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66925"/>
  <mc:AlternateContent xmlns:mc="http://schemas.openxmlformats.org/markup-compatibility/2006">
    <mc:Choice Requires="x15">
      <x15ac:absPath xmlns:x15ac="http://schemas.microsoft.com/office/spreadsheetml/2010/11/ac" url="\\vmfkrk01\SK\BS\Kultura i dziedzictwo narodowe w 2025 r\część tabelaryczna\ostateczne\"/>
    </mc:Choice>
  </mc:AlternateContent>
  <xr:revisionPtr revIDLastSave="0" documentId="13_ncr:1_{DBC076D0-561A-47FC-AE6C-574CC351238C}" xr6:coauthVersionLast="36" xr6:coauthVersionMax="36" xr10:uidLastSave="{00000000-0000-0000-0000-000000000000}"/>
  <bookViews>
    <workbookView xWindow="-120" yWindow="-120" windowWidth="29040" windowHeight="15720" firstSheet="83" activeTab="90" xr2:uid="{00000000-000D-0000-FFFF-FFFF00000000}"/>
  </bookViews>
  <sheets>
    <sheet name="Spis tablic" sheetId="148" r:id="rId1"/>
    <sheet name="Objaśnienia znaków umownych" sheetId="147" r:id="rId2"/>
    <sheet name="Spis tablic_DZIAŁ I " sheetId="156" r:id="rId3"/>
    <sheet name="Tabl.1 " sheetId="157" r:id="rId4"/>
    <sheet name="Tabl.2 " sheetId="158" r:id="rId5"/>
    <sheet name="Tabl.3 " sheetId="159" r:id="rId6"/>
    <sheet name="Tabl.4 " sheetId="153" r:id="rId7"/>
    <sheet name="Tabl.5 " sheetId="154" r:id="rId8"/>
    <sheet name="Tabl.6" sheetId="155" r:id="rId9"/>
    <sheet name="Spis tablic_DZIAŁ II" sheetId="9" r:id="rId10"/>
    <sheet name="Tabl.1(7)" sheetId="10" r:id="rId11"/>
    <sheet name="Tabl.2(8)" sheetId="11" r:id="rId12"/>
    <sheet name="Tabl.3(9)" sheetId="12" r:id="rId13"/>
    <sheet name="Tabl.4(10)" sheetId="13" r:id="rId14"/>
    <sheet name="Tabl.5(11)" sheetId="14" r:id="rId15"/>
    <sheet name="Tabl.6(12)" sheetId="15" r:id="rId16"/>
    <sheet name="Spis tablic_DZIAŁ III " sheetId="17" r:id="rId17"/>
    <sheet name="Tabl.1(13)" sheetId="18" r:id="rId18"/>
    <sheet name="Tabl.2(14)" sheetId="19" r:id="rId19"/>
    <sheet name="Tabl.3(15)" sheetId="20" r:id="rId20"/>
    <sheet name="Tabl.4(16)" sheetId="21" r:id="rId21"/>
    <sheet name="Tabl.5(17)" sheetId="22" r:id="rId22"/>
    <sheet name="Tabl.6(18)" sheetId="23" r:id="rId23"/>
    <sheet name="Tabl.7(19)" sheetId="24" r:id="rId24"/>
    <sheet name="Tabl.8(20)" sheetId="25" r:id="rId25"/>
    <sheet name="Tabl.9(21)" sheetId="26" r:id="rId26"/>
    <sheet name="Tabl.10(22)" sheetId="27" r:id="rId27"/>
    <sheet name="Tabl.11(23)" sheetId="28" r:id="rId28"/>
    <sheet name="Tabl.12(24)" sheetId="29" r:id="rId29"/>
    <sheet name="Tabl.13(25)" sheetId="30" r:id="rId30"/>
    <sheet name="Tabl.14(26)" sheetId="31" r:id="rId31"/>
    <sheet name="Tabl.15(27)" sheetId="32" r:id="rId32"/>
    <sheet name="Tabl.16(28)" sheetId="33" r:id="rId33"/>
    <sheet name="Tabl.17(29)" sheetId="34" r:id="rId34"/>
    <sheet name="Tabl.18(30)" sheetId="35" r:id="rId35"/>
    <sheet name="Tabl.19(31)" sheetId="36" r:id="rId36"/>
    <sheet name="Tabl.20(32)" sheetId="37" r:id="rId37"/>
    <sheet name="Tabl.21(33)" sheetId="38" r:id="rId38"/>
    <sheet name="Tabl.22(34)" sheetId="39" r:id="rId39"/>
    <sheet name="Tabl.23(35)" sheetId="40" r:id="rId40"/>
    <sheet name="Tabl.24(36)" sheetId="41" r:id="rId41"/>
    <sheet name="Tabl.25(37)" sheetId="42" r:id="rId42"/>
    <sheet name="Tabl.26(38)" sheetId="43" r:id="rId43"/>
    <sheet name="Tabl.27(39)" sheetId="44" r:id="rId44"/>
    <sheet name="Tabl.28(40)" sheetId="45" r:id="rId45"/>
    <sheet name="Tabl.29(41)" sheetId="46" r:id="rId46"/>
    <sheet name="Tabl.30(42)" sheetId="47" r:id="rId47"/>
    <sheet name="Tabl.31(43)" sheetId="48" r:id="rId48"/>
    <sheet name="Tabl.32(44)" sheetId="49" r:id="rId49"/>
    <sheet name="Tabl.33(45)" sheetId="50" r:id="rId50"/>
    <sheet name="Tabl.34(46)" sheetId="51" r:id="rId51"/>
    <sheet name="Tabl.35(47)" sheetId="52" r:id="rId52"/>
    <sheet name="Tabl.36(48)" sheetId="53" r:id="rId53"/>
    <sheet name="Tabl.37(49)" sheetId="54" r:id="rId54"/>
    <sheet name="Spis tablic_DZIAŁ IV" sheetId="56" r:id="rId55"/>
    <sheet name="Tabl.1(50)" sheetId="57" r:id="rId56"/>
    <sheet name="Tabl.2(51) " sheetId="58" r:id="rId57"/>
    <sheet name="Tabl.3(52) " sheetId="59" r:id="rId58"/>
    <sheet name="Tabl.4(53) " sheetId="60" r:id="rId59"/>
    <sheet name="Tabl.5(54) " sheetId="61" r:id="rId60"/>
    <sheet name="Tabl.6(55) " sheetId="62" r:id="rId61"/>
    <sheet name="Tabl.7(56)" sheetId="63" r:id="rId62"/>
    <sheet name="Spis tablic_DZIAŁ V" sheetId="65" r:id="rId63"/>
    <sheet name="Tabl.1(57)" sheetId="66" r:id="rId64"/>
    <sheet name="Tabl.2(58)" sheetId="67" r:id="rId65"/>
    <sheet name="Tabl.3(59)" sheetId="68" r:id="rId66"/>
    <sheet name="Tabl.4(60)" sheetId="69" r:id="rId67"/>
    <sheet name="Tabl.5(61)" sheetId="70" r:id="rId68"/>
    <sheet name="Tabl.6(62)" sheetId="71" r:id="rId69"/>
    <sheet name="Tabl.7(63)" sheetId="72" r:id="rId70"/>
    <sheet name="Tabl.8(64)" sheetId="73" r:id="rId71"/>
    <sheet name="Tabl.9(65)" sheetId="74" r:id="rId72"/>
    <sheet name="Tabl.10(66)" sheetId="75" r:id="rId73"/>
    <sheet name="Tabl.11(67)" sheetId="76" r:id="rId74"/>
    <sheet name="Tabl.12(68)" sheetId="77" r:id="rId75"/>
    <sheet name="Tabl.13(69)" sheetId="78" r:id="rId76"/>
    <sheet name="Tabl.14(70)" sheetId="79" r:id="rId77"/>
    <sheet name="Tabl.15(71)" sheetId="80" r:id="rId78"/>
    <sheet name="Tabl.16(72)" sheetId="81" r:id="rId79"/>
    <sheet name="Tabl.17(73)" sheetId="82" r:id="rId80"/>
    <sheet name="Spis tablic_DZIAŁ VI" sheetId="83" r:id="rId81"/>
    <sheet name="Tabl.1(74)" sheetId="84" r:id="rId82"/>
    <sheet name="Tabl.2(75)" sheetId="85" r:id="rId83"/>
    <sheet name="Tabl.3(76)" sheetId="86" r:id="rId84"/>
    <sheet name="Tabl.4(77)" sheetId="87" r:id="rId85"/>
    <sheet name="Tabl.5(78)" sheetId="88" r:id="rId86"/>
    <sheet name="Tabl.6(79)" sheetId="89" r:id="rId87"/>
    <sheet name="Tabl.7(80)" sheetId="90" r:id="rId88"/>
    <sheet name="Tabl.8(81)" sheetId="91" r:id="rId89"/>
    <sheet name="Tabl.9(82)" sheetId="92" r:id="rId90"/>
    <sheet name="Spis tablic_DZIAŁ VII" sheetId="94" r:id="rId91"/>
    <sheet name="Tabl.1(83)" sheetId="95" r:id="rId92"/>
    <sheet name="Tabl.2(84)" sheetId="96" r:id="rId93"/>
    <sheet name="Tabl.3(85)" sheetId="97" r:id="rId94"/>
    <sheet name="Tabl.4(86)" sheetId="98" r:id="rId95"/>
    <sheet name="Tabl.5(87)" sheetId="99" r:id="rId96"/>
    <sheet name="Tabl.6(88)" sheetId="100" r:id="rId97"/>
    <sheet name="Tabl.7(89)" sheetId="101" r:id="rId98"/>
    <sheet name="Tabl.8(90)" sheetId="102" r:id="rId99"/>
    <sheet name="Tabl.9(91)" sheetId="103" r:id="rId100"/>
    <sheet name="Tabl.10(92)" sheetId="104" r:id="rId101"/>
    <sheet name="Tabl.11(93)" sheetId="105" r:id="rId102"/>
    <sheet name="Tabl.12(94)" sheetId="106" r:id="rId103"/>
    <sheet name="Tabl.13(95)" sheetId="107" r:id="rId104"/>
    <sheet name="Tabl.14(96)" sheetId="108" r:id="rId105"/>
    <sheet name="Tabl.15(97)" sheetId="109" r:id="rId106"/>
    <sheet name="Tabl.16(98)" sheetId="110" r:id="rId107"/>
    <sheet name="Tabl.17(99)" sheetId="111" r:id="rId108"/>
    <sheet name="Spis tablic_DZIAŁ VIII" sheetId="112" r:id="rId109"/>
    <sheet name="Tabl.1(100)" sheetId="113" r:id="rId110"/>
    <sheet name="Tabl.2(101)" sheetId="114" r:id="rId111"/>
    <sheet name="Tabl.3(102)" sheetId="115" r:id="rId112"/>
    <sheet name="Tabl.4(103)" sheetId="116" r:id="rId113"/>
    <sheet name="Tabl.5(104)" sheetId="117" r:id="rId114"/>
    <sheet name="Tabl.6(105)" sheetId="118" r:id="rId115"/>
    <sheet name="Tabl.7(106)" sheetId="119" r:id="rId116"/>
    <sheet name="Tabl.8(107)" sheetId="120" r:id="rId117"/>
    <sheet name="Tabl.9(108)" sheetId="121" r:id="rId118"/>
    <sheet name="Tabl.10(109)" sheetId="122" r:id="rId119"/>
    <sheet name="Tabl.11(110)" sheetId="123" r:id="rId120"/>
    <sheet name="Tabl.12(111)" sheetId="124" r:id="rId121"/>
    <sheet name="Tabl.13(112)" sheetId="125" r:id="rId122"/>
    <sheet name="Tabl.14(113)" sheetId="126" r:id="rId123"/>
    <sheet name="Tabl.15(114)" sheetId="127" r:id="rId124"/>
    <sheet name="Tabl.16(115)" sheetId="128" r:id="rId125"/>
    <sheet name="Tabl.17(116)" sheetId="129" r:id="rId126"/>
    <sheet name="Spis tablic_DZIAŁ IX" sheetId="130" r:id="rId127"/>
    <sheet name="Tabl.1(117)" sheetId="131" r:id="rId128"/>
    <sheet name="Tabl.2(118)" sheetId="132" r:id="rId129"/>
    <sheet name="Tabl.3(119)" sheetId="133" r:id="rId130"/>
    <sheet name="Tabl.4(120)" sheetId="134" r:id="rId131"/>
    <sheet name="Tabl.5(121)" sheetId="135" r:id="rId132"/>
    <sheet name="Tabl.6(122)" sheetId="136" r:id="rId133"/>
    <sheet name="Spis tablic_DZIAŁ X" sheetId="137" r:id="rId134"/>
    <sheet name="Tabl.1(123)" sheetId="138" r:id="rId135"/>
    <sheet name="Tabl. 2(124)" sheetId="139" r:id="rId136"/>
    <sheet name="Spis tablic_DZIAŁ XI" sheetId="141" r:id="rId137"/>
    <sheet name="Tabl. 1(125)" sheetId="142" r:id="rId138"/>
    <sheet name="Tabl. 2(126)" sheetId="143" r:id="rId139"/>
    <sheet name="Tabl. 3(127)" sheetId="144" r:id="rId140"/>
    <sheet name="Spis tablic_DZIAŁ XII" sheetId="145" r:id="rId141"/>
    <sheet name="Tabl. 1(128) " sheetId="146" r:id="rId142"/>
  </sheets>
  <definedNames>
    <definedName name="_xlnm._FilterDatabase" localSheetId="109" hidden="1">'Tabl.1(100)'!#REF!</definedName>
    <definedName name="_xlnm._FilterDatabase" localSheetId="63" hidden="1">'Tabl.1(57)'!$A$6:$I$250</definedName>
    <definedName name="_xlnm._FilterDatabase" localSheetId="10" hidden="1">'Tabl.1(7)'!$A$9:$U$9</definedName>
    <definedName name="_xlnm._FilterDatabase" localSheetId="91" hidden="1">'Tabl.1(83)'!$A$23:$M$23</definedName>
    <definedName name="_xlnm._FilterDatabase" localSheetId="118" hidden="1">'Tabl.10(109)'!$A$29:$L$29</definedName>
    <definedName name="_xlnm._FilterDatabase" localSheetId="72" hidden="1">'Tabl.10(66)'!#REF!</definedName>
    <definedName name="_xlnm._FilterDatabase" localSheetId="119" hidden="1">'Tabl.11(110)'!$A$7:$K$24</definedName>
    <definedName name="_xlnm._FilterDatabase" localSheetId="73" hidden="1">'Tabl.11(67)'!$A$7:$Q$43</definedName>
    <definedName name="_xlnm._FilterDatabase" localSheetId="101" hidden="1">'Tabl.11(93)'!$A$12:$M$12</definedName>
    <definedName name="_xlnm._FilterDatabase" localSheetId="120" hidden="1">'Tabl.12(111)'!$A$7:$N$24</definedName>
    <definedName name="_xlnm._FilterDatabase" localSheetId="74" hidden="1">'Tabl.12(68)'!$A$7:$N$24</definedName>
    <definedName name="_xlnm._FilterDatabase" localSheetId="102" hidden="1">'Tabl.12(94)'!$A$8:$J$8</definedName>
    <definedName name="_xlnm._FilterDatabase" localSheetId="121" hidden="1">'Tabl.13(112)'!$A$10:$M$27</definedName>
    <definedName name="_xlnm._FilterDatabase" localSheetId="75" hidden="1">'Tabl.13(69)'!#REF!</definedName>
    <definedName name="_xlnm._FilterDatabase" localSheetId="122" hidden="1">'Tabl.14(113)'!#REF!</definedName>
    <definedName name="_xlnm._FilterDatabase" localSheetId="76" hidden="1">'Tabl.14(70)'!$A$7:$P$24</definedName>
    <definedName name="_xlnm._FilterDatabase" localSheetId="123" hidden="1">'Tabl.15(114)'!$A$9:$M$28</definedName>
    <definedName name="_xlnm._FilterDatabase" localSheetId="77" hidden="1">'Tabl.15(71)'!$A$8:$K$44</definedName>
    <definedName name="_xlnm._FilterDatabase" localSheetId="124" hidden="1">'Tabl.16(115)'!$A$9:$M$20</definedName>
    <definedName name="_xlnm._FilterDatabase" localSheetId="78" hidden="1">'Tabl.16(72)'!$A$11:$CA$11</definedName>
    <definedName name="_xlnm._FilterDatabase" localSheetId="125" hidden="1">'Tabl.17(116)'!$A$10:$M$76</definedName>
    <definedName name="_xlnm._FilterDatabase" localSheetId="79" hidden="1">'Tabl.17(73)'!$A$9:$AA$107</definedName>
    <definedName name="_xlnm._FilterDatabase" localSheetId="64" hidden="1">'Tabl.2(58)'!$A$6:$J$6</definedName>
    <definedName name="_xlnm._FilterDatabase" localSheetId="11" hidden="1">'Tabl.2(8)'!$A$10:$X$10</definedName>
    <definedName name="_xlnm._FilterDatabase" localSheetId="65" hidden="1">'Tabl.3(59)'!$A$6:$J$250</definedName>
    <definedName name="_xlnm._FilterDatabase" localSheetId="93" hidden="1">'Tabl.3(85)'!$A$6:$M$6</definedName>
    <definedName name="_xlnm._FilterDatabase" localSheetId="12" hidden="1">'Tabl.3(9)'!$A$8:$R$13</definedName>
    <definedName name="_xlnm._FilterDatabase" localSheetId="13" hidden="1">'Tabl.4(10)'!$A$8:$L$8</definedName>
    <definedName name="_xlnm._FilterDatabase" localSheetId="130" hidden="1">'Tabl.4(120)'!#REF!</definedName>
    <definedName name="_xlnm._FilterDatabase" localSheetId="66" hidden="1">'Tabl.4(60)'!$A$11:$H$11</definedName>
    <definedName name="_xlnm._FilterDatabase" localSheetId="14" hidden="1">'Tabl.5(11)'!#REF!</definedName>
    <definedName name="_xlnm._FilterDatabase" localSheetId="131" hidden="1">'Tabl.5(121)'!#REF!</definedName>
    <definedName name="_xlnm._FilterDatabase" localSheetId="67" hidden="1">'Tabl.5(61)'!$A$45:$P$60</definedName>
    <definedName name="_xlnm._FilterDatabase" localSheetId="95" hidden="1">'Tabl.5(87)'!$A$6:$L$6</definedName>
    <definedName name="_xlnm._FilterDatabase" localSheetId="114" hidden="1">'Tabl.6(105)'!#REF!</definedName>
    <definedName name="_xlnm._FilterDatabase" localSheetId="15" hidden="1">'Tabl.6(12)'!#REF!</definedName>
    <definedName name="_xlnm._FilterDatabase" localSheetId="132" hidden="1">'Tabl.6(122)'!$A$8:$AR$8</definedName>
    <definedName name="_xlnm._FilterDatabase" localSheetId="68" hidden="1">'Tabl.6(62)'!$A$8:$O$23</definedName>
    <definedName name="_xlnm._FilterDatabase" localSheetId="115" hidden="1">'Tabl.7(106)'!$A$10:$M$46</definedName>
    <definedName name="_xlnm._FilterDatabase" localSheetId="69" hidden="1">'Tabl.7(63)'!$A$11:$O$11</definedName>
    <definedName name="_xlnm._FilterDatabase" localSheetId="97" hidden="1">'Tabl.7(89)'!$A$6:$M$76</definedName>
    <definedName name="_xlnm._FilterDatabase" localSheetId="116" hidden="1">'Tabl.8(107)'!$A$10:$U$46</definedName>
    <definedName name="_xlnm._FilterDatabase" localSheetId="70" hidden="1">'Tabl.8(64)'!$A$28:$P$43</definedName>
    <definedName name="_xlnm._FilterDatabase" localSheetId="98" hidden="1">'Tabl.8(90)'!$A$8:$R$8</definedName>
    <definedName name="_xlnm._FilterDatabase" localSheetId="117" hidden="1">'Tabl.9(108)'!$A$10:$AH$45</definedName>
    <definedName name="_ftn1" localSheetId="12">'Tabl.3(9)'!#REF!</definedName>
    <definedName name="_ftnref1" localSheetId="12">'Tabl.3(9)'!#REF!</definedName>
    <definedName name="TABL._11_249_._________WIDZOWIE_W_KINACH______________________________________ATTENDANCE_IN_CINEMAS" localSheetId="131">'Tabl.5(121)'!#REF!</definedName>
    <definedName name="TABL._11_249_.___WIDZOWIE_W_KINACH" localSheetId="131">'Spis tablic_DZIAŁ IX'!$B$13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139" l="1"/>
  <c r="R27" i="91" l="1"/>
  <c r="C16" i="90"/>
  <c r="B16" i="90"/>
  <c r="C15" i="90"/>
  <c r="B15" i="90"/>
  <c r="C14" i="90"/>
  <c r="B14" i="90"/>
  <c r="E13" i="90"/>
  <c r="D13" i="90"/>
  <c r="C13" i="90"/>
  <c r="B13" i="90"/>
  <c r="C12" i="90"/>
  <c r="B12" i="90"/>
  <c r="E11" i="90"/>
  <c r="D11" i="90"/>
  <c r="C11" i="90"/>
  <c r="B11" i="90"/>
  <c r="C9" i="90"/>
  <c r="B9" i="90"/>
  <c r="C16" i="89"/>
  <c r="B16" i="89"/>
  <c r="C14" i="89"/>
  <c r="B14" i="89"/>
  <c r="E13" i="89"/>
  <c r="D13" i="89"/>
  <c r="C13" i="89"/>
  <c r="B13" i="89"/>
  <c r="C12" i="89"/>
  <c r="B12" i="89"/>
  <c r="E11" i="89"/>
  <c r="D11" i="89"/>
  <c r="C11" i="89"/>
  <c r="B11" i="89"/>
  <c r="E9" i="89"/>
  <c r="D9" i="89"/>
  <c r="C9" i="89"/>
  <c r="B9" i="89"/>
</calcChain>
</file>

<file path=xl/sharedStrings.xml><?xml version="1.0" encoding="utf-8"?>
<sst xmlns="http://schemas.openxmlformats.org/spreadsheetml/2006/main" count="12211" uniqueCount="3069">
  <si>
    <t>Dział I.</t>
  </si>
  <si>
    <t>Chapter I.</t>
  </si>
  <si>
    <t>Spis tablic</t>
  </si>
  <si>
    <t>List of tables</t>
  </si>
  <si>
    <t>Tabl. 1.</t>
  </si>
  <si>
    <t>Tabl. 2.</t>
  </si>
  <si>
    <t>Tabl. 3.</t>
  </si>
  <si>
    <t>Tabl. 4.</t>
  </si>
  <si>
    <t>Tabl. 5.</t>
  </si>
  <si>
    <t>Tabl. 6.</t>
  </si>
  <si>
    <t xml:space="preserve">             Public expenditure on culture and protection of national heritage by sources of financing in 2025</t>
  </si>
  <si>
    <t>Powrót do spisu tablic
Return to list of tables</t>
  </si>
  <si>
    <t xml:space="preserve">Wyszczególnienie                                                                                                      </t>
  </si>
  <si>
    <r>
      <t xml:space="preserve">Ogółem
</t>
    </r>
    <r>
      <rPr>
        <sz val="8"/>
        <color theme="1" tint="0.499984740745262"/>
        <rFont val="Arial"/>
        <family val="2"/>
        <charset val="238"/>
      </rPr>
      <t>Total</t>
    </r>
  </si>
  <si>
    <r>
      <t xml:space="preserve">W tym bieżące 
</t>
    </r>
    <r>
      <rPr>
        <sz val="8"/>
        <color theme="1" tint="0.499984740745262"/>
        <rFont val="Arial"/>
        <family val="2"/>
        <charset val="238"/>
      </rPr>
      <t>Of which current</t>
    </r>
  </si>
  <si>
    <t xml:space="preserve">                                                                                                      Specification</t>
  </si>
  <si>
    <r>
      <rPr>
        <sz val="8"/>
        <rFont val="Arial"/>
        <family val="2"/>
        <charset val="238"/>
      </rPr>
      <t>w tysiącach złotych</t>
    </r>
    <r>
      <rPr>
        <sz val="8"/>
        <color theme="1"/>
        <rFont val="Arial"/>
        <family val="2"/>
        <charset val="238"/>
      </rPr>
      <t xml:space="preserve">
</t>
    </r>
    <r>
      <rPr>
        <sz val="8"/>
        <color theme="1" tint="0.499984740745262"/>
        <rFont val="Arial"/>
        <family val="2"/>
        <charset val="238"/>
      </rPr>
      <t>in thousands PLN</t>
    </r>
  </si>
  <si>
    <r>
      <t xml:space="preserve">w tysiącach złotych
</t>
    </r>
    <r>
      <rPr>
        <sz val="8"/>
        <color theme="1" tint="0.499984740745262"/>
        <rFont val="Arial"/>
        <family val="2"/>
        <charset val="238"/>
      </rPr>
      <t>in thousands PLN</t>
    </r>
  </si>
  <si>
    <t xml:space="preserve">Ogółem  </t>
  </si>
  <si>
    <t>Total</t>
  </si>
  <si>
    <r>
      <t>Budżet państwa</t>
    </r>
    <r>
      <rPr>
        <vertAlign val="superscript"/>
        <sz val="8"/>
        <color theme="1"/>
        <rFont val="Arial"/>
        <family val="2"/>
        <charset val="238"/>
      </rPr>
      <t xml:space="preserve">a   </t>
    </r>
  </si>
  <si>
    <r>
      <t>The state budget</t>
    </r>
    <r>
      <rPr>
        <vertAlign val="superscript"/>
        <sz val="8"/>
        <color theme="1" tint="0.499984740745262"/>
        <rFont val="Arial"/>
        <family val="2"/>
        <charset val="238"/>
      </rPr>
      <t>a</t>
    </r>
  </si>
  <si>
    <r>
      <t>Budżety samorządów terytorialnych</t>
    </r>
    <r>
      <rPr>
        <vertAlign val="superscript"/>
        <sz val="8"/>
        <color theme="1"/>
        <rFont val="Arial"/>
        <family val="2"/>
        <charset val="238"/>
      </rPr>
      <t>b</t>
    </r>
  </si>
  <si>
    <r>
      <t>Local government units budgets</t>
    </r>
    <r>
      <rPr>
        <vertAlign val="superscript"/>
        <sz val="8"/>
        <color theme="1" tint="0.499984740745262"/>
        <rFont val="Arial"/>
        <family val="2"/>
        <charset val="238"/>
      </rPr>
      <t>b</t>
    </r>
    <r>
      <rPr>
        <sz val="8"/>
        <color theme="1" tint="0.499984740745262"/>
        <rFont val="Arial"/>
        <family val="2"/>
        <charset val="238"/>
      </rPr>
      <t xml:space="preserve"> </t>
    </r>
  </si>
  <si>
    <t xml:space="preserve">  gminas</t>
  </si>
  <si>
    <t xml:space="preserve">  cities with powiat status</t>
  </si>
  <si>
    <t xml:space="preserve">  powiats</t>
  </si>
  <si>
    <t xml:space="preserve">  voivodships</t>
  </si>
  <si>
    <r>
      <t xml:space="preserve">Wyszczególnienie                                                                                                                      </t>
    </r>
    <r>
      <rPr>
        <sz val="8"/>
        <color theme="1" tint="0.34998626667073579"/>
        <rFont val="Arial"/>
        <family val="2"/>
        <charset val="238"/>
      </rPr>
      <t xml:space="preserve">  
</t>
    </r>
  </si>
  <si>
    <r>
      <t>Wydatki budżetu państwa</t>
    </r>
    <r>
      <rPr>
        <vertAlign val="superscript"/>
        <sz val="8"/>
        <color theme="1"/>
        <rFont val="Arial"/>
        <family val="2"/>
        <charset val="238"/>
      </rPr>
      <t xml:space="preserve">a 
</t>
    </r>
    <r>
      <rPr>
        <sz val="8"/>
        <color theme="1" tint="0.499984740745262"/>
        <rFont val="Arial"/>
        <family val="2"/>
        <charset val="238"/>
      </rPr>
      <t>The state budget expenditure</t>
    </r>
    <r>
      <rPr>
        <vertAlign val="superscript"/>
        <sz val="8"/>
        <color theme="1" tint="0.499984740745262"/>
        <rFont val="Arial"/>
        <family val="2"/>
        <charset val="238"/>
      </rPr>
      <t>a</t>
    </r>
  </si>
  <si>
    <t>Specification</t>
  </si>
  <si>
    <r>
      <t xml:space="preserve">w tysiącach złotych 
</t>
    </r>
    <r>
      <rPr>
        <sz val="8"/>
        <color theme="1" tint="0.499984740745262"/>
        <rFont val="Arial"/>
        <family val="2"/>
        <charset val="238"/>
      </rPr>
      <t>in thousands PLN</t>
    </r>
  </si>
  <si>
    <t>Wydatki ogółem</t>
  </si>
  <si>
    <t>.</t>
  </si>
  <si>
    <t>Wydatki na kulturę i ochronę dziedzictwa narodowego</t>
  </si>
  <si>
    <t xml:space="preserve"> Expenditure on culture and protection of national heritage</t>
  </si>
  <si>
    <t xml:space="preserve">  w tym:</t>
  </si>
  <si>
    <t xml:space="preserve">  of which:</t>
  </si>
  <si>
    <r>
      <t>Kinematografia</t>
    </r>
    <r>
      <rPr>
        <vertAlign val="superscript"/>
        <sz val="8"/>
        <color theme="1"/>
        <rFont val="Arial"/>
        <family val="2"/>
        <charset val="238"/>
      </rPr>
      <t>c</t>
    </r>
  </si>
  <si>
    <r>
      <t xml:space="preserve"> Cinematography</t>
    </r>
    <r>
      <rPr>
        <vertAlign val="superscript"/>
        <sz val="8"/>
        <color theme="1" tint="0.499984740745262"/>
        <rFont val="Arial"/>
        <family val="2"/>
        <charset val="238"/>
      </rPr>
      <t>c</t>
    </r>
  </si>
  <si>
    <t>Polski Instytut Sztuki Filmowej</t>
  </si>
  <si>
    <t>–</t>
  </si>
  <si>
    <t xml:space="preserve"> Polish Film Institute</t>
  </si>
  <si>
    <t>Działalność radiowa i telewizyjna</t>
  </si>
  <si>
    <t xml:space="preserve"> Public radio and television activity</t>
  </si>
  <si>
    <t>Muzea</t>
  </si>
  <si>
    <t xml:space="preserve"> Museums</t>
  </si>
  <si>
    <t>Ochrona zabytków i opieka nad zabytkami</t>
  </si>
  <si>
    <t xml:space="preserve"> Protection and preservation of historical monuments</t>
  </si>
  <si>
    <r>
      <t>Inna działalność na rzecz ochrony zabytków</t>
    </r>
    <r>
      <rPr>
        <vertAlign val="superscript"/>
        <sz val="8"/>
        <color theme="1"/>
        <rFont val="Arial"/>
        <family val="2"/>
        <charset val="238"/>
      </rPr>
      <t>d</t>
    </r>
  </si>
  <si>
    <r>
      <t xml:space="preserve"> Other historical monuments' protection activity</t>
    </r>
    <r>
      <rPr>
        <vertAlign val="superscript"/>
        <sz val="8"/>
        <color theme="1" tint="0.499984740745262"/>
        <rFont val="Arial"/>
        <family val="2"/>
        <charset val="238"/>
      </rPr>
      <t>d</t>
    </r>
  </si>
  <si>
    <t>Galerie i biura wystaw artystycznych</t>
  </si>
  <si>
    <t xml:space="preserve"> Art galleries and art exhibition offices</t>
  </si>
  <si>
    <t>Centra kultury i sztuki</t>
  </si>
  <si>
    <t xml:space="preserve"> Centres for culture and art</t>
  </si>
  <si>
    <t>Biblioteki</t>
  </si>
  <si>
    <t xml:space="preserve"> Libraries</t>
  </si>
  <si>
    <t>Archiwa</t>
  </si>
  <si>
    <t xml:space="preserve"> Archives</t>
  </si>
  <si>
    <t>Domy i ośrodki kultury, świetlice i kluby</t>
  </si>
  <si>
    <t xml:space="preserve"> Cultural centres and establishments, clubs and community centres</t>
  </si>
  <si>
    <t>Teatry</t>
  </si>
  <si>
    <t xml:space="preserve"> Theatres</t>
  </si>
  <si>
    <t>Filharmonie, orkiestry, chóry i kapele</t>
  </si>
  <si>
    <t xml:space="preserve"> Philharmonics, orchestras, choirs and bands</t>
  </si>
  <si>
    <t xml:space="preserve">d Ośrodki ochrony i dokumentacji zabytków, Wojewódzkie Urzędy Ochrony Zabytków, Narodowy Fundusz Rewaloryzacji Zabytków Krakowa. </t>
  </si>
  <si>
    <t>Wyszczególnienie</t>
  </si>
  <si>
    <r>
      <rPr>
        <sz val="8"/>
        <rFont val="Arial"/>
        <family val="2"/>
        <charset val="238"/>
      </rPr>
      <t>w tysiącach złotych</t>
    </r>
    <r>
      <rPr>
        <sz val="8"/>
        <color theme="0" tint="-0.499984740745262"/>
        <rFont val="Arial"/>
        <family val="2"/>
        <charset val="238"/>
      </rPr>
      <t xml:space="preserve"> </t>
    </r>
    <r>
      <rPr>
        <sz val="8"/>
        <color theme="1"/>
        <rFont val="Arial"/>
        <family val="2"/>
        <charset val="238"/>
      </rPr>
      <t xml:space="preserve">
</t>
    </r>
    <r>
      <rPr>
        <sz val="8"/>
        <color theme="1" tint="0.499984740745262"/>
        <rFont val="Arial"/>
        <family val="2"/>
        <charset val="238"/>
      </rPr>
      <t>in thousands PLN</t>
    </r>
  </si>
  <si>
    <t>d Ośrodki ochrony i dokumentacji zabytków, Wojewódzkie Urzędy Ochrony Zabytków, Narodowy Fundusz Rewaloryzacji Zabytków Krakowa.</t>
  </si>
  <si>
    <r>
      <t>Województwa</t>
    </r>
    <r>
      <rPr>
        <sz val="8"/>
        <color theme="1" tint="0.34998626667073579"/>
        <rFont val="Arial"/>
        <family val="2"/>
        <charset val="238"/>
      </rPr>
      <t xml:space="preserve"> 
</t>
    </r>
    <r>
      <rPr>
        <sz val="8"/>
        <color theme="1" tint="0.499984740745262"/>
        <rFont val="Arial"/>
        <family val="2"/>
        <charset val="238"/>
      </rPr>
      <t>Voivodships</t>
    </r>
  </si>
  <si>
    <r>
      <t xml:space="preserve">Na 1 mieszkańca
w złotych
</t>
    </r>
    <r>
      <rPr>
        <sz val="8"/>
        <color theme="1" tint="0.499984740745262"/>
        <rFont val="Arial"/>
        <family val="2"/>
        <charset val="238"/>
      </rPr>
      <t>Per capita
in PLN</t>
    </r>
  </si>
  <si>
    <r>
      <t xml:space="preserve">biblioteki
</t>
    </r>
    <r>
      <rPr>
        <sz val="8"/>
        <color theme="1" tint="0.499984740745262"/>
        <rFont val="Arial"/>
        <family val="2"/>
        <charset val="238"/>
      </rPr>
      <t>libraries</t>
    </r>
  </si>
  <si>
    <r>
      <t xml:space="preserve">domy i ośrodki kultury, świetlice i kluby
</t>
    </r>
    <r>
      <rPr>
        <sz val="8"/>
        <color theme="1" tint="0.499984740745262"/>
        <rFont val="Arial"/>
        <family val="2"/>
        <charset val="238"/>
      </rPr>
      <t>cultural centres and establishments, com-munity centres and clubs</t>
    </r>
  </si>
  <si>
    <r>
      <t xml:space="preserve">teatry 
</t>
    </r>
    <r>
      <rPr>
        <sz val="8"/>
        <color theme="1" tint="0.499984740745262"/>
        <rFont val="Arial"/>
        <family val="2"/>
        <charset val="238"/>
      </rPr>
      <t>theatres</t>
    </r>
  </si>
  <si>
    <r>
      <t xml:space="preserve">filharmonie, orkiestry, chóry i kapele 
</t>
    </r>
    <r>
      <rPr>
        <sz val="8"/>
        <color theme="1" tint="0.499984740745262"/>
        <rFont val="Arial"/>
        <family val="2"/>
        <charset val="238"/>
      </rPr>
      <t>philharmonics, orchestras, choirs and bands</t>
    </r>
  </si>
  <si>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</si>
  <si>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</si>
  <si>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</si>
  <si>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</si>
  <si>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</si>
  <si>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</si>
  <si>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</si>
  <si>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</si>
  <si>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</si>
  <si>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</si>
  <si>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</si>
  <si>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</si>
  <si>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</si>
  <si>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</si>
  <si>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</si>
  <si>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</si>
  <si>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r>
      <t xml:space="preserve">Województwa 
</t>
    </r>
    <r>
      <rPr>
        <sz val="8"/>
        <color theme="1" tint="0.499984740745262"/>
        <rFont val="Arial"/>
        <family val="2"/>
        <charset val="238"/>
      </rPr>
      <t>Voivodships</t>
    </r>
  </si>
  <si>
    <r>
      <t xml:space="preserve">muzea, ochrona
i konserwacja zabytków 
</t>
    </r>
    <r>
      <rPr>
        <sz val="8"/>
        <color theme="1" tint="0.499984740745262"/>
        <rFont val="Arial"/>
        <family val="2"/>
        <charset val="238"/>
      </rPr>
      <t>museums, protection and preservation of historical monuments</t>
    </r>
  </si>
  <si>
    <r>
      <t xml:space="preserve">biblioteki 
</t>
    </r>
    <r>
      <rPr>
        <sz val="8"/>
        <color theme="1" tint="0.499984740745262"/>
        <rFont val="Arial"/>
        <family val="2"/>
        <charset val="238"/>
      </rPr>
      <t>libraries</t>
    </r>
  </si>
  <si>
    <r>
      <t xml:space="preserve">domy i ośrodki kultury, świetlice i kluby 
</t>
    </r>
    <r>
      <rPr>
        <sz val="8"/>
        <color theme="1" tint="0.499984740745262"/>
        <rFont val="Arial"/>
        <family val="2"/>
        <charset val="238"/>
      </rPr>
      <t>cultural centres 
and establishments, community centres
and clubs</t>
    </r>
  </si>
  <si>
    <r>
      <t>teatry</t>
    </r>
    <r>
      <rPr>
        <sz val="8"/>
        <color theme="1" tint="0.34998626667073579"/>
        <rFont val="Arial"/>
        <family val="2"/>
        <charset val="238"/>
      </rPr>
      <t xml:space="preserve"> 
</t>
    </r>
    <r>
      <rPr>
        <sz val="8"/>
        <color theme="1" tint="0.499984740745262"/>
        <rFont val="Arial"/>
        <family val="2"/>
        <charset val="238"/>
      </rPr>
      <t>theatres</t>
    </r>
  </si>
  <si>
    <r>
      <t xml:space="preserve">filharmonie, orkiestry, chóry i kapele
</t>
    </r>
    <r>
      <rPr>
        <sz val="8"/>
        <color theme="1" tint="0.499984740745262"/>
        <rFont val="Arial"/>
        <family val="2"/>
        <charset val="238"/>
      </rPr>
      <t>philharmonics, orchestras, choirs
and bands</t>
    </r>
  </si>
  <si>
    <r>
      <t xml:space="preserve">Ogółem 
</t>
    </r>
    <r>
      <rPr>
        <sz val="8"/>
        <color theme="1" tint="0.499984740745262"/>
        <rFont val="Arial"/>
        <family val="2"/>
        <charset val="238"/>
      </rPr>
      <t>Total</t>
    </r>
  </si>
  <si>
    <r>
      <t xml:space="preserve">W tym                                                                                                                                                                                                                                                           </t>
    </r>
    <r>
      <rPr>
        <sz val="8"/>
        <color theme="1" tint="0.499984740745262"/>
        <rFont val="Arial"/>
        <family val="2"/>
        <charset val="238"/>
      </rPr>
      <t>Of which</t>
    </r>
  </si>
  <si>
    <r>
      <t xml:space="preserve">muzea, ochrona
i konserwacja zabytków
</t>
    </r>
    <r>
      <rPr>
        <sz val="8"/>
        <color theme="1" tint="0.499984740745262"/>
        <rFont val="Arial"/>
        <family val="2"/>
        <charset val="238"/>
      </rPr>
      <t>museums, protection and preservation of historical monuments</t>
    </r>
  </si>
  <si>
    <r>
      <t>domy i ośrodki kultury, świetlice i kluby</t>
    </r>
    <r>
      <rPr>
        <sz val="8"/>
        <color theme="1" tint="0.34998626667073579"/>
        <rFont val="Arial"/>
        <family val="2"/>
        <charset val="238"/>
      </rPr>
      <t xml:space="preserve"> 
</t>
    </r>
    <r>
      <rPr>
        <sz val="8"/>
        <color theme="1" tint="0.499984740745262"/>
        <rFont val="Arial"/>
        <family val="2"/>
        <charset val="238"/>
      </rPr>
      <t>cultural centres and establishments, community centres
and clubs</t>
    </r>
  </si>
  <si>
    <r>
      <t xml:space="preserve">filharmonie, orkiestry,
chóry i kapele 
</t>
    </r>
    <r>
      <rPr>
        <sz val="8"/>
        <color theme="1" tint="0.499984740745262"/>
        <rFont val="Arial"/>
        <family val="2"/>
        <charset val="238"/>
      </rPr>
      <t>philharmonics, orchestras, choirs
and bands</t>
    </r>
  </si>
  <si>
    <t>Dział II.</t>
  </si>
  <si>
    <t xml:space="preserve">Wybrane dane o gospodarstwach domowych </t>
  </si>
  <si>
    <t>Chapter II.</t>
  </si>
  <si>
    <t xml:space="preserve">Selected data on households </t>
  </si>
  <si>
    <t>Tabl. 1(7).</t>
  </si>
  <si>
    <t xml:space="preserve">Przeciętne wydatki na kulturę na 1 osobę rocznie w gospodarstwach domowych według grup społeczno-ekonomicznych </t>
  </si>
  <si>
    <t>Average expenditure on culture per capita in households by socio-economic groups</t>
  </si>
  <si>
    <t>Tabl. 2(8).</t>
  </si>
  <si>
    <t xml:space="preserve">Share of expenditure on selected cultural goods and services in the average expenditure on culture per person per year in households by socio-economic groups </t>
  </si>
  <si>
    <t>Tabl. 3(9).</t>
  </si>
  <si>
    <t>Przeciętne wydatki na kulturę na 1 osobę rocznie w gospodarstwach domowych według grup społeczno-ekonomicznych i klasy wielkości miejscowości</t>
  </si>
  <si>
    <t>Tabl. 4(10).</t>
  </si>
  <si>
    <t>Przeciętne wydatki na wybrane artykuły użytku kulturalnego na 1 osobę rocznie w gospodarstwach domowych według klasy wielkości miejscowości</t>
  </si>
  <si>
    <t>Average expenditure on selected cultural goods per capita in households by class of locality</t>
  </si>
  <si>
    <t>Tabl. 5(11).</t>
  </si>
  <si>
    <t>Gospodarstwa domowe wyposażone w wybrany sprzęt audiowizualny według grup społeczno-ekonomicznych w 2025 r.</t>
  </si>
  <si>
    <t>Households equipped with selected audio-visual articles by socio-economic groups in 2025</t>
  </si>
  <si>
    <t>Tabl. 6(12).</t>
  </si>
  <si>
    <t xml:space="preserve">Gospodarstwa domowe wyposażone w wybrany sprzęt audiowizualny według klasy wielkości miejscowości w 2025 r.                                                                                                                </t>
  </si>
  <si>
    <t>Households equipped with selected audio-visual articles by class of locality in 2025</t>
  </si>
  <si>
    <r>
      <t xml:space="preserve"> Wyszczególnienie                                                                                              </t>
    </r>
    <r>
      <rPr>
        <sz val="8"/>
        <color theme="1" tint="0.34998626667073579"/>
        <rFont val="Arial"/>
        <family val="2"/>
        <charset val="238"/>
      </rPr>
      <t xml:space="preserve">    </t>
    </r>
    <r>
      <rPr>
        <sz val="8"/>
        <color theme="1" tint="0.499984740745262"/>
        <rFont val="Arial"/>
        <family val="2"/>
        <charset val="238"/>
      </rPr>
      <t>Specification</t>
    </r>
  </si>
  <si>
    <r>
      <t xml:space="preserve">Ogółem
</t>
    </r>
    <r>
      <rPr>
        <sz val="8"/>
        <color theme="1" tint="0.499984740745262"/>
        <rFont val="Arial"/>
        <family val="2"/>
        <charset val="238"/>
      </rPr>
      <t>Grand total</t>
    </r>
  </si>
  <si>
    <r>
      <t>W tym gospodarstwa domowe</t>
    </r>
    <r>
      <rPr>
        <sz val="8"/>
        <color theme="1" tint="0.34998626667073579"/>
        <rFont val="Arial"/>
        <family val="2"/>
        <charset val="238"/>
      </rPr>
      <t xml:space="preserve"> 
</t>
    </r>
    <r>
      <rPr>
        <sz val="8"/>
        <color theme="1" tint="0.499984740745262"/>
        <rFont val="Arial"/>
        <family val="2"/>
        <charset val="238"/>
      </rPr>
      <t>Of which households</t>
    </r>
  </si>
  <si>
    <r>
      <t xml:space="preserve">pracowników
</t>
    </r>
    <r>
      <rPr>
        <sz val="8"/>
        <color theme="1" tint="0.499984740745262"/>
        <rFont val="Arial"/>
        <family val="2"/>
        <charset val="238"/>
      </rPr>
      <t>workers</t>
    </r>
  </si>
  <si>
    <r>
      <t xml:space="preserve">rolników
</t>
    </r>
    <r>
      <rPr>
        <sz val="8"/>
        <color theme="1" tint="0.499984740745262"/>
        <rFont val="Arial"/>
        <family val="2"/>
        <charset val="238"/>
      </rPr>
      <t>farmers</t>
    </r>
  </si>
  <si>
    <r>
      <t xml:space="preserve">emerytów i rencistów
</t>
    </r>
    <r>
      <rPr>
        <sz val="8"/>
        <color theme="1" tint="0.499984740745262"/>
        <rFont val="Arial"/>
        <family val="2"/>
        <charset val="238"/>
      </rPr>
      <t xml:space="preserve">retirees and pensioners </t>
    </r>
  </si>
  <si>
    <r>
      <t xml:space="preserve">razem
</t>
    </r>
    <r>
      <rPr>
        <sz val="8"/>
        <color theme="1" tint="0.499984740745262"/>
        <rFont val="Arial"/>
        <family val="2"/>
        <charset val="238"/>
      </rPr>
      <t>total</t>
    </r>
  </si>
  <si>
    <r>
      <t xml:space="preserve">na stanowiskach 
</t>
    </r>
    <r>
      <rPr>
        <sz val="8"/>
        <color theme="1" tint="0.499984740745262"/>
        <rFont val="Arial"/>
        <family val="2"/>
        <charset val="238"/>
      </rPr>
      <t>in position</t>
    </r>
  </si>
  <si>
    <r>
      <t xml:space="preserve">emerytów
</t>
    </r>
    <r>
      <rPr>
        <sz val="8"/>
        <color theme="1" tint="0.499984740745262"/>
        <rFont val="Arial"/>
        <family val="2"/>
        <charset val="238"/>
      </rPr>
      <t>retirees</t>
    </r>
  </si>
  <si>
    <r>
      <t xml:space="preserve">rencistów
</t>
    </r>
    <r>
      <rPr>
        <sz val="8"/>
        <color theme="1" tint="0.499984740745262"/>
        <rFont val="Arial"/>
        <family val="2"/>
        <charset val="238"/>
      </rPr>
      <t>pensioners</t>
    </r>
  </si>
  <si>
    <r>
      <t>newspapers and periodicals</t>
    </r>
    <r>
      <rPr>
        <vertAlign val="superscript"/>
        <sz val="8"/>
        <color theme="1" tint="0.499984740745262"/>
        <rFont val="Arial"/>
        <family val="2"/>
        <charset val="238"/>
      </rPr>
      <t>a</t>
    </r>
  </si>
  <si>
    <r>
      <t>książki i inne wydawnictwa</t>
    </r>
    <r>
      <rPr>
        <vertAlign val="superscript"/>
        <sz val="8"/>
        <color theme="1"/>
        <rFont val="Arial"/>
        <family val="2"/>
        <charset val="238"/>
      </rPr>
      <t>a</t>
    </r>
  </si>
  <si>
    <r>
      <t>books and other publications</t>
    </r>
    <r>
      <rPr>
        <vertAlign val="superscript"/>
        <sz val="8"/>
        <color theme="1" tint="0.499984740745262"/>
        <rFont val="Arial"/>
        <family val="2"/>
        <charset val="238"/>
      </rPr>
      <t>a</t>
    </r>
  </si>
  <si>
    <t>zakup sprzętu do odbioru, rejestracji i odtwarzania dźwięku i obrazu</t>
  </si>
  <si>
    <t>purchase of audio and video appliances</t>
  </si>
  <si>
    <t>zakup nośników dźwięku i obrazu</t>
  </si>
  <si>
    <t>purchase of sound and image carriers</t>
  </si>
  <si>
    <t>purchase of photographic and film equipment and services</t>
  </si>
  <si>
    <r>
      <t>opłaty za abonament radiowy i telewizyjny i telewizję kablową</t>
    </r>
    <r>
      <rPr>
        <vertAlign val="superscript"/>
        <sz val="8"/>
        <color theme="1"/>
        <rFont val="Arial"/>
        <family val="2"/>
        <charset val="238"/>
      </rPr>
      <t>b</t>
    </r>
  </si>
  <si>
    <r>
      <t>radio, TV and cable TV licence fees</t>
    </r>
    <r>
      <rPr>
        <vertAlign val="superscript"/>
        <sz val="8"/>
        <color theme="1" tint="0.499984740745262"/>
        <rFont val="Arial"/>
        <family val="2"/>
        <charset val="238"/>
      </rPr>
      <t>b</t>
    </r>
  </si>
  <si>
    <t>Tabl. 2(8). Udział wydatków na wybrane artykuły i usługi kulturalne w przeciętnych wydatkach na kulturę na 1 osobę rocznie w gospodarstwach domowych</t>
  </si>
  <si>
    <r>
      <t xml:space="preserve"> Wyszczególnienie                                                                                       </t>
    </r>
    <r>
      <rPr>
        <sz val="8"/>
        <color theme="1" tint="0.34998626667073579"/>
        <rFont val="Arial"/>
        <family val="2"/>
        <charset val="238"/>
      </rPr>
      <t xml:space="preserve">         </t>
    </r>
    <r>
      <rPr>
        <sz val="8"/>
        <color theme="1" tint="0.499984740745262"/>
        <rFont val="Arial"/>
        <family val="2"/>
        <charset val="238"/>
      </rPr>
      <t xml:space="preserve">   Specification</t>
    </r>
  </si>
  <si>
    <r>
      <t xml:space="preserve">W tym gospodarstwa domowe
</t>
    </r>
    <r>
      <rPr>
        <sz val="8"/>
        <color theme="1" tint="0.499984740745262"/>
        <rFont val="Arial"/>
        <family val="2"/>
        <charset val="238"/>
      </rPr>
      <t>Of which households</t>
    </r>
  </si>
  <si>
    <r>
      <t>opłaty za abonament radiowy i telewizyjny i telewizję kablo</t>
    </r>
    <r>
      <rPr>
        <sz val="8"/>
        <rFont val="Arial"/>
        <family val="2"/>
        <charset val="238"/>
      </rPr>
      <t>wą</t>
    </r>
    <r>
      <rPr>
        <vertAlign val="superscript"/>
        <sz val="8"/>
        <rFont val="Arial"/>
        <family val="2"/>
        <charset val="238"/>
      </rPr>
      <t>b</t>
    </r>
  </si>
  <si>
    <r>
      <t xml:space="preserve">Wyszczególnienie                                                                                                   </t>
    </r>
    <r>
      <rPr>
        <sz val="8"/>
        <color theme="1" tint="0.499984740745262"/>
        <rFont val="Arial"/>
        <family val="2"/>
        <charset val="238"/>
      </rPr>
      <t>Specification</t>
    </r>
  </si>
  <si>
    <r>
      <t xml:space="preserve">Miasta
</t>
    </r>
    <r>
      <rPr>
        <sz val="8"/>
        <color theme="1" tint="0.499984740745262"/>
        <rFont val="Arial"/>
        <family val="2"/>
        <charset val="238"/>
      </rPr>
      <t>Urban areas</t>
    </r>
  </si>
  <si>
    <r>
      <t xml:space="preserve">Wieś
</t>
    </r>
    <r>
      <rPr>
        <sz val="8"/>
        <color theme="1" tint="0.499984740745262"/>
        <rFont val="Arial"/>
        <family val="2"/>
        <charset val="238"/>
      </rPr>
      <t>Rural areas</t>
    </r>
  </si>
  <si>
    <r>
      <t xml:space="preserve">do 20
</t>
    </r>
    <r>
      <rPr>
        <sz val="8"/>
        <color theme="1" tint="0.499984740745262"/>
        <rFont val="Arial"/>
        <family val="2"/>
        <charset val="238"/>
      </rPr>
      <t>up to 20</t>
    </r>
  </si>
  <si>
    <t>20–99</t>
  </si>
  <si>
    <t>100–199</t>
  </si>
  <si>
    <t>200–499</t>
  </si>
  <si>
    <r>
      <t xml:space="preserve">500 i więcej
</t>
    </r>
    <r>
      <rPr>
        <sz val="8"/>
        <color theme="1" tint="0.499984740745262"/>
        <rFont val="Arial"/>
        <family val="2"/>
        <charset val="238"/>
      </rPr>
      <t>500 and more</t>
    </r>
  </si>
  <si>
    <r>
      <t xml:space="preserve">tys. mieszkańców 
</t>
    </r>
    <r>
      <rPr>
        <sz val="8"/>
        <color theme="1" tint="0.499984740745262"/>
        <rFont val="Arial"/>
        <family val="2"/>
        <charset val="238"/>
      </rPr>
      <t>thousand population</t>
    </r>
  </si>
  <si>
    <t xml:space="preserve">    na stanowiskach robotniczych</t>
  </si>
  <si>
    <t xml:space="preserve">    na stanowiskach nierobotniczych</t>
  </si>
  <si>
    <r>
      <rPr>
        <sz val="8"/>
        <rFont val="Arial"/>
        <family val="2"/>
        <charset val="238"/>
      </rPr>
      <t>razem</t>
    </r>
    <r>
      <rPr>
        <sz val="8"/>
        <color theme="1" tint="0.34998626667073579"/>
        <rFont val="Arial"/>
        <family val="2"/>
        <charset val="238"/>
      </rPr>
      <t xml:space="preserve">
</t>
    </r>
    <r>
      <rPr>
        <sz val="8"/>
        <color theme="1" tint="0.499984740745262"/>
        <rFont val="Arial"/>
        <family val="2"/>
        <charset val="238"/>
      </rPr>
      <t>total</t>
    </r>
  </si>
  <si>
    <r>
      <t xml:space="preserve">tys. mieszkańców
</t>
    </r>
    <r>
      <rPr>
        <sz val="8"/>
        <color theme="1" tint="0.499984740745262"/>
        <rFont val="Arial"/>
        <family val="2"/>
        <charset val="238"/>
      </rPr>
      <t>thousand population</t>
    </r>
  </si>
  <si>
    <r>
      <t>opłaty za abonament radiowy i telewizyjny i telewizję kablową</t>
    </r>
    <r>
      <rPr>
        <vertAlign val="superscript"/>
        <sz val="8"/>
        <rFont val="Arial"/>
        <family val="2"/>
        <charset val="238"/>
      </rPr>
      <t>b</t>
    </r>
  </si>
  <si>
    <r>
      <t xml:space="preserve"> Wyszczególnienie                                     </t>
    </r>
    <r>
      <rPr>
        <sz val="8"/>
        <color theme="1" tint="0.34998626667073579"/>
        <rFont val="Arial"/>
        <family val="2"/>
        <charset val="238"/>
      </rPr>
      <t xml:space="preserve">                                                                                                           </t>
    </r>
  </si>
  <si>
    <r>
      <t xml:space="preserve">W tym gospodarstwa domowe 
</t>
    </r>
    <r>
      <rPr>
        <sz val="8"/>
        <color theme="1" tint="0.499984740745262"/>
        <rFont val="Arial"/>
        <family val="2"/>
        <charset val="238"/>
      </rPr>
      <t>Of which households</t>
    </r>
  </si>
  <si>
    <t xml:space="preserve">                                                                                                                                                Specification</t>
  </si>
  <si>
    <r>
      <t xml:space="preserve">pracujących na własny rachunek
</t>
    </r>
    <r>
      <rPr>
        <sz val="8"/>
        <color theme="1" tint="0.499984740745262"/>
        <rFont val="Arial"/>
        <family val="2"/>
        <charset val="238"/>
      </rPr>
      <t>of self-employed</t>
    </r>
  </si>
  <si>
    <r>
      <t xml:space="preserve">robotniczych
</t>
    </r>
    <r>
      <rPr>
        <sz val="8"/>
        <color theme="1" tint="0.499984740745262"/>
        <rFont val="Arial"/>
        <family val="2"/>
        <charset val="238"/>
      </rPr>
      <t>manual-labour</t>
    </r>
  </si>
  <si>
    <t>Odbiornik telewizyjny</t>
  </si>
  <si>
    <t>TV set</t>
  </si>
  <si>
    <t>Satellite or cable TV receiver</t>
  </si>
  <si>
    <t xml:space="preserve">Radio, radiomagnetofon, radio z odtwarzaczem płyt kompaktowych
lub radiomagnetofon z odtwarzaczem płyt kompaktowych, wieża , gramofon                                                                                               </t>
  </si>
  <si>
    <t>Radio set, radio-casette player and radio or radio-casette player with CD player, Hi-fi set</t>
  </si>
  <si>
    <t>Komputer osobisty, laptop, tablet</t>
  </si>
  <si>
    <t>PC (personal computer)</t>
  </si>
  <si>
    <t>Dostęp do Internetu (na komputerze, telefonie itp.)</t>
  </si>
  <si>
    <t>A device with Internet access</t>
  </si>
  <si>
    <t>Smartfon</t>
  </si>
  <si>
    <t>Smartphone</t>
  </si>
  <si>
    <t>Konsola do gier</t>
  </si>
  <si>
    <t>Game console</t>
  </si>
  <si>
    <r>
      <t xml:space="preserve">Wyszczególnienie                                                                           </t>
    </r>
    <r>
      <rPr>
        <sz val="8"/>
        <color theme="1" tint="0.34998626667073579"/>
        <rFont val="Arial"/>
        <family val="2"/>
        <charset val="238"/>
      </rPr>
      <t xml:space="preserve">                         </t>
    </r>
  </si>
  <si>
    <r>
      <t xml:space="preserve">                                                                        </t>
    </r>
    <r>
      <rPr>
        <sz val="8"/>
        <color theme="1" tint="0.34998626667073579"/>
        <rFont val="Arial"/>
        <family val="2"/>
        <charset val="238"/>
      </rPr>
      <t xml:space="preserve">                         </t>
    </r>
    <r>
      <rPr>
        <sz val="8"/>
        <color theme="1" tint="0.499984740745262"/>
        <rFont val="Arial"/>
        <family val="2"/>
        <charset val="238"/>
      </rPr>
      <t xml:space="preserve"> Specification</t>
    </r>
  </si>
  <si>
    <t>Telewizor</t>
  </si>
  <si>
    <t>Telewizja kablowa lub satelitarna</t>
  </si>
  <si>
    <t xml:space="preserve">Radio, radiomagnetofon, radio z odtwarzaczem płyt kompaktowych
lub radiomagnetofon z odtwarzaczem płyt kompaktowych, wieża, gramofon                                                                                                </t>
  </si>
  <si>
    <t>Dział III.</t>
  </si>
  <si>
    <t xml:space="preserve">Chapter III. </t>
  </si>
  <si>
    <t>Libraries</t>
  </si>
  <si>
    <t>Tabl. 1(13).</t>
  </si>
  <si>
    <t xml:space="preserve">Sieć i działalność bibliotek publicznych w 2025 r. </t>
  </si>
  <si>
    <t xml:space="preserve">Network and activity of public libraries in 2025                                                                                                                                                                                                                              </t>
  </si>
  <si>
    <t>Tabl. 4(16).</t>
  </si>
  <si>
    <t>Tabl. 7(19).</t>
  </si>
  <si>
    <t>Tabl. 10(22).</t>
  </si>
  <si>
    <t>Czytelnicy w bibliotekach publicznych według wieku</t>
  </si>
  <si>
    <t>Library users of public libraries by age</t>
  </si>
  <si>
    <t>Tabl. 12(24).</t>
  </si>
  <si>
    <t>Library users and out-of-library loans in public libraries</t>
  </si>
  <si>
    <t xml:space="preserve">Udostępnianie zbiorów na miejscu w bibliotekach publicznych </t>
  </si>
  <si>
    <t xml:space="preserve">Punkty biblioteczne </t>
  </si>
  <si>
    <t>Library service points</t>
  </si>
  <si>
    <t xml:space="preserve">Komputeryzacja bibliotek publicznych </t>
  </si>
  <si>
    <t>Computerisation of public libraries</t>
  </si>
  <si>
    <t xml:space="preserve">Inne formy działalności bibliotek publicznych </t>
  </si>
  <si>
    <t>Other forms of public libraries activity</t>
  </si>
  <si>
    <t xml:space="preserve">Biblioteki publiczne według makroregionów (NUTS 1), regionów (NUTS 2) i podregionów (NUTS 3) – wybrane dane </t>
  </si>
  <si>
    <t>Selected data on public libraries by macroregion (NUTS 1), region (NUTS 2) and subregion (NUTS 3)</t>
  </si>
  <si>
    <t>Tabl. 33(45).</t>
  </si>
  <si>
    <t xml:space="preserve">Wyszczególnienie
</t>
  </si>
  <si>
    <r>
      <t xml:space="preserve">Ogółem
</t>
    </r>
    <r>
      <rPr>
        <sz val="8"/>
        <color theme="1" tint="0.499984740745262"/>
        <rFont val="Arial"/>
        <family val="2"/>
        <charset val="238"/>
      </rPr>
      <t xml:space="preserve">Grand total </t>
    </r>
  </si>
  <si>
    <r>
      <t xml:space="preserve">Biblioteki 
</t>
    </r>
    <r>
      <rPr>
        <sz val="8"/>
        <color theme="1" tint="0.499984740745262"/>
        <rFont val="Arial"/>
        <family val="2"/>
        <charset val="238"/>
      </rPr>
      <t>Libraries</t>
    </r>
  </si>
  <si>
    <r>
      <t xml:space="preserve">Filie 
</t>
    </r>
    <r>
      <rPr>
        <sz val="8"/>
        <color theme="1" tint="0.499984740745262"/>
        <rFont val="Arial"/>
        <family val="2"/>
        <charset val="238"/>
      </rPr>
      <t>Branches</t>
    </r>
  </si>
  <si>
    <t xml:space="preserve">Specification </t>
  </si>
  <si>
    <r>
      <t xml:space="preserve">razem 
</t>
    </r>
    <r>
      <rPr>
        <sz val="8"/>
        <color theme="1" tint="0.499984740745262"/>
        <rFont val="Arial"/>
        <family val="2"/>
        <charset val="238"/>
      </rPr>
      <t>total</t>
    </r>
  </si>
  <si>
    <r>
      <t xml:space="preserve">wojewódzkie
</t>
    </r>
    <r>
      <rPr>
        <sz val="8"/>
        <color theme="1" tint="0.499984740745262"/>
        <rFont val="Arial"/>
        <family val="2"/>
        <charset val="238"/>
      </rPr>
      <t>voivodship</t>
    </r>
  </si>
  <si>
    <r>
      <t xml:space="preserve">powiatowe 
</t>
    </r>
    <r>
      <rPr>
        <sz val="8"/>
        <color theme="1" tint="0.499984740745262"/>
        <rFont val="Arial"/>
        <family val="2"/>
        <charset val="238"/>
      </rPr>
      <t>powiat</t>
    </r>
  </si>
  <si>
    <r>
      <t>gminy miejskiej</t>
    </r>
    <r>
      <rPr>
        <vertAlign val="superscript"/>
        <sz val="8"/>
        <rFont val="Arial"/>
        <family val="2"/>
        <charset val="238"/>
      </rPr>
      <t xml:space="preserve">a
</t>
    </r>
    <r>
      <rPr>
        <sz val="8"/>
        <color theme="1" tint="0.499984740745262"/>
        <rFont val="Arial"/>
        <family val="2"/>
        <charset val="238"/>
      </rPr>
      <t>urban gmina</t>
    </r>
    <r>
      <rPr>
        <vertAlign val="superscript"/>
        <sz val="8"/>
        <color theme="1" tint="0.499984740745262"/>
        <rFont val="Arial"/>
        <family val="2"/>
        <charset val="238"/>
      </rPr>
      <t>a</t>
    </r>
  </si>
  <si>
    <r>
      <t xml:space="preserve">gminy miejsko-
wiejskiej 
</t>
    </r>
    <r>
      <rPr>
        <sz val="8"/>
        <color theme="1" tint="0.499984740745262"/>
        <rFont val="Arial"/>
        <family val="2"/>
        <charset val="238"/>
      </rPr>
      <t>urban-
rural gmina</t>
    </r>
  </si>
  <si>
    <r>
      <t xml:space="preserve">gminy wiejskiej
</t>
    </r>
    <r>
      <rPr>
        <sz val="8"/>
        <color theme="1" tint="0.499984740745262"/>
        <rFont val="Arial"/>
        <family val="2"/>
        <charset val="238"/>
      </rPr>
      <t>rural gmina</t>
    </r>
  </si>
  <si>
    <r>
      <t xml:space="preserve">inne 
</t>
    </r>
    <r>
      <rPr>
        <sz val="8"/>
        <color theme="1" tint="0.499984740745262"/>
        <rFont val="Arial"/>
        <family val="2"/>
        <charset val="238"/>
      </rPr>
      <t>other</t>
    </r>
  </si>
  <si>
    <r>
      <t xml:space="preserve">w tym 
dla dzieci
</t>
    </r>
    <r>
      <rPr>
        <sz val="8"/>
        <color theme="1" tint="0.499984740745262"/>
        <rFont val="Arial"/>
        <family val="2"/>
        <charset val="238"/>
      </rPr>
      <t>of which
for children</t>
    </r>
    <r>
      <rPr>
        <sz val="8"/>
        <rFont val="Arial"/>
        <family val="2"/>
        <charset val="238"/>
      </rPr>
      <t xml:space="preserve">
</t>
    </r>
  </si>
  <si>
    <r>
      <t xml:space="preserve">publiczno-szkolne
</t>
    </r>
    <r>
      <rPr>
        <sz val="8"/>
        <color theme="1" tint="0.499984740745262"/>
        <rFont val="Arial"/>
        <family val="2"/>
        <charset val="238"/>
      </rPr>
      <t>public-
school</t>
    </r>
  </si>
  <si>
    <r>
      <t xml:space="preserve">w strukturze ośrodka (domu) kultury lub innej instytucji kultury 
</t>
    </r>
    <r>
      <rPr>
        <sz val="8"/>
        <color theme="1" tint="0.499984740745262"/>
        <rFont val="Arial"/>
        <family val="2"/>
        <charset val="238"/>
      </rPr>
      <t>in the structure of the cultural centre or other cultural institution</t>
    </r>
  </si>
  <si>
    <r>
      <t xml:space="preserve">w strukturze 
innej instytucji 
</t>
    </r>
    <r>
      <rPr>
        <sz val="8"/>
        <color theme="1" tint="0.499984740745262"/>
        <rFont val="Arial"/>
        <family val="2"/>
        <charset val="238"/>
      </rPr>
      <t>in the structure 
of other institution</t>
    </r>
  </si>
  <si>
    <r>
      <t xml:space="preserve">publiczno-szkolne
i w strukturze ośrodka (domu) kultury lub innej instytucji kultury
</t>
    </r>
    <r>
      <rPr>
        <sz val="8"/>
        <color theme="1" tint="0.499984740745262"/>
        <rFont val="Arial"/>
        <family val="2"/>
        <charset val="238"/>
      </rPr>
      <t>public-school and in the structure of the cultural centre or other cultural institution</t>
    </r>
  </si>
  <si>
    <t xml:space="preserve">  w tym czynne   </t>
  </si>
  <si>
    <t xml:space="preserve">  of which open </t>
  </si>
  <si>
    <t>Z liczby ogółem bibliotek – przystosowane do potrzeb osób niepełnosprawnych</t>
  </si>
  <si>
    <t xml:space="preserve">  wejście do budynku </t>
  </si>
  <si>
    <t xml:space="preserve">  entrance to the building </t>
  </si>
  <si>
    <t xml:space="preserve">  udogodnienia wewnątrz budynku </t>
  </si>
  <si>
    <t xml:space="preserve">  facilities inside the building </t>
  </si>
  <si>
    <t>Zbiory – stan w dniu 31 grudnia</t>
  </si>
  <si>
    <t/>
  </si>
  <si>
    <t xml:space="preserve">Library collection – as of 31 December </t>
  </si>
  <si>
    <t>Ksiegozbiór</t>
  </si>
  <si>
    <t xml:space="preserve">  w tym książki</t>
  </si>
  <si>
    <t xml:space="preserve">  of which books </t>
  </si>
  <si>
    <t>Zbiory specjalne</t>
  </si>
  <si>
    <t>Special collections</t>
  </si>
  <si>
    <t xml:space="preserve">  rękopisy </t>
  </si>
  <si>
    <t xml:space="preserve">  manuscripts </t>
  </si>
  <si>
    <t xml:space="preserve">  stare druki </t>
  </si>
  <si>
    <t xml:space="preserve">  old prints </t>
  </si>
  <si>
    <t xml:space="preserve">  mikroformy </t>
  </si>
  <si>
    <t xml:space="preserve">  microforms </t>
  </si>
  <si>
    <t xml:space="preserve">  druki muzyczne </t>
  </si>
  <si>
    <t xml:space="preserve">  music prints </t>
  </si>
  <si>
    <t xml:space="preserve">  dokumenty kartograficzne </t>
  </si>
  <si>
    <t xml:space="preserve">  cartographic documents      </t>
  </si>
  <si>
    <t xml:space="preserve">  dokumenty graficzne </t>
  </si>
  <si>
    <t xml:space="preserve">  graphic documents </t>
  </si>
  <si>
    <t xml:space="preserve">  normy, opisy patentowe </t>
  </si>
  <si>
    <t xml:space="preserve">  standards, patents </t>
  </si>
  <si>
    <t xml:space="preserve">  materiały audiowizualne </t>
  </si>
  <si>
    <t xml:space="preserve">  audio-visual materials </t>
  </si>
  <si>
    <t xml:space="preserve">    w tym audiobooki</t>
  </si>
  <si>
    <t xml:space="preserve">    of which audiobooks</t>
  </si>
  <si>
    <t xml:space="preserve">  dokumenty elektroniczne</t>
  </si>
  <si>
    <t xml:space="preserve">  electronic documents</t>
  </si>
  <si>
    <t xml:space="preserve">  inne zbiory </t>
  </si>
  <si>
    <t xml:space="preserve">  other collection</t>
  </si>
  <si>
    <t>Licencjonowane zbiory elektroniczne, do których biblioteka opłaciła dostęp</t>
  </si>
  <si>
    <r>
      <t xml:space="preserve">  czasopisma elektroniczne</t>
    </r>
    <r>
      <rPr>
        <i/>
        <sz val="8"/>
        <color theme="1"/>
        <rFont val="Arial"/>
        <family val="2"/>
        <charset val="238"/>
      </rPr>
      <t xml:space="preserve"> </t>
    </r>
  </si>
  <si>
    <t xml:space="preserve">  bazy danych </t>
  </si>
  <si>
    <t xml:space="preserve">  inne zbiory elektroniczne </t>
  </si>
  <si>
    <t xml:space="preserve">Odwiedziny w bibliotece </t>
  </si>
  <si>
    <t xml:space="preserve">Library visits  </t>
  </si>
  <si>
    <t xml:space="preserve">Czytelnicy (użytkownicy aktywnie wypożyczający) </t>
  </si>
  <si>
    <t xml:space="preserve">Library users (users actively borrowing items)   </t>
  </si>
  <si>
    <t xml:space="preserve">według wieku:  </t>
  </si>
  <si>
    <t>by age:</t>
  </si>
  <si>
    <t xml:space="preserve">  do lat 5 </t>
  </si>
  <si>
    <t xml:space="preserve">  up to 5 years </t>
  </si>
  <si>
    <t xml:space="preserve">  6–12 lat </t>
  </si>
  <si>
    <t xml:space="preserve">  6–12 years </t>
  </si>
  <si>
    <t xml:space="preserve">  13–15 lat </t>
  </si>
  <si>
    <t xml:space="preserve">  13–15  years </t>
  </si>
  <si>
    <t xml:space="preserve">  16–19 lat </t>
  </si>
  <si>
    <t xml:space="preserve">  16–19 years </t>
  </si>
  <si>
    <t xml:space="preserve">  20–24 lata </t>
  </si>
  <si>
    <t xml:space="preserve">  20–24  years </t>
  </si>
  <si>
    <t xml:space="preserve">  25–44 lata </t>
  </si>
  <si>
    <t xml:space="preserve">  25–44  years </t>
  </si>
  <si>
    <t xml:space="preserve">  45–60 lata </t>
  </si>
  <si>
    <t xml:space="preserve">  45–60  years </t>
  </si>
  <si>
    <t xml:space="preserve">  powyżej 60 lat </t>
  </si>
  <si>
    <t xml:space="preserve">  more than 60 years </t>
  </si>
  <si>
    <t xml:space="preserve">według zajęcia: </t>
  </si>
  <si>
    <t>by occupation:</t>
  </si>
  <si>
    <t xml:space="preserve">  osoby uczące się </t>
  </si>
  <si>
    <t xml:space="preserve">  pupils and students </t>
  </si>
  <si>
    <t xml:space="preserve">  osoby pracujące </t>
  </si>
  <si>
    <t xml:space="preserve">  working persons </t>
  </si>
  <si>
    <t xml:space="preserve">  pozostali </t>
  </si>
  <si>
    <t xml:space="preserve">  others</t>
  </si>
  <si>
    <t xml:space="preserve">Wypożyczenia na zewnątrz </t>
  </si>
  <si>
    <t>Out–of library loans</t>
  </si>
  <si>
    <t>księgozbioru</t>
  </si>
  <si>
    <t xml:space="preserve">of collections  </t>
  </si>
  <si>
    <t xml:space="preserve">  książek </t>
  </si>
  <si>
    <t xml:space="preserve">  books  </t>
  </si>
  <si>
    <t xml:space="preserve">  czasopism oprawnych</t>
  </si>
  <si>
    <t xml:space="preserve">  bound periodicals</t>
  </si>
  <si>
    <t>czasopism nieoprawnych</t>
  </si>
  <si>
    <t>unbound periodicals</t>
  </si>
  <si>
    <t>zbiorów specjalnych</t>
  </si>
  <si>
    <t>special collections</t>
  </si>
  <si>
    <t xml:space="preserve">    audiowizualnych </t>
  </si>
  <si>
    <t xml:space="preserve">    audio-visual   </t>
  </si>
  <si>
    <t xml:space="preserve">      audiobooków</t>
  </si>
  <si>
    <t xml:space="preserve">      audiobooks</t>
  </si>
  <si>
    <t>dokumentów elektronicznych na nośniku fizycznym</t>
  </si>
  <si>
    <t xml:space="preserve">electronic documents on a physical carrier  </t>
  </si>
  <si>
    <t xml:space="preserve">Komputeryzacja bibliotek  </t>
  </si>
  <si>
    <t>Computerisation of libraries</t>
  </si>
  <si>
    <t>Biblioteki wyposażone w komputery</t>
  </si>
  <si>
    <t xml:space="preserve">Number of libraries equipped with computers </t>
  </si>
  <si>
    <t xml:space="preserve">Z liczby ogółem  –  biblioteki użytkujące program  komputerowy </t>
  </si>
  <si>
    <t xml:space="preserve">Komputery użytkowane w bibliotece </t>
  </si>
  <si>
    <t>Number of computers in use in library - total</t>
  </si>
  <si>
    <t xml:space="preserve">    dostępnych dla użytkowników</t>
  </si>
  <si>
    <t>of which available for library users</t>
  </si>
  <si>
    <r>
      <t xml:space="preserve">      podłączonych do Internetu </t>
    </r>
    <r>
      <rPr>
        <i/>
        <sz val="8"/>
        <color theme="1"/>
        <rFont val="Arial"/>
        <family val="2"/>
        <charset val="238"/>
      </rPr>
      <t xml:space="preserve">    </t>
    </r>
  </si>
  <si>
    <t>of which: with access to the Internet</t>
  </si>
  <si>
    <t>Z liczby ogółem – komputery użytkowane w bibliotece zakupione w roku sprawozdawczym</t>
  </si>
  <si>
    <t>Inne formy działalności biblioteki</t>
  </si>
  <si>
    <t xml:space="preserve">Other forms of activity of public libraries </t>
  </si>
  <si>
    <t xml:space="preserve">Zajęcia: </t>
  </si>
  <si>
    <t>Number of activities:</t>
  </si>
  <si>
    <t xml:space="preserve">  imprezy (stacjonarne) organizowane przez bibliotekę dla użytkowników  </t>
  </si>
  <si>
    <t xml:space="preserve">events organised by library for users </t>
  </si>
  <si>
    <t xml:space="preserve">  imprezy on-line organizowane przez bibliotekę dla użytkowników</t>
  </si>
  <si>
    <t>of which on-line</t>
  </si>
  <si>
    <t xml:space="preserve">  konferencje, seminaria organizowane przez biblioteki</t>
  </si>
  <si>
    <t xml:space="preserve">conferences, seminars organised by libraries  </t>
  </si>
  <si>
    <t xml:space="preserve">Uczestnicy: </t>
  </si>
  <si>
    <t xml:space="preserve">Number of participants:  </t>
  </si>
  <si>
    <t xml:space="preserve">  szkoleń bibliotecznych użytkowników w bibliotece</t>
  </si>
  <si>
    <t xml:space="preserve">library trainings for users </t>
  </si>
  <si>
    <t xml:space="preserve">  szkoleń bibliotecznych użytkowników on-line</t>
  </si>
  <si>
    <t xml:space="preserve">library trainings for users carried out on-line </t>
  </si>
  <si>
    <t xml:space="preserve">  szkoleń studentów bibliotekoznawstwa i bibliotekarzy z innych bibliotek</t>
  </si>
  <si>
    <t xml:space="preserve">trainings for students of library science and librarians from other libraries  </t>
  </si>
  <si>
    <t xml:space="preserve">  imprez (stacjonarnych) organizowanych przez bibliotekę dla użytkowników  </t>
  </si>
  <si>
    <t xml:space="preserve">  imprez on-line organizowanych przez bibliotekę dla użytkowników</t>
  </si>
  <si>
    <t xml:space="preserve">  innych szkoleń i zajęć edukacyjnych organizowanych przez bibliotekę</t>
  </si>
  <si>
    <t>other trainings and education activity organised by libraries</t>
  </si>
  <si>
    <t xml:space="preserve">  konferencji, seminariów organizowanych przez biblioteki </t>
  </si>
  <si>
    <t>conferences, seminars organised by libraries</t>
  </si>
  <si>
    <t xml:space="preserve">Wydawnictwa własne biblioteki </t>
  </si>
  <si>
    <t>Own publications of libraries</t>
  </si>
  <si>
    <t xml:space="preserve">Liczba tytułów </t>
  </si>
  <si>
    <t xml:space="preserve">Total number of titles </t>
  </si>
  <si>
    <t xml:space="preserve">  wydawnictwa zwarte  </t>
  </si>
  <si>
    <t xml:space="preserve">  non-serial publications </t>
  </si>
  <si>
    <t xml:space="preserve">    w tym elektroniczne </t>
  </si>
  <si>
    <t xml:space="preserve">    of which electronic </t>
  </si>
  <si>
    <t xml:space="preserve">  wydawnictwa ciągłe</t>
  </si>
  <si>
    <t xml:space="preserve">  periodicals and serial publications </t>
  </si>
  <si>
    <t xml:space="preserve">a Łącznie z dzielnicami m.st.Warszawy.   </t>
  </si>
  <si>
    <t>a Including districts of the Capital City Warszawa.</t>
  </si>
  <si>
    <r>
      <t xml:space="preserve">Województwa
</t>
    </r>
    <r>
      <rPr>
        <sz val="8"/>
        <color theme="1" tint="0.499984740745262"/>
        <rFont val="Arial"/>
        <family val="2"/>
        <charset val="238"/>
      </rPr>
      <t>Voivodships</t>
    </r>
  </si>
  <si>
    <r>
      <t xml:space="preserve">Biblioteki i filie 
</t>
    </r>
    <r>
      <rPr>
        <sz val="8"/>
        <color theme="1" tint="0.499984740745262"/>
        <rFont val="Arial"/>
        <family val="2"/>
        <charset val="238"/>
      </rPr>
      <t>Libraries and branches</t>
    </r>
  </si>
  <si>
    <r>
      <t>Liczba ludności
na 1 bibliotekę</t>
    </r>
    <r>
      <rPr>
        <vertAlign val="superscript"/>
        <sz val="8"/>
        <rFont val="Arial"/>
        <family val="2"/>
        <charset val="238"/>
      </rPr>
      <t>a</t>
    </r>
    <r>
      <rPr>
        <sz val="8"/>
        <rFont val="Arial"/>
        <family val="2"/>
        <charset val="238"/>
      </rPr>
      <t xml:space="preserve">
</t>
    </r>
    <r>
      <rPr>
        <sz val="8"/>
        <color theme="1" tint="0.499984740745262"/>
        <rFont val="Arial"/>
        <family val="2"/>
        <charset val="238"/>
      </rPr>
      <t>Population 
per library</t>
    </r>
    <r>
      <rPr>
        <vertAlign val="superscript"/>
        <sz val="8"/>
        <color theme="1" tint="0.499984740745262"/>
        <rFont val="Arial"/>
        <family val="2"/>
        <charset val="238"/>
      </rPr>
      <t>a</t>
    </r>
  </si>
  <si>
    <r>
      <t xml:space="preserve">Czytelnie
</t>
    </r>
    <r>
      <rPr>
        <sz val="8"/>
        <color theme="1" tint="0.499984740745262"/>
        <rFont val="Arial"/>
        <family val="2"/>
        <charset val="238"/>
      </rPr>
      <t>Reading rooms</t>
    </r>
  </si>
  <si>
    <r>
      <t xml:space="preserve">ogółem 
</t>
    </r>
    <r>
      <rPr>
        <sz val="8"/>
        <color theme="1" tint="0.499984740745262"/>
        <rFont val="Arial"/>
        <family val="2"/>
        <charset val="238"/>
      </rPr>
      <t>grand total</t>
    </r>
  </si>
  <si>
    <r>
      <t xml:space="preserve">filie 
</t>
    </r>
    <r>
      <rPr>
        <sz val="8"/>
        <color theme="1" tint="0.499984740745262"/>
        <rFont val="Arial"/>
        <family val="2"/>
        <charset val="238"/>
      </rPr>
      <t>branches</t>
    </r>
  </si>
  <si>
    <r>
      <t xml:space="preserve">miejsca 
</t>
    </r>
    <r>
      <rPr>
        <sz val="8"/>
        <color theme="1" tint="0.499984740745262"/>
        <rFont val="Arial"/>
        <family val="2"/>
        <charset val="238"/>
      </rPr>
      <t>seats</t>
    </r>
  </si>
  <si>
    <r>
      <t xml:space="preserve">w tym 
dla dzieci 
</t>
    </r>
    <r>
      <rPr>
        <sz val="8"/>
        <color theme="1" tint="0.499984740745262"/>
        <rFont val="Arial"/>
        <family val="2"/>
        <charset val="238"/>
      </rPr>
      <t xml:space="preserve">of which 
for children 
</t>
    </r>
  </si>
  <si>
    <r>
      <t xml:space="preserve">w tym 
dla osób niepełnosprawnych
</t>
    </r>
    <r>
      <rPr>
        <sz val="8"/>
        <color theme="1" tint="0.499984740745262"/>
        <rFont val="Arial"/>
        <family val="2"/>
        <charset val="238"/>
      </rPr>
      <t>of which 
for disabled people</t>
    </r>
  </si>
  <si>
    <r>
      <t xml:space="preserve">liczba ludności
na 1 miejsce 
</t>
    </r>
    <r>
      <rPr>
        <sz val="8"/>
        <color theme="1" tint="0.499984740745262"/>
        <rFont val="Arial"/>
        <family val="2"/>
        <charset val="238"/>
      </rPr>
      <t>population 
per one seat</t>
    </r>
    <r>
      <rPr>
        <sz val="8"/>
        <color theme="1" tint="0.34998626667073579"/>
        <rFont val="Arial"/>
        <family val="2"/>
        <charset val="238"/>
      </rPr>
      <t xml:space="preserve">
</t>
    </r>
  </si>
  <si>
    <r>
      <t xml:space="preserve">Polska                                       </t>
    </r>
    <r>
      <rPr>
        <sz val="8"/>
        <rFont val="Arial"/>
        <family val="2"/>
        <charset val="238"/>
      </rPr>
      <t>2024</t>
    </r>
  </si>
  <si>
    <r>
      <rPr>
        <sz val="8"/>
        <color theme="1" tint="0.499984740745262"/>
        <rFont val="Arial"/>
        <family val="2"/>
        <charset val="238"/>
      </rPr>
      <t>Poland</t>
    </r>
    <r>
      <rPr>
        <b/>
        <sz val="8"/>
        <color theme="1" tint="0.499984740745262"/>
        <rFont val="Arial"/>
        <family val="2"/>
        <charset val="238"/>
      </rPr>
      <t xml:space="preserve">  </t>
    </r>
    <r>
      <rPr>
        <b/>
        <sz val="8"/>
        <rFont val="Arial"/>
        <family val="2"/>
        <charset val="238"/>
      </rPr>
      <t xml:space="preserve">                                     2025</t>
    </r>
  </si>
  <si>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</si>
  <si>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</si>
  <si>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</si>
  <si>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</si>
  <si>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</si>
  <si>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</si>
  <si>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</si>
  <si>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</si>
  <si>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</si>
  <si>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</si>
  <si>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</si>
  <si>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</si>
  <si>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</si>
  <si>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</si>
  <si>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</si>
  <si>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a Łącznie z filiami.</t>
  </si>
  <si>
    <t>a Including branches.</t>
  </si>
  <si>
    <r>
      <t xml:space="preserve">Zbiory specjalne 
</t>
    </r>
    <r>
      <rPr>
        <sz val="8"/>
        <color theme="1" tint="0.499984740745262"/>
        <rFont val="Arial"/>
        <family val="2"/>
        <charset val="238"/>
      </rPr>
      <t>Special collections</t>
    </r>
  </si>
  <si>
    <r>
      <t xml:space="preserve">ogółem
</t>
    </r>
    <r>
      <rPr>
        <sz val="8"/>
        <color theme="1" tint="0.499984740745262"/>
        <rFont val="Arial"/>
        <family val="2"/>
        <charset val="238"/>
      </rPr>
      <t>grand total</t>
    </r>
  </si>
  <si>
    <r>
      <t xml:space="preserve">książki
</t>
    </r>
    <r>
      <rPr>
        <sz val="8"/>
        <color theme="1" tint="0.499984740745262"/>
        <rFont val="Arial"/>
        <family val="2"/>
        <charset val="238"/>
      </rPr>
      <t>books</t>
    </r>
  </si>
  <si>
    <r>
      <t xml:space="preserve">czasopisma
</t>
    </r>
    <r>
      <rPr>
        <sz val="8"/>
        <color theme="1" tint="0.499984740745262"/>
        <rFont val="Arial"/>
        <family val="2"/>
        <charset val="238"/>
      </rPr>
      <t>periodicals</t>
    </r>
  </si>
  <si>
    <r>
      <t xml:space="preserve"> ogółem 
</t>
    </r>
    <r>
      <rPr>
        <sz val="8"/>
        <color theme="1" tint="0.499984740745262"/>
        <rFont val="Arial"/>
        <family val="2"/>
        <charset val="238"/>
      </rPr>
      <t>grand total</t>
    </r>
  </si>
  <si>
    <r>
      <t xml:space="preserve">rękopisy </t>
    </r>
    <r>
      <rPr>
        <sz val="8"/>
        <color theme="1" tint="0.499984740745262"/>
        <rFont val="Arial"/>
        <family val="2"/>
        <charset val="238"/>
      </rPr>
      <t>manuscripts</t>
    </r>
  </si>
  <si>
    <r>
      <t xml:space="preserve">stare druki
</t>
    </r>
    <r>
      <rPr>
        <sz val="8"/>
        <color theme="1" tint="0.499984740745262"/>
        <rFont val="Arial"/>
        <family val="2"/>
        <charset val="238"/>
      </rPr>
      <t>old prints</t>
    </r>
  </si>
  <si>
    <r>
      <t xml:space="preserve">mikroformy
</t>
    </r>
    <r>
      <rPr>
        <sz val="8"/>
        <color theme="1" tint="0.499984740745262"/>
        <rFont val="Arial"/>
        <family val="2"/>
        <charset val="238"/>
      </rPr>
      <t>microforms</t>
    </r>
  </si>
  <si>
    <r>
      <t xml:space="preserve">druki muzyczne
</t>
    </r>
    <r>
      <rPr>
        <sz val="8"/>
        <color theme="1" tint="0.499984740745262"/>
        <rFont val="Arial"/>
        <family val="2"/>
        <charset val="238"/>
      </rPr>
      <t>music prints</t>
    </r>
  </si>
  <si>
    <r>
      <t xml:space="preserve">dokumenty kartograficzne
</t>
    </r>
    <r>
      <rPr>
        <sz val="8"/>
        <color theme="1" tint="0.499984740745262"/>
        <rFont val="Arial"/>
        <family val="2"/>
        <charset val="238"/>
      </rPr>
      <t>cartographic documents</t>
    </r>
  </si>
  <si>
    <r>
      <t xml:space="preserve">dokumenty graficzne
</t>
    </r>
    <r>
      <rPr>
        <sz val="8"/>
        <color theme="1" tint="0.499984740745262"/>
        <rFont val="Arial"/>
        <family val="2"/>
        <charset val="238"/>
      </rPr>
      <t>graphic documents</t>
    </r>
  </si>
  <si>
    <r>
      <t xml:space="preserve">normy, opisy patentowe
</t>
    </r>
    <r>
      <rPr>
        <sz val="8"/>
        <color theme="1" tint="0.499984740745262"/>
        <rFont val="Arial"/>
        <family val="2"/>
        <charset val="238"/>
      </rPr>
      <t>standards, patents</t>
    </r>
  </si>
  <si>
    <r>
      <t xml:space="preserve">materiały 
audiowizualne
</t>
    </r>
    <r>
      <rPr>
        <sz val="8"/>
        <color theme="1" tint="0.499984740745262"/>
        <rFont val="Arial"/>
        <family val="2"/>
        <charset val="238"/>
      </rPr>
      <t>audio-visual materials</t>
    </r>
  </si>
  <si>
    <r>
      <t xml:space="preserve">dokumenty elektroniczne
</t>
    </r>
    <r>
      <rPr>
        <sz val="8"/>
        <color theme="1" tint="0.499984740745262"/>
        <rFont val="Arial"/>
        <family val="2"/>
        <charset val="238"/>
      </rPr>
      <t>electronic documents</t>
    </r>
  </si>
  <si>
    <r>
      <t xml:space="preserve">inne zbiory
</t>
    </r>
    <r>
      <rPr>
        <sz val="8"/>
        <color theme="1" tint="0.499984740745262"/>
        <rFont val="Arial"/>
        <family val="2"/>
        <charset val="238"/>
      </rPr>
      <t>other collection</t>
    </r>
  </si>
  <si>
    <r>
      <t>na 1 bibliotekę</t>
    </r>
    <r>
      <rPr>
        <vertAlign val="superscript"/>
        <sz val="8"/>
        <rFont val="Arial"/>
        <family val="2"/>
        <charset val="238"/>
      </rPr>
      <t xml:space="preserve">a
</t>
    </r>
    <r>
      <rPr>
        <sz val="8"/>
        <color theme="1" tint="0.499984740745262"/>
        <rFont val="Arial"/>
        <family val="2"/>
        <charset val="238"/>
      </rPr>
      <t>per library</t>
    </r>
    <r>
      <rPr>
        <vertAlign val="superscript"/>
        <sz val="8"/>
        <color theme="1" tint="0.499984740745262"/>
        <rFont val="Arial"/>
        <family val="2"/>
        <charset val="238"/>
      </rPr>
      <t>a</t>
    </r>
  </si>
  <si>
    <r>
      <t>razem</t>
    </r>
    <r>
      <rPr>
        <sz val="8"/>
        <color rgb="FF595959"/>
        <rFont val="Arial"/>
        <family val="2"/>
        <charset val="238"/>
      </rPr>
      <t xml:space="preserve"> 
</t>
    </r>
    <r>
      <rPr>
        <sz val="8"/>
        <color theme="1" tint="0.499984740745262"/>
        <rFont val="Arial"/>
        <family val="2"/>
        <charset val="238"/>
      </rPr>
      <t>total</t>
    </r>
  </si>
  <si>
    <r>
      <t xml:space="preserve">w tym
audiobooki
</t>
    </r>
    <r>
      <rPr>
        <sz val="8"/>
        <color theme="1" tint="0.499984740745262"/>
        <rFont val="Arial"/>
        <family val="2"/>
        <charset val="238"/>
      </rPr>
      <t>of which
audiobooks</t>
    </r>
  </si>
  <si>
    <r>
      <rPr>
        <sz val="8"/>
        <color theme="1" tint="0.499984740745262"/>
        <rFont val="Arial"/>
        <family val="2"/>
        <charset val="238"/>
      </rPr>
      <t xml:space="preserve">Poland </t>
    </r>
    <r>
      <rPr>
        <b/>
        <sz val="8"/>
        <rFont val="Arial"/>
        <family val="2"/>
        <charset val="238"/>
      </rPr>
      <t xml:space="preserve">                                      2025</t>
    </r>
  </si>
  <si>
    <t xml:space="preserve">Dolnośląskie </t>
  </si>
  <si>
    <r>
      <t xml:space="preserve">Grupy wiekowe  
</t>
    </r>
    <r>
      <rPr>
        <sz val="8"/>
        <color theme="1" tint="0.499984740745262"/>
        <rFont val="Arial"/>
        <family val="2"/>
        <charset val="238"/>
      </rPr>
      <t xml:space="preserve">Groups by age    </t>
    </r>
    <r>
      <rPr>
        <sz val="8"/>
        <color theme="1" tint="0.34998626667073579"/>
        <rFont val="Arial"/>
        <family val="2"/>
        <charset val="238"/>
      </rPr>
      <t xml:space="preserve">       </t>
    </r>
    <r>
      <rPr>
        <sz val="8"/>
        <color rgb="FF595959"/>
        <rFont val="Arial"/>
        <family val="2"/>
        <charset val="238"/>
      </rPr>
      <t xml:space="preserve">          </t>
    </r>
    <r>
      <rPr>
        <sz val="8"/>
        <color theme="1"/>
        <rFont val="Arial"/>
        <family val="2"/>
        <charset val="238"/>
      </rPr>
      <t xml:space="preserve">                                                                                                                                                                                                             </t>
    </r>
  </si>
  <si>
    <r>
      <t xml:space="preserve">6–12 lat
</t>
    </r>
    <r>
      <rPr>
        <sz val="8"/>
        <color theme="1" tint="0.499984740745262"/>
        <rFont val="Arial"/>
        <family val="2"/>
        <charset val="238"/>
      </rPr>
      <t>years</t>
    </r>
  </si>
  <si>
    <r>
      <t xml:space="preserve">13–15 lat
</t>
    </r>
    <r>
      <rPr>
        <sz val="8"/>
        <color theme="1" tint="0.499984740745262"/>
        <rFont val="Arial"/>
        <family val="2"/>
        <charset val="238"/>
      </rPr>
      <t>years</t>
    </r>
  </si>
  <si>
    <r>
      <t xml:space="preserve">16–19 lat 
</t>
    </r>
    <r>
      <rPr>
        <sz val="8"/>
        <color theme="1" tint="0.499984740745262"/>
        <rFont val="Arial"/>
        <family val="2"/>
        <charset val="238"/>
      </rPr>
      <t>years</t>
    </r>
  </si>
  <si>
    <r>
      <t xml:space="preserve">20–24 lata  
</t>
    </r>
    <r>
      <rPr>
        <sz val="8"/>
        <color theme="1" tint="0.499984740745262"/>
        <rFont val="Arial"/>
        <family val="2"/>
        <charset val="238"/>
      </rPr>
      <t>years</t>
    </r>
  </si>
  <si>
    <r>
      <t xml:space="preserve">25–44 lata 
</t>
    </r>
    <r>
      <rPr>
        <sz val="8"/>
        <color theme="1" tint="0.499984740745262"/>
        <rFont val="Arial"/>
        <family val="2"/>
        <charset val="238"/>
      </rPr>
      <t>years</t>
    </r>
  </si>
  <si>
    <r>
      <t xml:space="preserve">45–60 lat 
</t>
    </r>
    <r>
      <rPr>
        <sz val="8"/>
        <color theme="1" tint="0.499984740745262"/>
        <rFont val="Arial"/>
        <family val="2"/>
        <charset val="238"/>
      </rPr>
      <t>years</t>
    </r>
  </si>
  <si>
    <r>
      <t xml:space="preserve">powyżej 60 lat
</t>
    </r>
    <r>
      <rPr>
        <sz val="8"/>
        <color theme="1" tint="0.499984740745262"/>
        <rFont val="Arial"/>
        <family val="2"/>
        <charset val="238"/>
      </rPr>
      <t>more than 60 years</t>
    </r>
  </si>
  <si>
    <r>
      <t xml:space="preserve">w odsetkach 
</t>
    </r>
    <r>
      <rPr>
        <sz val="8"/>
        <color theme="1" tint="0.499984740745262"/>
        <rFont val="Arial"/>
        <family val="2"/>
        <charset val="238"/>
      </rPr>
      <t>in percentage</t>
    </r>
  </si>
  <si>
    <r>
      <rPr>
        <sz val="8"/>
        <color theme="1" tint="0.499984740745262"/>
        <rFont val="Arial"/>
        <family val="2"/>
        <charset val="238"/>
      </rPr>
      <t>Poland</t>
    </r>
    <r>
      <rPr>
        <b/>
        <sz val="8"/>
        <rFont val="Arial"/>
        <family val="2"/>
        <charset val="238"/>
      </rPr>
      <t xml:space="preserve">                                       2025</t>
    </r>
  </si>
  <si>
    <r>
      <t xml:space="preserve">Użytkownicy zarejestrowani 
w bibliotece
</t>
    </r>
    <r>
      <rPr>
        <sz val="8"/>
        <color theme="1" tint="0.499984740745262"/>
        <rFont val="Arial"/>
        <family val="2"/>
        <charset val="238"/>
      </rPr>
      <t xml:space="preserve">Registered 
users of library </t>
    </r>
    <r>
      <rPr>
        <sz val="8"/>
        <color theme="1" tint="0.34998626667073579"/>
        <rFont val="Arial"/>
        <family val="2"/>
        <charset val="238"/>
      </rPr>
      <t xml:space="preserve"> </t>
    </r>
  </si>
  <si>
    <r>
      <t xml:space="preserve">Czytelnicy
</t>
    </r>
    <r>
      <rPr>
        <sz val="8"/>
        <color theme="1" tint="0.499984740745262"/>
        <rFont val="Arial"/>
        <family val="2"/>
        <charset val="238"/>
      </rPr>
      <t>Library users</t>
    </r>
  </si>
  <si>
    <r>
      <t xml:space="preserve">Wypożyczenia 
</t>
    </r>
    <r>
      <rPr>
        <sz val="8"/>
        <color theme="1" tint="0.499984740745262"/>
        <rFont val="Arial"/>
        <family val="2"/>
        <charset val="238"/>
      </rPr>
      <t>Out-of-library loans of</t>
    </r>
  </si>
  <si>
    <r>
      <t xml:space="preserve">czasopism nieoprawnych </t>
    </r>
    <r>
      <rPr>
        <sz val="8"/>
        <color theme="1" tint="0.499984740745262"/>
        <rFont val="Arial"/>
        <family val="2"/>
        <charset val="238"/>
      </rPr>
      <t>unbound
periodicals</t>
    </r>
  </si>
  <si>
    <r>
      <t xml:space="preserve">zbiorów specjalnych
</t>
    </r>
    <r>
      <rPr>
        <sz val="8"/>
        <color theme="1" tint="0.499984740745262"/>
        <rFont val="Arial"/>
        <family val="2"/>
        <charset val="238"/>
      </rPr>
      <t>special collections</t>
    </r>
  </si>
  <si>
    <r>
      <t xml:space="preserve">na 1 000 ludności
</t>
    </r>
    <r>
      <rPr>
        <sz val="8"/>
        <color theme="1" tint="0.499984740745262"/>
        <rFont val="Arial"/>
        <family val="2"/>
        <charset val="238"/>
      </rPr>
      <t>per 1 000 population</t>
    </r>
  </si>
  <si>
    <r>
      <t xml:space="preserve">książek
</t>
    </r>
    <r>
      <rPr>
        <sz val="8"/>
        <color theme="1" tint="0.499984740745262"/>
        <rFont val="Arial"/>
        <family val="2"/>
        <charset val="238"/>
      </rPr>
      <t>books</t>
    </r>
  </si>
  <si>
    <r>
      <t xml:space="preserve">czasopism oprawnych
</t>
    </r>
    <r>
      <rPr>
        <sz val="8"/>
        <color theme="1" tint="0.499984740745262"/>
        <rFont val="Arial"/>
        <family val="2"/>
        <charset val="238"/>
      </rPr>
      <t>bound periodicals</t>
    </r>
  </si>
  <si>
    <r>
      <t xml:space="preserve">ogółem
</t>
    </r>
    <r>
      <rPr>
        <sz val="8"/>
        <color theme="1" tint="0.499984740745262"/>
        <rFont val="Arial"/>
        <family val="2"/>
        <charset val="238"/>
      </rPr>
      <t>grand tota</t>
    </r>
    <r>
      <rPr>
        <sz val="8"/>
        <color rgb="FF4D4D4D"/>
        <rFont val="Arial"/>
        <family val="2"/>
        <charset val="238"/>
      </rPr>
      <t>l</t>
    </r>
  </si>
  <si>
    <r>
      <t xml:space="preserve">w tym
materiałów audiowizualnych        
</t>
    </r>
    <r>
      <rPr>
        <sz val="8"/>
        <color theme="1" tint="0.499984740745262"/>
        <rFont val="Arial"/>
        <family val="2"/>
        <charset val="238"/>
      </rPr>
      <t>of which
audio-visual materials</t>
    </r>
  </si>
  <si>
    <r>
      <t xml:space="preserve">dokumentów elektronicznych na nośniku fizycznym
</t>
    </r>
    <r>
      <rPr>
        <sz val="8"/>
        <color theme="1" tint="0.499984740745262"/>
        <rFont val="Arial"/>
        <family val="2"/>
        <charset val="238"/>
      </rPr>
      <t>electronic documents on 
a physical carrier</t>
    </r>
  </si>
  <si>
    <r>
      <t xml:space="preserve">na 1 czytelnika
</t>
    </r>
    <r>
      <rPr>
        <sz val="8"/>
        <color theme="1" tint="0.499984740745262"/>
        <rFont val="Arial"/>
        <family val="2"/>
        <charset val="238"/>
      </rPr>
      <t>per library user</t>
    </r>
  </si>
  <si>
    <r>
      <t xml:space="preserve">na 1 wolumin
</t>
    </r>
    <r>
      <rPr>
        <sz val="8"/>
        <color theme="1" tint="0.499984740745262"/>
        <rFont val="Arial"/>
        <family val="2"/>
        <charset val="238"/>
      </rPr>
      <t>per volume</t>
    </r>
  </si>
  <si>
    <r>
      <t xml:space="preserve">w tym audiobooków
</t>
    </r>
    <r>
      <rPr>
        <sz val="8"/>
        <color theme="1" tint="0.499984740745262"/>
        <rFont val="Arial"/>
        <family val="2"/>
        <charset val="238"/>
      </rPr>
      <t>of which audiobooks</t>
    </r>
  </si>
  <si>
    <r>
      <rPr>
        <sz val="8"/>
        <rFont val="Arial"/>
        <family val="2"/>
        <charset val="238"/>
      </rPr>
      <t>Udostępnianie</t>
    </r>
    <r>
      <rPr>
        <sz val="8"/>
        <color theme="1" tint="0.34998626667073579"/>
        <rFont val="Arial"/>
        <family val="2"/>
        <charset val="238"/>
      </rPr>
      <t xml:space="preserve">
</t>
    </r>
    <r>
      <rPr>
        <sz val="8"/>
        <color theme="1" tint="0.499984740745262"/>
        <rFont val="Arial"/>
        <family val="2"/>
        <charset val="238"/>
      </rPr>
      <t>Loans of</t>
    </r>
  </si>
  <si>
    <r>
      <t xml:space="preserve">czasopism nieoprawnych
</t>
    </r>
    <r>
      <rPr>
        <sz val="8"/>
        <color theme="1" tint="0.499984740745262"/>
        <rFont val="Arial"/>
        <family val="2"/>
        <charset val="238"/>
      </rPr>
      <t>unbound periodicals</t>
    </r>
  </si>
  <si>
    <r>
      <t xml:space="preserve">czasopism oprawnych    
</t>
    </r>
    <r>
      <rPr>
        <sz val="8"/>
        <color theme="1" tint="0.499984740745262"/>
        <rFont val="Arial"/>
        <family val="2"/>
        <charset val="238"/>
      </rPr>
      <t>bound periodicals</t>
    </r>
  </si>
  <si>
    <r>
      <t xml:space="preserve">w tym
materiałów audiowizualnych
</t>
    </r>
    <r>
      <rPr>
        <sz val="8"/>
        <color theme="1" tint="0.499984740745262"/>
        <rFont val="Arial"/>
        <family val="2"/>
        <charset val="238"/>
      </rPr>
      <t>of which
audio-visual materials</t>
    </r>
  </si>
  <si>
    <r>
      <t xml:space="preserve">dokumentów elektronicznych 
na nośniku fizycznym  </t>
    </r>
    <r>
      <rPr>
        <sz val="8"/>
        <color theme="1" tint="0.499984740745262"/>
        <rFont val="Arial"/>
        <family val="2"/>
        <charset val="238"/>
      </rPr>
      <t>electronic documents on 
a physical carrier</t>
    </r>
  </si>
  <si>
    <r>
      <t xml:space="preserve">w tym
audiobooków  
</t>
    </r>
    <r>
      <rPr>
        <sz val="8"/>
        <color theme="1" tint="0.499984740745262"/>
        <rFont val="Arial"/>
        <family val="2"/>
        <charset val="238"/>
      </rPr>
      <t>of which
audiobooks</t>
    </r>
  </si>
  <si>
    <r>
      <rPr>
        <b/>
        <sz val="8"/>
        <rFont val="Arial"/>
        <family val="2"/>
        <charset val="238"/>
      </rPr>
      <t>Polska</t>
    </r>
    <r>
      <rPr>
        <sz val="8"/>
        <rFont val="Arial"/>
        <family val="2"/>
        <charset val="238"/>
      </rPr>
      <t xml:space="preserve">                                       2024</t>
    </r>
  </si>
  <si>
    <r>
      <t xml:space="preserve"> ogółem
</t>
    </r>
    <r>
      <rPr>
        <sz val="8"/>
        <color theme="1" tint="0.499984740745262"/>
        <rFont val="Arial"/>
        <family val="2"/>
        <charset val="238"/>
      </rPr>
      <t>grand total</t>
    </r>
  </si>
  <si>
    <r>
      <t xml:space="preserve">Punkty biblioteczne w bibliotekach
</t>
    </r>
    <r>
      <rPr>
        <sz val="8"/>
        <color theme="1" tint="0.499984740745262"/>
        <rFont val="Arial"/>
        <family val="2"/>
        <charset val="238"/>
      </rPr>
      <t>Library points in libraries</t>
    </r>
  </si>
  <si>
    <r>
      <t xml:space="preserve">Punkty biblioteczne w filiach
</t>
    </r>
    <r>
      <rPr>
        <sz val="8"/>
        <color theme="1" tint="0.499984740745262"/>
        <rFont val="Arial"/>
        <family val="2"/>
        <charset val="238"/>
      </rPr>
      <t>Library points in library branches</t>
    </r>
  </si>
  <si>
    <r>
      <t xml:space="preserve">Oddziały dla dzieci/młodzieży
</t>
    </r>
    <r>
      <rPr>
        <sz val="8"/>
        <color theme="1" tint="0.499984740745262"/>
        <rFont val="Arial"/>
        <family val="2"/>
        <charset val="238"/>
      </rPr>
      <t>Branches 
for children 
and youth</t>
    </r>
  </si>
  <si>
    <r>
      <t xml:space="preserve">wojewódzkich
</t>
    </r>
    <r>
      <rPr>
        <sz val="8"/>
        <color theme="1" tint="0.499984740745262"/>
        <rFont val="Arial"/>
        <family val="2"/>
        <charset val="238"/>
      </rPr>
      <t>voivodship</t>
    </r>
  </si>
  <si>
    <r>
      <t xml:space="preserve">powiatowych
</t>
    </r>
    <r>
      <rPr>
        <sz val="8"/>
        <color theme="1" tint="0.499984740745262"/>
        <rFont val="Arial"/>
        <family val="2"/>
        <charset val="238"/>
      </rPr>
      <t>powiat</t>
    </r>
  </si>
  <si>
    <r>
      <t xml:space="preserve">gminy 
miejskiej
</t>
    </r>
    <r>
      <rPr>
        <sz val="8"/>
        <color theme="1" tint="0.499984740745262"/>
        <rFont val="Arial"/>
        <family val="2"/>
        <charset val="238"/>
      </rPr>
      <t>urban gmina</t>
    </r>
  </si>
  <si>
    <r>
      <t xml:space="preserve">gminy miejsko-wiejskiej
</t>
    </r>
    <r>
      <rPr>
        <sz val="8"/>
        <color theme="1" tint="0.499984740745262"/>
        <rFont val="Arial"/>
        <family val="2"/>
        <charset val="238"/>
      </rPr>
      <t>urban-rural gmina</t>
    </r>
  </si>
  <si>
    <r>
      <t xml:space="preserve">gminy 
wiejskiej
</t>
    </r>
    <r>
      <rPr>
        <sz val="8"/>
        <color theme="1" tint="0.499984740745262"/>
        <rFont val="Arial"/>
        <family val="2"/>
        <charset val="238"/>
      </rPr>
      <t>rural gmina</t>
    </r>
  </si>
  <si>
    <r>
      <t xml:space="preserve">innych
</t>
    </r>
    <r>
      <rPr>
        <sz val="8"/>
        <color theme="1" tint="0.499984740745262"/>
        <rFont val="Arial"/>
        <family val="2"/>
        <charset val="238"/>
      </rPr>
      <t>other</t>
    </r>
  </si>
  <si>
    <r>
      <t xml:space="preserve">w tym 
dla dzieci
</t>
    </r>
    <r>
      <rPr>
        <sz val="8"/>
        <color theme="1" tint="0.499984740745262"/>
        <rFont val="Arial"/>
        <family val="2"/>
        <charset val="238"/>
      </rPr>
      <t>of which 
for children</t>
    </r>
  </si>
  <si>
    <r>
      <rPr>
        <sz val="8"/>
        <color theme="1" tint="0.499984740745262"/>
        <rFont val="Arial"/>
        <family val="2"/>
        <charset val="238"/>
      </rPr>
      <t>Poland</t>
    </r>
    <r>
      <rPr>
        <b/>
        <sz val="8"/>
        <color theme="1" tint="0.499984740745262"/>
        <rFont val="Arial"/>
        <family val="2"/>
        <charset val="238"/>
      </rPr>
      <t xml:space="preserve"> </t>
    </r>
    <r>
      <rPr>
        <b/>
        <sz val="8"/>
        <rFont val="Arial"/>
        <family val="2"/>
        <charset val="238"/>
      </rPr>
      <t xml:space="preserve">                                      2025</t>
    </r>
  </si>
  <si>
    <r>
      <t xml:space="preserve">Biblioteki i filie
</t>
    </r>
    <r>
      <rPr>
        <sz val="8"/>
        <color theme="1" tint="0.499984740745262"/>
        <rFont val="Arial"/>
        <family val="2"/>
        <charset val="238"/>
      </rPr>
      <t>Libraries and branches</t>
    </r>
  </si>
  <si>
    <r>
      <t xml:space="preserve">Komputery użytkowane w bibliotekach i filiach 
</t>
    </r>
    <r>
      <rPr>
        <sz val="8"/>
        <color theme="1" tint="0.499984740745262"/>
        <rFont val="Arial"/>
        <family val="2"/>
        <charset val="238"/>
      </rPr>
      <t>Computers in use in libraries and branches</t>
    </r>
  </si>
  <si>
    <r>
      <t xml:space="preserve">w tym
wyposażone w komputery
</t>
    </r>
    <r>
      <rPr>
        <sz val="8"/>
        <color theme="1" tint="0.499984740745262"/>
        <rFont val="Arial"/>
        <family val="2"/>
        <charset val="238"/>
      </rPr>
      <t>of which
equipped with computers</t>
    </r>
  </si>
  <si>
    <r>
      <t xml:space="preserve">w tym
dostępne dla użytkowników
</t>
    </r>
    <r>
      <rPr>
        <sz val="8"/>
        <color theme="1" tint="0.499984740745262"/>
        <rFont val="Arial"/>
        <family val="2"/>
        <charset val="238"/>
      </rPr>
      <t>of which
available for library users</t>
    </r>
  </si>
  <si>
    <r>
      <t xml:space="preserve">w odsetkach
</t>
    </r>
    <r>
      <rPr>
        <sz val="8"/>
        <color theme="1" tint="0.499984740745262"/>
        <rFont val="Arial"/>
        <family val="2"/>
        <charset val="238"/>
      </rPr>
      <t>in percentage</t>
    </r>
  </si>
  <si>
    <r>
      <t xml:space="preserve">w tym
podłączone do Internetu
</t>
    </r>
    <r>
      <rPr>
        <sz val="8"/>
        <color theme="1" tint="0.499984740745262"/>
        <rFont val="Arial"/>
        <family val="2"/>
        <charset val="238"/>
      </rPr>
      <t>of which 
with access 
to the Internet</t>
    </r>
  </si>
  <si>
    <t xml:space="preserve">Wielkopolskie  </t>
  </si>
  <si>
    <r>
      <t xml:space="preserve">Liczba imprez/zajęć   
</t>
    </r>
    <r>
      <rPr>
        <sz val="8"/>
        <color theme="1" tint="0.499984740745262"/>
        <rFont val="Arial"/>
        <family val="2"/>
        <charset val="238"/>
      </rPr>
      <t>Number of events/trainings</t>
    </r>
  </si>
  <si>
    <r>
      <t xml:space="preserve">Wydawnictwa własne bibliotek (filii)   
</t>
    </r>
    <r>
      <rPr>
        <sz val="8"/>
        <color theme="1" tint="0.499984740745262"/>
        <rFont val="Arial"/>
        <family val="2"/>
        <charset val="238"/>
      </rPr>
      <t>Own publications of libraries (branches)</t>
    </r>
  </si>
  <si>
    <r>
      <t>imprez</t>
    </r>
    <r>
      <rPr>
        <sz val="8"/>
        <rFont val="Arial"/>
        <family val="2"/>
        <charset val="238"/>
      </rPr>
      <t>y (stacjonarne)</t>
    </r>
    <r>
      <rPr>
        <sz val="8"/>
        <color theme="1"/>
        <rFont val="Arial"/>
        <family val="2"/>
        <charset val="238"/>
      </rPr>
      <t xml:space="preserve">
organizowane 
przez bibliotekę 
dla użytkowników 
</t>
    </r>
    <r>
      <rPr>
        <sz val="8"/>
        <color theme="1" tint="0.499984740745262"/>
        <rFont val="Arial"/>
        <family val="2"/>
        <charset val="238"/>
      </rPr>
      <t>events organised
by library for users</t>
    </r>
  </si>
  <si>
    <r>
      <t xml:space="preserve">konferencje, seminaria organizowane 
przez bibliotekę
</t>
    </r>
    <r>
      <rPr>
        <sz val="8"/>
        <color theme="1" tint="0.499984740745262"/>
        <rFont val="Arial"/>
        <family val="2"/>
        <charset val="238"/>
      </rPr>
      <t>conferences, seminars organised 
by library</t>
    </r>
  </si>
  <si>
    <r>
      <t xml:space="preserve">wydawnictwa ciągłe 
</t>
    </r>
    <r>
      <rPr>
        <sz val="8"/>
        <color theme="1" tint="0.499984740745262"/>
        <rFont val="Arial"/>
        <family val="2"/>
        <charset val="238"/>
      </rPr>
      <t>periodicals and serial publications</t>
    </r>
  </si>
  <si>
    <r>
      <t xml:space="preserve">w tym 
elektroniczne
</t>
    </r>
    <r>
      <rPr>
        <sz val="8"/>
        <color theme="1" tint="0.499984740745262"/>
        <rFont val="Arial"/>
        <family val="2"/>
        <charset val="238"/>
      </rPr>
      <t>of which 
electronic</t>
    </r>
  </si>
  <si>
    <r>
      <t xml:space="preserve">razem
</t>
    </r>
    <r>
      <rPr>
        <sz val="8"/>
        <color theme="1" tint="0.499984740745262"/>
        <rFont val="Arial"/>
        <family val="2"/>
        <charset val="238"/>
      </rPr>
      <t>tota</t>
    </r>
    <r>
      <rPr>
        <sz val="8"/>
        <color rgb="FF4D4D4D"/>
        <rFont val="Arial"/>
        <family val="2"/>
        <charset val="238"/>
      </rPr>
      <t>l</t>
    </r>
  </si>
  <si>
    <r>
      <t xml:space="preserve">Pracujący ogółem
</t>
    </r>
    <r>
      <rPr>
        <sz val="8"/>
        <color theme="1" tint="0.499984740745262"/>
        <rFont val="Arial"/>
        <family val="2"/>
        <charset val="238"/>
      </rPr>
      <t>Total employed</t>
    </r>
  </si>
  <si>
    <r>
      <t xml:space="preserve">wyższym 
</t>
    </r>
    <r>
      <rPr>
        <sz val="8"/>
        <color theme="1" tint="0.499984740745262"/>
        <rFont val="Arial"/>
        <family val="2"/>
        <charset val="238"/>
      </rPr>
      <t>tertiary education</t>
    </r>
  </si>
  <si>
    <r>
      <t xml:space="preserve">średnim 
</t>
    </r>
    <r>
      <rPr>
        <sz val="8"/>
        <color theme="1" tint="0.499984740745262"/>
        <rFont val="Arial"/>
        <family val="2"/>
        <charset val="238"/>
      </rPr>
      <t>upper secondary education</t>
    </r>
  </si>
  <si>
    <r>
      <t xml:space="preserve">Pracujacy w osobach
</t>
    </r>
    <r>
      <rPr>
        <b/>
        <sz val="8"/>
        <color theme="1" tint="0.499984740745262"/>
        <rFont val="Arial"/>
        <family val="2"/>
        <charset val="238"/>
      </rPr>
      <t>Employed in persons</t>
    </r>
  </si>
  <si>
    <r>
      <t xml:space="preserve">Etaty przeliczeniowe ogółem
</t>
    </r>
    <r>
      <rPr>
        <b/>
        <sz val="8"/>
        <color theme="1" tint="0.499984740745262"/>
        <rFont val="Arial"/>
        <family val="2"/>
        <charset val="238"/>
      </rPr>
      <t>Total full-time equivalents</t>
    </r>
  </si>
  <si>
    <r>
      <t xml:space="preserve">Wyszczególnienie
</t>
    </r>
    <r>
      <rPr>
        <sz val="8"/>
        <color theme="1" tint="0.499984740745262"/>
        <rFont val="Arial"/>
        <family val="2"/>
        <charset val="238"/>
      </rPr>
      <t>Specification</t>
    </r>
  </si>
  <si>
    <r>
      <t xml:space="preserve">Punkty 
biblioteczne
</t>
    </r>
    <r>
      <rPr>
        <sz val="8"/>
        <color theme="1" tint="0.499984740745262"/>
        <rFont val="Arial"/>
        <family val="2"/>
        <charset val="238"/>
      </rPr>
      <t>Library 
points</t>
    </r>
  </si>
  <si>
    <r>
      <t xml:space="preserve">Czytelnicy 
</t>
    </r>
    <r>
      <rPr>
        <sz val="8"/>
        <color theme="1" tint="0.499984740745262"/>
        <rFont val="Arial"/>
        <family val="2"/>
        <charset val="238"/>
      </rPr>
      <t>Library users</t>
    </r>
  </si>
  <si>
    <r>
      <t xml:space="preserve">w tym 
czynne 
</t>
    </r>
    <r>
      <rPr>
        <sz val="8"/>
        <color theme="1" tint="0.499984740745262"/>
        <rFont val="Arial"/>
        <family val="2"/>
        <charset val="238"/>
      </rPr>
      <t>of which 
open</t>
    </r>
  </si>
  <si>
    <r>
      <t xml:space="preserve">stan w dniu 31 grudnia   
</t>
    </r>
    <r>
      <rPr>
        <sz val="8"/>
        <color theme="1" tint="0.499984740745262"/>
        <rFont val="Arial"/>
        <family val="2"/>
        <charset val="238"/>
      </rPr>
      <t>as of 31 December</t>
    </r>
  </si>
  <si>
    <r>
      <t xml:space="preserve">w ciągu roku   
</t>
    </r>
    <r>
      <rPr>
        <sz val="8"/>
        <color theme="1" tint="0.499984740745262"/>
        <rFont val="Arial"/>
        <family val="2"/>
        <charset val="238"/>
      </rPr>
      <t>during the year</t>
    </r>
  </si>
  <si>
    <r>
      <rPr>
        <b/>
        <sz val="8"/>
        <rFont val="Arial"/>
        <family val="2"/>
        <charset val="238"/>
      </rPr>
      <t>Polska</t>
    </r>
    <r>
      <rPr>
        <sz val="8"/>
        <rFont val="Arial"/>
        <family val="2"/>
        <charset val="238"/>
      </rPr>
      <t xml:space="preserve">                                                                                               2024</t>
    </r>
  </si>
  <si>
    <r>
      <rPr>
        <sz val="8"/>
        <color theme="1" tint="0.499984740745262"/>
        <rFont val="Arial"/>
        <family val="2"/>
        <charset val="238"/>
      </rPr>
      <t>Poland</t>
    </r>
    <r>
      <rPr>
        <b/>
        <sz val="8"/>
        <color theme="1" tint="0.499984740745262"/>
        <rFont val="Arial"/>
        <family val="2"/>
        <charset val="238"/>
      </rPr>
      <t xml:space="preserve"> </t>
    </r>
    <r>
      <rPr>
        <b/>
        <sz val="8"/>
        <rFont val="Arial"/>
        <family val="2"/>
        <charset val="238"/>
      </rPr>
      <t xml:space="preserve">                                                                                              2025</t>
    </r>
  </si>
  <si>
    <t>Makroregion Południowy</t>
  </si>
  <si>
    <t>Region Małopolskie</t>
  </si>
  <si>
    <t xml:space="preserve">  Podregion krakowski</t>
  </si>
  <si>
    <t xml:space="preserve">  Podregion miasto Kraków</t>
  </si>
  <si>
    <t xml:space="preserve">  Podregion nowosądecki</t>
  </si>
  <si>
    <t xml:space="preserve">  Podregion oświęcimski</t>
  </si>
  <si>
    <t xml:space="preserve">  Podregion tarnowski</t>
  </si>
  <si>
    <t xml:space="preserve">  Podregion nowotarski</t>
  </si>
  <si>
    <t>Region Śląskie</t>
  </si>
  <si>
    <t xml:space="preserve">  Podregion bielski</t>
  </si>
  <si>
    <t xml:space="preserve">  Podregion bytomski</t>
  </si>
  <si>
    <t xml:space="preserve">  Podregion częstochowski</t>
  </si>
  <si>
    <t xml:space="preserve">  Podregion gliwicki</t>
  </si>
  <si>
    <t xml:space="preserve">  Podregion katowicki</t>
  </si>
  <si>
    <t xml:space="preserve">  Podregion rybnicki</t>
  </si>
  <si>
    <t xml:space="preserve">  Podregion sosnowiecki</t>
  </si>
  <si>
    <t xml:space="preserve">  Podregion tyski</t>
  </si>
  <si>
    <t>Makroregion Północno-zachodni</t>
  </si>
  <si>
    <t>Region Lubuskie</t>
  </si>
  <si>
    <t xml:space="preserve">  Podregion gorzowski</t>
  </si>
  <si>
    <t xml:space="preserve">  Podregion zielonogórski</t>
  </si>
  <si>
    <t>Region Wielkopolskie</t>
  </si>
  <si>
    <t xml:space="preserve">  Podregion kaliski</t>
  </si>
  <si>
    <t xml:space="preserve">  Podregion koniński</t>
  </si>
  <si>
    <t xml:space="preserve">  Podregion leszczyński</t>
  </si>
  <si>
    <t xml:space="preserve">  Podregion pilski</t>
  </si>
  <si>
    <t xml:space="preserve">  Podregion poznański</t>
  </si>
  <si>
    <t xml:space="preserve">  Podregion miasto Poznań</t>
  </si>
  <si>
    <t>Region Zachodniopomorskie</t>
  </si>
  <si>
    <t xml:space="preserve">  Podregion koszaliński</t>
  </si>
  <si>
    <t xml:space="preserve">  Podregion szczecinecko-pyrzycki</t>
  </si>
  <si>
    <t xml:space="preserve">  Podregion miasto Szczecin</t>
  </si>
  <si>
    <t xml:space="preserve">  Podregion szczeciński</t>
  </si>
  <si>
    <t>Makroregion Południowo-zachodni</t>
  </si>
  <si>
    <t>Region Dolnośląskie</t>
  </si>
  <si>
    <t xml:space="preserve">  Podregion jeleniogórski</t>
  </si>
  <si>
    <t xml:space="preserve">  Podregion legnicko-głogowski</t>
  </si>
  <si>
    <t xml:space="preserve">  Podregion wałbrzyski</t>
  </si>
  <si>
    <t xml:space="preserve">  Podregion wrocławski</t>
  </si>
  <si>
    <t xml:space="preserve">  Podregion miasto Wrocław</t>
  </si>
  <si>
    <t>Region Opolskie</t>
  </si>
  <si>
    <t xml:space="preserve">  Podregion nyski</t>
  </si>
  <si>
    <t xml:space="preserve">  Podregion opolski</t>
  </si>
  <si>
    <t>Makroregion Północny</t>
  </si>
  <si>
    <t>Region Kujawsko-pomorskie</t>
  </si>
  <si>
    <t xml:space="preserve">  Podregion bydgosko-toruński</t>
  </si>
  <si>
    <t xml:space="preserve">  Podregion grudziądzki</t>
  </si>
  <si>
    <t xml:space="preserve">  Podregion włocławski</t>
  </si>
  <si>
    <t xml:space="preserve">  Podregion inowrocławski</t>
  </si>
  <si>
    <t xml:space="preserve">  Podregion świecki</t>
  </si>
  <si>
    <t>Region Pomorskie</t>
  </si>
  <si>
    <t xml:space="preserve">  Podregion gdański</t>
  </si>
  <si>
    <t xml:space="preserve">  Podregion słupski</t>
  </si>
  <si>
    <t xml:space="preserve">  Podregion starogardzki</t>
  </si>
  <si>
    <t xml:space="preserve">  Podregion trójmiejski</t>
  </si>
  <si>
    <t xml:space="preserve">  Podregion chojnicki</t>
  </si>
  <si>
    <t>Region Warmińsko-mazurskie</t>
  </si>
  <si>
    <t xml:space="preserve">  Podregion elbląski</t>
  </si>
  <si>
    <t xml:space="preserve">  Podregion ełcki</t>
  </si>
  <si>
    <t xml:space="preserve">  Podregion olsztyński</t>
  </si>
  <si>
    <t>Makroregion Centralny</t>
  </si>
  <si>
    <t>Region Łódzkie</t>
  </si>
  <si>
    <t xml:space="preserve">  Podregion łódzki</t>
  </si>
  <si>
    <t xml:space="preserve">  Podregion miasto Łódź</t>
  </si>
  <si>
    <t xml:space="preserve">  Podregion piotrkowski</t>
  </si>
  <si>
    <t xml:space="preserve">  Podregion sieradzki</t>
  </si>
  <si>
    <t xml:space="preserve">  Podregion skierniewicki</t>
  </si>
  <si>
    <t>Region Świętokrzyskie</t>
  </si>
  <si>
    <t xml:space="preserve">  Podregion kielecki</t>
  </si>
  <si>
    <t xml:space="preserve">  Podregion sandomiersko-jędrzejowski</t>
  </si>
  <si>
    <t>Makroregion Wschodni</t>
  </si>
  <si>
    <t>Region Lubelskie</t>
  </si>
  <si>
    <t xml:space="preserve">  Podregion bialski</t>
  </si>
  <si>
    <t xml:space="preserve">  Podregion chełmsko-zamojski</t>
  </si>
  <si>
    <t xml:space="preserve">  Podregion lubelski</t>
  </si>
  <si>
    <t xml:space="preserve">  Podregion puławski</t>
  </si>
  <si>
    <t>Region Podkarpackie</t>
  </si>
  <si>
    <t xml:space="preserve">  Podregion krośnieński</t>
  </si>
  <si>
    <t xml:space="preserve">  Podregion przemyski</t>
  </si>
  <si>
    <t xml:space="preserve">  Podregion rzeszowski</t>
  </si>
  <si>
    <t xml:space="preserve">  Podregion tarnobrzeski</t>
  </si>
  <si>
    <t>Region Podlaskie</t>
  </si>
  <si>
    <t xml:space="preserve">  Podregion białostocki</t>
  </si>
  <si>
    <t xml:space="preserve">  Podregion łomżyński</t>
  </si>
  <si>
    <t xml:space="preserve">  Podregion suwalski</t>
  </si>
  <si>
    <t>Makroregion Województwo Mazowieckie</t>
  </si>
  <si>
    <t>Region Warszawski Stołeczny</t>
  </si>
  <si>
    <t xml:space="preserve">  Podregion miasto Warszawa</t>
  </si>
  <si>
    <t xml:space="preserve">  Podregion warszawski wschodni</t>
  </si>
  <si>
    <t xml:space="preserve">  Podregion warszawski zachodni</t>
  </si>
  <si>
    <t>Region Mazowiecki Regionalny</t>
  </si>
  <si>
    <t xml:space="preserve">  Podregion ciechanowski</t>
  </si>
  <si>
    <t xml:space="preserve">  Podregion ostrołęcki</t>
  </si>
  <si>
    <t xml:space="preserve">  Podregion radomski</t>
  </si>
  <si>
    <t xml:space="preserve">  Podregion płocki</t>
  </si>
  <si>
    <t xml:space="preserve">  Podregion siedlecki</t>
  </si>
  <si>
    <t xml:space="preserve">  Podregion żyrardowski</t>
  </si>
  <si>
    <r>
      <t xml:space="preserve">Biblioteki
</t>
    </r>
    <r>
      <rPr>
        <sz val="8"/>
        <color theme="1" tint="0.499984740745262"/>
        <rFont val="Arial"/>
        <family val="2"/>
        <charset val="238"/>
      </rPr>
      <t>Libraries</t>
    </r>
  </si>
  <si>
    <r>
      <t xml:space="preserve">Miejsca
dla czytelników
</t>
    </r>
    <r>
      <rPr>
        <sz val="8"/>
        <color theme="1" tint="0.499984740745262"/>
        <rFont val="Arial"/>
        <family val="2"/>
        <charset val="238"/>
      </rPr>
      <t>Seats 
for library users</t>
    </r>
  </si>
  <si>
    <r>
      <t xml:space="preserve">Biblioteka Narodowa 
</t>
    </r>
    <r>
      <rPr>
        <sz val="8"/>
        <color theme="1" tint="0.499984740745262"/>
        <rFont val="Arial"/>
        <family val="2"/>
        <charset val="238"/>
      </rPr>
      <t>National Library of Poland</t>
    </r>
  </si>
  <si>
    <r>
      <t xml:space="preserve">  Polskiej Akademii Nauk 
</t>
    </r>
    <r>
      <rPr>
        <sz val="8"/>
        <color theme="1" tint="0.499984740745262"/>
        <rFont val="Arial"/>
        <family val="2"/>
        <charset val="238"/>
      </rPr>
      <t xml:space="preserve">  Polish Academy of Sciences</t>
    </r>
  </si>
  <si>
    <r>
      <t xml:space="preserve">  jednostek badawczo-rozwojowych 
</t>
    </r>
    <r>
      <rPr>
        <sz val="8"/>
        <color theme="1" tint="0.499984740745262"/>
        <rFont val="Arial"/>
        <family val="2"/>
        <charset val="238"/>
      </rPr>
      <t xml:space="preserve">  research and development units</t>
    </r>
  </si>
  <si>
    <r>
      <t xml:space="preserve">  uczelni 
</t>
    </r>
    <r>
      <rPr>
        <sz val="8"/>
        <color theme="1" tint="0.499984740745262"/>
        <rFont val="Arial"/>
        <family val="2"/>
        <charset val="238"/>
      </rPr>
      <t xml:space="preserve">  higher education institutions</t>
    </r>
  </si>
  <si>
    <r>
      <t xml:space="preserve">  publiczne
</t>
    </r>
    <r>
      <rPr>
        <sz val="8"/>
        <color theme="1" tint="0.499984740745262"/>
        <rFont val="Arial"/>
        <family val="2"/>
        <charset val="238"/>
      </rPr>
      <t xml:space="preserve">  public libraries</t>
    </r>
    <r>
      <rPr>
        <sz val="8"/>
        <color rgb="FF4D4D4D"/>
        <rFont val="Arial"/>
        <family val="2"/>
        <charset val="238"/>
      </rPr>
      <t xml:space="preserve"> </t>
    </r>
  </si>
  <si>
    <r>
      <t xml:space="preserve">  inne
</t>
    </r>
    <r>
      <rPr>
        <sz val="8"/>
        <color theme="1" tint="0.499984740745262"/>
        <rFont val="Arial"/>
        <family val="2"/>
        <charset val="238"/>
      </rPr>
      <t xml:space="preserve">  other</t>
    </r>
  </si>
  <si>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</si>
  <si>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</si>
  <si>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</si>
  <si>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</si>
  <si>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</si>
  <si>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</si>
  <si>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</si>
  <si>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</si>
  <si>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</si>
  <si>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</si>
  <si>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</si>
  <si>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</si>
  <si>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</si>
  <si>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</si>
  <si>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Zachodniopomorskie  </t>
  </si>
  <si>
    <r>
      <t xml:space="preserve">Zbiory specjalne
</t>
    </r>
    <r>
      <rPr>
        <sz val="8"/>
        <color theme="1" tint="0.499984740745262"/>
        <rFont val="Arial"/>
        <family val="2"/>
        <charset val="238"/>
      </rPr>
      <t>Special collections</t>
    </r>
  </si>
  <si>
    <r>
      <t xml:space="preserve">rękopisy
</t>
    </r>
    <r>
      <rPr>
        <sz val="8"/>
        <color theme="1" tint="0.499984740745262"/>
        <rFont val="Arial"/>
        <family val="2"/>
        <charset val="238"/>
      </rPr>
      <t>manuscripts</t>
    </r>
  </si>
  <si>
    <r>
      <t xml:space="preserve">stare druki 
</t>
    </r>
    <r>
      <rPr>
        <sz val="8"/>
        <color theme="1" tint="0.499984740745262"/>
        <rFont val="Arial"/>
        <family val="2"/>
        <charset val="238"/>
      </rPr>
      <t>old prints</t>
    </r>
  </si>
  <si>
    <r>
      <t xml:space="preserve">mikroformy 
</t>
    </r>
    <r>
      <rPr>
        <sz val="8"/>
        <color theme="1" tint="0.499984740745262"/>
        <rFont val="Arial"/>
        <family val="2"/>
        <charset val="238"/>
      </rPr>
      <t>microforms</t>
    </r>
  </si>
  <si>
    <r>
      <t xml:space="preserve">druki muzyczne 
</t>
    </r>
    <r>
      <rPr>
        <sz val="8"/>
        <color theme="1" tint="0.499984740745262"/>
        <rFont val="Arial"/>
        <family val="2"/>
        <charset val="238"/>
      </rPr>
      <t>music prints</t>
    </r>
  </si>
  <si>
    <r>
      <t xml:space="preserve">dokumenty graficzne 
</t>
    </r>
    <r>
      <rPr>
        <sz val="8"/>
        <color theme="1" tint="0.499984740745262"/>
        <rFont val="Arial"/>
        <family val="2"/>
        <charset val="238"/>
      </rPr>
      <t>graphic documents</t>
    </r>
  </si>
  <si>
    <r>
      <t xml:space="preserve">inne zbiory 
</t>
    </r>
    <r>
      <rPr>
        <sz val="8"/>
        <color theme="1" tint="0.499984740745262"/>
        <rFont val="Arial"/>
        <family val="2"/>
        <charset val="238"/>
      </rPr>
      <t>other collections</t>
    </r>
  </si>
  <si>
    <r>
      <t xml:space="preserve">w tym 
audiobooki
</t>
    </r>
    <r>
      <rPr>
        <sz val="8"/>
        <color theme="1" tint="0.499984740745262"/>
        <rFont val="Arial"/>
        <family val="2"/>
        <charset val="238"/>
      </rPr>
      <t>of which audiobooks</t>
    </r>
  </si>
  <si>
    <r>
      <t xml:space="preserve">Czytelnicy   
</t>
    </r>
    <r>
      <rPr>
        <sz val="8"/>
        <color theme="1" tint="0.499984740745262"/>
        <rFont val="Arial"/>
        <family val="2"/>
        <charset val="238"/>
      </rPr>
      <t xml:space="preserve">Library users </t>
    </r>
  </si>
  <si>
    <r>
      <t xml:space="preserve">czasopism nieoprawnych
</t>
    </r>
    <r>
      <rPr>
        <sz val="8"/>
        <color theme="1" tint="0.499984740745262"/>
        <rFont val="Arial"/>
        <family val="2"/>
        <charset val="238"/>
      </rPr>
      <t>unbound
periodicals</t>
    </r>
  </si>
  <si>
    <r>
      <t xml:space="preserve">czasopism
oprawnych
</t>
    </r>
    <r>
      <rPr>
        <sz val="8"/>
        <color theme="1" tint="0.499984740745262"/>
        <rFont val="Arial"/>
        <family val="2"/>
        <charset val="238"/>
      </rPr>
      <t>bound
periodicals</t>
    </r>
  </si>
  <si>
    <r>
      <t xml:space="preserve">w tym materiałów audiowizualnych
</t>
    </r>
    <r>
      <rPr>
        <sz val="8"/>
        <color theme="1" tint="0.499984740745262"/>
        <rFont val="Arial"/>
        <family val="2"/>
        <charset val="238"/>
      </rPr>
      <t>of which audio-visual materials</t>
    </r>
  </si>
  <si>
    <r>
      <t xml:space="preserve">dokumentów elektronicznych na nośniku fizycznym 
</t>
    </r>
    <r>
      <rPr>
        <sz val="8"/>
        <color theme="1" tint="0.499984740745262"/>
        <rFont val="Arial"/>
        <family val="2"/>
        <charset val="238"/>
      </rPr>
      <t>electronic documents 
on a physical carrier</t>
    </r>
  </si>
  <si>
    <r>
      <t xml:space="preserve">w tym
audiobooków
</t>
    </r>
    <r>
      <rPr>
        <sz val="8"/>
        <color theme="1" tint="0.499984740745262"/>
        <rFont val="Arial"/>
        <family val="2"/>
        <charset val="238"/>
      </rPr>
      <t>of which
audiobooks</t>
    </r>
  </si>
  <si>
    <r>
      <t xml:space="preserve">Udostępnienia
</t>
    </r>
    <r>
      <rPr>
        <sz val="8"/>
        <color theme="1" tint="0.499984740745262"/>
        <rFont val="Arial"/>
        <family val="2"/>
        <charset val="238"/>
      </rPr>
      <t>Loans of</t>
    </r>
  </si>
  <si>
    <r>
      <t xml:space="preserve">kopii materiałów oryginalnych
</t>
    </r>
    <r>
      <rPr>
        <sz val="8"/>
        <color theme="1" tint="0.499984740745262"/>
        <rFont val="Arial"/>
        <family val="2"/>
        <charset val="238"/>
      </rPr>
      <t>copies 
of original
materials</t>
    </r>
  </si>
  <si>
    <r>
      <t xml:space="preserve">czasopism oprawnych
</t>
    </r>
    <r>
      <rPr>
        <sz val="8"/>
        <color theme="1" tint="0.499984740745262"/>
        <rFont val="Arial"/>
        <family val="2"/>
        <charset val="238"/>
      </rPr>
      <t>bound
periodicals</t>
    </r>
  </si>
  <si>
    <r>
      <t>w tym
audiobooków</t>
    </r>
    <r>
      <rPr>
        <sz val="8"/>
        <color rgb="FF4D4D4D"/>
        <rFont val="Arial"/>
        <family val="2"/>
        <charset val="238"/>
      </rPr>
      <t xml:space="preserve">
</t>
    </r>
    <r>
      <rPr>
        <sz val="8"/>
        <color theme="1" tint="0.499984740745262"/>
        <rFont val="Arial"/>
        <family val="2"/>
        <charset val="238"/>
      </rPr>
      <t>of which audiobooks</t>
    </r>
  </si>
  <si>
    <r>
      <t xml:space="preserve">Pracujący ogółem 
</t>
    </r>
    <r>
      <rPr>
        <sz val="8"/>
        <color theme="1" tint="0.499984740745262"/>
        <rFont val="Arial"/>
        <family val="2"/>
        <charset val="238"/>
      </rPr>
      <t>Total employed</t>
    </r>
  </si>
  <si>
    <r>
      <t>Biblioteki</t>
    </r>
    <r>
      <rPr>
        <vertAlign val="superscript"/>
        <sz val="8"/>
        <rFont val="Arial"/>
        <family val="2"/>
        <charset val="238"/>
      </rPr>
      <t>a</t>
    </r>
    <r>
      <rPr>
        <sz val="8"/>
        <rFont val="Arial"/>
        <family val="2"/>
        <charset val="238"/>
      </rPr>
      <t xml:space="preserve">
</t>
    </r>
    <r>
      <rPr>
        <sz val="8"/>
        <color theme="1" tint="0.499984740745262"/>
        <rFont val="Arial"/>
        <family val="2"/>
        <charset val="238"/>
      </rPr>
      <t>Libraries</t>
    </r>
    <r>
      <rPr>
        <vertAlign val="superscript"/>
        <sz val="8"/>
        <color theme="1" tint="0.499984740745262"/>
        <rFont val="Arial"/>
        <family val="2"/>
        <charset val="238"/>
      </rPr>
      <t>a</t>
    </r>
  </si>
  <si>
    <r>
      <t xml:space="preserve">Miejsca
dla czytelników 
</t>
    </r>
    <r>
      <rPr>
        <sz val="8"/>
        <color theme="1" tint="0.499984740745262"/>
        <rFont val="Arial"/>
        <family val="2"/>
        <charset val="238"/>
      </rPr>
      <t>Seats
for library users</t>
    </r>
  </si>
  <si>
    <r>
      <t xml:space="preserve">w tym 
dla osób 
niepełnosprawnych 
</t>
    </r>
    <r>
      <rPr>
        <sz val="8"/>
        <color theme="1" tint="0.499984740745262"/>
        <rFont val="Arial"/>
        <family val="2"/>
        <charset val="238"/>
      </rPr>
      <t xml:space="preserve">of which 
for disabled people </t>
    </r>
  </si>
  <si>
    <t>a  Biblioteki i filie.</t>
  </si>
  <si>
    <t>a Libraries and their branches.</t>
  </si>
  <si>
    <r>
      <t>normy, opisy patentowe</t>
    </r>
    <r>
      <rPr>
        <sz val="8"/>
        <color theme="1" tint="0.34998626667073579"/>
        <rFont val="Arial"/>
        <family val="2"/>
        <charset val="238"/>
      </rPr>
      <t xml:space="preserve"> 
</t>
    </r>
    <r>
      <rPr>
        <sz val="8"/>
        <color theme="1" tint="0.499984740745262"/>
        <rFont val="Arial"/>
        <family val="2"/>
        <charset val="238"/>
      </rPr>
      <t>standards, patents</t>
    </r>
  </si>
  <si>
    <r>
      <t xml:space="preserve">Użytkownicy zarejestrowani
w bibliotece 
</t>
    </r>
    <r>
      <rPr>
        <sz val="8"/>
        <color theme="1" tint="0.499984740745262"/>
        <rFont val="Arial"/>
        <family val="2"/>
        <charset val="238"/>
      </rPr>
      <t xml:space="preserve">Registered  
users 
of library  </t>
    </r>
  </si>
  <si>
    <r>
      <t xml:space="preserve">Czytelnicy 
</t>
    </r>
    <r>
      <rPr>
        <sz val="8"/>
        <color theme="1" tint="0.499984740745262"/>
        <rFont val="Arial"/>
        <family val="2"/>
        <charset val="238"/>
      </rPr>
      <t xml:space="preserve">Library users </t>
    </r>
  </si>
  <si>
    <r>
      <t xml:space="preserve">w tym materiałów audiowizulanych
</t>
    </r>
    <r>
      <rPr>
        <sz val="8"/>
        <color theme="1" tint="0.499984740745262"/>
        <rFont val="Arial"/>
        <family val="2"/>
        <charset val="238"/>
      </rPr>
      <t>of which audio-visual materials</t>
    </r>
  </si>
  <si>
    <r>
      <t>dokumentów elektronicznych  
na nośniku fizycznym</t>
    </r>
    <r>
      <rPr>
        <sz val="8"/>
        <color theme="1" tint="0.499984740745262"/>
        <rFont val="Arial"/>
        <family val="2"/>
        <charset val="238"/>
      </rPr>
      <t xml:space="preserve"> electronic documents 
on a physical carrier</t>
    </r>
  </si>
  <si>
    <r>
      <t xml:space="preserve">Udostępnienia 
</t>
    </r>
    <r>
      <rPr>
        <sz val="8"/>
        <color theme="1" tint="0.499984740745262"/>
        <rFont val="Arial"/>
        <family val="2"/>
        <charset val="238"/>
      </rPr>
      <t>Loans of</t>
    </r>
  </si>
  <si>
    <r>
      <t xml:space="preserve">kopii materiałów oryginalnych
</t>
    </r>
    <r>
      <rPr>
        <sz val="8"/>
        <color theme="1" tint="0.499984740745262"/>
        <rFont val="Arial"/>
        <family val="2"/>
        <charset val="238"/>
      </rPr>
      <t>copies of original materials</t>
    </r>
  </si>
  <si>
    <r>
      <t xml:space="preserve">Pracujący ogółem                 </t>
    </r>
    <r>
      <rPr>
        <sz val="8"/>
        <color theme="1" tint="0.499984740745262"/>
        <rFont val="Arial"/>
        <family val="2"/>
        <charset val="238"/>
      </rPr>
      <t>Total employed</t>
    </r>
  </si>
  <si>
    <r>
      <t xml:space="preserve">razem                                 </t>
    </r>
    <r>
      <rPr>
        <sz val="8"/>
        <color theme="1" tint="0.34998626667073579"/>
        <rFont val="Arial"/>
        <family val="2"/>
        <charset val="238"/>
      </rPr>
      <t xml:space="preserve"> </t>
    </r>
    <r>
      <rPr>
        <sz val="8"/>
        <color theme="1" tint="0.499984740745262"/>
        <rFont val="Arial"/>
        <family val="2"/>
        <charset val="238"/>
      </rPr>
      <t>total</t>
    </r>
  </si>
  <si>
    <r>
      <t xml:space="preserve">Pracujacy w osobach                                                                                                                                                         </t>
    </r>
    <r>
      <rPr>
        <b/>
        <sz val="8"/>
        <color theme="1" tint="0.499984740745262"/>
        <rFont val="Arial"/>
        <family val="2"/>
        <charset val="238"/>
      </rPr>
      <t>Employed in persons</t>
    </r>
  </si>
  <si>
    <r>
      <t xml:space="preserve">Etaty przeliczeniowe ogółem                                                                                                                                             </t>
    </r>
    <r>
      <rPr>
        <b/>
        <sz val="8"/>
        <color theme="1" tint="0.499984740745262"/>
        <rFont val="Arial"/>
        <family val="2"/>
        <charset val="238"/>
      </rPr>
      <t>Total full-time equivalents</t>
    </r>
  </si>
  <si>
    <r>
      <t xml:space="preserve">Miejsca
dla czytelników
</t>
    </r>
    <r>
      <rPr>
        <sz val="8"/>
        <color theme="1" tint="0.499984740745262"/>
        <rFont val="Arial"/>
        <family val="2"/>
        <charset val="238"/>
      </rPr>
      <t>Seats
for library users</t>
    </r>
  </si>
  <si>
    <r>
      <rPr>
        <sz val="8"/>
        <color theme="1"/>
        <rFont val="Arial"/>
        <family val="2"/>
        <charset val="238"/>
      </rPr>
      <t xml:space="preserve">mikroformy
</t>
    </r>
    <r>
      <rPr>
        <sz val="8"/>
        <color theme="1" tint="0.499984740745262"/>
        <rFont val="Arial"/>
        <family val="2"/>
        <charset val="238"/>
      </rPr>
      <t>microforms</t>
    </r>
  </si>
  <si>
    <r>
      <t xml:space="preserve">materiały audiowizualne
</t>
    </r>
    <r>
      <rPr>
        <sz val="8"/>
        <color theme="1" tint="0.499984740745262"/>
        <rFont val="Arial"/>
        <family val="2"/>
        <charset val="238"/>
      </rPr>
      <t>audio-visual materials</t>
    </r>
  </si>
  <si>
    <r>
      <t xml:space="preserve">dokumenty elekroniczne
</t>
    </r>
    <r>
      <rPr>
        <sz val="8"/>
        <color theme="1" tint="0.499984740745262"/>
        <rFont val="Arial"/>
        <family val="2"/>
        <charset val="238"/>
      </rPr>
      <t>electronic documents</t>
    </r>
  </si>
  <si>
    <r>
      <t xml:space="preserve">inne zbiory
</t>
    </r>
    <r>
      <rPr>
        <sz val="8"/>
        <color theme="1" tint="0.499984740745262"/>
        <rFont val="Arial"/>
        <family val="2"/>
        <charset val="238"/>
      </rPr>
      <t>other collections</t>
    </r>
  </si>
  <si>
    <r>
      <t xml:space="preserve">w tym
audiobooki
</t>
    </r>
    <r>
      <rPr>
        <sz val="8"/>
        <color theme="1" tint="0.499984740745262"/>
        <rFont val="Arial"/>
        <family val="2"/>
        <charset val="238"/>
      </rPr>
      <t>of which audiobooks</t>
    </r>
  </si>
  <si>
    <t>*</t>
  </si>
  <si>
    <r>
      <t xml:space="preserve">Użytkownicy zarejestro-
wani  
w bibliotece
</t>
    </r>
    <r>
      <rPr>
        <sz val="8"/>
        <color theme="1" tint="0.499984740745262"/>
        <rFont val="Arial"/>
        <family val="2"/>
        <charset val="238"/>
      </rPr>
      <t xml:space="preserve">Registered 
users 
of library  </t>
    </r>
  </si>
  <si>
    <r>
      <t xml:space="preserve">Czytelnicy 
</t>
    </r>
    <r>
      <rPr>
        <sz val="8"/>
        <color theme="1" tint="0.499984740745262"/>
        <rFont val="Arial"/>
        <family val="2"/>
        <charset val="238"/>
      </rPr>
      <t>Library users</t>
    </r>
    <r>
      <rPr>
        <sz val="8"/>
        <color rgb="FF4D4D4D"/>
        <rFont val="Arial"/>
        <family val="2"/>
        <charset val="238"/>
      </rPr>
      <t xml:space="preserve"> </t>
    </r>
  </si>
  <si>
    <r>
      <t xml:space="preserve">dokumentów elektronicznych 
na nośniku fizycznym 
</t>
    </r>
    <r>
      <rPr>
        <sz val="8"/>
        <color theme="1" tint="0.499984740745262"/>
        <rFont val="Arial"/>
        <family val="2"/>
        <charset val="238"/>
      </rPr>
      <t>electronic documents 
on a physical carrier</t>
    </r>
  </si>
  <si>
    <r>
      <t xml:space="preserve">kopii materiałów oryginalnych 
</t>
    </r>
    <r>
      <rPr>
        <sz val="8"/>
        <color theme="1" tint="0.499984740745262"/>
        <rFont val="Arial"/>
        <family val="2"/>
        <charset val="238"/>
      </rPr>
      <t>copies of original materials</t>
    </r>
  </si>
  <si>
    <r>
      <t xml:space="preserve">razem               
</t>
    </r>
    <r>
      <rPr>
        <sz val="8"/>
        <color theme="1" tint="0.499984740745262"/>
        <rFont val="Arial"/>
        <family val="2"/>
        <charset val="238"/>
      </rPr>
      <t>total</t>
    </r>
  </si>
  <si>
    <r>
      <t xml:space="preserve">w tym
audiobooków 
</t>
    </r>
    <r>
      <rPr>
        <sz val="8"/>
        <color theme="1" tint="0.499984740745262"/>
        <rFont val="Arial"/>
        <family val="2"/>
        <charset val="238"/>
      </rPr>
      <t xml:space="preserve">of which
audiobooks </t>
    </r>
  </si>
  <si>
    <r>
      <t>Użytkownicy zarejestrowani 
w bibliotece</t>
    </r>
    <r>
      <rPr>
        <sz val="8"/>
        <color theme="1" tint="0.34998626667073579"/>
        <rFont val="Arial"/>
        <family val="2"/>
        <charset val="238"/>
      </rPr>
      <t xml:space="preserve"> 
</t>
    </r>
    <r>
      <rPr>
        <sz val="8"/>
        <color theme="1" tint="0.499984740745262"/>
        <rFont val="Arial"/>
        <family val="2"/>
        <charset val="238"/>
      </rPr>
      <t xml:space="preserve">Registered 
users of library </t>
    </r>
    <r>
      <rPr>
        <sz val="8"/>
        <color rgb="FF4D4D4D"/>
        <rFont val="Arial"/>
        <family val="2"/>
        <charset val="238"/>
      </rPr>
      <t xml:space="preserve"> </t>
    </r>
  </si>
  <si>
    <r>
      <t xml:space="preserve">Czytelnicy  
</t>
    </r>
    <r>
      <rPr>
        <sz val="8"/>
        <color theme="1" tint="0.499984740745262"/>
        <rFont val="Arial"/>
        <family val="2"/>
        <charset val="238"/>
      </rPr>
      <t>Library users</t>
    </r>
    <r>
      <rPr>
        <sz val="8"/>
        <color rgb="FF4D4D4D"/>
        <rFont val="Arial"/>
        <family val="2"/>
        <charset val="238"/>
      </rPr>
      <t xml:space="preserve"> </t>
    </r>
  </si>
  <si>
    <r>
      <t xml:space="preserve">dokumentów elektronicznych
na nośniku fizycznym 
</t>
    </r>
    <r>
      <rPr>
        <sz val="8"/>
        <color theme="1" tint="0.499984740745262"/>
        <rFont val="Arial"/>
        <family val="2"/>
        <charset val="238"/>
      </rPr>
      <t>electronic documents 
on a physical carrier</t>
    </r>
  </si>
  <si>
    <r>
      <t xml:space="preserve">razem
</t>
    </r>
    <r>
      <rPr>
        <sz val="8"/>
        <color theme="1" tint="0.499984740745262"/>
        <rFont val="Arial"/>
        <family val="2"/>
        <charset val="238"/>
      </rPr>
      <t>total</t>
    </r>
    <r>
      <rPr>
        <sz val="8"/>
        <color theme="1"/>
        <rFont val="Arial"/>
        <family val="2"/>
        <charset val="238"/>
      </rPr>
      <t xml:space="preserve">
</t>
    </r>
  </si>
  <si>
    <r>
      <t xml:space="preserve">kopii materiałów oryginalnych 
</t>
    </r>
    <r>
      <rPr>
        <sz val="8"/>
        <color theme="1" tint="0.499984740745262"/>
        <rFont val="Arial"/>
        <family val="2"/>
        <charset val="238"/>
      </rPr>
      <t>copies 
of original
materials</t>
    </r>
  </si>
  <si>
    <r>
      <t xml:space="preserve">dokumentów elektronicznych 
na nośniku fizycznym
</t>
    </r>
    <r>
      <rPr>
        <sz val="8"/>
        <color theme="1" tint="0.499984740745262"/>
        <rFont val="Arial"/>
        <family val="2"/>
        <charset val="238"/>
      </rPr>
      <t>electronic documents 
on a physical carrier</t>
    </r>
  </si>
  <si>
    <r>
      <t xml:space="preserve">razem
</t>
    </r>
    <r>
      <rPr>
        <sz val="8"/>
        <color theme="1" tint="0.499984740745262"/>
        <rFont val="Arial"/>
        <family val="2"/>
        <charset val="238"/>
      </rPr>
      <t>total</t>
    </r>
    <r>
      <rPr>
        <sz val="8"/>
        <rFont val="Arial"/>
        <family val="2"/>
        <charset val="238"/>
      </rPr>
      <t xml:space="preserve">
</t>
    </r>
  </si>
  <si>
    <r>
      <t xml:space="preserve">Użytkownicy zarejestrowani
w bibliotece 
</t>
    </r>
    <r>
      <rPr>
        <sz val="8"/>
        <color theme="1" tint="0.499984740745262"/>
        <rFont val="Arial"/>
        <family val="2"/>
        <charset val="238"/>
      </rPr>
      <t xml:space="preserve">Registered 
users
of library  </t>
    </r>
  </si>
  <si>
    <r>
      <t xml:space="preserve">w tym 
audiobooków
</t>
    </r>
    <r>
      <rPr>
        <sz val="8"/>
        <color theme="1" tint="0.499984740745262"/>
        <rFont val="Arial"/>
        <family val="2"/>
        <charset val="238"/>
      </rPr>
      <t>of which
audiobooks</t>
    </r>
  </si>
  <si>
    <r>
      <t xml:space="preserve">materiały
audiowizualne
</t>
    </r>
    <r>
      <rPr>
        <sz val="8"/>
        <color theme="1" tint="0.499984740745262"/>
        <rFont val="Arial"/>
        <family val="2"/>
        <charset val="238"/>
      </rPr>
      <t>audio-visual materials</t>
    </r>
  </si>
  <si>
    <r>
      <t xml:space="preserve">Użytkownicy zarejestrowani
w bibliotece 
</t>
    </r>
    <r>
      <rPr>
        <sz val="8"/>
        <color theme="1" tint="0.499984740745262"/>
        <rFont val="Arial"/>
        <family val="2"/>
        <charset val="238"/>
      </rPr>
      <t xml:space="preserve">Registered users
of library  </t>
    </r>
  </si>
  <si>
    <r>
      <t xml:space="preserve">Wypożyczenia
</t>
    </r>
    <r>
      <rPr>
        <sz val="8"/>
        <color theme="1" tint="0.499984740745262"/>
        <rFont val="Arial"/>
        <family val="2"/>
        <charset val="238"/>
      </rPr>
      <t>Out-of-library loans of</t>
    </r>
  </si>
  <si>
    <r>
      <t xml:space="preserve">dokumentów elektronicznych
na nośniku
fizycznym
</t>
    </r>
    <r>
      <rPr>
        <sz val="8"/>
        <color theme="1" tint="0.499984740745262"/>
        <rFont val="Arial"/>
        <family val="2"/>
        <charset val="238"/>
      </rPr>
      <t>electronic documents 
on a physical carrie</t>
    </r>
    <r>
      <rPr>
        <sz val="8"/>
        <color theme="1" tint="0.34998626667073579"/>
        <rFont val="Arial"/>
        <family val="2"/>
        <charset val="238"/>
      </rPr>
      <t>r</t>
    </r>
  </si>
  <si>
    <r>
      <t xml:space="preserve">dokumentów elektronicznych
na nośniku fizycznym
</t>
    </r>
    <r>
      <rPr>
        <sz val="8"/>
        <color theme="1" tint="0.499984740745262"/>
        <rFont val="Arial"/>
        <family val="2"/>
        <charset val="238"/>
      </rPr>
      <t>electronic documents on 
a physical carrier</t>
    </r>
  </si>
  <si>
    <r>
      <t xml:space="preserve">w tym
audiobooków
</t>
    </r>
    <r>
      <rPr>
        <sz val="8"/>
        <color theme="1" tint="0.499984740745262"/>
        <rFont val="Arial"/>
        <family val="2"/>
        <charset val="238"/>
      </rPr>
      <t>of which audiobooks</t>
    </r>
  </si>
  <si>
    <t>Dział IV.</t>
  </si>
  <si>
    <t>Wydawnictwa</t>
  </si>
  <si>
    <t>Chapter IV.</t>
  </si>
  <si>
    <t>Publications</t>
  </si>
  <si>
    <t>Książki i broszury wydane</t>
  </si>
  <si>
    <t>Books and pamphlets published</t>
  </si>
  <si>
    <t>Książki i broszury według języka wydania</t>
  </si>
  <si>
    <t>Books and pamphlets by language of publication</t>
  </si>
  <si>
    <t>Książki i broszury wydane według działów klasyfikacji UNESCO</t>
  </si>
  <si>
    <t>Published books and pamphlets by UNESCO classification divisions</t>
  </si>
  <si>
    <t>Książki i broszury wydane według miejsca wydania – tytuły</t>
  </si>
  <si>
    <t>Books and pamphlets published by place of issue – titles</t>
  </si>
  <si>
    <t>Gazety (periodyki informacji ogólnej) i czasopisma (inne periodyki) wydane</t>
  </si>
  <si>
    <t>Newspapers (containing general information) and magazines (other periodicals) published</t>
  </si>
  <si>
    <t>Czasopisma wydane według działów klasyfikacji UNESCO</t>
  </si>
  <si>
    <t>Published magazines by UNESCO classification divisions</t>
  </si>
  <si>
    <t>Gazety i czasopisma wydane według miejsca wydania – tytuły</t>
  </si>
  <si>
    <t>Newspapers and magazines published by place of issue – titles</t>
  </si>
  <si>
    <t xml:space="preserve">Wyszczególnienie                                                                        </t>
  </si>
  <si>
    <r>
      <t xml:space="preserve">Tytuły
</t>
    </r>
    <r>
      <rPr>
        <sz val="8"/>
        <color theme="1" tint="0.34998626667073579"/>
        <rFont val="Arial"/>
        <family val="2"/>
        <charset val="238"/>
      </rPr>
      <t>Titles</t>
    </r>
  </si>
  <si>
    <r>
      <rPr>
        <b/>
        <sz val="8"/>
        <rFont val="Arial"/>
        <family val="2"/>
        <charset val="238"/>
      </rPr>
      <t>Ogółem</t>
    </r>
    <r>
      <rPr>
        <sz val="8"/>
        <rFont val="Arial"/>
        <family val="2"/>
        <charset val="238"/>
      </rPr>
      <t xml:space="preserve">   </t>
    </r>
    <r>
      <rPr>
        <sz val="8"/>
        <color rgb="FF4D4D4D"/>
        <rFont val="Arial"/>
        <family val="2"/>
        <charset val="238"/>
      </rPr>
      <t xml:space="preserve">      </t>
    </r>
    <r>
      <rPr>
        <sz val="8"/>
        <rFont val="Arial"/>
        <family val="2"/>
        <charset val="238"/>
      </rPr>
      <t xml:space="preserve">                                                    2024</t>
    </r>
  </si>
  <si>
    <t xml:space="preserve">Total  </t>
  </si>
  <si>
    <t xml:space="preserve">Wydania pierwsze    </t>
  </si>
  <si>
    <t>First editions</t>
  </si>
  <si>
    <t xml:space="preserve">  w odsetkach   </t>
  </si>
  <si>
    <t xml:space="preserve">  in percentage</t>
  </si>
  <si>
    <t xml:space="preserve">Wznowienia  </t>
  </si>
  <si>
    <t xml:space="preserve">  Resumed</t>
  </si>
  <si>
    <t xml:space="preserve">  w odsetkach </t>
  </si>
  <si>
    <t xml:space="preserve">Wydawnictwa naukowe   </t>
  </si>
  <si>
    <t>Scientific publications</t>
  </si>
  <si>
    <t xml:space="preserve">Podręczniki dla szkół wyższych  </t>
  </si>
  <si>
    <t>University coursebooks</t>
  </si>
  <si>
    <t xml:space="preserve">Podręczniki szkolne  </t>
  </si>
  <si>
    <t>School textbooks</t>
  </si>
  <si>
    <t xml:space="preserve">Wydawnictwa popularne – ogólne  </t>
  </si>
  <si>
    <t>Popular – general publications</t>
  </si>
  <si>
    <t xml:space="preserve">Wydawnictwa zawodowe </t>
  </si>
  <si>
    <t>Professional publications</t>
  </si>
  <si>
    <t xml:space="preserve">Literatura piękna  </t>
  </si>
  <si>
    <t xml:space="preserve">  dla dorosłych  </t>
  </si>
  <si>
    <t xml:space="preserve">  for adults</t>
  </si>
  <si>
    <t xml:space="preserve">  dla dzieci </t>
  </si>
  <si>
    <t xml:space="preserve">  for children</t>
  </si>
  <si>
    <t xml:space="preserve">                   Books and pamphlets by language of publication</t>
  </si>
  <si>
    <t xml:space="preserve">Wyszczególnienie                                                            </t>
  </si>
  <si>
    <r>
      <t xml:space="preserve">Tytuły
</t>
    </r>
    <r>
      <rPr>
        <sz val="8"/>
        <color theme="1" tint="0.499984740745262"/>
        <rFont val="Arial"/>
        <family val="2"/>
        <charset val="238"/>
      </rPr>
      <t>Titles</t>
    </r>
  </si>
  <si>
    <r>
      <t xml:space="preserve">                                                   </t>
    </r>
    <r>
      <rPr>
        <sz val="8"/>
        <color theme="1" tint="0.499984740745262"/>
        <rFont val="Arial"/>
        <family val="2"/>
        <charset val="238"/>
      </rPr>
      <t>Specification</t>
    </r>
  </si>
  <si>
    <r>
      <t xml:space="preserve">ogółem
</t>
    </r>
    <r>
      <rPr>
        <sz val="8"/>
        <color theme="1" tint="0.499984740745262"/>
        <rFont val="Arial"/>
        <family val="2"/>
        <charset val="238"/>
      </rPr>
      <t>total</t>
    </r>
  </si>
  <si>
    <r>
      <t xml:space="preserve">w tym
literatura piękna
</t>
    </r>
    <r>
      <rPr>
        <sz val="8"/>
        <color theme="1" tint="0.499984740745262"/>
        <rFont val="Arial"/>
        <family val="2"/>
        <charset val="238"/>
      </rPr>
      <t>of which
belles-lettres</t>
    </r>
  </si>
  <si>
    <r>
      <t xml:space="preserve">Ogółem                                                         </t>
    </r>
    <r>
      <rPr>
        <sz val="8"/>
        <rFont val="Arial"/>
        <family val="2"/>
        <charset val="238"/>
      </rPr>
      <t xml:space="preserve">                         2024</t>
    </r>
  </si>
  <si>
    <t xml:space="preserve">Total                                                                  </t>
  </si>
  <si>
    <t xml:space="preserve">Oryginał w języku:   </t>
  </si>
  <si>
    <t>Original in language:</t>
  </si>
  <si>
    <t xml:space="preserve">  polskim   </t>
  </si>
  <si>
    <t xml:space="preserve">  Polish</t>
  </si>
  <si>
    <t xml:space="preserve">  polskim i obcym   </t>
  </si>
  <si>
    <t xml:space="preserve">  Polish and foreign language</t>
  </si>
  <si>
    <t xml:space="preserve">  obcym  </t>
  </si>
  <si>
    <t xml:space="preserve">  foreign </t>
  </si>
  <si>
    <t xml:space="preserve">    w tym:</t>
  </si>
  <si>
    <t xml:space="preserve">    of which:</t>
  </si>
  <si>
    <t xml:space="preserve">      angielskim   </t>
  </si>
  <si>
    <t xml:space="preserve">      English</t>
  </si>
  <si>
    <t xml:space="preserve">      niemieckim  </t>
  </si>
  <si>
    <t xml:space="preserve">      German</t>
  </si>
  <si>
    <t xml:space="preserve">      rosyjskim </t>
  </si>
  <si>
    <t xml:space="preserve">      Russian</t>
  </si>
  <si>
    <t xml:space="preserve">      francuskim  </t>
  </si>
  <si>
    <t xml:space="preserve">      French</t>
  </si>
  <si>
    <t xml:space="preserve">      białoruskim  </t>
  </si>
  <si>
    <t xml:space="preserve">      Belarussian</t>
  </si>
  <si>
    <t xml:space="preserve">      litewskim  </t>
  </si>
  <si>
    <t xml:space="preserve">      Lithuanian</t>
  </si>
  <si>
    <t xml:space="preserve">      ukraińskim  </t>
  </si>
  <si>
    <t xml:space="preserve">      Ukrainian</t>
  </si>
  <si>
    <t xml:space="preserve">      kaszubskim  </t>
  </si>
  <si>
    <t xml:space="preserve">      Kashubian</t>
  </si>
  <si>
    <t xml:space="preserve">Tłumaczenia  z języka:   </t>
  </si>
  <si>
    <t>Translated from:</t>
  </si>
  <si>
    <t xml:space="preserve">  polskiego na obcy    </t>
  </si>
  <si>
    <t xml:space="preserve">  Polish into foreign language</t>
  </si>
  <si>
    <t xml:space="preserve">  z obcego na obcy   </t>
  </si>
  <si>
    <t xml:space="preserve">   foreign into foreign</t>
  </si>
  <si>
    <t xml:space="preserve">  wielokierunkowe     </t>
  </si>
  <si>
    <t xml:space="preserve">  multidirectional</t>
  </si>
  <si>
    <t xml:space="preserve">  obcego na polski     </t>
  </si>
  <si>
    <t xml:space="preserve">  foreign language into Polish </t>
  </si>
  <si>
    <t xml:space="preserve">    w tym:  </t>
  </si>
  <si>
    <t xml:space="preserve">      angielskiego </t>
  </si>
  <si>
    <t xml:space="preserve">      English </t>
  </si>
  <si>
    <t xml:space="preserve">      niemieckiego </t>
  </si>
  <si>
    <t xml:space="preserve">      German </t>
  </si>
  <si>
    <t xml:space="preserve">      francuskiego </t>
  </si>
  <si>
    <t xml:space="preserve">      French </t>
  </si>
  <si>
    <t xml:space="preserve">      włoskiego </t>
  </si>
  <si>
    <t xml:space="preserve">      Italian </t>
  </si>
  <si>
    <t xml:space="preserve">      rosyjskiego </t>
  </si>
  <si>
    <t xml:space="preserve">      Russian </t>
  </si>
  <si>
    <r>
      <t xml:space="preserve">      hiszpańskiego </t>
    </r>
    <r>
      <rPr>
        <sz val="8"/>
        <color theme="1" tint="0.34998626667073579"/>
        <rFont val="Arial"/>
        <family val="2"/>
        <charset val="238"/>
      </rPr>
      <t xml:space="preserve"> </t>
    </r>
  </si>
  <si>
    <t xml:space="preserve">      Spanish </t>
  </si>
  <si>
    <r>
      <t xml:space="preserve">      szwedzkiego </t>
    </r>
    <r>
      <rPr>
        <sz val="8"/>
        <color theme="1" tint="0.34998626667073579"/>
        <rFont val="Arial"/>
        <family val="2"/>
        <charset val="238"/>
      </rPr>
      <t xml:space="preserve"> </t>
    </r>
  </si>
  <si>
    <t xml:space="preserve">      Swedish </t>
  </si>
  <si>
    <t xml:space="preserve">      łaciny </t>
  </si>
  <si>
    <t xml:space="preserve">      Latin </t>
  </si>
  <si>
    <t xml:space="preserve">      czeskiego </t>
  </si>
  <si>
    <t xml:space="preserve">      Czech </t>
  </si>
  <si>
    <t xml:space="preserve">      norweskiego </t>
  </si>
  <si>
    <t xml:space="preserve">      Norwegian</t>
  </si>
  <si>
    <t xml:space="preserve">      japońskiego </t>
  </si>
  <si>
    <t xml:space="preserve">      Japanese</t>
  </si>
  <si>
    <r>
      <t xml:space="preserve">Działy klasyfikacji                                                                                                                                                                                           </t>
    </r>
    <r>
      <rPr>
        <sz val="8"/>
        <color theme="1" tint="0.34998626667073579"/>
        <rFont val="Arial"/>
        <family val="2"/>
        <charset val="238"/>
      </rPr>
      <t xml:space="preserve"> </t>
    </r>
  </si>
  <si>
    <t xml:space="preserve">                                                                                                                                                                               Divisions</t>
  </si>
  <si>
    <r>
      <t xml:space="preserve">broszury
</t>
    </r>
    <r>
      <rPr>
        <sz val="8"/>
        <color theme="1" tint="0.499984740745262"/>
        <rFont val="Arial"/>
        <family val="2"/>
        <charset val="238"/>
      </rPr>
      <t>pamphlets</t>
    </r>
  </si>
  <si>
    <r>
      <rPr>
        <b/>
        <sz val="8"/>
        <rFont val="Arial"/>
        <family val="2"/>
        <charset val="238"/>
      </rPr>
      <t>Ogółem</t>
    </r>
    <r>
      <rPr>
        <sz val="8"/>
        <color rgb="FF4D4D4D"/>
        <rFont val="Arial"/>
        <family val="2"/>
        <charset val="238"/>
      </rPr>
      <t xml:space="preserve">           </t>
    </r>
    <r>
      <rPr>
        <sz val="8"/>
        <rFont val="Arial"/>
        <family val="2"/>
        <charset val="238"/>
      </rPr>
      <t xml:space="preserve">                                                                                 2024</t>
    </r>
  </si>
  <si>
    <t xml:space="preserve">Dział ogólny    </t>
  </si>
  <si>
    <t xml:space="preserve">Generalities </t>
  </si>
  <si>
    <t xml:space="preserve">Filozofia. Psychologia    </t>
  </si>
  <si>
    <t xml:space="preserve">Philosophy. Psychology </t>
  </si>
  <si>
    <t xml:space="preserve">Religia. Teologia    </t>
  </si>
  <si>
    <t xml:space="preserve">Religion. Theology </t>
  </si>
  <si>
    <t xml:space="preserve">Socjologia. Statystyka    </t>
  </si>
  <si>
    <t xml:space="preserve">Sociology. Statistics </t>
  </si>
  <si>
    <t xml:space="preserve">Polityka. Ekonomia    </t>
  </si>
  <si>
    <t xml:space="preserve">Politics. Economics </t>
  </si>
  <si>
    <t xml:space="preserve">Prawo. Administracja publiczna. Pomoc i opieka socjalna. Ubezpieczenia    </t>
  </si>
  <si>
    <t>Law. Public administration. Social relief and welfare. Insurance</t>
  </si>
  <si>
    <t xml:space="preserve">Sztuka i nauka wojskowa    </t>
  </si>
  <si>
    <t xml:space="preserve">Military art and science </t>
  </si>
  <si>
    <t xml:space="preserve">Szkolnictwo. Dokształcanie nauczycieli. Czas wolny  </t>
  </si>
  <si>
    <t>Education. Teacher training. Leisure</t>
  </si>
  <si>
    <t xml:space="preserve">Etnografia. Antropologia kultury </t>
  </si>
  <si>
    <t>Ethnography. Cultural Anthropology</t>
  </si>
  <si>
    <r>
      <t xml:space="preserve">Filologia. Języki. </t>
    </r>
    <r>
      <rPr>
        <sz val="8"/>
        <color theme="1"/>
        <rFont val="Arial"/>
        <family val="2"/>
        <charset val="238"/>
      </rPr>
      <t xml:space="preserve">Językoznawstwo </t>
    </r>
  </si>
  <si>
    <t xml:space="preserve">Philology. Languages. Linguistics </t>
  </si>
  <si>
    <t xml:space="preserve">Matematyka    </t>
  </si>
  <si>
    <t xml:space="preserve">Mathematics </t>
  </si>
  <si>
    <t xml:space="preserve">Nauki przyrodnicze    </t>
  </si>
  <si>
    <t xml:space="preserve">Natural Sciences </t>
  </si>
  <si>
    <t xml:space="preserve">Nauki medyczne. Zdrowie publiczne    </t>
  </si>
  <si>
    <t>Medical sciences. Public health</t>
  </si>
  <si>
    <t xml:space="preserve">Inżynieria. Technika. Przemysł. Handel i rzemiosło   </t>
  </si>
  <si>
    <t xml:space="preserve">Engineering. Technology. Industries. Trades and Crafts </t>
  </si>
  <si>
    <r>
      <t xml:space="preserve">Rolnictwo. Leśnictwo. Hodowla. Łowiectwo. Rybołówstwo   </t>
    </r>
    <r>
      <rPr>
        <sz val="8"/>
        <color theme="1" tint="0.34998626667073579"/>
        <rFont val="Arial"/>
        <family val="2"/>
        <charset val="238"/>
      </rPr>
      <t xml:space="preserve"> </t>
    </r>
  </si>
  <si>
    <t>Agriculture. Forestry. Stock–breeding. Hunting. Fisheries</t>
  </si>
  <si>
    <t xml:space="preserve">Gospodarstwo domowe    </t>
  </si>
  <si>
    <t xml:space="preserve">Domestic science </t>
  </si>
  <si>
    <t xml:space="preserve">Planowanie przestrzenne. Urbanistyka. Architektura  </t>
  </si>
  <si>
    <t>Physical planning. Town and country planning. Architecture</t>
  </si>
  <si>
    <t xml:space="preserve">Sztuki plastyczne. Grafika. Fotografia   </t>
  </si>
  <si>
    <t xml:space="preserve">Muzyka. Widowiska. Teatr. Film i kino   </t>
  </si>
  <si>
    <t>Music. Performing arts. Theatre. Film and cinema</t>
  </si>
  <si>
    <t xml:space="preserve">Gry i sport    </t>
  </si>
  <si>
    <t xml:space="preserve">Games and sports </t>
  </si>
  <si>
    <t xml:space="preserve">Historia literatury i krytyka literacka    </t>
  </si>
  <si>
    <t>History of literature and literary criticism</t>
  </si>
  <si>
    <t xml:space="preserve">Teksty literackie   </t>
  </si>
  <si>
    <t xml:space="preserve">Literary texts </t>
  </si>
  <si>
    <t xml:space="preserve">Geografia    </t>
  </si>
  <si>
    <t xml:space="preserve">Geography </t>
  </si>
  <si>
    <t xml:space="preserve">Historia. Biografie    </t>
  </si>
  <si>
    <t xml:space="preserve">History. Biography </t>
  </si>
  <si>
    <r>
      <t xml:space="preserve">                   </t>
    </r>
    <r>
      <rPr>
        <sz val="10"/>
        <color theme="1" tint="0.499984740745262"/>
        <rFont val="Arial"/>
        <family val="2"/>
        <charset val="238"/>
      </rPr>
      <t>Books and pamphlets published by place of issue – titles</t>
    </r>
  </si>
  <si>
    <r>
      <t xml:space="preserve">Wyszczególnienie                                                                                                                                                                                               </t>
    </r>
    <r>
      <rPr>
        <sz val="8"/>
        <color theme="1" tint="0.499984740745262"/>
        <rFont val="Arial"/>
        <family val="2"/>
        <charset val="238"/>
      </rPr>
      <t>Specification</t>
    </r>
  </si>
  <si>
    <r>
      <t xml:space="preserve">Wydawnictwa naukowe
</t>
    </r>
    <r>
      <rPr>
        <sz val="8"/>
        <color theme="1" tint="0.499984740745262"/>
        <rFont val="Arial"/>
        <family val="2"/>
        <charset val="238"/>
      </rPr>
      <t>Scientific publications</t>
    </r>
  </si>
  <si>
    <r>
      <t xml:space="preserve">Wydawnicwa zawodowe
</t>
    </r>
    <r>
      <rPr>
        <sz val="8"/>
        <color theme="1" tint="0.499984740745262"/>
        <rFont val="Arial"/>
        <family val="2"/>
        <charset val="238"/>
      </rPr>
      <t>Professional publications</t>
    </r>
  </si>
  <si>
    <r>
      <t xml:space="preserve">Podręczniki szkolne
</t>
    </r>
    <r>
      <rPr>
        <sz val="8"/>
        <color theme="1" tint="0.499984740745262"/>
        <rFont val="Arial"/>
        <family val="2"/>
        <charset val="238"/>
      </rPr>
      <t xml:space="preserve">School textbooks </t>
    </r>
  </si>
  <si>
    <r>
      <t xml:space="preserve">Wydawnicwa popularne – ogólne
</t>
    </r>
    <r>
      <rPr>
        <sz val="8"/>
        <color theme="1" tint="0.499984740745262"/>
        <rFont val="Arial"/>
        <family val="2"/>
        <charset val="238"/>
      </rPr>
      <t>Popular – general publications</t>
    </r>
  </si>
  <si>
    <r>
      <t xml:space="preserve">dla dorosłych
</t>
    </r>
    <r>
      <rPr>
        <sz val="8"/>
        <color theme="1" tint="0.499984740745262"/>
        <rFont val="Arial"/>
        <family val="2"/>
        <charset val="238"/>
      </rPr>
      <t>for adults</t>
    </r>
  </si>
  <si>
    <r>
      <t xml:space="preserve">dla dzieci
</t>
    </r>
    <r>
      <rPr>
        <sz val="8"/>
        <color theme="1" tint="0.499984740745262"/>
        <rFont val="Arial"/>
        <family val="2"/>
        <charset val="238"/>
      </rPr>
      <t>for children</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</si>
  <si>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Wrocław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</si>
  <si>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Bydgoszcz </t>
    </r>
  </si>
  <si>
    <t xml:space="preserve">                             Toruń </t>
  </si>
  <si>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Lublin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</si>
  <si>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Gorzów Wielkopolski </t>
    </r>
  </si>
  <si>
    <t xml:space="preserve">                             Zielona Góra </t>
  </si>
  <si>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Łódź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</si>
  <si>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Kraków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</si>
  <si>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Warszawa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</si>
  <si>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Opole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</si>
  <si>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Rzeszów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</si>
  <si>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Białystok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</si>
  <si>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Gdańsk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</si>
  <si>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Katowice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</si>
  <si>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Kielce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</si>
  <si>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Olsztyn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</si>
  <si>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Poznań </t>
    </r>
  </si>
  <si>
    <r>
      <t xml:space="preserve">  w tym    </t>
    </r>
    <r>
      <rPr>
        <sz val="8"/>
        <color theme="1" tint="0.499984740745262"/>
        <rFont val="Arial"/>
        <family val="2"/>
        <charset val="238"/>
      </rPr>
      <t>of which</t>
    </r>
    <r>
      <rPr>
        <sz val="8"/>
        <color theme="1" tint="0.34998626667073579"/>
        <rFont val="Arial"/>
        <family val="2"/>
        <charset val="238"/>
      </rPr>
      <t xml:space="preserve">  </t>
    </r>
    <r>
      <rPr>
        <sz val="8"/>
        <rFont val="Arial"/>
        <family val="2"/>
        <charset val="238"/>
      </rPr>
      <t xml:space="preserve">Szczecin </t>
    </r>
  </si>
  <si>
    <t xml:space="preserve">                  Newspapers (containing general information) and magazines (other periodicals) published</t>
  </si>
  <si>
    <t xml:space="preserve">Wyszczególnienie                                                                                                         </t>
  </si>
  <si>
    <t xml:space="preserve">                                                                                            Specification</t>
  </si>
  <si>
    <r>
      <t xml:space="preserve">Ogółem </t>
    </r>
    <r>
      <rPr>
        <b/>
        <sz val="8"/>
        <color rgb="FF4D4D4D"/>
        <rFont val="Arial"/>
        <family val="2"/>
        <charset val="238"/>
      </rPr>
      <t xml:space="preserve">              </t>
    </r>
    <r>
      <rPr>
        <b/>
        <sz val="8"/>
        <rFont val="Arial"/>
        <family val="2"/>
        <charset val="238"/>
      </rPr>
      <t xml:space="preserve">                                                </t>
    </r>
    <r>
      <rPr>
        <sz val="8"/>
        <rFont val="Arial"/>
        <family val="2"/>
        <charset val="238"/>
      </rPr>
      <t>2024</t>
    </r>
  </si>
  <si>
    <t xml:space="preserve">Total                                                                                                              </t>
  </si>
  <si>
    <t xml:space="preserve">Gazety    </t>
  </si>
  <si>
    <t xml:space="preserve">Newspapers </t>
  </si>
  <si>
    <t xml:space="preserve">    ukazujące się:    </t>
  </si>
  <si>
    <t xml:space="preserve">    published:</t>
  </si>
  <si>
    <t xml:space="preserve">6–4 razy w tygodniu    </t>
  </si>
  <si>
    <t xml:space="preserve">6–4 times a week </t>
  </si>
  <si>
    <t xml:space="preserve">3–2 razy w tygodniu    </t>
  </si>
  <si>
    <t xml:space="preserve">3–2 times a week </t>
  </si>
  <si>
    <t xml:space="preserve">raz w tygodniu i rzadziej    </t>
  </si>
  <si>
    <t xml:space="preserve">once a week and fewer </t>
  </si>
  <si>
    <t xml:space="preserve">Czasopisma    </t>
  </si>
  <si>
    <t xml:space="preserve">Magazines </t>
  </si>
  <si>
    <t xml:space="preserve">  w tym urzędowe    </t>
  </si>
  <si>
    <t xml:space="preserve">  of which official </t>
  </si>
  <si>
    <t xml:space="preserve">6–1 razy w tygodniu    </t>
  </si>
  <si>
    <t xml:space="preserve">6–1 times a week </t>
  </si>
  <si>
    <t xml:space="preserve">3–2 razy w miesiącu    </t>
  </si>
  <si>
    <t xml:space="preserve">3–2 times a month </t>
  </si>
  <si>
    <t xml:space="preserve">raz w miesiącu    </t>
  </si>
  <si>
    <t xml:space="preserve">monthly </t>
  </si>
  <si>
    <t xml:space="preserve">raz na dwa miesiące    </t>
  </si>
  <si>
    <t xml:space="preserve">bimonthly </t>
  </si>
  <si>
    <t xml:space="preserve">raz w kwartale    </t>
  </si>
  <si>
    <t xml:space="preserve">quarterly </t>
  </si>
  <si>
    <t xml:space="preserve">raz w półroczu   </t>
  </si>
  <si>
    <t xml:space="preserve">raz w roku    </t>
  </si>
  <si>
    <t xml:space="preserve">annually </t>
  </si>
  <si>
    <t xml:space="preserve">nieregularnie   </t>
  </si>
  <si>
    <t xml:space="preserve">irregularly </t>
  </si>
  <si>
    <r>
      <t xml:space="preserve">Ukazujące się
</t>
    </r>
    <r>
      <rPr>
        <sz val="8"/>
        <color theme="1" tint="0.499984740745262"/>
        <rFont val="Arial"/>
        <family val="2"/>
        <charset val="238"/>
      </rPr>
      <t>Published</t>
    </r>
  </si>
  <si>
    <r>
      <t xml:space="preserve">                                                                                                                                                                                      </t>
    </r>
    <r>
      <rPr>
        <sz val="8"/>
        <color theme="1" tint="0.34998626667073579"/>
        <rFont val="Arial"/>
        <family val="2"/>
        <charset val="238"/>
      </rPr>
      <t xml:space="preserve"> </t>
    </r>
    <r>
      <rPr>
        <sz val="8"/>
        <color theme="1" tint="0.499984740745262"/>
        <rFont val="Arial"/>
        <family val="2"/>
        <charset val="238"/>
      </rPr>
      <t>Divisions</t>
    </r>
  </si>
  <si>
    <r>
      <t xml:space="preserve">6–1 razy
w tygodniu
</t>
    </r>
    <r>
      <rPr>
        <sz val="8"/>
        <color theme="1" tint="0.499984740745262"/>
        <rFont val="Arial"/>
        <family val="2"/>
        <charset val="238"/>
      </rPr>
      <t>6–1 times 
a week</t>
    </r>
  </si>
  <si>
    <r>
      <t xml:space="preserve">3–2 razy
</t>
    </r>
    <r>
      <rPr>
        <sz val="8"/>
        <color theme="1" tint="0.499984740745262"/>
        <rFont val="Arial"/>
        <family val="2"/>
        <charset val="238"/>
      </rPr>
      <t>3–2 times</t>
    </r>
  </si>
  <si>
    <r>
      <t xml:space="preserve">1 raz
</t>
    </r>
    <r>
      <rPr>
        <sz val="8"/>
        <color theme="1" tint="0.499984740745262"/>
        <rFont val="Arial"/>
        <family val="2"/>
        <charset val="238"/>
      </rPr>
      <t>once</t>
    </r>
  </si>
  <si>
    <r>
      <t xml:space="preserve">w miesiącu
</t>
    </r>
    <r>
      <rPr>
        <sz val="8"/>
        <color theme="1" tint="0.499984740745262"/>
        <rFont val="Arial"/>
        <family val="2"/>
        <charset val="238"/>
      </rPr>
      <t>monthly</t>
    </r>
  </si>
  <si>
    <r>
      <t xml:space="preserve">na 2 miesiące
</t>
    </r>
    <r>
      <rPr>
        <sz val="8"/>
        <color theme="1" tint="0.499984740745262"/>
        <rFont val="Arial"/>
        <family val="2"/>
        <charset val="238"/>
      </rPr>
      <t>bimonthly</t>
    </r>
  </si>
  <si>
    <r>
      <t xml:space="preserve">w kwartale lub półroczu
</t>
    </r>
    <r>
      <rPr>
        <sz val="8"/>
        <color theme="1" tint="0.499984740745262"/>
        <rFont val="Arial"/>
        <family val="2"/>
        <charset val="238"/>
      </rPr>
      <t>quarterly or biannually</t>
    </r>
  </si>
  <si>
    <r>
      <t xml:space="preserve">w roku lub nieregularnie
</t>
    </r>
    <r>
      <rPr>
        <sz val="8"/>
        <color theme="1" tint="0.499984740745262"/>
        <rFont val="Arial"/>
        <family val="2"/>
        <charset val="238"/>
      </rPr>
      <t>annually or irregularly</t>
    </r>
  </si>
  <si>
    <r>
      <rPr>
        <b/>
        <sz val="8"/>
        <rFont val="Arial"/>
        <family val="2"/>
        <charset val="238"/>
      </rPr>
      <t xml:space="preserve">Ogółem </t>
    </r>
    <r>
      <rPr>
        <sz val="8"/>
        <color rgb="FF4D4D4D"/>
        <rFont val="Arial"/>
        <family val="2"/>
        <charset val="238"/>
      </rPr>
      <t xml:space="preserve">         </t>
    </r>
    <r>
      <rPr>
        <sz val="8"/>
        <rFont val="Arial"/>
        <family val="2"/>
        <charset val="238"/>
      </rPr>
      <t xml:space="preserve">                                                                                  2024</t>
    </r>
  </si>
  <si>
    <t xml:space="preserve">Total                                                                                                                                                      </t>
  </si>
  <si>
    <t xml:space="preserve">  w tym dla dzieci i młodzieży </t>
  </si>
  <si>
    <t xml:space="preserve">  of which for children and youth</t>
  </si>
  <si>
    <t xml:space="preserve">Prawo. Administracja publiczna. Pomoc i opieka socjalna. Ubezpieczenia                                                                                      </t>
  </si>
  <si>
    <t xml:space="preserve">Szkolnictwo. Dokształcanie nauczycieli. Czas wolny   </t>
  </si>
  <si>
    <t xml:space="preserve">Etnografia. Antropologia kultury   </t>
  </si>
  <si>
    <t xml:space="preserve">Filologia. Języki. Językoznawstwo   </t>
  </si>
  <si>
    <t xml:space="preserve">Nauki medyczne. Zdrowie publiczne   </t>
  </si>
  <si>
    <t xml:space="preserve">Rolnictwo. Leśnictwo. Hodowla. Łowiectwo. Rybołówstwo   </t>
  </si>
  <si>
    <t xml:space="preserve">Planowanie przestrzenne. Urbanistyka. Architektura    </t>
  </si>
  <si>
    <t xml:space="preserve">Teksty literackie    </t>
  </si>
  <si>
    <t xml:space="preserve">                   Newspapers and magazines published by place of issue – titles</t>
  </si>
  <si>
    <r>
      <t xml:space="preserve">Wyszczególnienie                                              </t>
    </r>
    <r>
      <rPr>
        <sz val="8"/>
        <color theme="1" tint="0.499984740745262"/>
        <rFont val="Arial"/>
        <family val="2"/>
        <charset val="238"/>
      </rPr>
      <t>Specification</t>
    </r>
  </si>
  <si>
    <r>
      <t xml:space="preserve">w tygodniu
</t>
    </r>
    <r>
      <rPr>
        <sz val="8"/>
        <color theme="1" tint="0.499984740745262"/>
        <rFont val="Arial"/>
        <family val="2"/>
        <charset val="238"/>
      </rPr>
      <t>weekly</t>
    </r>
  </si>
  <si>
    <r>
      <t xml:space="preserve">nieregularnie
</t>
    </r>
    <r>
      <rPr>
        <sz val="8"/>
        <color theme="1" tint="0.499984740745262"/>
        <rFont val="Arial"/>
        <family val="2"/>
        <charset val="238"/>
      </rPr>
      <t>irregularly</t>
    </r>
  </si>
  <si>
    <r>
      <t xml:space="preserve">6–2 razy
</t>
    </r>
    <r>
      <rPr>
        <sz val="8"/>
        <color theme="1" tint="0.499984740745262"/>
        <rFont val="Arial"/>
        <family val="2"/>
        <charset val="238"/>
      </rPr>
      <t>6–2 times</t>
    </r>
  </si>
  <si>
    <r>
      <t xml:space="preserve">w kwartale
</t>
    </r>
    <r>
      <rPr>
        <sz val="8"/>
        <color theme="1" tint="0.499984740745262"/>
        <rFont val="Arial"/>
        <family val="2"/>
        <charset val="238"/>
      </rPr>
      <t>quarterly</t>
    </r>
  </si>
  <si>
    <r>
      <t xml:space="preserve">w roku
</t>
    </r>
    <r>
      <rPr>
        <sz val="8"/>
        <color theme="1" tint="0.499984740745262"/>
        <rFont val="Arial"/>
        <family val="2"/>
        <charset val="238"/>
      </rPr>
      <t>annually</t>
    </r>
  </si>
  <si>
    <t xml:space="preserve">Dział V. </t>
  </si>
  <si>
    <t xml:space="preserve">Centra kultury, domy i ośrodki kultury, kluby i świetlice </t>
  </si>
  <si>
    <t xml:space="preserve">Chapter V. </t>
  </si>
  <si>
    <t>Centres of culture, cultural centres and establishments, clubs and community centres</t>
  </si>
  <si>
    <t>Działalność centrów kultury, domów i ośrodków kultury, klubów i świetlic w 2025 r.</t>
  </si>
  <si>
    <t>Activity of centres of culture, cultural centres and establishments, clubs and community centres in 2025</t>
  </si>
  <si>
    <t xml:space="preserve">Działalność centrów kultury, domów i ośrodków kultury, klubów i świetlic w miastach w 2025 r.           </t>
  </si>
  <si>
    <t>Activity of urban centres of culture, cultural centres and establishments, clubs and community centres in 2025</t>
  </si>
  <si>
    <t>Działalność centrów kultury, domów i ośrodków kultury, klubów i świetlic na wsi w 2025 r.</t>
  </si>
  <si>
    <t>Activity of rural centres of culture, cultural centres and establishments, clubs and community centres in 2025</t>
  </si>
  <si>
    <t xml:space="preserve">Centra kultury, domy i ośrodki kultury, kluby i świetlice według organizatorów i województw </t>
  </si>
  <si>
    <t xml:space="preserve">Centres of culture, cultural centres and establishments, clubs, community centres by organiser and voivodship </t>
  </si>
  <si>
    <t>Centra kultury, domy i ośrodki kultury, kluby i świetlice w obiektach przystosowanych do potrzeb osób niepełnosprawnych według województw w 2025 r.</t>
  </si>
  <si>
    <t xml:space="preserve">Centres of culture, cultural centres and establishments, clubs and community centres situated in buildings adapted to the needs of disabled people by voivodship in 2025 </t>
  </si>
  <si>
    <t>Pracownie specjalistyczne według województw</t>
  </si>
  <si>
    <t xml:space="preserve">Specialised workshops by voivodship </t>
  </si>
  <si>
    <t xml:space="preserve">Centra kultury, domy i ośrodki kultury, kluby i świetlice posiadające salę widowiskową według województw </t>
  </si>
  <si>
    <t>Centres of culture, cultural centres and establishments, clubs and community centres with performance hall by voivodship</t>
  </si>
  <si>
    <t>Imprezy zorganizowane przez centra kultury, domy i ośrodki kultury, kluby i świetlice według województw</t>
  </si>
  <si>
    <t>Events organised by centres of culture, cultural centres and establishments, clubs and community centres by voivodship</t>
  </si>
  <si>
    <t>Uczestnicy imprez zorganizowanych przez centra kultury, domy i ośrodki kultury, kluby i świetlice według województw</t>
  </si>
  <si>
    <t>Participants of events organised by centres of culture, cultural centres and establishments, clubs and community centres by voivodship</t>
  </si>
  <si>
    <t xml:space="preserve">Grupy artystyczne w centrach kultury, domach i ośrodkach kultury, klubach i świetlicach według województw </t>
  </si>
  <si>
    <t xml:space="preserve">Artistic groups in centres of culture, cultural centres and establishments, clubs and community centres by voivodship </t>
  </si>
  <si>
    <t xml:space="preserve">Członkowie grup artystycznych w centrach kultury, domach i ośrodkach kultury, klubach i świetlicach według województw </t>
  </si>
  <si>
    <t>Members of artistic groups in centres of culture, cultural centres and establishments, clubs and community centres by voivodship</t>
  </si>
  <si>
    <t xml:space="preserve">Koła/kluby/sekcje w centrach kultury, domach i ośrodkach kultury, klubach i świetlicach według województw </t>
  </si>
  <si>
    <t xml:space="preserve">Groups (clubs, sections) in centres of culture, cultural centres and establishments, clubs and community centres by voivodship </t>
  </si>
  <si>
    <t>Członkowie kół/klubów/sekcji w centrach kultury, domach i ośrodkach kultury, klubach i świetlicach według województw</t>
  </si>
  <si>
    <t xml:space="preserve">Members of groups (clubs, sections) in centres of culture, cultural centres and establishments, clubs and community centres by voivodship </t>
  </si>
  <si>
    <t>Kursy zorganizowane przez centra kultury, domy i ośrodki kultury, kluby i świetlice według województw</t>
  </si>
  <si>
    <t>Courses organised by centres of culture, cultural centres and establishments, clubs and community centres by voivodship</t>
  </si>
  <si>
    <t>Absolwenci kursów zorganizowanych przez centra kultury, domy i ośrodki kultury, kluby i świetlice według województw</t>
  </si>
  <si>
    <t>Graduates of courses organised by centres of culture, cultural centres and establishments, clubs and community centres by voivodship</t>
  </si>
  <si>
    <t>Wybrane dane o działalności centrów kultury, domów i ośrodków kultury, klubów i świetlic według makroregionów (NUTS 1) regionów (NUTS 2) i podregionów (NUTS 3)</t>
  </si>
  <si>
    <t>Selected data on activity of centres of culture, cultural centres and establishments, clubs and community centres by macroregion (NUTS 1), region (NUTS 2) and subregion  (NUTS 3)</t>
  </si>
  <si>
    <t>Wybrane wskaźniki charakteryzujące działalność centrów kultury, domów i ośrodków kultury, klubów i świetlic według makroregionów (NUTS 1) regionów (NUTS 2) i podregionów (NUTS 3)</t>
  </si>
  <si>
    <t>Selected indicators describing activity of centres of culture, cultural centres and establishments, clubs and community centres by macroregion (NUTS 1), region (NUTS 2) and subregion  (NUTS 3)</t>
  </si>
  <si>
    <t xml:space="preserve">Wyszczególnienie                                                                                        </t>
  </si>
  <si>
    <r>
      <t xml:space="preserve">Ogółem 
</t>
    </r>
    <r>
      <rPr>
        <sz val="8"/>
        <color theme="1" tint="0.499984740745262"/>
        <rFont val="Arial"/>
        <family val="2"/>
        <charset val="238"/>
      </rPr>
      <t>Grand total</t>
    </r>
  </si>
  <si>
    <r>
      <t xml:space="preserve">Centra kultury
</t>
    </r>
    <r>
      <rPr>
        <sz val="8"/>
        <color theme="1" tint="0.499984740745262"/>
        <rFont val="Arial"/>
        <family val="2"/>
        <charset val="238"/>
      </rPr>
      <t>Centres of culture</t>
    </r>
  </si>
  <si>
    <r>
      <t xml:space="preserve">Domy kultury 
</t>
    </r>
    <r>
      <rPr>
        <sz val="8"/>
        <color theme="1" tint="0.499984740745262"/>
        <rFont val="Arial"/>
        <family val="2"/>
        <charset val="238"/>
      </rPr>
      <t>Cultural establishments</t>
    </r>
  </si>
  <si>
    <r>
      <t xml:space="preserve">Ośrodki kultury 
</t>
    </r>
    <r>
      <rPr>
        <sz val="8"/>
        <color theme="1" tint="0.499984740745262"/>
        <rFont val="Arial"/>
        <family val="2"/>
        <charset val="238"/>
      </rPr>
      <t xml:space="preserve">Cultural centres  </t>
    </r>
  </si>
  <si>
    <r>
      <t xml:space="preserve">Kluby 
</t>
    </r>
    <r>
      <rPr>
        <sz val="8"/>
        <color theme="1" tint="0.499984740745262"/>
        <rFont val="Arial"/>
        <family val="2"/>
        <charset val="238"/>
      </rPr>
      <t>Clubs</t>
    </r>
  </si>
  <si>
    <r>
      <t xml:space="preserve">Świetlice 
</t>
    </r>
    <r>
      <rPr>
        <sz val="8"/>
        <color theme="1" tint="0.499984740745262"/>
        <rFont val="Arial"/>
        <family val="2"/>
        <charset val="238"/>
      </rPr>
      <t>Community centres</t>
    </r>
  </si>
  <si>
    <t xml:space="preserve">Instytucje – ogółem  </t>
  </si>
  <si>
    <t>Institutions – total</t>
  </si>
  <si>
    <t>Obszar działalności jednostki</t>
  </si>
  <si>
    <t xml:space="preserve">Area of activity </t>
  </si>
  <si>
    <t>Rodzaj budynku/lokalu</t>
  </si>
  <si>
    <t>Type of building/premises</t>
  </si>
  <si>
    <t>Liczba budynków – ogółem</t>
  </si>
  <si>
    <t>Number of buildings – total</t>
  </si>
  <si>
    <r>
      <t>Powierzchnia całkowita użytkowanego budynku/lokalu w m</t>
    </r>
    <r>
      <rPr>
        <vertAlign val="superscript"/>
        <sz val="8"/>
        <rFont val="Arial"/>
        <family val="2"/>
        <charset val="238"/>
      </rPr>
      <t>2</t>
    </r>
  </si>
  <si>
    <r>
      <t>Gross floor area of the building/premises in m</t>
    </r>
    <r>
      <rPr>
        <vertAlign val="superscript"/>
        <sz val="8"/>
        <color theme="1" tint="0.499984740745262"/>
        <rFont val="Arial"/>
        <family val="2"/>
        <charset val="238"/>
      </rPr>
      <t>2</t>
    </r>
  </si>
  <si>
    <t xml:space="preserve">Jednostki posiadające salę widowiskową  </t>
  </si>
  <si>
    <t>Institutions with concert hall</t>
  </si>
  <si>
    <t xml:space="preserve">Liczba miejsc w sali widowiskowej  </t>
  </si>
  <si>
    <t>Number of seats in concert hall</t>
  </si>
  <si>
    <t>Techniczne możliwości sali</t>
  </si>
  <si>
    <t>The concert hall facility</t>
  </si>
  <si>
    <t xml:space="preserve">Pracownie specjalistyczne działające w jednostce – ogółem  </t>
  </si>
  <si>
    <t>Specialised workshops – total</t>
  </si>
  <si>
    <t>Jednostki z dostępem do szerokopasmowego Internetu</t>
  </si>
  <si>
    <t>Institutions with access to broadband Internet</t>
  </si>
  <si>
    <t>Jednostki z wolnym (darmowym) dostępem do Internetu</t>
  </si>
  <si>
    <t>Institutions with free access to the Internet</t>
  </si>
  <si>
    <t>Jednostki zamieszczające treści i produkty na otwartych licencjach</t>
  </si>
  <si>
    <t xml:space="preserve">Institutions offering content and products based on open licence </t>
  </si>
  <si>
    <t>Jednostki współpracujące z innymi podmiotami</t>
  </si>
  <si>
    <t>Institutions cooperating with other units</t>
  </si>
  <si>
    <t>Imprezy zorganizowane przez jednostkę – ogółem</t>
  </si>
  <si>
    <t>Events organised by institution – total</t>
  </si>
  <si>
    <t>in total – outdoor events</t>
  </si>
  <si>
    <t>in total – events organised by institution independently</t>
  </si>
  <si>
    <t>in total – events with paid admission</t>
  </si>
  <si>
    <t xml:space="preserve">Uczestnicy imprez – ogółem  </t>
  </si>
  <si>
    <t>Events participants – total</t>
  </si>
  <si>
    <t xml:space="preserve">Grupy artystyczne – ogółem  </t>
  </si>
  <si>
    <t>Artistic groups  – total</t>
  </si>
  <si>
    <t xml:space="preserve">z ogółem  – prowadzone samodzielnie przez jednostkę  </t>
  </si>
  <si>
    <t>in total – conducted by institution independently</t>
  </si>
  <si>
    <t xml:space="preserve">Członkowie grup artystycznych – ogółem  </t>
  </si>
  <si>
    <t>Members of artistic groups – total</t>
  </si>
  <si>
    <t xml:space="preserve">Koła (kluby/sekcje) – ogółem  </t>
  </si>
  <si>
    <t>Groups (clubs/sections) – total</t>
  </si>
  <si>
    <t>z ogółem  – zorganizowane samodzielnie przez jednostkę</t>
  </si>
  <si>
    <t>in total – organised by institution independently</t>
  </si>
  <si>
    <t>z ogółem – z płatnym uczestnictwem</t>
  </si>
  <si>
    <t>in total – with paid participation</t>
  </si>
  <si>
    <t xml:space="preserve">Członkowie kół (klubów/sekcji) – ogółem  </t>
  </si>
  <si>
    <t>Members of groups (clubs/sections) – total</t>
  </si>
  <si>
    <t xml:space="preserve">Kursy zorganizowane przez jednostkę – ogółem  </t>
  </si>
  <si>
    <t>Courses organised by institution – total</t>
  </si>
  <si>
    <t>z ogółem – zorganizowane samodzielnie przez jednostkę</t>
  </si>
  <si>
    <t xml:space="preserve">Absolwenci kursów – ogółem  </t>
  </si>
  <si>
    <t>Courses graduates – total</t>
  </si>
  <si>
    <t>Działalność wydawnicza</t>
  </si>
  <si>
    <t>Publishing activities</t>
  </si>
  <si>
    <t>Materiały promocyjne</t>
  </si>
  <si>
    <t>Promotional materials</t>
  </si>
  <si>
    <t>Liczba tytułów w formie drukowanej</t>
  </si>
  <si>
    <t>Number of printed titles</t>
  </si>
  <si>
    <t>Nakład w egzemplarzach</t>
  </si>
  <si>
    <t>Issue in copies</t>
  </si>
  <si>
    <t>Liczba tytułów w formie elektronicznej</t>
  </si>
  <si>
    <t>Number of titles in electronic form</t>
  </si>
  <si>
    <t>Periodyki</t>
  </si>
  <si>
    <t>Periodicals</t>
  </si>
  <si>
    <t>Edition in copies</t>
  </si>
  <si>
    <t>Serie wydawnicze</t>
  </si>
  <si>
    <t>Book series</t>
  </si>
  <si>
    <t>Inne wydawnictwa</t>
  </si>
  <si>
    <t>Other publications</t>
  </si>
  <si>
    <t xml:space="preserve">Wyszczególnienie                                                                                       </t>
  </si>
  <si>
    <t xml:space="preserve">Wyszczególnienie                                                                                     </t>
  </si>
  <si>
    <r>
      <t xml:space="preserve">Ogółem 
</t>
    </r>
    <r>
      <rPr>
        <sz val="8"/>
        <color theme="1" tint="0.499984740745262"/>
        <rFont val="Arial"/>
        <family val="2"/>
        <charset val="238"/>
      </rPr>
      <t xml:space="preserve"> Grand total</t>
    </r>
  </si>
  <si>
    <r>
      <t xml:space="preserve">Centra kultury    </t>
    </r>
    <r>
      <rPr>
        <sz val="8"/>
        <color theme="1" tint="0.499984740745262"/>
        <rFont val="Arial"/>
        <family val="2"/>
        <charset val="238"/>
      </rPr>
      <t>Centres of culture</t>
    </r>
  </si>
  <si>
    <r>
      <t xml:space="preserve">Domy kultury 
</t>
    </r>
    <r>
      <rPr>
        <sz val="8"/>
        <color theme="1" tint="0.499984740745262"/>
        <rFont val="Arial"/>
        <family val="2"/>
        <charset val="238"/>
      </rPr>
      <t>Cultural 
establishments</t>
    </r>
  </si>
  <si>
    <r>
      <t xml:space="preserve">Sektor publiczny 
</t>
    </r>
    <r>
      <rPr>
        <sz val="8"/>
        <color theme="1" tint="0.499984740745262"/>
        <rFont val="Arial"/>
        <family val="2"/>
        <charset val="238"/>
      </rPr>
      <t>Public sector</t>
    </r>
  </si>
  <si>
    <r>
      <t xml:space="preserve">Sektor prywatny
</t>
    </r>
    <r>
      <rPr>
        <sz val="8"/>
        <color theme="1" tint="0.499984740745262"/>
        <rFont val="Arial"/>
        <family val="2"/>
        <charset val="238"/>
      </rPr>
      <t>Private sector</t>
    </r>
  </si>
  <si>
    <r>
      <t xml:space="preserve">w tym 
</t>
    </r>
    <r>
      <rPr>
        <sz val="8"/>
        <color theme="1" tint="0.499984740745262"/>
        <rFont val="Arial"/>
        <family val="2"/>
        <charset val="238"/>
      </rPr>
      <t>of which</t>
    </r>
  </si>
  <si>
    <r>
      <t xml:space="preserve">jednostek samorządowych razem
</t>
    </r>
    <r>
      <rPr>
        <sz val="8"/>
        <color theme="1" tint="0.499984740745262"/>
        <rFont val="Arial"/>
        <family val="2"/>
        <charset val="238"/>
      </rPr>
      <t>total local
government units</t>
    </r>
  </si>
  <si>
    <r>
      <rPr>
        <sz val="8"/>
        <rFont val="Arial"/>
        <family val="2"/>
        <charset val="238"/>
      </rPr>
      <t>z tego</t>
    </r>
    <r>
      <rPr>
        <sz val="8"/>
        <color rgb="FF4D4D4D"/>
        <rFont val="Arial"/>
        <family val="2"/>
        <charset val="238"/>
      </rPr>
      <t xml:space="preserve">
</t>
    </r>
    <r>
      <rPr>
        <sz val="8"/>
        <color theme="1" tint="0.499984740745262"/>
        <rFont val="Arial"/>
        <family val="2"/>
        <charset val="238"/>
      </rPr>
      <t>in total</t>
    </r>
  </si>
  <si>
    <r>
      <t>gminy</t>
    </r>
    <r>
      <rPr>
        <vertAlign val="superscript"/>
        <sz val="8"/>
        <rFont val="Arial"/>
        <family val="2"/>
        <charset val="238"/>
      </rPr>
      <t>a</t>
    </r>
    <r>
      <rPr>
        <sz val="8"/>
        <rFont val="Arial"/>
        <family val="2"/>
        <charset val="238"/>
      </rPr>
      <t xml:space="preserve"> 
</t>
    </r>
    <r>
      <rPr>
        <sz val="8"/>
        <color rgb="FF4D4D4D"/>
        <rFont val="Arial"/>
        <family val="2"/>
        <charset val="238"/>
      </rPr>
      <t xml:space="preserve">gmina 
</t>
    </r>
    <r>
      <rPr>
        <sz val="8"/>
        <color theme="1" tint="0.499984740745262"/>
        <rFont val="Arial"/>
        <family val="2"/>
        <charset val="238"/>
      </rPr>
      <t>local government</t>
    </r>
    <r>
      <rPr>
        <vertAlign val="superscript"/>
        <sz val="8"/>
        <color theme="1" tint="0.499984740745262"/>
        <rFont val="Arial"/>
        <family val="2"/>
        <charset val="238"/>
      </rPr>
      <t>a</t>
    </r>
  </si>
  <si>
    <r>
      <t>powiatu</t>
    </r>
    <r>
      <rPr>
        <vertAlign val="superscript"/>
        <sz val="8"/>
        <rFont val="Arial"/>
        <family val="2"/>
        <charset val="238"/>
      </rPr>
      <t>b</t>
    </r>
    <r>
      <rPr>
        <sz val="8"/>
        <rFont val="Arial"/>
        <family val="2"/>
        <charset val="238"/>
      </rPr>
      <t xml:space="preserve"> 
</t>
    </r>
    <r>
      <rPr>
        <sz val="8"/>
        <color theme="1" tint="0.499984740745262"/>
        <rFont val="Arial"/>
        <family val="2"/>
        <charset val="238"/>
      </rPr>
      <t>powiat 
local government</t>
    </r>
    <r>
      <rPr>
        <vertAlign val="superscript"/>
        <sz val="8"/>
        <color theme="1" tint="0.499984740745262"/>
        <rFont val="Arial"/>
        <family val="2"/>
        <charset val="238"/>
      </rPr>
      <t>b</t>
    </r>
  </si>
  <si>
    <r>
      <t xml:space="preserve">sejmiku województwa 
</t>
    </r>
    <r>
      <rPr>
        <sz val="8"/>
        <color theme="1" tint="0.499984740745262"/>
        <rFont val="Arial"/>
        <family val="2"/>
        <charset val="238"/>
      </rPr>
      <t>voivodship regional council</t>
    </r>
  </si>
  <si>
    <r>
      <rPr>
        <sz val="8"/>
        <color theme="1" tint="0.499984740745262"/>
        <rFont val="Arial"/>
        <family val="2"/>
        <charset val="238"/>
      </rPr>
      <t xml:space="preserve">Poland     </t>
    </r>
    <r>
      <rPr>
        <b/>
        <sz val="8"/>
        <color theme="1"/>
        <rFont val="Arial"/>
        <family val="2"/>
        <charset val="238"/>
      </rPr>
      <t xml:space="preserve">                                  2025</t>
    </r>
  </si>
  <si>
    <t>Ślaskie</t>
  </si>
  <si>
    <r>
      <t xml:space="preserve">W % wszystkich instytucji danego typu
</t>
    </r>
    <r>
      <rPr>
        <sz val="8"/>
        <color theme="1" tint="0.499984740745262"/>
        <rFont val="Arial"/>
        <family val="2"/>
        <charset val="238"/>
      </rPr>
      <t>In percentage of all units of the same kind</t>
    </r>
  </si>
  <si>
    <r>
      <t xml:space="preserve">centra kultury
</t>
    </r>
    <r>
      <rPr>
        <sz val="8"/>
        <color theme="1" tint="0.499984740745262"/>
        <rFont val="Arial"/>
        <family val="2"/>
        <charset val="238"/>
      </rPr>
      <t>centres of culture</t>
    </r>
  </si>
  <si>
    <r>
      <t xml:space="preserve">domy kultury 
</t>
    </r>
    <r>
      <rPr>
        <sz val="8"/>
        <color theme="1" tint="0.499984740745262"/>
        <rFont val="Arial"/>
        <family val="2"/>
        <charset val="238"/>
      </rPr>
      <t>cultural 
establishments</t>
    </r>
  </si>
  <si>
    <r>
      <t xml:space="preserve">ośrodki kultury 
</t>
    </r>
    <r>
      <rPr>
        <sz val="8"/>
        <color theme="1" tint="0.499984740745262"/>
        <rFont val="Arial"/>
        <family val="2"/>
        <charset val="238"/>
      </rPr>
      <t xml:space="preserve">cultural centres  </t>
    </r>
  </si>
  <si>
    <r>
      <t xml:space="preserve">kluby 
</t>
    </r>
    <r>
      <rPr>
        <sz val="8"/>
        <color theme="1" tint="0.499984740745262"/>
        <rFont val="Arial"/>
        <family val="2"/>
        <charset val="238"/>
      </rPr>
      <t>clubs</t>
    </r>
  </si>
  <si>
    <r>
      <t xml:space="preserve">świetlice 
</t>
    </r>
    <r>
      <rPr>
        <sz val="8"/>
        <color theme="1" tint="0.499984740745262"/>
        <rFont val="Arial"/>
        <family val="2"/>
        <charset val="238"/>
      </rPr>
      <t>community centres</t>
    </r>
  </si>
  <si>
    <r>
      <t xml:space="preserve">Ogółem
</t>
    </r>
    <r>
      <rPr>
        <b/>
        <sz val="8"/>
        <color theme="1" tint="0.499984740745262"/>
        <rFont val="Arial"/>
        <family val="2"/>
        <charset val="238"/>
      </rPr>
      <t>Grand total</t>
    </r>
  </si>
  <si>
    <r>
      <t xml:space="preserve">Polska    </t>
    </r>
    <r>
      <rPr>
        <sz val="8"/>
        <color theme="1" tint="0.499984740745262"/>
        <rFont val="Arial"/>
        <family val="2"/>
        <charset val="238"/>
      </rPr>
      <t>Poland</t>
    </r>
  </si>
  <si>
    <r>
      <t xml:space="preserve"> w tym wejście do budynku
</t>
    </r>
    <r>
      <rPr>
        <b/>
        <sz val="8"/>
        <color theme="1" tint="0.499984740745262"/>
        <rFont val="Arial"/>
        <family val="2"/>
        <charset val="238"/>
      </rPr>
      <t>of which entrance to the building</t>
    </r>
  </si>
  <si>
    <r>
      <t xml:space="preserve">z ogółem udogodnienia wewnątrz budynku
</t>
    </r>
    <r>
      <rPr>
        <b/>
        <sz val="8"/>
        <color theme="1" tint="0.499984740745262"/>
        <rFont val="Arial"/>
        <family val="2"/>
        <charset val="238"/>
      </rPr>
      <t>in grand total adaptations inside the building</t>
    </r>
  </si>
  <si>
    <r>
      <rPr>
        <sz val="8"/>
        <color theme="1" tint="0.499984740745262"/>
        <rFont val="Arial"/>
        <family val="2"/>
        <charset val="238"/>
      </rPr>
      <t xml:space="preserve">Poland </t>
    </r>
    <r>
      <rPr>
        <b/>
        <sz val="8"/>
        <color theme="1"/>
        <rFont val="Arial"/>
        <family val="2"/>
        <charset val="238"/>
      </rPr>
      <t xml:space="preserve">                                      2025</t>
    </r>
  </si>
  <si>
    <r>
      <t xml:space="preserve">Ogółem
</t>
    </r>
    <r>
      <rPr>
        <sz val="8"/>
        <color theme="1" tint="0.499984740745262"/>
        <rFont val="Arial"/>
        <family val="2"/>
        <charset val="238"/>
      </rPr>
      <t>Grand
total</t>
    </r>
  </si>
  <si>
    <r>
      <t xml:space="preserve">W tym 
posiadające salę widowiskową
</t>
    </r>
    <r>
      <rPr>
        <sz val="8"/>
        <color theme="1" tint="0.499984740745262"/>
        <rFont val="Arial"/>
        <family val="2"/>
        <charset val="238"/>
      </rPr>
      <t>Of which 
with performance hall</t>
    </r>
  </si>
  <si>
    <r>
      <t xml:space="preserve">Możliwości sali widowiskowej
</t>
    </r>
    <r>
      <rPr>
        <sz val="8"/>
        <color theme="1" tint="0.499984740745262"/>
        <rFont val="Arial"/>
        <family val="2"/>
        <charset val="238"/>
      </rPr>
      <t>The performance hall facility</t>
    </r>
  </si>
  <si>
    <r>
      <t xml:space="preserve">instytucje
</t>
    </r>
    <r>
      <rPr>
        <sz val="8"/>
        <color theme="1" tint="0.499984740745262"/>
        <rFont val="Arial"/>
        <family val="2"/>
        <charset val="238"/>
      </rPr>
      <t>institutions</t>
    </r>
  </si>
  <si>
    <r>
      <t xml:space="preserve">liczba sal
</t>
    </r>
    <r>
      <rPr>
        <sz val="8"/>
        <color theme="1" tint="0.499984740745262"/>
        <rFont val="Arial"/>
        <family val="2"/>
        <charset val="238"/>
      </rPr>
      <t>number of halls</t>
    </r>
  </si>
  <si>
    <r>
      <t xml:space="preserve">miejsca
</t>
    </r>
    <r>
      <rPr>
        <sz val="8"/>
        <color theme="1" tint="0.499984740745262"/>
        <rFont val="Arial"/>
        <family val="2"/>
        <charset val="238"/>
      </rPr>
      <t>seats</t>
    </r>
  </si>
  <si>
    <r>
      <t xml:space="preserve">kino cyfrowe
</t>
    </r>
    <r>
      <rPr>
        <sz val="8"/>
        <color theme="1" tint="0.499984740745262"/>
        <rFont val="Arial"/>
        <family val="2"/>
        <charset val="238"/>
      </rPr>
      <t>digital cinema</t>
    </r>
  </si>
  <si>
    <r>
      <t xml:space="preserve">kino analogowe
</t>
    </r>
    <r>
      <rPr>
        <sz val="8"/>
        <color theme="1" tint="0.499984740745262"/>
        <rFont val="Arial"/>
        <family val="2"/>
        <charset val="238"/>
      </rPr>
      <t>analogue cinema</t>
    </r>
  </si>
  <si>
    <r>
      <t xml:space="preserve">infrastruktura koncertowa 
i teatralna
</t>
    </r>
    <r>
      <rPr>
        <sz val="8"/>
        <color theme="1" tint="0.499984740745262"/>
        <rFont val="Arial"/>
        <family val="2"/>
        <charset val="238"/>
      </rPr>
      <t>concert 
and theatre infrastructure</t>
    </r>
  </si>
  <si>
    <r>
      <t xml:space="preserve">infrastruktura konferencyjna (multimedia)
</t>
    </r>
    <r>
      <rPr>
        <sz val="8"/>
        <color theme="1" tint="0.499984740745262"/>
        <rFont val="Arial"/>
        <family val="2"/>
        <charset val="238"/>
      </rPr>
      <t>conference (multimedia) infrastructure</t>
    </r>
  </si>
  <si>
    <r>
      <rPr>
        <sz val="8"/>
        <color theme="1" tint="0.499984740745262"/>
        <rFont val="Arial"/>
        <family val="2"/>
        <charset val="238"/>
      </rPr>
      <t xml:space="preserve">Poland      </t>
    </r>
    <r>
      <rPr>
        <b/>
        <sz val="8"/>
        <color theme="1"/>
        <rFont val="Arial"/>
        <family val="2"/>
        <charset val="238"/>
      </rPr>
      <t xml:space="preserve">                                 2025</t>
    </r>
  </si>
  <si>
    <r>
      <t xml:space="preserve">Ogółem   
</t>
    </r>
    <r>
      <rPr>
        <b/>
        <sz val="8"/>
        <color theme="1" tint="0.499984740745262"/>
        <rFont val="Arial"/>
        <family val="2"/>
        <charset val="238"/>
      </rPr>
      <t>Grand total</t>
    </r>
  </si>
  <si>
    <r>
      <rPr>
        <sz val="8"/>
        <color theme="1" tint="0.499984740745262"/>
        <rFont val="Arial"/>
        <family val="2"/>
        <charset val="238"/>
      </rPr>
      <t xml:space="preserve">Poland  </t>
    </r>
    <r>
      <rPr>
        <b/>
        <sz val="8"/>
        <color theme="1"/>
        <rFont val="Arial"/>
        <family val="2"/>
        <charset val="238"/>
      </rPr>
      <t xml:space="preserve">                                     2025</t>
    </r>
  </si>
  <si>
    <r>
      <t xml:space="preserve">Na 1 instytucję
</t>
    </r>
    <r>
      <rPr>
        <b/>
        <sz val="8"/>
        <color theme="1" tint="0.499984740745262"/>
        <rFont val="Arial"/>
        <family val="2"/>
        <charset val="238"/>
      </rPr>
      <t>Per 1 institution</t>
    </r>
  </si>
  <si>
    <r>
      <t>Na 1 instytucję</t>
    </r>
    <r>
      <rPr>
        <b/>
        <sz val="8"/>
        <color theme="1" tint="0.34998626667073579"/>
        <rFont val="Arial"/>
        <family val="2"/>
        <charset val="238"/>
      </rPr>
      <t xml:space="preserve">   
</t>
    </r>
    <r>
      <rPr>
        <b/>
        <sz val="8"/>
        <color theme="1" tint="0.499984740745262"/>
        <rFont val="Arial"/>
        <family val="2"/>
        <charset val="238"/>
      </rPr>
      <t>Per 1 institution</t>
    </r>
  </si>
  <si>
    <r>
      <t>Na 1 imprezę</t>
    </r>
    <r>
      <rPr>
        <b/>
        <sz val="8"/>
        <color theme="1" tint="0.34998626667073579"/>
        <rFont val="Arial"/>
        <family val="2"/>
        <charset val="238"/>
      </rPr>
      <t xml:space="preserve">  
</t>
    </r>
    <r>
      <rPr>
        <b/>
        <sz val="8"/>
        <color theme="1" tint="0.499984740745262"/>
        <rFont val="Arial"/>
        <family val="2"/>
        <charset val="238"/>
      </rPr>
      <t>Per 1 event</t>
    </r>
  </si>
  <si>
    <r>
      <t xml:space="preserve">Ogółem
</t>
    </r>
    <r>
      <rPr>
        <b/>
        <sz val="8"/>
        <color theme="1" tint="0.499984740745262"/>
        <rFont val="Arial"/>
        <family val="2"/>
        <charset val="238"/>
      </rPr>
      <t xml:space="preserve"> Grand total</t>
    </r>
  </si>
  <si>
    <r>
      <t xml:space="preserve">w tym dzieci i młodzież szkolna
</t>
    </r>
    <r>
      <rPr>
        <b/>
        <sz val="8"/>
        <color theme="1" tint="0.499984740745262"/>
        <rFont val="Arial"/>
        <family val="2"/>
        <charset val="238"/>
      </rPr>
      <t xml:space="preserve">of which school children and youth </t>
    </r>
  </si>
  <si>
    <t xml:space="preserve">Zachodniopomorskie   </t>
  </si>
  <si>
    <t xml:space="preserve">Kujawsko-pomorskie   </t>
  </si>
  <si>
    <t xml:space="preserve">Warmińsko-mazurskie   </t>
  </si>
  <si>
    <r>
      <t xml:space="preserve">w tym dzieci i młodzież szkolna 
</t>
    </r>
    <r>
      <rPr>
        <b/>
        <sz val="8"/>
        <color theme="1" tint="0.499984740745262"/>
        <rFont val="Arial"/>
        <family val="2"/>
        <charset val="238"/>
      </rPr>
      <t xml:space="preserve">of which school children and youth </t>
    </r>
  </si>
  <si>
    <r>
      <t xml:space="preserve">w tym dzieci i młodzież szkolna 
</t>
    </r>
    <r>
      <rPr>
        <b/>
        <sz val="8"/>
        <color theme="1" tint="0.499984740745262"/>
        <rFont val="Arial"/>
        <family val="2"/>
        <charset val="238"/>
      </rPr>
      <t>of which school children and youth</t>
    </r>
  </si>
  <si>
    <r>
      <t xml:space="preserve">Wyszczególnienie
</t>
    </r>
    <r>
      <rPr>
        <sz val="8"/>
        <color theme="1" tint="0.499984740745262"/>
        <rFont val="Arial"/>
        <family val="2"/>
        <charset val="238"/>
      </rPr>
      <t>Specification</t>
    </r>
    <r>
      <rPr>
        <sz val="8"/>
        <color theme="1"/>
        <rFont val="Arial"/>
        <family val="2"/>
        <charset val="238"/>
      </rPr>
      <t xml:space="preserve">
</t>
    </r>
  </si>
  <si>
    <r>
      <t xml:space="preserve">Instytucje
ogółem
</t>
    </r>
    <r>
      <rPr>
        <sz val="8"/>
        <color theme="1" tint="0.499984740745262"/>
        <rFont val="Arial"/>
        <family val="2"/>
        <charset val="238"/>
      </rPr>
      <t>Institutions 
grand total</t>
    </r>
  </si>
  <si>
    <r>
      <t xml:space="preserve">Ogółem budynki/lokale 
</t>
    </r>
    <r>
      <rPr>
        <sz val="8"/>
        <color theme="1" tint="0.499984740745262"/>
        <rFont val="Arial"/>
        <family val="2"/>
        <charset val="238"/>
      </rPr>
      <t>Buildings/premises grand total</t>
    </r>
    <r>
      <rPr>
        <sz val="8"/>
        <rFont val="Arial"/>
        <family val="2"/>
        <charset val="238"/>
      </rPr>
      <t xml:space="preserve">
</t>
    </r>
  </si>
  <si>
    <r>
      <t xml:space="preserve">Budynki/lokale przystosowane
do potrzeb osób niepełnosprawnych
</t>
    </r>
    <r>
      <rPr>
        <sz val="8"/>
        <color theme="1" tint="0.499984740745262"/>
        <rFont val="Arial"/>
        <family val="2"/>
        <charset val="238"/>
      </rPr>
      <t>Buildings/premises adapted to the needs of disabled people</t>
    </r>
  </si>
  <si>
    <r>
      <t xml:space="preserve">Z ogółem
</t>
    </r>
    <r>
      <rPr>
        <sz val="8"/>
        <color theme="1" tint="0.499984740745262"/>
        <rFont val="Arial"/>
        <family val="2"/>
        <charset val="238"/>
      </rPr>
      <t>In grand total</t>
    </r>
  </si>
  <si>
    <r>
      <t xml:space="preserve">Pracownie 
specjalistyczne
</t>
    </r>
    <r>
      <rPr>
        <sz val="8"/>
        <color theme="1" tint="0.499984740745262"/>
        <rFont val="Arial"/>
        <family val="2"/>
        <charset val="238"/>
      </rPr>
      <t>Specialised workshops</t>
    </r>
  </si>
  <si>
    <r>
      <t xml:space="preserve">Grupy artystyczne
</t>
    </r>
    <r>
      <rPr>
        <sz val="8"/>
        <color theme="1" tint="0.499984740745262"/>
        <rFont val="Arial"/>
        <family val="2"/>
        <charset val="238"/>
      </rPr>
      <t>Artistic groups</t>
    </r>
  </si>
  <si>
    <r>
      <t xml:space="preserve">Koła/klubysekcje 
</t>
    </r>
    <r>
      <rPr>
        <sz val="8"/>
        <color theme="1" tint="0.499984740745262"/>
        <rFont val="Arial"/>
        <family val="2"/>
        <charset val="238"/>
      </rPr>
      <t>Groups/clubs/sections</t>
    </r>
  </si>
  <si>
    <r>
      <t xml:space="preserve">Imprezy zorganizowane
</t>
    </r>
    <r>
      <rPr>
        <sz val="8"/>
        <color theme="1" tint="0.499984740745262"/>
        <rFont val="Arial"/>
        <family val="2"/>
        <charset val="238"/>
      </rPr>
      <t>Organised events</t>
    </r>
  </si>
  <si>
    <r>
      <t xml:space="preserve">Kursy
</t>
    </r>
    <r>
      <rPr>
        <sz val="8"/>
        <color theme="1" tint="0.499984740745262"/>
        <rFont val="Arial"/>
        <family val="2"/>
        <charset val="238"/>
      </rPr>
      <t>Courses</t>
    </r>
  </si>
  <si>
    <r>
      <t xml:space="preserve">posiadające 
salę widowiskową
</t>
    </r>
    <r>
      <rPr>
        <sz val="8"/>
        <color theme="1" tint="0.499984740745262"/>
        <rFont val="Arial"/>
        <family val="2"/>
        <charset val="238"/>
      </rPr>
      <t>with concert hall</t>
    </r>
  </si>
  <si>
    <r>
      <t xml:space="preserve">liczba miejsc 
na sali 
widowiskowej
</t>
    </r>
    <r>
      <rPr>
        <sz val="8"/>
        <color theme="1" tint="0.499984740745262"/>
        <rFont val="Arial"/>
        <family val="2"/>
        <charset val="238"/>
      </rPr>
      <t xml:space="preserve">number
of seats
in concert hall </t>
    </r>
  </si>
  <si>
    <r>
      <t xml:space="preserve">w tym
prowadzone samodzielnie 
przez jednostkę 
</t>
    </r>
    <r>
      <rPr>
        <sz val="8"/>
        <color theme="1" tint="0.499984740745262"/>
        <rFont val="Arial"/>
        <family val="2"/>
        <charset val="238"/>
      </rPr>
      <t>of which
conducted by institution independently</t>
    </r>
  </si>
  <si>
    <r>
      <t xml:space="preserve">członkowie grup 
</t>
    </r>
    <r>
      <rPr>
        <sz val="8"/>
        <color theme="1" tint="0.499984740745262"/>
        <rFont val="Arial"/>
        <family val="2"/>
        <charset val="238"/>
      </rPr>
      <t>members of groups</t>
    </r>
  </si>
  <si>
    <r>
      <t xml:space="preserve">w tym 
</t>
    </r>
    <r>
      <rPr>
        <sz val="8"/>
        <color theme="1" tint="0.499984740745262"/>
        <rFont val="Arial"/>
        <family val="2"/>
        <charset val="238"/>
      </rPr>
      <t xml:space="preserve">of which </t>
    </r>
  </si>
  <si>
    <r>
      <t xml:space="preserve">członkowie kół/klubówsekcji       </t>
    </r>
    <r>
      <rPr>
        <sz val="8"/>
        <color rgb="FF4D4D4D"/>
        <rFont val="Arial"/>
        <family val="2"/>
        <charset val="238"/>
      </rPr>
      <t xml:space="preserve">                         </t>
    </r>
    <r>
      <rPr>
        <sz val="8"/>
        <color theme="1" tint="0.499984740745262"/>
        <rFont val="Arial"/>
        <family val="2"/>
        <charset val="238"/>
      </rPr>
      <t xml:space="preserve">  members of groups/clubs/sections
</t>
    </r>
  </si>
  <si>
    <r>
      <t xml:space="preserve">uczestnicy
</t>
    </r>
    <r>
      <rPr>
        <sz val="8"/>
        <color theme="1" tint="0.499984740745262"/>
        <rFont val="Arial"/>
        <family val="2"/>
        <charset val="238"/>
      </rPr>
      <t>participants</t>
    </r>
  </si>
  <si>
    <r>
      <t xml:space="preserve">w tym
</t>
    </r>
    <r>
      <rPr>
        <sz val="8"/>
        <color theme="1" tint="0.499984740745262"/>
        <rFont val="Arial"/>
        <family val="2"/>
        <charset val="238"/>
      </rPr>
      <t xml:space="preserve">of which </t>
    </r>
  </si>
  <si>
    <r>
      <t xml:space="preserve">absolwenci kursów
</t>
    </r>
    <r>
      <rPr>
        <sz val="8"/>
        <color theme="1" tint="0.499984740745262"/>
        <rFont val="Arial"/>
        <family val="2"/>
        <charset val="238"/>
      </rPr>
      <t>courses graduates</t>
    </r>
  </si>
  <si>
    <r>
      <t xml:space="preserve">w tym
dzieci 
i młodzież
szkolna 
</t>
    </r>
    <r>
      <rPr>
        <sz val="8"/>
        <color theme="1" tint="0.499984740745262"/>
        <rFont val="Arial"/>
        <family val="2"/>
        <charset val="238"/>
      </rPr>
      <t xml:space="preserve">of which 
school children 
and youth </t>
    </r>
  </si>
  <si>
    <r>
      <t>zorganizowane samodzielnie 
przez jednostkę</t>
    </r>
    <r>
      <rPr>
        <sz val="8"/>
        <color theme="1" tint="0.34998626667073579"/>
        <rFont val="Arial"/>
        <family val="2"/>
        <charset val="238"/>
      </rPr>
      <t xml:space="preserve"> </t>
    </r>
    <r>
      <rPr>
        <sz val="8"/>
        <color theme="1" tint="0.499984740745262"/>
        <rFont val="Arial"/>
        <family val="2"/>
        <charset val="238"/>
      </rPr>
      <t>organised by institution independently</t>
    </r>
  </si>
  <si>
    <r>
      <t xml:space="preserve">z płatnym uczestnictwem
</t>
    </r>
    <r>
      <rPr>
        <sz val="8"/>
        <color theme="1" tint="0.499984740745262"/>
        <rFont val="Arial"/>
        <family val="2"/>
        <charset val="238"/>
      </rPr>
      <t>with paid admission</t>
    </r>
  </si>
  <si>
    <r>
      <t xml:space="preserve">w tym
dzieci 
i młodzież
szkolna 
</t>
    </r>
    <r>
      <rPr>
        <sz val="8"/>
        <color theme="1" tint="0.499984740745262"/>
        <rFont val="Arial"/>
        <family val="2"/>
        <charset val="238"/>
      </rPr>
      <t>of which 
school children 
and youth</t>
    </r>
  </si>
  <si>
    <r>
      <t xml:space="preserve">plenerowe 
</t>
    </r>
    <r>
      <rPr>
        <sz val="8"/>
        <color theme="1" tint="0.499984740745262"/>
        <rFont val="Arial"/>
        <family val="2"/>
        <charset val="238"/>
      </rPr>
      <t>outdoor</t>
    </r>
  </si>
  <si>
    <r>
      <t>zorganizowane samodzielnie 
przez jednostkę</t>
    </r>
    <r>
      <rPr>
        <sz val="8"/>
        <color theme="1" tint="0.499984740745262"/>
        <rFont val="Arial"/>
        <family val="2"/>
        <charset val="238"/>
      </rPr>
      <t xml:space="preserve"> organised by institution independently</t>
    </r>
  </si>
  <si>
    <r>
      <t xml:space="preserve">z płatnym 
wstępem 
</t>
    </r>
    <r>
      <rPr>
        <sz val="8"/>
        <color theme="1" tint="0.499984740745262"/>
        <rFont val="Arial"/>
        <family val="2"/>
        <charset val="238"/>
      </rPr>
      <t>with paid admission</t>
    </r>
  </si>
  <si>
    <r>
      <t xml:space="preserve">zorganizowane samodzielnie 
przez jednostkę
</t>
    </r>
    <r>
      <rPr>
        <sz val="8"/>
        <color theme="1" tint="0.499984740745262"/>
        <rFont val="Arial"/>
        <family val="2"/>
        <charset val="238"/>
      </rPr>
      <t>organised by institution independently</t>
    </r>
  </si>
  <si>
    <r>
      <t xml:space="preserve">z płatnym uczestnictwem 
</t>
    </r>
    <r>
      <rPr>
        <sz val="8"/>
        <color theme="1" tint="0.499984740745262"/>
        <rFont val="Arial"/>
        <family val="2"/>
        <charset val="238"/>
      </rPr>
      <t>with paid admission</t>
    </r>
  </si>
  <si>
    <r>
      <t xml:space="preserve">stan w dniu 31 grudnia 
</t>
    </r>
    <r>
      <rPr>
        <sz val="8"/>
        <color theme="1" tint="0.499984740745262"/>
        <rFont val="Arial"/>
        <family val="2"/>
        <charset val="238"/>
      </rPr>
      <t>as of 31 December</t>
    </r>
  </si>
  <si>
    <r>
      <t xml:space="preserve">w ciągu roku 
</t>
    </r>
    <r>
      <rPr>
        <sz val="8"/>
        <color theme="1" tint="0.499984740745262"/>
        <rFont val="Arial"/>
        <family val="2"/>
        <charset val="238"/>
      </rPr>
      <t>during the year</t>
    </r>
  </si>
  <si>
    <r>
      <t xml:space="preserve">Wyszczególnienie
</t>
    </r>
    <r>
      <rPr>
        <sz val="8"/>
        <color theme="1" tint="0.499984740745262"/>
        <rFont val="Arial"/>
        <family val="2"/>
        <charset val="238"/>
      </rPr>
      <t xml:space="preserve"> Specification</t>
    </r>
    <r>
      <rPr>
        <sz val="8"/>
        <color theme="1"/>
        <rFont val="Arial"/>
        <family val="2"/>
        <charset val="238"/>
      </rPr>
      <t xml:space="preserve">
</t>
    </r>
  </si>
  <si>
    <r>
      <t xml:space="preserve">Uczestnicy
imprez
</t>
    </r>
    <r>
      <rPr>
        <sz val="8"/>
        <color theme="1" tint="0.499984740745262"/>
        <rFont val="Arial"/>
        <family val="2"/>
        <charset val="238"/>
      </rPr>
      <t>Participants 
of events</t>
    </r>
  </si>
  <si>
    <r>
      <t xml:space="preserve">Członkowie grup
artystycznych
</t>
    </r>
    <r>
      <rPr>
        <sz val="8"/>
        <color theme="1" tint="0.499984740745262"/>
        <rFont val="Arial"/>
        <family val="2"/>
        <charset val="238"/>
      </rPr>
      <t>Members of artistic groups</t>
    </r>
  </si>
  <si>
    <r>
      <t xml:space="preserve">Członkowie
kół/klubów/sekcji
</t>
    </r>
    <r>
      <rPr>
        <sz val="8"/>
        <color theme="1" tint="0.499984740745262"/>
        <rFont val="Arial"/>
        <family val="2"/>
        <charset val="238"/>
      </rPr>
      <t>Members of groups/clubs/sections</t>
    </r>
  </si>
  <si>
    <r>
      <t xml:space="preserve">Absolwenci kursów
</t>
    </r>
    <r>
      <rPr>
        <sz val="8"/>
        <color theme="1" tint="0.499984740745262"/>
        <rFont val="Arial"/>
        <family val="2"/>
        <charset val="238"/>
      </rPr>
      <t>Courses graduates</t>
    </r>
  </si>
  <si>
    <r>
      <t xml:space="preserve">w tym dzieci 
i młodzież
szkolna 
</t>
    </r>
    <r>
      <rPr>
        <sz val="8"/>
        <color theme="1" tint="0.499984740745262"/>
        <rFont val="Arial"/>
        <family val="2"/>
        <charset val="238"/>
      </rPr>
      <t xml:space="preserve">of which 
school children
and youth </t>
    </r>
  </si>
  <si>
    <r>
      <t xml:space="preserve">na 1 zespół
</t>
    </r>
    <r>
      <rPr>
        <sz val="8"/>
        <color theme="1" tint="0.499984740745262"/>
        <rFont val="Arial"/>
        <family val="2"/>
        <charset val="238"/>
      </rPr>
      <t xml:space="preserve">per 1 group
</t>
    </r>
  </si>
  <si>
    <r>
      <t xml:space="preserve">na 1 koło/klub/sekcję
</t>
    </r>
    <r>
      <rPr>
        <sz val="8"/>
        <color theme="1" tint="0.499984740745262"/>
        <rFont val="Arial"/>
        <family val="2"/>
        <charset val="238"/>
      </rPr>
      <t xml:space="preserve">per 1 group/club/section
</t>
    </r>
    <r>
      <rPr>
        <sz val="8"/>
        <color theme="1"/>
        <rFont val="Arial"/>
        <family val="2"/>
        <charset val="238"/>
      </rPr>
      <t xml:space="preserve">
</t>
    </r>
  </si>
  <si>
    <r>
      <t xml:space="preserve">na 1 kurs
</t>
    </r>
    <r>
      <rPr>
        <sz val="8"/>
        <color theme="1" tint="0.499984740745262"/>
        <rFont val="Arial"/>
        <family val="2"/>
        <charset val="238"/>
      </rPr>
      <t xml:space="preserve">per 1 course
</t>
    </r>
  </si>
  <si>
    <t>Dział. VI.</t>
  </si>
  <si>
    <t>Szkolnictwo artystyczne w roku szkolnym 2025/2026</t>
  </si>
  <si>
    <t>Chapter VI.</t>
  </si>
  <si>
    <t>Art education in 2025/2026 school year</t>
  </si>
  <si>
    <t>Szkoły podstawowe – artystyczne według województw</t>
  </si>
  <si>
    <t>Primary art schools by voivodship</t>
  </si>
  <si>
    <t>Szkoły artystyczne dające uprawnienia zawodowe według województw</t>
  </si>
  <si>
    <t>Art schools leading to professional certification by voivodship</t>
  </si>
  <si>
    <t>Uczniowie ogólnokształcących szkół artystycznych według klas</t>
  </si>
  <si>
    <t>Students of general art schools by grade</t>
  </si>
  <si>
    <t>Szkoły artystyczne niedające uprawnień zawodowych według województw</t>
  </si>
  <si>
    <t>Art schools not leading to professional certification by voivodship</t>
  </si>
  <si>
    <t>Policealne szkoły artystyczne według województw</t>
  </si>
  <si>
    <t>Absolwenci uczelni artystycznych według województw</t>
  </si>
  <si>
    <t>Graduates of higher schools of arts by voivodship</t>
  </si>
  <si>
    <t>Absolwenci kierunków artystycznych</t>
  </si>
  <si>
    <t>Graduates of art fields of education</t>
  </si>
  <si>
    <t xml:space="preserve">  </t>
  </si>
  <si>
    <t xml:space="preserve">                     </t>
  </si>
  <si>
    <t xml:space="preserve">                    </t>
  </si>
  <si>
    <t xml:space="preserve"> </t>
  </si>
  <si>
    <t xml:space="preserve">                         </t>
  </si>
  <si>
    <t xml:space="preserve">                            </t>
  </si>
  <si>
    <t xml:space="preserve">
</t>
  </si>
  <si>
    <t xml:space="preserve">            </t>
  </si>
  <si>
    <t xml:space="preserve">   </t>
  </si>
  <si>
    <t xml:space="preserve">                           </t>
  </si>
  <si>
    <r>
      <t xml:space="preserve">Szkoły
</t>
    </r>
    <r>
      <rPr>
        <sz val="8"/>
        <color theme="1" tint="0.499984740745262"/>
        <rFont val="Arial"/>
        <family val="2"/>
        <charset val="238"/>
      </rPr>
      <t>Schools</t>
    </r>
  </si>
  <si>
    <r>
      <t xml:space="preserve">Oddziały
</t>
    </r>
    <r>
      <rPr>
        <sz val="8"/>
        <color theme="1" tint="0.499984740745262"/>
        <rFont val="Arial"/>
        <family val="2"/>
        <charset val="238"/>
      </rPr>
      <t>Sections</t>
    </r>
  </si>
  <si>
    <r>
      <t xml:space="preserve">Uczniowie
</t>
    </r>
    <r>
      <rPr>
        <sz val="8"/>
        <color theme="1" tint="0.499984740745262"/>
        <rFont val="Arial"/>
        <family val="2"/>
        <charset val="238"/>
      </rPr>
      <t>Students</t>
    </r>
  </si>
  <si>
    <t xml:space="preserve">Łódzkie    </t>
  </si>
  <si>
    <t xml:space="preserve">a Ogólnokształcące, niedające uprawnień zawodowych. </t>
  </si>
  <si>
    <t xml:space="preserve">a General schools, not leading to professional certification. </t>
  </si>
  <si>
    <r>
      <t xml:space="preserve">Wyszczególnienie
</t>
    </r>
    <r>
      <rPr>
        <sz val="8"/>
        <color theme="1" tint="0.499984740745262"/>
        <rFont val="Arial"/>
        <family val="2"/>
        <charset val="238"/>
      </rPr>
      <t>Specification</t>
    </r>
    <r>
      <rPr>
        <sz val="8"/>
        <color theme="1" tint="0.34998626667073579"/>
        <rFont val="Arial"/>
        <family val="2"/>
        <charset val="238"/>
      </rPr>
      <t xml:space="preserve">
</t>
    </r>
    <r>
      <rPr>
        <sz val="8"/>
        <rFont val="Arial"/>
        <family val="2"/>
        <charset val="238"/>
      </rPr>
      <t xml:space="preserve">a − ogółem
</t>
    </r>
    <r>
      <rPr>
        <sz val="8"/>
        <color theme="1" tint="0.499984740745262"/>
        <rFont val="Arial"/>
        <family val="2"/>
        <charset val="238"/>
      </rPr>
      <t>a – total</t>
    </r>
    <r>
      <rPr>
        <sz val="8"/>
        <rFont val="Arial"/>
        <family val="2"/>
        <charset val="238"/>
      </rPr>
      <t xml:space="preserve">
b − w tym ogólnokształcące  </t>
    </r>
    <r>
      <rPr>
        <sz val="8"/>
        <color theme="1" tint="0.34998626667073579"/>
        <rFont val="Arial"/>
        <family val="2"/>
        <charset val="238"/>
      </rPr>
      <t xml:space="preserve"> 
</t>
    </r>
    <r>
      <rPr>
        <sz val="8"/>
        <color theme="1" tint="0.499984740745262"/>
        <rFont val="Arial"/>
        <family val="2"/>
        <charset val="238"/>
      </rPr>
      <t>b – of which general</t>
    </r>
  </si>
  <si>
    <r>
      <t xml:space="preserve">Liczba  szkół
</t>
    </r>
    <r>
      <rPr>
        <sz val="8"/>
        <color theme="1" tint="0.499984740745262"/>
        <rFont val="Arial"/>
        <family val="2"/>
        <charset val="238"/>
      </rPr>
      <t>Number of schools</t>
    </r>
  </si>
  <si>
    <r>
      <t>Oddziały</t>
    </r>
    <r>
      <rPr>
        <vertAlign val="superscript"/>
        <sz val="8"/>
        <rFont val="Arial"/>
        <family val="2"/>
        <charset val="238"/>
      </rPr>
      <t xml:space="preserve">a
</t>
    </r>
    <r>
      <rPr>
        <sz val="8"/>
        <color theme="1" tint="0.499984740745262"/>
        <rFont val="Arial"/>
        <family val="2"/>
        <charset val="238"/>
      </rPr>
      <t>Sections</t>
    </r>
    <r>
      <rPr>
        <vertAlign val="superscript"/>
        <sz val="8"/>
        <color theme="1" tint="0.499984740745262"/>
        <rFont val="Arial"/>
        <family val="2"/>
        <charset val="238"/>
      </rPr>
      <t>a</t>
    </r>
  </si>
  <si>
    <r>
      <t>Absolwenci</t>
    </r>
    <r>
      <rPr>
        <vertAlign val="superscript"/>
        <sz val="8"/>
        <rFont val="Arial"/>
        <family val="2"/>
        <charset val="238"/>
      </rPr>
      <t>b</t>
    </r>
    <r>
      <rPr>
        <sz val="8"/>
        <rFont val="Arial"/>
        <family val="2"/>
        <charset val="238"/>
      </rPr>
      <t xml:space="preserve"> 
</t>
    </r>
    <r>
      <rPr>
        <sz val="8"/>
        <color theme="1" tint="0.499984740745262"/>
        <rFont val="Arial"/>
        <family val="2"/>
        <charset val="238"/>
      </rPr>
      <t>Graduates</t>
    </r>
    <r>
      <rPr>
        <vertAlign val="superscript"/>
        <sz val="8"/>
        <color theme="1" tint="0.499984740745262"/>
        <rFont val="Arial"/>
        <family val="2"/>
        <charset val="238"/>
      </rPr>
      <t>b</t>
    </r>
  </si>
  <si>
    <r>
      <t xml:space="preserve">w tym w klasie I 
</t>
    </r>
    <r>
      <rPr>
        <sz val="8"/>
        <color theme="1" tint="0.499984740745262"/>
        <rFont val="Arial"/>
        <family val="2"/>
        <charset val="238"/>
      </rPr>
      <t>of which in 1st grade</t>
    </r>
  </si>
  <si>
    <r>
      <t xml:space="preserve">ogółem  
</t>
    </r>
    <r>
      <rPr>
        <sz val="8"/>
        <color theme="1" tint="0.499984740745262"/>
        <rFont val="Arial"/>
        <family val="2"/>
        <charset val="238"/>
      </rPr>
      <t>grand total</t>
    </r>
  </si>
  <si>
    <r>
      <t xml:space="preserve">w tym 
kobiety 
</t>
    </r>
    <r>
      <rPr>
        <sz val="8"/>
        <color theme="1" tint="0.499984740745262"/>
        <rFont val="Arial"/>
        <family val="2"/>
        <charset val="238"/>
      </rPr>
      <t>of which 
females</t>
    </r>
  </si>
  <si>
    <r>
      <t xml:space="preserve">w tym 
kobiety  
</t>
    </r>
    <r>
      <rPr>
        <sz val="8"/>
        <color theme="1" tint="0.499984740745262"/>
        <rFont val="Arial"/>
        <family val="2"/>
        <charset val="238"/>
      </rPr>
      <t>of which 
females</t>
    </r>
  </si>
  <si>
    <t>a</t>
  </si>
  <si>
    <t xml:space="preserve">Poland   </t>
  </si>
  <si>
    <t>b</t>
  </si>
  <si>
    <t xml:space="preserve">Lubelskie   </t>
  </si>
  <si>
    <t xml:space="preserve">Łódzkie   </t>
  </si>
  <si>
    <t xml:space="preserve">Małopolskie   </t>
  </si>
  <si>
    <t xml:space="preserve">Mazowieckie   </t>
  </si>
  <si>
    <t>a Dane o liczbie oddziałów mogą nie sumować się ze względu na zastosowane zaokrąglenia. b Z roku szkolnego 2024/2025.</t>
  </si>
  <si>
    <t>a Data on the number of sections may not sum up due to rounding. b Of 2024/2025 school year.</t>
  </si>
  <si>
    <r>
      <t xml:space="preserve">Liczba uczniów
</t>
    </r>
    <r>
      <rPr>
        <sz val="8"/>
        <color theme="1" tint="0.499984740745262"/>
        <rFont val="Arial"/>
        <family val="2"/>
        <charset val="238"/>
      </rPr>
      <t>Number of students</t>
    </r>
  </si>
  <si>
    <r>
      <t xml:space="preserve">Uczniowie w klasach
</t>
    </r>
    <r>
      <rPr>
        <sz val="8"/>
        <color theme="1" tint="0.499984740745262"/>
        <rFont val="Arial"/>
        <family val="2"/>
        <charset val="238"/>
      </rPr>
      <t>Students in grades</t>
    </r>
  </si>
  <si>
    <r>
      <t xml:space="preserve">w tym 
kobiety
</t>
    </r>
    <r>
      <rPr>
        <sz val="8"/>
        <color theme="1" tint="0.499984740745262"/>
        <rFont val="Arial"/>
        <family val="2"/>
        <charset val="238"/>
      </rPr>
      <t>of which
females</t>
    </r>
  </si>
  <si>
    <t>I</t>
  </si>
  <si>
    <t>II</t>
  </si>
  <si>
    <t>III</t>
  </si>
  <si>
    <t>IV</t>
  </si>
  <si>
    <t>V</t>
  </si>
  <si>
    <t>VI</t>
  </si>
  <si>
    <t>VII</t>
  </si>
  <si>
    <t>VIII</t>
  </si>
  <si>
    <t>IX</t>
  </si>
  <si>
    <t xml:space="preserve">Dolnośląskie   </t>
  </si>
  <si>
    <t xml:space="preserve">Lubuskie   </t>
  </si>
  <si>
    <t xml:space="preserve">Opolskie   </t>
  </si>
  <si>
    <t xml:space="preserve">Podkarpackie   </t>
  </si>
  <si>
    <t xml:space="preserve">Podlaskie   </t>
  </si>
  <si>
    <t xml:space="preserve">Pomorskie   </t>
  </si>
  <si>
    <t xml:space="preserve">Śląskie   </t>
  </si>
  <si>
    <t xml:space="preserve">Świętokrzyskie   </t>
  </si>
  <si>
    <t xml:space="preserve">Wielkopolskie   </t>
  </si>
  <si>
    <t>a Dających uprawnienia zawodowe.</t>
  </si>
  <si>
    <t>a Leading to professional certification.</t>
  </si>
  <si>
    <r>
      <t xml:space="preserve">Liczba szkół
</t>
    </r>
    <r>
      <rPr>
        <sz val="8"/>
        <color theme="1" tint="0.499984740745262"/>
        <rFont val="Arial"/>
        <family val="2"/>
        <charset val="238"/>
      </rPr>
      <t>Number 
of schools</t>
    </r>
  </si>
  <si>
    <r>
      <t>Absolwenci</t>
    </r>
    <r>
      <rPr>
        <vertAlign val="superscript"/>
        <sz val="8"/>
        <rFont val="Arial"/>
        <family val="2"/>
        <charset val="238"/>
      </rPr>
      <t>a</t>
    </r>
    <r>
      <rPr>
        <sz val="8"/>
        <rFont val="Arial"/>
        <family val="2"/>
        <charset val="238"/>
      </rPr>
      <t xml:space="preserve">
</t>
    </r>
    <r>
      <rPr>
        <sz val="8"/>
        <color theme="1" tint="0.499984740745262"/>
        <rFont val="Arial"/>
        <family val="2"/>
        <charset val="238"/>
      </rPr>
      <t>Graduates</t>
    </r>
    <r>
      <rPr>
        <vertAlign val="superscript"/>
        <sz val="8"/>
        <color theme="1" tint="0.499984740745262"/>
        <rFont val="Arial"/>
        <family val="2"/>
        <charset val="238"/>
      </rPr>
      <t>a</t>
    </r>
  </si>
  <si>
    <r>
      <t xml:space="preserve">w tym w klasach I 
</t>
    </r>
    <r>
      <rPr>
        <sz val="8"/>
        <color theme="1" tint="0.499984740745262"/>
        <rFont val="Arial"/>
        <family val="2"/>
        <charset val="238"/>
      </rPr>
      <t>of which in 1st grade</t>
    </r>
  </si>
  <si>
    <r>
      <t xml:space="preserve">Województwa
</t>
    </r>
    <r>
      <rPr>
        <sz val="8"/>
        <color theme="1" tint="0.499984740745262"/>
        <rFont val="Arial"/>
        <family val="2"/>
        <charset val="238"/>
      </rPr>
      <t>Voivodships</t>
    </r>
    <r>
      <rPr>
        <sz val="8"/>
        <rFont val="Arial"/>
        <family val="2"/>
        <charset val="238"/>
      </rPr>
      <t xml:space="preserve">
</t>
    </r>
  </si>
  <si>
    <r>
      <t>Absolwenci</t>
    </r>
    <r>
      <rPr>
        <vertAlign val="superscript"/>
        <sz val="8"/>
        <rFont val="Arial"/>
        <family val="2"/>
        <charset val="238"/>
      </rPr>
      <t>b</t>
    </r>
    <r>
      <rPr>
        <sz val="8"/>
        <rFont val="Arial"/>
        <family val="2"/>
        <charset val="238"/>
      </rPr>
      <t xml:space="preserve">
</t>
    </r>
    <r>
      <rPr>
        <sz val="8"/>
        <color theme="1" tint="0.499984740745262"/>
        <rFont val="Arial"/>
        <family val="2"/>
        <charset val="238"/>
      </rPr>
      <t>Graduates</t>
    </r>
    <r>
      <rPr>
        <vertAlign val="superscript"/>
        <sz val="8"/>
        <color theme="1" tint="0.499984740745262"/>
        <rFont val="Arial"/>
        <family val="2"/>
        <charset val="238"/>
      </rPr>
      <t>b</t>
    </r>
  </si>
  <si>
    <r>
      <t xml:space="preserve">w tym
kobiety  
</t>
    </r>
    <r>
      <rPr>
        <sz val="8"/>
        <color theme="1" tint="0.499984740745262"/>
        <rFont val="Arial"/>
        <family val="2"/>
        <charset val="238"/>
      </rPr>
      <t>of which
females</t>
    </r>
  </si>
  <si>
    <t>a W roku szkolnym 2025/2026 szkoły bibliotekarskie oraz animatorów kultury nie prowadziły działalności.</t>
  </si>
  <si>
    <t>b Z roku szkolnego 2024/2025.</t>
  </si>
  <si>
    <t>b Of 2024/2025 school year.</t>
  </si>
  <si>
    <r>
      <t xml:space="preserve">Z ogółem na studiach stacjonarnych
</t>
    </r>
    <r>
      <rPr>
        <sz val="8"/>
        <color theme="1" tint="0.499984740745262"/>
        <rFont val="Arial"/>
        <family val="2"/>
        <charset val="238"/>
      </rPr>
      <t>In grand total on full-time studies</t>
    </r>
  </si>
  <si>
    <r>
      <t xml:space="preserve">w tym kobiety
</t>
    </r>
    <r>
      <rPr>
        <sz val="8"/>
        <color theme="1" tint="0.499984740745262"/>
        <rFont val="Arial"/>
        <family val="2"/>
        <charset val="238"/>
      </rPr>
      <t>of which females</t>
    </r>
  </si>
  <si>
    <r>
      <rPr>
        <sz val="8"/>
        <color theme="1" tint="0.499984740745262"/>
        <rFont val="Arial"/>
        <family val="2"/>
        <charset val="238"/>
      </rPr>
      <t xml:space="preserve">Poland     </t>
    </r>
    <r>
      <rPr>
        <sz val="8"/>
        <rFont val="Arial"/>
        <family val="2"/>
        <charset val="238"/>
      </rPr>
      <t xml:space="preserve">                   </t>
    </r>
    <r>
      <rPr>
        <b/>
        <sz val="8"/>
        <rFont val="Arial"/>
        <family val="2"/>
        <charset val="238"/>
      </rPr>
      <t xml:space="preserve">               2025</t>
    </r>
  </si>
  <si>
    <t>a Łącznie z cudzoziemcami.</t>
  </si>
  <si>
    <t>a Foreigners included.</t>
  </si>
  <si>
    <r>
      <rPr>
        <sz val="8"/>
        <color theme="1" tint="0.499984740745262"/>
        <rFont val="Arial"/>
        <family val="2"/>
        <charset val="238"/>
      </rPr>
      <t xml:space="preserve">Poland     </t>
    </r>
    <r>
      <rPr>
        <b/>
        <sz val="8"/>
        <rFont val="Arial"/>
        <family val="2"/>
        <charset val="238"/>
      </rPr>
      <t xml:space="preserve">                                 2025</t>
    </r>
    <r>
      <rPr>
        <b/>
        <vertAlign val="superscript"/>
        <sz val="8"/>
        <rFont val="Arial"/>
        <family val="2"/>
        <charset val="238"/>
      </rPr>
      <t>c</t>
    </r>
    <r>
      <rPr>
        <b/>
        <sz val="8"/>
        <rFont val="Arial"/>
        <family val="2"/>
        <charset val="238"/>
      </rPr>
      <t xml:space="preserve">                </t>
    </r>
  </si>
  <si>
    <t>c Graduates who obtained higher education diplomas in the period 1 January - 31 December 2025.</t>
  </si>
  <si>
    <r>
      <t xml:space="preserve">Ogółem
</t>
    </r>
    <r>
      <rPr>
        <sz val="8"/>
        <color theme="1" tint="0.499984740745262"/>
        <rFont val="Arial"/>
        <family val="2"/>
        <charset val="238"/>
      </rPr>
      <t xml:space="preserve">Grand
total </t>
    </r>
    <r>
      <rPr>
        <sz val="8"/>
        <color rgb="FF4D4D4D"/>
        <rFont val="Arial"/>
        <family val="2"/>
        <charset val="238"/>
      </rPr>
      <t xml:space="preserve"> </t>
    </r>
  </si>
  <si>
    <r>
      <t xml:space="preserve">W tym
kobiety
</t>
    </r>
    <r>
      <rPr>
        <sz val="8"/>
        <color theme="1" tint="0.499984740745262"/>
        <rFont val="Arial"/>
        <family val="2"/>
        <charset val="238"/>
      </rPr>
      <t xml:space="preserve">Of which
females  </t>
    </r>
  </si>
  <si>
    <r>
      <t xml:space="preserve">Z ogółem na
studiach stacjonarnych
</t>
    </r>
    <r>
      <rPr>
        <sz val="8"/>
        <color theme="1" tint="0.499984740745262"/>
        <rFont val="Arial"/>
        <family val="2"/>
        <charset val="238"/>
      </rPr>
      <t>In grand total
on full-time studies</t>
    </r>
  </si>
  <si>
    <r>
      <t xml:space="preserve">razem
</t>
    </r>
    <r>
      <rPr>
        <sz val="8"/>
        <color theme="1" tint="0.499984740745262"/>
        <rFont val="Arial"/>
        <family val="2"/>
        <charset val="238"/>
      </rPr>
      <t xml:space="preserve">total  </t>
    </r>
  </si>
  <si>
    <r>
      <t xml:space="preserve">w tym
kobiety
</t>
    </r>
    <r>
      <rPr>
        <sz val="8"/>
        <color theme="1" tint="0.499984740745262"/>
        <rFont val="Arial"/>
        <family val="2"/>
        <charset val="238"/>
      </rPr>
      <t>of which
females</t>
    </r>
  </si>
  <si>
    <r>
      <rPr>
        <b/>
        <sz val="8"/>
        <rFont val="Arial"/>
        <family val="2"/>
        <charset val="238"/>
      </rPr>
      <t xml:space="preserve">Ogółem           </t>
    </r>
    <r>
      <rPr>
        <sz val="8"/>
        <rFont val="Arial"/>
        <family val="2"/>
        <charset val="238"/>
      </rPr>
      <t xml:space="preserve">                                                                                   2024</t>
    </r>
  </si>
  <si>
    <t xml:space="preserve">Aktorstwo  </t>
  </si>
  <si>
    <t>Acting</t>
  </si>
  <si>
    <t>Aktorstwo nowych mediów</t>
  </si>
  <si>
    <t>Acting of new media</t>
  </si>
  <si>
    <t>Aktorstwo teatru lalek</t>
  </si>
  <si>
    <t>Acting of puppet theatre</t>
  </si>
  <si>
    <t>Animacja</t>
  </si>
  <si>
    <t xml:space="preserve">Animation </t>
  </si>
  <si>
    <t xml:space="preserve">Architektura wnętrz  </t>
  </si>
  <si>
    <t>Interior design</t>
  </si>
  <si>
    <t>Architektura wnętrz, scenografia i przestrzeń wirtualna</t>
  </si>
  <si>
    <t>Interior design, scenography and virtual space</t>
  </si>
  <si>
    <t>Art&amp;Design</t>
  </si>
  <si>
    <t>Art &amp; Design</t>
  </si>
  <si>
    <t>Badanie i projektowanie gier</t>
  </si>
  <si>
    <t>Game research and design</t>
  </si>
  <si>
    <t>Biżuteria</t>
  </si>
  <si>
    <t>Jewellery</t>
  </si>
  <si>
    <t>Charakteryzacja i kostiumografia</t>
  </si>
  <si>
    <t>Make-up and costume design</t>
  </si>
  <si>
    <t>Creative design</t>
  </si>
  <si>
    <t>Design</t>
  </si>
  <si>
    <t>Design społeczny</t>
  </si>
  <si>
    <t>Social design</t>
  </si>
  <si>
    <t>Design w biznesie</t>
  </si>
  <si>
    <t>Design in business</t>
  </si>
  <si>
    <t>Digital Design</t>
  </si>
  <si>
    <t>Digital design</t>
  </si>
  <si>
    <t xml:space="preserve">Dyrygentura  </t>
  </si>
  <si>
    <t>Musical conducting</t>
  </si>
  <si>
    <t>Edukacja artystyczna w zakresie sztuki muzycznej</t>
  </si>
  <si>
    <t>Artistic education in the field of music arts</t>
  </si>
  <si>
    <t>Edukacja artystyczna w zakresie sztuk plastycznych</t>
  </si>
  <si>
    <t>Artistic education in the field of fine arts</t>
  </si>
  <si>
    <t>Edukacja muzyczna z muzyką kościelną</t>
  </si>
  <si>
    <t>Music education with church music</t>
  </si>
  <si>
    <t xml:space="preserve">Edytorstwo    </t>
  </si>
  <si>
    <t>Publishing</t>
  </si>
  <si>
    <t>Film eksperymentalny</t>
  </si>
  <si>
    <t>Experimental film</t>
  </si>
  <si>
    <t>Film i multimedia</t>
  </si>
  <si>
    <t>Film and multimedia</t>
  </si>
  <si>
    <t>Filmoznawstwo i kultura mediów</t>
  </si>
  <si>
    <t>Film studies</t>
  </si>
  <si>
    <t>Film w mediach cyfrowych</t>
  </si>
  <si>
    <t>Film in digital media</t>
  </si>
  <si>
    <t>Filmoznawstwo i wiedza o nowych mediach</t>
  </si>
  <si>
    <t>Film studies and knowledge of new media</t>
  </si>
  <si>
    <t>Fine arts</t>
  </si>
  <si>
    <t xml:space="preserve">Fotografia      </t>
  </si>
  <si>
    <t>Photography</t>
  </si>
  <si>
    <t>Fotografia i multimedia</t>
  </si>
  <si>
    <t>Photography and multimedia</t>
  </si>
  <si>
    <t>Fotografia i kreacja przekazu wizualnego</t>
  </si>
  <si>
    <t>Photography and creation of visual communication</t>
  </si>
  <si>
    <t>Game design</t>
  </si>
  <si>
    <t xml:space="preserve">Grafika </t>
  </si>
  <si>
    <t>Grafika artystyczna</t>
  </si>
  <si>
    <t>Artistic graphics</t>
  </si>
  <si>
    <t xml:space="preserve">Grafika komputerowa i produkcja multimedialna                                                                                                                                                           </t>
  </si>
  <si>
    <t>Computer graphics and multimedia production</t>
  </si>
  <si>
    <t>Grafika komputerowa w multimediach</t>
  </si>
  <si>
    <t>Compuer graphics in multimedia</t>
  </si>
  <si>
    <t>Grafika projektowa</t>
  </si>
  <si>
    <t>Design graphics</t>
  </si>
  <si>
    <t>Grafika użytkowa z reklamą</t>
  </si>
  <si>
    <t>Commercial graphics with advertisement</t>
  </si>
  <si>
    <t>Graphic design and multimedia art</t>
  </si>
  <si>
    <t>Graphic design i technologie wizualne</t>
  </si>
  <si>
    <t>Graphic design and visual technologies</t>
  </si>
  <si>
    <t>Groznawstwo</t>
  </si>
  <si>
    <t>Knowledge of games</t>
  </si>
  <si>
    <t>Gry i grafika interaktywna</t>
  </si>
  <si>
    <t>Games and interactive graphics</t>
  </si>
  <si>
    <t>Gry komputerowe i rzeczywistość wirtualna</t>
  </si>
  <si>
    <t>Computer games and virtual reality</t>
  </si>
  <si>
    <t xml:space="preserve">Historia sztuki </t>
  </si>
  <si>
    <t>History of art</t>
  </si>
  <si>
    <t>Historyczne praktyki wykonawcze</t>
  </si>
  <si>
    <t>Historical performance practices</t>
  </si>
  <si>
    <t>Informatyka medialna</t>
  </si>
  <si>
    <t>Media informatics</t>
  </si>
  <si>
    <t>Instrumentalistyka</t>
  </si>
  <si>
    <t>Instrumental studies</t>
  </si>
  <si>
    <t xml:space="preserve">Intermedia  </t>
  </si>
  <si>
    <t>Intermedia</t>
  </si>
  <si>
    <t>Interdyscyplinarne studia II stopnia z wykładowym językiem angielskim</t>
  </si>
  <si>
    <t>Interdisciplinary second-cycle studies with English as the language of instruction</t>
  </si>
  <si>
    <t>Jazz i muzyka estradowa</t>
  </si>
  <si>
    <t>Jazz and show music</t>
  </si>
  <si>
    <t>Jazz i muzyka improwizowana</t>
  </si>
  <si>
    <t>Jazz and improvised music</t>
  </si>
  <si>
    <t>Jazz i muzyka rozrywkowa</t>
  </si>
  <si>
    <t>Jazz and entertainment music</t>
  </si>
  <si>
    <t>Kameralistyka</t>
  </si>
  <si>
    <t>Chamber music</t>
  </si>
  <si>
    <t>Kierunek wokalno-aktorski</t>
  </si>
  <si>
    <t>Vocal and acting direction</t>
  </si>
  <si>
    <t xml:space="preserve">Kompozycja i teoria muzyki  </t>
  </si>
  <si>
    <t>Composition and theory of music</t>
  </si>
  <si>
    <t>Komunikacja wizualna</t>
  </si>
  <si>
    <t>Visual communication</t>
  </si>
  <si>
    <t>Komunikacja wizualna i media cyfrowe</t>
  </si>
  <si>
    <t>Visual communication and digital media</t>
  </si>
  <si>
    <t>Komunikacja wizualna i projektowanie ux</t>
  </si>
  <si>
    <t>Visual communication and UX design</t>
  </si>
  <si>
    <t>Komunikacja wizualna i projektowanie interakcji</t>
  </si>
  <si>
    <t>Visual communication and interaction design</t>
  </si>
  <si>
    <t xml:space="preserve">Konserwacja i restauracja dzieł sztuki  </t>
  </si>
  <si>
    <t>Works of art conservation and restoration</t>
  </si>
  <si>
    <t>Kuratorstwo i realizacja wystaw</t>
  </si>
  <si>
    <t>Curating and organising exhibitions</t>
  </si>
  <si>
    <t xml:space="preserve">Malarstwo  </t>
  </si>
  <si>
    <t>Painting</t>
  </si>
  <si>
    <t>Media</t>
  </si>
  <si>
    <t>Media cyfrowe i grafika komputerowa</t>
  </si>
  <si>
    <t>Digital media and computer graphics</t>
  </si>
  <si>
    <t>Media design i marketing wizerunkowy</t>
  </si>
  <si>
    <t>Media design and image marketing</t>
  </si>
  <si>
    <t>Muzyka estradowa</t>
  </si>
  <si>
    <t>Stage music</t>
  </si>
  <si>
    <t>Media i komunikacja w biznesie</t>
  </si>
  <si>
    <t>Media and communication in business</t>
  </si>
  <si>
    <t>Media interaktywne i widowiska</t>
  </si>
  <si>
    <t>Interactive media and spectacles</t>
  </si>
  <si>
    <t>Media kreatywne: game desing, animacja, efekty specjalne</t>
  </si>
  <si>
    <t>Creative media: game design, animation, special effects</t>
  </si>
  <si>
    <t>Media kreatywne: projektowanie gier i animacji</t>
  </si>
  <si>
    <t>Creative media: designing games and animations</t>
  </si>
  <si>
    <t>Media mastering</t>
  </si>
  <si>
    <t xml:space="preserve">Mediacja sztuki </t>
  </si>
  <si>
    <t>Mediation of art</t>
  </si>
  <si>
    <t>Moda i środowisko cyfrowe</t>
  </si>
  <si>
    <t>Fashion and the digital environment</t>
  </si>
  <si>
    <t>Muzyka i estrada</t>
  </si>
  <si>
    <t>Music and stage</t>
  </si>
  <si>
    <t>Multimedia i grafika komputerowa</t>
  </si>
  <si>
    <t>Multimedia and computer graphic</t>
  </si>
  <si>
    <t>Muzyka i media</t>
  </si>
  <si>
    <t>Music and media</t>
  </si>
  <si>
    <t xml:space="preserve">Muzyka kościelna  </t>
  </si>
  <si>
    <t>Church music</t>
  </si>
  <si>
    <t>Muzyka w multimediach</t>
  </si>
  <si>
    <t>Music in the multimedia</t>
  </si>
  <si>
    <t>Muzyka w przestrzeni publicznej</t>
  </si>
  <si>
    <t>Music in public space</t>
  </si>
  <si>
    <t>Muzyka w mediach i produkcja muzyczna</t>
  </si>
  <si>
    <t>Music in the media and music production</t>
  </si>
  <si>
    <t xml:space="preserve">Muzykologia  </t>
  </si>
  <si>
    <t>Musicology</t>
  </si>
  <si>
    <t xml:space="preserve">Muzykoterapia </t>
  </si>
  <si>
    <t>Music therapy</t>
  </si>
  <si>
    <t xml:space="preserve">Nowe media </t>
  </si>
  <si>
    <t>New media</t>
  </si>
  <si>
    <t>Nowe media w komunikacji</t>
  </si>
  <si>
    <t>New media in communication</t>
  </si>
  <si>
    <t>Obraz i działania interdyscyplinarne</t>
  </si>
  <si>
    <t>Image and interdisciplinary activities</t>
  </si>
  <si>
    <t xml:space="preserve">Ochrona dóbr kultury  </t>
  </si>
  <si>
    <t>Conservation of goods of culture</t>
  </si>
  <si>
    <t>Operetka i musical</t>
  </si>
  <si>
    <t>Operetta and musical</t>
  </si>
  <si>
    <t xml:space="preserve">Organizacja produkcji filmowej i telewizyjnej  </t>
  </si>
  <si>
    <t>Organization of film and television production</t>
  </si>
  <si>
    <t>Produkcja audiowizualna</t>
  </si>
  <si>
    <t>Audio-visual production</t>
  </si>
  <si>
    <t>Produkcja medialna</t>
  </si>
  <si>
    <t>Media production</t>
  </si>
  <si>
    <t>Produkcja muzyczna i realizacja dźwięku</t>
  </si>
  <si>
    <t>Music production and sound realisation</t>
  </si>
  <si>
    <t>Produkt i projektowanie dla przyszłości</t>
  </si>
  <si>
    <t>Product and design for the future</t>
  </si>
  <si>
    <t xml:space="preserve">Projektowanie architektury wnętrz i otoczenia                                                                                                                                                           </t>
  </si>
  <si>
    <t>Interior and environmental design</t>
  </si>
  <si>
    <t>Projektowanie graficzne</t>
  </si>
  <si>
    <t>Graphic design</t>
  </si>
  <si>
    <t xml:space="preserve">Projektowanie gier i przestrzeni wirtualnej </t>
  </si>
  <si>
    <t>Game and virtual space design</t>
  </si>
  <si>
    <t>Projektowanie graficzne i sztuka multimediów</t>
  </si>
  <si>
    <t>Projektowanie i badania</t>
  </si>
  <si>
    <t>Design and research</t>
  </si>
  <si>
    <t>Projektowanie interdyscyplinarne</t>
  </si>
  <si>
    <t>Interdisciplinary design</t>
  </si>
  <si>
    <t>Projektowanie mody</t>
  </si>
  <si>
    <t xml:space="preserve">Fashion design </t>
  </si>
  <si>
    <t>Projektowanie mody i zrównoważone zarządzanie w modzie</t>
  </si>
  <si>
    <t>Fashion design and sustainable management in fashion</t>
  </si>
  <si>
    <t>Projektowanie produktu</t>
  </si>
  <si>
    <t>Product design</t>
  </si>
  <si>
    <t>Projektowanie produktu, przestrzeni, przekazu</t>
  </si>
  <si>
    <t>Product, space and message design</t>
  </si>
  <si>
    <t>Projektowanie ubioru</t>
  </si>
  <si>
    <t>Dress design</t>
  </si>
  <si>
    <t>Projektowanie ubioru i jego konteksty</t>
  </si>
  <si>
    <t>Clothing design and its contexts</t>
  </si>
  <si>
    <t>Projektowanie wnętrz</t>
  </si>
  <si>
    <t xml:space="preserve">Realizacja obrazu filmowego, telewizyjnego i fotografia  </t>
  </si>
  <si>
    <t>Realisation of film, television and photo image</t>
  </si>
  <si>
    <t xml:space="preserve">Reżyseria  </t>
  </si>
  <si>
    <t>Directing</t>
  </si>
  <si>
    <t>Reżyseria dźwięku</t>
  </si>
  <si>
    <t>Sound directing</t>
  </si>
  <si>
    <t>Realizacja dźwięku i światła scenicznego</t>
  </si>
  <si>
    <t>Sound and stage lighting production</t>
  </si>
  <si>
    <t>Rysunek</t>
  </si>
  <si>
    <t>Drawing</t>
  </si>
  <si>
    <t>Rytmika</t>
  </si>
  <si>
    <t>Rhythmicity</t>
  </si>
  <si>
    <t xml:space="preserve">Rzeźba  </t>
  </si>
  <si>
    <t>Sculpture</t>
  </si>
  <si>
    <t xml:space="preserve">Scenografia  </t>
  </si>
  <si>
    <t>Stage design</t>
  </si>
  <si>
    <t>Scenografia i przestrzeń wirtualna</t>
  </si>
  <si>
    <t>Scenography and virtual space</t>
  </si>
  <si>
    <t>Sztuka cyfrowa</t>
  </si>
  <si>
    <t>Digital art</t>
  </si>
  <si>
    <t>Sztuka i media</t>
  </si>
  <si>
    <t>Art and media</t>
  </si>
  <si>
    <t xml:space="preserve">Sztuka mediów </t>
  </si>
  <si>
    <t>Media art</t>
  </si>
  <si>
    <t>Sztuka mediów i edukacja wizualna</t>
  </si>
  <si>
    <t>Media art and visual education</t>
  </si>
  <si>
    <t>Sztuka i wzornictwo szkła</t>
  </si>
  <si>
    <t>Art and glass design</t>
  </si>
  <si>
    <t>Sztuka i wzornictwo ceramiki</t>
  </si>
  <si>
    <t>Art and ceramics design</t>
  </si>
  <si>
    <t>Sztuka ogrodowa i aranżacje roślinne</t>
  </si>
  <si>
    <t>Garden art and plant arrangements</t>
  </si>
  <si>
    <t>Sztuki plastyczne</t>
  </si>
  <si>
    <t>Sztuki sceniczne</t>
  </si>
  <si>
    <t>Performing arts</t>
  </si>
  <si>
    <t>Sztuki transmedialne</t>
  </si>
  <si>
    <t>Transmedia arts</t>
  </si>
  <si>
    <t>Sztuki wizualne</t>
  </si>
  <si>
    <t>Visual arts</t>
  </si>
  <si>
    <t xml:space="preserve">Taniec  </t>
  </si>
  <si>
    <t>Dance</t>
  </si>
  <si>
    <t>Teatrologia</t>
  </si>
  <si>
    <t>Theater studies</t>
  </si>
  <si>
    <t>Technologia teatru lalek</t>
  </si>
  <si>
    <t>Puppet theater technology</t>
  </si>
  <si>
    <t>Tkanina i stylizacja wnętrz</t>
  </si>
  <si>
    <t>Fabric and interior styling</t>
  </si>
  <si>
    <t>Wiedza o filmie i kulturze audiowizualnej</t>
  </si>
  <si>
    <t>Knowledge of film and audiovisual culture</t>
  </si>
  <si>
    <t xml:space="preserve">Wiedza o teatrze </t>
  </si>
  <si>
    <t>Knowledge of theatre</t>
  </si>
  <si>
    <t xml:space="preserve">Wokalistyka  </t>
  </si>
  <si>
    <t>Vocal studies</t>
  </si>
  <si>
    <t>Wokalistyka jazzowa i rozrywkowa z prowadzeniem zespołów</t>
  </si>
  <si>
    <t>Jazz and pop vocals with band conducting</t>
  </si>
  <si>
    <t xml:space="preserve">Wzornictwo  </t>
  </si>
  <si>
    <t>Wzornictwo - design for living systems</t>
  </si>
  <si>
    <t>Design - design for living system</t>
  </si>
  <si>
    <t>Wzornictwo przemysłowe</t>
  </si>
  <si>
    <t>Industrial design</t>
  </si>
  <si>
    <t>Zarządzanie w sztuce</t>
  </si>
  <si>
    <t>Art. management</t>
  </si>
  <si>
    <t>a Łącznie z cudzoziemcami. b Łącznie ze specjalnościami.</t>
  </si>
  <si>
    <t>a Foreigners included. b Specialties included.</t>
  </si>
  <si>
    <r>
      <t xml:space="preserve">Ogółem
</t>
    </r>
    <r>
      <rPr>
        <sz val="8"/>
        <color theme="1" tint="0.499984740745262"/>
        <rFont val="Arial"/>
        <family val="2"/>
        <charset val="238"/>
      </rPr>
      <t xml:space="preserve">Grand
total  </t>
    </r>
  </si>
  <si>
    <r>
      <t xml:space="preserve">Z ogółem
na studiach stacjonarnych
</t>
    </r>
    <r>
      <rPr>
        <sz val="8"/>
        <color theme="1" tint="0.499984740745262"/>
        <rFont val="Arial"/>
        <family val="2"/>
        <charset val="238"/>
      </rPr>
      <t>In Grand total
on full-time studies</t>
    </r>
  </si>
  <si>
    <r>
      <t xml:space="preserve">razem
</t>
    </r>
    <r>
      <rPr>
        <sz val="8"/>
        <color theme="1" tint="0.499984740745262"/>
        <rFont val="Arial"/>
        <family val="2"/>
        <charset val="238"/>
      </rPr>
      <t xml:space="preserve">total </t>
    </r>
  </si>
  <si>
    <r>
      <rPr>
        <b/>
        <sz val="8"/>
        <rFont val="Arial"/>
        <family val="2"/>
        <charset val="238"/>
      </rPr>
      <t xml:space="preserve">Ogółem        </t>
    </r>
    <r>
      <rPr>
        <sz val="8"/>
        <rFont val="Arial"/>
        <family val="2"/>
        <charset val="238"/>
      </rPr>
      <t xml:space="preserve">                                                                                      2024</t>
    </r>
    <r>
      <rPr>
        <vertAlign val="superscript"/>
        <sz val="8"/>
        <rFont val="Arial"/>
        <family val="2"/>
        <charset val="238"/>
      </rPr>
      <t>c</t>
    </r>
  </si>
  <si>
    <r>
      <t xml:space="preserve">                                                                                                          2025</t>
    </r>
    <r>
      <rPr>
        <b/>
        <vertAlign val="superscript"/>
        <sz val="8"/>
        <rFont val="Arial"/>
        <family val="2"/>
        <charset val="238"/>
      </rPr>
      <t>d</t>
    </r>
  </si>
  <si>
    <t>Architektura wnętrz i przestrzeń wirtualna</t>
  </si>
  <si>
    <t>Interior design and virtual space</t>
  </si>
  <si>
    <t>Art&amp;design</t>
  </si>
  <si>
    <t>Art &amp; design</t>
  </si>
  <si>
    <t>Jewelry</t>
  </si>
  <si>
    <t xml:space="preserve">Edukacja artystyczna w zakresie sztuk plastycznych  </t>
  </si>
  <si>
    <t>Musical education with church music</t>
  </si>
  <si>
    <t xml:space="preserve">Fotografia     </t>
  </si>
  <si>
    <t>Photography and creation of visual message</t>
  </si>
  <si>
    <t>Grafika</t>
  </si>
  <si>
    <t>Grafika komputerowa i produkcja multimedialna</t>
  </si>
  <si>
    <t>Compuer graphics and multimedia production</t>
  </si>
  <si>
    <t>Commercial graphics with advertising</t>
  </si>
  <si>
    <t xml:space="preserve">Historia sztuki  </t>
  </si>
  <si>
    <t xml:space="preserve">Instrumentalistyka  </t>
  </si>
  <si>
    <t>Interdyscyplinarne studia ii stopnia z wykładowym językiem angielskim</t>
  </si>
  <si>
    <t xml:space="preserve">Jazz i muzyka estradowa  </t>
  </si>
  <si>
    <t xml:space="preserve">Mediacja sztuki              </t>
  </si>
  <si>
    <t>Mediation of arts</t>
  </si>
  <si>
    <t>Nowe media</t>
  </si>
  <si>
    <t>Organisation of film and television production</t>
  </si>
  <si>
    <t>Music production and sound engineering</t>
  </si>
  <si>
    <t>Projektowanie architektury wnętrz i otoczenia</t>
  </si>
  <si>
    <t>Designing games and virtual space</t>
  </si>
  <si>
    <t>Fashion design and sustainable fashion management</t>
  </si>
  <si>
    <t>Clothing design</t>
  </si>
  <si>
    <t xml:space="preserve">Realizacja obrazu filmowego, telewizyjnego 
i fotografia  </t>
  </si>
  <si>
    <t xml:space="preserve">Reżyseria dźwięku  </t>
  </si>
  <si>
    <t>Scenography</t>
  </si>
  <si>
    <t xml:space="preserve">Sztuka i media  </t>
  </si>
  <si>
    <t>Sztuka mediów</t>
  </si>
  <si>
    <t>Textile and clothing</t>
  </si>
  <si>
    <t xml:space="preserve">Wiedza o teatrze  </t>
  </si>
  <si>
    <t xml:space="preserve">Wzornictwo       </t>
  </si>
  <si>
    <t xml:space="preserve">a Łącznie z cudzoziemcami. b Łącznie ze specjalnościami. </t>
  </si>
  <si>
    <t xml:space="preserve">a Foreigners included. b Specialties included. </t>
  </si>
  <si>
    <t>c Absolwenci, którzy uzyskali dyplomy ukończenia studiów wyższych w okresie od 1 stycznia do 31 grudnia 2024 r.</t>
  </si>
  <si>
    <t xml:space="preserve">Dział VII. </t>
  </si>
  <si>
    <t>Wystawiennictwo</t>
  </si>
  <si>
    <t xml:space="preserve">Chapter VII. </t>
  </si>
  <si>
    <t>The art of exhibition</t>
  </si>
  <si>
    <t xml:space="preserve">A. </t>
  </si>
  <si>
    <t>Museums</t>
  </si>
  <si>
    <t xml:space="preserve">Sieć i działalność muzeów według organizatorów i województw </t>
  </si>
  <si>
    <t>Network and activity of museums by governing authorities and voivodship</t>
  </si>
  <si>
    <t>Muzea według rodzajów i województw</t>
  </si>
  <si>
    <t>Museums by type and voivodship</t>
  </si>
  <si>
    <t>Zbiory w muzeach według rodzajów muzeów i województw</t>
  </si>
  <si>
    <t>Collection in museums by type of museum and voivodship</t>
  </si>
  <si>
    <t>Zwiedzający muzea i wystawy muzealne według rodzajów muzeów i województw</t>
  </si>
  <si>
    <t>Attendance in museums and museum exhibitions by type of museum and voivodship</t>
  </si>
  <si>
    <t xml:space="preserve">Wystawy za granicą zorganizowane przez muzea według krajów </t>
  </si>
  <si>
    <t xml:space="preserve">Exhibitions organised by museums abroad by country </t>
  </si>
  <si>
    <t>Lekcje muzealne i warsztaty zrealizowane według rodzajów muzeów i województw</t>
  </si>
  <si>
    <t>Museums lessons and workshops realised by type of museum and voivodship</t>
  </si>
  <si>
    <t xml:space="preserve">Wybrane dane o działalności muzeów według makroregionów (NUTS 1), regionów (NUTS 2) i podregionów (NUTS 3) </t>
  </si>
  <si>
    <t xml:space="preserve">Selected data on activity of museums by macroregion (NUTS 1), region (NUTS 2) and subregion (NUTS 3) </t>
  </si>
  <si>
    <t xml:space="preserve">B. </t>
  </si>
  <si>
    <t xml:space="preserve">Instytucje paramuzealne </t>
  </si>
  <si>
    <t xml:space="preserve">Institutions related to museums </t>
  </si>
  <si>
    <t>Zbiory w instytucjach paramuzealnych według województw i rodzajów instytucji</t>
  </si>
  <si>
    <t>Collection in institutions related to museums by voivodship and type of institution</t>
  </si>
  <si>
    <t xml:space="preserve">Sieć i działalność instytucji paramuzealnych według organizatorów i województw </t>
  </si>
  <si>
    <t>Network of institutions related to museums and their activity by organiser and voivodship</t>
  </si>
  <si>
    <t xml:space="preserve">Rodzaje instytucji paramuzealnych – sieć i zwiedzający według województw </t>
  </si>
  <si>
    <t>Institutions related to museums by type – network and visitors by voivodship</t>
  </si>
  <si>
    <t xml:space="preserve">C. </t>
  </si>
  <si>
    <t>Galerie sztuki</t>
  </si>
  <si>
    <t>Art galleries</t>
  </si>
  <si>
    <t>Galerie sztuki według organizatorów</t>
  </si>
  <si>
    <t>Art galleries by governing authority</t>
  </si>
  <si>
    <t>Zbiory własne galerii państwowych i samorządowych</t>
  </si>
  <si>
    <t>Collection of state and local government art galleries</t>
  </si>
  <si>
    <t>Działalność wystawiennicza w Polsce</t>
  </si>
  <si>
    <t>Exhibition activity in Poland</t>
  </si>
  <si>
    <t>Działalność wystawiennicza galerii sztuki</t>
  </si>
  <si>
    <t>Exhibition activity of art galleries</t>
  </si>
  <si>
    <t xml:space="preserve">Wybrane dane o działalności galerii sztuki według makroregionów (NUTS 1), regionów (NUTS 2) i podregionów (NUTS 3)                 </t>
  </si>
  <si>
    <t>Selected data on activity of art galleries by macroregion (NUTS 1), region (NUTS 2) and subregion (NUTS 3)</t>
  </si>
  <si>
    <r>
      <t xml:space="preserve">A.  Muzea
</t>
    </r>
    <r>
      <rPr>
        <sz val="14"/>
        <color theme="1" tint="0.499984740745262"/>
        <rFont val="Arial"/>
        <family val="2"/>
        <charset val="238"/>
      </rPr>
      <t>A.  Museums</t>
    </r>
  </si>
  <si>
    <t xml:space="preserve">Wyszczególnienie     
</t>
  </si>
  <si>
    <r>
      <t>Muzea</t>
    </r>
    <r>
      <rPr>
        <vertAlign val="superscript"/>
        <sz val="8"/>
        <rFont val="Arial"/>
        <family val="2"/>
        <charset val="238"/>
      </rPr>
      <t xml:space="preserve">a
</t>
    </r>
    <r>
      <rPr>
        <sz val="8"/>
        <color theme="1" tint="0.499984740745262"/>
        <rFont val="Arial"/>
        <family val="2"/>
        <charset val="238"/>
      </rPr>
      <t>Museums</t>
    </r>
    <r>
      <rPr>
        <vertAlign val="superscript"/>
        <sz val="8"/>
        <color theme="1" tint="0.499984740745262"/>
        <rFont val="Arial"/>
        <family val="2"/>
        <charset val="238"/>
      </rPr>
      <t>a</t>
    </r>
  </si>
  <si>
    <r>
      <rPr>
        <sz val="8"/>
        <rFont val="Arial"/>
        <family val="2"/>
        <charset val="238"/>
      </rPr>
      <t xml:space="preserve">Muzealia w tys. sztuk </t>
    </r>
    <r>
      <rPr>
        <sz val="8"/>
        <color rgb="FFFF0000"/>
        <rFont val="Arial"/>
        <family val="2"/>
        <charset val="238"/>
      </rPr>
      <t xml:space="preserve">   
</t>
    </r>
    <r>
      <rPr>
        <sz val="8"/>
        <color theme="1" tint="0.499984740745262"/>
        <rFont val="Arial"/>
        <family val="2"/>
        <charset val="238"/>
      </rPr>
      <t>Museum objects 
in thousands pieces</t>
    </r>
  </si>
  <si>
    <r>
      <t xml:space="preserve">Wystawy czasowe                                                   
</t>
    </r>
    <r>
      <rPr>
        <sz val="8"/>
        <color theme="1" tint="0.499984740745262"/>
        <rFont val="Arial"/>
        <family val="2"/>
        <charset val="238"/>
      </rPr>
      <t>Temporary exhibitions</t>
    </r>
  </si>
  <si>
    <r>
      <t xml:space="preserve">Zwiedzający w tys.                                         
</t>
    </r>
    <r>
      <rPr>
        <sz val="8"/>
        <color theme="1" tint="0.499984740745262"/>
        <rFont val="Arial"/>
        <family val="2"/>
        <charset val="238"/>
      </rPr>
      <t>Visitors in thousands</t>
    </r>
  </si>
  <si>
    <t xml:space="preserve"> Specification</t>
  </si>
  <si>
    <r>
      <t xml:space="preserve">własne
</t>
    </r>
    <r>
      <rPr>
        <sz val="8"/>
        <color theme="1" tint="0.499984740745262"/>
        <rFont val="Arial"/>
        <family val="2"/>
        <charset val="238"/>
      </rPr>
      <t>own</t>
    </r>
  </si>
  <si>
    <r>
      <rPr>
        <sz val="8"/>
        <color theme="1"/>
        <rFont val="Arial"/>
        <family val="2"/>
        <charset val="238"/>
      </rPr>
      <t>wypożyczone</t>
    </r>
    <r>
      <rPr>
        <sz val="8"/>
        <rFont val="Arial"/>
        <family val="2"/>
        <charset val="238"/>
      </rPr>
      <t xml:space="preserve">
</t>
    </r>
    <r>
      <rPr>
        <sz val="8"/>
        <color theme="1" tint="0.499984740745262"/>
        <rFont val="Arial"/>
        <family val="2"/>
        <charset val="238"/>
      </rPr>
      <t>borrowed</t>
    </r>
  </si>
  <si>
    <r>
      <rPr>
        <sz val="8"/>
        <rFont val="Arial"/>
        <family val="2"/>
        <charset val="238"/>
      </rPr>
      <t>w tym 
młodzież szkolna</t>
    </r>
    <r>
      <rPr>
        <vertAlign val="superscript"/>
        <sz val="8"/>
        <rFont val="Arial"/>
        <family val="2"/>
        <charset val="238"/>
      </rPr>
      <t>b</t>
    </r>
    <r>
      <rPr>
        <sz val="8"/>
        <rFont val="Arial"/>
        <family val="2"/>
        <charset val="238"/>
      </rPr>
      <t xml:space="preserve">         </t>
    </r>
    <r>
      <rPr>
        <sz val="8"/>
        <color rgb="FFFF0000"/>
        <rFont val="Arial"/>
        <family val="2"/>
        <charset val="238"/>
      </rPr>
      <t xml:space="preserve">
</t>
    </r>
    <r>
      <rPr>
        <sz val="8"/>
        <color theme="1" tint="0.499984740745262"/>
        <rFont val="Arial"/>
        <family val="2"/>
        <charset val="238"/>
      </rPr>
      <t>of which 
school youth</t>
    </r>
    <r>
      <rPr>
        <vertAlign val="superscript"/>
        <sz val="8"/>
        <color theme="1" tint="0.499984740745262"/>
        <rFont val="Arial"/>
        <family val="2"/>
        <charset val="238"/>
      </rPr>
      <t>b</t>
    </r>
  </si>
  <si>
    <r>
      <t xml:space="preserve">z ogółem 
bezpłatnie 
</t>
    </r>
    <r>
      <rPr>
        <sz val="8"/>
        <color theme="1" tint="0.499984740745262"/>
        <rFont val="Arial"/>
        <family val="2"/>
        <charset val="238"/>
      </rPr>
      <t>in total free
of charge</t>
    </r>
  </si>
  <si>
    <r>
      <t xml:space="preserve">w kraju        
</t>
    </r>
    <r>
      <rPr>
        <sz val="8"/>
        <color theme="1" tint="0.499984740745262"/>
        <rFont val="Arial"/>
        <family val="2"/>
        <charset val="238"/>
      </rPr>
      <t>in the country</t>
    </r>
  </si>
  <si>
    <r>
      <t xml:space="preserve">za granicą 
</t>
    </r>
    <r>
      <rPr>
        <sz val="8"/>
        <color theme="1" tint="0.499984740745262"/>
        <rFont val="Arial"/>
        <family val="2"/>
        <charset val="238"/>
      </rPr>
      <t>abroad</t>
    </r>
  </si>
  <si>
    <r>
      <t xml:space="preserve">krajowe 
</t>
    </r>
    <r>
      <rPr>
        <sz val="8"/>
        <color theme="1" tint="0.499984740745262"/>
        <rFont val="Arial"/>
        <family val="2"/>
        <charset val="238"/>
      </rPr>
      <t>domestic</t>
    </r>
  </si>
  <si>
    <r>
      <t xml:space="preserve">z zagranicy
</t>
    </r>
    <r>
      <rPr>
        <sz val="8"/>
        <color theme="1" tint="0.499984740745262"/>
        <rFont val="Arial"/>
        <family val="2"/>
        <charset val="238"/>
      </rPr>
      <t>from abroad</t>
    </r>
  </si>
  <si>
    <r>
      <t xml:space="preserve">stan w dniu 31 grudnia
</t>
    </r>
    <r>
      <rPr>
        <sz val="8"/>
        <color theme="1" tint="0.499984740745262"/>
        <rFont val="Arial"/>
        <family val="2"/>
        <charset val="238"/>
      </rPr>
      <t>as of 31 December</t>
    </r>
  </si>
  <si>
    <t xml:space="preserve">Sektor publiczny    </t>
  </si>
  <si>
    <t>Public sector</t>
  </si>
  <si>
    <t xml:space="preserve">  w tym</t>
  </si>
  <si>
    <t xml:space="preserve">Sektor prywatny </t>
  </si>
  <si>
    <t>Private sector</t>
  </si>
  <si>
    <t>Sztuki</t>
  </si>
  <si>
    <t xml:space="preserve">Art </t>
  </si>
  <si>
    <t xml:space="preserve">Archeologiczne          </t>
  </si>
  <si>
    <t>Archaeological</t>
  </si>
  <si>
    <t xml:space="preserve">Etnograficzne i Antropologiczne            </t>
  </si>
  <si>
    <t>Ethnographic and anthropological</t>
  </si>
  <si>
    <r>
      <t xml:space="preserve">Historyczne  </t>
    </r>
    <r>
      <rPr>
        <i/>
        <sz val="10"/>
        <color indexed="8"/>
        <rFont val="Times New Roman"/>
        <family val="1"/>
        <charset val="238"/>
      </rPr>
      <t/>
    </r>
  </si>
  <si>
    <t xml:space="preserve">Historical </t>
  </si>
  <si>
    <t xml:space="preserve">Martyrologiczne            </t>
  </si>
  <si>
    <t>Martyrological</t>
  </si>
  <si>
    <t>Historii naturalnej</t>
  </si>
  <si>
    <t>Natural history</t>
  </si>
  <si>
    <t xml:space="preserve">Techniki i nauki             </t>
  </si>
  <si>
    <t xml:space="preserve">Technology and science </t>
  </si>
  <si>
    <t>Specjalistyczne</t>
  </si>
  <si>
    <t>Specialised</t>
  </si>
  <si>
    <t xml:space="preserve">Interdyscyplinarne  </t>
  </si>
  <si>
    <t>Interdysciplinary</t>
  </si>
  <si>
    <r>
      <t xml:space="preserve">Inne </t>
    </r>
    <r>
      <rPr>
        <i/>
        <sz val="8"/>
        <rFont val="Arial"/>
        <family val="2"/>
        <charset val="238"/>
      </rPr>
      <t xml:space="preserve">  </t>
    </r>
  </si>
  <si>
    <t>Other</t>
  </si>
  <si>
    <t xml:space="preserve">a Łącznie z oddziałami. b Zwiedzająca wystawy w zorganizowanych grupach. </t>
  </si>
  <si>
    <t xml:space="preserve">a Including branches. b. Primary and secondary school students visiting museums in organised groups. </t>
  </si>
  <si>
    <t>Uwaga. Ze względu na zaokrąglenia w niektórych przypadkach liczby nie sumują się na "Ogółem”.</t>
  </si>
  <si>
    <t>Note. Due to the rounding of data, in some cases sums of components can differ from the amount given in the item “Total”.</t>
  </si>
  <si>
    <r>
      <t xml:space="preserve">Wyszczególnienie                                                    </t>
    </r>
    <r>
      <rPr>
        <sz val="8"/>
        <color theme="1" tint="0.34998626667073579"/>
        <rFont val="Arial"/>
        <family val="2"/>
        <charset val="238"/>
      </rPr>
      <t xml:space="preserve">     </t>
    </r>
    <r>
      <rPr>
        <sz val="8"/>
        <color theme="1" tint="0.499984740745262"/>
        <rFont val="Arial"/>
        <family val="2"/>
        <charset val="238"/>
      </rPr>
      <t xml:space="preserve"> Specification</t>
    </r>
  </si>
  <si>
    <r>
      <t xml:space="preserve">Muzea i oddziały muzealne 
</t>
    </r>
    <r>
      <rPr>
        <sz val="8"/>
        <color theme="1" tint="0.499984740745262"/>
        <rFont val="Arial"/>
        <family val="2"/>
        <charset val="238"/>
      </rPr>
      <t>Museums and museum branches</t>
    </r>
  </si>
  <si>
    <r>
      <t xml:space="preserve">Wystawy stałe  
</t>
    </r>
    <r>
      <rPr>
        <sz val="8"/>
        <color theme="1" tint="0.499984740745262"/>
        <rFont val="Arial"/>
        <family val="2"/>
        <charset val="238"/>
      </rPr>
      <t>Permanent exhibitions</t>
    </r>
  </si>
  <si>
    <r>
      <t xml:space="preserve">Wystawy czasowe
</t>
    </r>
    <r>
      <rPr>
        <sz val="8"/>
        <color theme="1" tint="0.499984740745262"/>
        <rFont val="Arial"/>
        <family val="2"/>
        <charset val="238"/>
      </rPr>
      <t>Temporary exhibitions</t>
    </r>
  </si>
  <si>
    <r>
      <t xml:space="preserve">Zwiedzający muzea i wystawy muzealne
</t>
    </r>
    <r>
      <rPr>
        <sz val="8"/>
        <color theme="1" tint="0.499984740745262"/>
        <rFont val="Arial"/>
        <family val="2"/>
        <charset val="238"/>
      </rPr>
      <t>Museums and museum exhibitions visitors</t>
    </r>
  </si>
  <si>
    <r>
      <t xml:space="preserve">w tym 
oddziały 
</t>
    </r>
    <r>
      <rPr>
        <sz val="8"/>
        <color theme="1" tint="0.499984740745262"/>
        <rFont val="Arial"/>
        <family val="2"/>
        <charset val="238"/>
      </rPr>
      <t>of which branches</t>
    </r>
  </si>
  <si>
    <r>
      <t xml:space="preserve">w tym
w zorganizowanych grupach
</t>
    </r>
    <r>
      <rPr>
        <sz val="8"/>
        <color theme="1" tint="0.499984740745262"/>
        <rFont val="Arial"/>
        <family val="2"/>
        <charset val="238"/>
      </rPr>
      <t>including organised groups</t>
    </r>
  </si>
  <si>
    <r>
      <t xml:space="preserve">z  ogółem odsetek młodzieży szkolnej  
</t>
    </r>
    <r>
      <rPr>
        <sz val="8"/>
        <color theme="1" tint="0.499984740745262"/>
        <rFont val="Arial"/>
        <family val="2"/>
        <charset val="238"/>
      </rPr>
      <t>in grand total percent of school youth</t>
    </r>
  </si>
  <si>
    <r>
      <t xml:space="preserve">z ogółem zwiedzający bezpłatnie
</t>
    </r>
    <r>
      <rPr>
        <sz val="8"/>
        <color theme="1" tint="0.499984740745262"/>
        <rFont val="Arial"/>
        <family val="2"/>
        <charset val="238"/>
      </rPr>
      <t>in grand total free of charge</t>
    </r>
  </si>
  <si>
    <r>
      <rPr>
        <sz val="8"/>
        <rFont val="Arial"/>
        <family val="2"/>
        <charset val="238"/>
      </rPr>
      <t>w „Noc Muzeów”</t>
    </r>
    <r>
      <rPr>
        <sz val="8"/>
        <color rgb="FFFF0000"/>
        <rFont val="Arial"/>
        <family val="2"/>
        <charset val="238"/>
      </rPr>
      <t xml:space="preserve">
</t>
    </r>
    <r>
      <rPr>
        <sz val="8"/>
        <color theme="1" tint="0.499984740745262"/>
        <rFont val="Arial"/>
        <family val="2"/>
        <charset val="238"/>
      </rPr>
      <t>during the „Night of Museums”</t>
    </r>
  </si>
  <si>
    <r>
      <rPr>
        <sz val="8"/>
        <rFont val="Arial"/>
        <family val="2"/>
        <charset val="238"/>
      </rPr>
      <t>obcokrajowcy</t>
    </r>
    <r>
      <rPr>
        <sz val="8"/>
        <color rgb="FFFF0000"/>
        <rFont val="Arial"/>
        <family val="2"/>
        <charset val="238"/>
      </rPr>
      <t xml:space="preserve">
</t>
    </r>
    <r>
      <rPr>
        <sz val="8"/>
        <color theme="1" tint="0.499984740745262"/>
        <rFont val="Arial"/>
        <family val="2"/>
        <charset val="238"/>
      </rPr>
      <t>foreigners</t>
    </r>
  </si>
  <si>
    <r>
      <rPr>
        <sz val="8"/>
        <rFont val="Arial"/>
        <family val="2"/>
        <charset val="238"/>
      </rPr>
      <t>zwiedzający wystawy</t>
    </r>
    <r>
      <rPr>
        <sz val="8"/>
        <color rgb="FFFF0000"/>
        <rFont val="Arial"/>
        <family val="2"/>
        <charset val="238"/>
      </rPr>
      <t xml:space="preserve">
</t>
    </r>
    <r>
      <rPr>
        <sz val="8"/>
        <color theme="1" tint="0.499984740745262"/>
        <rFont val="Arial"/>
        <family val="2"/>
        <charset val="238"/>
      </rPr>
      <t>visitors to exhibitions</t>
    </r>
  </si>
  <si>
    <r>
      <rPr>
        <sz val="8"/>
        <rFont val="Arial"/>
        <family val="2"/>
        <charset val="238"/>
      </rPr>
      <t>zwiedzający tereny przynależne</t>
    </r>
    <r>
      <rPr>
        <sz val="8"/>
        <color rgb="FFFF0000"/>
        <rFont val="Arial"/>
        <family val="2"/>
        <charset val="238"/>
      </rPr>
      <t xml:space="preserve">
</t>
    </r>
    <r>
      <rPr>
        <sz val="8"/>
        <color theme="1" tint="0.499984740745262"/>
        <rFont val="Arial"/>
        <family val="2"/>
        <charset val="238"/>
      </rPr>
      <t>visitors to areas belonging to museums</t>
    </r>
  </si>
  <si>
    <r>
      <rPr>
        <sz val="8"/>
        <rFont val="Arial"/>
        <family val="2"/>
        <charset val="238"/>
      </rPr>
      <t>czynne</t>
    </r>
    <r>
      <rPr>
        <sz val="8"/>
        <color rgb="FFFF0000"/>
        <rFont val="Arial"/>
        <family val="2"/>
        <charset val="238"/>
      </rPr>
      <t xml:space="preserve">
</t>
    </r>
    <r>
      <rPr>
        <sz val="8"/>
        <color theme="1" tint="0.499984740745262"/>
        <rFont val="Arial"/>
        <family val="2"/>
        <charset val="238"/>
      </rPr>
      <t>open</t>
    </r>
  </si>
  <si>
    <r>
      <rPr>
        <sz val="8"/>
        <rFont val="Arial"/>
        <family val="2"/>
        <charset val="238"/>
      </rPr>
      <t xml:space="preserve">czynne sezonowo </t>
    </r>
    <r>
      <rPr>
        <sz val="8"/>
        <color rgb="FFFF0000"/>
        <rFont val="Arial"/>
        <family val="2"/>
        <charset val="238"/>
      </rPr>
      <t xml:space="preserve">
</t>
    </r>
    <r>
      <rPr>
        <sz val="8"/>
        <color theme="1" tint="0.499984740745262"/>
        <rFont val="Arial"/>
        <family val="2"/>
        <charset val="238"/>
      </rPr>
      <t>open seasonally</t>
    </r>
  </si>
  <si>
    <r>
      <t xml:space="preserve">w kraju 
</t>
    </r>
    <r>
      <rPr>
        <sz val="8"/>
        <color theme="1" tint="0.499984740745262"/>
        <rFont val="Arial"/>
        <family val="2"/>
        <charset val="238"/>
      </rPr>
      <t>in the country</t>
    </r>
  </si>
  <si>
    <r>
      <t xml:space="preserve">za granicą
</t>
    </r>
    <r>
      <rPr>
        <sz val="8"/>
        <color theme="1" tint="0.499984740745262"/>
        <rFont val="Arial"/>
        <family val="2"/>
        <charset val="238"/>
      </rPr>
      <t>abroad</t>
    </r>
  </si>
  <si>
    <r>
      <t xml:space="preserve">krajowe
</t>
    </r>
    <r>
      <rPr>
        <sz val="8"/>
        <color theme="1" tint="0.499984740745262"/>
        <rFont val="Arial"/>
        <family val="2"/>
        <charset val="238"/>
      </rPr>
      <t>domestic</t>
    </r>
  </si>
  <si>
    <r>
      <t xml:space="preserve">w tym 
młodzież szkolna 
</t>
    </r>
    <r>
      <rPr>
        <sz val="8"/>
        <color theme="1" tint="0.499984740745262"/>
        <rFont val="Arial"/>
        <family val="2"/>
        <charset val="238"/>
      </rPr>
      <t>of which school youth</t>
    </r>
  </si>
  <si>
    <r>
      <t xml:space="preserve">stan w dniu 31 </t>
    </r>
    <r>
      <rPr>
        <sz val="8"/>
        <rFont val="Arial"/>
        <family val="2"/>
        <charset val="238"/>
      </rPr>
      <t>grudnia</t>
    </r>
    <r>
      <rPr>
        <sz val="8"/>
        <color theme="1"/>
        <rFont val="Arial"/>
        <family val="2"/>
        <charset val="238"/>
      </rPr>
      <t xml:space="preserve">
</t>
    </r>
    <r>
      <rPr>
        <sz val="8"/>
        <color theme="1" tint="0.499984740745262"/>
        <rFont val="Arial"/>
        <family val="2"/>
        <charset val="238"/>
      </rPr>
      <t>as of 31 December</t>
    </r>
  </si>
  <si>
    <r>
      <t xml:space="preserve">Sektor publiczny    </t>
    </r>
    <r>
      <rPr>
        <sz val="8"/>
        <color theme="1" tint="0.499984740745262"/>
        <rFont val="Arial"/>
        <family val="2"/>
        <charset val="238"/>
      </rPr>
      <t>Public sector</t>
    </r>
  </si>
  <si>
    <r>
      <rPr>
        <sz val="8"/>
        <rFont val="Arial"/>
        <family val="2"/>
        <charset val="238"/>
      </rPr>
      <t>Sztuki</t>
    </r>
    <r>
      <rPr>
        <sz val="8"/>
        <color rgb="FFFF0000"/>
        <rFont val="Arial"/>
        <family val="2"/>
        <charset val="238"/>
      </rPr>
      <t xml:space="preserve">
</t>
    </r>
    <r>
      <rPr>
        <sz val="8"/>
        <color theme="1" tint="0.499984740745262"/>
        <rFont val="Arial"/>
        <family val="2"/>
        <charset val="238"/>
      </rPr>
      <t xml:space="preserve">Art </t>
    </r>
  </si>
  <si>
    <r>
      <rPr>
        <sz val="8"/>
        <rFont val="Arial"/>
        <family val="2"/>
        <charset val="238"/>
      </rPr>
      <t>Archeologiczne</t>
    </r>
    <r>
      <rPr>
        <sz val="8"/>
        <color rgb="FFFF0000"/>
        <rFont val="Arial"/>
        <family val="2"/>
        <charset val="238"/>
      </rPr>
      <t xml:space="preserve">
</t>
    </r>
    <r>
      <rPr>
        <sz val="8"/>
        <color theme="1" tint="0.499984740745262"/>
        <rFont val="Arial"/>
        <family val="2"/>
        <charset val="238"/>
      </rPr>
      <t>Archaeological</t>
    </r>
  </si>
  <si>
    <r>
      <t xml:space="preserve">            </t>
    </r>
    <r>
      <rPr>
        <sz val="8"/>
        <rFont val="Arial"/>
        <family val="2"/>
        <charset val="238"/>
      </rPr>
      <t>Etnograficzne 
i antropologiczne</t>
    </r>
    <r>
      <rPr>
        <sz val="8"/>
        <color rgb="FFFF0000"/>
        <rFont val="Arial"/>
        <family val="2"/>
        <charset val="238"/>
      </rPr>
      <t xml:space="preserve">  </t>
    </r>
    <r>
      <rPr>
        <sz val="8"/>
        <color theme="1" tint="0.499984740745262"/>
        <rFont val="Arial"/>
        <family val="2"/>
        <charset val="238"/>
      </rPr>
      <t>Ethnographic and anthropological</t>
    </r>
    <r>
      <rPr>
        <sz val="8"/>
        <color rgb="FFFF0000"/>
        <rFont val="Arial"/>
        <family val="2"/>
        <charset val="238"/>
      </rPr>
      <t xml:space="preserve">
</t>
    </r>
  </si>
  <si>
    <r>
      <rPr>
        <sz val="8"/>
        <rFont val="Arial"/>
        <family val="2"/>
        <charset val="238"/>
      </rPr>
      <t>Historyczne</t>
    </r>
    <r>
      <rPr>
        <sz val="8"/>
        <color rgb="FFFF0000"/>
        <rFont val="Arial"/>
        <family val="2"/>
        <charset val="238"/>
      </rPr>
      <t xml:space="preserve">
</t>
    </r>
    <r>
      <rPr>
        <sz val="8"/>
        <color theme="1" tint="0.499984740745262"/>
        <rFont val="Arial"/>
        <family val="2"/>
        <charset val="238"/>
      </rPr>
      <t>Historical</t>
    </r>
  </si>
  <si>
    <r>
      <rPr>
        <sz val="8"/>
        <rFont val="Arial"/>
        <family val="2"/>
        <charset val="238"/>
      </rPr>
      <t>Martyrologiczne</t>
    </r>
    <r>
      <rPr>
        <sz val="8"/>
        <color rgb="FFFF0000"/>
        <rFont val="Arial"/>
        <family val="2"/>
        <charset val="238"/>
      </rPr>
      <t xml:space="preserve"> </t>
    </r>
    <r>
      <rPr>
        <sz val="8"/>
        <color theme="1" tint="0.499984740745262"/>
        <rFont val="Arial"/>
        <family val="2"/>
        <charset val="238"/>
      </rPr>
      <t>Martyrological</t>
    </r>
  </si>
  <si>
    <r>
      <rPr>
        <sz val="8"/>
        <rFont val="Arial"/>
        <family val="2"/>
        <charset val="238"/>
      </rPr>
      <t>Historii naturalnej</t>
    </r>
    <r>
      <rPr>
        <sz val="8"/>
        <color rgb="FFFF0000"/>
        <rFont val="Arial"/>
        <family val="2"/>
        <charset val="238"/>
      </rPr>
      <t xml:space="preserve"> </t>
    </r>
    <r>
      <rPr>
        <sz val="8"/>
        <color theme="1" tint="0.499984740745262"/>
        <rFont val="Arial"/>
        <family val="2"/>
        <charset val="238"/>
      </rPr>
      <t>Natural history</t>
    </r>
  </si>
  <si>
    <r>
      <rPr>
        <sz val="8"/>
        <rFont val="Arial"/>
        <family val="2"/>
        <charset val="238"/>
      </rPr>
      <t>Techniki i nauki</t>
    </r>
    <r>
      <rPr>
        <sz val="8"/>
        <color rgb="FFFF0000"/>
        <rFont val="Arial"/>
        <family val="2"/>
        <charset val="238"/>
      </rPr>
      <t xml:space="preserve">
</t>
    </r>
    <r>
      <rPr>
        <sz val="8"/>
        <color theme="1" tint="0.499984740745262"/>
        <rFont val="Arial"/>
        <family val="2"/>
        <charset val="238"/>
      </rPr>
      <t>Science and technology</t>
    </r>
  </si>
  <si>
    <r>
      <rPr>
        <sz val="8"/>
        <rFont val="Arial"/>
        <family val="2"/>
        <charset val="238"/>
      </rPr>
      <t xml:space="preserve">Specjalistyczne </t>
    </r>
    <r>
      <rPr>
        <sz val="8"/>
        <color theme="1" tint="0.499984740745262"/>
        <rFont val="Arial"/>
        <family val="2"/>
        <charset val="238"/>
      </rPr>
      <t>Specialised</t>
    </r>
  </si>
  <si>
    <r>
      <rPr>
        <sz val="8"/>
        <rFont val="Arial"/>
        <family val="2"/>
        <charset val="238"/>
      </rPr>
      <t>Interdyscyplinarne</t>
    </r>
    <r>
      <rPr>
        <sz val="8"/>
        <color rgb="FFFF0000"/>
        <rFont val="Arial"/>
        <family val="2"/>
        <charset val="238"/>
      </rPr>
      <t xml:space="preserve">
</t>
    </r>
    <r>
      <rPr>
        <sz val="8"/>
        <color theme="1" tint="0.499984740745262"/>
        <rFont val="Arial"/>
        <family val="2"/>
        <charset val="238"/>
      </rPr>
      <t>Interdisciplinary</t>
    </r>
  </si>
  <si>
    <r>
      <rPr>
        <sz val="8"/>
        <rFont val="Arial"/>
        <family val="2"/>
        <charset val="238"/>
      </rPr>
      <t>Inne</t>
    </r>
    <r>
      <rPr>
        <sz val="8"/>
        <color rgb="FFFF0000"/>
        <rFont val="Arial"/>
        <family val="2"/>
        <charset val="238"/>
      </rPr>
      <t xml:space="preserve">
</t>
    </r>
    <r>
      <rPr>
        <sz val="8"/>
        <color theme="1" tint="0.499984740745262"/>
        <rFont val="Arial"/>
        <family val="2"/>
        <charset val="238"/>
      </rPr>
      <t>Other</t>
    </r>
  </si>
  <si>
    <r>
      <t xml:space="preserve">Muzealia w pozycjach inwentarzowych
</t>
    </r>
    <r>
      <rPr>
        <sz val="8"/>
        <color theme="1" tint="0.499984740745262"/>
        <rFont val="Arial"/>
        <family val="2"/>
        <charset val="238"/>
      </rPr>
      <t>Exhibits in inventory units</t>
    </r>
  </si>
  <si>
    <r>
      <t xml:space="preserve">Muzealia w sztukach
</t>
    </r>
    <r>
      <rPr>
        <sz val="8"/>
        <color theme="1" tint="0.499984740745262"/>
        <rFont val="Arial"/>
        <family val="2"/>
        <charset val="238"/>
      </rPr>
      <t>Exhibits in items</t>
    </r>
  </si>
  <si>
    <r>
      <t xml:space="preserve">Depozyty w pozycjach inwentarzowych
</t>
    </r>
    <r>
      <rPr>
        <sz val="8"/>
        <color theme="1" tint="0.499984740745262"/>
        <rFont val="Arial"/>
        <family val="2"/>
        <charset val="238"/>
      </rPr>
      <t>Deposits in inventory units</t>
    </r>
  </si>
  <si>
    <r>
      <t xml:space="preserve">Depozyty w sztukach
</t>
    </r>
    <r>
      <rPr>
        <sz val="8"/>
        <color theme="1" tint="0.499984740745262"/>
        <rFont val="Arial"/>
        <family val="2"/>
        <charset val="238"/>
      </rPr>
      <t>Deposits in items</t>
    </r>
  </si>
  <si>
    <t>Archeologiczne</t>
  </si>
  <si>
    <t>Etnograficzne i antropologiczne</t>
  </si>
  <si>
    <t>Historyczne</t>
  </si>
  <si>
    <t>Historical</t>
  </si>
  <si>
    <t>Martyrologiczne</t>
  </si>
  <si>
    <t>Techniki i nauki</t>
  </si>
  <si>
    <t>Science and technology</t>
  </si>
  <si>
    <t>Interdyscyplinarne</t>
  </si>
  <si>
    <t>Interdisciplinary</t>
  </si>
  <si>
    <t>Inne</t>
  </si>
  <si>
    <t>Kraje</t>
  </si>
  <si>
    <r>
      <t xml:space="preserve">Wystawy
</t>
    </r>
    <r>
      <rPr>
        <sz val="8"/>
        <color theme="1" tint="0.499984740745262"/>
        <rFont val="Arial"/>
        <family val="2"/>
        <charset val="238"/>
      </rPr>
      <t>Exhibitions</t>
    </r>
  </si>
  <si>
    <r>
      <t xml:space="preserve">Zwiedzający
</t>
    </r>
    <r>
      <rPr>
        <sz val="8"/>
        <color theme="1" tint="0.499984740745262"/>
        <rFont val="Arial"/>
        <family val="2"/>
        <charset val="238"/>
      </rPr>
      <t>Visitors</t>
    </r>
  </si>
  <si>
    <t>Countries</t>
  </si>
  <si>
    <t xml:space="preserve">Total </t>
  </si>
  <si>
    <t>Austria</t>
  </si>
  <si>
    <t>Belgia</t>
  </si>
  <si>
    <t xml:space="preserve">Belgium </t>
  </si>
  <si>
    <t>Bułgaria</t>
  </si>
  <si>
    <t>Bulgaria</t>
  </si>
  <si>
    <t>Czechy</t>
  </si>
  <si>
    <t xml:space="preserve">Czech Republic </t>
  </si>
  <si>
    <t>Francja</t>
  </si>
  <si>
    <t>France</t>
  </si>
  <si>
    <t>Grecja</t>
  </si>
  <si>
    <t>Greece</t>
  </si>
  <si>
    <t>Hiszpania</t>
  </si>
  <si>
    <t xml:space="preserve">Spain </t>
  </si>
  <si>
    <t>Holandia</t>
  </si>
  <si>
    <t>Netherlands</t>
  </si>
  <si>
    <t>Irlandia</t>
  </si>
  <si>
    <t>Ireland</t>
  </si>
  <si>
    <t>Japonia</t>
  </si>
  <si>
    <t>Japan</t>
  </si>
  <si>
    <t>Kanada</t>
  </si>
  <si>
    <t>Canada</t>
  </si>
  <si>
    <t>Litwa</t>
  </si>
  <si>
    <t>Lithuania</t>
  </si>
  <si>
    <t>Mołdawia</t>
  </si>
  <si>
    <t>Moldova</t>
  </si>
  <si>
    <t>Niemcy</t>
  </si>
  <si>
    <t>Germany</t>
  </si>
  <si>
    <t>Portugalia</t>
  </si>
  <si>
    <t>Portugal</t>
  </si>
  <si>
    <t>Rumunia</t>
  </si>
  <si>
    <t>Romania</t>
  </si>
  <si>
    <t>Serbia</t>
  </si>
  <si>
    <t>Słowacja</t>
  </si>
  <si>
    <t>Slovakia</t>
  </si>
  <si>
    <t>Słowenia</t>
  </si>
  <si>
    <t>Slovenia</t>
  </si>
  <si>
    <t>Stany Zjednoczone</t>
  </si>
  <si>
    <t xml:space="preserve">United States </t>
  </si>
  <si>
    <t>Szwajcaria</t>
  </si>
  <si>
    <t>Switzerland</t>
  </si>
  <si>
    <t>Turcja</t>
  </si>
  <si>
    <t>Turkey</t>
  </si>
  <si>
    <t>Węgry</t>
  </si>
  <si>
    <t>Hungary</t>
  </si>
  <si>
    <t>Wielka Brytania</t>
  </si>
  <si>
    <t>United Kingdon</t>
  </si>
  <si>
    <t>Włochy</t>
  </si>
  <si>
    <t xml:space="preserve">Italy </t>
  </si>
  <si>
    <t>Inny kraj pozaeuropejski</t>
  </si>
  <si>
    <t>Other non-European country</t>
  </si>
  <si>
    <r>
      <t xml:space="preserve">Wyszczególnienie                                                         </t>
    </r>
    <r>
      <rPr>
        <sz val="8"/>
        <color theme="1" tint="0.499984740745262"/>
        <rFont val="Arial"/>
        <family val="2"/>
        <charset val="238"/>
      </rPr>
      <t xml:space="preserve"> Specification</t>
    </r>
  </si>
  <si>
    <r>
      <t xml:space="preserve">Polska </t>
    </r>
    <r>
      <rPr>
        <sz val="8"/>
        <rFont val="Arial"/>
        <family val="2"/>
        <charset val="238"/>
      </rPr>
      <t xml:space="preserve">                          
</t>
    </r>
    <r>
      <rPr>
        <sz val="8"/>
        <color theme="1" tint="0.499984740745262"/>
        <rFont val="Arial"/>
        <family val="2"/>
        <charset val="238"/>
      </rPr>
      <t>Poland</t>
    </r>
    <r>
      <rPr>
        <b/>
        <sz val="8"/>
        <color theme="1" tint="0.499984740745262"/>
        <rFont val="Arial"/>
        <family val="2"/>
        <charset val="238"/>
      </rPr>
      <t xml:space="preserve">   </t>
    </r>
    <r>
      <rPr>
        <b/>
        <sz val="8"/>
        <color rgb="FF4D4D4D"/>
        <rFont val="Arial"/>
        <family val="2"/>
        <charset val="238"/>
      </rPr>
      <t xml:space="preserve">  </t>
    </r>
    <r>
      <rPr>
        <b/>
        <sz val="8"/>
        <rFont val="Arial"/>
        <family val="2"/>
        <charset val="238"/>
      </rPr>
      <t xml:space="preserve">                        </t>
    </r>
  </si>
  <si>
    <r>
      <t xml:space="preserve">Tematy  
</t>
    </r>
    <r>
      <rPr>
        <sz val="8"/>
        <color theme="1" tint="0.499984740745262"/>
        <rFont val="Arial"/>
        <family val="2"/>
        <charset val="238"/>
      </rPr>
      <t>Subjects</t>
    </r>
  </si>
  <si>
    <r>
      <t xml:space="preserve">Zajęcia  
</t>
    </r>
    <r>
      <rPr>
        <sz val="8"/>
        <color theme="1" tint="0.499984740745262"/>
        <rFont val="Arial"/>
        <family val="2"/>
        <charset val="238"/>
      </rPr>
      <t>Activities</t>
    </r>
  </si>
  <si>
    <r>
      <t xml:space="preserve">Uczestnicy  
</t>
    </r>
    <r>
      <rPr>
        <sz val="8"/>
        <color theme="1" tint="0.499984740745262"/>
        <rFont val="Arial"/>
        <family val="2"/>
        <charset val="238"/>
      </rPr>
      <t>Participants</t>
    </r>
  </si>
  <si>
    <r>
      <t xml:space="preserve">Wyszczególnienie                                                          </t>
    </r>
    <r>
      <rPr>
        <sz val="8"/>
        <color theme="1" tint="0.499984740745262"/>
        <rFont val="Arial"/>
        <family val="2"/>
        <charset val="238"/>
      </rPr>
      <t>Specification</t>
    </r>
  </si>
  <si>
    <r>
      <t xml:space="preserve">Muzea i oddziały muzealne
</t>
    </r>
    <r>
      <rPr>
        <sz val="8"/>
        <color theme="1" tint="0.499984740745262"/>
        <rFont val="Arial"/>
        <family val="2"/>
        <charset val="238"/>
      </rPr>
      <t>Museums and museum branches</t>
    </r>
  </si>
  <si>
    <r>
      <t xml:space="preserve">Wystawy w kraju
</t>
    </r>
    <r>
      <rPr>
        <sz val="8"/>
        <color theme="1" tint="0.499984740745262"/>
        <rFont val="Arial"/>
        <family val="2"/>
        <charset val="238"/>
      </rPr>
      <t>Exhibitions in the country</t>
    </r>
  </si>
  <si>
    <r>
      <t xml:space="preserve">w tym 
oddziały 
</t>
    </r>
    <r>
      <rPr>
        <sz val="8"/>
        <color theme="1" tint="0.499984740745262"/>
        <rFont val="Arial"/>
        <family val="2"/>
        <charset val="238"/>
      </rPr>
      <t>of which
branches</t>
    </r>
  </si>
  <si>
    <r>
      <t xml:space="preserve">w tym
z zagranicy 
</t>
    </r>
    <r>
      <rPr>
        <sz val="8"/>
        <color theme="1" tint="0.499984740745262"/>
        <rFont val="Arial"/>
        <family val="2"/>
        <charset val="238"/>
      </rPr>
      <t>of which
from abroad</t>
    </r>
  </si>
  <si>
    <r>
      <t>w tym 
młodzież
szkolna</t>
    </r>
    <r>
      <rPr>
        <vertAlign val="superscript"/>
        <sz val="8"/>
        <rFont val="Arial"/>
        <family val="2"/>
        <charset val="238"/>
      </rPr>
      <t>a</t>
    </r>
    <r>
      <rPr>
        <sz val="8"/>
        <rFont val="Arial"/>
        <family val="2"/>
        <charset val="238"/>
      </rPr>
      <t xml:space="preserve">
</t>
    </r>
    <r>
      <rPr>
        <sz val="8"/>
        <color theme="1" tint="0.499984740745262"/>
        <rFont val="Arial"/>
        <family val="2"/>
        <charset val="238"/>
      </rPr>
      <t>of which
school youth</t>
    </r>
    <r>
      <rPr>
        <vertAlign val="superscript"/>
        <sz val="8"/>
        <color theme="1" tint="0.499984740745262"/>
        <rFont val="Arial"/>
        <family val="2"/>
        <charset val="238"/>
      </rPr>
      <t>a</t>
    </r>
  </si>
  <si>
    <t>a Zwiedzająca w zorganizowanych grupach.</t>
  </si>
  <si>
    <t>a Primary and secondary school students visiting museum in organised groups.</t>
  </si>
  <si>
    <r>
      <t xml:space="preserve">B. Instytucje paramuzealne
</t>
    </r>
    <r>
      <rPr>
        <sz val="14"/>
        <color theme="1" tint="0.499984740745262"/>
        <rFont val="Arial"/>
        <family val="2"/>
        <charset val="238"/>
      </rPr>
      <t xml:space="preserve">B. Institutions related to museums </t>
    </r>
  </si>
  <si>
    <t xml:space="preserve">Wyszczególnienie                                                          
</t>
  </si>
  <si>
    <r>
      <rPr>
        <sz val="8"/>
        <rFont val="Arial"/>
        <family val="2"/>
        <charset val="238"/>
      </rPr>
      <t>Instytucje
paramuzealne</t>
    </r>
    <r>
      <rPr>
        <sz val="8"/>
        <color rgb="FFFF0000"/>
        <rFont val="Arial"/>
        <family val="2"/>
        <charset val="238"/>
      </rPr>
      <t xml:space="preserve">
</t>
    </r>
    <r>
      <rPr>
        <sz val="8"/>
        <color theme="1" tint="0.499984740745262"/>
        <rFont val="Arial"/>
        <family val="2"/>
        <charset val="238"/>
      </rPr>
      <t>Institutions related to museums</t>
    </r>
  </si>
  <si>
    <r>
      <t xml:space="preserve">Okazy,
eksponaty
w tys. sztuk 
</t>
    </r>
    <r>
      <rPr>
        <sz val="8"/>
        <color theme="1" tint="0.499984740745262"/>
        <rFont val="Arial"/>
        <family val="2"/>
        <charset val="238"/>
      </rPr>
      <t>Specimens, objects in thousands pieces</t>
    </r>
  </si>
  <si>
    <r>
      <t xml:space="preserve">Wystawy czasowe
</t>
    </r>
    <r>
      <rPr>
        <sz val="8"/>
        <color theme="1" tint="0.499984740745262"/>
        <rFont val="Arial"/>
        <family val="2"/>
        <charset val="238"/>
      </rPr>
      <t xml:space="preserve"> Temporary exhibitions</t>
    </r>
  </si>
  <si>
    <r>
      <rPr>
        <sz val="8"/>
        <rFont val="Arial"/>
        <family val="2"/>
        <charset val="238"/>
      </rPr>
      <t>Zwiedzający</t>
    </r>
    <r>
      <rPr>
        <vertAlign val="superscript"/>
        <sz val="8"/>
        <rFont val="Arial"/>
        <family val="2"/>
        <charset val="238"/>
      </rPr>
      <t>a</t>
    </r>
    <r>
      <rPr>
        <sz val="8"/>
        <rFont val="Arial"/>
        <family val="2"/>
        <charset val="238"/>
      </rPr>
      <t xml:space="preserve"> w tys.</t>
    </r>
    <r>
      <rPr>
        <sz val="8"/>
        <color rgb="FFFF0000"/>
        <rFont val="Arial"/>
        <family val="2"/>
        <charset val="238"/>
      </rPr>
      <t xml:space="preserve">
</t>
    </r>
    <r>
      <rPr>
        <sz val="8"/>
        <color theme="1" tint="0.499984740745262"/>
        <rFont val="Arial"/>
        <family val="2"/>
        <charset val="238"/>
      </rPr>
      <t>Visitors</t>
    </r>
    <r>
      <rPr>
        <vertAlign val="superscript"/>
        <sz val="8"/>
        <color theme="1" tint="0.499984740745262"/>
        <rFont val="Arial"/>
        <family val="2"/>
        <charset val="238"/>
      </rPr>
      <t xml:space="preserve">a </t>
    </r>
    <r>
      <rPr>
        <sz val="8"/>
        <color theme="1" tint="0.499984740745262"/>
        <rFont val="Arial"/>
        <family val="2"/>
        <charset val="238"/>
      </rPr>
      <t>in thousands</t>
    </r>
  </si>
  <si>
    <r>
      <t xml:space="preserve">własne
</t>
    </r>
    <r>
      <rPr>
        <sz val="8"/>
        <color theme="1" tint="0.499984740745262"/>
        <rFont val="Arial"/>
        <family val="2"/>
        <charset val="238"/>
      </rPr>
      <t xml:space="preserve"> own</t>
    </r>
  </si>
  <si>
    <r>
      <t xml:space="preserve">za
granicą
</t>
    </r>
    <r>
      <rPr>
        <sz val="8"/>
        <color theme="1" tint="0.499984740745262"/>
        <rFont val="Arial"/>
        <family val="2"/>
        <charset val="238"/>
      </rPr>
      <t>abroad</t>
    </r>
  </si>
  <si>
    <r>
      <t xml:space="preserve">krajowe
</t>
    </r>
    <r>
      <rPr>
        <sz val="8"/>
        <color theme="1" tint="0.499984740745262"/>
        <rFont val="Arial"/>
        <family val="2"/>
        <charset val="238"/>
      </rPr>
      <t xml:space="preserve"> domestic</t>
    </r>
  </si>
  <si>
    <r>
      <t xml:space="preserve">z zagranicy 
</t>
    </r>
    <r>
      <rPr>
        <sz val="8"/>
        <color theme="1" tint="0.499984740745262"/>
        <rFont val="Arial"/>
        <family val="2"/>
        <charset val="238"/>
      </rPr>
      <t>from abroad</t>
    </r>
  </si>
  <si>
    <r>
      <t xml:space="preserve">ogółem
</t>
    </r>
    <r>
      <rPr>
        <sz val="8"/>
        <color theme="1" tint="0.499984740745262"/>
        <rFont val="Arial"/>
        <family val="2"/>
        <charset val="238"/>
      </rPr>
      <t>grand
total</t>
    </r>
  </si>
  <si>
    <r>
      <rPr>
        <sz val="8"/>
        <rFont val="Arial"/>
        <family val="2"/>
        <charset val="238"/>
      </rPr>
      <t>w tym
młodzież
szkolna</t>
    </r>
    <r>
      <rPr>
        <vertAlign val="superscript"/>
        <sz val="8"/>
        <rFont val="Arial"/>
        <family val="2"/>
        <charset val="238"/>
      </rPr>
      <t>b</t>
    </r>
    <r>
      <rPr>
        <sz val="8"/>
        <color rgb="FFFF0000"/>
        <rFont val="Arial"/>
        <family val="2"/>
        <charset val="238"/>
      </rPr>
      <t xml:space="preserve">
</t>
    </r>
    <r>
      <rPr>
        <sz val="8"/>
        <color theme="1" tint="0.499984740745262"/>
        <rFont val="Arial"/>
        <family val="2"/>
        <charset val="238"/>
      </rPr>
      <t>of which 
school youth</t>
    </r>
    <r>
      <rPr>
        <vertAlign val="superscript"/>
        <sz val="8"/>
        <color theme="1" tint="0.499984740745262"/>
        <rFont val="Arial"/>
        <family val="2"/>
        <charset val="238"/>
      </rPr>
      <t>b</t>
    </r>
  </si>
  <si>
    <r>
      <t xml:space="preserve">z ogółem
bezpłatnie 
</t>
    </r>
    <r>
      <rPr>
        <sz val="8"/>
        <color theme="1" tint="0.499984740745262"/>
        <rFont val="Arial"/>
        <family val="2"/>
        <charset val="238"/>
      </rPr>
      <t>in total
free of charge</t>
    </r>
  </si>
  <si>
    <t xml:space="preserve">Sektor publiczny </t>
  </si>
  <si>
    <t xml:space="preserve">  w tym </t>
  </si>
  <si>
    <t xml:space="preserve">  of which</t>
  </si>
  <si>
    <t xml:space="preserve">  local government units</t>
  </si>
  <si>
    <t xml:space="preserve">  associations</t>
  </si>
  <si>
    <t xml:space="preserve">  foundations</t>
  </si>
  <si>
    <t xml:space="preserve">  companies</t>
  </si>
  <si>
    <t xml:space="preserve">  natural persons</t>
  </si>
  <si>
    <t xml:space="preserve">Ogrody zoologiczne </t>
  </si>
  <si>
    <t>Zoos</t>
  </si>
  <si>
    <t xml:space="preserve">Ogrody botaniczne </t>
  </si>
  <si>
    <t>Botanical gardens</t>
  </si>
  <si>
    <r>
      <t xml:space="preserve">Muzealia w pozycjach inwentarzowych
</t>
    </r>
    <r>
      <rPr>
        <sz val="8"/>
        <color theme="1" tint="0.499984740745262"/>
        <rFont val="Arial"/>
        <family val="2"/>
        <charset val="238"/>
      </rPr>
      <t>Exhibits in inventory units</t>
    </r>
    <r>
      <rPr>
        <sz val="8"/>
        <color rgb="FFFF0000"/>
        <rFont val="Arial"/>
        <family val="2"/>
        <charset val="238"/>
      </rPr>
      <t xml:space="preserve">
</t>
    </r>
  </si>
  <si>
    <r>
      <t xml:space="preserve">   Wyszczególnienie                                                          </t>
    </r>
    <r>
      <rPr>
        <sz val="8"/>
        <color theme="1" tint="0.499984740745262"/>
        <rFont val="Arial"/>
        <family val="2"/>
        <charset val="238"/>
      </rPr>
      <t>Specification</t>
    </r>
  </si>
  <si>
    <r>
      <t xml:space="preserve">Instytucje paramuzealne
(stan w dniu 31 </t>
    </r>
    <r>
      <rPr>
        <sz val="8"/>
        <color theme="1"/>
        <rFont val="Arial"/>
        <family val="2"/>
        <charset val="238"/>
      </rPr>
      <t>grudnia</t>
    </r>
    <r>
      <rPr>
        <sz val="8"/>
        <rFont val="Arial"/>
        <family val="2"/>
        <charset val="238"/>
      </rPr>
      <t xml:space="preserve">)
</t>
    </r>
    <r>
      <rPr>
        <sz val="8"/>
        <color theme="1" tint="0.499984740745262"/>
        <rFont val="Arial"/>
        <family val="2"/>
        <charset val="238"/>
      </rPr>
      <t>Institutions related to museums (as of 31 December)</t>
    </r>
  </si>
  <si>
    <r>
      <t xml:space="preserve">Wystawy 
</t>
    </r>
    <r>
      <rPr>
        <sz val="8"/>
        <color theme="1" tint="0.499984740745262"/>
        <rFont val="Arial"/>
        <family val="2"/>
        <charset val="238"/>
      </rPr>
      <t>Exhibitions</t>
    </r>
  </si>
  <si>
    <r>
      <rPr>
        <sz val="8"/>
        <color theme="1"/>
        <rFont val="Arial"/>
        <family val="2"/>
        <charset val="238"/>
      </rPr>
      <t>wypożyczone
krajowe</t>
    </r>
    <r>
      <rPr>
        <sz val="8"/>
        <color rgb="FFFF0000"/>
        <rFont val="Arial"/>
        <family val="2"/>
        <charset val="238"/>
      </rPr>
      <t xml:space="preserve">
</t>
    </r>
    <r>
      <rPr>
        <sz val="8"/>
        <color theme="1" tint="0.499984740745262"/>
        <rFont val="Arial"/>
        <family val="2"/>
        <charset val="238"/>
      </rPr>
      <t>domestic
borrowed</t>
    </r>
  </si>
  <si>
    <r>
      <t xml:space="preserve">ogółem 
</t>
    </r>
    <r>
      <rPr>
        <sz val="8"/>
        <color theme="1" tint="0.499984740745262"/>
        <rFont val="Arial"/>
        <family val="2"/>
        <charset val="238"/>
      </rPr>
      <t>grand 
total</t>
    </r>
  </si>
  <si>
    <r>
      <t xml:space="preserve">w tym 
w zorganizowanych grupach
</t>
    </r>
    <r>
      <rPr>
        <sz val="8"/>
        <color theme="1" tint="0.499984740745262"/>
        <rFont val="Arial"/>
        <family val="2"/>
        <charset val="238"/>
      </rPr>
      <t>of which 
in organised groups</t>
    </r>
  </si>
  <si>
    <r>
      <rPr>
        <sz val="8"/>
        <rFont val="Arial"/>
        <family val="2"/>
        <charset val="238"/>
      </rPr>
      <t xml:space="preserve">odsetek
młodzieży
szkolnej </t>
    </r>
    <r>
      <rPr>
        <sz val="8"/>
        <color rgb="FFFF0000"/>
        <rFont val="Arial"/>
        <family val="2"/>
        <charset val="238"/>
      </rPr>
      <t xml:space="preserve">
</t>
    </r>
    <r>
      <rPr>
        <sz val="8"/>
        <color theme="1" tint="0.499984740745262"/>
        <rFont val="Arial"/>
        <family val="2"/>
        <charset val="238"/>
      </rPr>
      <t>percentage
of school
youth</t>
    </r>
  </si>
  <si>
    <r>
      <rPr>
        <sz val="8"/>
        <rFont val="Arial"/>
        <family val="2"/>
        <charset val="238"/>
      </rPr>
      <t>z ogółem
bezplatnie</t>
    </r>
    <r>
      <rPr>
        <sz val="8"/>
        <color rgb="FFFF0000"/>
        <rFont val="Arial"/>
        <family val="2"/>
        <charset val="238"/>
      </rPr>
      <t xml:space="preserve">
</t>
    </r>
    <r>
      <rPr>
        <sz val="8"/>
        <color theme="1" tint="0.499984740745262"/>
        <rFont val="Arial"/>
        <family val="2"/>
        <charset val="238"/>
      </rPr>
      <t>in grand total
free of charge</t>
    </r>
  </si>
  <si>
    <r>
      <t xml:space="preserve">w kraju         
</t>
    </r>
    <r>
      <rPr>
        <sz val="8"/>
        <color theme="1" tint="0.499984740745262"/>
        <rFont val="Arial"/>
        <family val="2"/>
        <charset val="238"/>
      </rPr>
      <t>in the
country</t>
    </r>
  </si>
  <si>
    <r>
      <t xml:space="preserve">w tym 
młodzież szkolna
</t>
    </r>
    <r>
      <rPr>
        <sz val="8"/>
        <color theme="1" tint="0.499984740745262"/>
        <rFont val="Arial"/>
        <family val="2"/>
        <charset val="238"/>
      </rPr>
      <t>of which
school youth</t>
    </r>
  </si>
  <si>
    <r>
      <t xml:space="preserve"> </t>
    </r>
    <r>
      <rPr>
        <sz val="8"/>
        <rFont val="Arial"/>
        <family val="2"/>
        <charset val="238"/>
      </rPr>
      <t>sejmików województw</t>
    </r>
    <r>
      <rPr>
        <sz val="8"/>
        <color theme="1"/>
        <rFont val="Arial"/>
        <family val="2"/>
        <charset val="238"/>
      </rPr>
      <t xml:space="preserve">
</t>
    </r>
    <r>
      <rPr>
        <sz val="8"/>
        <color theme="1" tint="0.499984740745262"/>
        <rFont val="Arial"/>
        <family val="2"/>
        <charset val="238"/>
      </rPr>
      <t xml:space="preserve"> voivodships</t>
    </r>
  </si>
  <si>
    <r>
      <t xml:space="preserve">Sektor prywatny 
</t>
    </r>
    <r>
      <rPr>
        <sz val="8"/>
        <color theme="1" tint="0.499984740745262"/>
        <rFont val="Arial"/>
        <family val="2"/>
        <charset val="238"/>
      </rPr>
      <t>Private sector</t>
    </r>
  </si>
  <si>
    <r>
      <t xml:space="preserve">Instytucje paramuzealne
</t>
    </r>
    <r>
      <rPr>
        <sz val="8"/>
        <color theme="1" tint="0.499984740745262"/>
        <rFont val="Arial"/>
        <family val="2"/>
        <charset val="238"/>
      </rPr>
      <t>Institutions related to museums</t>
    </r>
  </si>
  <si>
    <r>
      <t xml:space="preserve">Zwiedzający 
</t>
    </r>
    <r>
      <rPr>
        <sz val="8"/>
        <color theme="1" tint="0.499984740745262"/>
        <rFont val="Arial"/>
        <family val="2"/>
        <charset val="238"/>
      </rPr>
      <t>Visitors</t>
    </r>
  </si>
  <si>
    <r>
      <t xml:space="preserve">ogrody
</t>
    </r>
    <r>
      <rPr>
        <sz val="8"/>
        <color theme="1" tint="0.499984740745262"/>
        <rFont val="Arial"/>
        <family val="2"/>
        <charset val="238"/>
      </rPr>
      <t>gardens</t>
    </r>
  </si>
  <si>
    <r>
      <t xml:space="preserve">zoologiczne 
</t>
    </r>
    <r>
      <rPr>
        <sz val="8"/>
        <color theme="1" tint="0.499984740745262"/>
        <rFont val="Arial"/>
        <family val="2"/>
        <charset val="238"/>
      </rPr>
      <t>zoos</t>
    </r>
  </si>
  <si>
    <r>
      <t xml:space="preserve">botaniczne 
</t>
    </r>
    <r>
      <rPr>
        <sz val="8"/>
        <color theme="1" tint="0.499984740745262"/>
        <rFont val="Arial"/>
        <family val="2"/>
        <charset val="238"/>
      </rPr>
      <t>botanical</t>
    </r>
  </si>
  <si>
    <r>
      <t>zoologiczne</t>
    </r>
    <r>
      <rPr>
        <sz val="8"/>
        <color theme="1" tint="0.34998626667073579"/>
        <rFont val="Arial"/>
        <family val="2"/>
        <charset val="238"/>
      </rPr>
      <t xml:space="preserve"> 
</t>
    </r>
    <r>
      <rPr>
        <sz val="8"/>
        <color theme="1" tint="0.499984740745262"/>
        <rFont val="Arial"/>
        <family val="2"/>
        <charset val="238"/>
      </rPr>
      <t>zoos</t>
    </r>
  </si>
  <si>
    <r>
      <t>botaniczne</t>
    </r>
    <r>
      <rPr>
        <sz val="8"/>
        <color rgb="FF4D4D4D"/>
        <rFont val="Arial"/>
        <family val="2"/>
        <charset val="238"/>
      </rPr>
      <t xml:space="preserve"> 
</t>
    </r>
    <r>
      <rPr>
        <sz val="8"/>
        <color theme="1" tint="0.499984740745262"/>
        <rFont val="Arial"/>
        <family val="2"/>
        <charset val="238"/>
      </rPr>
      <t>botanical</t>
    </r>
  </si>
  <si>
    <r>
      <t xml:space="preserve">C. Galerie sztuki
</t>
    </r>
    <r>
      <rPr>
        <sz val="14"/>
        <color theme="1" tint="0.499984740745262"/>
        <rFont val="Arial"/>
        <family val="2"/>
        <charset val="238"/>
      </rPr>
      <t>C. Art galleries</t>
    </r>
  </si>
  <si>
    <r>
      <rPr>
        <sz val="8"/>
        <rFont val="Arial"/>
        <family val="2"/>
        <charset val="238"/>
      </rPr>
      <t xml:space="preserve">Wyszczególnienie                                                         </t>
    </r>
    <r>
      <rPr>
        <sz val="8"/>
        <color theme="1" tint="0.499984740745262"/>
        <rFont val="Arial"/>
        <family val="2"/>
        <charset val="238"/>
      </rPr>
      <t xml:space="preserve"> Specification</t>
    </r>
  </si>
  <si>
    <r>
      <t xml:space="preserve">Sektor publiczny
</t>
    </r>
    <r>
      <rPr>
        <sz val="8"/>
        <color theme="1" tint="0.499984740745262"/>
        <rFont val="Arial"/>
        <family val="2"/>
        <charset val="238"/>
      </rPr>
      <t>Public sector</t>
    </r>
  </si>
  <si>
    <r>
      <t xml:space="preserve">w tym samorządowe 
</t>
    </r>
    <r>
      <rPr>
        <sz val="8"/>
        <color theme="1" tint="0.499984740745262"/>
        <rFont val="Arial"/>
        <family val="2"/>
        <charset val="238"/>
      </rPr>
      <t>of which local government units</t>
    </r>
  </si>
  <si>
    <r>
      <t xml:space="preserve">w tym
</t>
    </r>
    <r>
      <rPr>
        <sz val="8"/>
        <color theme="1" tint="0.499984740745262"/>
        <rFont val="Arial"/>
        <family val="2"/>
        <charset val="238"/>
      </rPr>
      <t>of which</t>
    </r>
  </si>
  <si>
    <r>
      <t xml:space="preserve">w tym 
samorządu
gminnego
</t>
    </r>
    <r>
      <rPr>
        <sz val="8"/>
        <color theme="1" tint="0.499984740745262"/>
        <rFont val="Arial"/>
        <family val="2"/>
        <charset val="238"/>
      </rPr>
      <t>of which gminas</t>
    </r>
  </si>
  <si>
    <r>
      <t xml:space="preserve">stowarzyszeń, organizacji
społ., polit.,
związków
zawodowych
</t>
    </r>
    <r>
      <rPr>
        <sz val="8"/>
        <color theme="1" tint="0.499984740745262"/>
        <rFont val="Arial"/>
        <family val="2"/>
        <charset val="238"/>
      </rPr>
      <t>associations, social and political organisations, trade unions</t>
    </r>
    <r>
      <rPr>
        <sz val="8"/>
        <rFont val="Arial"/>
        <family val="2"/>
        <charset val="238"/>
      </rPr>
      <t xml:space="preserve">
</t>
    </r>
  </si>
  <si>
    <r>
      <t xml:space="preserve">osób fizycznych
</t>
    </r>
    <r>
      <rPr>
        <sz val="8"/>
        <color theme="1" tint="0.499984740745262"/>
        <rFont val="Arial"/>
        <family val="2"/>
        <charset val="238"/>
      </rPr>
      <t>natural persons</t>
    </r>
  </si>
  <si>
    <r>
      <t xml:space="preserve">Ogółem                                                                                                                                                                                                                                                                                                                                                                                          </t>
    </r>
    <r>
      <rPr>
        <b/>
        <sz val="8"/>
        <color theme="1" tint="0.499984740745262"/>
        <rFont val="Arial"/>
        <family val="2"/>
        <charset val="238"/>
      </rPr>
      <t>Grand  total</t>
    </r>
  </si>
  <si>
    <r>
      <t xml:space="preserve">  w tym miasta wojewódzkie                                                                                                                                                                                                                                                                                                                                                                                                               </t>
    </r>
    <r>
      <rPr>
        <b/>
        <sz val="8"/>
        <color theme="1" tint="0.499984740745262"/>
        <rFont val="Arial"/>
        <family val="2"/>
        <charset val="238"/>
      </rPr>
      <t xml:space="preserve">  of which voivodship capitals</t>
    </r>
  </si>
  <si>
    <t>Białystok</t>
  </si>
  <si>
    <t>Bydgoszcz</t>
  </si>
  <si>
    <t>Gdańsk</t>
  </si>
  <si>
    <t>Gorzów Wielkopolski</t>
  </si>
  <si>
    <t>Katowice</t>
  </si>
  <si>
    <t>Kielce</t>
  </si>
  <si>
    <t>Kraków</t>
  </si>
  <si>
    <t>Lublin</t>
  </si>
  <si>
    <t>Łódź</t>
  </si>
  <si>
    <t>Olsztyn</t>
  </si>
  <si>
    <t>Opole</t>
  </si>
  <si>
    <t>Poznań</t>
  </si>
  <si>
    <t>Rzeszów</t>
  </si>
  <si>
    <t>Szczecin</t>
  </si>
  <si>
    <t>Toruń</t>
  </si>
  <si>
    <t>Warszawa</t>
  </si>
  <si>
    <t>Wrocław</t>
  </si>
  <si>
    <t>Zielona Góra</t>
  </si>
  <si>
    <r>
      <t xml:space="preserve">W tym  
</t>
    </r>
    <r>
      <rPr>
        <sz val="8"/>
        <color theme="1" tint="0.499984740745262"/>
        <rFont val="Arial"/>
        <family val="2"/>
        <charset val="238"/>
      </rPr>
      <t>Of which</t>
    </r>
  </si>
  <si>
    <r>
      <t xml:space="preserve">malarstwo
</t>
    </r>
    <r>
      <rPr>
        <sz val="8"/>
        <color theme="1" tint="0.499984740745262"/>
        <rFont val="Arial"/>
        <family val="2"/>
        <charset val="238"/>
      </rPr>
      <t>painting</t>
    </r>
  </si>
  <si>
    <r>
      <t xml:space="preserve">rzeźba 
</t>
    </r>
    <r>
      <rPr>
        <sz val="8"/>
        <color theme="1" tint="0.499984740745262"/>
        <rFont val="Arial"/>
        <family val="2"/>
        <charset val="238"/>
      </rPr>
      <t>sculpture</t>
    </r>
  </si>
  <si>
    <r>
      <t xml:space="preserve">grafika 
</t>
    </r>
    <r>
      <rPr>
        <sz val="8"/>
        <color theme="1" tint="0.499984740745262"/>
        <rFont val="Arial"/>
        <family val="2"/>
        <charset val="238"/>
      </rPr>
      <t>graphics</t>
    </r>
  </si>
  <si>
    <r>
      <t xml:space="preserve">rysunek 
</t>
    </r>
    <r>
      <rPr>
        <sz val="8"/>
        <color theme="1" tint="0.499984740745262"/>
        <rFont val="Arial"/>
        <family val="2"/>
        <charset val="238"/>
      </rPr>
      <t>drawing</t>
    </r>
  </si>
  <si>
    <r>
      <t xml:space="preserve">tkanina    
</t>
    </r>
    <r>
      <rPr>
        <sz val="8"/>
        <color theme="1" tint="0.499984740745262"/>
        <rFont val="Arial"/>
        <family val="2"/>
        <charset val="238"/>
      </rPr>
      <t>tapestry</t>
    </r>
  </si>
  <si>
    <r>
      <t xml:space="preserve">szkło
i ceramika 
</t>
    </r>
    <r>
      <rPr>
        <sz val="8"/>
        <color theme="1" tint="0.499984740745262"/>
        <rFont val="Arial"/>
        <family val="2"/>
        <charset val="238"/>
      </rPr>
      <t>glass and ceramics</t>
    </r>
  </si>
  <si>
    <r>
      <t>fotografia</t>
    </r>
    <r>
      <rPr>
        <sz val="8"/>
        <color theme="1" tint="0.34998626667073579"/>
        <rFont val="Arial"/>
        <family val="2"/>
        <charset val="238"/>
      </rPr>
      <t xml:space="preserve"> 
</t>
    </r>
    <r>
      <rPr>
        <sz val="8"/>
        <color theme="1" tint="0.499984740745262"/>
        <rFont val="Arial"/>
        <family val="2"/>
        <charset val="238"/>
      </rPr>
      <t>photography</t>
    </r>
  </si>
  <si>
    <r>
      <t>“nowe media” (elektroniczne)</t>
    </r>
    <r>
      <rPr>
        <sz val="8"/>
        <color theme="1" tint="0.34998626667073579"/>
        <rFont val="Arial"/>
        <family val="2"/>
        <charset val="238"/>
      </rPr>
      <t xml:space="preserve"> 
</t>
    </r>
    <r>
      <rPr>
        <sz val="8"/>
        <color theme="1" tint="0.499984740745262"/>
        <rFont val="Arial"/>
        <family val="2"/>
        <charset val="238"/>
      </rPr>
      <t>„new media” (electronic)</t>
    </r>
  </si>
  <si>
    <r>
      <t xml:space="preserve">filmy 
o sztuce 
</t>
    </r>
    <r>
      <rPr>
        <sz val="8"/>
        <color theme="1" tint="0.499984740745262"/>
        <rFont val="Arial"/>
        <family val="2"/>
        <charset val="238"/>
      </rPr>
      <t xml:space="preserve">videos 
about art </t>
    </r>
  </si>
  <si>
    <r>
      <t xml:space="preserve">  w tym    </t>
    </r>
    <r>
      <rPr>
        <sz val="8"/>
        <color theme="1" tint="0.499984740745262"/>
        <rFont val="Arial"/>
        <family val="2"/>
        <charset val="238"/>
      </rPr>
      <t>of which:</t>
    </r>
  </si>
  <si>
    <r>
      <t xml:space="preserve">W tym galerie państwowe i samorządowe   
</t>
    </r>
    <r>
      <rPr>
        <sz val="8"/>
        <color theme="1" tint="0.499984740745262"/>
        <rFont val="Arial"/>
        <family val="2"/>
        <charset val="238"/>
      </rPr>
      <t>Of which state and local self-government art galleries</t>
    </r>
  </si>
  <si>
    <r>
      <t xml:space="preserve">wystawy
</t>
    </r>
    <r>
      <rPr>
        <sz val="8"/>
        <color theme="1" tint="0.499984740745262"/>
        <rFont val="Arial"/>
        <family val="2"/>
        <charset val="238"/>
      </rPr>
      <t>exhibitions</t>
    </r>
  </si>
  <si>
    <r>
      <t xml:space="preserve">ekspozycje 
</t>
    </r>
    <r>
      <rPr>
        <sz val="8"/>
        <color theme="1" tint="0.499984740745262"/>
        <rFont val="Arial"/>
        <family val="2"/>
        <charset val="238"/>
      </rPr>
      <t>expositions</t>
    </r>
  </si>
  <si>
    <r>
      <t xml:space="preserve">zwiedzający wystawy
</t>
    </r>
    <r>
      <rPr>
        <sz val="8"/>
        <color theme="1" tint="0.499984740745262"/>
        <rFont val="Arial"/>
        <family val="2"/>
        <charset val="238"/>
      </rPr>
      <t>visitors of exhibitions</t>
    </r>
  </si>
  <si>
    <r>
      <t xml:space="preserve">wystawy plenerowe
</t>
    </r>
    <r>
      <rPr>
        <sz val="8"/>
        <color theme="1" tint="0.499984740745262"/>
        <rFont val="Arial"/>
        <family val="2"/>
        <charset val="238"/>
      </rPr>
      <t>open-air exhibitions</t>
    </r>
  </si>
  <si>
    <r>
      <t xml:space="preserve">“nowych mediów” 
</t>
    </r>
    <r>
      <rPr>
        <sz val="8"/>
        <color theme="1" tint="0.499984740745262"/>
        <rFont val="Arial"/>
        <family val="2"/>
        <charset val="238"/>
      </rPr>
      <t>„new media”</t>
    </r>
  </si>
  <si>
    <r>
      <t xml:space="preserve">w tym wystawy plenerowe
</t>
    </r>
    <r>
      <rPr>
        <sz val="8"/>
        <color theme="1" tint="0.499984740745262"/>
        <rFont val="Arial"/>
        <family val="2"/>
        <charset val="238"/>
      </rPr>
      <t xml:space="preserve">of which </t>
    </r>
    <r>
      <rPr>
        <sz val="8"/>
        <color theme="1" tint="0.34998626667073579"/>
        <rFont val="Arial"/>
        <family val="2"/>
        <charset val="238"/>
      </rPr>
      <t xml:space="preserve">
</t>
    </r>
    <r>
      <rPr>
        <sz val="8"/>
        <color theme="1" tint="0.499984740745262"/>
        <rFont val="Arial"/>
        <family val="2"/>
        <charset val="238"/>
      </rPr>
      <t>open-air exhibitions</t>
    </r>
  </si>
  <si>
    <r>
      <t xml:space="preserve">w tym
wystawy plenerowe
</t>
    </r>
    <r>
      <rPr>
        <sz val="8"/>
        <color theme="1" tint="0.499984740745262"/>
        <rFont val="Arial"/>
        <family val="2"/>
        <charset val="238"/>
      </rPr>
      <t>of which 
open-air exhibitions</t>
    </r>
  </si>
  <si>
    <r>
      <t xml:space="preserve">Wystawy w Polsce 
</t>
    </r>
    <r>
      <rPr>
        <sz val="8"/>
        <color theme="1" tint="0.499984740745262"/>
        <rFont val="Arial"/>
        <family val="2"/>
        <charset val="238"/>
      </rPr>
      <t>Exhibitions in Poland</t>
    </r>
  </si>
  <si>
    <r>
      <t xml:space="preserve">Wystawy za granicą 
</t>
    </r>
    <r>
      <rPr>
        <sz val="8"/>
        <color theme="1" tint="0.499984740745262"/>
        <rFont val="Arial"/>
        <family val="2"/>
        <charset val="238"/>
      </rPr>
      <t>Exhibitions abroad</t>
    </r>
  </si>
  <si>
    <r>
      <t xml:space="preserve">międzynarodowe 
</t>
    </r>
    <r>
      <rPr>
        <sz val="8"/>
        <color theme="1" tint="0.499984740745262"/>
        <rFont val="Arial"/>
        <family val="2"/>
        <charset val="238"/>
      </rPr>
      <t>international</t>
    </r>
  </si>
  <si>
    <r>
      <t xml:space="preserve">zagraniczne 
</t>
    </r>
    <r>
      <rPr>
        <sz val="8"/>
        <color theme="1" tint="0.499984740745262"/>
        <rFont val="Arial"/>
        <family val="2"/>
        <charset val="238"/>
      </rPr>
      <t>from abroad</t>
    </r>
  </si>
  <si>
    <r>
      <t xml:space="preserve">Galerie państwowe i samorządowe 
</t>
    </r>
    <r>
      <rPr>
        <b/>
        <sz val="8"/>
        <color theme="1" tint="0.499984740745262"/>
        <rFont val="Arial"/>
        <family val="2"/>
        <charset val="238"/>
      </rPr>
      <t>Art galleries of state and local government units</t>
    </r>
  </si>
  <si>
    <r>
      <t xml:space="preserve">Inne galerie sztuki
</t>
    </r>
    <r>
      <rPr>
        <b/>
        <sz val="8"/>
        <color theme="1" tint="0.499984740745262"/>
        <rFont val="Arial"/>
        <family val="2"/>
        <charset val="238"/>
      </rPr>
      <t>Other art galleries</t>
    </r>
  </si>
  <si>
    <r>
      <t xml:space="preserve">Wyszczególnienie                                                       </t>
    </r>
    <r>
      <rPr>
        <sz val="8"/>
        <color theme="1" tint="0.499984740745262"/>
        <rFont val="Arial"/>
        <family val="2"/>
        <charset val="238"/>
      </rPr>
      <t xml:space="preserve">   Specification</t>
    </r>
  </si>
  <si>
    <r>
      <t xml:space="preserve">Wystawy w Polsce
</t>
    </r>
    <r>
      <rPr>
        <sz val="8"/>
        <color theme="1" tint="0.499984740745262"/>
        <rFont val="Arial"/>
        <family val="2"/>
        <charset val="238"/>
      </rPr>
      <t>Exhibitions in the country</t>
    </r>
  </si>
  <si>
    <r>
      <t xml:space="preserve">Zorganizowane
imprezy 
</t>
    </r>
    <r>
      <rPr>
        <sz val="8"/>
        <color theme="1" tint="0.499984740745262"/>
        <rFont val="Arial"/>
        <family val="2"/>
        <charset val="238"/>
      </rPr>
      <t>Organised events</t>
    </r>
  </si>
  <si>
    <r>
      <t xml:space="preserve">Wydawnictwa 
</t>
    </r>
    <r>
      <rPr>
        <sz val="8"/>
        <color theme="1" tint="0.499984740745262"/>
        <rFont val="Arial"/>
        <family val="2"/>
        <charset val="238"/>
      </rPr>
      <t>Publications</t>
    </r>
  </si>
  <si>
    <r>
      <t xml:space="preserve">wystawy 
</t>
    </r>
    <r>
      <rPr>
        <sz val="8"/>
        <color theme="1" tint="0.499984740745262"/>
        <rFont val="Arial"/>
        <family val="2"/>
        <charset val="238"/>
      </rPr>
      <t>exhibitions</t>
    </r>
  </si>
  <si>
    <r>
      <t xml:space="preserve">zwiedzający 
</t>
    </r>
    <r>
      <rPr>
        <sz val="8"/>
        <color theme="1" tint="0.499984740745262"/>
        <rFont val="Arial"/>
        <family val="2"/>
        <charset val="238"/>
      </rPr>
      <t>visitors</t>
    </r>
  </si>
  <si>
    <r>
      <t xml:space="preserve">imprezy
</t>
    </r>
    <r>
      <rPr>
        <sz val="8"/>
        <color theme="1" tint="0.499984740745262"/>
        <rFont val="Arial"/>
        <family val="2"/>
        <charset val="238"/>
      </rPr>
      <t>events</t>
    </r>
  </si>
  <si>
    <r>
      <t xml:space="preserve">tytuły
</t>
    </r>
    <r>
      <rPr>
        <sz val="8"/>
        <color theme="1" tint="0.499984740745262"/>
        <rFont val="Arial"/>
        <family val="2"/>
        <charset val="238"/>
      </rPr>
      <t>titles</t>
    </r>
  </si>
  <si>
    <t>Dział VIII.</t>
  </si>
  <si>
    <t xml:space="preserve">Teatry, instytucje muzyczne i rozrywkowe </t>
  </si>
  <si>
    <t>Chapter VIII.</t>
  </si>
  <si>
    <t>Theatres, music institutions and entertainment enterprises</t>
  </si>
  <si>
    <t>Działalność teatrów i instytucji muzycznych według siedziby</t>
  </si>
  <si>
    <t xml:space="preserve">                              </t>
  </si>
  <si>
    <t>Activity of theatres and music institutions by locality</t>
  </si>
  <si>
    <t>Teatry i instytucje muzyczne według siedziby</t>
  </si>
  <si>
    <t>Theatres and music institutions by locality</t>
  </si>
  <si>
    <t xml:space="preserve">Sceny w teatrach i instytucjach muzycznych według siedziby </t>
  </si>
  <si>
    <t>Stages in theatres and music institutions by locality</t>
  </si>
  <si>
    <t>Miejsca na widowni w stałych salach w teatrach i instytucjach muzycznych według siedziby</t>
  </si>
  <si>
    <t>Seats for audience in permanent halls of theatres and music institutions by locality</t>
  </si>
  <si>
    <t>Przedstawienia i koncerty w teatrach i instytucjach muzycznych według siedziby</t>
  </si>
  <si>
    <t>Performances and concerts in theatres and music institutions by locality</t>
  </si>
  <si>
    <t xml:space="preserve">Widzowie i słuchacze w teatrach i instytucjach muzycznych według siedziby </t>
  </si>
  <si>
    <t>Audience in theatres and music institutions by locality</t>
  </si>
  <si>
    <t>Przedstawienia i koncerty oraz widzowie i  słuchacze w stałych salach w teatrach i instytucjach muzycznych według siedziby</t>
  </si>
  <si>
    <t>Performances and concerts, audience in permanent halls of theatres and music institutions by locality</t>
  </si>
  <si>
    <t xml:space="preserve">Przedstawienia i koncerty zespołów i artystów zagranicznych w teatrach i instytucjach muzycznych według siedziby </t>
  </si>
  <si>
    <t>Performances and concerts by foreign ensembles and artists in theatres and music institutions by locality</t>
  </si>
  <si>
    <t xml:space="preserve">Widzowie i słuchacze na przedstawieniach zespołów i artystów zagranicznych w teatrach i instytucjach muzycznych według siedziby  </t>
  </si>
  <si>
    <t xml:space="preserve">                               </t>
  </si>
  <si>
    <t xml:space="preserve">Audience on performances by foreign ensembles and artists in theatres and music institutions by locality   </t>
  </si>
  <si>
    <t>Przedstawienia zrealizowane za granicą według rodzajów instytucji i województw</t>
  </si>
  <si>
    <t>Performances realised abroad by type of institution and voivodship</t>
  </si>
  <si>
    <t xml:space="preserve">Wybrane dane o działalności teatrów i instytucji muzycznych według makroregionów (NUTS 1), regionów (NUTS 2) i podregionów (NUTS 3) </t>
  </si>
  <si>
    <t>Selected data on activity of theatres and music institutions by macroregion (NUTS 1), region (NUTS 2) and subregion (NUTS 3)</t>
  </si>
  <si>
    <r>
      <t xml:space="preserve">Teatry 
i instytucje muzyczne
</t>
    </r>
    <r>
      <rPr>
        <sz val="8"/>
        <color theme="1" tint="0.499984740745262"/>
        <rFont val="Arial"/>
        <family val="2"/>
        <charset val="238"/>
      </rPr>
      <t>Theatres 
and music institutions</t>
    </r>
  </si>
  <si>
    <r>
      <t xml:space="preserve">Miejsca 
na widowni 
w stałej sali
</t>
    </r>
    <r>
      <rPr>
        <sz val="8"/>
        <color theme="1" tint="0.499984740745262"/>
        <rFont val="Arial"/>
        <family val="2"/>
        <charset val="238"/>
      </rPr>
      <t>Seats in 
a permanent hall</t>
    </r>
  </si>
  <si>
    <r>
      <t xml:space="preserve">Przedstawienia i koncerty   
</t>
    </r>
    <r>
      <rPr>
        <sz val="8"/>
        <color theme="1" tint="0.499984740745262"/>
        <rFont val="Arial"/>
        <family val="2"/>
        <charset val="238"/>
      </rPr>
      <t>Performances and concerts</t>
    </r>
  </si>
  <si>
    <r>
      <t xml:space="preserve">Widzowie i słuchacze  
</t>
    </r>
    <r>
      <rPr>
        <sz val="8"/>
        <color theme="1" tint="0.499984740745262"/>
        <rFont val="Arial"/>
        <family val="2"/>
        <charset val="238"/>
      </rPr>
      <t>Audience</t>
    </r>
  </si>
  <si>
    <r>
      <t xml:space="preserve">we własnym województwie
</t>
    </r>
    <r>
      <rPr>
        <sz val="8"/>
        <color theme="1" tint="0.499984740745262"/>
        <rFont val="Arial"/>
        <family val="2"/>
        <charset val="238"/>
      </rPr>
      <t>within home voivodship</t>
    </r>
  </si>
  <si>
    <r>
      <t xml:space="preserve">z ogółem
udział 
w festiwalach 
</t>
    </r>
    <r>
      <rPr>
        <sz val="8"/>
        <color theme="1" tint="0.499984740745262"/>
        <rFont val="Arial"/>
        <family val="2"/>
        <charset val="238"/>
      </rPr>
      <t>in grand total participation 
in festivals</t>
    </r>
  </si>
  <si>
    <r>
      <t xml:space="preserve">w innych województwach
</t>
    </r>
    <r>
      <rPr>
        <sz val="8"/>
        <color theme="1" tint="0.499984740745262"/>
        <rFont val="Arial"/>
        <family val="2"/>
        <charset val="238"/>
      </rPr>
      <t>outside home voivodship</t>
    </r>
  </si>
  <si>
    <r>
      <t xml:space="preserve">w tym posiadające własny zespół artystyczny
</t>
    </r>
    <r>
      <rPr>
        <sz val="8"/>
        <color theme="1" tint="0.499984740745262"/>
        <rFont val="Arial"/>
        <family val="2"/>
        <charset val="238"/>
      </rPr>
      <t>of which with their own artistic ensamble</t>
    </r>
  </si>
  <si>
    <r>
      <t xml:space="preserve"> razem
</t>
    </r>
    <r>
      <rPr>
        <sz val="8"/>
        <color theme="1" tint="0.499984740745262"/>
        <rFont val="Arial"/>
        <family val="2"/>
        <charset val="238"/>
      </rPr>
      <t xml:space="preserve"> total</t>
    </r>
  </si>
  <si>
    <r>
      <t xml:space="preserve">w tym 
w stałej sali 
</t>
    </r>
    <r>
      <rPr>
        <sz val="8"/>
        <color theme="1" tint="0.499984740745262"/>
        <rFont val="Arial"/>
        <family val="2"/>
        <charset val="238"/>
      </rPr>
      <t>of which in 
a permanent hall</t>
    </r>
  </si>
  <si>
    <r>
      <t xml:space="preserve">stan w dniu 31 grudnia  
</t>
    </r>
    <r>
      <rPr>
        <sz val="8"/>
        <color theme="1" tint="0.499984740745262"/>
        <rFont val="Arial"/>
        <family val="2"/>
        <charset val="238"/>
      </rPr>
      <t>as of 31 December</t>
    </r>
  </si>
  <si>
    <r>
      <rPr>
        <b/>
        <sz val="8"/>
        <rFont val="Arial"/>
        <family val="2"/>
        <charset val="238"/>
      </rPr>
      <t xml:space="preserve">Polska     </t>
    </r>
    <r>
      <rPr>
        <sz val="8"/>
        <rFont val="Arial"/>
        <family val="2"/>
        <charset val="238"/>
      </rPr>
      <t xml:space="preserve">                                        2024</t>
    </r>
  </si>
  <si>
    <r>
      <rPr>
        <sz val="8"/>
        <color theme="1" tint="0.499984740745262"/>
        <rFont val="Arial"/>
        <family val="2"/>
        <charset val="238"/>
      </rPr>
      <t xml:space="preserve">Poland      </t>
    </r>
    <r>
      <rPr>
        <b/>
        <sz val="8"/>
        <color theme="1" tint="0.499984740745262"/>
        <rFont val="Arial"/>
        <family val="2"/>
        <charset val="238"/>
      </rPr>
      <t xml:space="preserve"> </t>
    </r>
    <r>
      <rPr>
        <b/>
        <sz val="8"/>
        <rFont val="Arial"/>
        <family val="2"/>
        <charset val="238"/>
      </rPr>
      <t xml:space="preserve">                                      2025</t>
    </r>
  </si>
  <si>
    <t xml:space="preserve">                    Stan w dniu 31 grudnia</t>
  </si>
  <si>
    <t xml:space="preserve">                    Theatres and music institutions by locality </t>
  </si>
  <si>
    <t xml:space="preserve">                    As of 31 December </t>
  </si>
  <si>
    <r>
      <t xml:space="preserve">Teatry
</t>
    </r>
    <r>
      <rPr>
        <sz val="8"/>
        <color theme="1" tint="0.499984740745262"/>
        <rFont val="Arial"/>
        <family val="2"/>
        <charset val="238"/>
      </rPr>
      <t>Theatres</t>
    </r>
  </si>
  <si>
    <r>
      <t xml:space="preserve">Teatry muzyczne
</t>
    </r>
    <r>
      <rPr>
        <sz val="8"/>
        <color theme="1" tint="0.499984740745262"/>
        <rFont val="Arial"/>
        <family val="2"/>
        <charset val="238"/>
      </rPr>
      <t>Music theatres</t>
    </r>
  </si>
  <si>
    <r>
      <t xml:space="preserve">Filharmonie, 
orkiestry i chóry 
</t>
    </r>
    <r>
      <rPr>
        <sz val="8"/>
        <color theme="1" tint="0.499984740745262"/>
        <rFont val="Arial"/>
        <family val="2"/>
        <charset val="238"/>
      </rPr>
      <t>Philharmonics, 
orchestras and choirs</t>
    </r>
  </si>
  <si>
    <r>
      <t xml:space="preserve">Zespoły 
pieśni i tańca
</t>
    </r>
    <r>
      <rPr>
        <sz val="8"/>
        <color theme="1" tint="0.499984740745262"/>
        <rFont val="Arial"/>
        <family val="2"/>
        <charset val="238"/>
      </rPr>
      <t>Song and dance ensembles</t>
    </r>
  </si>
  <si>
    <r>
      <t xml:space="preserve">dramatyczne
</t>
    </r>
    <r>
      <rPr>
        <sz val="8"/>
        <color theme="1" tint="0.499984740745262"/>
        <rFont val="Arial"/>
        <family val="2"/>
        <charset val="238"/>
      </rPr>
      <t>dramatic</t>
    </r>
  </si>
  <si>
    <r>
      <t xml:space="preserve">lalkowe
</t>
    </r>
    <r>
      <rPr>
        <sz val="8"/>
        <color theme="1" tint="0.499984740745262"/>
        <rFont val="Arial"/>
        <family val="2"/>
        <charset val="238"/>
      </rPr>
      <t xml:space="preserve">puppet </t>
    </r>
  </si>
  <si>
    <r>
      <t xml:space="preserve">opery
</t>
    </r>
    <r>
      <rPr>
        <sz val="8"/>
        <color theme="1" tint="0.499984740745262"/>
        <rFont val="Arial"/>
        <family val="2"/>
        <charset val="238"/>
      </rPr>
      <t>operas</t>
    </r>
  </si>
  <si>
    <r>
      <t xml:space="preserve">operetki, balet, teatry tańca, inne teatry muzyczne
</t>
    </r>
    <r>
      <rPr>
        <sz val="8"/>
        <color theme="1" tint="0.499984740745262"/>
        <rFont val="Arial"/>
        <family val="2"/>
        <charset val="238"/>
      </rPr>
      <t>operettas, ballet, dance theatres, other music theatres</t>
    </r>
  </si>
  <si>
    <r>
      <t xml:space="preserve">w tym 
filharmonie
</t>
    </r>
    <r>
      <rPr>
        <sz val="8"/>
        <color theme="1" tint="0.499984740745262"/>
        <rFont val="Arial"/>
        <family val="2"/>
        <charset val="238"/>
      </rPr>
      <t>of which 
philharmonics</t>
    </r>
  </si>
  <si>
    <r>
      <t xml:space="preserve">Posiadające własny zespół artystyczny  
</t>
    </r>
    <r>
      <rPr>
        <b/>
        <sz val="8"/>
        <color theme="1" tint="0.499984740745262"/>
        <rFont val="Arial"/>
        <family val="2"/>
        <charset val="238"/>
      </rPr>
      <t>with their own artistic ensamble</t>
    </r>
  </si>
  <si>
    <t>Uwaga. Dane dotyczące oper obejmują również działalność filharmoniczną Opery i Filharmonii Podlaskiej – Europejskiego Centrum Sztuki w Białymstoku.</t>
  </si>
  <si>
    <t>Note. Data relating to operas also include the philharmonic activity of the Podlasie Opera and Philharmonic – European Centre for the Arts in Bialystok.</t>
  </si>
  <si>
    <t xml:space="preserve">                    Stages in theatres and music institutions by locality</t>
  </si>
  <si>
    <r>
      <t xml:space="preserve">Teatry 
</t>
    </r>
    <r>
      <rPr>
        <sz val="8"/>
        <color theme="1" tint="0.499984740745262"/>
        <rFont val="Arial"/>
        <family val="2"/>
        <charset val="238"/>
      </rPr>
      <t>Theatres</t>
    </r>
  </si>
  <si>
    <r>
      <t xml:space="preserve">Filharmonie, 
orkiestry i chóry
</t>
    </r>
    <r>
      <rPr>
        <sz val="8"/>
        <color theme="1" tint="0.499984740745262"/>
        <rFont val="Arial"/>
        <family val="2"/>
        <charset val="238"/>
      </rPr>
      <t>Philharmonics, orchestras 
and choirs</t>
    </r>
  </si>
  <si>
    <r>
      <t xml:space="preserve">Uwaga. Dane dotyczące oper obejmują również działalność filharmoniczną Opery i Filharmonii Podlaskiej </t>
    </r>
    <r>
      <rPr>
        <b/>
        <sz val="8"/>
        <color theme="1"/>
        <rFont val="Arial"/>
        <family val="2"/>
        <charset val="238"/>
      </rPr>
      <t>–</t>
    </r>
    <r>
      <rPr>
        <sz val="8"/>
        <color theme="1"/>
        <rFont val="Arial"/>
        <family val="2"/>
        <charset val="238"/>
      </rPr>
      <t xml:space="preserve"> Europejskiego Centrum Sztuki w Białymstoku.</t>
    </r>
  </si>
  <si>
    <t xml:space="preserve">                    Seats for audience in permanent halls of theatres and music institutions by locality</t>
  </si>
  <si>
    <t xml:space="preserve">                    As of 31 December</t>
  </si>
  <si>
    <r>
      <t xml:space="preserve">Filharmonie, 
orkiestry i chóry
</t>
    </r>
    <r>
      <rPr>
        <sz val="8"/>
        <color theme="1" tint="0.499984740745262"/>
        <rFont val="Arial"/>
        <family val="2"/>
        <charset val="238"/>
      </rPr>
      <t>Philharmonics, 
orchestras and choirs</t>
    </r>
  </si>
  <si>
    <t xml:space="preserve">                    Performances and concerts in theatres and music institutions by locality</t>
  </si>
  <si>
    <r>
      <t xml:space="preserve">Zespoły 
pieśni i tańca
</t>
    </r>
    <r>
      <rPr>
        <sz val="8"/>
        <color theme="1" tint="0.499984740745262"/>
        <rFont val="Arial"/>
        <family val="2"/>
        <charset val="238"/>
      </rPr>
      <t xml:space="preserve">Song and dance ensembles  </t>
    </r>
  </si>
  <si>
    <t xml:space="preserve">                    Audience in theatres and music institutions by locality</t>
  </si>
  <si>
    <r>
      <t xml:space="preserve">Filharmonie, orkiestry i chóry
</t>
    </r>
    <r>
      <rPr>
        <sz val="8"/>
        <color theme="1" tint="0.499984740745262"/>
        <rFont val="Arial"/>
        <family val="2"/>
        <charset val="238"/>
      </rPr>
      <t>Philharmonics, 
orchestras and choirs</t>
    </r>
  </si>
  <si>
    <r>
      <t xml:space="preserve">Zespoły 
pieśni i tańca
</t>
    </r>
    <r>
      <rPr>
        <sz val="8"/>
        <color theme="1" tint="0.499984740745262"/>
        <rFont val="Arial"/>
        <family val="2"/>
        <charset val="238"/>
      </rPr>
      <t xml:space="preserve">Song and dance 
ensembles  </t>
    </r>
  </si>
  <si>
    <r>
      <t xml:space="preserve">Na 1 przedstawienie/koncert
</t>
    </r>
    <r>
      <rPr>
        <b/>
        <sz val="8"/>
        <color theme="1" tint="0.499984740745262"/>
        <rFont val="Arial"/>
        <family val="2"/>
        <charset val="238"/>
      </rPr>
      <t>Per 1 performance/concert</t>
    </r>
  </si>
  <si>
    <t xml:space="preserve">                    Performances and concerts, audience in permanent halls theatres and music institutions by locality</t>
  </si>
  <si>
    <r>
      <t xml:space="preserve">Teatry muzyczne 
</t>
    </r>
    <r>
      <rPr>
        <sz val="8"/>
        <color theme="1" tint="0.499984740745262"/>
        <rFont val="Arial"/>
        <family val="2"/>
        <charset val="238"/>
      </rPr>
      <t>Music theatres</t>
    </r>
  </si>
  <si>
    <r>
      <t xml:space="preserve">Zespoły 
pieśni i tańca 
</t>
    </r>
    <r>
      <rPr>
        <sz val="8"/>
        <color theme="1" tint="0.499984740745262"/>
        <rFont val="Arial"/>
        <family val="2"/>
        <charset val="238"/>
      </rPr>
      <t>Song and dance ensembles</t>
    </r>
  </si>
  <si>
    <r>
      <t xml:space="preserve">lalkowe
</t>
    </r>
    <r>
      <rPr>
        <sz val="8"/>
        <color theme="1" tint="0.499984740745262"/>
        <rFont val="Arial"/>
        <family val="2"/>
        <charset val="238"/>
      </rPr>
      <t>puppet</t>
    </r>
  </si>
  <si>
    <r>
      <t xml:space="preserve">opery 
</t>
    </r>
    <r>
      <rPr>
        <sz val="8"/>
        <color theme="1" tint="0.499984740745262"/>
        <rFont val="Arial"/>
        <family val="2"/>
        <charset val="238"/>
      </rPr>
      <t>operas</t>
    </r>
  </si>
  <si>
    <r>
      <t xml:space="preserve">Przedstawienia i koncerty
</t>
    </r>
    <r>
      <rPr>
        <b/>
        <sz val="8"/>
        <color theme="1" tint="0.499984740745262"/>
        <rFont val="Arial"/>
        <family val="2"/>
        <charset val="238"/>
      </rPr>
      <t>Performances and concerts</t>
    </r>
  </si>
  <si>
    <r>
      <t xml:space="preserve">Widzowie i słuchacze
</t>
    </r>
    <r>
      <rPr>
        <b/>
        <sz val="8"/>
        <color theme="1" tint="0.499984740745262"/>
        <rFont val="Arial"/>
        <family val="2"/>
        <charset val="238"/>
      </rPr>
      <t>Audience</t>
    </r>
  </si>
  <si>
    <r>
      <t xml:space="preserve">Zespoły pieśni 
i tańca
</t>
    </r>
    <r>
      <rPr>
        <sz val="8"/>
        <color theme="1" tint="0.499984740745262"/>
        <rFont val="Arial"/>
        <family val="2"/>
        <charset val="238"/>
      </rPr>
      <t>Song and dance ensembles</t>
    </r>
  </si>
  <si>
    <r>
      <t xml:space="preserve">lalkowe
</t>
    </r>
    <r>
      <rPr>
        <sz val="8"/>
        <color theme="1" tint="0.499984740745262"/>
        <rFont val="Arial"/>
        <family val="2"/>
        <charset val="238"/>
      </rPr>
      <t>puppet</t>
    </r>
    <r>
      <rPr>
        <sz val="8"/>
        <color theme="1" tint="0.34998626667073579"/>
        <rFont val="Arial"/>
        <family val="2"/>
        <charset val="238"/>
      </rPr>
      <t xml:space="preserve"> </t>
    </r>
  </si>
  <si>
    <r>
      <t xml:space="preserve">Odczyty/prelekcje/
spotkania
</t>
    </r>
    <r>
      <rPr>
        <sz val="8"/>
        <color theme="1" tint="0.499984740745262"/>
        <rFont val="Arial"/>
        <family val="2"/>
        <charset val="238"/>
      </rPr>
      <t>Readings/lectures/
meetings</t>
    </r>
  </si>
  <si>
    <r>
      <rPr>
        <sz val="8"/>
        <rFont val="Arial"/>
        <family val="2"/>
        <charset val="238"/>
      </rPr>
      <t>Seanse filmowe</t>
    </r>
    <r>
      <rPr>
        <sz val="8"/>
        <color theme="1" tint="0.499984740745262"/>
        <rFont val="Arial"/>
        <family val="2"/>
        <charset val="238"/>
      </rPr>
      <t xml:space="preserve">
Film screenings</t>
    </r>
  </si>
  <si>
    <r>
      <t xml:space="preserve">Konkursy
</t>
    </r>
    <r>
      <rPr>
        <sz val="8"/>
        <color theme="1" tint="0.499984740745262"/>
        <rFont val="Arial"/>
        <family val="2"/>
        <charset val="238"/>
      </rPr>
      <t>Competitions</t>
    </r>
  </si>
  <si>
    <r>
      <t xml:space="preserve">Warsztaty
</t>
    </r>
    <r>
      <rPr>
        <sz val="8"/>
        <color theme="1" tint="0.499984740745262"/>
        <rFont val="Arial"/>
        <family val="2"/>
        <charset val="238"/>
      </rPr>
      <t>Art workshops</t>
    </r>
  </si>
  <si>
    <r>
      <t xml:space="preserve">Imprezy plenerowe
</t>
    </r>
    <r>
      <rPr>
        <sz val="8"/>
        <color theme="1" tint="0.499984740745262"/>
        <rFont val="Arial"/>
        <family val="2"/>
        <charset val="238"/>
      </rPr>
      <t>Outdoor events</t>
    </r>
  </si>
  <si>
    <r>
      <rPr>
        <sz val="8"/>
        <rFont val="Arial"/>
        <family val="2"/>
        <charset val="238"/>
      </rPr>
      <t>Wystawy</t>
    </r>
    <r>
      <rPr>
        <sz val="8"/>
        <color rgb="FFFF0000"/>
        <rFont val="Arial"/>
        <family val="2"/>
        <charset val="238"/>
      </rPr>
      <t xml:space="preserve">
</t>
    </r>
    <r>
      <rPr>
        <sz val="8"/>
        <color theme="1" tint="0.499984740745262"/>
        <rFont val="Arial"/>
        <family val="2"/>
        <charset val="238"/>
      </rPr>
      <t>Exhibitions</t>
    </r>
  </si>
  <si>
    <r>
      <t xml:space="preserve">Lekcje
</t>
    </r>
    <r>
      <rPr>
        <sz val="8"/>
        <color theme="1" tint="0.499984740745262"/>
        <rFont val="Arial"/>
        <family val="2"/>
        <charset val="238"/>
      </rPr>
      <t>Lessons</t>
    </r>
  </si>
  <si>
    <r>
      <t xml:space="preserve">Inne
</t>
    </r>
    <r>
      <rPr>
        <sz val="8"/>
        <color theme="1" tint="0.499984740745262"/>
        <rFont val="Arial"/>
        <family val="2"/>
        <charset val="238"/>
      </rPr>
      <t>Other</t>
    </r>
  </si>
  <si>
    <r>
      <t xml:space="preserve">tematy
</t>
    </r>
    <r>
      <rPr>
        <sz val="8"/>
        <color theme="1" tint="0.499984740745262"/>
        <rFont val="Arial"/>
        <family val="2"/>
        <charset val="238"/>
      </rPr>
      <t>subjects</t>
    </r>
  </si>
  <si>
    <r>
      <t xml:space="preserve">zajęcia
</t>
    </r>
    <r>
      <rPr>
        <sz val="8"/>
        <color theme="1" tint="0.499984740745262"/>
        <rFont val="Arial"/>
        <family val="2"/>
        <charset val="238"/>
      </rPr>
      <t>activities</t>
    </r>
  </si>
  <si>
    <r>
      <t xml:space="preserve"> w tym cykliczne
</t>
    </r>
    <r>
      <rPr>
        <b/>
        <sz val="8"/>
        <color theme="1" tint="0.499984740745262"/>
        <rFont val="Arial"/>
        <family val="2"/>
        <charset val="238"/>
      </rPr>
      <t>of which cyclic</t>
    </r>
  </si>
  <si>
    <r>
      <t xml:space="preserve">Seanse filmowe
</t>
    </r>
    <r>
      <rPr>
        <sz val="8"/>
        <color theme="1" tint="0.499984740745262"/>
        <rFont val="Arial"/>
        <family val="2"/>
        <charset val="238"/>
      </rPr>
      <t>Film screenings</t>
    </r>
  </si>
  <si>
    <r>
      <t xml:space="preserve">Konkursy
</t>
    </r>
    <r>
      <rPr>
        <sz val="8"/>
        <color theme="1" tint="0.499984740745262"/>
        <rFont val="Arial"/>
        <family val="2"/>
        <charset val="238"/>
      </rPr>
      <t>Contests</t>
    </r>
  </si>
  <si>
    <r>
      <rPr>
        <sz val="8"/>
        <rFont val="Arial"/>
        <family val="2"/>
        <charset val="238"/>
      </rPr>
      <t>Lekcje (zajęcia)</t>
    </r>
    <r>
      <rPr>
        <sz val="8"/>
        <color rgb="FFFF0000"/>
        <rFont val="Arial"/>
        <family val="2"/>
        <charset val="238"/>
      </rPr>
      <t xml:space="preserve">
</t>
    </r>
    <r>
      <rPr>
        <sz val="8"/>
        <color theme="1" tint="0.499984740745262"/>
        <rFont val="Arial"/>
        <family val="2"/>
        <charset val="238"/>
      </rPr>
      <t>Lessons (activities)</t>
    </r>
  </si>
  <si>
    <t xml:space="preserve">                      Performances and concerts by foreign ensembles and artists in theatres and music institution by locality </t>
  </si>
  <si>
    <r>
      <t xml:space="preserve">Opery 
</t>
    </r>
    <r>
      <rPr>
        <sz val="8"/>
        <color theme="1" tint="0.499984740745262"/>
        <rFont val="Arial"/>
        <family val="2"/>
        <charset val="238"/>
      </rPr>
      <t>Operas</t>
    </r>
  </si>
  <si>
    <r>
      <rPr>
        <sz val="8"/>
        <rFont val="Arial"/>
        <family val="2"/>
        <charset val="238"/>
      </rPr>
      <t>Operetki, balet, teatry tańca, inne teatry muzyczne</t>
    </r>
    <r>
      <rPr>
        <sz val="8"/>
        <color theme="1"/>
        <rFont val="Arial"/>
        <family val="2"/>
        <charset val="238"/>
      </rPr>
      <t xml:space="preserve">
</t>
    </r>
    <r>
      <rPr>
        <sz val="8"/>
        <color theme="1" tint="0.499984740745262"/>
        <rFont val="Arial"/>
        <family val="2"/>
        <charset val="238"/>
      </rPr>
      <t>Operettas, ballet, dance theatres, other music theatres</t>
    </r>
  </si>
  <si>
    <r>
      <t xml:space="preserve">Filharmonie
</t>
    </r>
    <r>
      <rPr>
        <sz val="8"/>
        <color theme="1" tint="0.499984740745262"/>
        <rFont val="Arial"/>
        <family val="2"/>
        <charset val="238"/>
      </rPr>
      <t>Philharmonics</t>
    </r>
  </si>
  <si>
    <r>
      <t xml:space="preserve">Orkiestry 
i chóry
</t>
    </r>
    <r>
      <rPr>
        <sz val="8"/>
        <color theme="1" tint="0.499984740745262"/>
        <rFont val="Arial"/>
        <family val="2"/>
        <charset val="238"/>
      </rPr>
      <t>Orchestras 
and choirs</t>
    </r>
  </si>
  <si>
    <r>
      <t xml:space="preserve">razem  
</t>
    </r>
    <r>
      <rPr>
        <sz val="8"/>
        <color theme="1" tint="0.499984740745262"/>
        <rFont val="Arial"/>
        <family val="2"/>
        <charset val="238"/>
      </rPr>
      <t>total</t>
    </r>
  </si>
  <si>
    <t xml:space="preserve">                      Audience on performances by foreign ensembles and artists in theatres and music institution by locality </t>
  </si>
  <si>
    <r>
      <t xml:space="preserve">Opery
</t>
    </r>
    <r>
      <rPr>
        <sz val="8"/>
        <color theme="1" tint="0.499984740745262"/>
        <rFont val="Arial"/>
        <family val="2"/>
        <charset val="238"/>
      </rPr>
      <t>Operas</t>
    </r>
  </si>
  <si>
    <r>
      <t>Orkiest</t>
    </r>
    <r>
      <rPr>
        <sz val="8"/>
        <rFont val="Arial"/>
        <family val="2"/>
        <charset val="238"/>
      </rPr>
      <t>ry i chóry</t>
    </r>
    <r>
      <rPr>
        <sz val="8"/>
        <color theme="1"/>
        <rFont val="Arial"/>
        <family val="2"/>
        <charset val="238"/>
      </rPr>
      <t xml:space="preserve">
</t>
    </r>
    <r>
      <rPr>
        <sz val="8"/>
        <color theme="1" tint="0.499984740745262"/>
        <rFont val="Arial"/>
        <family val="2"/>
        <charset val="238"/>
      </rPr>
      <t>Orchestras 
and choirs</t>
    </r>
  </si>
  <si>
    <r>
      <t xml:space="preserve">Według siedziby
</t>
    </r>
    <r>
      <rPr>
        <sz val="8"/>
        <color theme="1" tint="0.499984740745262"/>
        <rFont val="Arial"/>
        <family val="2"/>
        <charset val="238"/>
      </rPr>
      <t>By locality</t>
    </r>
  </si>
  <si>
    <r>
      <t xml:space="preserve">Według województw
</t>
    </r>
    <r>
      <rPr>
        <sz val="8"/>
        <color theme="1" tint="0.499984740745262"/>
        <rFont val="Arial"/>
        <family val="2"/>
        <charset val="238"/>
      </rPr>
      <t>By voivodship</t>
    </r>
  </si>
  <si>
    <r>
      <t xml:space="preserve">imprezy własne
</t>
    </r>
    <r>
      <rPr>
        <sz val="8"/>
        <color theme="1" tint="0.499984740745262"/>
        <rFont val="Arial"/>
        <family val="2"/>
        <charset val="238"/>
      </rPr>
      <t>national events</t>
    </r>
  </si>
  <si>
    <r>
      <t xml:space="preserve">imprezy z zagranicy
</t>
    </r>
    <r>
      <rPr>
        <sz val="8"/>
        <color theme="1" tint="0.499984740745262"/>
        <rFont val="Arial"/>
        <family val="2"/>
        <charset val="238"/>
      </rPr>
      <t>foreign events</t>
    </r>
  </si>
  <si>
    <r>
      <t xml:space="preserve">widzowie
</t>
    </r>
    <r>
      <rPr>
        <sz val="8"/>
        <color theme="1" tint="0.499984740745262"/>
        <rFont val="Arial"/>
        <family val="2"/>
        <charset val="238"/>
      </rPr>
      <t>audience</t>
    </r>
  </si>
  <si>
    <r>
      <rPr>
        <sz val="8"/>
        <rFont val="Arial"/>
        <family val="2"/>
        <charset val="238"/>
      </rPr>
      <t>we własnym województwie</t>
    </r>
    <r>
      <rPr>
        <sz val="8"/>
        <color rgb="FFFF0000"/>
        <rFont val="Arial"/>
        <family val="2"/>
        <charset val="238"/>
      </rPr>
      <t xml:space="preserve">
</t>
    </r>
    <r>
      <rPr>
        <sz val="8"/>
        <color theme="1" tint="0.499984740745262"/>
        <rFont val="Arial"/>
        <family val="2"/>
        <charset val="238"/>
      </rPr>
      <t>within home voivodship</t>
    </r>
  </si>
  <si>
    <r>
      <rPr>
        <sz val="8"/>
        <rFont val="Arial"/>
        <family val="2"/>
        <charset val="238"/>
      </rPr>
      <t>w innym województwie</t>
    </r>
    <r>
      <rPr>
        <sz val="8"/>
        <color rgb="FFFF0000"/>
        <rFont val="Arial"/>
        <family val="2"/>
        <charset val="238"/>
      </rPr>
      <t xml:space="preserve">
</t>
    </r>
    <r>
      <rPr>
        <sz val="8"/>
        <color theme="1" tint="0.499984740745262"/>
        <rFont val="Arial"/>
        <family val="2"/>
        <charset val="238"/>
      </rPr>
      <t>outside home voivodship</t>
    </r>
  </si>
  <si>
    <r>
      <t xml:space="preserve">na 1 imprezę
</t>
    </r>
    <r>
      <rPr>
        <sz val="8"/>
        <color theme="1" tint="0.499984740745262"/>
        <rFont val="Arial"/>
        <family val="2"/>
        <charset val="238"/>
      </rPr>
      <t>per 1 event</t>
    </r>
  </si>
  <si>
    <r>
      <t xml:space="preserve">w tym w teatrach 
dramatycznych i lalkowych
</t>
    </r>
    <r>
      <rPr>
        <sz val="8"/>
        <color theme="1" tint="0.499984740745262"/>
        <rFont val="Arial"/>
        <family val="2"/>
        <charset val="238"/>
      </rPr>
      <t>of which in dramatic 
and puppet theatres</t>
    </r>
  </si>
  <si>
    <r>
      <t xml:space="preserve">w tym 
dramatycznych
</t>
    </r>
    <r>
      <rPr>
        <sz val="8"/>
        <color theme="1" tint="0.499984740745262"/>
        <rFont val="Arial"/>
        <family val="2"/>
        <charset val="238"/>
      </rPr>
      <t xml:space="preserve">of which 
dramatic         </t>
    </r>
  </si>
  <si>
    <r>
      <t xml:space="preserve">w tym dramatycznych
</t>
    </r>
    <r>
      <rPr>
        <sz val="8"/>
        <color theme="1" tint="0.499984740745262"/>
        <rFont val="Arial"/>
        <family val="2"/>
        <charset val="238"/>
      </rPr>
      <t xml:space="preserve">of which dramatic    </t>
    </r>
  </si>
  <si>
    <t xml:space="preserve">Kraje                                               </t>
  </si>
  <si>
    <r>
      <rPr>
        <sz val="8"/>
        <rFont val="Arial"/>
        <family val="2"/>
        <charset val="238"/>
      </rPr>
      <t>operetki, balet, teatry tańca, inne teatry muzyczne</t>
    </r>
    <r>
      <rPr>
        <sz val="8"/>
        <color rgb="FFFF0000"/>
        <rFont val="Arial"/>
        <family val="2"/>
        <charset val="238"/>
      </rPr>
      <t xml:space="preserve">
</t>
    </r>
    <r>
      <rPr>
        <sz val="8"/>
        <color theme="1" tint="0.499984740745262"/>
        <rFont val="Arial"/>
        <family val="2"/>
        <charset val="238"/>
      </rPr>
      <t>operettas, ballet, dance theatres, other music theatres</t>
    </r>
  </si>
  <si>
    <r>
      <t xml:space="preserve">filharmonie,
orkiestry i chóry
</t>
    </r>
    <r>
      <rPr>
        <sz val="8"/>
        <color theme="1" tint="0.499984740745262"/>
        <rFont val="Arial"/>
        <family val="2"/>
        <charset val="238"/>
      </rPr>
      <t>philharmonics, 
orchestras and choirs</t>
    </r>
  </si>
  <si>
    <r>
      <t xml:space="preserve">zespoły 
pieśni i tańca
</t>
    </r>
    <r>
      <rPr>
        <sz val="8"/>
        <color theme="1" tint="0.499984740745262"/>
        <rFont val="Arial"/>
        <family val="2"/>
        <charset val="238"/>
      </rPr>
      <t>song and dance ensembles</t>
    </r>
  </si>
  <si>
    <r>
      <t xml:space="preserve">w tym
filharmonie
</t>
    </r>
    <r>
      <rPr>
        <sz val="8"/>
        <color theme="1" tint="0.499984740745262"/>
        <rFont val="Arial"/>
        <family val="2"/>
        <charset val="238"/>
      </rPr>
      <t>of which 
philharmonics</t>
    </r>
  </si>
  <si>
    <t>Poland</t>
  </si>
  <si>
    <r>
      <t xml:space="preserve">Austria </t>
    </r>
    <r>
      <rPr>
        <i/>
        <sz val="10"/>
        <color indexed="8"/>
        <rFont val="Times New Roman"/>
        <family val="1"/>
        <charset val="238"/>
      </rPr>
      <t/>
    </r>
  </si>
  <si>
    <t xml:space="preserve">Austria </t>
  </si>
  <si>
    <r>
      <t xml:space="preserve">Belgia </t>
    </r>
    <r>
      <rPr>
        <i/>
        <sz val="10"/>
        <color indexed="8"/>
        <rFont val="Times New Roman"/>
        <family val="1"/>
        <charset val="238"/>
      </rPr>
      <t/>
    </r>
  </si>
  <si>
    <t xml:space="preserve">Belgium  </t>
  </si>
  <si>
    <t>Dania</t>
  </si>
  <si>
    <t>Denmark</t>
  </si>
  <si>
    <t>Finlandia</t>
  </si>
  <si>
    <t>Finland</t>
  </si>
  <si>
    <t xml:space="preserve">Francja </t>
  </si>
  <si>
    <t>Spain</t>
  </si>
  <si>
    <t xml:space="preserve">Lithuania  </t>
  </si>
  <si>
    <r>
      <t xml:space="preserve">Niemcy </t>
    </r>
    <r>
      <rPr>
        <i/>
        <sz val="10"/>
        <color indexed="8"/>
        <rFont val="Times New Roman"/>
        <family val="1"/>
        <charset val="238"/>
      </rPr>
      <t/>
    </r>
  </si>
  <si>
    <t xml:space="preserve">Germany  </t>
  </si>
  <si>
    <t>Stany Zednoczone</t>
  </si>
  <si>
    <t>United States</t>
  </si>
  <si>
    <t xml:space="preserve">Szwajcaria </t>
  </si>
  <si>
    <t xml:space="preserve">Switzerland </t>
  </si>
  <si>
    <t>Szwecja</t>
  </si>
  <si>
    <t>Sweden</t>
  </si>
  <si>
    <t>Ukraina</t>
  </si>
  <si>
    <t>Ukraine</t>
  </si>
  <si>
    <r>
      <t xml:space="preserve">Węgry </t>
    </r>
    <r>
      <rPr>
        <i/>
        <sz val="10"/>
        <color indexed="8"/>
        <rFont val="Times New Roman"/>
        <family val="1"/>
        <charset val="238"/>
      </rPr>
      <t/>
    </r>
  </si>
  <si>
    <t xml:space="preserve">Hungary  </t>
  </si>
  <si>
    <t xml:space="preserve">Wielka Brytania   </t>
  </si>
  <si>
    <t>United Kingdom</t>
  </si>
  <si>
    <r>
      <t xml:space="preserve">Włochy </t>
    </r>
    <r>
      <rPr>
        <i/>
        <sz val="10"/>
        <color indexed="8"/>
        <rFont val="Times New Roman"/>
        <family val="1"/>
        <charset val="238"/>
      </rPr>
      <t/>
    </r>
  </si>
  <si>
    <t xml:space="preserve">Italy  </t>
  </si>
  <si>
    <t xml:space="preserve">Inny kraj europejski  </t>
  </si>
  <si>
    <t>Other European country</t>
  </si>
  <si>
    <t xml:space="preserve">Inny kraj pozaeuropejski </t>
  </si>
  <si>
    <t xml:space="preserve">                      Performances realised abroad by type of institution and voivodship</t>
  </si>
  <si>
    <r>
      <t xml:space="preserve">Województwa
</t>
    </r>
    <r>
      <rPr>
        <sz val="8"/>
        <color theme="1" tint="0.499984740745262"/>
        <rFont val="Arial"/>
        <family val="2"/>
        <charset val="238"/>
      </rPr>
      <t>Voivodships</t>
    </r>
    <r>
      <rPr>
        <sz val="8"/>
        <color theme="1"/>
        <rFont val="Arial"/>
        <family val="2"/>
        <charset val="238"/>
      </rPr>
      <t xml:space="preserve">
</t>
    </r>
  </si>
  <si>
    <r>
      <rPr>
        <sz val="8"/>
        <rFont val="Arial"/>
        <family val="2"/>
        <charset val="238"/>
      </rPr>
      <t>Przedstawienia i koncerty zrealizowane przez</t>
    </r>
    <r>
      <rPr>
        <sz val="8"/>
        <color rgb="FF00B050"/>
        <rFont val="Arial"/>
        <family val="2"/>
        <charset val="238"/>
      </rPr>
      <t xml:space="preserve">
</t>
    </r>
    <r>
      <rPr>
        <sz val="8"/>
        <color theme="1" tint="0.499984740745262"/>
        <rFont val="Arial"/>
        <family val="2"/>
        <charset val="238"/>
      </rPr>
      <t>Performances and concerts realised by</t>
    </r>
  </si>
  <si>
    <r>
      <t xml:space="preserve">teatry
</t>
    </r>
    <r>
      <rPr>
        <sz val="8"/>
        <color theme="1" tint="0.499984740745262"/>
        <rFont val="Arial"/>
        <family val="2"/>
        <charset val="238"/>
      </rPr>
      <t>theatres</t>
    </r>
  </si>
  <si>
    <r>
      <t xml:space="preserve">filharmonie, 
orkiestry i chóry                         
</t>
    </r>
    <r>
      <rPr>
        <sz val="8"/>
        <color theme="1" tint="0.499984740745262"/>
        <rFont val="Arial"/>
        <family val="2"/>
        <charset val="238"/>
      </rPr>
      <t>philharmonics, 
orchestras and choirs</t>
    </r>
  </si>
  <si>
    <t xml:space="preserve">                      Selected data on activity of theatres and music institutions by macroregion (NUTS 1), region (NUTS 2) and subregion (NUTS 3) </t>
  </si>
  <si>
    <r>
      <t xml:space="preserve">Miejsca 
na widowni w stałej sali 
</t>
    </r>
    <r>
      <rPr>
        <sz val="8"/>
        <color theme="1" tint="0.499984740745262"/>
        <rFont val="Arial"/>
        <family val="2"/>
        <charset val="238"/>
      </rPr>
      <t>Seats in 
a permanent hall</t>
    </r>
  </si>
  <si>
    <r>
      <t xml:space="preserve">Przedstawienia i koncerty
</t>
    </r>
    <r>
      <rPr>
        <sz val="8"/>
        <color theme="1" tint="0.499984740745262"/>
        <rFont val="Arial"/>
        <family val="2"/>
        <charset val="238"/>
      </rPr>
      <t>Performances and concerts</t>
    </r>
  </si>
  <si>
    <r>
      <t xml:space="preserve">Widzowie i słuchacze
</t>
    </r>
    <r>
      <rPr>
        <sz val="8"/>
        <color theme="1" tint="0.499984740745262"/>
        <rFont val="Arial"/>
        <family val="2"/>
        <charset val="238"/>
      </rPr>
      <t>Audience</t>
    </r>
  </si>
  <si>
    <r>
      <t xml:space="preserve">we własnym województwie 
</t>
    </r>
    <r>
      <rPr>
        <sz val="8"/>
        <color theme="1" tint="0.499984740745262"/>
        <rFont val="Arial"/>
        <family val="2"/>
        <charset val="238"/>
      </rPr>
      <t>within home voivodship</t>
    </r>
  </si>
  <si>
    <r>
      <t xml:space="preserve">w innych województwach 
</t>
    </r>
    <r>
      <rPr>
        <sz val="8"/>
        <color theme="1" tint="0.499984740745262"/>
        <rFont val="Arial"/>
        <family val="2"/>
        <charset val="238"/>
      </rPr>
      <t>outside home voivodship</t>
    </r>
  </si>
  <si>
    <r>
      <t xml:space="preserve">w tym 
w stałej sali
</t>
    </r>
    <r>
      <rPr>
        <sz val="8"/>
        <color theme="1" tint="0.499984740745262"/>
        <rFont val="Arial"/>
        <family val="2"/>
        <charset val="238"/>
      </rPr>
      <t>of which in 
a permanent hall</t>
    </r>
  </si>
  <si>
    <r>
      <t xml:space="preserve">stan w dniu 31 grudnia               
</t>
    </r>
    <r>
      <rPr>
        <sz val="8"/>
        <color theme="1" tint="0.499984740745262"/>
        <rFont val="Arial"/>
        <family val="2"/>
        <charset val="238"/>
      </rPr>
      <t>as of 31 December</t>
    </r>
  </si>
  <si>
    <t>Dział IX.</t>
  </si>
  <si>
    <t>Kina</t>
  </si>
  <si>
    <t>Chapter IX.</t>
  </si>
  <si>
    <t>Cinemas</t>
  </si>
  <si>
    <t xml:space="preserve">Seanse w kinach </t>
  </si>
  <si>
    <t>Screenings in cinemas</t>
  </si>
  <si>
    <t>Widzowie w kinach</t>
  </si>
  <si>
    <t>Attendance in cinemas</t>
  </si>
  <si>
    <t>Wybrane dane o działalności kin według makroregionów (NUTS 1), regionów (NUTS 2) i podregionów (NUTS 3)</t>
  </si>
  <si>
    <t>Selected data on cinemas' activity by macroregion (NUTS 1), region (NUTS 2) and subregion (NUTS 3)</t>
  </si>
  <si>
    <r>
      <t xml:space="preserve">Kina
</t>
    </r>
    <r>
      <rPr>
        <sz val="8"/>
        <color theme="1" tint="0.499984740745262"/>
        <rFont val="Arial"/>
        <family val="2"/>
        <charset val="238"/>
      </rPr>
      <t>Cinemas</t>
    </r>
  </si>
  <si>
    <r>
      <t xml:space="preserve">Sale projekcyjne   
w kinach stałych 
</t>
    </r>
    <r>
      <rPr>
        <sz val="8"/>
        <color theme="1" tint="0.499984740745262"/>
        <rFont val="Arial"/>
        <family val="2"/>
        <charset val="238"/>
      </rPr>
      <t>Screens 
at indoor 
cinemas</t>
    </r>
  </si>
  <si>
    <r>
      <t xml:space="preserve">Miejsca na widowni 
w kinach stałych
</t>
    </r>
    <r>
      <rPr>
        <sz val="8"/>
        <color theme="1" tint="0.499984740745262"/>
        <rFont val="Arial"/>
        <family val="2"/>
        <charset val="238"/>
      </rPr>
      <t>Seats at indoor cinemas</t>
    </r>
  </si>
  <si>
    <r>
      <t xml:space="preserve">ruchome
</t>
    </r>
    <r>
      <rPr>
        <sz val="8"/>
        <color theme="1" tint="0.499984740745262"/>
        <rFont val="Arial"/>
        <family val="2"/>
        <charset val="238"/>
      </rPr>
      <t>mobile cinemas</t>
    </r>
  </si>
  <si>
    <r>
      <rPr>
        <sz val="8"/>
        <color theme="1"/>
        <rFont val="Arial"/>
        <family val="2"/>
        <charset val="238"/>
      </rPr>
      <t>razem</t>
    </r>
    <r>
      <rPr>
        <i/>
        <sz val="8"/>
        <color theme="1"/>
        <rFont val="Arial"/>
        <family val="2"/>
        <charset val="238"/>
      </rPr>
      <t xml:space="preserve">  
</t>
    </r>
    <r>
      <rPr>
        <sz val="8"/>
        <color theme="1" tint="0.499984740745262"/>
        <rFont val="Arial"/>
        <family val="2"/>
        <charset val="238"/>
      </rPr>
      <t>total</t>
    </r>
  </si>
  <si>
    <r>
      <t xml:space="preserve">w tym 
kina sezonowe/
czasowe       
</t>
    </r>
    <r>
      <rPr>
        <sz val="8"/>
        <color theme="1" tint="0.499984740745262"/>
        <rFont val="Arial"/>
        <family val="2"/>
        <charset val="238"/>
      </rPr>
      <t>of which 
seasonal/
temporary cinemas</t>
    </r>
  </si>
  <si>
    <r>
      <t xml:space="preserve">ogółem  </t>
    </r>
    <r>
      <rPr>
        <i/>
        <sz val="8"/>
        <color theme="1"/>
        <rFont val="Arial"/>
        <family val="2"/>
        <charset val="238"/>
      </rPr>
      <t xml:space="preserve">  
</t>
    </r>
    <r>
      <rPr>
        <sz val="8"/>
        <color theme="1" tint="0.499984740745262"/>
        <rFont val="Arial"/>
        <family val="2"/>
        <charset val="238"/>
      </rPr>
      <t>grand total</t>
    </r>
  </si>
  <si>
    <r>
      <rPr>
        <sz val="8"/>
        <color theme="1" tint="0.499984740745262"/>
        <rFont val="Arial"/>
        <family val="2"/>
        <charset val="238"/>
      </rPr>
      <t>Poland</t>
    </r>
    <r>
      <rPr>
        <b/>
        <sz val="8"/>
        <color theme="1" tint="0.499984740745262"/>
        <rFont val="Arial"/>
        <family val="2"/>
        <charset val="238"/>
      </rPr>
      <t xml:space="preserve"> </t>
    </r>
    <r>
      <rPr>
        <b/>
        <sz val="8"/>
        <rFont val="Arial"/>
        <family val="2"/>
        <charset val="238"/>
      </rPr>
      <t xml:space="preserve">                                            2025</t>
    </r>
  </si>
  <si>
    <t xml:space="preserve">Wyszczególnienie           </t>
  </si>
  <si>
    <r>
      <t xml:space="preserve">Liczba sal
</t>
    </r>
    <r>
      <rPr>
        <sz val="8"/>
        <color theme="1" tint="0.499984740745262"/>
        <rFont val="Arial"/>
        <family val="2"/>
        <charset val="238"/>
      </rPr>
      <t>Number of screens</t>
    </r>
  </si>
  <si>
    <r>
      <t xml:space="preserve">Ogółem  </t>
    </r>
    <r>
      <rPr>
        <sz val="8"/>
        <color theme="1"/>
        <rFont val="Arial"/>
        <family val="2"/>
        <charset val="238"/>
      </rPr>
      <t xml:space="preserve">  </t>
    </r>
    <r>
      <rPr>
        <i/>
        <sz val="10"/>
        <color theme="1"/>
        <rFont val="Times New Roman"/>
        <family val="1"/>
        <charset val="238"/>
      </rPr>
      <t/>
    </r>
  </si>
  <si>
    <t xml:space="preserve">  dysponujące:                                </t>
  </si>
  <si>
    <t xml:space="preserve">  of which comprising of:</t>
  </si>
  <si>
    <t xml:space="preserve">    1 salą projekcyjną  </t>
  </si>
  <si>
    <t xml:space="preserve">    1 screen </t>
  </si>
  <si>
    <t xml:space="preserve">    2 salami projekcyjnymi   </t>
  </si>
  <si>
    <t xml:space="preserve">    2 screens</t>
  </si>
  <si>
    <t xml:space="preserve">    3 do 5 salami projekcyjnymi  </t>
  </si>
  <si>
    <t xml:space="preserve">    3 – 5 screens </t>
  </si>
  <si>
    <t xml:space="preserve">    6 do 7 salami projekcyjnymi   </t>
  </si>
  <si>
    <t xml:space="preserve">    6 – 7 screens </t>
  </si>
  <si>
    <t xml:space="preserve">    8 i więcej salami projekcyjnymi                </t>
  </si>
  <si>
    <t xml:space="preserve">    8 and more screens</t>
  </si>
  <si>
    <r>
      <t xml:space="preserve">w tym   
</t>
    </r>
    <r>
      <rPr>
        <sz val="8"/>
        <color theme="1" tint="0.499984740745262"/>
        <rFont val="Arial"/>
        <family val="2"/>
        <charset val="238"/>
      </rPr>
      <t>of which</t>
    </r>
  </si>
  <si>
    <r>
      <t xml:space="preserve">Ogółem 
</t>
    </r>
    <r>
      <rPr>
        <b/>
        <sz val="8"/>
        <color theme="1" tint="0.499984740745262"/>
        <rFont val="Arial"/>
        <family val="2"/>
        <charset val="238"/>
      </rPr>
      <t>Grand total</t>
    </r>
  </si>
  <si>
    <r>
      <rPr>
        <sz val="8"/>
        <color theme="1" tint="0.499984740745262"/>
        <rFont val="Arial"/>
        <family val="2"/>
        <charset val="238"/>
      </rPr>
      <t>Poland</t>
    </r>
    <r>
      <rPr>
        <sz val="8"/>
        <rFont val="Arial"/>
        <family val="2"/>
        <charset val="238"/>
      </rPr>
      <t xml:space="preserve"> </t>
    </r>
    <r>
      <rPr>
        <b/>
        <sz val="8"/>
        <rFont val="Arial"/>
        <family val="2"/>
        <charset val="238"/>
      </rPr>
      <t xml:space="preserve">                                            2025</t>
    </r>
  </si>
  <si>
    <r>
      <t xml:space="preserve">w tym miasta 
</t>
    </r>
    <r>
      <rPr>
        <b/>
        <sz val="8"/>
        <color theme="1" tint="0.499984740745262"/>
        <rFont val="Arial"/>
        <family val="2"/>
        <charset val="238"/>
      </rPr>
      <t>of which urban areas</t>
    </r>
  </si>
  <si>
    <r>
      <rPr>
        <sz val="8"/>
        <color theme="1" tint="0.499984740745262"/>
        <rFont val="Arial"/>
        <family val="2"/>
        <charset val="238"/>
      </rPr>
      <t>Poland</t>
    </r>
    <r>
      <rPr>
        <b/>
        <sz val="8"/>
        <rFont val="Arial"/>
        <family val="2"/>
        <charset val="238"/>
      </rPr>
      <t xml:space="preserve">                                             2025</t>
    </r>
  </si>
  <si>
    <r>
      <rPr>
        <sz val="8"/>
        <rFont val="Arial"/>
        <family val="2"/>
        <charset val="238"/>
      </rPr>
      <t>Poland</t>
    </r>
    <r>
      <rPr>
        <b/>
        <sz val="8"/>
        <rFont val="Arial"/>
        <family val="2"/>
        <charset val="238"/>
      </rPr>
      <t xml:space="preserve">                                             2025</t>
    </r>
  </si>
  <si>
    <r>
      <t xml:space="preserve">Wyszczególnienie                                                      </t>
    </r>
    <r>
      <rPr>
        <sz val="8"/>
        <color theme="1" tint="0.499984740745262"/>
        <rFont val="Arial"/>
        <family val="2"/>
        <charset val="238"/>
      </rPr>
      <t>Specification</t>
    </r>
  </si>
  <si>
    <r>
      <t>Sale projekcyjne</t>
    </r>
    <r>
      <rPr>
        <vertAlign val="superscript"/>
        <sz val="8"/>
        <rFont val="Arial"/>
        <family val="2"/>
        <charset val="238"/>
      </rPr>
      <t>a</t>
    </r>
    <r>
      <rPr>
        <sz val="8"/>
        <rFont val="Arial"/>
        <family val="2"/>
        <charset val="238"/>
      </rPr>
      <t xml:space="preserve"> 
</t>
    </r>
    <r>
      <rPr>
        <sz val="8"/>
        <color theme="1" tint="0.499984740745262"/>
        <rFont val="Arial"/>
        <family val="2"/>
        <charset val="238"/>
      </rPr>
      <t>Screens</t>
    </r>
    <r>
      <rPr>
        <vertAlign val="superscript"/>
        <sz val="8"/>
        <color theme="1" tint="0.499984740745262"/>
        <rFont val="Arial"/>
        <family val="2"/>
        <charset val="238"/>
      </rPr>
      <t>a</t>
    </r>
  </si>
  <si>
    <r>
      <t>Miejsca 
na widowni</t>
    </r>
    <r>
      <rPr>
        <vertAlign val="superscript"/>
        <sz val="8"/>
        <rFont val="Arial"/>
        <family val="2"/>
        <charset val="238"/>
      </rPr>
      <t>a</t>
    </r>
    <r>
      <rPr>
        <sz val="8"/>
        <rFont val="Arial"/>
        <family val="2"/>
        <charset val="238"/>
      </rPr>
      <t xml:space="preserve"> 
</t>
    </r>
    <r>
      <rPr>
        <sz val="8"/>
        <color theme="1" tint="0.499984740745262"/>
        <rFont val="Arial"/>
        <family val="2"/>
        <charset val="238"/>
      </rPr>
      <t>Seats</t>
    </r>
    <r>
      <rPr>
        <vertAlign val="superscript"/>
        <sz val="8"/>
        <color theme="1" tint="0.499984740745262"/>
        <rFont val="Arial"/>
        <family val="2"/>
        <charset val="238"/>
      </rPr>
      <t>a</t>
    </r>
  </si>
  <si>
    <r>
      <rPr>
        <sz val="8"/>
        <color rgb="FF000000"/>
        <rFont val="Arial"/>
        <family val="2"/>
        <charset val="238"/>
      </rPr>
      <t>Seanse</t>
    </r>
    <r>
      <rPr>
        <i/>
        <sz val="8"/>
        <color rgb="FF000000"/>
        <rFont val="Arial"/>
        <family val="2"/>
        <charset val="238"/>
      </rPr>
      <t xml:space="preserve">
</t>
    </r>
    <r>
      <rPr>
        <sz val="8"/>
        <color theme="1" tint="0.499984740745262"/>
        <rFont val="Arial"/>
        <family val="2"/>
        <charset val="238"/>
      </rPr>
      <t>Screenings</t>
    </r>
  </si>
  <si>
    <r>
      <t xml:space="preserve">Widzowie
</t>
    </r>
    <r>
      <rPr>
        <sz val="8"/>
        <color theme="1" tint="0.499984740745262"/>
        <rFont val="Arial"/>
        <family val="2"/>
        <charset val="238"/>
      </rPr>
      <t>Audience</t>
    </r>
  </si>
  <si>
    <r>
      <t xml:space="preserve"> na filmach produkcji polskiej 
</t>
    </r>
    <r>
      <rPr>
        <sz val="8"/>
        <color theme="1" tint="0.499984740745262"/>
        <rFont val="Arial"/>
        <family val="2"/>
        <charset val="238"/>
      </rPr>
      <t xml:space="preserve"> at films of Polish production</t>
    </r>
  </si>
  <si>
    <r>
      <t xml:space="preserve">w kinach stałych 
</t>
    </r>
    <r>
      <rPr>
        <sz val="8"/>
        <color theme="1" tint="0.499984740745262"/>
        <rFont val="Arial"/>
        <family val="2"/>
        <charset val="238"/>
      </rPr>
      <t>at indoor cinemas</t>
    </r>
  </si>
  <si>
    <r>
      <rPr>
        <b/>
        <sz val="8"/>
        <rFont val="Arial"/>
        <family val="2"/>
        <charset val="238"/>
      </rPr>
      <t xml:space="preserve">Polska   </t>
    </r>
    <r>
      <rPr>
        <sz val="8"/>
        <rFont val="Arial"/>
        <family val="2"/>
        <charset val="238"/>
      </rPr>
      <t xml:space="preserve">                                                                   2024</t>
    </r>
  </si>
  <si>
    <t>Dział X.</t>
  </si>
  <si>
    <t xml:space="preserve">Abonenci radiowi i telewizyjni </t>
  </si>
  <si>
    <t>Chapter X.</t>
  </si>
  <si>
    <t>Radio and television subscribers by voivodship</t>
  </si>
  <si>
    <t>Lits of tables</t>
  </si>
  <si>
    <r>
      <t xml:space="preserve">miasta
</t>
    </r>
    <r>
      <rPr>
        <sz val="8"/>
        <color theme="1" tint="0.499984740745262"/>
        <rFont val="Arial"/>
        <family val="2"/>
        <charset val="238"/>
      </rPr>
      <t>urban areas</t>
    </r>
  </si>
  <si>
    <r>
      <t xml:space="preserve">wieś
</t>
    </r>
    <r>
      <rPr>
        <sz val="8"/>
        <color theme="1" tint="0.499984740745262"/>
        <rFont val="Arial"/>
        <family val="2"/>
        <charset val="238"/>
      </rPr>
      <t>rural areas</t>
    </r>
  </si>
  <si>
    <r>
      <t xml:space="preserve">Telewizji
</t>
    </r>
    <r>
      <rPr>
        <sz val="8"/>
        <color theme="1" tint="0.499984740745262"/>
        <rFont val="Arial"/>
        <family val="2"/>
        <charset val="238"/>
      </rPr>
      <t>TV</t>
    </r>
  </si>
  <si>
    <r>
      <t xml:space="preserve">Telewizji kablowej
</t>
    </r>
    <r>
      <rPr>
        <sz val="8"/>
        <color theme="1" tint="0.499984740745262"/>
        <rFont val="Arial"/>
        <family val="2"/>
        <charset val="238"/>
      </rPr>
      <t>Cable TV</t>
    </r>
  </si>
  <si>
    <t>Dział XI.</t>
  </si>
  <si>
    <t xml:space="preserve">Imprezy masowe </t>
  </si>
  <si>
    <t>Chapter XI.</t>
  </si>
  <si>
    <t xml:space="preserve">Mass events </t>
  </si>
  <si>
    <t>Imprezy masowe według rodzaju organizatora i województw</t>
  </si>
  <si>
    <t>Mass events by organiser and voivodship</t>
  </si>
  <si>
    <t>Uczestnicy imprez masowych według województw</t>
  </si>
  <si>
    <t>Mass events participants by voivodship</t>
  </si>
  <si>
    <t>Imprezy artystyczno-rozrywkowe według rodzajów i województw</t>
  </si>
  <si>
    <t>Art and entertainment events by type and voivodship</t>
  </si>
  <si>
    <r>
      <rPr>
        <sz val="8"/>
        <rFont val="Arial"/>
        <family val="2"/>
        <charset val="238"/>
      </rPr>
      <t xml:space="preserve">Wyszczególnienie </t>
    </r>
    <r>
      <rPr>
        <sz val="8"/>
        <color theme="1" tint="0.34998626667073579"/>
        <rFont val="Arial"/>
        <family val="2"/>
        <charset val="238"/>
      </rPr>
      <t xml:space="preserve">
</t>
    </r>
    <r>
      <rPr>
        <sz val="8"/>
        <color theme="1" tint="0.499984740745262"/>
        <rFont val="Arial"/>
        <family val="2"/>
        <charset val="238"/>
      </rPr>
      <t>Specification</t>
    </r>
  </si>
  <si>
    <r>
      <t xml:space="preserve">Artystyczno-rozrywkowe 
</t>
    </r>
    <r>
      <rPr>
        <sz val="8"/>
        <color theme="1" tint="0.499984740745262"/>
        <rFont val="Arial"/>
        <family val="2"/>
        <charset val="238"/>
      </rPr>
      <t>Art and entertainment</t>
    </r>
  </si>
  <si>
    <r>
      <t xml:space="preserve">Sportowe
</t>
    </r>
    <r>
      <rPr>
        <sz val="8"/>
        <color theme="1" tint="0.499984740745262"/>
        <rFont val="Arial"/>
        <family val="2"/>
        <charset val="238"/>
      </rPr>
      <t>Sports</t>
    </r>
  </si>
  <si>
    <r>
      <t xml:space="preserve">Polska                                                                             </t>
    </r>
    <r>
      <rPr>
        <sz val="8"/>
        <rFont val="Arial"/>
        <family val="2"/>
        <charset val="238"/>
      </rPr>
      <t xml:space="preserve">       2024</t>
    </r>
  </si>
  <si>
    <r>
      <rPr>
        <sz val="8"/>
        <color theme="1" tint="0.499984740745262"/>
        <rFont val="Arial"/>
        <family val="2"/>
        <charset val="238"/>
      </rPr>
      <t>Poland</t>
    </r>
    <r>
      <rPr>
        <b/>
        <sz val="8"/>
        <color theme="1" tint="0.499984740745262"/>
        <rFont val="Arial"/>
        <family val="2"/>
        <charset val="238"/>
      </rPr>
      <t xml:space="preserve">  </t>
    </r>
    <r>
      <rPr>
        <b/>
        <sz val="8"/>
        <color theme="1"/>
        <rFont val="Arial"/>
        <family val="2"/>
        <charset val="238"/>
      </rPr>
      <t xml:space="preserve">                                                                                  2025</t>
    </r>
  </si>
  <si>
    <r>
      <t xml:space="preserve">wstęp wolny 
</t>
    </r>
    <r>
      <rPr>
        <sz val="8"/>
        <color theme="1" tint="0.499984740745262"/>
        <rFont val="Arial"/>
        <family val="2"/>
        <charset val="238"/>
      </rPr>
      <t>admission free</t>
    </r>
  </si>
  <si>
    <r>
      <t xml:space="preserve">wstęp płatny 
</t>
    </r>
    <r>
      <rPr>
        <sz val="8"/>
        <color theme="1" tint="0.499984740745262"/>
        <rFont val="Arial"/>
        <family val="2"/>
        <charset val="238"/>
      </rPr>
      <t>entrance fee</t>
    </r>
  </si>
  <si>
    <r>
      <rPr>
        <sz val="8"/>
        <color theme="1" tint="0.499984740745262"/>
        <rFont val="Arial"/>
        <family val="2"/>
        <charset val="238"/>
      </rPr>
      <t>Poland</t>
    </r>
    <r>
      <rPr>
        <b/>
        <sz val="8"/>
        <color theme="1"/>
        <rFont val="Arial"/>
        <family val="2"/>
        <charset val="238"/>
      </rPr>
      <t xml:space="preserve">                                       2025</t>
    </r>
  </si>
  <si>
    <r>
      <t xml:space="preserve">Koncerty 
</t>
    </r>
    <r>
      <rPr>
        <sz val="8"/>
        <color theme="1" tint="0.499984740745262"/>
        <rFont val="Arial"/>
        <family val="2"/>
        <charset val="238"/>
      </rPr>
      <t>Concerts</t>
    </r>
  </si>
  <si>
    <r>
      <t xml:space="preserve">Przedstawienia i spektakle 
</t>
    </r>
    <r>
      <rPr>
        <sz val="8"/>
        <color theme="1" tint="0.499984740745262"/>
        <rFont val="Arial"/>
        <family val="2"/>
        <charset val="238"/>
      </rPr>
      <t>Presentations and performances</t>
    </r>
  </si>
  <si>
    <r>
      <t xml:space="preserve">Pokazy/seanse filmowe 
</t>
    </r>
    <r>
      <rPr>
        <sz val="8"/>
        <color theme="1" tint="0.499984740745262"/>
        <rFont val="Arial"/>
        <family val="2"/>
        <charset val="238"/>
      </rPr>
      <t>Shows/movie screenings</t>
    </r>
  </si>
  <si>
    <r>
      <t xml:space="preserve">Festiwale 
</t>
    </r>
    <r>
      <rPr>
        <sz val="8"/>
        <color theme="1" tint="0.499984740745262"/>
        <rFont val="Arial"/>
        <family val="2"/>
        <charset val="238"/>
      </rPr>
      <t>Festivals</t>
    </r>
  </si>
  <si>
    <r>
      <t xml:space="preserve">Kabarety 
</t>
    </r>
    <r>
      <rPr>
        <sz val="8"/>
        <color theme="1" tint="0.499984740745262"/>
        <rFont val="Arial"/>
        <family val="2"/>
        <charset val="238"/>
      </rPr>
      <t>Cabarets</t>
    </r>
  </si>
  <si>
    <r>
      <t xml:space="preserve">Widowiska cyrkowe 
</t>
    </r>
    <r>
      <rPr>
        <sz val="8"/>
        <color theme="1" tint="0.499984740745262"/>
        <rFont val="Arial"/>
        <family val="2"/>
        <charset val="238"/>
      </rPr>
      <t>Circus shows</t>
    </r>
  </si>
  <si>
    <r>
      <t xml:space="preserve">Rekonstrukcje historyczne
</t>
    </r>
    <r>
      <rPr>
        <sz val="8"/>
        <color theme="1" tint="0.499984740745262"/>
        <rFont val="Arial"/>
        <family val="2"/>
        <charset val="238"/>
      </rPr>
      <t>Historical reenactment</t>
    </r>
  </si>
  <si>
    <r>
      <rPr>
        <sz val="8"/>
        <color theme="1"/>
        <rFont val="Arial"/>
        <family val="2"/>
        <charset val="238"/>
      </rPr>
      <t xml:space="preserve">Imprezy łączone </t>
    </r>
    <r>
      <rPr>
        <sz val="8"/>
        <color theme="1" tint="0.34998626667073579"/>
        <rFont val="Arial"/>
        <family val="2"/>
        <charset val="238"/>
      </rPr>
      <t xml:space="preserve">
</t>
    </r>
    <r>
      <rPr>
        <sz val="8"/>
        <color theme="1" tint="0.499984740745262"/>
        <rFont val="Arial"/>
        <family val="2"/>
        <charset val="238"/>
      </rPr>
      <t>Combined events</t>
    </r>
  </si>
  <si>
    <r>
      <t xml:space="preserve">Inne 
</t>
    </r>
    <r>
      <rPr>
        <sz val="8"/>
        <color theme="1" tint="0.499984740745262"/>
        <rFont val="Arial"/>
        <family val="2"/>
        <charset val="238"/>
      </rPr>
      <t xml:space="preserve">Other </t>
    </r>
  </si>
  <si>
    <r>
      <t xml:space="preserve">w obiekcie zamkniętym 
</t>
    </r>
    <r>
      <rPr>
        <sz val="8"/>
        <color theme="1" tint="0.499984740745262"/>
        <rFont val="Arial"/>
        <family val="2"/>
        <charset val="238"/>
      </rPr>
      <t>indoor</t>
    </r>
  </si>
  <si>
    <r>
      <t xml:space="preserve">na terenie
otwartym
</t>
    </r>
    <r>
      <rPr>
        <sz val="8"/>
        <color theme="1" tint="0.499984740745262"/>
        <rFont val="Arial"/>
        <family val="2"/>
        <charset val="238"/>
      </rPr>
      <t>outdoor</t>
    </r>
  </si>
  <si>
    <r>
      <t xml:space="preserve">na terenie otwartym 
</t>
    </r>
    <r>
      <rPr>
        <sz val="8"/>
        <color theme="1" tint="0.499984740745262"/>
        <rFont val="Arial"/>
        <family val="2"/>
        <charset val="238"/>
      </rPr>
      <t>outdoor</t>
    </r>
  </si>
  <si>
    <r>
      <rPr>
        <sz val="8"/>
        <color theme="1" tint="0.499984740745262"/>
        <rFont val="Arial"/>
        <family val="2"/>
        <charset val="238"/>
      </rPr>
      <t>Poland</t>
    </r>
    <r>
      <rPr>
        <sz val="8"/>
        <color theme="1"/>
        <rFont val="Arial"/>
        <family val="2"/>
        <charset val="238"/>
      </rPr>
      <t xml:space="preserve"> </t>
    </r>
    <r>
      <rPr>
        <b/>
        <sz val="8"/>
        <color theme="1"/>
        <rFont val="Arial"/>
        <family val="2"/>
        <charset val="238"/>
      </rPr>
      <t xml:space="preserve">                                      2025</t>
    </r>
  </si>
  <si>
    <t>Dział XII.</t>
  </si>
  <si>
    <t>Digitalizacja</t>
  </si>
  <si>
    <t xml:space="preserve">Chapter XII. </t>
  </si>
  <si>
    <t>Digitisation</t>
  </si>
  <si>
    <t>Digitalizacja w 2025 r.</t>
  </si>
  <si>
    <t xml:space="preserve">Digitisation in 2025                                                                                                                                                                                  </t>
  </si>
  <si>
    <r>
      <t xml:space="preserve">Teatry i instytucje muzyczne 
</t>
    </r>
    <r>
      <rPr>
        <sz val="8"/>
        <color theme="1" tint="0.499984740745262"/>
        <rFont val="Arial"/>
        <family val="2"/>
        <charset val="238"/>
      </rPr>
      <t>Theatres and music institutions</t>
    </r>
  </si>
  <si>
    <r>
      <t xml:space="preserve">Muzea (łącznie z oddziałami) 
</t>
    </r>
    <r>
      <rPr>
        <sz val="8"/>
        <color theme="1" tint="0.499984740745262"/>
        <rFont val="Arial"/>
        <family val="2"/>
        <charset val="238"/>
      </rPr>
      <t>Museums (including branches)</t>
    </r>
  </si>
  <si>
    <r>
      <t xml:space="preserve">Biblioteki publiczne
</t>
    </r>
    <r>
      <rPr>
        <sz val="8"/>
        <color theme="1" tint="0.499984740745262"/>
        <rFont val="Arial"/>
        <family val="2"/>
        <charset val="238"/>
      </rPr>
      <t>Public libraries</t>
    </r>
  </si>
  <si>
    <r>
      <t>Biblioteki naukowe</t>
    </r>
    <r>
      <rPr>
        <vertAlign val="superscript"/>
        <sz val="8"/>
        <color rgb="FF000000"/>
        <rFont val="Arial"/>
        <family val="2"/>
        <charset val="238"/>
      </rPr>
      <t xml:space="preserve">a
</t>
    </r>
    <r>
      <rPr>
        <sz val="8"/>
        <color theme="1" tint="0.499984740745262"/>
        <rFont val="Arial"/>
        <family val="2"/>
        <charset val="238"/>
      </rPr>
      <t>Scientific libraries</t>
    </r>
    <r>
      <rPr>
        <vertAlign val="superscript"/>
        <sz val="8"/>
        <color theme="1" tint="0.499984740745262"/>
        <rFont val="Arial"/>
        <family val="2"/>
        <charset val="238"/>
      </rPr>
      <t>a</t>
    </r>
  </si>
  <si>
    <r>
      <rPr>
        <sz val="8"/>
        <rFont val="Arial"/>
        <family val="2"/>
        <charset val="238"/>
      </rPr>
      <t>Galerie sztuki</t>
    </r>
    <r>
      <rPr>
        <vertAlign val="superscript"/>
        <sz val="8"/>
        <rFont val="Arial"/>
        <family val="2"/>
        <charset val="238"/>
      </rPr>
      <t>b</t>
    </r>
    <r>
      <rPr>
        <vertAlign val="superscript"/>
        <sz val="8"/>
        <color theme="1" tint="0.34998626667073579"/>
        <rFont val="Arial"/>
        <family val="2"/>
        <charset val="238"/>
      </rPr>
      <t xml:space="preserve">
</t>
    </r>
    <r>
      <rPr>
        <sz val="8"/>
        <color theme="1" tint="0.499984740745262"/>
        <rFont val="Arial"/>
        <family val="2"/>
        <charset val="238"/>
      </rPr>
      <t>Art</t>
    </r>
    <r>
      <rPr>
        <vertAlign val="superscript"/>
        <sz val="8"/>
        <color theme="1" tint="0.499984740745262"/>
        <rFont val="Arial"/>
        <family val="2"/>
        <charset val="238"/>
      </rPr>
      <t xml:space="preserve"> </t>
    </r>
    <r>
      <rPr>
        <sz val="8"/>
        <color theme="1" tint="0.499984740745262"/>
        <rFont val="Arial"/>
        <family val="2"/>
        <charset val="238"/>
      </rPr>
      <t>galleries</t>
    </r>
    <r>
      <rPr>
        <vertAlign val="superscript"/>
        <sz val="8"/>
        <color theme="1" tint="0.499984740745262"/>
        <rFont val="Arial"/>
        <family val="2"/>
        <charset val="238"/>
      </rPr>
      <t>b</t>
    </r>
  </si>
  <si>
    <r>
      <t xml:space="preserve">Centra kultury, domy kultury, ośrodki kultury, kluby, świetlice
</t>
    </r>
    <r>
      <rPr>
        <sz val="8"/>
        <color theme="1" tint="0.499984740745262"/>
        <rFont val="Arial"/>
        <family val="2"/>
        <charset val="238"/>
      </rPr>
      <t>Centres of culture, cultural centres and establishments, clubs and community centres</t>
    </r>
  </si>
  <si>
    <r>
      <t xml:space="preserve">Liczba obiektów zdigitalizowanych
</t>
    </r>
    <r>
      <rPr>
        <b/>
        <sz val="8"/>
        <color theme="1" tint="0.499984740745262"/>
        <rFont val="Arial"/>
        <family val="2"/>
        <charset val="238"/>
      </rPr>
      <t>Number of digitised objects</t>
    </r>
  </si>
  <si>
    <r>
      <t xml:space="preserve">Polska
</t>
    </r>
    <r>
      <rPr>
        <sz val="8"/>
        <color theme="1" tint="0.499984740745262"/>
        <rFont val="Arial"/>
        <family val="2"/>
        <charset val="238"/>
      </rPr>
      <t>Poland</t>
    </r>
  </si>
  <si>
    <r>
      <t xml:space="preserve">w tym zdigitalizowanych w ciągu roku
</t>
    </r>
    <r>
      <rPr>
        <b/>
        <sz val="8"/>
        <color theme="1" tint="0.499984740745262"/>
        <rFont val="Arial"/>
        <family val="2"/>
        <charset val="238"/>
      </rPr>
      <t>of which digitised during the year</t>
    </r>
  </si>
  <si>
    <r>
      <t xml:space="preserve">Wydatki poniesione na digitalizację w ciągu roku (w tysiącach zł)
</t>
    </r>
    <r>
      <rPr>
        <b/>
        <sz val="8"/>
        <color theme="1" tint="0.499984740745262"/>
        <rFont val="Arial"/>
        <family val="2"/>
        <charset val="238"/>
      </rPr>
      <t>Expenditures incurred on digitisation during the year (in thousand PLN)</t>
    </r>
  </si>
  <si>
    <t xml:space="preserve">a W 2025 r. 15 Wojewódzkich Bibliotek Publicznych posiadało również status biblioteki naukowej. b Dotyczy galerii państwowych i samorządowych. </t>
  </si>
  <si>
    <t>a 15 Voivodship Public Libraries also had the status of the scientific library in 2025. b Applies to state and local government art galleries.</t>
  </si>
  <si>
    <t>Tabl. 2(14).</t>
  </si>
  <si>
    <t>Tabl. 3(15).</t>
  </si>
  <si>
    <t>Tabl. 5(17).</t>
  </si>
  <si>
    <t>Tabl. 6(18).</t>
  </si>
  <si>
    <t>Tabl. 8(20).</t>
  </si>
  <si>
    <t>Tabl. 9(21).</t>
  </si>
  <si>
    <t>Tabl. 11(23).</t>
  </si>
  <si>
    <t>Tabl. 13(25).</t>
  </si>
  <si>
    <t>Tabl. 14(26).</t>
  </si>
  <si>
    <t xml:space="preserve">Tabl. 15(27). </t>
  </si>
  <si>
    <t xml:space="preserve">Tabl. 16(28). </t>
  </si>
  <si>
    <t xml:space="preserve">Tabl. 17(29). </t>
  </si>
  <si>
    <t>Tabl. 18(30).</t>
  </si>
  <si>
    <t>Tabl. 19(31).</t>
  </si>
  <si>
    <t xml:space="preserve">Tabl. 20(32). </t>
  </si>
  <si>
    <t xml:space="preserve">Tabl. 21(33). </t>
  </si>
  <si>
    <t xml:space="preserve">Tabl. 22(34). </t>
  </si>
  <si>
    <r>
      <rPr>
        <b/>
        <sz val="10"/>
        <rFont val="Arial"/>
        <family val="2"/>
        <charset val="238"/>
      </rPr>
      <t xml:space="preserve">Tabl. 23(35). Zbiory bibliotek fachowych/zakładowych
                    </t>
    </r>
    <r>
      <rPr>
        <sz val="10"/>
        <rFont val="Arial"/>
        <family val="2"/>
        <charset val="238"/>
      </rPr>
      <t xml:space="preserve">Stan w dniu 31 grudnia
                    </t>
    </r>
    <r>
      <rPr>
        <sz val="10"/>
        <color theme="1" tint="0.499984740745262"/>
        <rFont val="Arial"/>
        <family val="2"/>
        <charset val="238"/>
      </rPr>
      <t>Collections of library materials in specialised/factory libraries
                    As of 31 December</t>
    </r>
  </si>
  <si>
    <t>Tabl. 23(35).</t>
  </si>
  <si>
    <t>Tabl. 24(36).</t>
  </si>
  <si>
    <t>Tabl. 25(37).</t>
  </si>
  <si>
    <t>Tabl. 26(38).</t>
  </si>
  <si>
    <t>Tabl. 27(39).</t>
  </si>
  <si>
    <t>Tabl. 28(40).</t>
  </si>
  <si>
    <t>Tabl. 29(41).</t>
  </si>
  <si>
    <r>
      <rPr>
        <b/>
        <sz val="10"/>
        <color theme="1"/>
        <rFont val="Arial"/>
        <family val="2"/>
        <charset val="238"/>
      </rPr>
      <t>Tab</t>
    </r>
    <r>
      <rPr>
        <b/>
        <sz val="10"/>
        <rFont val="Arial"/>
        <family val="2"/>
        <charset val="238"/>
      </rPr>
      <t>l. 30(42)</t>
    </r>
    <r>
      <rPr>
        <b/>
        <sz val="10"/>
        <color theme="1"/>
        <rFont val="Arial"/>
        <family val="2"/>
        <charset val="238"/>
      </rPr>
      <t xml:space="preserve">. Biblioteki fachowo-beletrystyczne
                    </t>
    </r>
    <r>
      <rPr>
        <sz val="10"/>
        <color theme="1"/>
        <rFont val="Arial"/>
        <family val="2"/>
        <charset val="238"/>
      </rPr>
      <t xml:space="preserve">Stan w dniu 31 grudnia
                    </t>
    </r>
    <r>
      <rPr>
        <sz val="10"/>
        <color theme="1" tint="0.499984740745262"/>
        <rFont val="Arial"/>
        <family val="2"/>
        <charset val="238"/>
      </rPr>
      <t>Fiction and specialised libraries 
                    As of 31 December</t>
    </r>
  </si>
  <si>
    <t xml:space="preserve">Tabl. 30(42). </t>
  </si>
  <si>
    <t>Tabl. 31(43).</t>
  </si>
  <si>
    <t>Tabl. 32(44).</t>
  </si>
  <si>
    <r>
      <rPr>
        <b/>
        <sz val="10"/>
        <color theme="1"/>
        <rFont val="Arial"/>
        <family val="2"/>
        <charset val="238"/>
      </rPr>
      <t>Tab</t>
    </r>
    <r>
      <rPr>
        <b/>
        <sz val="10"/>
        <rFont val="Arial"/>
        <family val="2"/>
        <charset val="238"/>
      </rPr>
      <t>l. 34(46)</t>
    </r>
    <r>
      <rPr>
        <b/>
        <sz val="10"/>
        <color theme="1"/>
        <rFont val="Arial"/>
        <family val="2"/>
        <charset val="238"/>
      </rPr>
      <t>. Biblioteki towarzystw naukowych</t>
    </r>
    <r>
      <rPr>
        <sz val="10"/>
        <color theme="1"/>
        <rFont val="Arial"/>
        <family val="2"/>
        <charset val="238"/>
      </rPr>
      <t xml:space="preserve">
                    Stan w dniu 31 grudnia
                    </t>
    </r>
    <r>
      <rPr>
        <sz val="10"/>
        <color theme="1" tint="0.499984740745262"/>
        <rFont val="Arial"/>
        <family val="2"/>
        <charset val="238"/>
      </rPr>
      <t>Libraries of scientific societies 
                    As of 31 December</t>
    </r>
  </si>
  <si>
    <t>Tabl. 34(46).</t>
  </si>
  <si>
    <t xml:space="preserve">Tabl. 35(47). </t>
  </si>
  <si>
    <t>Tabl. 36(48).</t>
  </si>
  <si>
    <t>Tabl. 37(49).</t>
  </si>
  <si>
    <t>Tabl. 1(50). Książki i broszury wydane</t>
  </si>
  <si>
    <t xml:space="preserve">                  Books and pamphlets published</t>
  </si>
  <si>
    <t>Tabl. 1(50).</t>
  </si>
  <si>
    <t>Wydatki publiczne na kulturę i ochronę dziedzictwa narodowego w 2025 r. – wybrane dane</t>
  </si>
  <si>
    <t>Public expenditure on culture and protection of national heritage in 2025 – selected data</t>
  </si>
  <si>
    <t>Tabl. 1. Wydatki publiczne na kulturę i ochronę dziedzictwa narodowego według źródeł finansowania w 2025 r.</t>
  </si>
  <si>
    <t>Total expenditure</t>
  </si>
  <si>
    <t>Tabl. 2(51). Książki i broszury według języka wydania</t>
  </si>
  <si>
    <t>Tabl. 2(51).</t>
  </si>
  <si>
    <t xml:space="preserve">                  Published books and pamphlets by UNESCO classification divisions</t>
  </si>
  <si>
    <t xml:space="preserve">Tabl. 3(52). </t>
  </si>
  <si>
    <t>Tabl. 3(52). Książki i broszury wydane według działów klasyfikacji UNESCO</t>
  </si>
  <si>
    <r>
      <t xml:space="preserve">Ogółem w złotych    </t>
    </r>
    <r>
      <rPr>
        <b/>
        <sz val="8"/>
        <color theme="1" tint="0.499984740745262"/>
        <rFont val="Arial"/>
        <family val="2"/>
        <charset val="238"/>
      </rPr>
      <t>Total in PLN</t>
    </r>
  </si>
  <si>
    <r>
      <t xml:space="preserve">Polska    </t>
    </r>
    <r>
      <rPr>
        <b/>
        <sz val="8"/>
        <color theme="1" tint="0.499984740745262"/>
        <rFont val="Arial"/>
        <family val="2"/>
        <charset val="238"/>
      </rPr>
      <t>Poland</t>
    </r>
  </si>
  <si>
    <r>
      <rPr>
        <b/>
        <sz val="8"/>
        <color theme="1"/>
        <rFont val="Arial"/>
        <family val="2"/>
        <charset val="238"/>
      </rPr>
      <t xml:space="preserve">Ogółem w złotych    </t>
    </r>
    <r>
      <rPr>
        <b/>
        <sz val="8"/>
        <color theme="1" tint="0.499984740745262"/>
        <rFont val="Arial"/>
        <family val="2"/>
        <charset val="238"/>
      </rPr>
      <t>Total in PLN</t>
    </r>
  </si>
  <si>
    <r>
      <rPr>
        <b/>
        <sz val="8"/>
        <color theme="1"/>
        <rFont val="Arial"/>
        <family val="2"/>
        <charset val="238"/>
      </rPr>
      <t>w tym udział wydatków na wybrane artykuły i usługi kulturalne (w % ogółem)</t>
    </r>
    <r>
      <rPr>
        <sz val="8"/>
        <color theme="1"/>
        <rFont val="Arial"/>
        <family val="2"/>
        <charset val="238"/>
      </rPr>
      <t xml:space="preserve"> 
</t>
    </r>
    <r>
      <rPr>
        <b/>
        <sz val="8"/>
        <color theme="1" tint="0.499984740745262"/>
        <rFont val="Arial"/>
        <family val="2"/>
        <charset val="238"/>
      </rPr>
      <t>of which share of expenditure for selected goods and cultural services (in % of total)</t>
    </r>
  </si>
  <si>
    <r>
      <t xml:space="preserve">W % wydatków gospodarstw domowych ogółem
</t>
    </r>
    <r>
      <rPr>
        <b/>
        <sz val="8"/>
        <color theme="1" tint="0.499984740745262"/>
        <rFont val="Arial"/>
        <family val="2"/>
        <charset val="238"/>
      </rPr>
      <t>In % of total household expenditure</t>
    </r>
  </si>
  <si>
    <r>
      <t xml:space="preserve">W złotych 
</t>
    </r>
    <r>
      <rPr>
        <b/>
        <sz val="8"/>
        <color theme="1" tint="0.499984740745262"/>
        <rFont val="Arial"/>
        <family val="2"/>
        <charset val="238"/>
      </rPr>
      <t>In PLN</t>
    </r>
  </si>
  <si>
    <r>
      <t xml:space="preserve">W złotych
</t>
    </r>
    <r>
      <rPr>
        <b/>
        <sz val="8"/>
        <color theme="1" tint="0.499984740745262"/>
        <rFont val="Arial"/>
        <family val="2"/>
        <charset val="238"/>
      </rPr>
      <t>In PLN</t>
    </r>
  </si>
  <si>
    <r>
      <t xml:space="preserve">W % wydatków gospodarstw domowych na kulturę ogółem 
</t>
    </r>
    <r>
      <rPr>
        <b/>
        <sz val="8"/>
        <color theme="1" tint="0.499984740745262"/>
        <rFont val="Arial"/>
        <family val="2"/>
        <charset val="238"/>
      </rPr>
      <t>In % of households’ expenditure on culture – total</t>
    </r>
  </si>
  <si>
    <t>Tabl. 4(10). Przeciętne wydatki na wybrane artykuły użytku kulturalnego na 1 osobę rocznie w gospodarstwach domowych według klasy wielkości miejscowości</t>
  </si>
  <si>
    <r>
      <rPr>
        <b/>
        <sz val="8"/>
        <color theme="1"/>
        <rFont val="Arial"/>
        <family val="2"/>
        <charset val="238"/>
      </rPr>
      <t>Ogółem</t>
    </r>
    <r>
      <rPr>
        <sz val="8"/>
        <color theme="1"/>
        <rFont val="Arial"/>
        <family val="2"/>
        <charset val="238"/>
      </rPr>
      <t xml:space="preserve">    </t>
    </r>
    <r>
      <rPr>
        <b/>
        <sz val="8"/>
        <color theme="1" tint="0.499984740745262"/>
        <rFont val="Arial"/>
        <family val="2"/>
        <charset val="238"/>
      </rPr>
      <t>Total</t>
    </r>
  </si>
  <si>
    <r>
      <t xml:space="preserve">Odsetek gospodarstw wyposażonych
</t>
    </r>
    <r>
      <rPr>
        <b/>
        <sz val="8"/>
        <color theme="1" tint="0.499984740745262"/>
        <rFont val="Arial"/>
        <family val="2"/>
        <charset val="238"/>
      </rPr>
      <t>Percentage of households equipped</t>
    </r>
  </si>
  <si>
    <r>
      <t xml:space="preserve">Odsetek gospodarstw wyposażonych 
</t>
    </r>
    <r>
      <rPr>
        <b/>
        <sz val="8"/>
        <color theme="1" tint="0.499984740745262"/>
        <rFont val="Arial"/>
        <family val="2"/>
        <charset val="238"/>
      </rPr>
      <t>Percentage of households equipped</t>
    </r>
  </si>
  <si>
    <r>
      <rPr>
        <b/>
        <sz val="8"/>
        <rFont val="Arial"/>
        <family val="2"/>
        <charset val="238"/>
      </rPr>
      <t xml:space="preserve">Ogółem    </t>
    </r>
    <r>
      <rPr>
        <b/>
        <sz val="8"/>
        <color theme="1" tint="0.499984740745262"/>
        <rFont val="Arial"/>
        <family val="2"/>
        <charset val="238"/>
      </rPr>
      <t>Total</t>
    </r>
    <r>
      <rPr>
        <sz val="8"/>
        <color rgb="FF4D4D4D"/>
        <rFont val="Arial"/>
        <family val="2"/>
        <charset val="238"/>
      </rPr>
      <t xml:space="preserve">     </t>
    </r>
    <r>
      <rPr>
        <sz val="8"/>
        <rFont val="Arial"/>
        <family val="2"/>
        <charset val="238"/>
      </rPr>
      <t xml:space="preserve">                                 2024</t>
    </r>
  </si>
  <si>
    <t>Tabl. 4(53).</t>
  </si>
  <si>
    <t>Tabl.5(54). Gazety (periodyki informacji ogólnej) i czasopisma (inne periodyki) wydane</t>
  </si>
  <si>
    <t>Tabl. 5(54).</t>
  </si>
  <si>
    <r>
      <t xml:space="preserve">                  </t>
    </r>
    <r>
      <rPr>
        <sz val="10"/>
        <color theme="1" tint="0.499984740745262"/>
        <rFont val="Arial"/>
        <family val="2"/>
        <charset val="238"/>
      </rPr>
      <t>Published magazines by UNESCO classification divisions</t>
    </r>
  </si>
  <si>
    <t>Tabl. 6(55). Czasopisma wydane według działów klasyfikacji UNESCO</t>
  </si>
  <si>
    <t>Tabl. 4(53). Książki i broszury wydane według miejsca wydania – tytuły</t>
  </si>
  <si>
    <t>Tabl. 6(55).</t>
  </si>
  <si>
    <t>Tabl. 7(56). Gazety i czasopisma wydane według miejsca wydania – tytuły</t>
  </si>
  <si>
    <r>
      <rPr>
        <b/>
        <sz val="8"/>
        <rFont val="Arial"/>
        <family val="2"/>
        <charset val="238"/>
      </rPr>
      <t>Ogółem</t>
    </r>
    <r>
      <rPr>
        <sz val="8"/>
        <rFont val="Arial"/>
        <family val="2"/>
        <charset val="238"/>
      </rPr>
      <t xml:space="preserve">    </t>
    </r>
    <r>
      <rPr>
        <b/>
        <sz val="8"/>
        <color theme="1" tint="0.499984740745262"/>
        <rFont val="Arial"/>
        <family val="2"/>
        <charset val="238"/>
      </rPr>
      <t>Total</t>
    </r>
    <r>
      <rPr>
        <sz val="8"/>
        <color rgb="FF4D4D4D"/>
        <rFont val="Arial"/>
        <family val="2"/>
        <charset val="238"/>
      </rPr>
      <t xml:space="preserve">     </t>
    </r>
    <r>
      <rPr>
        <sz val="8"/>
        <rFont val="Arial"/>
        <family val="2"/>
        <charset val="238"/>
      </rPr>
      <t xml:space="preserve">                                          2024</t>
    </r>
  </si>
  <si>
    <r>
      <t xml:space="preserve">1 raz
</t>
    </r>
    <r>
      <rPr>
        <sz val="8"/>
        <color theme="1" tint="0.499984740745262"/>
        <rFont val="Arial"/>
        <family val="2"/>
        <charset val="238"/>
      </rPr>
      <t>once</t>
    </r>
    <r>
      <rPr>
        <sz val="8"/>
        <rFont val="Arial"/>
        <family val="2"/>
        <charset val="238"/>
      </rPr>
      <t xml:space="preserve"> </t>
    </r>
  </si>
  <si>
    <t>Tabl. 7(56).</t>
  </si>
  <si>
    <t xml:space="preserve">  w tym filie</t>
  </si>
  <si>
    <t xml:space="preserve">  in which branches </t>
  </si>
  <si>
    <t xml:space="preserve">  najbliższe sąsiedztwo</t>
  </si>
  <si>
    <t xml:space="preserve">  gmina</t>
  </si>
  <si>
    <t xml:space="preserve">  powiat</t>
  </si>
  <si>
    <t xml:space="preserve">  województwo</t>
  </si>
  <si>
    <t xml:space="preserve">  cały kraj</t>
  </si>
  <si>
    <t xml:space="preserve">  poza granicami kraju</t>
  </si>
  <si>
    <t xml:space="preserve">  neighbourhood</t>
  </si>
  <si>
    <t xml:space="preserve">  voivodship</t>
  </si>
  <si>
    <t xml:space="preserve">  the whole country</t>
  </si>
  <si>
    <t xml:space="preserve">  outside the home country</t>
  </si>
  <si>
    <t>Tabl. 1(57).</t>
  </si>
  <si>
    <r>
      <rPr>
        <b/>
        <sz val="10"/>
        <color theme="1"/>
        <rFont val="Arial"/>
        <family val="2"/>
        <charset val="238"/>
      </rPr>
      <t>Tabl. 2(58). Działalność centrów kultury, domów i ośrodków kultury, klubów i świetlic w miastach w 2025 r.</t>
    </r>
    <r>
      <rPr>
        <sz val="10"/>
        <color theme="1"/>
        <rFont val="Arial"/>
        <family val="2"/>
        <charset val="238"/>
      </rPr>
      <t xml:space="preserve">
                  </t>
    </r>
    <r>
      <rPr>
        <sz val="10"/>
        <color theme="1" tint="0.499984740745262"/>
        <rFont val="Arial"/>
        <family val="2"/>
        <charset val="238"/>
      </rPr>
      <t>Activity of urban centres of culture, cultural centres and establishments, clubs and community centres in 2025</t>
    </r>
  </si>
  <si>
    <t>Tabl. 2(58).</t>
  </si>
  <si>
    <r>
      <rPr>
        <b/>
        <sz val="10"/>
        <color theme="1"/>
        <rFont val="Arial"/>
        <family val="2"/>
        <charset val="238"/>
      </rPr>
      <t>Tabl. 3(59). Działalność centrów kultury, domów i ośrodków kultury, klubów i świetlic na wsi w 2025 r.</t>
    </r>
    <r>
      <rPr>
        <sz val="10"/>
        <color theme="1"/>
        <rFont val="Arial"/>
        <family val="2"/>
        <charset val="238"/>
      </rPr>
      <t xml:space="preserve">
                  </t>
    </r>
    <r>
      <rPr>
        <sz val="10"/>
        <color theme="1" tint="0.499984740745262"/>
        <rFont val="Arial"/>
        <family val="2"/>
        <charset val="238"/>
      </rPr>
      <t>Activity of rural centres of culture, cultural centres and establishments, clubs and community centres in 2025</t>
    </r>
  </si>
  <si>
    <t>Tabl. 3(59).</t>
  </si>
  <si>
    <r>
      <rPr>
        <b/>
        <sz val="10"/>
        <color theme="1"/>
        <rFont val="Arial"/>
        <family val="2"/>
        <charset val="238"/>
      </rPr>
      <t>Tabl. 4(60). Centra kultury, domy i ośrodki kultury, kluby i świetlice według organizatorów i województw</t>
    </r>
    <r>
      <rPr>
        <sz val="10"/>
        <color theme="1"/>
        <rFont val="Arial"/>
        <family val="2"/>
        <charset val="238"/>
      </rPr>
      <t xml:space="preserve">
                  Stan w dniu 31 grudnia
                  </t>
    </r>
    <r>
      <rPr>
        <sz val="10"/>
        <color theme="1" tint="0.499984740745262"/>
        <rFont val="Arial"/>
        <family val="2"/>
        <charset val="238"/>
      </rPr>
      <t>Centres of culture, cultural centres and establishments, clubs, community centres by organiser and voivodship
                  As of 31 December</t>
    </r>
  </si>
  <si>
    <r>
      <rPr>
        <sz val="8"/>
        <rFont val="Arial"/>
        <family val="2"/>
        <charset val="238"/>
      </rPr>
      <t xml:space="preserve">w tym jednostek 
spółdzielczych </t>
    </r>
    <r>
      <rPr>
        <sz val="8"/>
        <color rgb="FFFF0000"/>
        <rFont val="Arial"/>
        <family val="2"/>
        <charset val="238"/>
      </rPr>
      <t xml:space="preserve">
</t>
    </r>
    <r>
      <rPr>
        <sz val="8"/>
        <color theme="1" tint="0.499984740745262"/>
        <rFont val="Arial"/>
        <family val="2"/>
        <charset val="238"/>
      </rPr>
      <t>cooperative entities</t>
    </r>
  </si>
  <si>
    <r>
      <t>a Łącznie z dzielnicami m.st. Warszawy. b</t>
    </r>
    <r>
      <rPr>
        <i/>
        <sz val="8"/>
        <rFont val="Arial"/>
        <family val="2"/>
        <charset val="238"/>
      </rPr>
      <t xml:space="preserve"> </t>
    </r>
    <r>
      <rPr>
        <sz val="8"/>
        <rFont val="Arial"/>
        <family val="2"/>
        <charset val="238"/>
      </rPr>
      <t>Łącznie z miastami na prawach powiatu oraz m.st. Warszawą.</t>
    </r>
  </si>
  <si>
    <t>a Including districts of the Capital City Warszawa. b Including cities with the powiat status and the Capital City Warszawa.</t>
  </si>
  <si>
    <t>Tabl. 4(60).</t>
  </si>
  <si>
    <r>
      <rPr>
        <b/>
        <sz val="10"/>
        <color theme="1"/>
        <rFont val="Arial"/>
        <family val="2"/>
        <charset val="238"/>
      </rPr>
      <t>Tabl. 5(61). Centra kultury, domy i ośrodki kultury, kluby i świetlice w obiektach przystosowanych do potrzeb osób niepełnosprawnych według województw w 2025 r.</t>
    </r>
    <r>
      <rPr>
        <sz val="10"/>
        <color theme="1"/>
        <rFont val="Arial"/>
        <family val="2"/>
        <charset val="238"/>
      </rPr>
      <t xml:space="preserve">
                    Stan w dniu 31 grudnia
</t>
    </r>
    <r>
      <rPr>
        <sz val="10"/>
        <color theme="1" tint="0.499984740745262"/>
        <rFont val="Arial"/>
        <family val="2"/>
        <charset val="238"/>
      </rPr>
      <t xml:space="preserve">                    Centres of culture, cultural centres and establishments, clubs and community centres situated in buildings adapted to the needs of disabled people by voivodship in 2025
                    As of 31 December</t>
    </r>
  </si>
  <si>
    <t xml:space="preserve">Tabl. 5(61). </t>
  </si>
  <si>
    <r>
      <rPr>
        <sz val="8"/>
        <rFont val="Arial"/>
        <family val="2"/>
        <charset val="238"/>
      </rPr>
      <t xml:space="preserve">Inne </t>
    </r>
    <r>
      <rPr>
        <sz val="8"/>
        <color rgb="FFFF0000"/>
        <rFont val="Arial"/>
        <family val="2"/>
        <charset val="238"/>
      </rPr>
      <t xml:space="preserve">
</t>
    </r>
    <r>
      <rPr>
        <sz val="8"/>
        <color theme="1" tint="0.499984740745262"/>
        <rFont val="Arial"/>
        <family val="2"/>
        <charset val="238"/>
      </rPr>
      <t>Other</t>
    </r>
  </si>
  <si>
    <r>
      <rPr>
        <sz val="8"/>
        <rFont val="Arial"/>
        <family val="2"/>
        <charset val="238"/>
      </rPr>
      <t xml:space="preserve">Sale baletowe/taneczne </t>
    </r>
    <r>
      <rPr>
        <sz val="8"/>
        <color rgb="FFFF0000"/>
        <rFont val="Arial"/>
        <family val="2"/>
        <charset val="238"/>
      </rPr>
      <t xml:space="preserve">
</t>
    </r>
    <r>
      <rPr>
        <sz val="8"/>
        <color theme="1" tint="0.499984740745262"/>
        <rFont val="Arial"/>
        <family val="2"/>
        <charset val="238"/>
      </rPr>
      <t>Ballet/dancing rooms</t>
    </r>
  </si>
  <si>
    <r>
      <rPr>
        <sz val="8"/>
        <rFont val="Arial"/>
        <family val="2"/>
        <charset val="238"/>
      </rPr>
      <t xml:space="preserve">Multimedialne 
(do nauki języków obcych) </t>
    </r>
    <r>
      <rPr>
        <sz val="8"/>
        <color rgb="FFFF0000"/>
        <rFont val="Arial"/>
        <family val="2"/>
        <charset val="238"/>
      </rPr>
      <t xml:space="preserve">
</t>
    </r>
    <r>
      <rPr>
        <sz val="8"/>
        <color theme="1" tint="0.499984740745262"/>
        <rFont val="Arial"/>
        <family val="2"/>
        <charset val="238"/>
      </rPr>
      <t>Multimedia (for learning languages)</t>
    </r>
  </si>
  <si>
    <r>
      <rPr>
        <sz val="8"/>
        <rFont val="Arial"/>
        <family val="2"/>
        <charset val="238"/>
      </rPr>
      <t>Ceramiczne</t>
    </r>
    <r>
      <rPr>
        <sz val="8"/>
        <color rgb="FFFF0000"/>
        <rFont val="Arial"/>
        <family val="2"/>
        <charset val="238"/>
      </rPr>
      <t xml:space="preserve"> 
</t>
    </r>
    <r>
      <rPr>
        <sz val="8"/>
        <color theme="1" tint="0.499984740745262"/>
        <rFont val="Arial"/>
        <family val="2"/>
        <charset val="238"/>
      </rPr>
      <t>Ceramic studios</t>
    </r>
  </si>
  <si>
    <r>
      <rPr>
        <sz val="8"/>
        <rFont val="Arial"/>
        <family val="2"/>
        <charset val="238"/>
      </rPr>
      <t xml:space="preserve">Komputerowe </t>
    </r>
    <r>
      <rPr>
        <sz val="8"/>
        <color rgb="FFFF0000"/>
        <rFont val="Arial"/>
        <family val="2"/>
        <charset val="238"/>
      </rPr>
      <t xml:space="preserve">
</t>
    </r>
    <r>
      <rPr>
        <sz val="8"/>
        <color theme="1" tint="0.499984740745262"/>
        <rFont val="Arial"/>
        <family val="2"/>
        <charset val="238"/>
      </rPr>
      <t>Computer studios</t>
    </r>
  </si>
  <si>
    <r>
      <rPr>
        <sz val="8"/>
        <rFont val="Arial"/>
        <family val="2"/>
        <charset val="238"/>
      </rPr>
      <t xml:space="preserve">Studia telewizyjne </t>
    </r>
    <r>
      <rPr>
        <sz val="8"/>
        <color rgb="FFFF0000"/>
        <rFont val="Arial"/>
        <family val="2"/>
        <charset val="238"/>
      </rPr>
      <t xml:space="preserve">
</t>
    </r>
    <r>
      <rPr>
        <sz val="8"/>
        <color theme="1" tint="0.499984740745262"/>
        <rFont val="Arial"/>
        <family val="2"/>
        <charset val="238"/>
      </rPr>
      <t>TV studios</t>
    </r>
  </si>
  <si>
    <r>
      <rPr>
        <sz val="8"/>
        <rFont val="Arial"/>
        <family val="2"/>
        <charset val="238"/>
      </rPr>
      <t xml:space="preserve">Studia radiowe </t>
    </r>
    <r>
      <rPr>
        <sz val="8"/>
        <color rgb="FFFF0000"/>
        <rFont val="Arial"/>
        <family val="2"/>
        <charset val="238"/>
      </rPr>
      <t xml:space="preserve">
</t>
    </r>
    <r>
      <rPr>
        <sz val="8"/>
        <color theme="1" tint="0.499984740745262"/>
        <rFont val="Arial"/>
        <family val="2"/>
        <charset val="238"/>
      </rPr>
      <t>Radio studios</t>
    </r>
  </si>
  <si>
    <r>
      <rPr>
        <sz val="8"/>
        <rFont val="Arial"/>
        <family val="2"/>
        <charset val="238"/>
      </rPr>
      <t>Politechniczne</t>
    </r>
    <r>
      <rPr>
        <sz val="8"/>
        <color rgb="FFFF0000"/>
        <rFont val="Arial"/>
        <family val="2"/>
        <charset val="238"/>
      </rPr>
      <t xml:space="preserve"> 
</t>
    </r>
    <r>
      <rPr>
        <sz val="8"/>
        <color theme="1" tint="0.499984740745262"/>
        <rFont val="Arial"/>
        <family val="2"/>
        <charset val="238"/>
      </rPr>
      <t>Polytechnic studios</t>
    </r>
  </si>
  <si>
    <r>
      <rPr>
        <sz val="8"/>
        <rFont val="Arial"/>
        <family val="2"/>
        <charset val="238"/>
      </rPr>
      <t>Muzyczne</t>
    </r>
    <r>
      <rPr>
        <sz val="8"/>
        <color rgb="FFFF0000"/>
        <rFont val="Arial"/>
        <family val="2"/>
        <charset val="238"/>
      </rPr>
      <t xml:space="preserve"> 
</t>
    </r>
    <r>
      <rPr>
        <sz val="8"/>
        <color theme="1" tint="0.499984740745262"/>
        <rFont val="Arial"/>
        <family val="2"/>
        <charset val="238"/>
      </rPr>
      <t>Music studios</t>
    </r>
  </si>
  <si>
    <r>
      <rPr>
        <sz val="8"/>
        <rFont val="Arial"/>
        <family val="2"/>
        <charset val="238"/>
      </rPr>
      <t xml:space="preserve">Plastyczne </t>
    </r>
    <r>
      <rPr>
        <sz val="8"/>
        <color rgb="FFFF0000"/>
        <rFont val="Arial"/>
        <family val="2"/>
        <charset val="238"/>
      </rPr>
      <t xml:space="preserve">
</t>
    </r>
    <r>
      <rPr>
        <sz val="8"/>
        <color theme="1" tint="0.499984740745262"/>
        <rFont val="Arial"/>
        <family val="2"/>
        <charset val="238"/>
      </rPr>
      <t>Art workshops</t>
    </r>
  </si>
  <si>
    <r>
      <rPr>
        <sz val="8"/>
        <rFont val="Arial"/>
        <family val="2"/>
        <charset val="238"/>
      </rPr>
      <t xml:space="preserve">Filmowe </t>
    </r>
    <r>
      <rPr>
        <sz val="8"/>
        <color rgb="FFFF0000"/>
        <rFont val="Arial"/>
        <family val="2"/>
        <charset val="238"/>
      </rPr>
      <t xml:space="preserve">
</t>
    </r>
    <r>
      <rPr>
        <sz val="8"/>
        <color theme="1" tint="0.499984740745262"/>
        <rFont val="Arial"/>
        <family val="2"/>
        <charset val="238"/>
      </rPr>
      <t>Film studios</t>
    </r>
  </si>
  <si>
    <r>
      <rPr>
        <sz val="8"/>
        <rFont val="Arial"/>
        <family val="2"/>
        <charset val="238"/>
      </rPr>
      <t>Fotograficzne</t>
    </r>
    <r>
      <rPr>
        <sz val="8"/>
        <color rgb="FFFF0000"/>
        <rFont val="Arial"/>
        <family val="2"/>
        <charset val="238"/>
      </rPr>
      <t xml:space="preserve"> 
</t>
    </r>
    <r>
      <rPr>
        <sz val="8"/>
        <color theme="1" tint="0.499984740745262"/>
        <rFont val="Arial"/>
        <family val="2"/>
        <charset val="238"/>
      </rPr>
      <t>Photo studios</t>
    </r>
  </si>
  <si>
    <t>Tabl. 6(62).</t>
  </si>
  <si>
    <r>
      <rPr>
        <b/>
        <sz val="10"/>
        <color theme="1"/>
        <rFont val="Arial"/>
        <family val="2"/>
        <charset val="238"/>
      </rPr>
      <t>Tabl. 7(63). Centra kultury, domy i ośrodki kultury, kluby i świetlice posiadające salę widowiskową według województw</t>
    </r>
    <r>
      <rPr>
        <sz val="10"/>
        <color theme="1"/>
        <rFont val="Arial"/>
        <family val="2"/>
        <charset val="238"/>
      </rPr>
      <t xml:space="preserve">
                   Stan w dniu 31 grudnia
                   </t>
    </r>
    <r>
      <rPr>
        <sz val="10"/>
        <color theme="1" tint="0.499984740745262"/>
        <rFont val="Arial"/>
        <family val="2"/>
        <charset val="238"/>
      </rPr>
      <t>Centres of culture, cultural centres and establishments, clubs and community centres with performance hall by voivodship 
                   As of 31 December</t>
    </r>
  </si>
  <si>
    <t xml:space="preserve">Tabl. 7(63).  </t>
  </si>
  <si>
    <r>
      <rPr>
        <b/>
        <sz val="10"/>
        <color theme="1"/>
        <rFont val="Arial"/>
        <family val="2"/>
        <charset val="238"/>
      </rPr>
      <t>Tabl. 8(64). Imprezy zorganizowane przez centra kultury, domy i ośrodki kultury, kluby i świetlice według województw</t>
    </r>
    <r>
      <rPr>
        <sz val="10"/>
        <color theme="1"/>
        <rFont val="Arial"/>
        <family val="2"/>
        <charset val="238"/>
      </rPr>
      <t xml:space="preserve">
                  </t>
    </r>
    <r>
      <rPr>
        <sz val="10"/>
        <color theme="1" tint="0.499984740745262"/>
        <rFont val="Arial"/>
        <family val="2"/>
        <charset val="238"/>
      </rPr>
      <t>Events organised by centres of culture, cultural centres and establishments, clubs and community centres by voivodship</t>
    </r>
  </si>
  <si>
    <r>
      <rPr>
        <sz val="8"/>
        <rFont val="Arial"/>
        <family val="2"/>
        <charset val="238"/>
      </rPr>
      <t>Warsztaty</t>
    </r>
    <r>
      <rPr>
        <sz val="8"/>
        <color rgb="FFFF0000"/>
        <rFont val="Arial"/>
        <family val="2"/>
        <charset val="238"/>
      </rPr>
      <t xml:space="preserve">
</t>
    </r>
    <r>
      <rPr>
        <sz val="8"/>
        <color theme="1" tint="0.499984740745262"/>
        <rFont val="Arial"/>
        <family val="2"/>
        <charset val="238"/>
      </rPr>
      <t>Workshops</t>
    </r>
  </si>
  <si>
    <r>
      <rPr>
        <sz val="8"/>
        <rFont val="Arial"/>
        <family val="2"/>
        <charset val="238"/>
      </rPr>
      <t xml:space="preserve">Interdyscyplinarne </t>
    </r>
    <r>
      <rPr>
        <sz val="8"/>
        <color rgb="FFFF0000"/>
        <rFont val="Arial"/>
        <family val="2"/>
        <charset val="238"/>
      </rPr>
      <t xml:space="preserve">
</t>
    </r>
    <r>
      <rPr>
        <sz val="8"/>
        <color theme="1" tint="0.499984740745262"/>
        <rFont val="Arial"/>
        <family val="2"/>
        <charset val="238"/>
      </rPr>
      <t>Interdisciplinary</t>
    </r>
  </si>
  <si>
    <r>
      <rPr>
        <sz val="8"/>
        <rFont val="Arial"/>
        <family val="2"/>
        <charset val="238"/>
      </rPr>
      <t>Konferencje</t>
    </r>
    <r>
      <rPr>
        <sz val="8"/>
        <color rgb="FFFF0000"/>
        <rFont val="Arial"/>
        <family val="2"/>
        <charset val="238"/>
      </rPr>
      <t xml:space="preserve">
</t>
    </r>
    <r>
      <rPr>
        <sz val="8"/>
        <color theme="1" tint="0.499984740745262"/>
        <rFont val="Arial"/>
        <family val="2"/>
        <charset val="238"/>
      </rPr>
      <t>Conferences</t>
    </r>
  </si>
  <si>
    <r>
      <rPr>
        <sz val="8"/>
        <rFont val="Arial"/>
        <family val="2"/>
        <charset val="238"/>
      </rPr>
      <t>Pokazy teatralne</t>
    </r>
    <r>
      <rPr>
        <sz val="8"/>
        <color rgb="FFFF0000"/>
        <rFont val="Arial"/>
        <family val="2"/>
        <charset val="238"/>
      </rPr>
      <t xml:space="preserve">
</t>
    </r>
    <r>
      <rPr>
        <sz val="8"/>
        <color theme="1" tint="0.499984740745262"/>
        <rFont val="Arial"/>
        <family val="2"/>
        <charset val="238"/>
      </rPr>
      <t>Theatre shows</t>
    </r>
  </si>
  <si>
    <r>
      <rPr>
        <sz val="8"/>
        <rFont val="Arial"/>
        <family val="2"/>
        <charset val="238"/>
      </rPr>
      <t>Konkursy</t>
    </r>
    <r>
      <rPr>
        <sz val="8"/>
        <color rgb="FFFF0000"/>
        <rFont val="Arial"/>
        <family val="2"/>
        <charset val="238"/>
      </rPr>
      <t xml:space="preserve">
</t>
    </r>
    <r>
      <rPr>
        <sz val="8"/>
        <color theme="1" tint="0.499984740745262"/>
        <rFont val="Arial"/>
        <family val="2"/>
        <charset val="238"/>
      </rPr>
      <t>Competitions</t>
    </r>
  </si>
  <si>
    <r>
      <rPr>
        <sz val="8"/>
        <rFont val="Arial"/>
        <family val="2"/>
        <charset val="238"/>
      </rPr>
      <t>Imprezy turystyczne
i sportowo rekreacyjne</t>
    </r>
    <r>
      <rPr>
        <sz val="8"/>
        <color rgb="FFFF0000"/>
        <rFont val="Arial"/>
        <family val="2"/>
        <charset val="238"/>
      </rPr>
      <t xml:space="preserve">
</t>
    </r>
    <r>
      <rPr>
        <sz val="8"/>
        <color theme="1" tint="0.499984740745262"/>
        <rFont val="Arial"/>
        <family val="2"/>
        <charset val="238"/>
      </rPr>
      <t>Tourist, sports and recreational events</t>
    </r>
  </si>
  <si>
    <r>
      <rPr>
        <sz val="8"/>
        <rFont val="Arial"/>
        <family val="2"/>
        <charset val="238"/>
      </rPr>
      <t>Prelekcje
spotkania,
wykłady</t>
    </r>
    <r>
      <rPr>
        <sz val="8"/>
        <color rgb="FFFF0000"/>
        <rFont val="Arial"/>
        <family val="2"/>
        <charset val="238"/>
      </rPr>
      <t xml:space="preserve">
</t>
    </r>
    <r>
      <rPr>
        <sz val="8"/>
        <color theme="1" tint="0.499984740745262"/>
        <rFont val="Arial"/>
        <family val="2"/>
        <charset val="238"/>
      </rPr>
      <t>Meetings,
lectures</t>
    </r>
  </si>
  <si>
    <r>
      <rPr>
        <sz val="8"/>
        <rFont val="Arial"/>
        <family val="2"/>
        <charset val="238"/>
      </rPr>
      <t>Koncerty</t>
    </r>
    <r>
      <rPr>
        <sz val="8"/>
        <color rgb="FFFF0000"/>
        <rFont val="Arial"/>
        <family val="2"/>
        <charset val="238"/>
      </rPr>
      <t xml:space="preserve">
</t>
    </r>
    <r>
      <rPr>
        <sz val="8"/>
        <color theme="1" tint="0.499984740745262"/>
        <rFont val="Arial"/>
        <family val="2"/>
        <charset val="238"/>
      </rPr>
      <t>Concerts</t>
    </r>
  </si>
  <si>
    <r>
      <rPr>
        <sz val="8"/>
        <rFont val="Arial"/>
        <family val="2"/>
        <charset val="238"/>
      </rPr>
      <t>Festiwale i przeglądy artystyczne</t>
    </r>
    <r>
      <rPr>
        <sz val="8"/>
        <color rgb="FFFF0000"/>
        <rFont val="Arial"/>
        <family val="2"/>
        <charset val="238"/>
      </rPr>
      <t xml:space="preserve">
</t>
    </r>
    <r>
      <rPr>
        <sz val="8"/>
        <color theme="1" tint="0.499984740745262"/>
        <rFont val="Arial"/>
        <family val="2"/>
        <charset val="238"/>
      </rPr>
      <t>Festivals and artistic reviews</t>
    </r>
  </si>
  <si>
    <r>
      <rPr>
        <sz val="8"/>
        <rFont val="Arial"/>
        <family val="2"/>
        <charset val="238"/>
      </rPr>
      <t>Seanse filmowe</t>
    </r>
    <r>
      <rPr>
        <sz val="8"/>
        <color rgb="FFFF0000"/>
        <rFont val="Arial"/>
        <family val="2"/>
        <charset val="238"/>
      </rPr>
      <t xml:space="preserve">
</t>
    </r>
    <r>
      <rPr>
        <sz val="8"/>
        <color theme="1" tint="0.499984740745262"/>
        <rFont val="Arial"/>
        <family val="2"/>
        <charset val="238"/>
      </rPr>
      <t>Film screenings</t>
    </r>
  </si>
  <si>
    <t xml:space="preserve">Tabl. 8(64). </t>
  </si>
  <si>
    <r>
      <rPr>
        <sz val="8"/>
        <rFont val="Arial"/>
        <family val="2"/>
        <charset val="238"/>
      </rPr>
      <t>Innych</t>
    </r>
    <r>
      <rPr>
        <sz val="8"/>
        <color rgb="FFFF0000"/>
        <rFont val="Arial"/>
        <family val="2"/>
        <charset val="238"/>
      </rPr>
      <t xml:space="preserve">
</t>
    </r>
    <r>
      <rPr>
        <sz val="8"/>
        <color theme="1" tint="0.499984740745262"/>
        <rFont val="Arial"/>
        <family val="2"/>
        <charset val="238"/>
      </rPr>
      <t>Other</t>
    </r>
  </si>
  <si>
    <r>
      <rPr>
        <sz val="8"/>
        <rFont val="Arial"/>
        <family val="2"/>
        <charset val="238"/>
      </rPr>
      <t>Warsztatów</t>
    </r>
    <r>
      <rPr>
        <sz val="8"/>
        <color rgb="FFFF0000"/>
        <rFont val="Arial"/>
        <family val="2"/>
        <charset val="238"/>
      </rPr>
      <t xml:space="preserve">
</t>
    </r>
    <r>
      <rPr>
        <sz val="8"/>
        <color theme="1" tint="0.499984740745262"/>
        <rFont val="Arial"/>
        <family val="2"/>
        <charset val="238"/>
      </rPr>
      <t>Workshops</t>
    </r>
  </si>
  <si>
    <r>
      <rPr>
        <sz val="8"/>
        <rFont val="Arial"/>
        <family val="2"/>
        <charset val="238"/>
      </rPr>
      <t>Imprez interdyscyplinarnych</t>
    </r>
    <r>
      <rPr>
        <sz val="8"/>
        <color rgb="FFFF0000"/>
        <rFont val="Arial"/>
        <family val="2"/>
        <charset val="238"/>
      </rPr>
      <t xml:space="preserve">
</t>
    </r>
    <r>
      <rPr>
        <sz val="8"/>
        <color theme="1" tint="0.499984740745262"/>
        <rFont val="Arial"/>
        <family val="2"/>
        <charset val="238"/>
      </rPr>
      <t>Interdisciplinary events</t>
    </r>
  </si>
  <si>
    <r>
      <rPr>
        <sz val="8"/>
        <rFont val="Arial"/>
        <family val="2"/>
        <charset val="238"/>
      </rPr>
      <t>Konferencji</t>
    </r>
    <r>
      <rPr>
        <sz val="8"/>
        <color rgb="FFFF0000"/>
        <rFont val="Arial"/>
        <family val="2"/>
        <charset val="238"/>
      </rPr>
      <t xml:space="preserve">
</t>
    </r>
    <r>
      <rPr>
        <sz val="8"/>
        <color theme="1" tint="0.499984740745262"/>
        <rFont val="Arial"/>
        <family val="2"/>
        <charset val="238"/>
      </rPr>
      <t>Conferences</t>
    </r>
  </si>
  <si>
    <r>
      <rPr>
        <sz val="8"/>
        <rFont val="Arial"/>
        <family val="2"/>
        <charset val="238"/>
      </rPr>
      <t>Pokazów teatralnych</t>
    </r>
    <r>
      <rPr>
        <sz val="8"/>
        <color rgb="FFFF0000"/>
        <rFont val="Arial"/>
        <family val="2"/>
        <charset val="238"/>
      </rPr>
      <t xml:space="preserve">
</t>
    </r>
    <r>
      <rPr>
        <sz val="8"/>
        <color theme="1" tint="0.499984740745262"/>
        <rFont val="Arial"/>
        <family val="2"/>
        <charset val="238"/>
      </rPr>
      <t>Theatre shows</t>
    </r>
  </si>
  <si>
    <r>
      <rPr>
        <sz val="8"/>
        <rFont val="Arial"/>
        <family val="2"/>
        <charset val="238"/>
      </rPr>
      <t>Konkursów</t>
    </r>
    <r>
      <rPr>
        <sz val="8"/>
        <color rgb="FFFF0000"/>
        <rFont val="Arial"/>
        <family val="2"/>
        <charset val="238"/>
      </rPr>
      <t xml:space="preserve">
</t>
    </r>
    <r>
      <rPr>
        <sz val="8"/>
        <color theme="1" tint="0.499984740745262"/>
        <rFont val="Arial"/>
        <family val="2"/>
        <charset val="238"/>
      </rPr>
      <t>Competitions</t>
    </r>
  </si>
  <si>
    <r>
      <rPr>
        <sz val="8"/>
        <rFont val="Arial"/>
        <family val="2"/>
        <charset val="238"/>
      </rPr>
      <t>Prelekcji
spotkań,
wykładów</t>
    </r>
    <r>
      <rPr>
        <sz val="8"/>
        <color rgb="FFFF0000"/>
        <rFont val="Arial"/>
        <family val="2"/>
        <charset val="238"/>
      </rPr>
      <t xml:space="preserve">
</t>
    </r>
    <r>
      <rPr>
        <sz val="8"/>
        <color theme="1" tint="0.499984740745262"/>
        <rFont val="Arial"/>
        <family val="2"/>
        <charset val="238"/>
      </rPr>
      <t>Meetings, lectures</t>
    </r>
  </si>
  <si>
    <r>
      <rPr>
        <sz val="8"/>
        <rFont val="Arial"/>
        <family val="2"/>
        <charset val="238"/>
      </rPr>
      <t xml:space="preserve">Koncertów </t>
    </r>
    <r>
      <rPr>
        <sz val="8"/>
        <color rgb="FFFF0000"/>
        <rFont val="Arial"/>
        <family val="2"/>
        <charset val="238"/>
      </rPr>
      <t xml:space="preserve"> 
</t>
    </r>
    <r>
      <rPr>
        <sz val="8"/>
        <color theme="1" tint="0.499984740745262"/>
        <rFont val="Arial"/>
        <family val="2"/>
        <charset val="238"/>
      </rPr>
      <t>Concerts</t>
    </r>
  </si>
  <si>
    <r>
      <rPr>
        <sz val="8"/>
        <rFont val="Arial"/>
        <family val="2"/>
        <charset val="238"/>
      </rPr>
      <t>Festiwali i przeglądów artystycznych</t>
    </r>
    <r>
      <rPr>
        <sz val="8"/>
        <color rgb="FFFF0000"/>
        <rFont val="Arial"/>
        <family val="2"/>
        <charset val="238"/>
      </rPr>
      <t xml:space="preserve">
</t>
    </r>
    <r>
      <rPr>
        <sz val="8"/>
        <color theme="1" tint="0.499984740745262"/>
        <rFont val="Arial"/>
        <family val="2"/>
        <charset val="238"/>
      </rPr>
      <t>Festivals and artistic reviews</t>
    </r>
  </si>
  <si>
    <r>
      <rPr>
        <sz val="8"/>
        <rFont val="Arial"/>
        <family val="2"/>
        <charset val="238"/>
      </rPr>
      <t>Wystaw</t>
    </r>
    <r>
      <rPr>
        <sz val="8"/>
        <color rgb="FFFF0000"/>
        <rFont val="Arial"/>
        <family val="2"/>
        <charset val="238"/>
      </rPr>
      <t xml:space="preserve">
</t>
    </r>
    <r>
      <rPr>
        <sz val="8"/>
        <color theme="1" tint="0.499984740745262"/>
        <rFont val="Arial"/>
        <family val="2"/>
        <charset val="238"/>
      </rPr>
      <t>Exhibitions</t>
    </r>
  </si>
  <si>
    <r>
      <rPr>
        <sz val="8"/>
        <rFont val="Arial"/>
        <family val="2"/>
        <charset val="238"/>
      </rPr>
      <t>Seansów
filmowych</t>
    </r>
    <r>
      <rPr>
        <sz val="8"/>
        <color rgb="FFFF0000"/>
        <rFont val="Arial"/>
        <family val="2"/>
        <charset val="238"/>
      </rPr>
      <t xml:space="preserve">
</t>
    </r>
    <r>
      <rPr>
        <sz val="8"/>
        <color theme="1" tint="0.499984740745262"/>
        <rFont val="Arial"/>
        <family val="2"/>
        <charset val="238"/>
      </rPr>
      <t>Film
screenings</t>
    </r>
  </si>
  <si>
    <r>
      <rPr>
        <b/>
        <sz val="10"/>
        <color theme="1"/>
        <rFont val="Arial"/>
        <family val="2"/>
        <charset val="238"/>
      </rPr>
      <t>Tabl. 9(65). Uczestnicy imprez zorganizowanych przez centra kultury, domy i ośrodki kultury, kluby i świetlice według województw</t>
    </r>
    <r>
      <rPr>
        <sz val="10"/>
        <color theme="1"/>
        <rFont val="Arial"/>
        <family val="2"/>
        <charset val="238"/>
      </rPr>
      <t xml:space="preserve">
                   </t>
    </r>
    <r>
      <rPr>
        <sz val="10"/>
        <color theme="1" tint="0.499984740745262"/>
        <rFont val="Arial"/>
        <family val="2"/>
        <charset val="238"/>
      </rPr>
      <t>Participants of events organised by centres of culture, cultural centres and establishments, clubs and community centres by voivodship</t>
    </r>
  </si>
  <si>
    <t xml:space="preserve">Tabl. 9(65). </t>
  </si>
  <si>
    <r>
      <rPr>
        <b/>
        <sz val="10"/>
        <color theme="1"/>
        <rFont val="Arial"/>
        <family val="2"/>
        <charset val="238"/>
      </rPr>
      <t>Tabl. 10(66). Grupy artystyczne w centrach kultury, domach i ośrodkach kultury, klubach i świetlicach według województw</t>
    </r>
    <r>
      <rPr>
        <sz val="10"/>
        <color theme="1"/>
        <rFont val="Arial"/>
        <family val="2"/>
        <charset val="238"/>
      </rPr>
      <t xml:space="preserve">
                    Stan w dniu 31 grudnia 
                    </t>
    </r>
    <r>
      <rPr>
        <sz val="10"/>
        <color theme="1" tint="0.499984740745262"/>
        <rFont val="Arial"/>
        <family val="2"/>
        <charset val="238"/>
      </rPr>
      <t>Artistic groups in centres of culture, cultural centres and establishments, clubs and community centres by voivodship
                    As of 31 December</t>
    </r>
  </si>
  <si>
    <r>
      <rPr>
        <sz val="8"/>
        <rFont val="Arial"/>
        <family val="2"/>
        <charset val="238"/>
      </rPr>
      <t>Teatralne</t>
    </r>
    <r>
      <rPr>
        <sz val="8"/>
        <color rgb="FFFF0000"/>
        <rFont val="Arial"/>
        <family val="2"/>
        <charset val="238"/>
      </rPr>
      <t xml:space="preserve">
</t>
    </r>
    <r>
      <rPr>
        <sz val="8"/>
        <color theme="1" tint="0.499984740745262"/>
        <rFont val="Arial"/>
        <family val="2"/>
        <charset val="238"/>
      </rPr>
      <t>Theatre</t>
    </r>
  </si>
  <si>
    <r>
      <rPr>
        <sz val="8"/>
        <rFont val="Arial"/>
        <family val="2"/>
        <charset val="238"/>
      </rPr>
      <t>Wokalne
i chóry</t>
    </r>
    <r>
      <rPr>
        <sz val="8"/>
        <color rgb="FFFF0000"/>
        <rFont val="Arial"/>
        <family val="2"/>
        <charset val="238"/>
      </rPr>
      <t xml:space="preserve">
</t>
    </r>
    <r>
      <rPr>
        <sz val="8"/>
        <color theme="1" tint="0.499984740745262"/>
        <rFont val="Arial"/>
        <family val="2"/>
        <charset val="238"/>
      </rPr>
      <t>Vocal 
and choirs</t>
    </r>
  </si>
  <si>
    <r>
      <rPr>
        <sz val="8"/>
        <rFont val="Arial"/>
        <family val="2"/>
        <charset val="238"/>
      </rPr>
      <t>Folklorystyczne</t>
    </r>
    <r>
      <rPr>
        <sz val="8"/>
        <color rgb="FFFF0000"/>
        <rFont val="Arial"/>
        <family val="2"/>
        <charset val="238"/>
      </rPr>
      <t xml:space="preserve">
</t>
    </r>
    <r>
      <rPr>
        <sz val="8"/>
        <color theme="1" tint="0.499984740745262"/>
        <rFont val="Arial"/>
        <family val="2"/>
        <charset val="238"/>
      </rPr>
      <t>Folk</t>
    </r>
  </si>
  <si>
    <r>
      <rPr>
        <sz val="8"/>
        <rFont val="Arial"/>
        <family val="2"/>
        <charset val="238"/>
      </rPr>
      <t>Taneczne</t>
    </r>
    <r>
      <rPr>
        <sz val="8"/>
        <color rgb="FFFF0000"/>
        <rFont val="Arial"/>
        <family val="2"/>
        <charset val="238"/>
      </rPr>
      <t xml:space="preserve">
</t>
    </r>
    <r>
      <rPr>
        <sz val="8"/>
        <color theme="1" tint="0.499984740745262"/>
        <rFont val="Arial"/>
        <family val="2"/>
        <charset val="238"/>
      </rPr>
      <t>Dance</t>
    </r>
  </si>
  <si>
    <t>Tabl. 10(66).</t>
  </si>
  <si>
    <r>
      <rPr>
        <sz val="8"/>
        <rFont val="Arial"/>
        <family val="2"/>
        <charset val="238"/>
      </rPr>
      <t>Teatralnych</t>
    </r>
    <r>
      <rPr>
        <sz val="8"/>
        <color rgb="FFFF0000"/>
        <rFont val="Arial"/>
        <family val="2"/>
        <charset val="238"/>
      </rPr>
      <t xml:space="preserve">
</t>
    </r>
    <r>
      <rPr>
        <sz val="8"/>
        <color theme="1" tint="0.499984740745262"/>
        <rFont val="Arial"/>
        <family val="2"/>
        <charset val="238"/>
      </rPr>
      <t>Theatre</t>
    </r>
  </si>
  <si>
    <r>
      <rPr>
        <sz val="8"/>
        <color theme="1"/>
        <rFont val="Arial"/>
        <family val="2"/>
        <charset val="238"/>
      </rPr>
      <t>Wokalnych
i chórów</t>
    </r>
    <r>
      <rPr>
        <sz val="8"/>
        <color rgb="FFFF0000"/>
        <rFont val="Arial"/>
        <family val="2"/>
        <charset val="238"/>
      </rPr>
      <t xml:space="preserve">
</t>
    </r>
    <r>
      <rPr>
        <sz val="8"/>
        <color theme="1" tint="0.499984740745262"/>
        <rFont val="Arial"/>
        <family val="2"/>
        <charset val="238"/>
      </rPr>
      <t>Vocal  
and choirs</t>
    </r>
  </si>
  <si>
    <r>
      <rPr>
        <sz val="8"/>
        <color theme="1"/>
        <rFont val="Arial"/>
        <family val="2"/>
        <charset val="238"/>
      </rPr>
      <t>Folklorystycznych</t>
    </r>
    <r>
      <rPr>
        <sz val="8"/>
        <color rgb="FFFF0000"/>
        <rFont val="Arial"/>
        <family val="2"/>
        <charset val="238"/>
      </rPr>
      <t xml:space="preserve">
</t>
    </r>
    <r>
      <rPr>
        <sz val="8"/>
        <color theme="1" tint="0.499984740745262"/>
        <rFont val="Arial"/>
        <family val="2"/>
        <charset val="238"/>
      </rPr>
      <t>Folk</t>
    </r>
  </si>
  <si>
    <r>
      <rPr>
        <sz val="8"/>
        <color theme="1"/>
        <rFont val="Arial"/>
        <family val="2"/>
        <charset val="238"/>
      </rPr>
      <t>Tanecznych</t>
    </r>
    <r>
      <rPr>
        <sz val="8"/>
        <color rgb="FFFF0000"/>
        <rFont val="Arial"/>
        <family val="2"/>
        <charset val="238"/>
      </rPr>
      <t xml:space="preserve">
</t>
    </r>
    <r>
      <rPr>
        <sz val="8"/>
        <color theme="1" tint="0.499984740745262"/>
        <rFont val="Arial"/>
        <family val="2"/>
        <charset val="238"/>
      </rPr>
      <t>Dance</t>
    </r>
  </si>
  <si>
    <r>
      <rPr>
        <sz val="8"/>
        <color theme="1"/>
        <rFont val="Arial"/>
        <family val="2"/>
        <charset val="238"/>
      </rPr>
      <t xml:space="preserve">Innych </t>
    </r>
    <r>
      <rPr>
        <sz val="8"/>
        <color rgb="FFFF0000"/>
        <rFont val="Arial"/>
        <family val="2"/>
        <charset val="238"/>
      </rPr>
      <t xml:space="preserve">
</t>
    </r>
    <r>
      <rPr>
        <sz val="8"/>
        <color theme="1" tint="0.499984740745262"/>
        <rFont val="Arial"/>
        <family val="2"/>
        <charset val="238"/>
      </rPr>
      <t>Other</t>
    </r>
  </si>
  <si>
    <t xml:space="preserve">Tabl. 11(67). </t>
  </si>
  <si>
    <r>
      <rPr>
        <sz val="8"/>
        <rFont val="Arial"/>
        <family val="2"/>
        <charset val="238"/>
      </rPr>
      <t>Dyskusyjne
kluby
filmowe</t>
    </r>
    <r>
      <rPr>
        <sz val="8"/>
        <color rgb="FFFF0000"/>
        <rFont val="Arial"/>
        <family val="2"/>
        <charset val="238"/>
      </rPr>
      <t xml:space="preserve">
</t>
    </r>
    <r>
      <rPr>
        <sz val="8"/>
        <color theme="1" tint="0.499984740745262"/>
        <rFont val="Arial"/>
        <family val="2"/>
        <charset val="238"/>
      </rPr>
      <t>Film discussion clubs</t>
    </r>
  </si>
  <si>
    <r>
      <rPr>
        <sz val="8"/>
        <rFont val="Arial"/>
        <family val="2"/>
        <charset val="238"/>
      </rPr>
      <t>Uniwersytet Trzeciego Wieku</t>
    </r>
    <r>
      <rPr>
        <sz val="8"/>
        <color rgb="FFFF0000"/>
        <rFont val="Arial"/>
        <family val="2"/>
        <charset val="238"/>
      </rPr>
      <t xml:space="preserve">
</t>
    </r>
    <r>
      <rPr>
        <sz val="8"/>
        <color theme="1" tint="0.499984740745262"/>
        <rFont val="Arial"/>
        <family val="2"/>
        <charset val="238"/>
      </rPr>
      <t>The Third Age University</t>
    </r>
  </si>
  <si>
    <r>
      <rPr>
        <sz val="8"/>
        <rFont val="Arial"/>
        <family val="2"/>
        <charset val="238"/>
      </rPr>
      <t>Seniora</t>
    </r>
    <r>
      <rPr>
        <sz val="8"/>
        <color rgb="FFFF0000"/>
        <rFont val="Arial"/>
        <family val="2"/>
        <charset val="238"/>
      </rPr>
      <t xml:space="preserve">
</t>
    </r>
    <r>
      <rPr>
        <sz val="8"/>
        <color theme="1" tint="0.499984740745262"/>
        <rFont val="Arial"/>
        <family val="2"/>
        <charset val="238"/>
      </rPr>
      <t>Senior</t>
    </r>
  </si>
  <si>
    <r>
      <rPr>
        <sz val="8"/>
        <rFont val="Arial"/>
        <family val="2"/>
        <charset val="238"/>
      </rPr>
      <t>Literackie</t>
    </r>
    <r>
      <rPr>
        <sz val="8"/>
        <color rgb="FFFF0000"/>
        <rFont val="Arial"/>
        <family val="2"/>
        <charset val="238"/>
      </rPr>
      <t xml:space="preserve">
</t>
    </r>
    <r>
      <rPr>
        <sz val="8"/>
        <color theme="1" tint="0.499984740745262"/>
        <rFont val="Arial"/>
        <family val="2"/>
        <charset val="238"/>
      </rPr>
      <t>Literary</t>
    </r>
  </si>
  <si>
    <r>
      <rPr>
        <sz val="8"/>
        <rFont val="Arial"/>
        <family val="2"/>
        <charset val="238"/>
      </rPr>
      <t>Fotograficzne
i filmowe</t>
    </r>
    <r>
      <rPr>
        <sz val="8"/>
        <color rgb="FFFF0000"/>
        <rFont val="Arial"/>
        <family val="2"/>
        <charset val="238"/>
      </rPr>
      <t xml:space="preserve">
</t>
    </r>
    <r>
      <rPr>
        <sz val="8"/>
        <color theme="1" tint="0.499984740745262"/>
        <rFont val="Arial"/>
        <family val="2"/>
        <charset val="238"/>
      </rPr>
      <t>Photo
and film
groups</t>
    </r>
  </si>
  <si>
    <r>
      <rPr>
        <sz val="8"/>
        <rFont val="Arial"/>
        <family val="2"/>
        <charset val="238"/>
      </rPr>
      <t>Informatyczne</t>
    </r>
    <r>
      <rPr>
        <sz val="8"/>
        <color rgb="FFFF0000"/>
        <rFont val="Arial"/>
        <family val="2"/>
        <charset val="238"/>
      </rPr>
      <t xml:space="preserve">
</t>
    </r>
    <r>
      <rPr>
        <sz val="8"/>
        <color theme="1" tint="0.499984740745262"/>
        <rFont val="Arial"/>
        <family val="2"/>
        <charset val="238"/>
      </rPr>
      <t>Computer/IT</t>
    </r>
  </si>
  <si>
    <r>
      <rPr>
        <sz val="8"/>
        <rFont val="Arial"/>
        <family val="2"/>
        <charset val="238"/>
      </rPr>
      <t>Muzyczne</t>
    </r>
    <r>
      <rPr>
        <sz val="8"/>
        <color rgb="FFFF0000"/>
        <rFont val="Arial"/>
        <family val="2"/>
        <charset val="238"/>
      </rPr>
      <t xml:space="preserve">
</t>
    </r>
    <r>
      <rPr>
        <sz val="8"/>
        <color theme="1" tint="0.499984740745262"/>
        <rFont val="Arial"/>
        <family val="2"/>
        <charset val="238"/>
      </rPr>
      <t>Music</t>
    </r>
  </si>
  <si>
    <r>
      <rPr>
        <sz val="8"/>
        <rFont val="Arial"/>
        <family val="2"/>
        <charset val="238"/>
      </rPr>
      <t>Plastyczne/
techniczne</t>
    </r>
    <r>
      <rPr>
        <sz val="8"/>
        <color rgb="FFFF0000"/>
        <rFont val="Arial"/>
        <family val="2"/>
        <charset val="238"/>
      </rPr>
      <t xml:space="preserve">
</t>
    </r>
    <r>
      <rPr>
        <sz val="8"/>
        <color theme="1" tint="0.499984740745262"/>
        <rFont val="Arial"/>
        <family val="2"/>
        <charset val="238"/>
      </rPr>
      <t>Art/technical</t>
    </r>
  </si>
  <si>
    <t>Tabl. 12(68).</t>
  </si>
  <si>
    <r>
      <rPr>
        <sz val="8"/>
        <rFont val="Arial"/>
        <family val="2"/>
        <charset val="238"/>
      </rPr>
      <t>Imprez
turystycznych 
i sportowo-
rekreacyjnych</t>
    </r>
    <r>
      <rPr>
        <sz val="8"/>
        <color rgb="FFFF0000"/>
        <rFont val="Arial"/>
        <family val="2"/>
        <charset val="238"/>
      </rPr>
      <t xml:space="preserve">
</t>
    </r>
    <r>
      <rPr>
        <sz val="8"/>
        <color theme="1" tint="0.499984740745262"/>
        <rFont val="Arial"/>
        <family val="2"/>
        <charset val="238"/>
      </rPr>
      <t>Tourist, sports and recreational events</t>
    </r>
  </si>
  <si>
    <r>
      <rPr>
        <sz val="8"/>
        <rFont val="Arial"/>
        <family val="2"/>
        <charset val="238"/>
      </rPr>
      <t>Muzyczno-
instrumentalne</t>
    </r>
    <r>
      <rPr>
        <sz val="8"/>
        <color rgb="FFFF0000"/>
        <rFont val="Arial"/>
        <family val="2"/>
        <charset val="238"/>
      </rPr>
      <t xml:space="preserve">
</t>
    </r>
    <r>
      <rPr>
        <sz val="8"/>
        <color theme="1" tint="0.499984740745262"/>
        <rFont val="Arial"/>
        <family val="2"/>
        <charset val="238"/>
      </rPr>
      <t>Music and instrumental</t>
    </r>
  </si>
  <si>
    <r>
      <rPr>
        <sz val="8"/>
        <color theme="1"/>
        <rFont val="Arial"/>
        <family val="2"/>
        <charset val="238"/>
      </rPr>
      <t>Muzyczno-
instrumentalnych</t>
    </r>
    <r>
      <rPr>
        <sz val="8"/>
        <color rgb="FFFF0000"/>
        <rFont val="Arial"/>
        <family val="2"/>
        <charset val="238"/>
      </rPr>
      <t xml:space="preserve">
</t>
    </r>
    <r>
      <rPr>
        <sz val="8"/>
        <color theme="1" tint="0.499984740745262"/>
        <rFont val="Arial"/>
        <family val="2"/>
        <charset val="238"/>
      </rPr>
      <t>Music and instrumental</t>
    </r>
  </si>
  <si>
    <r>
      <rPr>
        <sz val="8"/>
        <rFont val="Arial"/>
        <family val="2"/>
        <charset val="238"/>
      </rPr>
      <t>Turystyczne
i sportowo-
rekreacyjne</t>
    </r>
    <r>
      <rPr>
        <sz val="8"/>
        <color rgb="FFFF0000"/>
        <rFont val="Arial"/>
        <family val="2"/>
        <charset val="238"/>
      </rPr>
      <t xml:space="preserve">
</t>
    </r>
    <r>
      <rPr>
        <sz val="8"/>
        <color theme="1" tint="0.499984740745262"/>
        <rFont val="Arial"/>
        <family val="2"/>
        <charset val="238"/>
      </rPr>
      <t>Tourist, sports and recreational events</t>
    </r>
  </si>
  <si>
    <r>
      <rPr>
        <sz val="8"/>
        <rFont val="Arial"/>
        <family val="2"/>
        <charset val="238"/>
      </rPr>
      <t>Plastycznych/
technicznych</t>
    </r>
    <r>
      <rPr>
        <sz val="8"/>
        <color rgb="FFFF0000"/>
        <rFont val="Arial"/>
        <family val="2"/>
        <charset val="238"/>
      </rPr>
      <t xml:space="preserve">
</t>
    </r>
    <r>
      <rPr>
        <sz val="8"/>
        <color theme="1" tint="0.499984740745262"/>
        <rFont val="Arial"/>
        <family val="2"/>
        <charset val="238"/>
      </rPr>
      <t>Art/technical</t>
    </r>
  </si>
  <si>
    <r>
      <rPr>
        <sz val="8"/>
        <color theme="1"/>
        <rFont val="Arial"/>
        <family val="2"/>
        <charset val="238"/>
      </rPr>
      <t xml:space="preserve">Tanecznych </t>
    </r>
    <r>
      <rPr>
        <sz val="8"/>
        <color rgb="FFFF0000"/>
        <rFont val="Arial"/>
        <family val="2"/>
        <charset val="238"/>
      </rPr>
      <t xml:space="preserve">
</t>
    </r>
    <r>
      <rPr>
        <sz val="8"/>
        <color theme="1" tint="0.499984740745262"/>
        <rFont val="Arial"/>
        <family val="2"/>
        <charset val="238"/>
      </rPr>
      <t>Dance</t>
    </r>
  </si>
  <si>
    <r>
      <rPr>
        <sz val="8"/>
        <rFont val="Arial"/>
        <family val="2"/>
        <charset val="238"/>
      </rPr>
      <t>Muzycznych</t>
    </r>
    <r>
      <rPr>
        <sz val="8"/>
        <color rgb="FFFF0000"/>
        <rFont val="Arial"/>
        <family val="2"/>
        <charset val="238"/>
      </rPr>
      <t xml:space="preserve">
</t>
    </r>
    <r>
      <rPr>
        <sz val="8"/>
        <color theme="1" tint="0.499984740745262"/>
        <rFont val="Arial"/>
        <family val="2"/>
        <charset val="238"/>
      </rPr>
      <t>Music</t>
    </r>
  </si>
  <si>
    <r>
      <rPr>
        <sz val="8"/>
        <rFont val="Arial"/>
        <family val="2"/>
        <charset val="238"/>
      </rPr>
      <t>Informatycznych</t>
    </r>
    <r>
      <rPr>
        <sz val="8"/>
        <color rgb="FFFF0000"/>
        <rFont val="Arial"/>
        <family val="2"/>
        <charset val="238"/>
      </rPr>
      <t xml:space="preserve">
</t>
    </r>
    <r>
      <rPr>
        <sz val="8"/>
        <color theme="1" tint="0.499984740745262"/>
        <rFont val="Arial"/>
        <family val="2"/>
        <charset val="238"/>
      </rPr>
      <t>Computer/IT</t>
    </r>
  </si>
  <si>
    <r>
      <rPr>
        <sz val="8"/>
        <rFont val="Arial"/>
        <family val="2"/>
        <charset val="238"/>
      </rPr>
      <t>Fotograficznych
i filmowych</t>
    </r>
    <r>
      <rPr>
        <sz val="8"/>
        <color rgb="FFFF0000"/>
        <rFont val="Arial"/>
        <family val="2"/>
        <charset val="238"/>
      </rPr>
      <t xml:space="preserve">
</t>
    </r>
    <r>
      <rPr>
        <sz val="8"/>
        <color theme="1" tint="0.499984740745262"/>
        <rFont val="Arial"/>
        <family val="2"/>
        <charset val="238"/>
      </rPr>
      <t>Photo and film groups</t>
    </r>
    <r>
      <rPr>
        <sz val="8"/>
        <color rgb="FFFF0000"/>
        <rFont val="Arial"/>
        <family val="2"/>
        <charset val="238"/>
      </rPr>
      <t xml:space="preserve">
</t>
    </r>
  </si>
  <si>
    <r>
      <rPr>
        <sz val="8"/>
        <color theme="1"/>
        <rFont val="Arial"/>
        <family val="2"/>
        <charset val="238"/>
      </rPr>
      <t>Turystycznych 
i sportowo-rekreacyjnych</t>
    </r>
    <r>
      <rPr>
        <sz val="8"/>
        <color rgb="FFFF0000"/>
        <rFont val="Arial"/>
        <family val="2"/>
        <charset val="238"/>
      </rPr>
      <t xml:space="preserve">
</t>
    </r>
    <r>
      <rPr>
        <sz val="8"/>
        <color theme="1" tint="0.499984740745262"/>
        <rFont val="Arial"/>
        <family val="2"/>
        <charset val="238"/>
      </rPr>
      <t>Tourist, sports and recreational events</t>
    </r>
  </si>
  <si>
    <r>
      <rPr>
        <sz val="8"/>
        <rFont val="Arial"/>
        <family val="2"/>
        <charset val="238"/>
      </rPr>
      <t>Dyskusyjnych klubów filmowych</t>
    </r>
    <r>
      <rPr>
        <sz val="8"/>
        <color rgb="FFFF0000"/>
        <rFont val="Arial"/>
        <family val="2"/>
        <charset val="238"/>
      </rPr>
      <t xml:space="preserve">
</t>
    </r>
    <r>
      <rPr>
        <sz val="8"/>
        <color theme="1" tint="0.499984740745262"/>
        <rFont val="Arial"/>
        <family val="2"/>
        <charset val="238"/>
      </rPr>
      <t>Film discussion clubs</t>
    </r>
  </si>
  <si>
    <r>
      <rPr>
        <sz val="8"/>
        <rFont val="Arial"/>
        <family val="2"/>
        <charset val="238"/>
      </rPr>
      <t>Literackich</t>
    </r>
    <r>
      <rPr>
        <sz val="8"/>
        <color rgb="FFFF0000"/>
        <rFont val="Arial"/>
        <family val="2"/>
        <charset val="238"/>
      </rPr>
      <t xml:space="preserve">
</t>
    </r>
    <r>
      <rPr>
        <sz val="8"/>
        <color theme="1" tint="0.499984740745262"/>
        <rFont val="Arial"/>
        <family val="2"/>
        <charset val="238"/>
      </rPr>
      <t>Literary</t>
    </r>
  </si>
  <si>
    <t>Tabl. 13(69).</t>
  </si>
  <si>
    <r>
      <rPr>
        <b/>
        <sz val="10"/>
        <color theme="1"/>
        <rFont val="Arial"/>
        <family val="2"/>
        <charset val="238"/>
      </rPr>
      <t>Tabl. 14(70). Kursy zorganizowane przez centra kultury, domy i ośrodki kultury, kluby i świetlice według województw</t>
    </r>
    <r>
      <rPr>
        <sz val="10"/>
        <color theme="1"/>
        <rFont val="Arial"/>
        <family val="2"/>
        <charset val="238"/>
      </rPr>
      <t xml:space="preserve">
                    </t>
    </r>
    <r>
      <rPr>
        <sz val="10"/>
        <color theme="1" tint="0.499984740745262"/>
        <rFont val="Arial"/>
        <family val="2"/>
        <charset val="238"/>
      </rPr>
      <t>Courses organised by centres of culture, cultural centres and establishments, clubs and community centres by voivodship</t>
    </r>
  </si>
  <si>
    <r>
      <rPr>
        <sz val="8"/>
        <rFont val="Arial"/>
        <family val="2"/>
        <charset val="238"/>
      </rPr>
      <t>Języków obcych</t>
    </r>
    <r>
      <rPr>
        <sz val="8"/>
        <color rgb="FFFF0000"/>
        <rFont val="Arial"/>
        <family val="2"/>
        <charset val="238"/>
      </rPr>
      <t xml:space="preserve">
</t>
    </r>
    <r>
      <rPr>
        <sz val="8"/>
        <color theme="1" tint="0.499984740745262"/>
        <rFont val="Arial"/>
        <family val="2"/>
        <charset val="238"/>
      </rPr>
      <t>Foreign languages</t>
    </r>
  </si>
  <si>
    <r>
      <rPr>
        <sz val="8"/>
        <rFont val="Arial"/>
        <family val="2"/>
        <charset val="238"/>
      </rPr>
      <t>Plastyczne</t>
    </r>
    <r>
      <rPr>
        <sz val="8"/>
        <color rgb="FFFF0000"/>
        <rFont val="Arial"/>
        <family val="2"/>
        <charset val="238"/>
      </rPr>
      <t xml:space="preserve">
</t>
    </r>
    <r>
      <rPr>
        <sz val="8"/>
        <color theme="1" tint="0.499984740745262"/>
        <rFont val="Arial"/>
        <family val="2"/>
        <charset val="238"/>
      </rPr>
      <t>Art</t>
    </r>
  </si>
  <si>
    <r>
      <rPr>
        <sz val="8"/>
        <rFont val="Arial"/>
        <family val="2"/>
        <charset val="238"/>
      </rPr>
      <t>Nauki gry na instrumentach</t>
    </r>
    <r>
      <rPr>
        <sz val="8"/>
        <color rgb="FFFF0000"/>
        <rFont val="Arial"/>
        <family val="2"/>
        <charset val="238"/>
      </rPr>
      <t xml:space="preserve">
</t>
    </r>
    <r>
      <rPr>
        <sz val="8"/>
        <color theme="1" tint="0.499984740745262"/>
        <rFont val="Arial"/>
        <family val="2"/>
        <charset val="238"/>
      </rPr>
      <t>Playing on musical instruments</t>
    </r>
  </si>
  <si>
    <r>
      <rPr>
        <sz val="8"/>
        <rFont val="Arial"/>
        <family val="2"/>
        <charset val="238"/>
      </rPr>
      <t xml:space="preserve">Wiedzy praktycznej </t>
    </r>
    <r>
      <rPr>
        <sz val="8"/>
        <color rgb="FFFF0000"/>
        <rFont val="Arial"/>
        <family val="2"/>
        <charset val="238"/>
      </rPr>
      <t xml:space="preserve">
</t>
    </r>
    <r>
      <rPr>
        <sz val="8"/>
        <color theme="1" tint="0.499984740745262"/>
        <rFont val="Arial"/>
        <family val="2"/>
        <charset val="238"/>
      </rPr>
      <t>Practical knowledge</t>
    </r>
  </si>
  <si>
    <r>
      <rPr>
        <sz val="8"/>
        <rFont val="Arial"/>
        <family val="2"/>
        <charset val="238"/>
      </rPr>
      <t xml:space="preserve">Tańca </t>
    </r>
    <r>
      <rPr>
        <sz val="8"/>
        <color rgb="FFFF0000"/>
        <rFont val="Arial"/>
        <family val="2"/>
        <charset val="238"/>
      </rPr>
      <t xml:space="preserve">
</t>
    </r>
    <r>
      <rPr>
        <sz val="8"/>
        <color theme="1" tint="0.499984740745262"/>
        <rFont val="Arial"/>
        <family val="2"/>
        <charset val="238"/>
      </rPr>
      <t>Dance</t>
    </r>
  </si>
  <si>
    <r>
      <rPr>
        <sz val="8"/>
        <rFont val="Arial"/>
        <family val="2"/>
        <charset val="238"/>
      </rPr>
      <t xml:space="preserve">Komputerowe </t>
    </r>
    <r>
      <rPr>
        <sz val="8"/>
        <color rgb="FFFF0000"/>
        <rFont val="Arial"/>
        <family val="2"/>
        <charset val="238"/>
      </rPr>
      <t xml:space="preserve">
</t>
    </r>
    <r>
      <rPr>
        <sz val="8"/>
        <color theme="1" tint="0.499984740745262"/>
        <rFont val="Arial"/>
        <family val="2"/>
        <charset val="238"/>
      </rPr>
      <t>Computer/IT</t>
    </r>
  </si>
  <si>
    <r>
      <rPr>
        <sz val="8"/>
        <rFont val="Arial"/>
        <family val="2"/>
        <charset val="238"/>
      </rPr>
      <t xml:space="preserve">Przygotowujące 
do nauki 
w szkołach artystycznych </t>
    </r>
    <r>
      <rPr>
        <sz val="8"/>
        <color rgb="FFFF0000"/>
        <rFont val="Arial"/>
        <family val="2"/>
        <charset val="238"/>
      </rPr>
      <t xml:space="preserve">
</t>
    </r>
    <r>
      <rPr>
        <sz val="8"/>
        <color theme="1" tint="0.499984740745262"/>
        <rFont val="Arial"/>
        <family val="2"/>
        <charset val="238"/>
      </rPr>
      <t>Preparatory for 
art schools</t>
    </r>
  </si>
  <si>
    <t xml:space="preserve">Tabl. 14(70). </t>
  </si>
  <si>
    <r>
      <rPr>
        <b/>
        <sz val="10"/>
        <color theme="1"/>
        <rFont val="Arial"/>
        <family val="2"/>
        <charset val="238"/>
      </rPr>
      <t>Tabl. 15(71). Absolwenci kursów zorganizowanych przez centra kultury, domy i ośrodki kultury, kluby i świetlice według województw</t>
    </r>
    <r>
      <rPr>
        <sz val="10"/>
        <color theme="1"/>
        <rFont val="Arial"/>
        <family val="2"/>
        <charset val="238"/>
      </rPr>
      <t xml:space="preserve">
                    </t>
    </r>
    <r>
      <rPr>
        <sz val="10"/>
        <color theme="1" tint="0.499984740745262"/>
        <rFont val="Arial"/>
        <family val="2"/>
        <charset val="238"/>
      </rPr>
      <t>Graduates of courses organised by centres of culture, cultural centres and establishments, clubs and community centres by voivodship</t>
    </r>
  </si>
  <si>
    <r>
      <rPr>
        <sz val="8"/>
        <rFont val="Arial"/>
        <family val="2"/>
        <charset val="238"/>
      </rPr>
      <t xml:space="preserve">Przygotowujących 
do nauki 
w szkołach artystycznych </t>
    </r>
    <r>
      <rPr>
        <sz val="8"/>
        <color rgb="FFFF0000"/>
        <rFont val="Arial"/>
        <family val="2"/>
        <charset val="238"/>
      </rPr>
      <t xml:space="preserve">
</t>
    </r>
    <r>
      <rPr>
        <sz val="8"/>
        <color theme="1" tint="0.499984740745262"/>
        <rFont val="Arial"/>
        <family val="2"/>
        <charset val="238"/>
      </rPr>
      <t>Preparatory for 
art schools</t>
    </r>
  </si>
  <si>
    <r>
      <rPr>
        <sz val="8"/>
        <rFont val="Arial"/>
        <family val="2"/>
        <charset val="238"/>
      </rPr>
      <t xml:space="preserve">Komputerowych </t>
    </r>
    <r>
      <rPr>
        <sz val="8"/>
        <color rgb="FFFF0000"/>
        <rFont val="Arial"/>
        <family val="2"/>
        <charset val="238"/>
      </rPr>
      <t xml:space="preserve">
</t>
    </r>
    <r>
      <rPr>
        <sz val="8"/>
        <color theme="1" tint="0.499984740745262"/>
        <rFont val="Arial"/>
        <family val="2"/>
        <charset val="238"/>
      </rPr>
      <t>Computer/IT</t>
    </r>
  </si>
  <si>
    <r>
      <rPr>
        <sz val="8"/>
        <rFont val="Arial"/>
        <family val="2"/>
        <charset val="238"/>
      </rPr>
      <t>Plastycznych</t>
    </r>
    <r>
      <rPr>
        <sz val="8"/>
        <color rgb="FFFF0000"/>
        <rFont val="Arial"/>
        <family val="2"/>
        <charset val="238"/>
      </rPr>
      <t xml:space="preserve">
</t>
    </r>
    <r>
      <rPr>
        <sz val="8"/>
        <color theme="1" tint="0.499984740745262"/>
        <rFont val="Arial"/>
        <family val="2"/>
        <charset val="238"/>
      </rPr>
      <t>Art</t>
    </r>
  </si>
  <si>
    <t xml:space="preserve">Tabl. 15(71). </t>
  </si>
  <si>
    <r>
      <rPr>
        <b/>
        <sz val="10"/>
        <color theme="1"/>
        <rFont val="Arial"/>
        <family val="2"/>
        <charset val="238"/>
      </rPr>
      <t>Tabl. 16(72). Wybrane dane o działalności centrów kultury, domów i ośrodków kultury, klubów i świetlic według makroregionów (NUTS 1) regionów (NUTS 2) i podregionów (NUTS 3)</t>
    </r>
    <r>
      <rPr>
        <sz val="10"/>
        <color theme="1"/>
        <rFont val="Arial"/>
        <family val="2"/>
        <charset val="238"/>
      </rPr>
      <t xml:space="preserve">
                     </t>
    </r>
    <r>
      <rPr>
        <sz val="10"/>
        <color theme="1" tint="0.499984740745262"/>
        <rFont val="Arial"/>
        <family val="2"/>
        <charset val="238"/>
      </rPr>
      <t>Selected data on activity of centres of culture, cultural centres and establishments, clubs and community centres by macroregion (NUTS 1), region (NUTS 2) and subregion (NUTS 3)</t>
    </r>
  </si>
  <si>
    <t xml:space="preserve">Tabl. 16(72). </t>
  </si>
  <si>
    <r>
      <rPr>
        <b/>
        <sz val="8"/>
        <rFont val="Arial"/>
        <family val="2"/>
        <charset val="238"/>
      </rPr>
      <t>Polska</t>
    </r>
    <r>
      <rPr>
        <sz val="8"/>
        <rFont val="Arial"/>
        <family val="2"/>
        <charset val="238"/>
      </rPr>
      <t xml:space="preserve">                                                                        2024</t>
    </r>
  </si>
  <si>
    <r>
      <rPr>
        <sz val="8"/>
        <color theme="1" tint="0.499984740745262"/>
        <rFont val="Arial"/>
        <family val="2"/>
        <charset val="238"/>
      </rPr>
      <t>Poland</t>
    </r>
    <r>
      <rPr>
        <b/>
        <sz val="8"/>
        <color theme="1" tint="0.499984740745262"/>
        <rFont val="Arial"/>
        <family val="2"/>
        <charset val="238"/>
      </rPr>
      <t xml:space="preserve"> </t>
    </r>
    <r>
      <rPr>
        <b/>
        <sz val="8"/>
        <rFont val="Arial"/>
        <family val="2"/>
        <charset val="238"/>
      </rPr>
      <t xml:space="preserve">                                                                        2025</t>
    </r>
  </si>
  <si>
    <r>
      <rPr>
        <b/>
        <sz val="10"/>
        <color theme="1"/>
        <rFont val="Arial"/>
        <family val="2"/>
        <charset val="238"/>
      </rPr>
      <t xml:space="preserve">Tabl. 17(73). Wybrane wskaźniki charakteryzujące działalność centrów kultury, domów i ośrodków kultury, klubów i świetlic według makroregionów (NUTS 1) regionów (NUTS 2) i podregionów (NUTS 3)    </t>
    </r>
    <r>
      <rPr>
        <sz val="10"/>
        <color theme="1"/>
        <rFont val="Arial"/>
        <family val="2"/>
        <charset val="238"/>
      </rPr>
      <t xml:space="preserve">
                    </t>
    </r>
    <r>
      <rPr>
        <sz val="10"/>
        <color theme="1" tint="0.499984740745262"/>
        <rFont val="Arial"/>
        <family val="2"/>
        <charset val="238"/>
      </rPr>
      <t>Selected indicators describing activity of centres of culture, cultural centres and establishments, clubs and community centres by macroregion (NUTS 1), region (NUTS 2) and subregion (NUTS 3)</t>
    </r>
  </si>
  <si>
    <t>Tabl. 17(73).</t>
  </si>
  <si>
    <r>
      <t xml:space="preserve">Źródło: </t>
    </r>
    <r>
      <rPr>
        <sz val="8"/>
        <color theme="1"/>
        <rFont val="Arial"/>
        <family val="2"/>
        <charset val="238"/>
      </rPr>
      <t>dane z Systemu Informacji Oświatowej administrowanego przez Ministerstwo Edukacji Narodowej.</t>
    </r>
  </si>
  <si>
    <t>Source: data from the Education Information System, managed by The Ministry of  National Education.</t>
  </si>
  <si>
    <t>Tabl. 1(74).</t>
  </si>
  <si>
    <r>
      <rPr>
        <sz val="8"/>
        <color theme="1" tint="0.499984740745262"/>
        <rFont val="Arial"/>
        <family val="2"/>
        <charset val="238"/>
      </rPr>
      <t xml:space="preserve">   </t>
    </r>
    <r>
      <rPr>
        <b/>
        <sz val="8"/>
        <rFont val="Arial"/>
        <family val="2"/>
        <charset val="238"/>
      </rPr>
      <t xml:space="preserve">                         2025/2026</t>
    </r>
  </si>
  <si>
    <r>
      <t xml:space="preserve">Źródło: </t>
    </r>
    <r>
      <rPr>
        <sz val="8"/>
        <color theme="1"/>
        <rFont val="Fira Sans"/>
        <family val="2"/>
        <charset val="238"/>
      </rPr>
      <t>dane z Systemu Informacji Oświatowej administrowanego przez Ministerstwo Edukacji Narodowej.</t>
    </r>
  </si>
  <si>
    <r>
      <rPr>
        <sz val="8"/>
        <rFont val="Arial"/>
        <family val="2"/>
        <charset val="238"/>
      </rPr>
      <t xml:space="preserve">ogółem </t>
    </r>
    <r>
      <rPr>
        <sz val="8"/>
        <color rgb="FFFF0000"/>
        <rFont val="Arial"/>
        <family val="2"/>
        <charset val="238"/>
      </rPr>
      <t xml:space="preserve"> 
</t>
    </r>
    <r>
      <rPr>
        <sz val="8"/>
        <color theme="1" tint="0.499984740745262"/>
        <rFont val="Arial"/>
        <family val="2"/>
        <charset val="238"/>
      </rPr>
      <t>grand total</t>
    </r>
  </si>
  <si>
    <r>
      <rPr>
        <sz val="8"/>
        <rFont val="Arial"/>
        <family val="2"/>
        <charset val="238"/>
      </rPr>
      <t xml:space="preserve">w tym 
kobiety  </t>
    </r>
    <r>
      <rPr>
        <sz val="8"/>
        <color rgb="FFFF0000"/>
        <rFont val="Arial"/>
        <family val="2"/>
        <charset val="238"/>
      </rPr>
      <t xml:space="preserve">
</t>
    </r>
    <r>
      <rPr>
        <sz val="8"/>
        <color theme="1" tint="0.499984740745262"/>
        <rFont val="Arial"/>
        <family val="2"/>
        <charset val="238"/>
      </rPr>
      <t>of which
females</t>
    </r>
  </si>
  <si>
    <r>
      <t>Tabl. 1(74).Szkoły podstawowe – artystyczne</t>
    </r>
    <r>
      <rPr>
        <b/>
        <vertAlign val="superscript"/>
        <sz val="10"/>
        <rFont val="Arial"/>
        <family val="2"/>
        <charset val="238"/>
      </rPr>
      <t>a</t>
    </r>
    <r>
      <rPr>
        <b/>
        <sz val="10"/>
        <rFont val="Arial"/>
        <family val="2"/>
        <charset val="238"/>
      </rPr>
      <t xml:space="preserve"> według województw</t>
    </r>
  </si>
  <si>
    <r>
      <t xml:space="preserve">                  Primary art schools</t>
    </r>
    <r>
      <rPr>
        <vertAlign val="superscript"/>
        <sz val="10"/>
        <color theme="1" tint="0.499984740745262"/>
        <rFont val="Arial"/>
        <family val="2"/>
        <charset val="238"/>
      </rPr>
      <t>a</t>
    </r>
    <r>
      <rPr>
        <sz val="10"/>
        <color theme="1" tint="0.499984740745262"/>
        <rFont val="Arial"/>
        <family val="2"/>
        <charset val="238"/>
      </rPr>
      <t xml:space="preserve"> by voivodship</t>
    </r>
  </si>
  <si>
    <r>
      <t xml:space="preserve">Tabl. 2(75). Szkoły artystyczne dające uprawnienia zawodowe według województw
                   </t>
    </r>
    <r>
      <rPr>
        <sz val="10"/>
        <color theme="1" tint="0.499984740745262"/>
        <rFont val="Arial"/>
        <family val="2"/>
        <charset val="238"/>
      </rPr>
      <t>Art schools leading to professional certification by voivodship</t>
    </r>
  </si>
  <si>
    <t xml:space="preserve">Tabl. 2(75). </t>
  </si>
  <si>
    <r>
      <t>Tabl. 3(76). Uczniowie ogólnokształcących szkół artystycznych</t>
    </r>
    <r>
      <rPr>
        <b/>
        <vertAlign val="superscript"/>
        <sz val="10"/>
        <color theme="1"/>
        <rFont val="Arial"/>
        <family val="2"/>
        <charset val="238"/>
      </rPr>
      <t>a</t>
    </r>
    <r>
      <rPr>
        <b/>
        <sz val="10"/>
        <color theme="1"/>
        <rFont val="Arial"/>
        <family val="2"/>
        <charset val="238"/>
      </rPr>
      <t xml:space="preserve"> według klas
                  </t>
    </r>
    <r>
      <rPr>
        <sz val="10"/>
        <color theme="1" tint="0.499984740745262"/>
        <rFont val="Arial"/>
        <family val="2"/>
        <charset val="238"/>
      </rPr>
      <t>Students of general art schools</t>
    </r>
    <r>
      <rPr>
        <vertAlign val="superscript"/>
        <sz val="10"/>
        <color theme="1" tint="0.499984740745262"/>
        <rFont val="Arial"/>
        <family val="2"/>
        <charset val="238"/>
      </rPr>
      <t>a</t>
    </r>
    <r>
      <rPr>
        <sz val="10"/>
        <color theme="1" tint="0.499984740745262"/>
        <rFont val="Arial"/>
        <family val="2"/>
        <charset val="238"/>
      </rPr>
      <t xml:space="preserve"> by grade</t>
    </r>
  </si>
  <si>
    <t xml:space="preserve">Tabl. 3(76). </t>
  </si>
  <si>
    <t>a Z roku szkolnego 2024/2025.</t>
  </si>
  <si>
    <t>a Of 2024/2025 school year.</t>
  </si>
  <si>
    <r>
      <t xml:space="preserve">Tabl. 4(77). Szkoły artystyczne niedające uprawnień zawodowych według województw
                   </t>
    </r>
    <r>
      <rPr>
        <sz val="10"/>
        <color theme="1" tint="0.499984740745262"/>
        <rFont val="Arial"/>
        <family val="2"/>
        <charset val="238"/>
      </rPr>
      <t>Art schools not leading to professional certification by voivodship</t>
    </r>
  </si>
  <si>
    <r>
      <rPr>
        <sz val="8"/>
        <rFont val="Arial"/>
        <family val="2"/>
        <charset val="238"/>
      </rPr>
      <t xml:space="preserve">ogółem </t>
    </r>
    <r>
      <rPr>
        <sz val="8"/>
        <color rgb="FFFF0000"/>
        <rFont val="Arial"/>
        <family val="2"/>
        <charset val="238"/>
      </rPr>
      <t xml:space="preserve">
</t>
    </r>
    <r>
      <rPr>
        <sz val="8"/>
        <color theme="1" tint="0.499984740745262"/>
        <rFont val="Arial"/>
        <family val="2"/>
        <charset val="238"/>
      </rPr>
      <t>grand total</t>
    </r>
  </si>
  <si>
    <t xml:space="preserve">Tabl. 4(77). </t>
  </si>
  <si>
    <t>a In 2025/2026 school year schools for librarians and culture animators did conduct activity.</t>
  </si>
  <si>
    <r>
      <rPr>
        <sz val="8"/>
        <rFont val="Arial"/>
        <family val="2"/>
        <charset val="238"/>
      </rPr>
      <t>ogółem</t>
    </r>
    <r>
      <rPr>
        <sz val="8"/>
        <color rgb="FFFF0000"/>
        <rFont val="Arial"/>
        <family val="2"/>
        <charset val="238"/>
      </rPr>
      <t xml:space="preserve">
</t>
    </r>
    <r>
      <rPr>
        <sz val="8"/>
        <color theme="1" tint="0.499984740745262"/>
        <rFont val="Arial"/>
        <family val="2"/>
        <charset val="238"/>
      </rPr>
      <t>grand total</t>
    </r>
  </si>
  <si>
    <r>
      <rPr>
        <sz val="8"/>
        <rFont val="Arial"/>
        <family val="2"/>
        <charset val="238"/>
      </rPr>
      <t xml:space="preserve">w tym
kobiety </t>
    </r>
    <r>
      <rPr>
        <sz val="8"/>
        <color rgb="FFFF0000"/>
        <rFont val="Arial"/>
        <family val="2"/>
        <charset val="238"/>
      </rPr>
      <t xml:space="preserve"> 
</t>
    </r>
    <r>
      <rPr>
        <sz val="8"/>
        <color theme="1" tint="0.499984740745262"/>
        <rFont val="Arial"/>
        <family val="2"/>
        <charset val="238"/>
      </rPr>
      <t>of which
females</t>
    </r>
  </si>
  <si>
    <t>Tabl. 5(78).</t>
  </si>
  <si>
    <r>
      <t>Tabl. 6(79). Studenci</t>
    </r>
    <r>
      <rPr>
        <b/>
        <vertAlign val="superscript"/>
        <sz val="10"/>
        <rFont val="Arial"/>
        <family val="2"/>
        <charset val="238"/>
      </rPr>
      <t>a</t>
    </r>
    <r>
      <rPr>
        <b/>
        <sz val="10"/>
        <rFont val="Arial"/>
        <family val="2"/>
        <charset val="238"/>
      </rPr>
      <t xml:space="preserve"> uczelni artystycznych według województw
                   </t>
    </r>
    <r>
      <rPr>
        <sz val="10"/>
        <rFont val="Arial"/>
        <family val="2"/>
        <charset val="238"/>
      </rPr>
      <t xml:space="preserve">Stan w dniu 31 grudnia </t>
    </r>
    <r>
      <rPr>
        <b/>
        <sz val="10"/>
        <rFont val="Arial"/>
        <family val="2"/>
        <charset val="238"/>
      </rPr>
      <t xml:space="preserve">
                   </t>
    </r>
    <r>
      <rPr>
        <sz val="10"/>
        <color theme="1" tint="0.499984740745262"/>
        <rFont val="Arial"/>
        <family val="2"/>
        <charset val="238"/>
      </rPr>
      <t>Students</t>
    </r>
    <r>
      <rPr>
        <vertAlign val="superscript"/>
        <sz val="10"/>
        <color theme="1" tint="0.499984740745262"/>
        <rFont val="Arial"/>
        <family val="2"/>
        <charset val="238"/>
      </rPr>
      <t>a</t>
    </r>
    <r>
      <rPr>
        <sz val="10"/>
        <color theme="1" tint="0.499984740745262"/>
        <rFont val="Arial"/>
        <family val="2"/>
        <charset val="238"/>
      </rPr>
      <t xml:space="preserve"> of higher schools of arts by voivodship
                   As of 31 December </t>
    </r>
  </si>
  <si>
    <t>Źródło: dane z Zintegrowanego Systemu Informacji o Nauce i Szkolnictwie Wyższym POL-on administrowanego przez Ministerstwo Nauki i Szkolnictwa Wyższego.</t>
  </si>
  <si>
    <t>Source : data from the Integrated System of Information on Science and Higher Education POL-on, administered by The Ministry of Science and Higher Education.</t>
  </si>
  <si>
    <t xml:space="preserve">Tabl. 6(79). </t>
  </si>
  <si>
    <r>
      <t>Tabl. 7(80). Absolwenci</t>
    </r>
    <r>
      <rPr>
        <b/>
        <vertAlign val="superscript"/>
        <sz val="10"/>
        <rFont val="Arial"/>
        <family val="2"/>
        <charset val="238"/>
      </rPr>
      <t>a</t>
    </r>
    <r>
      <rPr>
        <b/>
        <sz val="10"/>
        <rFont val="Arial"/>
        <family val="2"/>
        <charset val="238"/>
      </rPr>
      <t xml:space="preserve"> uczelni artystycznych według województw                          
                  </t>
    </r>
    <r>
      <rPr>
        <sz val="10"/>
        <color theme="1" tint="0.499984740745262"/>
        <rFont val="Arial"/>
        <family val="2"/>
        <charset val="238"/>
      </rPr>
      <t>Graduates</t>
    </r>
    <r>
      <rPr>
        <vertAlign val="superscript"/>
        <sz val="10"/>
        <color theme="1" tint="0.499984740745262"/>
        <rFont val="Arial"/>
        <family val="2"/>
        <charset val="238"/>
      </rPr>
      <t>a</t>
    </r>
    <r>
      <rPr>
        <sz val="10"/>
        <color theme="1" tint="0.499984740745262"/>
        <rFont val="Arial"/>
        <family val="2"/>
        <charset val="238"/>
      </rPr>
      <t xml:space="preserve"> of higher schools of arts by voivodship</t>
    </r>
    <r>
      <rPr>
        <sz val="10"/>
        <rFont val="Arial"/>
        <family val="2"/>
        <charset val="238"/>
      </rPr>
      <t xml:space="preserve">
                         </t>
    </r>
  </si>
  <si>
    <r>
      <t xml:space="preserve">W tym 
kobiety
</t>
    </r>
    <r>
      <rPr>
        <sz val="8"/>
        <color theme="1" tint="0.499984740745262"/>
        <rFont val="Arial"/>
        <family val="2"/>
        <charset val="238"/>
      </rPr>
      <t>Of which 
females</t>
    </r>
  </si>
  <si>
    <t xml:space="preserve">Tabl. 7(80). </t>
  </si>
  <si>
    <t xml:space="preserve">Tabl. 8(81). </t>
  </si>
  <si>
    <t>Graphics - plastic arts</t>
  </si>
  <si>
    <r>
      <t>Tabl. 9(82). Absolwenci</t>
    </r>
    <r>
      <rPr>
        <b/>
        <vertAlign val="superscript"/>
        <sz val="10"/>
        <rFont val="Arial"/>
        <family val="2"/>
        <charset val="238"/>
      </rPr>
      <t>a</t>
    </r>
    <r>
      <rPr>
        <b/>
        <sz val="10"/>
        <rFont val="Arial"/>
        <family val="2"/>
        <charset val="238"/>
      </rPr>
      <t xml:space="preserve"> kierunków</t>
    </r>
    <r>
      <rPr>
        <b/>
        <vertAlign val="superscript"/>
        <sz val="10"/>
        <rFont val="Arial"/>
        <family val="2"/>
        <charset val="238"/>
      </rPr>
      <t>b</t>
    </r>
    <r>
      <rPr>
        <b/>
        <sz val="10"/>
        <rFont val="Arial"/>
        <family val="2"/>
        <charset val="238"/>
      </rPr>
      <t xml:space="preserve"> artystycznych 
                  </t>
    </r>
    <r>
      <rPr>
        <sz val="10"/>
        <color theme="1" tint="0.499984740745262"/>
        <rFont val="Arial"/>
        <family val="2"/>
        <charset val="238"/>
      </rPr>
      <t>Graduates</t>
    </r>
    <r>
      <rPr>
        <vertAlign val="superscript"/>
        <sz val="10"/>
        <color theme="1" tint="0.499984740745262"/>
        <rFont val="Arial"/>
        <family val="2"/>
        <charset val="238"/>
      </rPr>
      <t>a</t>
    </r>
    <r>
      <rPr>
        <sz val="10"/>
        <color theme="1" tint="0.499984740745262"/>
        <rFont val="Arial"/>
        <family val="2"/>
        <charset val="238"/>
      </rPr>
      <t xml:space="preserve"> of art fields</t>
    </r>
    <r>
      <rPr>
        <vertAlign val="superscript"/>
        <sz val="10"/>
        <color theme="1" tint="0.499984740745262"/>
        <rFont val="Arial"/>
        <family val="2"/>
        <charset val="238"/>
      </rPr>
      <t>b</t>
    </r>
    <r>
      <rPr>
        <sz val="10"/>
        <color theme="1" tint="0.499984740745262"/>
        <rFont val="Arial"/>
        <family val="2"/>
        <charset val="238"/>
      </rPr>
      <t xml:space="preserve"> of education </t>
    </r>
  </si>
  <si>
    <t>Graphic - plastic arts</t>
  </si>
  <si>
    <t>b Graduates who obtained higher education diplomas in the period 1 January – 31 December 2024.</t>
  </si>
  <si>
    <t>c Absolwenci, którzy uzyskali dyplomy ukończenia studiów wyższych w okresie 1 styczeń – 31 grudzień 2025 r.</t>
  </si>
  <si>
    <t>b Absolwenci, którzy uzyskali dyplomy ukończenia studiów wyższych w okresie od 1 stycznia do 31 grudnia 2024 r.</t>
  </si>
  <si>
    <t>c Graduates who obtained higher education diplomas in the period 1 January – 31 December 2024</t>
  </si>
  <si>
    <t>d Absolwenci, którzy uzyskali dyplomy ukończenia studiów wyższych w okresie 1 styczeń – 31 grudzień 2025 r.</t>
  </si>
  <si>
    <t>d Graduates who obtained higher education diplomas in the period 1 January – 31 December 2025.</t>
  </si>
  <si>
    <t xml:space="preserve">Tabl. 9(82). </t>
  </si>
  <si>
    <r>
      <t xml:space="preserve">Tabl. 1(83). Muzea
                   </t>
    </r>
    <r>
      <rPr>
        <sz val="10"/>
        <color theme="1" tint="0.499984740745262"/>
        <rFont val="Arial"/>
        <family val="2"/>
        <charset val="238"/>
      </rPr>
      <t>Museums</t>
    </r>
  </si>
  <si>
    <t xml:space="preserve">    administracji rządowej    </t>
  </si>
  <si>
    <t xml:space="preserve">    samorządowe                 </t>
  </si>
  <si>
    <t xml:space="preserve">    stowarzyszeń           </t>
  </si>
  <si>
    <t xml:space="preserve">    fundacji                         </t>
  </si>
  <si>
    <t xml:space="preserve">    spółek</t>
  </si>
  <si>
    <t xml:space="preserve">    jednostek kościołów lub związków wyznaniowych</t>
  </si>
  <si>
    <t xml:space="preserve">    osób fizycznych</t>
  </si>
  <si>
    <r>
      <rPr>
        <b/>
        <sz val="8"/>
        <rFont val="Arial"/>
        <family val="2"/>
        <charset val="238"/>
      </rPr>
      <t>według rodzaju muzeum</t>
    </r>
    <r>
      <rPr>
        <b/>
        <sz val="8"/>
        <color rgb="FFFF0000"/>
        <rFont val="Arial"/>
        <family val="2"/>
        <charset val="238"/>
      </rPr>
      <t xml:space="preserve">
</t>
    </r>
    <r>
      <rPr>
        <b/>
        <sz val="8"/>
        <color theme="1" tint="0.499984740745262"/>
        <rFont val="Arial"/>
        <family val="2"/>
        <charset val="238"/>
      </rPr>
      <t>by type of museum</t>
    </r>
  </si>
  <si>
    <r>
      <rPr>
        <b/>
        <sz val="8"/>
        <rFont val="Arial"/>
        <family val="2"/>
        <charset val="238"/>
      </rPr>
      <t>według organizatora</t>
    </r>
    <r>
      <rPr>
        <b/>
        <sz val="8"/>
        <color rgb="FFFF0000"/>
        <rFont val="Arial"/>
        <family val="2"/>
        <charset val="238"/>
      </rPr>
      <t xml:space="preserve">
</t>
    </r>
    <r>
      <rPr>
        <b/>
        <sz val="8"/>
        <color theme="1" tint="0.499984740745262"/>
        <rFont val="Arial"/>
        <family val="2"/>
        <charset val="238"/>
      </rPr>
      <t>by organiser</t>
    </r>
  </si>
  <si>
    <t xml:space="preserve">  of  which</t>
  </si>
  <si>
    <t xml:space="preserve">    government administration </t>
  </si>
  <si>
    <t xml:space="preserve">    local government units</t>
  </si>
  <si>
    <t xml:space="preserve">    associations</t>
  </si>
  <si>
    <t xml:space="preserve">    foundations</t>
  </si>
  <si>
    <t xml:space="preserve">    companies</t>
  </si>
  <si>
    <t xml:space="preserve">    church or other religious organisations</t>
  </si>
  <si>
    <t xml:space="preserve">    natural persons</t>
  </si>
  <si>
    <t>Tabl. 1(83).</t>
  </si>
  <si>
    <r>
      <rPr>
        <b/>
        <sz val="8"/>
        <rFont val="Arial"/>
        <family val="2"/>
        <charset val="238"/>
      </rPr>
      <t xml:space="preserve">Ogółem       </t>
    </r>
    <r>
      <rPr>
        <b/>
        <sz val="8"/>
        <color rgb="FF4D4D4D"/>
        <rFont val="Arial"/>
        <family val="2"/>
        <charset val="238"/>
      </rPr>
      <t xml:space="preserve">    </t>
    </r>
    <r>
      <rPr>
        <sz val="8"/>
        <rFont val="Arial"/>
        <family val="2"/>
        <charset val="238"/>
      </rPr>
      <t xml:space="preserve">                                                  2024</t>
    </r>
  </si>
  <si>
    <r>
      <rPr>
        <sz val="8"/>
        <color theme="1" tint="0.499984740745262"/>
        <rFont val="Arial"/>
        <family val="2"/>
        <charset val="238"/>
      </rPr>
      <t xml:space="preserve">Total         </t>
    </r>
    <r>
      <rPr>
        <b/>
        <sz val="8"/>
        <rFont val="Arial"/>
        <family val="2"/>
        <charset val="238"/>
      </rPr>
      <t xml:space="preserve">                                                         2025</t>
    </r>
  </si>
  <si>
    <r>
      <rPr>
        <b/>
        <sz val="10"/>
        <color theme="1"/>
        <rFont val="Arial"/>
        <family val="2"/>
        <charset val="238"/>
      </rPr>
      <t>Ta</t>
    </r>
    <r>
      <rPr>
        <b/>
        <sz val="10"/>
        <rFont val="Arial"/>
        <family val="2"/>
        <charset val="238"/>
      </rPr>
      <t>bl. 2(84</t>
    </r>
    <r>
      <rPr>
        <b/>
        <sz val="10"/>
        <color theme="1"/>
        <rFont val="Arial"/>
        <family val="2"/>
        <charset val="238"/>
      </rPr>
      <t xml:space="preserve">). Sieć i działalność muzeów według organizatorów i województw </t>
    </r>
    <r>
      <rPr>
        <sz val="10"/>
        <color theme="1"/>
        <rFont val="Arial"/>
        <family val="2"/>
        <charset val="238"/>
      </rPr>
      <t xml:space="preserve">
                   </t>
    </r>
    <r>
      <rPr>
        <sz val="10"/>
        <color theme="1" tint="0.499984740745262"/>
        <rFont val="Arial"/>
        <family val="2"/>
        <charset val="238"/>
      </rPr>
      <t>Network and activity of museums by governing authorities and voivodship</t>
    </r>
  </si>
  <si>
    <r>
      <t xml:space="preserve">    samorządów gminnych</t>
    </r>
    <r>
      <rPr>
        <vertAlign val="superscript"/>
        <sz val="8"/>
        <rFont val="Arial"/>
        <family val="2"/>
        <charset val="238"/>
      </rPr>
      <t xml:space="preserve">a    </t>
    </r>
    <r>
      <rPr>
        <sz val="8"/>
        <color theme="1" tint="0.499984740745262"/>
        <rFont val="Arial"/>
        <family val="2"/>
        <charset val="238"/>
      </rPr>
      <t>gminas</t>
    </r>
    <r>
      <rPr>
        <vertAlign val="superscript"/>
        <sz val="8"/>
        <color theme="1" tint="0.499984740745262"/>
        <rFont val="Arial"/>
        <family val="2"/>
        <charset val="238"/>
      </rPr>
      <t xml:space="preserve">a </t>
    </r>
  </si>
  <si>
    <r>
      <t xml:space="preserve">    samorządów powiatowych</t>
    </r>
    <r>
      <rPr>
        <vertAlign val="superscript"/>
        <sz val="8"/>
        <rFont val="Arial"/>
        <family val="2"/>
        <charset val="238"/>
      </rPr>
      <t xml:space="preserve">b    </t>
    </r>
    <r>
      <rPr>
        <sz val="8"/>
        <color theme="1" tint="0.499984740745262"/>
        <rFont val="Arial"/>
        <family val="2"/>
        <charset val="238"/>
      </rPr>
      <t>powiats</t>
    </r>
    <r>
      <rPr>
        <vertAlign val="superscript"/>
        <sz val="8"/>
        <color theme="1" tint="0.499984740745262"/>
        <rFont val="Arial"/>
        <family val="2"/>
        <charset val="238"/>
      </rPr>
      <t>b</t>
    </r>
  </si>
  <si>
    <r>
      <t xml:space="preserve">    sejmików województw    </t>
    </r>
    <r>
      <rPr>
        <sz val="8"/>
        <color theme="1" tint="0.499984740745262"/>
        <rFont val="Arial"/>
        <family val="2"/>
        <charset val="238"/>
      </rPr>
      <t xml:space="preserve">voivodships </t>
    </r>
  </si>
  <si>
    <r>
      <t xml:space="preserve">Sektor prywatny    </t>
    </r>
    <r>
      <rPr>
        <sz val="8"/>
        <color theme="1" tint="0.499984740745262"/>
        <rFont val="Arial"/>
        <family val="2"/>
        <charset val="238"/>
      </rPr>
      <t>Private sector</t>
    </r>
  </si>
  <si>
    <r>
      <t xml:space="preserve">  w tym    </t>
    </r>
    <r>
      <rPr>
        <sz val="8"/>
        <color theme="1" tint="0.499984740745262"/>
        <rFont val="Arial"/>
        <family val="2"/>
        <charset val="238"/>
      </rPr>
      <t>of which</t>
    </r>
  </si>
  <si>
    <r>
      <t xml:space="preserve">    stowarzyszeń    </t>
    </r>
    <r>
      <rPr>
        <sz val="8"/>
        <color theme="1" tint="0.499984740745262"/>
        <rFont val="Arial"/>
        <family val="2"/>
        <charset val="238"/>
      </rPr>
      <t>associations</t>
    </r>
  </si>
  <si>
    <r>
      <t xml:space="preserve">    fundacji    </t>
    </r>
    <r>
      <rPr>
        <sz val="8"/>
        <color theme="1" tint="0.499984740745262"/>
        <rFont val="Arial"/>
        <family val="2"/>
        <charset val="238"/>
      </rPr>
      <t>foundations</t>
    </r>
  </si>
  <si>
    <r>
      <t xml:space="preserve">    spółek    </t>
    </r>
    <r>
      <rPr>
        <sz val="8"/>
        <color theme="1" tint="0.499984740745262"/>
        <rFont val="Arial"/>
        <family val="2"/>
        <charset val="238"/>
      </rPr>
      <t>companies</t>
    </r>
  </si>
  <si>
    <r>
      <t xml:space="preserve">    jednostek kościołów lub związków wyznaniowych    </t>
    </r>
    <r>
      <rPr>
        <sz val="8"/>
        <color theme="1" tint="0.499984740745262"/>
        <rFont val="Arial"/>
        <family val="2"/>
        <charset val="238"/>
      </rPr>
      <t>church or other religious organisations</t>
    </r>
  </si>
  <si>
    <r>
      <t xml:space="preserve">    osób fizycznych    </t>
    </r>
    <r>
      <rPr>
        <sz val="8"/>
        <color theme="1" tint="0.499984740745262"/>
        <rFont val="Arial"/>
        <family val="2"/>
        <charset val="238"/>
      </rPr>
      <t>natural persons</t>
    </r>
  </si>
  <si>
    <t>Tabl. 2(84).</t>
  </si>
  <si>
    <r>
      <rPr>
        <sz val="8"/>
        <color theme="1" tint="0.499984740745262"/>
        <rFont val="Arial"/>
        <family val="2"/>
        <charset val="238"/>
      </rPr>
      <t xml:space="preserve">Poland   </t>
    </r>
    <r>
      <rPr>
        <b/>
        <sz val="8"/>
        <rFont val="Arial"/>
        <family val="2"/>
        <charset val="238"/>
      </rPr>
      <t xml:space="preserve">                                           2025</t>
    </r>
  </si>
  <si>
    <r>
      <rPr>
        <b/>
        <sz val="10"/>
        <rFont val="Arial"/>
        <family val="2"/>
        <charset val="238"/>
      </rPr>
      <t>Tabl. 3(85). Muzea według rod</t>
    </r>
    <r>
      <rPr>
        <b/>
        <sz val="10"/>
        <color theme="1"/>
        <rFont val="Arial"/>
        <family val="2"/>
        <charset val="238"/>
      </rPr>
      <t xml:space="preserve">zajów i województw </t>
    </r>
    <r>
      <rPr>
        <b/>
        <sz val="10"/>
        <rFont val="Arial"/>
        <family val="2"/>
        <charset val="238"/>
      </rPr>
      <t xml:space="preserve">
                  </t>
    </r>
    <r>
      <rPr>
        <sz val="10"/>
        <rFont val="Arial"/>
        <family val="2"/>
        <charset val="238"/>
      </rPr>
      <t xml:space="preserve">Stan w dniu 31 grudnia
                  </t>
    </r>
    <r>
      <rPr>
        <sz val="10"/>
        <color theme="1" tint="0.499984740745262"/>
        <rFont val="Arial"/>
        <family val="2"/>
        <charset val="238"/>
      </rPr>
      <t>Museums by type and voivodship 
                  As of 31 December</t>
    </r>
  </si>
  <si>
    <t>Tabl. 3(85)</t>
  </si>
  <si>
    <t xml:space="preserve">Poland </t>
  </si>
  <si>
    <t>Tabl. 4(86)</t>
  </si>
  <si>
    <r>
      <rPr>
        <sz val="8"/>
        <color theme="1" tint="0.499984740745262"/>
        <rFont val="Arial"/>
        <family val="2"/>
        <charset val="238"/>
      </rPr>
      <t xml:space="preserve">Poland      </t>
    </r>
    <r>
      <rPr>
        <sz val="8"/>
        <rFont val="Arial"/>
        <family val="2"/>
        <charset val="238"/>
      </rPr>
      <t xml:space="preserve">                                        </t>
    </r>
    <r>
      <rPr>
        <b/>
        <sz val="8"/>
        <rFont val="Arial"/>
        <family val="2"/>
        <charset val="238"/>
      </rPr>
      <t>2025</t>
    </r>
  </si>
  <si>
    <r>
      <rPr>
        <b/>
        <sz val="10"/>
        <rFont val="Arial"/>
        <family val="2"/>
        <charset val="238"/>
      </rPr>
      <t>Tabl. 5(87). Zwiedzający muzea i wystawy muzealne według rodzajów muzeów i województw</t>
    </r>
    <r>
      <rPr>
        <sz val="10"/>
        <rFont val="Arial"/>
        <family val="2"/>
        <charset val="238"/>
      </rPr>
      <t xml:space="preserve">
                  </t>
    </r>
    <r>
      <rPr>
        <sz val="10"/>
        <color theme="1" tint="0.499984740745262"/>
        <rFont val="Arial"/>
        <family val="2"/>
        <charset val="238"/>
      </rPr>
      <t>Attendance in museums and museum exhibitions by type of museum and voivodship</t>
    </r>
  </si>
  <si>
    <t>Tabl. 5(87).</t>
  </si>
  <si>
    <r>
      <rPr>
        <b/>
        <sz val="10"/>
        <rFont val="Arial"/>
        <family val="2"/>
        <charset val="238"/>
      </rPr>
      <t xml:space="preserve">Tabl. 6(88). Wystawy za granicą zorganizowane przez muzea według krajów  </t>
    </r>
    <r>
      <rPr>
        <sz val="10"/>
        <rFont val="Arial"/>
        <family val="2"/>
        <charset val="238"/>
      </rPr>
      <t xml:space="preserve">                                                               
                   </t>
    </r>
    <r>
      <rPr>
        <sz val="10"/>
        <color theme="1" tint="0.499984740745262"/>
        <rFont val="Arial"/>
        <family val="2"/>
        <charset val="238"/>
      </rPr>
      <t>Exhibitions organised by museums abroad by country</t>
    </r>
    <r>
      <rPr>
        <sz val="10"/>
        <rFont val="Arial"/>
        <family val="2"/>
        <charset val="238"/>
      </rPr>
      <t xml:space="preserve"> </t>
    </r>
  </si>
  <si>
    <t>Tabl. 6(88).</t>
  </si>
  <si>
    <r>
      <rPr>
        <b/>
        <sz val="10"/>
        <rFont val="Arial"/>
        <family val="2"/>
        <charset val="238"/>
      </rPr>
      <t>Tabl. 7(89)</t>
    </r>
    <r>
      <rPr>
        <sz val="10"/>
        <rFont val="Arial"/>
        <family val="2"/>
        <charset val="238"/>
      </rPr>
      <t xml:space="preserve">. </t>
    </r>
    <r>
      <rPr>
        <b/>
        <sz val="10"/>
        <rFont val="Arial"/>
        <family val="2"/>
        <charset val="238"/>
      </rPr>
      <t>Lekcje muzealne i warsztaty zrealizowane według rodzajów muzeów i województw</t>
    </r>
    <r>
      <rPr>
        <sz val="10"/>
        <rFont val="Arial"/>
        <family val="2"/>
        <charset val="238"/>
      </rPr>
      <t xml:space="preserve">
              </t>
    </r>
    <r>
      <rPr>
        <sz val="10"/>
        <color theme="1" tint="0.499984740745262"/>
        <rFont val="Arial"/>
        <family val="2"/>
        <charset val="238"/>
      </rPr>
      <t xml:space="preserve">     Museums lessons and workshops realised by type of museum and voivodship</t>
    </r>
  </si>
  <si>
    <t>Tabl. 7(89).</t>
  </si>
  <si>
    <r>
      <t xml:space="preserve">Tabl. 8(90).  Wybrane dane o działalności muzeów według makroregionów (NUTS 1), regionów (NUTS 2) i podregionów (NUTS 3) 
                     </t>
    </r>
    <r>
      <rPr>
        <b/>
        <sz val="10"/>
        <color theme="1" tint="0.499984740745262"/>
        <rFont val="Arial"/>
        <family val="2"/>
        <charset val="238"/>
      </rPr>
      <t xml:space="preserve">  </t>
    </r>
    <r>
      <rPr>
        <sz val="10"/>
        <color theme="1" tint="0.499984740745262"/>
        <rFont val="Arial"/>
        <family val="2"/>
        <charset val="238"/>
      </rPr>
      <t xml:space="preserve">Selected data on activity of museums by macroregion (NUTS 1), region (NUTS 2) and subregion (NUTS 3) </t>
    </r>
  </si>
  <si>
    <r>
      <rPr>
        <b/>
        <sz val="8"/>
        <rFont val="Arial"/>
        <family val="2"/>
        <charset val="238"/>
      </rPr>
      <t xml:space="preserve">Polska    </t>
    </r>
    <r>
      <rPr>
        <sz val="8"/>
        <color rgb="FF4D4D4D"/>
        <rFont val="Arial"/>
        <family val="2"/>
        <charset val="238"/>
      </rPr>
      <t xml:space="preserve">                                                                               </t>
    </r>
    <r>
      <rPr>
        <sz val="8"/>
        <rFont val="Arial"/>
        <family val="2"/>
        <charset val="238"/>
      </rPr>
      <t>2024</t>
    </r>
  </si>
  <si>
    <r>
      <rPr>
        <sz val="8"/>
        <color theme="1" tint="0.499984740745262"/>
        <rFont val="Arial"/>
        <family val="2"/>
        <charset val="238"/>
      </rPr>
      <t xml:space="preserve">Poland </t>
    </r>
    <r>
      <rPr>
        <sz val="8"/>
        <rFont val="Arial"/>
        <family val="2"/>
        <charset val="238"/>
      </rPr>
      <t xml:space="preserve">              </t>
    </r>
    <r>
      <rPr>
        <b/>
        <sz val="8"/>
        <rFont val="Arial"/>
        <family val="2"/>
        <charset val="238"/>
      </rPr>
      <t xml:space="preserve">                                                                    2025</t>
    </r>
  </si>
  <si>
    <t>Tabl. 8(90).</t>
  </si>
  <si>
    <r>
      <t xml:space="preserve">Tabl. 9(91). Instytucje paramuzealne 
                   </t>
    </r>
    <r>
      <rPr>
        <sz val="10"/>
        <color theme="1" tint="0.499984740745262"/>
        <rFont val="Arial"/>
        <family val="2"/>
        <charset val="238"/>
      </rPr>
      <t xml:space="preserve">Institutions related to museums </t>
    </r>
  </si>
  <si>
    <t xml:space="preserve">a Bez zwiedzających wystawy zorganizowane za granicą. b Zwiedzający wystawy w zorganizowanych grupach. </t>
  </si>
  <si>
    <t>a Excluding visitors at exhibitions organised abroad. b Primary and secondary school students visiting museum in organised groups.</t>
  </si>
  <si>
    <t xml:space="preserve">    samorządowe</t>
  </si>
  <si>
    <t xml:space="preserve">    stowarzyszeń</t>
  </si>
  <si>
    <t xml:space="preserve">    fundacji</t>
  </si>
  <si>
    <t>Tabl. 9(91).</t>
  </si>
  <si>
    <r>
      <rPr>
        <b/>
        <sz val="10"/>
        <rFont val="Arial"/>
        <family val="2"/>
        <charset val="238"/>
      </rPr>
      <t xml:space="preserve">Tabl. 10(92). Zbiory w instytucjach paramuzealnych według województw i rodzajów instytucji </t>
    </r>
    <r>
      <rPr>
        <sz val="10"/>
        <rFont val="Arial"/>
        <family val="2"/>
        <charset val="238"/>
      </rPr>
      <t xml:space="preserve">                                                  
                    Stan w dniu 31 grudnia</t>
    </r>
  </si>
  <si>
    <t xml:space="preserve">                    Collection in institutions related to museums by voivodship and type of institution. 
                    As of 31 December</t>
  </si>
  <si>
    <t>Tabl. 10(92).</t>
  </si>
  <si>
    <r>
      <t xml:space="preserve">Tabl. 11(93). Sieć i działalność instytucji paramuzealnych według organizatorów i województw 
                    </t>
    </r>
    <r>
      <rPr>
        <sz val="10"/>
        <color theme="1" tint="0.499984740745262"/>
        <rFont val="Arial"/>
        <family val="2"/>
        <charset val="238"/>
      </rPr>
      <t>Network of institutions related to museums and their activity by organiser and voivodship</t>
    </r>
  </si>
  <si>
    <r>
      <rPr>
        <sz val="8"/>
        <color theme="1" tint="0.499984740745262"/>
        <rFont val="Arial"/>
        <family val="2"/>
        <charset val="238"/>
      </rPr>
      <t xml:space="preserve">Total  </t>
    </r>
    <r>
      <rPr>
        <b/>
        <sz val="8"/>
        <rFont val="Arial"/>
        <family val="2"/>
        <charset val="238"/>
      </rPr>
      <t xml:space="preserve">                                              2025</t>
    </r>
  </si>
  <si>
    <r>
      <t xml:space="preserve">  w tym
  </t>
    </r>
    <r>
      <rPr>
        <sz val="8"/>
        <color theme="1" tint="0.499984740745262"/>
        <rFont val="Arial"/>
        <family val="2"/>
        <charset val="238"/>
      </rPr>
      <t>of which</t>
    </r>
  </si>
  <si>
    <r>
      <rPr>
        <sz val="8"/>
        <rFont val="Arial"/>
        <family val="2"/>
        <charset val="238"/>
      </rPr>
      <t xml:space="preserve">    jednostek administracji rządowej</t>
    </r>
    <r>
      <rPr>
        <sz val="8"/>
        <color rgb="FFFF0000"/>
        <rFont val="Arial"/>
        <family val="2"/>
        <charset val="238"/>
      </rPr>
      <t xml:space="preserve">
    </t>
    </r>
    <r>
      <rPr>
        <sz val="8"/>
        <color theme="1" tint="0.499984740745262"/>
        <rFont val="Arial"/>
        <family val="2"/>
        <charset val="238"/>
      </rPr>
      <t>government administration units</t>
    </r>
  </si>
  <si>
    <r>
      <t xml:space="preserve">    jednostek samorządowych 
    </t>
    </r>
    <r>
      <rPr>
        <sz val="8"/>
        <color theme="1" tint="0.499984740745262"/>
        <rFont val="Arial"/>
        <family val="2"/>
        <charset val="238"/>
      </rPr>
      <t>local self–government units</t>
    </r>
  </si>
  <si>
    <r>
      <t xml:space="preserve">    samorządów gminnych</t>
    </r>
    <r>
      <rPr>
        <vertAlign val="superscript"/>
        <sz val="8"/>
        <rFont val="Arial"/>
        <family val="2"/>
        <charset val="238"/>
      </rPr>
      <t xml:space="preserve">a </t>
    </r>
    <r>
      <rPr>
        <sz val="8"/>
        <rFont val="Arial"/>
        <family val="2"/>
        <charset val="238"/>
      </rPr>
      <t xml:space="preserve">
    </t>
    </r>
    <r>
      <rPr>
        <sz val="8"/>
        <color theme="1" tint="0.499984740745262"/>
        <rFont val="Arial"/>
        <family val="2"/>
        <charset val="238"/>
      </rPr>
      <t>gminas</t>
    </r>
    <r>
      <rPr>
        <vertAlign val="superscript"/>
        <sz val="8"/>
        <color theme="1" tint="0.499984740745262"/>
        <rFont val="Arial"/>
        <family val="2"/>
        <charset val="238"/>
      </rPr>
      <t>a</t>
    </r>
  </si>
  <si>
    <r>
      <t xml:space="preserve">    samorządów powiatowych</t>
    </r>
    <r>
      <rPr>
        <vertAlign val="superscript"/>
        <sz val="8"/>
        <rFont val="Arial"/>
        <family val="2"/>
        <charset val="238"/>
      </rPr>
      <t>b</t>
    </r>
    <r>
      <rPr>
        <sz val="8"/>
        <rFont val="Arial"/>
        <family val="2"/>
        <charset val="238"/>
      </rPr>
      <t xml:space="preserve">
    </t>
    </r>
    <r>
      <rPr>
        <sz val="8"/>
        <color theme="1" tint="0.499984740745262"/>
        <rFont val="Arial"/>
        <family val="2"/>
        <charset val="238"/>
      </rPr>
      <t>powiats</t>
    </r>
    <r>
      <rPr>
        <vertAlign val="superscript"/>
        <sz val="8"/>
        <color theme="1" tint="0.499984740745262"/>
        <rFont val="Arial"/>
        <family val="2"/>
        <charset val="238"/>
      </rPr>
      <t>b</t>
    </r>
  </si>
  <si>
    <r>
      <t xml:space="preserve">    stowarzyszeń
    </t>
    </r>
    <r>
      <rPr>
        <sz val="8"/>
        <color theme="1" tint="0.499984740745262"/>
        <rFont val="Arial"/>
        <family val="2"/>
        <charset val="238"/>
      </rPr>
      <t>associations</t>
    </r>
  </si>
  <si>
    <r>
      <t xml:space="preserve">    fundacji
    </t>
    </r>
    <r>
      <rPr>
        <sz val="8"/>
        <color theme="1" tint="0.499984740745262"/>
        <rFont val="Arial"/>
        <family val="2"/>
        <charset val="238"/>
      </rPr>
      <t>foundations</t>
    </r>
  </si>
  <si>
    <r>
      <t xml:space="preserve">    spółek
    </t>
    </r>
    <r>
      <rPr>
        <sz val="8"/>
        <color theme="1" tint="0.499984740745262"/>
        <rFont val="Arial"/>
        <family val="2"/>
        <charset val="238"/>
      </rPr>
      <t>companies</t>
    </r>
  </si>
  <si>
    <r>
      <t xml:space="preserve">    osób fizycznych</t>
    </r>
    <r>
      <rPr>
        <sz val="8"/>
        <color rgb="FF4D4D4D"/>
        <rFont val="Arial"/>
        <family val="2"/>
        <charset val="238"/>
      </rPr>
      <t xml:space="preserve">
    </t>
    </r>
    <r>
      <rPr>
        <sz val="8"/>
        <color theme="1" tint="0.499984740745262"/>
        <rFont val="Arial"/>
        <family val="2"/>
        <charset val="238"/>
      </rPr>
      <t>natural persons</t>
    </r>
  </si>
  <si>
    <r>
      <rPr>
        <b/>
        <sz val="8"/>
        <rFont val="Arial"/>
        <family val="2"/>
        <charset val="238"/>
      </rPr>
      <t>według województw</t>
    </r>
    <r>
      <rPr>
        <b/>
        <sz val="8"/>
        <color rgb="FFFF0000"/>
        <rFont val="Arial"/>
        <family val="2"/>
        <charset val="238"/>
      </rPr>
      <t xml:space="preserve">
</t>
    </r>
    <r>
      <rPr>
        <b/>
        <sz val="8"/>
        <color theme="1" tint="0.499984740745262"/>
        <rFont val="Arial"/>
        <family val="2"/>
        <charset val="238"/>
      </rPr>
      <t>by voivodship</t>
    </r>
  </si>
  <si>
    <t>Tabl. 11(93)</t>
  </si>
  <si>
    <t>Tabl. 12(94).</t>
  </si>
  <si>
    <r>
      <rPr>
        <b/>
        <sz val="10"/>
        <rFont val="Arial"/>
        <family val="2"/>
        <charset val="238"/>
      </rPr>
      <t xml:space="preserve">Tabl. 12(94). Rodzaje instytucji paramuzealnych – sieć i zwiedzający według województw </t>
    </r>
    <r>
      <rPr>
        <sz val="10"/>
        <rFont val="Arial"/>
        <family val="2"/>
        <charset val="238"/>
      </rPr>
      <t xml:space="preserve">
                    </t>
    </r>
    <r>
      <rPr>
        <sz val="10"/>
        <color theme="1" tint="0.499984740745262"/>
        <rFont val="Arial"/>
        <family val="2"/>
        <charset val="238"/>
      </rPr>
      <t>Institutions related to museums by type – network and visitors by voivodship</t>
    </r>
  </si>
  <si>
    <r>
      <rPr>
        <sz val="8"/>
        <color theme="1" tint="0.499984740745262"/>
        <rFont val="Arial"/>
        <family val="2"/>
        <charset val="238"/>
      </rPr>
      <t xml:space="preserve">Poland </t>
    </r>
    <r>
      <rPr>
        <b/>
        <sz val="8"/>
        <color theme="1" tint="0.499984740745262"/>
        <rFont val="Arial"/>
        <family val="2"/>
        <charset val="238"/>
      </rPr>
      <t xml:space="preserve">   </t>
    </r>
    <r>
      <rPr>
        <b/>
        <sz val="8"/>
        <rFont val="Arial"/>
        <family val="2"/>
        <charset val="238"/>
      </rPr>
      <t xml:space="preserve">                                         2025</t>
    </r>
  </si>
  <si>
    <r>
      <t xml:space="preserve">Tabl. 13(95). Galerie sztuki według organizatorów 
                    </t>
    </r>
    <r>
      <rPr>
        <sz val="10"/>
        <rFont val="Arial"/>
        <family val="2"/>
        <charset val="238"/>
      </rPr>
      <t>Stan w dniu 31 grudnia</t>
    </r>
    <r>
      <rPr>
        <b/>
        <sz val="10"/>
        <rFont val="Arial"/>
        <family val="2"/>
        <charset val="238"/>
      </rPr>
      <t xml:space="preserve">
                    </t>
    </r>
    <r>
      <rPr>
        <sz val="10"/>
        <color theme="1" tint="0.499984740745262"/>
        <rFont val="Arial"/>
        <family val="2"/>
        <charset val="238"/>
      </rPr>
      <t>Art galleries by governing authority  
                    As of 31 December</t>
    </r>
  </si>
  <si>
    <t>Tabl. 13(95).</t>
  </si>
  <si>
    <r>
      <rPr>
        <b/>
        <sz val="10"/>
        <rFont val="Arial"/>
        <family val="2"/>
        <charset val="238"/>
      </rPr>
      <t xml:space="preserve">Tabl. 14(96). Zbiory własne galerii państwowych i samorządowych
                    </t>
    </r>
    <r>
      <rPr>
        <sz val="10"/>
        <rFont val="Arial"/>
        <family val="2"/>
        <charset val="238"/>
      </rPr>
      <t xml:space="preserve">Stan w dniu 31 grudnia
                    </t>
    </r>
    <r>
      <rPr>
        <sz val="10"/>
        <color theme="1" tint="0.499984740745262"/>
        <rFont val="Arial"/>
        <family val="2"/>
        <charset val="238"/>
      </rPr>
      <t xml:space="preserve">Collection of state and local government art galleries
                    As of 31 December          </t>
    </r>
  </si>
  <si>
    <r>
      <rPr>
        <b/>
        <sz val="8"/>
        <rFont val="Arial"/>
        <family val="2"/>
        <charset val="238"/>
      </rPr>
      <t xml:space="preserve">Polska    </t>
    </r>
    <r>
      <rPr>
        <sz val="8"/>
        <rFont val="Arial"/>
        <family val="2"/>
        <charset val="238"/>
      </rPr>
      <t xml:space="preserve">                                                                  2024</t>
    </r>
  </si>
  <si>
    <r>
      <rPr>
        <sz val="8"/>
        <color theme="1" tint="0.499984740745262"/>
        <rFont val="Arial"/>
        <family val="2"/>
        <charset val="238"/>
      </rPr>
      <t xml:space="preserve">Poland  </t>
    </r>
    <r>
      <rPr>
        <b/>
        <sz val="8"/>
        <rFont val="Arial"/>
        <family val="2"/>
        <charset val="238"/>
      </rPr>
      <t xml:space="preserve">                                                                    2025</t>
    </r>
  </si>
  <si>
    <r>
      <t xml:space="preserve">    "Zachęta" – Narodowa Galeria Sztuki
    </t>
    </r>
    <r>
      <rPr>
        <sz val="8"/>
        <color theme="1" tint="0.499984740745262"/>
        <rFont val="Arial"/>
        <family val="2"/>
        <charset val="238"/>
      </rPr>
      <t>"Zachęta" – National Gallery of Art</t>
    </r>
  </si>
  <si>
    <r>
      <t xml:space="preserve">    Centrum Sztuki Współczesnej – Zamek Ujazdowski 
    </t>
    </r>
    <r>
      <rPr>
        <sz val="8"/>
        <color theme="1" tint="0.499984740745262"/>
        <rFont val="Arial"/>
        <family val="2"/>
        <charset val="238"/>
      </rPr>
      <t>Centre of Contemporary Art – Ujazdowski Castle</t>
    </r>
  </si>
  <si>
    <r>
      <t xml:space="preserve">    Centrum Rzeźby Polskiej w Orońsku  
    </t>
    </r>
    <r>
      <rPr>
        <sz val="8"/>
        <color theme="1" tint="0.499984740745262"/>
        <rFont val="Arial"/>
        <family val="2"/>
        <charset val="238"/>
      </rPr>
      <t>Centre of Polish Sculpture in Orońsko</t>
    </r>
  </si>
  <si>
    <t>Tabl. 14(96).</t>
  </si>
  <si>
    <r>
      <rPr>
        <sz val="8"/>
        <rFont val="Arial"/>
        <family val="2"/>
        <charset val="238"/>
      </rPr>
      <t>Galerie sztuki</t>
    </r>
    <r>
      <rPr>
        <sz val="8"/>
        <color rgb="FFFF0000"/>
        <rFont val="Arial"/>
        <family val="2"/>
        <charset val="238"/>
      </rPr>
      <t xml:space="preserve">
</t>
    </r>
    <r>
      <rPr>
        <sz val="8"/>
        <color theme="1" tint="0.499984740745262"/>
        <rFont val="Arial"/>
        <family val="2"/>
        <charset val="238"/>
      </rPr>
      <t>Art galleries</t>
    </r>
  </si>
  <si>
    <r>
      <rPr>
        <b/>
        <sz val="10"/>
        <rFont val="Arial"/>
        <family val="2"/>
        <charset val="238"/>
      </rPr>
      <t>Tabl. 15(97). Działalność wystawiennicza w Polsce</t>
    </r>
    <r>
      <rPr>
        <sz val="10"/>
        <rFont val="Arial"/>
        <family val="2"/>
        <charset val="238"/>
      </rPr>
      <t xml:space="preserve">
                    </t>
    </r>
    <r>
      <rPr>
        <sz val="10"/>
        <color theme="1" tint="0.499984740745262"/>
        <rFont val="Arial"/>
        <family val="2"/>
        <charset val="238"/>
      </rPr>
      <t>Exhibition activity in Poland</t>
    </r>
  </si>
  <si>
    <r>
      <rPr>
        <sz val="8"/>
        <color theme="1" tint="0.499984740745262"/>
        <rFont val="Arial"/>
        <family val="2"/>
        <charset val="238"/>
      </rPr>
      <t xml:space="preserve">Poland  </t>
    </r>
    <r>
      <rPr>
        <b/>
        <sz val="8"/>
        <rFont val="Arial"/>
        <family val="2"/>
        <charset val="238"/>
      </rPr>
      <t xml:space="preserve">                                           2025</t>
    </r>
  </si>
  <si>
    <t>Tabl. 15(97).</t>
  </si>
  <si>
    <r>
      <rPr>
        <b/>
        <sz val="10"/>
        <rFont val="Arial"/>
        <family val="2"/>
        <charset val="238"/>
      </rPr>
      <t>Tabl. 16(98). Działalność wystawiennicza galerii sztuki</t>
    </r>
    <r>
      <rPr>
        <sz val="10"/>
        <rFont val="Arial"/>
        <family val="2"/>
        <charset val="238"/>
      </rPr>
      <t xml:space="preserve">
              </t>
    </r>
    <r>
      <rPr>
        <sz val="10"/>
        <color theme="1" tint="0.499984740745262"/>
        <rFont val="Arial"/>
        <family val="2"/>
        <charset val="238"/>
      </rPr>
      <t xml:space="preserve">      Exhibition activity of art galleries</t>
    </r>
  </si>
  <si>
    <r>
      <rPr>
        <sz val="8"/>
        <rFont val="Arial"/>
        <family val="2"/>
        <charset val="238"/>
      </rPr>
      <t xml:space="preserve">ekspozycje </t>
    </r>
    <r>
      <rPr>
        <sz val="8"/>
        <color rgb="FFFF0000"/>
        <rFont val="Arial"/>
        <family val="2"/>
        <charset val="238"/>
      </rPr>
      <t xml:space="preserve">
</t>
    </r>
    <r>
      <rPr>
        <sz val="8"/>
        <color theme="1" tint="0.499984740745262"/>
        <rFont val="Arial"/>
        <family val="2"/>
        <charset val="238"/>
      </rPr>
      <t>expositions</t>
    </r>
  </si>
  <si>
    <r>
      <rPr>
        <sz val="8"/>
        <rFont val="Arial"/>
        <family val="2"/>
        <charset val="238"/>
      </rPr>
      <t>wystawy</t>
    </r>
    <r>
      <rPr>
        <sz val="8"/>
        <color rgb="FFFF0000"/>
        <rFont val="Arial"/>
        <family val="2"/>
        <charset val="238"/>
      </rPr>
      <t xml:space="preserve">
</t>
    </r>
    <r>
      <rPr>
        <sz val="8"/>
        <color theme="1" tint="0.499984740745262"/>
        <rFont val="Arial"/>
        <family val="2"/>
        <charset val="238"/>
      </rPr>
      <t>exhibitions</t>
    </r>
  </si>
  <si>
    <r>
      <rPr>
        <sz val="8"/>
        <rFont val="Arial"/>
        <family val="2"/>
        <charset val="238"/>
      </rPr>
      <t>w tym 
“nowych
mediów”</t>
    </r>
    <r>
      <rPr>
        <sz val="8"/>
        <color rgb="FFFF0000"/>
        <rFont val="Arial"/>
        <family val="2"/>
        <charset val="238"/>
      </rPr>
      <t xml:space="preserve">
</t>
    </r>
    <r>
      <rPr>
        <sz val="8"/>
        <color theme="1" tint="0.499984740745262"/>
        <rFont val="Arial"/>
        <family val="2"/>
        <charset val="238"/>
      </rPr>
      <t>of which
„new media”</t>
    </r>
  </si>
  <si>
    <r>
      <rPr>
        <sz val="8"/>
        <rFont val="Arial"/>
        <family val="2"/>
        <charset val="238"/>
      </rPr>
      <t xml:space="preserve">zwiedzający </t>
    </r>
    <r>
      <rPr>
        <sz val="8"/>
        <color rgb="FFFF0000"/>
        <rFont val="Arial"/>
        <family val="2"/>
        <charset val="238"/>
      </rPr>
      <t xml:space="preserve">
</t>
    </r>
    <r>
      <rPr>
        <sz val="8"/>
        <color theme="1" tint="0.499984740745262"/>
        <rFont val="Arial"/>
        <family val="2"/>
        <charset val="238"/>
      </rPr>
      <t>visitors</t>
    </r>
  </si>
  <si>
    <r>
      <rPr>
        <sz val="8"/>
        <color theme="1"/>
        <rFont val="Arial"/>
        <family val="2"/>
        <charset val="238"/>
      </rPr>
      <t>zwiedzający</t>
    </r>
    <r>
      <rPr>
        <sz val="8"/>
        <color rgb="FFFF0000"/>
        <rFont val="Arial"/>
        <family val="2"/>
        <charset val="238"/>
      </rPr>
      <t xml:space="preserve"> 
</t>
    </r>
    <r>
      <rPr>
        <sz val="8"/>
        <color theme="1" tint="0.499984740745262"/>
        <rFont val="Arial"/>
        <family val="2"/>
        <charset val="238"/>
      </rPr>
      <t>visitors</t>
    </r>
  </si>
  <si>
    <r>
      <rPr>
        <sz val="8"/>
        <color theme="1"/>
        <rFont val="Arial"/>
        <family val="2"/>
        <charset val="238"/>
      </rPr>
      <t xml:space="preserve">ekspozycje </t>
    </r>
    <r>
      <rPr>
        <sz val="8"/>
        <color rgb="FFFF0000"/>
        <rFont val="Arial"/>
        <family val="2"/>
        <charset val="238"/>
      </rPr>
      <t xml:space="preserve">
</t>
    </r>
    <r>
      <rPr>
        <sz val="8"/>
        <color theme="1" tint="0.499984740745262"/>
        <rFont val="Arial"/>
        <family val="2"/>
        <charset val="238"/>
      </rPr>
      <t>expositions</t>
    </r>
  </si>
  <si>
    <r>
      <rPr>
        <sz val="8"/>
        <rFont val="Arial"/>
        <family val="2"/>
        <charset val="238"/>
      </rPr>
      <t>zwiedzający</t>
    </r>
    <r>
      <rPr>
        <sz val="8"/>
        <color rgb="FFFF0000"/>
        <rFont val="Arial"/>
        <family val="2"/>
        <charset val="238"/>
      </rPr>
      <t xml:space="preserve"> 
</t>
    </r>
    <r>
      <rPr>
        <sz val="8"/>
        <color theme="1" tint="0.499984740745262"/>
        <rFont val="Arial"/>
        <family val="2"/>
        <charset val="238"/>
      </rPr>
      <t>visitors</t>
    </r>
  </si>
  <si>
    <r>
      <rPr>
        <sz val="8"/>
        <rFont val="Arial"/>
        <family val="2"/>
        <charset val="238"/>
      </rPr>
      <t>ekspozycje</t>
    </r>
    <r>
      <rPr>
        <sz val="8"/>
        <color rgb="FFFF0000"/>
        <rFont val="Arial"/>
        <family val="2"/>
        <charset val="238"/>
      </rPr>
      <t xml:space="preserve"> 
</t>
    </r>
    <r>
      <rPr>
        <sz val="8"/>
        <color theme="1" tint="0.499984740745262"/>
        <rFont val="Arial"/>
        <family val="2"/>
        <charset val="238"/>
      </rPr>
      <t>expositions</t>
    </r>
  </si>
  <si>
    <r>
      <rPr>
        <b/>
        <sz val="8"/>
        <rFont val="Arial"/>
        <family val="2"/>
        <charset val="238"/>
      </rPr>
      <t xml:space="preserve">Polska  </t>
    </r>
    <r>
      <rPr>
        <sz val="8"/>
        <rFont val="Arial"/>
        <family val="2"/>
        <charset val="238"/>
      </rPr>
      <t xml:space="preserve">                                                                    2024</t>
    </r>
  </si>
  <si>
    <r>
      <rPr>
        <sz val="8"/>
        <color theme="1" tint="0.499984740745262"/>
        <rFont val="Arial"/>
        <family val="2"/>
        <charset val="238"/>
      </rPr>
      <t xml:space="preserve">Poland       </t>
    </r>
    <r>
      <rPr>
        <b/>
        <sz val="8"/>
        <rFont val="Arial"/>
        <family val="2"/>
        <charset val="238"/>
      </rPr>
      <t xml:space="preserve">                                                               2025</t>
    </r>
  </si>
  <si>
    <r>
      <t xml:space="preserve">    Centrum Rzeźby Polskiej w Orońsku
    </t>
    </r>
    <r>
      <rPr>
        <sz val="8"/>
        <color theme="1" tint="0.499984740745262"/>
        <rFont val="Arial"/>
        <family val="2"/>
        <charset val="238"/>
      </rPr>
      <t>Centre of Polish Sculpture in Orońsko</t>
    </r>
  </si>
  <si>
    <r>
      <t xml:space="preserve">    "Zachęta" – Narodowa Galeria Sztuki
    </t>
    </r>
    <r>
      <rPr>
        <sz val="8"/>
        <color theme="1" tint="0.499984740745262"/>
        <rFont val="Arial"/>
        <family val="2"/>
        <charset val="238"/>
      </rPr>
      <t>"Zachęta" – National Gallery of Art.</t>
    </r>
  </si>
  <si>
    <r>
      <t xml:space="preserve">    Centrum Sztuki Współczesnej – Zamek Ujazdowski </t>
    </r>
    <r>
      <rPr>
        <sz val="8"/>
        <color theme="1" tint="0.499984740745262"/>
        <rFont val="Arial"/>
        <family val="2"/>
        <charset val="238"/>
      </rPr>
      <t xml:space="preserve">
    Centre of Contemporary Art. – Ujazdowski Castle</t>
    </r>
  </si>
  <si>
    <t>Tabl. 16(98).</t>
  </si>
  <si>
    <t>Tabl. 17(99).</t>
  </si>
  <si>
    <r>
      <rPr>
        <b/>
        <sz val="10"/>
        <rFont val="Arial"/>
        <family val="2"/>
        <charset val="238"/>
      </rPr>
      <t xml:space="preserve">Tabl. 17(99). Wybrane dane o działalności galerii sztuki według makroregionów (NUTS 1), regionów (NUTS 2) i podregionów (NUTS 3) 
                    </t>
    </r>
    <r>
      <rPr>
        <sz val="10"/>
        <color theme="1" tint="0.499984740745262"/>
        <rFont val="Arial"/>
        <family val="2"/>
        <charset val="238"/>
      </rPr>
      <t xml:space="preserve">Selected data on activity of art galleries by macroregion (NUTS 1), region (NUTS 2) and subregion (NUTS 3)               </t>
    </r>
    <r>
      <rPr>
        <sz val="10"/>
        <rFont val="Arial"/>
        <family val="2"/>
        <charset val="238"/>
      </rPr>
      <t xml:space="preserve">           </t>
    </r>
  </si>
  <si>
    <r>
      <rPr>
        <sz val="8"/>
        <rFont val="Arial"/>
        <family val="2"/>
        <charset val="238"/>
      </rPr>
      <t>w tym 
w obiektach
przystosowanych
do potrzeb osób niepełnosprawnych</t>
    </r>
    <r>
      <rPr>
        <sz val="8"/>
        <color rgb="FFFF0000"/>
        <rFont val="Arial"/>
        <family val="2"/>
        <charset val="238"/>
      </rPr>
      <t xml:space="preserve">
</t>
    </r>
    <r>
      <rPr>
        <sz val="8"/>
        <color theme="1" tint="0.499984740745262"/>
        <rFont val="Arial"/>
        <family val="2"/>
        <charset val="238"/>
      </rPr>
      <t>of which in facilities adapted to the needs of disabled people</t>
    </r>
  </si>
  <si>
    <r>
      <rPr>
        <sz val="8"/>
        <rFont val="Arial"/>
        <family val="2"/>
        <charset val="238"/>
      </rPr>
      <t>nakład w egzemplarzach</t>
    </r>
    <r>
      <rPr>
        <sz val="8"/>
        <color rgb="FFFF0000"/>
        <rFont val="Arial"/>
        <family val="2"/>
        <charset val="238"/>
      </rPr>
      <t xml:space="preserve"> 
</t>
    </r>
    <r>
      <rPr>
        <sz val="8"/>
        <color theme="1" tint="0.499984740745262"/>
        <rFont val="Arial"/>
        <family val="2"/>
        <charset val="238"/>
      </rPr>
      <t>edition in copies</t>
    </r>
  </si>
  <si>
    <r>
      <rPr>
        <sz val="8"/>
        <color theme="1" tint="0.499984740745262"/>
        <rFont val="Arial"/>
        <family val="2"/>
        <charset val="238"/>
      </rPr>
      <t xml:space="preserve">Poland      </t>
    </r>
    <r>
      <rPr>
        <sz val="8"/>
        <rFont val="Arial"/>
        <family val="2"/>
        <charset val="238"/>
      </rPr>
      <t xml:space="preserve">    </t>
    </r>
    <r>
      <rPr>
        <b/>
        <sz val="8"/>
        <rFont val="Arial"/>
        <family val="2"/>
        <charset val="238"/>
      </rPr>
      <t xml:space="preserve">                                                            2025</t>
    </r>
  </si>
  <si>
    <r>
      <t xml:space="preserve">Tabl. 1(100). Działalność teatrów i instytucji muzycznych według siedziby
                    </t>
    </r>
    <r>
      <rPr>
        <sz val="10"/>
        <color theme="1" tint="0.499984740745262"/>
        <rFont val="Arial"/>
        <family val="2"/>
        <charset val="238"/>
      </rPr>
      <t>Activity of theatres and music institutions by locality</t>
    </r>
  </si>
  <si>
    <t xml:space="preserve">Tabl. 1(100).    </t>
  </si>
  <si>
    <t xml:space="preserve">  kino cyfrowe</t>
  </si>
  <si>
    <t xml:space="preserve">  kino analogowe</t>
  </si>
  <si>
    <t xml:space="preserve">  infrastruktura koncertowa i teatralna</t>
  </si>
  <si>
    <t xml:space="preserve">  infrastruktura konferencyjna (multimedia)</t>
  </si>
  <si>
    <r>
      <t xml:space="preserve">z ogółem – w klasie I
</t>
    </r>
    <r>
      <rPr>
        <sz val="8"/>
        <color theme="1" tint="0.499984740745262"/>
        <rFont val="Arial"/>
        <family val="2"/>
        <charset val="238"/>
      </rPr>
      <t>of grand total – in 1st grade</t>
    </r>
  </si>
  <si>
    <t xml:space="preserve">Warmińsko- mazurskie   </t>
  </si>
  <si>
    <r>
      <t xml:space="preserve">Ogrody zoologiczne
</t>
    </r>
    <r>
      <rPr>
        <sz val="8"/>
        <color theme="1" tint="0.499984740745262"/>
        <rFont val="Arial"/>
        <family val="2"/>
        <charset val="238"/>
      </rPr>
      <t>Botanical gardens</t>
    </r>
  </si>
  <si>
    <t>Kujawsko-Pomorskie</t>
  </si>
  <si>
    <r>
      <t xml:space="preserve">w tym 
kobiety  
</t>
    </r>
    <r>
      <rPr>
        <sz val="8"/>
        <color theme="1" tint="0.499984740745262"/>
        <rFont val="Arial"/>
        <family val="2"/>
        <charset val="238"/>
      </rPr>
      <t>of which
females</t>
    </r>
  </si>
  <si>
    <r>
      <t xml:space="preserve">według organizatora
</t>
    </r>
    <r>
      <rPr>
        <b/>
        <sz val="8"/>
        <color theme="1" tint="0.499984740745262"/>
        <rFont val="Arial"/>
        <family val="2"/>
        <charset val="238"/>
      </rPr>
      <t>by organiser</t>
    </r>
  </si>
  <si>
    <r>
      <rPr>
        <b/>
        <sz val="8"/>
        <rFont val="Arial"/>
        <family val="2"/>
        <charset val="238"/>
      </rPr>
      <t>według rodzaju instytucji paramuzealnej</t>
    </r>
    <r>
      <rPr>
        <b/>
        <sz val="8"/>
        <color rgb="FFFF0000"/>
        <rFont val="Arial"/>
        <family val="2"/>
        <charset val="238"/>
      </rPr>
      <t xml:space="preserve">
</t>
    </r>
    <r>
      <rPr>
        <b/>
        <sz val="8"/>
        <color theme="1" tint="0.499984740745262"/>
        <rFont val="Arial"/>
        <family val="2"/>
        <charset val="238"/>
      </rPr>
      <t>by type of Institutions related to museums</t>
    </r>
  </si>
  <si>
    <r>
      <t xml:space="preserve">według rodzaju instytucji paramuzealnej
</t>
    </r>
    <r>
      <rPr>
        <b/>
        <sz val="8"/>
        <color theme="1" tint="0.499984740745262"/>
        <rFont val="Arial"/>
        <family val="2"/>
        <charset val="238"/>
      </rPr>
      <t>by type of Institutions related to museums</t>
    </r>
  </si>
  <si>
    <t xml:space="preserve">Tabl. 2(101). Teatry i instytucje muzyczne według siedziby </t>
  </si>
  <si>
    <t xml:space="preserve">Tabl. 2(101).    </t>
  </si>
  <si>
    <t xml:space="preserve">Tabl. 3(102). Sceny w teatrach i instytucjach muzycznych według siedziby </t>
  </si>
  <si>
    <r>
      <t xml:space="preserve">Uwaga. Dane dotyczące oper obejmują również działalność filharmoniczną Opery i Filharmonii Podlaskiej </t>
    </r>
    <r>
      <rPr>
        <b/>
        <sz val="8"/>
        <color theme="1"/>
        <rFont val="Arial"/>
        <family val="2"/>
        <charset val="238"/>
      </rPr>
      <t xml:space="preserve">– </t>
    </r>
    <r>
      <rPr>
        <sz val="8"/>
        <color theme="1"/>
        <rFont val="Arial"/>
        <family val="2"/>
        <charset val="238"/>
      </rPr>
      <t>Europejskiego Centrum Sztuki w Białymstoku.</t>
    </r>
  </si>
  <si>
    <t xml:space="preserve">Tabl. 3(102).     </t>
  </si>
  <si>
    <t xml:space="preserve">Tabl. 4(103). Miejsca na widowni w stałych salach w teatrach i instytucjach muzycznych według siedziby </t>
  </si>
  <si>
    <t xml:space="preserve">Tabl. 4(103).     </t>
  </si>
  <si>
    <t>Tabl. 5(104). Przedstawienia i koncerty w teatrach i instytucjach muzycznych według siedziby</t>
  </si>
  <si>
    <t xml:space="preserve">Tabl. 5(104).    </t>
  </si>
  <si>
    <t>Tabl. 6(105). Widzowie i słuchacze w teatrach i instytucjach muzycznych według siedziby</t>
  </si>
  <si>
    <r>
      <t>Uwaga. Dane dotyczące oper obejmują również działalność filharmoniczną Opery i Filharmonii Podlaskiej –</t>
    </r>
    <r>
      <rPr>
        <b/>
        <sz val="8"/>
        <color theme="1"/>
        <rFont val="Arial"/>
        <family val="2"/>
        <charset val="238"/>
      </rPr>
      <t xml:space="preserve"> </t>
    </r>
    <r>
      <rPr>
        <sz val="8"/>
        <color theme="1"/>
        <rFont val="Arial"/>
        <family val="2"/>
        <charset val="238"/>
      </rPr>
      <t>Europejskiego Centrum Sztuki w Białymstoku.</t>
    </r>
  </si>
  <si>
    <t xml:space="preserve">Tabl. 6(105).    </t>
  </si>
  <si>
    <t>Tabl. 7(106). Przedstawienia i koncerty oraz widzowie i słuchacze w stałych salach w teatrach i instytucjach muzycznych według siedziby</t>
  </si>
  <si>
    <t xml:space="preserve">Tabl. 7(106).    </t>
  </si>
  <si>
    <r>
      <t xml:space="preserve">                    Performances and concerts, audience in theatres and music institutions by voivodship</t>
    </r>
    <r>
      <rPr>
        <vertAlign val="superscript"/>
        <sz val="10"/>
        <color theme="1" tint="0.499984740745262"/>
        <rFont val="Arial"/>
        <family val="2"/>
        <charset val="238"/>
      </rPr>
      <t>a</t>
    </r>
  </si>
  <si>
    <r>
      <rPr>
        <sz val="8"/>
        <color theme="1" tint="0.499984740745262"/>
        <rFont val="Arial"/>
        <family val="2"/>
        <charset val="238"/>
      </rPr>
      <t xml:space="preserve">Poland      </t>
    </r>
    <r>
      <rPr>
        <b/>
        <sz val="8"/>
        <color theme="1" tint="0.499984740745262"/>
        <rFont val="Arial"/>
        <family val="2"/>
        <charset val="238"/>
      </rPr>
      <t xml:space="preserve"> </t>
    </r>
    <r>
      <rPr>
        <b/>
        <sz val="8"/>
        <rFont val="Arial"/>
        <family val="2"/>
        <charset val="238"/>
      </rPr>
      <t xml:space="preserve">                                  2025</t>
    </r>
  </si>
  <si>
    <r>
      <t xml:space="preserve">a </t>
    </r>
    <r>
      <rPr>
        <sz val="8"/>
        <rFont val="Arial"/>
        <family val="2"/>
        <charset val="238"/>
      </rPr>
      <t>Według miejsca prezentacji przedstawienia.</t>
    </r>
  </si>
  <si>
    <t>a According to the place where the performance or concert was carried out.</t>
  </si>
  <si>
    <t xml:space="preserve">Tabl. 8(107).   </t>
  </si>
  <si>
    <r>
      <t xml:space="preserve">Sesje i seminaria naukowe/sympozja
</t>
    </r>
    <r>
      <rPr>
        <sz val="8"/>
        <color theme="1" tint="0.499984740745262"/>
        <rFont val="Arial"/>
        <family val="2"/>
        <charset val="238"/>
      </rPr>
      <t>Sessions, scientific seminars/symposia</t>
    </r>
  </si>
  <si>
    <t xml:space="preserve">Tabl. 9(108).   </t>
  </si>
  <si>
    <r>
      <rPr>
        <sz val="8"/>
        <rFont val="Arial"/>
        <family val="2"/>
        <charset val="238"/>
      </rPr>
      <t>Sesje i seminaria naukowe/sympozja</t>
    </r>
    <r>
      <rPr>
        <sz val="8"/>
        <color rgb="FFFF0000"/>
        <rFont val="Arial"/>
        <family val="2"/>
        <charset val="238"/>
      </rPr>
      <t xml:space="preserve">
</t>
    </r>
    <r>
      <rPr>
        <sz val="8"/>
        <color theme="1" tint="0.499984740745262"/>
        <rFont val="Arial"/>
        <family val="2"/>
        <charset val="238"/>
      </rPr>
      <t xml:space="preserve">Sessions and seminars/
symposia    </t>
    </r>
  </si>
  <si>
    <r>
      <rPr>
        <sz val="8"/>
        <rFont val="Arial"/>
        <family val="2"/>
        <charset val="238"/>
      </rPr>
      <t>Próby czytane</t>
    </r>
    <r>
      <rPr>
        <sz val="8"/>
        <color rgb="FFFF0000"/>
        <rFont val="Arial"/>
        <family val="2"/>
        <charset val="238"/>
      </rPr>
      <t xml:space="preserve">
</t>
    </r>
    <r>
      <rPr>
        <sz val="8"/>
        <color theme="1" tint="0.499984740745262"/>
        <rFont val="Arial"/>
        <family val="2"/>
        <charset val="238"/>
      </rPr>
      <t>Read-through rehearsals</t>
    </r>
  </si>
  <si>
    <t xml:space="preserve">Tabl. 10(109).   </t>
  </si>
  <si>
    <t>Tabl. 11(110). Przedstawienia i koncerty zespołów i artystów zagranicznych w teatrach i instytucjach muzycznych według siedziby</t>
  </si>
  <si>
    <t xml:space="preserve">Tabl. 11(110).   </t>
  </si>
  <si>
    <t>Tabl. 12(111). Widzowie i słuchacze na przedstawieniach zespołów i artystów zagranicznych w teatrach i instytucjach muzycznych według siedziby</t>
  </si>
  <si>
    <t xml:space="preserve">Tabl. 12(111).    </t>
  </si>
  <si>
    <t xml:space="preserve">Tabl. 13(112).   </t>
  </si>
  <si>
    <t xml:space="preserve">Tabl. 14(113).   </t>
  </si>
  <si>
    <t xml:space="preserve">Tabl. 15(114).   </t>
  </si>
  <si>
    <t xml:space="preserve">Other non-European country </t>
  </si>
  <si>
    <t>Tabl. 16(115). Przedstawienia zrealizowane za granicą według rodzajów instytucji i województw</t>
  </si>
  <si>
    <t xml:space="preserve">Tabl. 16(115).   </t>
  </si>
  <si>
    <t xml:space="preserve">Tabl. 17(116).   </t>
  </si>
  <si>
    <t>Tabl. 17(116). Wybrane dane o działalności teatrów i instytucji muzycznych według makroregionów (NUTS 1), regionów (NUTS 2) i podregionów (NUTS 3)</t>
  </si>
  <si>
    <r>
      <t xml:space="preserve">Wyszczególnienie
</t>
    </r>
    <r>
      <rPr>
        <sz val="8"/>
        <color theme="1" tint="0.499984740745262"/>
        <rFont val="Arial"/>
        <family val="2"/>
        <charset val="238"/>
      </rPr>
      <t>Specification</t>
    </r>
    <r>
      <rPr>
        <sz val="8"/>
        <rFont val="Arial"/>
        <family val="2"/>
        <charset val="238"/>
      </rPr>
      <t xml:space="preserve">
</t>
    </r>
  </si>
  <si>
    <r>
      <rPr>
        <sz val="8"/>
        <color theme="1" tint="0.499984740745262"/>
        <rFont val="Arial"/>
        <family val="2"/>
        <charset val="238"/>
      </rPr>
      <t xml:space="preserve">Poland      </t>
    </r>
    <r>
      <rPr>
        <b/>
        <sz val="8"/>
        <color theme="1" tint="0.499984740745262"/>
        <rFont val="Arial"/>
        <family val="2"/>
        <charset val="238"/>
      </rPr>
      <t xml:space="preserve"> </t>
    </r>
    <r>
      <rPr>
        <b/>
        <sz val="8"/>
        <rFont val="Arial"/>
        <family val="2"/>
        <charset val="238"/>
      </rPr>
      <t xml:space="preserve">                                           2025</t>
    </r>
  </si>
  <si>
    <t xml:space="preserve">                                        Specification</t>
  </si>
  <si>
    <t xml:space="preserve">  odrębny budynek</t>
  </si>
  <si>
    <t xml:space="preserve">  lokal w budynku współużytkowanym z innymi instytucjami\firmami</t>
  </si>
  <si>
    <t>Z liczby ogółem</t>
  </si>
  <si>
    <t xml:space="preserve">  independent building</t>
  </si>
  <si>
    <t xml:space="preserve">  space shared with other companies/institutions </t>
  </si>
  <si>
    <t xml:space="preserve">  budynek/lokal ulepszany w roku sprawozdawczym</t>
  </si>
  <si>
    <t xml:space="preserve">  budynek/lokal przystosowany do potrzeb osób niepełnosprawnych </t>
  </si>
  <si>
    <t xml:space="preserve">  wejście do budynku</t>
  </si>
  <si>
    <t xml:space="preserve">  udogodnienia wewnątrz budynku</t>
  </si>
  <si>
    <t xml:space="preserve">  adaptation inside the building</t>
  </si>
  <si>
    <t xml:space="preserve">  building/premises adapted to the needs of disabled people</t>
  </si>
  <si>
    <t xml:space="preserve">  building/premises modernised in reporting year</t>
  </si>
  <si>
    <t xml:space="preserve">  digital cinema</t>
  </si>
  <si>
    <t xml:space="preserve">  analogue cinema</t>
  </si>
  <si>
    <t xml:space="preserve">  concert and theatre infrastructure</t>
  </si>
  <si>
    <t xml:space="preserve">  conference (multimedia) infrastructure</t>
  </si>
  <si>
    <t xml:space="preserve">  fotograficzne  </t>
  </si>
  <si>
    <t xml:space="preserve">  filmowe  </t>
  </si>
  <si>
    <t xml:space="preserve">  plastyczne  </t>
  </si>
  <si>
    <t xml:space="preserve">  muzyczne  </t>
  </si>
  <si>
    <t xml:space="preserve">  politechniczne  </t>
  </si>
  <si>
    <t xml:space="preserve">  studia radiowe  </t>
  </si>
  <si>
    <t xml:space="preserve">  studia telewizyjne  </t>
  </si>
  <si>
    <t xml:space="preserve">  komputerowe  </t>
  </si>
  <si>
    <t xml:space="preserve">  ceramiczne</t>
  </si>
  <si>
    <t xml:space="preserve">  mulitmedialne (do nauki języków obcych)</t>
  </si>
  <si>
    <t xml:space="preserve">  sale baletowe/taneczne</t>
  </si>
  <si>
    <t xml:space="preserve">  inne</t>
  </si>
  <si>
    <t xml:space="preserve">  photographic</t>
  </si>
  <si>
    <t xml:space="preserve">  film</t>
  </si>
  <si>
    <t xml:space="preserve">  art</t>
  </si>
  <si>
    <t xml:space="preserve">  music</t>
  </si>
  <si>
    <t xml:space="preserve">  polytechnic</t>
  </si>
  <si>
    <t xml:space="preserve">  radio studios</t>
  </si>
  <si>
    <t xml:space="preserve">  TV studios</t>
  </si>
  <si>
    <t xml:space="preserve">  computer</t>
  </si>
  <si>
    <t xml:space="preserve">  ceramic</t>
  </si>
  <si>
    <t xml:space="preserve">  multimedia (for learning languages)</t>
  </si>
  <si>
    <t xml:space="preserve">  ballet/dancing rooms</t>
  </si>
  <si>
    <t xml:space="preserve">  other</t>
  </si>
  <si>
    <t xml:space="preserve">  seanse filmowe  </t>
  </si>
  <si>
    <t xml:space="preserve">  wystawy  </t>
  </si>
  <si>
    <t xml:space="preserve">  festiwale i przeglądy artystyczne</t>
  </si>
  <si>
    <t xml:space="preserve">  koncerty </t>
  </si>
  <si>
    <t xml:space="preserve">  prelekcje, spotkania, wykłady  </t>
  </si>
  <si>
    <t xml:space="preserve">  imprezy turystyczne i sportowo-rekreacyjne  </t>
  </si>
  <si>
    <t xml:space="preserve">  konkursy</t>
  </si>
  <si>
    <t xml:space="preserve">  pokazy teatralne</t>
  </si>
  <si>
    <t xml:space="preserve">  konferencje</t>
  </si>
  <si>
    <t xml:space="preserve">  imprezy interdyscyplinarne</t>
  </si>
  <si>
    <t xml:space="preserve">  warsztaty</t>
  </si>
  <si>
    <t xml:space="preserve">  film screenings</t>
  </si>
  <si>
    <t xml:space="preserve">  exhibitions</t>
  </si>
  <si>
    <t xml:space="preserve">  festivals and artistic reviews</t>
  </si>
  <si>
    <t xml:space="preserve">  concerts</t>
  </si>
  <si>
    <t xml:space="preserve">  meetings, lectures</t>
  </si>
  <si>
    <t xml:space="preserve">  tourist, sports and recreational events</t>
  </si>
  <si>
    <t xml:space="preserve">  competitions</t>
  </si>
  <si>
    <t xml:space="preserve">  theatre shows</t>
  </si>
  <si>
    <t xml:space="preserve">  conferences</t>
  </si>
  <si>
    <t xml:space="preserve">  interdisciplinary events </t>
  </si>
  <si>
    <t xml:space="preserve">  workshops</t>
  </si>
  <si>
    <t>Z liczby ogółem – imprezy plenerowe</t>
  </si>
  <si>
    <t xml:space="preserve">Z liczby ogółem – imprezy zorganizowane samodzielnie przez jednostkę </t>
  </si>
  <si>
    <t>Z liczby ogółem – imprezy z płatnym wstępem</t>
  </si>
  <si>
    <t xml:space="preserve">  seansów filmowych  </t>
  </si>
  <si>
    <t xml:space="preserve">  wystaw  </t>
  </si>
  <si>
    <t xml:space="preserve">  festiwali i przeglądów artystycznych</t>
  </si>
  <si>
    <t xml:space="preserve">  koncertów </t>
  </si>
  <si>
    <t xml:space="preserve">  prelekcji, spotkań, wykładów  </t>
  </si>
  <si>
    <t xml:space="preserve">  imprez turystycznych i sportowo–rekreacyjnych  </t>
  </si>
  <si>
    <t xml:space="preserve">  konkursów</t>
  </si>
  <si>
    <t xml:space="preserve">  pokazów teatralnych</t>
  </si>
  <si>
    <t xml:space="preserve">  konferencji</t>
  </si>
  <si>
    <t xml:space="preserve">   imprez interdyscyplinarnych</t>
  </si>
  <si>
    <t xml:space="preserve">  warsztatów</t>
  </si>
  <si>
    <t xml:space="preserve">  innych</t>
  </si>
  <si>
    <t xml:space="preserve">Tabl. 1(117). </t>
  </si>
  <si>
    <r>
      <t xml:space="preserve">Tabl. 1(117). Kina i miejsca w kinach stałych
                    </t>
    </r>
    <r>
      <rPr>
        <sz val="10"/>
        <rFont val="Arial"/>
        <family val="2"/>
        <charset val="238"/>
      </rPr>
      <t>Stan w dniu 31 grudnia</t>
    </r>
  </si>
  <si>
    <r>
      <t xml:space="preserve">                    </t>
    </r>
    <r>
      <rPr>
        <sz val="10"/>
        <color theme="1" tint="0.499984740745262"/>
        <rFont val="Arial"/>
        <family val="2"/>
        <charset val="238"/>
      </rPr>
      <t>Cinemas and seats in indoor</t>
    </r>
    <r>
      <rPr>
        <sz val="10"/>
        <color rgb="FF4D4D4D"/>
        <rFont val="Arial"/>
        <family val="2"/>
        <charset val="238"/>
      </rPr>
      <t xml:space="preserve"> cinemas
                    </t>
    </r>
    <r>
      <rPr>
        <sz val="10"/>
        <color theme="1" tint="0.499984740745262"/>
        <rFont val="Arial"/>
        <family val="2"/>
        <charset val="238"/>
      </rPr>
      <t>As of 31 December</t>
    </r>
  </si>
  <si>
    <r>
      <rPr>
        <sz val="8"/>
        <rFont val="Arial"/>
        <family val="2"/>
        <charset val="238"/>
      </rPr>
      <t>Kina</t>
    </r>
    <r>
      <rPr>
        <sz val="8"/>
        <color rgb="FFFF0000"/>
        <rFont val="Arial"/>
        <family val="2"/>
        <charset val="238"/>
      </rPr>
      <t xml:space="preserve">
</t>
    </r>
    <r>
      <rPr>
        <sz val="8"/>
        <color theme="1" tint="0.499984740745262"/>
        <rFont val="Arial"/>
        <family val="2"/>
        <charset val="238"/>
      </rPr>
      <t>Cinemas</t>
    </r>
  </si>
  <si>
    <r>
      <rPr>
        <sz val="8"/>
        <rFont val="Arial"/>
        <family val="2"/>
        <charset val="238"/>
      </rPr>
      <t>ogółem</t>
    </r>
    <r>
      <rPr>
        <sz val="8"/>
        <color theme="1"/>
        <rFont val="Arial"/>
        <family val="2"/>
        <charset val="238"/>
      </rPr>
      <t xml:space="preserve">             
</t>
    </r>
    <r>
      <rPr>
        <sz val="8"/>
        <color theme="1" tint="0.499984740745262"/>
        <rFont val="Arial"/>
        <family val="2"/>
        <charset val="238"/>
      </rPr>
      <t>grand total</t>
    </r>
  </si>
  <si>
    <r>
      <rPr>
        <sz val="8"/>
        <rFont val="Arial"/>
        <family val="2"/>
        <charset val="238"/>
      </rPr>
      <t xml:space="preserve">Kina </t>
    </r>
    <r>
      <rPr>
        <sz val="8"/>
        <color theme="1"/>
        <rFont val="Arial"/>
        <family val="2"/>
        <charset val="238"/>
      </rPr>
      <t xml:space="preserve">
</t>
    </r>
    <r>
      <rPr>
        <sz val="8"/>
        <color theme="1" tint="0.499984740745262"/>
        <rFont val="Arial"/>
        <family val="2"/>
        <charset val="238"/>
      </rPr>
      <t>Cinemas</t>
    </r>
  </si>
  <si>
    <r>
      <rPr>
        <sz val="8"/>
        <rFont val="Arial"/>
        <family val="2"/>
        <charset val="238"/>
      </rPr>
      <t xml:space="preserve">Miejsca na widowni </t>
    </r>
    <r>
      <rPr>
        <sz val="8"/>
        <color theme="1"/>
        <rFont val="Arial"/>
        <family val="2"/>
        <charset val="238"/>
      </rPr>
      <t xml:space="preserve">
</t>
    </r>
    <r>
      <rPr>
        <sz val="8"/>
        <color theme="1" tint="0.499984740745262"/>
        <rFont val="Arial"/>
        <family val="2"/>
        <charset val="238"/>
      </rPr>
      <t>Number of seats</t>
    </r>
  </si>
  <si>
    <t>Tabl. 2(118).</t>
  </si>
  <si>
    <r>
      <rPr>
        <b/>
        <sz val="10"/>
        <rFont val="Arial"/>
        <family val="2"/>
        <charset val="238"/>
      </rPr>
      <t xml:space="preserve">Tabl. 3(119). Kina według form własności
                    </t>
    </r>
    <r>
      <rPr>
        <sz val="10"/>
        <rFont val="Arial"/>
        <family val="2"/>
        <charset val="238"/>
      </rPr>
      <t xml:space="preserve">Stan w dniu 31 grudnia
                 </t>
    </r>
    <r>
      <rPr>
        <sz val="10"/>
        <color rgb="FF4D4D4D"/>
        <rFont val="Arial"/>
        <family val="2"/>
        <charset val="238"/>
      </rPr>
      <t xml:space="preserve">   </t>
    </r>
    <r>
      <rPr>
        <sz val="10"/>
        <color theme="1" tint="0.499984740745262"/>
        <rFont val="Arial"/>
        <family val="2"/>
        <charset val="238"/>
      </rPr>
      <t>Cinemas by type of ownership
                    As of 31 December</t>
    </r>
  </si>
  <si>
    <r>
      <t xml:space="preserve">w tym
</t>
    </r>
    <r>
      <rPr>
        <sz val="8"/>
        <color theme="1"/>
        <rFont val="Arial"/>
        <family val="2"/>
        <charset val="238"/>
      </rPr>
      <t>jednostki samorządu terytorialnego</t>
    </r>
    <r>
      <rPr>
        <sz val="8"/>
        <rFont val="Arial"/>
        <family val="2"/>
        <charset val="238"/>
      </rPr>
      <t xml:space="preserve">
</t>
    </r>
    <r>
      <rPr>
        <sz val="8"/>
        <color theme="1" tint="0.499984740745262"/>
        <rFont val="Arial"/>
        <family val="2"/>
        <charset val="238"/>
      </rPr>
      <t>of which 
local government units</t>
    </r>
  </si>
  <si>
    <r>
      <t xml:space="preserve">spółki
</t>
    </r>
    <r>
      <rPr>
        <sz val="8"/>
        <color theme="1" tint="0.499984740745262"/>
        <rFont val="Arial"/>
        <family val="2"/>
        <charset val="238"/>
      </rPr>
      <t>companies</t>
    </r>
  </si>
  <si>
    <r>
      <t xml:space="preserve">osoby fizyczne
</t>
    </r>
    <r>
      <rPr>
        <sz val="8"/>
        <color theme="1" tint="0.499984740745262"/>
        <rFont val="Arial"/>
        <family val="2"/>
        <charset val="238"/>
      </rPr>
      <t>natural persons</t>
    </r>
  </si>
  <si>
    <t>Tabl. 3(119).</t>
  </si>
  <si>
    <r>
      <rPr>
        <b/>
        <sz val="10"/>
        <rFont val="Arial"/>
        <family val="2"/>
        <charset val="238"/>
      </rPr>
      <t>Tabl. 4(120). Seanse w kinach</t>
    </r>
    <r>
      <rPr>
        <sz val="10"/>
        <rFont val="Arial"/>
        <family val="2"/>
        <charset val="238"/>
      </rPr>
      <t xml:space="preserve">
                    </t>
    </r>
    <r>
      <rPr>
        <sz val="10"/>
        <color theme="1" tint="0.499984740745262"/>
        <rFont val="Arial"/>
        <family val="2"/>
        <charset val="238"/>
      </rPr>
      <t>Screenings in cinemas</t>
    </r>
  </si>
  <si>
    <t>Tabl. 4(120).</t>
  </si>
  <si>
    <t xml:space="preserve">Tabl. 5(121). </t>
  </si>
  <si>
    <r>
      <t xml:space="preserve">W kinach ruchomych
</t>
    </r>
    <r>
      <rPr>
        <sz val="8"/>
        <color theme="1" tint="0.499984740745262"/>
        <rFont val="Arial"/>
        <family val="2"/>
        <charset val="238"/>
      </rPr>
      <t>At mobile cinemas</t>
    </r>
  </si>
  <si>
    <r>
      <rPr>
        <sz val="8"/>
        <color theme="1"/>
        <rFont val="Arial"/>
        <family val="2"/>
        <charset val="238"/>
      </rPr>
      <t>stałe</t>
    </r>
    <r>
      <rPr>
        <sz val="8"/>
        <color theme="0" tint="-0.499984740745262"/>
        <rFont val="Arial"/>
        <family val="2"/>
        <charset val="238"/>
      </rPr>
      <t xml:space="preserve">
</t>
    </r>
    <r>
      <rPr>
        <sz val="8"/>
        <color theme="1" tint="0.499984740745262"/>
        <rFont val="Arial"/>
        <family val="2"/>
        <charset val="238"/>
      </rPr>
      <t>indoor</t>
    </r>
  </si>
  <si>
    <t>Tabl. 6(122).</t>
  </si>
  <si>
    <r>
      <rPr>
        <b/>
        <sz val="10"/>
        <rFont val="Arial"/>
        <family val="2"/>
        <charset val="238"/>
      </rPr>
      <t xml:space="preserve">Tabl. 2(118). Kina stałe według liczby sal projekcyjnych w 2025 r.
                    </t>
    </r>
    <r>
      <rPr>
        <sz val="10"/>
        <rFont val="Arial"/>
        <family val="2"/>
        <charset val="238"/>
      </rPr>
      <t xml:space="preserve">Stan w dniu 31 grudnia
                   </t>
    </r>
    <r>
      <rPr>
        <sz val="10"/>
        <color theme="1" tint="0.499984740745262"/>
        <rFont val="Arial"/>
        <family val="2"/>
        <charset val="238"/>
      </rPr>
      <t xml:space="preserve"> Indoor cinemas by number of screens in 2025
                    As of 31 December</t>
    </r>
  </si>
  <si>
    <r>
      <t xml:space="preserve">Na 1 kino 
</t>
    </r>
    <r>
      <rPr>
        <sz val="8"/>
        <color theme="1" tint="0.499984740745262"/>
        <rFont val="Arial"/>
        <family val="2"/>
        <charset val="238"/>
      </rPr>
      <t>Per 1 cinema</t>
    </r>
  </si>
  <si>
    <r>
      <t xml:space="preserve">W kinach stałych 
</t>
    </r>
    <r>
      <rPr>
        <sz val="8"/>
        <color theme="1" tint="0.499984740745262"/>
        <rFont val="Arial"/>
        <family val="2"/>
        <charset val="238"/>
      </rPr>
      <t>At indoor cinemas</t>
    </r>
  </si>
  <si>
    <r>
      <t xml:space="preserve">na 1 kino 
</t>
    </r>
    <r>
      <rPr>
        <sz val="8"/>
        <color theme="1" tint="0.499984740745262"/>
        <rFont val="Arial"/>
        <family val="2"/>
        <charset val="238"/>
      </rPr>
      <t>per 1 cinema</t>
    </r>
  </si>
  <si>
    <r>
      <t xml:space="preserve">W kinach ruchomych 
</t>
    </r>
    <r>
      <rPr>
        <sz val="8"/>
        <color theme="1" tint="0.499984740745262"/>
        <rFont val="Arial"/>
        <family val="2"/>
        <charset val="238"/>
      </rPr>
      <t>At mobile cinemas</t>
    </r>
  </si>
  <si>
    <r>
      <rPr>
        <b/>
        <sz val="10"/>
        <rFont val="Arial"/>
        <family val="2"/>
        <charset val="238"/>
      </rPr>
      <t>Tabl. 5(121). Widzowie w kinach</t>
    </r>
    <r>
      <rPr>
        <sz val="10"/>
        <rFont val="Arial"/>
        <family val="2"/>
        <charset val="238"/>
      </rPr>
      <t xml:space="preserve">
          </t>
    </r>
    <r>
      <rPr>
        <sz val="10"/>
        <color rgb="FF4D4D4D"/>
        <rFont val="Arial"/>
        <family val="2"/>
        <charset val="238"/>
      </rPr>
      <t xml:space="preserve">          </t>
    </r>
    <r>
      <rPr>
        <sz val="10"/>
        <color theme="1" tint="0.499984740745262"/>
        <rFont val="Arial"/>
        <family val="2"/>
        <charset val="238"/>
      </rPr>
      <t>Attendance in cinemas</t>
    </r>
  </si>
  <si>
    <r>
      <t xml:space="preserve">na 1 kino
</t>
    </r>
    <r>
      <rPr>
        <sz val="8"/>
        <color theme="1" tint="0.499984740745262"/>
        <rFont val="Arial"/>
        <family val="2"/>
        <charset val="238"/>
      </rPr>
      <t>per 1 cinema</t>
    </r>
  </si>
  <si>
    <r>
      <t xml:space="preserve">na 1 seans 
</t>
    </r>
    <r>
      <rPr>
        <sz val="8"/>
        <color theme="1" tint="0.499984740745262"/>
        <rFont val="Arial"/>
        <family val="2"/>
        <charset val="238"/>
      </rPr>
      <t>per 1 screening</t>
    </r>
  </si>
  <si>
    <r>
      <t xml:space="preserve">W kinach stałych
</t>
    </r>
    <r>
      <rPr>
        <sz val="8"/>
        <color theme="1" tint="0.499984740745262"/>
        <rFont val="Arial"/>
        <family val="2"/>
        <charset val="238"/>
      </rPr>
      <t>At indoor cinemas</t>
    </r>
  </si>
  <si>
    <r>
      <t>ogółem</t>
    </r>
    <r>
      <rPr>
        <vertAlign val="superscript"/>
        <sz val="8"/>
        <rFont val="Arial"/>
        <family val="2"/>
        <charset val="238"/>
      </rPr>
      <t>a</t>
    </r>
    <r>
      <rPr>
        <sz val="8"/>
        <rFont val="Arial"/>
        <family val="2"/>
        <charset val="238"/>
      </rPr>
      <t xml:space="preserve">
</t>
    </r>
    <r>
      <rPr>
        <sz val="8"/>
        <color theme="1" tint="0.499984740745262"/>
        <rFont val="Arial"/>
        <family val="2"/>
        <charset val="238"/>
      </rPr>
      <t>grand total</t>
    </r>
    <r>
      <rPr>
        <vertAlign val="superscript"/>
        <sz val="8"/>
        <color theme="1" tint="0.499984740745262"/>
        <rFont val="Arial"/>
        <family val="2"/>
        <charset val="238"/>
      </rPr>
      <t>a</t>
    </r>
  </si>
  <si>
    <r>
      <rPr>
        <sz val="8"/>
        <rFont val="Arial"/>
        <family val="2"/>
        <charset val="238"/>
      </rPr>
      <t>Miasta</t>
    </r>
    <r>
      <rPr>
        <sz val="8"/>
        <color theme="1"/>
        <rFont val="Arial"/>
        <family val="2"/>
        <charset val="238"/>
      </rPr>
      <t xml:space="preserve">
</t>
    </r>
    <r>
      <rPr>
        <sz val="8"/>
        <color theme="1" tint="0.499984740745262"/>
        <rFont val="Arial"/>
        <family val="2"/>
        <charset val="238"/>
      </rPr>
      <t>Urban areas</t>
    </r>
  </si>
  <si>
    <r>
      <rPr>
        <sz val="8"/>
        <color theme="1" tint="0.499984740745262"/>
        <rFont val="Arial"/>
        <family val="2"/>
        <charset val="238"/>
      </rPr>
      <t>Poland</t>
    </r>
    <r>
      <rPr>
        <b/>
        <sz val="8"/>
        <rFont val="Arial"/>
        <family val="2"/>
        <charset val="238"/>
      </rPr>
      <t xml:space="preserve">                                                 2025</t>
    </r>
  </si>
  <si>
    <t>Tabl. 1(123).</t>
  </si>
  <si>
    <r>
      <rPr>
        <sz val="8"/>
        <rFont val="Arial"/>
        <family val="2"/>
        <charset val="238"/>
      </rPr>
      <t>miasta</t>
    </r>
    <r>
      <rPr>
        <sz val="8"/>
        <color theme="1"/>
        <rFont val="Arial"/>
        <family val="2"/>
        <charset val="238"/>
      </rPr>
      <t xml:space="preserve">
</t>
    </r>
    <r>
      <rPr>
        <sz val="8"/>
        <color theme="1" tint="0.499984740745262"/>
        <rFont val="Arial"/>
        <family val="2"/>
        <charset val="238"/>
      </rPr>
      <t>urban areas</t>
    </r>
  </si>
  <si>
    <r>
      <rPr>
        <sz val="8"/>
        <color theme="1" tint="0.499984740745262"/>
        <rFont val="Arial"/>
        <family val="2"/>
      </rPr>
      <t xml:space="preserve">Poland </t>
    </r>
    <r>
      <rPr>
        <sz val="8"/>
        <rFont val="Arial"/>
        <family val="2"/>
      </rPr>
      <t xml:space="preserve">                                      </t>
    </r>
    <r>
      <rPr>
        <b/>
        <sz val="8"/>
        <rFont val="Arial"/>
        <family val="2"/>
      </rPr>
      <t>2025</t>
    </r>
  </si>
  <si>
    <t>Tabl. 2(124).</t>
  </si>
  <si>
    <r>
      <rPr>
        <b/>
        <sz val="10"/>
        <color theme="1"/>
        <rFont val="Arial"/>
        <family val="2"/>
        <charset val="238"/>
      </rPr>
      <t xml:space="preserve">Tabl. 1(125). Imprezy masowe według rodzaju organizatora i województw
</t>
    </r>
    <r>
      <rPr>
        <sz val="10"/>
        <color rgb="FF4D4D4D"/>
        <rFont val="Arial"/>
        <family val="2"/>
        <charset val="238"/>
      </rPr>
      <t xml:space="preserve">                    </t>
    </r>
    <r>
      <rPr>
        <sz val="10"/>
        <color theme="1" tint="0.499984740745262"/>
        <rFont val="Arial"/>
        <family val="2"/>
        <charset val="238"/>
      </rPr>
      <t>Mass events by organiser and voivodship</t>
    </r>
  </si>
  <si>
    <t>Tabl. 1(125).</t>
  </si>
  <si>
    <r>
      <rPr>
        <b/>
        <sz val="10"/>
        <rFont val="Arial"/>
        <family val="2"/>
        <charset val="238"/>
      </rPr>
      <t xml:space="preserve">Tabl. 2(126). Uczestnicy imprez masowych według województw
                    </t>
    </r>
    <r>
      <rPr>
        <sz val="10"/>
        <color theme="1" tint="0.499984740745262"/>
        <rFont val="Arial"/>
        <family val="2"/>
        <charset val="238"/>
      </rPr>
      <t>Mass events participants by voivodship</t>
    </r>
  </si>
  <si>
    <t>Tabl. 2(126).</t>
  </si>
  <si>
    <t>Tabl. 3(127).</t>
  </si>
  <si>
    <r>
      <t xml:space="preserve">Na 1 kino
</t>
    </r>
    <r>
      <rPr>
        <sz val="8"/>
        <color theme="1" tint="0.499984740745262"/>
        <rFont val="Arial"/>
        <family val="2"/>
        <charset val="238"/>
      </rPr>
      <t>Per 1 cinema</t>
    </r>
  </si>
  <si>
    <r>
      <t xml:space="preserve">Na 1 seans 
</t>
    </r>
    <r>
      <rPr>
        <sz val="8"/>
        <color theme="1" tint="0.499984740745262"/>
        <rFont val="Arial"/>
        <family val="2"/>
        <charset val="238"/>
      </rPr>
      <t>Per 1 screening</t>
    </r>
  </si>
  <si>
    <r>
      <t xml:space="preserve">w tym 
</t>
    </r>
    <r>
      <rPr>
        <sz val="8"/>
        <color theme="1"/>
        <rFont val="Arial"/>
        <family val="2"/>
        <charset val="238"/>
      </rPr>
      <t>stałe</t>
    </r>
    <r>
      <rPr>
        <vertAlign val="superscript"/>
        <sz val="8"/>
        <color theme="1"/>
        <rFont val="Arial"/>
        <family val="2"/>
        <charset val="238"/>
      </rPr>
      <t>a</t>
    </r>
    <r>
      <rPr>
        <sz val="8"/>
        <color theme="1"/>
        <rFont val="Arial"/>
        <family val="2"/>
        <charset val="238"/>
      </rPr>
      <t xml:space="preserve"> </t>
    </r>
    <r>
      <rPr>
        <sz val="8"/>
        <color theme="1" tint="0.499984740745262"/>
        <rFont val="Arial"/>
        <family val="2"/>
        <charset val="238"/>
      </rPr>
      <t xml:space="preserve">
of which 
indoor</t>
    </r>
    <r>
      <rPr>
        <vertAlign val="superscript"/>
        <sz val="8"/>
        <color theme="1" tint="0.499984740745262"/>
        <rFont val="Arial"/>
        <family val="2"/>
        <charset val="238"/>
      </rPr>
      <t>a</t>
    </r>
  </si>
  <si>
    <r>
      <rPr>
        <sz val="8"/>
        <rFont val="Arial"/>
        <family val="2"/>
        <charset val="238"/>
      </rPr>
      <t>a</t>
    </r>
    <r>
      <rPr>
        <vertAlign val="superscript"/>
        <sz val="8"/>
        <rFont val="Arial"/>
        <family val="2"/>
        <charset val="238"/>
      </rPr>
      <t xml:space="preserve"> </t>
    </r>
    <r>
      <rPr>
        <sz val="8"/>
        <rFont val="Arial"/>
        <family val="2"/>
        <charset val="238"/>
      </rPr>
      <t>Stan w dniu 31 grudnia</t>
    </r>
    <r>
      <rPr>
        <vertAlign val="superscript"/>
        <sz val="8"/>
        <rFont val="Arial"/>
        <family val="2"/>
        <charset val="238"/>
      </rPr>
      <t>.</t>
    </r>
  </si>
  <si>
    <t>aAs of 31 December.</t>
  </si>
  <si>
    <t>Average expenditure on culture per capita in households by socio-economic groups and class of locality</t>
  </si>
  <si>
    <t>Public libraries</t>
  </si>
  <si>
    <t>Biblioteki publiczne</t>
  </si>
  <si>
    <t>Collections of library materials in public libraries</t>
  </si>
  <si>
    <t>Zbiory bibliotek publicznych</t>
  </si>
  <si>
    <t>Pracujący w bibliotekach publicznych</t>
  </si>
  <si>
    <t>Employment in public libraries</t>
  </si>
  <si>
    <t>Biblioteki naukowe</t>
  </si>
  <si>
    <t>Scientific libraries</t>
  </si>
  <si>
    <t>Zbiory bibliotek naukowych</t>
  </si>
  <si>
    <t>Collections of library materials in scientific libraries</t>
  </si>
  <si>
    <t>Pracujący w bibliotekach naukowych</t>
  </si>
  <si>
    <t>Employment in scientific libraries</t>
  </si>
  <si>
    <t>Biblioteki pedagogiczne</t>
  </si>
  <si>
    <t>Pedagogic libraries</t>
  </si>
  <si>
    <t>Zbiory bibliotek pedagogicznych</t>
  </si>
  <si>
    <t>Collections of library materials in pedagogic libraries</t>
  </si>
  <si>
    <t>Pracujący w bibliotekach pedagogicznych</t>
  </si>
  <si>
    <t>Employment in pedagogic libraries</t>
  </si>
  <si>
    <t>Biblioteki fachowe/zakładowe</t>
  </si>
  <si>
    <t>Specialised/factory libraries</t>
  </si>
  <si>
    <t>Zbiory bibliotek fachowych/zakładowych</t>
  </si>
  <si>
    <t>Collections of library materials in specialised/factory libraries</t>
  </si>
  <si>
    <t>Ośrodki informacji naukowej, technicznej i ekonomicznej (INTE)</t>
  </si>
  <si>
    <t>Centres of scientific, technical and economic information (INTE)</t>
  </si>
  <si>
    <t>Zbiory ośrodków INTE</t>
  </si>
  <si>
    <t>Biblioteki fachowo-beletrystyczne</t>
  </si>
  <si>
    <t>Fiction and specialised libraries</t>
  </si>
  <si>
    <t>Zbiory bibliotek fachowo-beletrystycznych</t>
  </si>
  <si>
    <t>Collections of library materials in fiction and specialised libraries</t>
  </si>
  <si>
    <t>Libraries of scientific societies</t>
  </si>
  <si>
    <t>Biblioteki towarzystw naukowych</t>
  </si>
  <si>
    <t>Zbiory bibliotek towarzystw naukowych</t>
  </si>
  <si>
    <t>Collections of library materials in libraries of scientific societies</t>
  </si>
  <si>
    <r>
      <t>w tym 
z wykształceniem bibliotekarskim</t>
    </r>
    <r>
      <rPr>
        <sz val="8"/>
        <color theme="1" tint="0.34998626667073579"/>
        <rFont val="Arial"/>
        <family val="2"/>
        <charset val="238"/>
      </rPr>
      <t xml:space="preserve">
</t>
    </r>
    <r>
      <rPr>
        <sz val="8"/>
        <color theme="1" tint="0.499984740745262"/>
        <rFont val="Arial"/>
        <family val="2"/>
        <charset val="238"/>
      </rPr>
      <t>of which 
librarians trained with</t>
    </r>
  </si>
  <si>
    <r>
      <t xml:space="preserve">w tym 
</t>
    </r>
    <r>
      <rPr>
        <sz val="8"/>
        <color theme="1"/>
        <rFont val="Arial"/>
        <family val="2"/>
        <charset val="238"/>
      </rPr>
      <t>z wykształceniem bibliotekarskim</t>
    </r>
    <r>
      <rPr>
        <sz val="8"/>
        <color theme="1" tint="0.34998626667073579"/>
        <rFont val="Arial"/>
        <family val="2"/>
        <charset val="238"/>
      </rPr>
      <t xml:space="preserve">
</t>
    </r>
    <r>
      <rPr>
        <sz val="8"/>
        <color theme="1" tint="0.499984740745262"/>
        <rFont val="Arial"/>
        <family val="2"/>
        <charset val="238"/>
      </rPr>
      <t>of which 
librarians trained with</t>
    </r>
  </si>
  <si>
    <r>
      <rPr>
        <b/>
        <sz val="10"/>
        <color theme="1"/>
        <rFont val="Arial"/>
        <family val="2"/>
        <charset val="238"/>
      </rPr>
      <t>Tabl. 1(57). Działalność centrów kultury, domów i ośrodków kultury, klubów i świetlic w 2025 r.</t>
    </r>
    <r>
      <rPr>
        <sz val="10"/>
        <color theme="1"/>
        <rFont val="Arial"/>
        <family val="2"/>
        <charset val="238"/>
      </rPr>
      <t xml:space="preserve">
               </t>
    </r>
    <r>
      <rPr>
        <sz val="10"/>
        <color theme="1" tint="0.499984740745262"/>
        <rFont val="Arial"/>
        <family val="2"/>
        <charset val="238"/>
      </rPr>
      <t xml:space="preserve">   Activity of centres of culture, cultural centres and establishments, clubs and community centres in 2025</t>
    </r>
  </si>
  <si>
    <t>Art and graphic arts. Photography</t>
  </si>
  <si>
    <r>
      <t xml:space="preserve">razem
</t>
    </r>
    <r>
      <rPr>
        <sz val="8"/>
        <color theme="1" tint="0.499984740745262"/>
        <rFont val="Arial"/>
        <family val="2"/>
        <charset val="238"/>
      </rPr>
      <t xml:space="preserve"> total</t>
    </r>
  </si>
  <si>
    <r>
      <rPr>
        <b/>
        <sz val="8"/>
        <color theme="1"/>
        <rFont val="Arial"/>
        <family val="2"/>
        <charset val="238"/>
      </rPr>
      <t xml:space="preserve">Polska     </t>
    </r>
    <r>
      <rPr>
        <sz val="8"/>
        <color theme="1"/>
        <rFont val="Arial"/>
        <family val="2"/>
        <charset val="238"/>
      </rPr>
      <t xml:space="preserve">                                 2024</t>
    </r>
  </si>
  <si>
    <r>
      <rPr>
        <sz val="8"/>
        <rFont val="Arial"/>
        <family val="2"/>
        <charset val="238"/>
      </rPr>
      <t>ogółem</t>
    </r>
    <r>
      <rPr>
        <sz val="8"/>
        <color theme="1"/>
        <rFont val="Arial"/>
        <family val="2"/>
        <charset val="238"/>
      </rPr>
      <t xml:space="preserve">
</t>
    </r>
    <r>
      <rPr>
        <sz val="8"/>
        <color theme="1" tint="0.499984740745262"/>
        <rFont val="Arial"/>
        <family val="2"/>
        <charset val="238"/>
      </rPr>
      <t>grand total</t>
    </r>
  </si>
  <si>
    <r>
      <t>Tabl. 8(81). Studenci</t>
    </r>
    <r>
      <rPr>
        <b/>
        <vertAlign val="superscript"/>
        <sz val="10"/>
        <rFont val="Arial"/>
        <family val="2"/>
        <charset val="238"/>
      </rPr>
      <t>a</t>
    </r>
    <r>
      <rPr>
        <b/>
        <sz val="10"/>
        <rFont val="Arial"/>
        <family val="2"/>
        <charset val="238"/>
      </rPr>
      <t xml:space="preserve"> kierunków</t>
    </r>
    <r>
      <rPr>
        <b/>
        <vertAlign val="superscript"/>
        <sz val="10"/>
        <rFont val="Arial"/>
        <family val="2"/>
        <charset val="238"/>
      </rPr>
      <t>b</t>
    </r>
    <r>
      <rPr>
        <b/>
        <sz val="10"/>
        <rFont val="Arial"/>
        <family val="2"/>
        <charset val="238"/>
      </rPr>
      <t xml:space="preserve"> artystycznych
                   </t>
    </r>
    <r>
      <rPr>
        <sz val="10"/>
        <rFont val="Arial"/>
        <family val="2"/>
        <charset val="238"/>
      </rPr>
      <t>Stan w dniu 31 grudnia</t>
    </r>
    <r>
      <rPr>
        <sz val="10"/>
        <color rgb="FFFF0000"/>
        <rFont val="Arial"/>
        <family val="2"/>
        <charset val="238"/>
      </rPr>
      <t xml:space="preserve"> </t>
    </r>
    <r>
      <rPr>
        <b/>
        <sz val="10"/>
        <rFont val="Arial"/>
        <family val="2"/>
        <charset val="238"/>
      </rPr>
      <t xml:space="preserve">
                 </t>
    </r>
    <r>
      <rPr>
        <b/>
        <sz val="10"/>
        <color theme="1" tint="0.499984740745262"/>
        <rFont val="Arial"/>
        <family val="2"/>
        <charset val="238"/>
      </rPr>
      <t xml:space="preserve">  </t>
    </r>
    <r>
      <rPr>
        <sz val="10"/>
        <color theme="1" tint="0.499984740745262"/>
        <rFont val="Arial"/>
        <family val="2"/>
        <charset val="238"/>
      </rPr>
      <t>Students</t>
    </r>
    <r>
      <rPr>
        <vertAlign val="superscript"/>
        <sz val="10"/>
        <color theme="1" tint="0.499984740745262"/>
        <rFont val="Arial"/>
        <family val="2"/>
        <charset val="238"/>
      </rPr>
      <t>a</t>
    </r>
    <r>
      <rPr>
        <sz val="10"/>
        <color theme="1" tint="0.499984740745262"/>
        <rFont val="Arial"/>
        <family val="2"/>
        <charset val="238"/>
      </rPr>
      <t xml:space="preserve"> of art fields</t>
    </r>
    <r>
      <rPr>
        <vertAlign val="superscript"/>
        <sz val="10"/>
        <color theme="1" tint="0.499984740745262"/>
        <rFont val="Arial"/>
        <family val="2"/>
        <charset val="238"/>
      </rPr>
      <t>b</t>
    </r>
    <r>
      <rPr>
        <sz val="10"/>
        <color theme="1" tint="0.499984740745262"/>
        <rFont val="Arial"/>
        <family val="2"/>
        <charset val="238"/>
      </rPr>
      <t xml:space="preserve"> of education
                   As of 31 December </t>
    </r>
  </si>
  <si>
    <r>
      <t xml:space="preserve">Podręczniki dla szkół wyższych
</t>
    </r>
    <r>
      <rPr>
        <sz val="8"/>
        <color theme="1" tint="0.499984740745262"/>
        <rFont val="Arial"/>
        <family val="2"/>
        <charset val="238"/>
      </rPr>
      <t>Academic coursebooks</t>
    </r>
  </si>
  <si>
    <r>
      <rPr>
        <sz val="8"/>
        <rFont val="Arial"/>
        <family val="2"/>
        <charset val="238"/>
      </rPr>
      <t>z ogółem</t>
    </r>
    <r>
      <rPr>
        <sz val="8"/>
        <color rgb="FFFF0000"/>
        <rFont val="Arial"/>
        <family val="2"/>
        <charset val="238"/>
      </rPr>
      <t xml:space="preserve">
</t>
    </r>
    <r>
      <rPr>
        <sz val="8"/>
        <color theme="1" tint="0.499984740745262"/>
        <rFont val="Arial"/>
        <family val="2"/>
        <charset val="238"/>
      </rPr>
      <t xml:space="preserve">in grand total </t>
    </r>
    <r>
      <rPr>
        <sz val="8"/>
        <color rgb="FFFF0000"/>
        <rFont val="Arial"/>
        <family val="2"/>
        <charset val="238"/>
      </rPr>
      <t xml:space="preserve">
</t>
    </r>
  </si>
  <si>
    <r>
      <rPr>
        <b/>
        <sz val="8"/>
        <rFont val="Arial"/>
        <family val="2"/>
        <charset val="238"/>
      </rPr>
      <t>Ogółem</t>
    </r>
    <r>
      <rPr>
        <sz val="8"/>
        <rFont val="Arial"/>
        <family val="2"/>
        <charset val="238"/>
      </rPr>
      <t xml:space="preserve">                                          2024</t>
    </r>
  </si>
  <si>
    <r>
      <rPr>
        <sz val="8"/>
        <color theme="1" tint="0.499984740745262"/>
        <rFont val="Arial"/>
        <family val="2"/>
        <charset val="238"/>
      </rPr>
      <t xml:space="preserve">Poland     </t>
    </r>
    <r>
      <rPr>
        <b/>
        <sz val="8"/>
        <rFont val="Arial"/>
        <family val="2"/>
        <charset val="238"/>
      </rPr>
      <t xml:space="preserve">                                      2025</t>
    </r>
  </si>
  <si>
    <r>
      <rPr>
        <b/>
        <sz val="8"/>
        <color theme="1"/>
        <rFont val="Arial"/>
        <family val="2"/>
        <charset val="238"/>
      </rPr>
      <t>Ogółem</t>
    </r>
    <r>
      <rPr>
        <sz val="8"/>
        <color theme="1"/>
        <rFont val="Arial"/>
        <family val="2"/>
        <charset val="238"/>
      </rPr>
      <t xml:space="preserve">                                         2024</t>
    </r>
  </si>
  <si>
    <r>
      <rPr>
        <sz val="8"/>
        <color theme="1" tint="0.499984740745262"/>
        <rFont val="Arial"/>
        <family val="2"/>
        <charset val="238"/>
      </rPr>
      <t xml:space="preserve">Poland   </t>
    </r>
    <r>
      <rPr>
        <sz val="8"/>
        <rFont val="Arial"/>
        <family val="2"/>
        <charset val="238"/>
      </rPr>
      <t xml:space="preserve">                                           </t>
    </r>
    <r>
      <rPr>
        <b/>
        <sz val="8"/>
        <rFont val="Arial"/>
        <family val="2"/>
        <charset val="238"/>
      </rPr>
      <t>2025</t>
    </r>
  </si>
  <si>
    <r>
      <rPr>
        <b/>
        <sz val="8"/>
        <rFont val="Arial"/>
        <family val="2"/>
        <charset val="238"/>
      </rPr>
      <t xml:space="preserve">Polska     </t>
    </r>
    <r>
      <rPr>
        <sz val="8"/>
        <rFont val="Arial"/>
        <family val="2"/>
        <charset val="238"/>
      </rPr>
      <t xml:space="preserve">                                   2024</t>
    </r>
  </si>
  <si>
    <r>
      <t xml:space="preserve">w tym cykliczne
</t>
    </r>
    <r>
      <rPr>
        <b/>
        <sz val="8"/>
        <color theme="1" tint="0.499984740745262"/>
        <rFont val="Arial"/>
        <family val="2"/>
        <charset val="238"/>
      </rPr>
      <t>of which cyclic</t>
    </r>
  </si>
  <si>
    <t>Kina i miejsca w kinach stałych</t>
  </si>
  <si>
    <t>Cinemas and seats in indoor cinemas</t>
  </si>
  <si>
    <t xml:space="preserve">Kina stałe według liczby sal projekcyjnych w 2025 r. </t>
  </si>
  <si>
    <t>Indoor cinemas by number of screens in 2025</t>
  </si>
  <si>
    <t>Kina według form własności</t>
  </si>
  <si>
    <t>Cinemas by type of ownership</t>
  </si>
  <si>
    <t xml:space="preserve">  szkoły i placówki oświatowe</t>
  </si>
  <si>
    <t xml:space="preserve">  inne instytucje kultury</t>
  </si>
  <si>
    <t xml:space="preserve">  placówki pomocy społecznej</t>
  </si>
  <si>
    <t xml:space="preserve">  organizacje pozarządowe</t>
  </si>
  <si>
    <t xml:space="preserve">  grupy nieformalne i obywatelskie</t>
  </si>
  <si>
    <t xml:space="preserve">  przedsiębiorstwa prywatne</t>
  </si>
  <si>
    <t xml:space="preserve">  koła gospodyń wiejskich</t>
  </si>
  <si>
    <t xml:space="preserve">  schools and educational institutions</t>
  </si>
  <si>
    <t xml:space="preserve">  other cultural institutions</t>
  </si>
  <si>
    <t xml:space="preserve">  units of social assistance</t>
  </si>
  <si>
    <t xml:space="preserve">  non government organisations</t>
  </si>
  <si>
    <t xml:space="preserve">  non formal and civil groups </t>
  </si>
  <si>
    <t xml:space="preserve">  private companies</t>
  </si>
  <si>
    <t xml:space="preserve">  the rural housewives' clubs</t>
  </si>
  <si>
    <r>
      <t xml:space="preserve">  teatralne </t>
    </r>
    <r>
      <rPr>
        <i/>
        <sz val="8"/>
        <rFont val="Arial"/>
        <family val="2"/>
        <charset val="238"/>
      </rPr>
      <t xml:space="preserve"> </t>
    </r>
  </si>
  <si>
    <t xml:space="preserve">  muzyczno– instrumentalne  </t>
  </si>
  <si>
    <t xml:space="preserve">  wokalne i chóry  </t>
  </si>
  <si>
    <t xml:space="preserve">  folklorystyczne (ludowe, pieśni i tańca, kapele) </t>
  </si>
  <si>
    <t xml:space="preserve">  taneczne  </t>
  </si>
  <si>
    <t xml:space="preserve">  inne  </t>
  </si>
  <si>
    <t xml:space="preserve">  theatre</t>
  </si>
  <si>
    <t xml:space="preserve">  music and instrumental</t>
  </si>
  <si>
    <t xml:space="preserve">  vocal and choirs</t>
  </si>
  <si>
    <t xml:space="preserve">  folk (traditional, song and dance, bands) </t>
  </si>
  <si>
    <t xml:space="preserve">  dance</t>
  </si>
  <si>
    <t xml:space="preserve">  teatralnych  </t>
  </si>
  <si>
    <t xml:space="preserve">  muzyczno–instrumentalnych  </t>
  </si>
  <si>
    <t xml:space="preserve">  wokalnych i chórów  </t>
  </si>
  <si>
    <t xml:space="preserve">  folklorystycznych  (ludowych, pieśni i tańca, kapeli)</t>
  </si>
  <si>
    <t xml:space="preserve">  tanecznych  </t>
  </si>
  <si>
    <t xml:space="preserve">  innych  </t>
  </si>
  <si>
    <t xml:space="preserve">  plastyczne/techniczne </t>
  </si>
  <si>
    <t xml:space="preserve">  taneczne</t>
  </si>
  <si>
    <t xml:space="preserve">  muzyczne</t>
  </si>
  <si>
    <t xml:space="preserve">  informatyczne</t>
  </si>
  <si>
    <t xml:space="preserve">  fotograficzne i filmowe  </t>
  </si>
  <si>
    <t xml:space="preserve">  teatralne</t>
  </si>
  <si>
    <t xml:space="preserve">  turystyczne i sportowo–rekreacyjne  </t>
  </si>
  <si>
    <t xml:space="preserve">  literackie</t>
  </si>
  <si>
    <t xml:space="preserve">  seniora</t>
  </si>
  <si>
    <t xml:space="preserve">  Uniwersytet Trzeciego Wieku</t>
  </si>
  <si>
    <t xml:space="preserve">  dyskusyjne kluby filmowe</t>
  </si>
  <si>
    <t xml:space="preserve">  art/technical</t>
  </si>
  <si>
    <t xml:space="preserve">  computer/IT</t>
  </si>
  <si>
    <t xml:space="preserve">  photo and film </t>
  </si>
  <si>
    <t xml:space="preserve">  literary</t>
  </si>
  <si>
    <t xml:space="preserve">  senior</t>
  </si>
  <si>
    <t xml:space="preserve">  The Third Age University</t>
  </si>
  <si>
    <t xml:space="preserve">  film discussion clubs</t>
  </si>
  <si>
    <t xml:space="preserve">  plastycznych/technicznych</t>
  </si>
  <si>
    <t xml:space="preserve">  tanecznych</t>
  </si>
  <si>
    <t xml:space="preserve">  muzycznych</t>
  </si>
  <si>
    <t xml:space="preserve">  informatycznych</t>
  </si>
  <si>
    <t xml:space="preserve">  fotograficznych i filmowych  </t>
  </si>
  <si>
    <t xml:space="preserve">  teatralnych</t>
  </si>
  <si>
    <t xml:space="preserve">  turystycznych i sportowo–rekreacyjnych  </t>
  </si>
  <si>
    <t xml:space="preserve">  literackich</t>
  </si>
  <si>
    <t xml:space="preserve">  Uniwersytetu Trzeciego Wieku</t>
  </si>
  <si>
    <t xml:space="preserve">  dyskusyjnych klubów filmowych</t>
  </si>
  <si>
    <t xml:space="preserve">  języków obcych  </t>
  </si>
  <si>
    <t xml:space="preserve">  nauki gry na instrumentach  </t>
  </si>
  <si>
    <t xml:space="preserve">  wiedzy praktycznej  </t>
  </si>
  <si>
    <t xml:space="preserve">  tańca </t>
  </si>
  <si>
    <t xml:space="preserve">  przygotowujące do nauki w szkołach artystycznych</t>
  </si>
  <si>
    <t xml:space="preserve">  foreign languages</t>
  </si>
  <si>
    <t xml:space="preserve">  musical instruments</t>
  </si>
  <si>
    <t xml:space="preserve">  practical knowledge</t>
  </si>
  <si>
    <t xml:space="preserve">  preparatory for art schools</t>
  </si>
  <si>
    <t xml:space="preserve">  w tym: udostępnionych w Internecie</t>
  </si>
  <si>
    <t xml:space="preserve">  of which available on the Internet </t>
  </si>
  <si>
    <r>
      <t>miast na 
prawach powiatu</t>
    </r>
    <r>
      <rPr>
        <sz val="8"/>
        <color rgb="FFFF0000"/>
        <rFont val="Arial"/>
        <family val="2"/>
        <charset val="238"/>
      </rPr>
      <t xml:space="preserve"> </t>
    </r>
    <r>
      <rPr>
        <sz val="8"/>
        <rFont val="Arial"/>
        <family val="2"/>
        <charset val="238"/>
      </rPr>
      <t xml:space="preserve">
</t>
    </r>
    <r>
      <rPr>
        <sz val="8"/>
        <color theme="1" tint="0.499984740745262"/>
        <rFont val="Arial"/>
        <family val="2"/>
        <charset val="238"/>
      </rPr>
      <t>cities with 
powiat status</t>
    </r>
  </si>
  <si>
    <t xml:space="preserve">Of total in buildings adapted to the needs of disabled people:    </t>
  </si>
  <si>
    <t xml:space="preserve">Of total – number of libraries using computer program </t>
  </si>
  <si>
    <t>Of total – purchased in the reporting year</t>
  </si>
  <si>
    <r>
      <t xml:space="preserve">Z liczby ogółem </t>
    </r>
    <r>
      <rPr>
        <sz val="8"/>
        <rFont val="Verdana Pro Cond Light"/>
        <family val="2"/>
        <charset val="1"/>
      </rPr>
      <t>– biblioteki</t>
    </r>
    <r>
      <rPr>
        <sz val="8"/>
        <rFont val="Arial"/>
        <family val="2"/>
        <charset val="238"/>
      </rPr>
      <t xml:space="preserve"> 
</t>
    </r>
    <r>
      <rPr>
        <sz val="8"/>
        <color theme="1" tint="0.499984740745262"/>
        <rFont val="Arial"/>
        <family val="2"/>
        <charset val="238"/>
      </rPr>
      <t>In grand total – libraries</t>
    </r>
  </si>
  <si>
    <r>
      <t xml:space="preserve">Tabl. 1(13). Sieć i działalność bibliotek publicznych w 2025 r.
</t>
    </r>
    <r>
      <rPr>
        <b/>
        <sz val="10"/>
        <color rgb="FF4D4D4D"/>
        <rFont val="Arial"/>
        <family val="2"/>
        <charset val="238"/>
      </rPr>
      <t xml:space="preserve">                   </t>
    </r>
    <r>
      <rPr>
        <sz val="10"/>
        <color theme="1" tint="0.499984740745262"/>
        <rFont val="Arial"/>
        <family val="2"/>
        <charset val="238"/>
      </rPr>
      <t>Network and activity of public libraries in 2025</t>
    </r>
  </si>
  <si>
    <r>
      <t xml:space="preserve">Tabl. 2(14). Biblioteki publiczne
                   </t>
    </r>
    <r>
      <rPr>
        <sz val="10"/>
        <rFont val="Arial"/>
        <family val="2"/>
        <charset val="238"/>
      </rPr>
      <t>Stan w dniu 31 grudnia</t>
    </r>
    <r>
      <rPr>
        <b/>
        <sz val="10"/>
        <rFont val="Arial"/>
        <family val="2"/>
        <charset val="238"/>
      </rPr>
      <t xml:space="preserve">
             </t>
    </r>
    <r>
      <rPr>
        <b/>
        <sz val="10"/>
        <color rgb="FF4D4D4D"/>
        <rFont val="Arial"/>
        <family val="2"/>
        <charset val="238"/>
      </rPr>
      <t xml:space="preserve">      </t>
    </r>
    <r>
      <rPr>
        <sz val="10"/>
        <color theme="1" tint="0.499984740745262"/>
        <rFont val="Arial"/>
        <family val="2"/>
        <charset val="238"/>
      </rPr>
      <t xml:space="preserve">Public libraries
                   As of 31 December </t>
    </r>
  </si>
  <si>
    <r>
      <t>Powierzchnia użytkowa pomieszczeń bibliotecznych
w m</t>
    </r>
    <r>
      <rPr>
        <vertAlign val="superscript"/>
        <sz val="8"/>
        <rFont val="Arial"/>
        <family val="2"/>
        <charset val="238"/>
      </rPr>
      <t xml:space="preserve">2 
</t>
    </r>
    <r>
      <rPr>
        <sz val="8"/>
        <color theme="1" tint="0.499984740745262"/>
        <rFont val="Arial"/>
        <family val="2"/>
        <charset val="238"/>
      </rPr>
      <t>Space of library 
rooms in 
square meters</t>
    </r>
  </si>
  <si>
    <r>
      <t xml:space="preserve">z liczby ogółem 
</t>
    </r>
    <r>
      <rPr>
        <sz val="8"/>
        <color theme="1" tint="0.499984740745262"/>
        <rFont val="Arial"/>
        <family val="2"/>
        <charset val="238"/>
      </rPr>
      <t>in grand total</t>
    </r>
  </si>
  <si>
    <r>
      <rPr>
        <b/>
        <sz val="10"/>
        <color theme="1"/>
        <rFont val="Arial"/>
        <family val="2"/>
        <charset val="238"/>
      </rPr>
      <t>Tabl</t>
    </r>
    <r>
      <rPr>
        <b/>
        <sz val="10"/>
        <rFont val="Arial"/>
        <family val="2"/>
        <charset val="238"/>
      </rPr>
      <t>. 4(16)</t>
    </r>
    <r>
      <rPr>
        <b/>
        <sz val="10"/>
        <color theme="1"/>
        <rFont val="Arial"/>
        <family val="2"/>
        <charset val="238"/>
      </rPr>
      <t>. Czytelnicy w bibliotekach publicznych według wieku</t>
    </r>
    <r>
      <rPr>
        <sz val="10"/>
        <color theme="1"/>
        <rFont val="Arial"/>
        <family val="2"/>
        <charset val="238"/>
      </rPr>
      <t xml:space="preserve">
                   </t>
    </r>
    <r>
      <rPr>
        <sz val="10"/>
        <color theme="1" tint="0.499984740745262"/>
        <rFont val="Arial"/>
        <family val="2"/>
        <charset val="238"/>
      </rPr>
      <t>Library users of public libraries by age</t>
    </r>
  </si>
  <si>
    <r>
      <rPr>
        <b/>
        <sz val="10"/>
        <rFont val="Arial"/>
        <family val="2"/>
        <charset val="238"/>
      </rPr>
      <t>Tabl. 7(19). Punkty biblioteczne</t>
    </r>
    <r>
      <rPr>
        <sz val="10"/>
        <rFont val="Arial"/>
        <family val="2"/>
        <charset val="238"/>
      </rPr>
      <t xml:space="preserve">
                   </t>
    </r>
    <r>
      <rPr>
        <sz val="10"/>
        <color theme="1" tint="0.499984740745262"/>
        <rFont val="Arial"/>
        <family val="2"/>
        <charset val="238"/>
      </rPr>
      <t>Library service points</t>
    </r>
  </si>
  <si>
    <r>
      <rPr>
        <sz val="8"/>
        <rFont val="Arial"/>
        <family val="2"/>
        <charset val="238"/>
      </rPr>
      <t>miast 
na prawach powiatu</t>
    </r>
    <r>
      <rPr>
        <sz val="8"/>
        <color theme="1"/>
        <rFont val="Arial"/>
        <family val="2"/>
        <charset val="238"/>
      </rPr>
      <t xml:space="preserve">
</t>
    </r>
    <r>
      <rPr>
        <sz val="8"/>
        <color theme="1" tint="0.499984740745262"/>
        <rFont val="Arial"/>
        <family val="2"/>
        <charset val="238"/>
      </rPr>
      <t>cities with powiat status</t>
    </r>
  </si>
  <si>
    <r>
      <t xml:space="preserve">z liczby ogółem – 
zakupione w roku sprawozdawczym
</t>
    </r>
    <r>
      <rPr>
        <sz val="8"/>
        <color theme="1" tint="0.499984740745262"/>
        <rFont val="Arial"/>
        <family val="2"/>
        <charset val="238"/>
      </rPr>
      <t>of total – purchased in the reporting year</t>
    </r>
  </si>
  <si>
    <r>
      <rPr>
        <b/>
        <sz val="10"/>
        <color theme="1"/>
        <rFont val="Arial"/>
        <family val="2"/>
        <charset val="238"/>
      </rPr>
      <t xml:space="preserve"> Ta</t>
    </r>
    <r>
      <rPr>
        <b/>
        <sz val="10"/>
        <rFont val="Arial"/>
        <family val="2"/>
        <charset val="238"/>
      </rPr>
      <t>bl. 8(20)</t>
    </r>
    <r>
      <rPr>
        <b/>
        <sz val="10"/>
        <color theme="1"/>
        <rFont val="Arial"/>
        <family val="2"/>
        <charset val="238"/>
      </rPr>
      <t>. Komputeryzacja bibliotek publicznych</t>
    </r>
    <r>
      <rPr>
        <sz val="10"/>
        <color theme="1"/>
        <rFont val="Arial"/>
        <family val="2"/>
        <charset val="238"/>
      </rPr>
      <t xml:space="preserve">
              </t>
    </r>
    <r>
      <rPr>
        <sz val="10"/>
        <color rgb="FF4D4D4D"/>
        <rFont val="Arial"/>
        <family val="2"/>
        <charset val="238"/>
      </rPr>
      <t xml:space="preserve">     </t>
    </r>
    <r>
      <rPr>
        <sz val="10"/>
        <color theme="1" tint="0.499984740745262"/>
        <rFont val="Arial"/>
        <family val="2"/>
        <charset val="238"/>
      </rPr>
      <t>Computerisation of public libraries</t>
    </r>
  </si>
  <si>
    <r>
      <rPr>
        <sz val="8"/>
        <rFont val="Arial"/>
        <family val="2"/>
        <charset val="238"/>
      </rPr>
      <t>tytuły 
ogółem</t>
    </r>
    <r>
      <rPr>
        <sz val="8"/>
        <color theme="1"/>
        <rFont val="Arial"/>
        <family val="2"/>
        <charset val="238"/>
      </rPr>
      <t xml:space="preserve">
</t>
    </r>
    <r>
      <rPr>
        <sz val="8"/>
        <color theme="1" tint="0.499984740745262"/>
        <rFont val="Arial"/>
        <family val="2"/>
        <charset val="238"/>
      </rPr>
      <t>total number 
of titles</t>
    </r>
  </si>
  <si>
    <r>
      <rPr>
        <b/>
        <sz val="10"/>
        <rFont val="Arial"/>
        <family val="2"/>
        <charset val="238"/>
      </rPr>
      <t xml:space="preserve">Tabl. 9(21). </t>
    </r>
    <r>
      <rPr>
        <b/>
        <sz val="10"/>
        <color theme="1"/>
        <rFont val="Arial"/>
        <family val="2"/>
        <charset val="238"/>
      </rPr>
      <t>Inne formy działalności bibliotek publicznych</t>
    </r>
    <r>
      <rPr>
        <sz val="10"/>
        <color theme="1"/>
        <rFont val="Arial"/>
        <family val="2"/>
        <charset val="238"/>
      </rPr>
      <t xml:space="preserve">
                  </t>
    </r>
    <r>
      <rPr>
        <sz val="10"/>
        <color theme="1" tint="0.499984740745262"/>
        <rFont val="Arial"/>
        <family val="2"/>
        <charset val="238"/>
      </rPr>
      <t>Other forms of public libraries activity</t>
    </r>
  </si>
  <si>
    <r>
      <t xml:space="preserve">Tabl. 10(22). Pracujący w bibliotekach publicznych
                    </t>
    </r>
    <r>
      <rPr>
        <sz val="10"/>
        <rFont val="Arial"/>
        <family val="2"/>
        <charset val="238"/>
      </rPr>
      <t>Stan w dniu 31 grudnia</t>
    </r>
    <r>
      <rPr>
        <b/>
        <sz val="10"/>
        <rFont val="Arial"/>
        <family val="2"/>
        <charset val="238"/>
      </rPr>
      <t xml:space="preserve">
             </t>
    </r>
    <r>
      <rPr>
        <b/>
        <sz val="10"/>
        <color rgb="FF4D4D4D"/>
        <rFont val="Arial"/>
        <family val="2"/>
        <charset val="238"/>
      </rPr>
      <t xml:space="preserve">     </t>
    </r>
    <r>
      <rPr>
        <sz val="10"/>
        <color rgb="FF4D4D4D"/>
        <rFont val="Arial"/>
        <family val="2"/>
        <charset val="238"/>
      </rPr>
      <t xml:space="preserve"> </t>
    </r>
    <r>
      <rPr>
        <sz val="10"/>
        <color theme="1" tint="0.499984740745262"/>
        <rFont val="Arial"/>
        <family val="2"/>
        <charset val="238"/>
      </rPr>
      <t xml:space="preserve"> Employment in public libraries
                    As of 31 December </t>
    </r>
  </si>
  <si>
    <r>
      <rPr>
        <b/>
        <sz val="10"/>
        <rFont val="Arial"/>
        <family val="2"/>
        <charset val="238"/>
      </rPr>
      <t xml:space="preserve">Tabl. 11(23). Biblioteki publiczne według makroregionów (NUTS 1), regionów (NUTS 2) i podregionów (NUTS 3) – wybrane dane </t>
    </r>
    <r>
      <rPr>
        <sz val="10"/>
        <rFont val="Arial"/>
        <family val="2"/>
        <charset val="238"/>
      </rPr>
      <t xml:space="preserve">
                   </t>
    </r>
    <r>
      <rPr>
        <sz val="10"/>
        <color rgb="FF4D4D4D"/>
        <rFont val="Arial"/>
        <family val="2"/>
        <charset val="238"/>
      </rPr>
      <t xml:space="preserve"> </t>
    </r>
    <r>
      <rPr>
        <sz val="10"/>
        <color theme="1" tint="0.499984740745262"/>
        <rFont val="Arial"/>
        <family val="2"/>
        <charset val="238"/>
      </rPr>
      <t>Selected data on public libraries by macroregion (NUTS 1), region (NUTS 2) and subregion (NUTS 3)</t>
    </r>
  </si>
  <si>
    <r>
      <t>Powierzchnia użytkowa 
pomieszczeń bibliotecznych
w m</t>
    </r>
    <r>
      <rPr>
        <vertAlign val="superscript"/>
        <sz val="8"/>
        <rFont val="Arial"/>
        <family val="2"/>
        <charset val="238"/>
      </rPr>
      <t>2</t>
    </r>
    <r>
      <rPr>
        <sz val="8"/>
        <rFont val="Arial"/>
        <family val="2"/>
        <charset val="238"/>
      </rPr>
      <t xml:space="preserve">
</t>
    </r>
    <r>
      <rPr>
        <sz val="8"/>
        <color theme="1" tint="0.499984740745262"/>
        <rFont val="Arial"/>
        <family val="2"/>
        <charset val="238"/>
      </rPr>
      <t>Space 
of library
rooms in
square meters</t>
    </r>
  </si>
  <si>
    <r>
      <rPr>
        <b/>
        <sz val="10"/>
        <rFont val="Arial"/>
        <family val="2"/>
        <charset val="238"/>
      </rPr>
      <t xml:space="preserve">Tabl. 12(24). Biblioteki naukowe
                    </t>
    </r>
    <r>
      <rPr>
        <sz val="10"/>
        <rFont val="Arial"/>
        <family val="2"/>
        <charset val="238"/>
      </rPr>
      <t>Stan w dniu 31 grudnia</t>
    </r>
    <r>
      <rPr>
        <b/>
        <sz val="10"/>
        <rFont val="Arial"/>
        <family val="2"/>
        <charset val="238"/>
      </rPr>
      <t xml:space="preserve">
                    </t>
    </r>
    <r>
      <rPr>
        <sz val="10"/>
        <color theme="1" tint="0.499984740745262"/>
        <rFont val="Arial"/>
        <family val="2"/>
        <charset val="238"/>
      </rPr>
      <t>Scientific libraries</t>
    </r>
    <r>
      <rPr>
        <b/>
        <sz val="10"/>
        <color theme="1" tint="0.499984740745262"/>
        <rFont val="Arial"/>
        <family val="2"/>
        <charset val="238"/>
      </rPr>
      <t xml:space="preserve">
</t>
    </r>
    <r>
      <rPr>
        <sz val="10"/>
        <color theme="1" tint="0.499984740745262"/>
        <rFont val="Arial"/>
        <family val="2"/>
        <charset val="238"/>
      </rPr>
      <t xml:space="preserve">                    As of 31 December</t>
    </r>
  </si>
  <si>
    <r>
      <rPr>
        <b/>
        <sz val="10"/>
        <color theme="1"/>
        <rFont val="Arial"/>
        <family val="2"/>
        <charset val="238"/>
      </rPr>
      <t>T</t>
    </r>
    <r>
      <rPr>
        <b/>
        <sz val="10"/>
        <rFont val="Arial"/>
        <family val="2"/>
        <charset val="238"/>
      </rPr>
      <t>abl. 13(25)</t>
    </r>
    <r>
      <rPr>
        <b/>
        <sz val="10"/>
        <color theme="1"/>
        <rFont val="Arial"/>
        <family val="2"/>
        <charset val="238"/>
      </rPr>
      <t xml:space="preserve">. Zbiory bibliotek naukowych
                    </t>
    </r>
    <r>
      <rPr>
        <sz val="10"/>
        <color theme="1"/>
        <rFont val="Arial"/>
        <family val="2"/>
        <charset val="238"/>
      </rPr>
      <t xml:space="preserve">Stan w dniu 31 grudnia
                    </t>
    </r>
    <r>
      <rPr>
        <sz val="10"/>
        <color theme="1" tint="0.499984740745262"/>
        <rFont val="Arial"/>
        <family val="2"/>
        <charset val="238"/>
      </rPr>
      <t>Collections of library materials in scientific libraries
                    As of 31 December</t>
    </r>
  </si>
  <si>
    <r>
      <t xml:space="preserve">Tabl. 16(28). Pracujący w bibliotekach naukowych
                    </t>
    </r>
    <r>
      <rPr>
        <sz val="10"/>
        <rFont val="Arial"/>
        <family val="2"/>
        <charset val="238"/>
      </rPr>
      <t>Stan w dniu 31 grudnia</t>
    </r>
    <r>
      <rPr>
        <b/>
        <sz val="10"/>
        <rFont val="Arial"/>
        <family val="2"/>
        <charset val="238"/>
      </rPr>
      <t xml:space="preserve">
             </t>
    </r>
    <r>
      <rPr>
        <b/>
        <sz val="10"/>
        <color rgb="FF4D4D4D"/>
        <rFont val="Arial"/>
        <family val="2"/>
        <charset val="238"/>
      </rPr>
      <t xml:space="preserve">     </t>
    </r>
    <r>
      <rPr>
        <sz val="10"/>
        <color rgb="FF4D4D4D"/>
        <rFont val="Arial"/>
        <family val="2"/>
        <charset val="238"/>
      </rPr>
      <t xml:space="preserve">  </t>
    </r>
    <r>
      <rPr>
        <sz val="10"/>
        <color theme="1" tint="0.499984740745262"/>
        <rFont val="Arial"/>
        <family val="2"/>
        <charset val="238"/>
      </rPr>
      <t xml:space="preserve">Employment in scientific libraries
                    As of 31 December </t>
    </r>
  </si>
  <si>
    <r>
      <t xml:space="preserve">Powierzchnia </t>
    </r>
    <r>
      <rPr>
        <sz val="8"/>
        <rFont val="Arial"/>
        <family val="2"/>
        <charset val="238"/>
      </rPr>
      <t>użytkowa pomieszczeń bibliotecznych</t>
    </r>
    <r>
      <rPr>
        <sz val="8"/>
        <color theme="1"/>
        <rFont val="Arial"/>
        <family val="2"/>
        <charset val="238"/>
      </rPr>
      <t xml:space="preserve">
</t>
    </r>
    <r>
      <rPr>
        <sz val="8"/>
        <rFont val="Arial"/>
        <family val="2"/>
        <charset val="238"/>
      </rPr>
      <t>w m</t>
    </r>
    <r>
      <rPr>
        <vertAlign val="superscript"/>
        <sz val="8"/>
        <rFont val="Arial"/>
        <family val="2"/>
        <charset val="238"/>
      </rPr>
      <t>2</t>
    </r>
    <r>
      <rPr>
        <sz val="8"/>
        <color theme="1"/>
        <rFont val="Arial"/>
        <family val="2"/>
        <charset val="238"/>
      </rPr>
      <t xml:space="preserve">
</t>
    </r>
    <r>
      <rPr>
        <sz val="8"/>
        <color theme="1" tint="0.499984740745262"/>
        <rFont val="Arial"/>
        <family val="2"/>
        <charset val="238"/>
      </rPr>
      <t>Space of
library
rooms in
square meters</t>
    </r>
  </si>
  <si>
    <r>
      <rPr>
        <b/>
        <sz val="10"/>
        <color theme="1"/>
        <rFont val="Arial"/>
        <family val="2"/>
        <charset val="238"/>
      </rPr>
      <t>Tab</t>
    </r>
    <r>
      <rPr>
        <b/>
        <sz val="10"/>
        <rFont val="Arial"/>
        <family val="2"/>
        <charset val="238"/>
      </rPr>
      <t>l. 17(29)</t>
    </r>
    <r>
      <rPr>
        <b/>
        <sz val="10"/>
        <color theme="1"/>
        <rFont val="Arial"/>
        <family val="2"/>
        <charset val="238"/>
      </rPr>
      <t xml:space="preserve">. Biblioteki pedagogiczne
                    </t>
    </r>
    <r>
      <rPr>
        <sz val="10"/>
        <color theme="1"/>
        <rFont val="Arial"/>
        <family val="2"/>
        <charset val="238"/>
      </rPr>
      <t>Stan w dniu 31 grudnia</t>
    </r>
    <r>
      <rPr>
        <b/>
        <sz val="10"/>
        <color theme="1"/>
        <rFont val="Arial"/>
        <family val="2"/>
        <charset val="238"/>
      </rPr>
      <t xml:space="preserve"> </t>
    </r>
    <r>
      <rPr>
        <sz val="10"/>
        <color theme="1"/>
        <rFont val="Arial"/>
        <family val="2"/>
        <charset val="238"/>
      </rPr>
      <t xml:space="preserve">
                   </t>
    </r>
    <r>
      <rPr>
        <sz val="10"/>
        <color rgb="FF4D4D4D"/>
        <rFont val="Arial"/>
        <family val="2"/>
        <charset val="238"/>
      </rPr>
      <t xml:space="preserve"> </t>
    </r>
    <r>
      <rPr>
        <sz val="10"/>
        <color theme="1" tint="0.499984740745262"/>
        <rFont val="Arial"/>
        <family val="2"/>
        <charset val="238"/>
      </rPr>
      <t>Pedagogic libraries</t>
    </r>
    <r>
      <rPr>
        <sz val="10"/>
        <color rgb="FF4D4D4D"/>
        <rFont val="Arial"/>
        <family val="2"/>
        <charset val="238"/>
      </rPr>
      <t xml:space="preserve">
                    </t>
    </r>
    <r>
      <rPr>
        <sz val="10"/>
        <color theme="1" tint="0.499984740745262"/>
        <rFont val="Arial"/>
        <family val="2"/>
        <charset val="238"/>
      </rPr>
      <t>As of 31 December</t>
    </r>
  </si>
  <si>
    <t>Belles-lettres</t>
  </si>
  <si>
    <t xml:space="preserve">half-yearly </t>
  </si>
  <si>
    <r>
      <t xml:space="preserve">Literatura piękna
</t>
    </r>
    <r>
      <rPr>
        <sz val="8"/>
        <color theme="1" tint="0.499984740745262"/>
        <rFont val="Arial"/>
        <family val="2"/>
        <charset val="238"/>
      </rPr>
      <t>Belles-lettres</t>
    </r>
  </si>
  <si>
    <r>
      <t xml:space="preserve">na pół roku
</t>
    </r>
    <r>
      <rPr>
        <sz val="8"/>
        <color theme="1" tint="0.499984740745262"/>
        <rFont val="Arial"/>
        <family val="2"/>
        <charset val="238"/>
      </rPr>
      <t>half-yearly</t>
    </r>
  </si>
  <si>
    <r>
      <rPr>
        <b/>
        <sz val="10"/>
        <rFont val="Arial"/>
        <family val="2"/>
        <charset val="238"/>
      </rPr>
      <t xml:space="preserve">Tabl. 18(30). </t>
    </r>
    <r>
      <rPr>
        <b/>
        <sz val="10"/>
        <color theme="1"/>
        <rFont val="Arial"/>
        <family val="2"/>
        <charset val="238"/>
      </rPr>
      <t xml:space="preserve">Zbiory bibliotek pedagogicznych
                    </t>
    </r>
    <r>
      <rPr>
        <sz val="10"/>
        <color theme="1"/>
        <rFont val="Arial"/>
        <family val="2"/>
        <charset val="238"/>
      </rPr>
      <t xml:space="preserve">Stan w dniu 31 grudnia
            </t>
    </r>
    <r>
      <rPr>
        <sz val="10"/>
        <color rgb="FF4D4D4D"/>
        <rFont val="Arial"/>
        <family val="2"/>
        <charset val="238"/>
      </rPr>
      <t xml:space="preserve">        </t>
    </r>
    <r>
      <rPr>
        <sz val="10"/>
        <color theme="1" tint="0.499984740745262"/>
        <rFont val="Arial"/>
        <family val="2"/>
        <charset val="238"/>
      </rPr>
      <t>Collections of library materials in pedagogic libraries
                    As of 31 December</t>
    </r>
  </si>
  <si>
    <r>
      <t xml:space="preserve">Tabl. 21(33). Pracujący w bibliotekach pedagogicznych
                    </t>
    </r>
    <r>
      <rPr>
        <sz val="10"/>
        <rFont val="Arial"/>
        <family val="2"/>
        <charset val="238"/>
      </rPr>
      <t>Stan w dniu 31 grudnia</t>
    </r>
    <r>
      <rPr>
        <b/>
        <sz val="10"/>
        <rFont val="Arial"/>
        <family val="2"/>
        <charset val="238"/>
      </rPr>
      <t xml:space="preserve">
             </t>
    </r>
    <r>
      <rPr>
        <b/>
        <sz val="10"/>
        <color rgb="FF4D4D4D"/>
        <rFont val="Arial"/>
        <family val="2"/>
        <charset val="238"/>
      </rPr>
      <t xml:space="preserve">     </t>
    </r>
    <r>
      <rPr>
        <sz val="10"/>
        <color rgb="FF4D4D4D"/>
        <rFont val="Arial"/>
        <family val="2"/>
        <charset val="238"/>
      </rPr>
      <t xml:space="preserve">  </t>
    </r>
    <r>
      <rPr>
        <sz val="10"/>
        <color theme="1" tint="0.499984740745262"/>
        <rFont val="Arial"/>
        <family val="2"/>
        <charset val="238"/>
      </rPr>
      <t xml:space="preserve">Employment in pedagogic libraries
                    As of 31 December </t>
    </r>
  </si>
  <si>
    <r>
      <rPr>
        <sz val="8"/>
        <rFont val="Arial"/>
        <family val="2"/>
        <charset val="238"/>
      </rPr>
      <t>Powierzchnia użytkowa
pomieszczeń bibliotecznych 
w m</t>
    </r>
    <r>
      <rPr>
        <vertAlign val="superscript"/>
        <sz val="8"/>
        <rFont val="Arial"/>
        <family val="2"/>
        <charset val="238"/>
      </rPr>
      <t>2</t>
    </r>
    <r>
      <rPr>
        <sz val="8"/>
        <color theme="1"/>
        <rFont val="Arial"/>
        <family val="2"/>
        <charset val="238"/>
      </rPr>
      <t xml:space="preserve">
</t>
    </r>
    <r>
      <rPr>
        <sz val="8"/>
        <color theme="1" tint="0.499984740745262"/>
        <rFont val="Arial"/>
        <family val="2"/>
        <charset val="238"/>
      </rPr>
      <t>Space 
of library rooms 
in square meters</t>
    </r>
  </si>
  <si>
    <r>
      <rPr>
        <b/>
        <sz val="10"/>
        <rFont val="Arial"/>
        <family val="2"/>
        <charset val="238"/>
      </rPr>
      <t xml:space="preserve">Tabl. 22(34). Biblioteki fachowe/zakładowe
                    </t>
    </r>
    <r>
      <rPr>
        <sz val="10"/>
        <rFont val="Arial"/>
        <family val="2"/>
        <charset val="238"/>
      </rPr>
      <t xml:space="preserve">Stan w dniu 31 grudnia
                    </t>
    </r>
    <r>
      <rPr>
        <sz val="10"/>
        <color theme="1" tint="0.499984740745262"/>
        <rFont val="Arial"/>
        <family val="2"/>
        <charset val="238"/>
      </rPr>
      <t>Specialised/factory libraries
                    As of 31 December</t>
    </r>
  </si>
  <si>
    <r>
      <t xml:space="preserve">Powierzchnia </t>
    </r>
    <r>
      <rPr>
        <sz val="8"/>
        <rFont val="Arial"/>
        <family val="2"/>
        <charset val="238"/>
      </rPr>
      <t xml:space="preserve">użytkowa pomieszczeń bibliotecznych </t>
    </r>
    <r>
      <rPr>
        <sz val="8"/>
        <color theme="1"/>
        <rFont val="Arial"/>
        <family val="2"/>
        <charset val="238"/>
      </rPr>
      <t xml:space="preserve">
</t>
    </r>
    <r>
      <rPr>
        <sz val="8"/>
        <rFont val="Arial"/>
        <family val="2"/>
        <charset val="238"/>
      </rPr>
      <t>w m</t>
    </r>
    <r>
      <rPr>
        <vertAlign val="superscript"/>
        <sz val="8"/>
        <rFont val="Arial"/>
        <family val="2"/>
        <charset val="238"/>
      </rPr>
      <t>2</t>
    </r>
    <r>
      <rPr>
        <sz val="8"/>
        <color theme="1"/>
        <rFont val="Arial"/>
        <family val="2"/>
        <charset val="238"/>
      </rPr>
      <t xml:space="preserve">
</t>
    </r>
    <r>
      <rPr>
        <sz val="8"/>
        <color theme="1" tint="0.499984740745262"/>
        <rFont val="Arial"/>
        <family val="2"/>
        <charset val="238"/>
      </rPr>
      <t>Space of library
rooms in square meters</t>
    </r>
  </si>
  <si>
    <r>
      <t xml:space="preserve">Tabl. 31(43). Zbiory bibliotek fachowo-beletrystycznych
                    </t>
    </r>
    <r>
      <rPr>
        <sz val="10"/>
        <rFont val="Arial"/>
        <family val="2"/>
        <charset val="238"/>
      </rPr>
      <t>Stan w dniu 31 grudnia</t>
    </r>
    <r>
      <rPr>
        <b/>
        <sz val="10"/>
        <rFont val="Arial"/>
        <family val="2"/>
        <charset val="238"/>
      </rPr>
      <t xml:space="preserve">
                   </t>
    </r>
    <r>
      <rPr>
        <b/>
        <sz val="10"/>
        <color rgb="FF4D4D4D"/>
        <rFont val="Arial"/>
        <family val="2"/>
        <charset val="238"/>
      </rPr>
      <t xml:space="preserve"> </t>
    </r>
    <r>
      <rPr>
        <sz val="10"/>
        <color theme="1" tint="0.499984740745262"/>
        <rFont val="Arial"/>
        <family val="2"/>
        <charset val="238"/>
      </rPr>
      <t>Collections of library materials in fiction and specialised libraries 
                    As of 31 December</t>
    </r>
  </si>
  <si>
    <r>
      <rPr>
        <sz val="8"/>
        <rFont val="Arial"/>
        <family val="2"/>
        <charset val="238"/>
      </rPr>
      <t>Powierzchnia użytkowa pomieszczeń bibliotecznych 
w m</t>
    </r>
    <r>
      <rPr>
        <vertAlign val="superscript"/>
        <sz val="8"/>
        <rFont val="Arial"/>
        <family val="2"/>
        <charset val="238"/>
      </rPr>
      <t>2</t>
    </r>
    <r>
      <rPr>
        <sz val="8"/>
        <color theme="1"/>
        <rFont val="Arial"/>
        <family val="2"/>
        <charset val="238"/>
      </rPr>
      <t xml:space="preserve">
</t>
    </r>
    <r>
      <rPr>
        <sz val="8"/>
        <color theme="1" tint="0.499984740745262"/>
        <rFont val="Arial"/>
        <family val="2"/>
        <charset val="238"/>
      </rPr>
      <t>Space 
of library
rooms 
in square 
meters</t>
    </r>
  </si>
  <si>
    <r>
      <rPr>
        <b/>
        <sz val="10"/>
        <rFont val="Arial"/>
        <family val="2"/>
        <charset val="238"/>
      </rPr>
      <t xml:space="preserve">Tabl. 35(47). Zbiory bibliotek towarzystw naukowych </t>
    </r>
    <r>
      <rPr>
        <sz val="10"/>
        <rFont val="Arial"/>
        <family val="2"/>
        <charset val="238"/>
      </rPr>
      <t xml:space="preserve">
                    Stan w dniu 31 grudnia
                    </t>
    </r>
    <r>
      <rPr>
        <sz val="10"/>
        <color theme="1" tint="0.499984740745262"/>
        <rFont val="Arial"/>
        <family val="2"/>
        <charset val="238"/>
      </rPr>
      <t>Collections of library materials in libraries of scientific societies
                    As of 31 December</t>
    </r>
  </si>
  <si>
    <t xml:space="preserve">Tabl. 1(7). Przeciętne wydatki na kulturę na 1 osobę rocznie w gospodarstwach domowych według grup społeczno-ekonomicznych </t>
  </si>
  <si>
    <r>
      <t xml:space="preserve">                </t>
    </r>
    <r>
      <rPr>
        <sz val="10"/>
        <color theme="1" tint="0.499984740745262"/>
        <rFont val="Arial"/>
        <family val="2"/>
        <charset val="238"/>
      </rPr>
      <t>Average expenditure on culture per capita in households by socio-economic groups</t>
    </r>
  </si>
  <si>
    <r>
      <t xml:space="preserve">nierobotniczych
</t>
    </r>
    <r>
      <rPr>
        <sz val="8"/>
        <color theme="1" tint="0.499984740745262"/>
        <rFont val="Arial"/>
        <family val="2"/>
        <charset val="238"/>
      </rPr>
      <t>non manual-labour</t>
    </r>
  </si>
  <si>
    <r>
      <t xml:space="preserve">  w tym:    </t>
    </r>
    <r>
      <rPr>
        <sz val="8"/>
        <color theme="1" tint="0.499984740745262"/>
        <rFont val="Arial"/>
        <family val="2"/>
        <charset val="238"/>
      </rPr>
      <t>of which:</t>
    </r>
  </si>
  <si>
    <t>zakup sprzętu i usług foto-filmowych</t>
  </si>
  <si>
    <t>opłaty za wstęp do kin, teatrów, na koncerty, muzeów, bibliotek, ogrodów zoologicznych</t>
  </si>
  <si>
    <t xml:space="preserve">                  według grup społeczno-ekonomicznych </t>
  </si>
  <si>
    <r>
      <t xml:space="preserve">                 </t>
    </r>
    <r>
      <rPr>
        <sz val="10"/>
        <color theme="1" tint="0.499984740745262"/>
        <rFont val="Arial"/>
        <family val="2"/>
        <charset val="238"/>
      </rPr>
      <t xml:space="preserve"> Share of expenditure on selected cultural goods and services in the average expenditure on culture per person per year in households by socio-economic groups </t>
    </r>
  </si>
  <si>
    <t>Udział wydatków na wybrane artykuły i usługi kulturalne w przeciętnych wydatkach na kulturę na 1 osobę rocznie w gospodarstwach domowych według grup społeczno-ekonomicznych</t>
  </si>
  <si>
    <t xml:space="preserve">                Average expenditure on culture per capita in households by socio-economic groups and class of locality </t>
  </si>
  <si>
    <t xml:space="preserve">    gospodarstwa pracowników</t>
  </si>
  <si>
    <t xml:space="preserve">    households of workers</t>
  </si>
  <si>
    <t xml:space="preserve">    manual-labour</t>
  </si>
  <si>
    <t xml:space="preserve">    non manual-labour</t>
  </si>
  <si>
    <t xml:space="preserve">    gospodarstwa rolników</t>
  </si>
  <si>
    <t xml:space="preserve">    households of farmers</t>
  </si>
  <si>
    <t xml:space="preserve">    gospodarstwa pracujących na własny rachunek</t>
  </si>
  <si>
    <t xml:space="preserve">    households of self-employed</t>
  </si>
  <si>
    <t xml:space="preserve">    gospodarstwa emerytów i rencistów</t>
  </si>
  <si>
    <t xml:space="preserve">    households of retirees and pensioners</t>
  </si>
  <si>
    <t xml:space="preserve">    emerytów</t>
  </si>
  <si>
    <t xml:space="preserve">    retirees</t>
  </si>
  <si>
    <t xml:space="preserve">    rencistów</t>
  </si>
  <si>
    <t xml:space="preserve">    pensioners</t>
  </si>
  <si>
    <r>
      <rPr>
        <b/>
        <sz val="8"/>
        <color theme="1"/>
        <rFont val="Arial"/>
        <family val="2"/>
        <charset val="238"/>
      </rPr>
      <t xml:space="preserve">Ogółem    </t>
    </r>
    <r>
      <rPr>
        <b/>
        <sz val="8"/>
        <color theme="1" tint="0.499984740745262"/>
        <rFont val="Arial"/>
        <family val="2"/>
        <charset val="238"/>
      </rPr>
      <t>Total</t>
    </r>
  </si>
  <si>
    <r>
      <t xml:space="preserve">                   </t>
    </r>
    <r>
      <rPr>
        <sz val="10"/>
        <color theme="1" tint="0.499984740745262"/>
        <rFont val="Arial"/>
        <family val="2"/>
        <charset val="238"/>
      </rPr>
      <t xml:space="preserve">Average expenditure on selected cultural goods per capita in households by class of locality </t>
    </r>
  </si>
  <si>
    <r>
      <t xml:space="preserve">Ogółem    </t>
    </r>
    <r>
      <rPr>
        <b/>
        <sz val="8"/>
        <color theme="1" tint="0.499984740745262"/>
        <rFont val="Arial"/>
        <family val="2"/>
        <charset val="238"/>
      </rPr>
      <t>Total</t>
    </r>
  </si>
  <si>
    <t xml:space="preserve">                   Households equipped with selected audio-visual articles by socio-economic groups in 2025</t>
  </si>
  <si>
    <t>Tabl. 5(11). Gospodarstwa domowe wyposażone w wybrany sprzęt audiowizualny według grup społeczno-ekonomicznych w 2025 r.</t>
  </si>
  <si>
    <r>
      <t xml:space="preserve">                  </t>
    </r>
    <r>
      <rPr>
        <sz val="10"/>
        <color theme="1" tint="0.499984740745262"/>
        <rFont val="Arial"/>
        <family val="2"/>
        <charset val="238"/>
      </rPr>
      <t>Households equipped with selected audio–visual articles by class of locality in 2025</t>
    </r>
  </si>
  <si>
    <r>
      <t xml:space="preserve">Tabl. 6(12). </t>
    </r>
    <r>
      <rPr>
        <b/>
        <sz val="10"/>
        <color theme="1"/>
        <rFont val="Arial"/>
        <family val="2"/>
        <charset val="238"/>
      </rPr>
      <t>Gospodarstwa domowe wyposażone w wybrany sprzęt audiowizualny według klasy wielkości miejscowości w 2025 r.</t>
    </r>
  </si>
  <si>
    <r>
      <t xml:space="preserve">
Z liczby kin stałych – przystosowane do potrzeb osób niepełnosprawnych</t>
    </r>
    <r>
      <rPr>
        <vertAlign val="superscript"/>
        <sz val="8"/>
        <rFont val="Arial"/>
        <family val="2"/>
        <charset val="238"/>
      </rPr>
      <t>a</t>
    </r>
    <r>
      <rPr>
        <sz val="8"/>
        <rFont val="Arial"/>
        <family val="2"/>
        <charset val="238"/>
      </rPr>
      <t xml:space="preserve"> 
</t>
    </r>
    <r>
      <rPr>
        <sz val="8"/>
        <color theme="1" tint="0.499984740745262"/>
        <rFont val="Arial"/>
        <family val="2"/>
        <charset val="238"/>
      </rPr>
      <t xml:space="preserve"> Indoor cinemas in facilities adapted to the needs of disabled people</t>
    </r>
    <r>
      <rPr>
        <vertAlign val="superscript"/>
        <sz val="8"/>
        <color theme="1" tint="0.499984740745262"/>
        <rFont val="Arial"/>
        <family val="2"/>
        <charset val="238"/>
      </rPr>
      <t>a</t>
    </r>
  </si>
  <si>
    <r>
      <rPr>
        <sz val="8"/>
        <rFont val="Arial"/>
        <family val="2"/>
        <charset val="238"/>
      </rPr>
      <t xml:space="preserve">Osoby prawne  </t>
    </r>
    <r>
      <rPr>
        <sz val="8"/>
        <color rgb="FFFF0000"/>
        <rFont val="Arial"/>
        <family val="2"/>
        <charset val="238"/>
      </rPr>
      <t xml:space="preserve">
</t>
    </r>
    <r>
      <rPr>
        <sz val="8"/>
        <color theme="1" tint="0.499984740745262"/>
        <rFont val="Arial"/>
        <family val="2"/>
        <charset val="238"/>
      </rPr>
      <t xml:space="preserve">Legal person </t>
    </r>
  </si>
  <si>
    <r>
      <rPr>
        <sz val="8"/>
        <rFont val="Arial"/>
        <family val="2"/>
        <charset val="238"/>
      </rPr>
      <t>Osoby fizyczne</t>
    </r>
    <r>
      <rPr>
        <sz val="8"/>
        <color rgb="FFFF0000"/>
        <rFont val="Arial"/>
        <family val="2"/>
        <charset val="238"/>
      </rPr>
      <t xml:space="preserve">
</t>
    </r>
    <r>
      <rPr>
        <sz val="8"/>
        <color theme="1" tint="0.499984740745262"/>
        <rFont val="Arial"/>
        <family val="2"/>
        <charset val="238"/>
      </rPr>
      <t xml:space="preserve">Natural person  </t>
    </r>
  </si>
  <si>
    <r>
      <rPr>
        <sz val="8"/>
        <rFont val="Arial"/>
        <family val="2"/>
        <charset val="238"/>
      </rPr>
      <t>Jednostki organizacyjne nieposiadające osobowości prawnej</t>
    </r>
    <r>
      <rPr>
        <sz val="8"/>
        <color rgb="FFFF0000"/>
        <rFont val="Arial"/>
        <family val="2"/>
        <charset val="238"/>
      </rPr>
      <t xml:space="preserve">
</t>
    </r>
    <r>
      <rPr>
        <sz val="8"/>
        <color theme="1" tint="0.499984740745262"/>
        <rFont val="Arial"/>
        <family val="2"/>
        <charset val="238"/>
      </rPr>
      <t>Organisational unit with no legal personality</t>
    </r>
  </si>
  <si>
    <r>
      <rPr>
        <b/>
        <sz val="10"/>
        <color theme="1"/>
        <rFont val="Arial"/>
        <family val="2"/>
        <charset val="238"/>
      </rPr>
      <t xml:space="preserve">Tabl. 3(127). </t>
    </r>
    <r>
      <rPr>
        <b/>
        <sz val="10"/>
        <rFont val="Arial"/>
        <family val="2"/>
        <charset val="238"/>
      </rPr>
      <t>Imprezy artystyczno-rozrywkowe według rodzajów i województw</t>
    </r>
    <r>
      <rPr>
        <b/>
        <sz val="10"/>
        <color theme="1"/>
        <rFont val="Arial"/>
        <family val="2"/>
        <charset val="238"/>
      </rPr>
      <t xml:space="preserve">
                  </t>
    </r>
    <r>
      <rPr>
        <b/>
        <sz val="10"/>
        <color theme="1" tint="0.499984740745262"/>
        <rFont val="Arial"/>
        <family val="2"/>
        <charset val="238"/>
      </rPr>
      <t xml:space="preserve">  </t>
    </r>
    <r>
      <rPr>
        <sz val="10"/>
        <color theme="1" tint="0.499984740745262"/>
        <rFont val="Arial"/>
        <family val="2"/>
        <charset val="238"/>
      </rPr>
      <t>Art and entertainment events by type and voivodship</t>
    </r>
  </si>
  <si>
    <t>Post-secondary art schools by voivodship</t>
  </si>
  <si>
    <r>
      <rPr>
        <b/>
        <sz val="8"/>
        <rFont val="Arial"/>
        <family val="2"/>
        <charset val="238"/>
      </rPr>
      <t xml:space="preserve">Polska    </t>
    </r>
    <r>
      <rPr>
        <sz val="8"/>
        <rFont val="Arial"/>
        <family val="2"/>
        <charset val="238"/>
      </rPr>
      <t xml:space="preserve">                           2024/2025</t>
    </r>
  </si>
  <si>
    <r>
      <rPr>
        <b/>
        <sz val="8"/>
        <rFont val="Arial"/>
        <family val="2"/>
        <charset val="238"/>
      </rPr>
      <t xml:space="preserve">Polska </t>
    </r>
    <r>
      <rPr>
        <sz val="8"/>
        <rFont val="Arial"/>
        <family val="2"/>
        <charset val="238"/>
      </rPr>
      <t xml:space="preserve">                              2024/2025</t>
    </r>
  </si>
  <si>
    <r>
      <rPr>
        <sz val="8"/>
        <color theme="1" tint="0.499984740745262"/>
        <rFont val="Arial"/>
        <family val="2"/>
        <charset val="238"/>
      </rPr>
      <t xml:space="preserve">Poland                </t>
    </r>
    <r>
      <rPr>
        <b/>
        <sz val="8"/>
        <rFont val="Arial"/>
        <family val="2"/>
        <charset val="238"/>
      </rPr>
      <t xml:space="preserve">               2025/2026</t>
    </r>
  </si>
  <si>
    <r>
      <rPr>
        <sz val="8"/>
        <color theme="1" tint="0.499984740745262"/>
        <rFont val="Arial"/>
        <family val="2"/>
        <charset val="238"/>
      </rPr>
      <t xml:space="preserve">Poland       </t>
    </r>
    <r>
      <rPr>
        <b/>
        <sz val="8"/>
        <rFont val="Arial"/>
        <family val="2"/>
        <charset val="238"/>
      </rPr>
      <t xml:space="preserve">                        2025/2026</t>
    </r>
  </si>
  <si>
    <r>
      <rPr>
        <b/>
        <sz val="8"/>
        <rFont val="Arial"/>
        <family val="2"/>
        <charset val="238"/>
      </rPr>
      <t xml:space="preserve">Polska  </t>
    </r>
    <r>
      <rPr>
        <sz val="8"/>
        <rFont val="Arial"/>
        <family val="2"/>
        <charset val="238"/>
      </rPr>
      <t xml:space="preserve">                             2024/2025</t>
    </r>
  </si>
  <si>
    <t>Tabl. 3(9). Przeciętne wydatki na kulturę na 1 osobę rocznie w gospodarstwach domowych według grup społeczno-ekonomicznych i klasy wielkości miejscowości</t>
  </si>
  <si>
    <r>
      <t xml:space="preserve">ogółem
</t>
    </r>
    <r>
      <rPr>
        <sz val="8"/>
        <color theme="1" tint="0.499984740745262"/>
        <rFont val="Arial"/>
        <family val="2"/>
        <charset val="238"/>
      </rPr>
      <t>grand total</t>
    </r>
    <r>
      <rPr>
        <sz val="8"/>
        <rFont val="Arial"/>
        <family val="2"/>
        <charset val="238"/>
      </rPr>
      <t xml:space="preserve">
</t>
    </r>
  </si>
  <si>
    <r>
      <t xml:space="preserve">normy, opisy patentowe 
</t>
    </r>
    <r>
      <rPr>
        <sz val="8"/>
        <color theme="1" tint="0.499984740745262"/>
        <rFont val="Arial"/>
        <family val="2"/>
        <charset val="238"/>
      </rPr>
      <t>standards, patents</t>
    </r>
  </si>
  <si>
    <r>
      <rPr>
        <b/>
        <sz val="8"/>
        <rFont val="Arial"/>
        <family val="2"/>
        <charset val="238"/>
      </rPr>
      <t>Polska</t>
    </r>
    <r>
      <rPr>
        <sz val="8"/>
        <rFont val="Arial"/>
        <family val="2"/>
        <charset val="238"/>
      </rPr>
      <t xml:space="preserve">                               2024/2025</t>
    </r>
  </si>
  <si>
    <r>
      <rPr>
        <sz val="8"/>
        <color theme="1" tint="0.499984740745262"/>
        <rFont val="Arial"/>
        <family val="2"/>
        <charset val="238"/>
      </rPr>
      <t>Poland</t>
    </r>
    <r>
      <rPr>
        <sz val="8"/>
        <rFont val="Arial"/>
        <family val="2"/>
        <charset val="238"/>
      </rPr>
      <t xml:space="preserve"> </t>
    </r>
    <r>
      <rPr>
        <b/>
        <sz val="8"/>
        <rFont val="Arial"/>
        <family val="2"/>
        <charset val="238"/>
      </rPr>
      <t xml:space="preserve">                              2025/2026</t>
    </r>
  </si>
  <si>
    <r>
      <rPr>
        <b/>
        <sz val="8"/>
        <rFont val="Arial"/>
        <family val="2"/>
        <charset val="238"/>
      </rPr>
      <t xml:space="preserve">Polska       </t>
    </r>
    <r>
      <rPr>
        <sz val="8"/>
        <rFont val="Arial"/>
        <family val="2"/>
        <charset val="238"/>
      </rPr>
      <t xml:space="preserve">                        2024/2025</t>
    </r>
  </si>
  <si>
    <r>
      <rPr>
        <sz val="8"/>
        <color theme="1" tint="0.499984740745262"/>
        <rFont val="Arial"/>
        <family val="2"/>
        <charset val="238"/>
      </rPr>
      <t xml:space="preserve">Poland   </t>
    </r>
    <r>
      <rPr>
        <b/>
        <sz val="8"/>
        <rFont val="Arial"/>
        <family val="2"/>
        <charset val="238"/>
      </rPr>
      <t xml:space="preserve">                            2025/2026</t>
    </r>
  </si>
  <si>
    <r>
      <rPr>
        <b/>
        <sz val="8"/>
        <rFont val="Arial"/>
        <family val="2"/>
        <charset val="238"/>
      </rPr>
      <t xml:space="preserve">Polska   </t>
    </r>
    <r>
      <rPr>
        <sz val="8"/>
        <rFont val="Arial"/>
        <family val="2"/>
        <charset val="238"/>
      </rPr>
      <t xml:space="preserve">                                    2024</t>
    </r>
  </si>
  <si>
    <r>
      <rPr>
        <b/>
        <sz val="8"/>
        <rFont val="Arial"/>
        <family val="2"/>
        <charset val="238"/>
      </rPr>
      <t xml:space="preserve">Polska          </t>
    </r>
    <r>
      <rPr>
        <sz val="8"/>
        <rFont val="Arial"/>
        <family val="2"/>
        <charset val="238"/>
      </rPr>
      <t xml:space="preserve">                           2024</t>
    </r>
    <r>
      <rPr>
        <vertAlign val="superscript"/>
        <sz val="8"/>
        <rFont val="Arial"/>
        <family val="2"/>
        <charset val="238"/>
      </rPr>
      <t>b</t>
    </r>
  </si>
  <si>
    <r>
      <t xml:space="preserve">  w tym jednostek samorządowych    </t>
    </r>
    <r>
      <rPr>
        <sz val="8"/>
        <color theme="1" tint="0.499984740745262"/>
        <rFont val="Arial"/>
        <family val="2"/>
        <charset val="238"/>
      </rPr>
      <t xml:space="preserve">of which local     government units </t>
    </r>
  </si>
  <si>
    <r>
      <rPr>
        <b/>
        <sz val="8"/>
        <rFont val="Arial"/>
        <family val="2"/>
        <charset val="238"/>
      </rPr>
      <t xml:space="preserve">Polska      </t>
    </r>
    <r>
      <rPr>
        <sz val="8"/>
        <rFont val="Arial"/>
        <family val="2"/>
        <charset val="238"/>
      </rPr>
      <t xml:space="preserve">                                       2024</t>
    </r>
  </si>
  <si>
    <r>
      <rPr>
        <b/>
        <sz val="8"/>
        <rFont val="Arial"/>
        <family val="2"/>
        <charset val="238"/>
      </rPr>
      <t>Polska</t>
    </r>
    <r>
      <rPr>
        <sz val="8"/>
        <rFont val="Arial"/>
        <family val="2"/>
        <charset val="238"/>
      </rPr>
      <t xml:space="preserve">                                             2024</t>
    </r>
  </si>
  <si>
    <r>
      <rPr>
        <b/>
        <sz val="8"/>
        <rFont val="Arial"/>
        <family val="2"/>
        <charset val="238"/>
      </rPr>
      <t xml:space="preserve">Polska     </t>
    </r>
    <r>
      <rPr>
        <sz val="8"/>
        <rFont val="Arial"/>
        <family val="2"/>
        <charset val="238"/>
      </rPr>
      <t xml:space="preserve">                                    2024</t>
    </r>
  </si>
  <si>
    <r>
      <rPr>
        <b/>
        <sz val="8"/>
        <rFont val="Arial"/>
        <family val="2"/>
        <charset val="238"/>
      </rPr>
      <t xml:space="preserve">Polska     </t>
    </r>
    <r>
      <rPr>
        <sz val="8"/>
        <rFont val="Arial"/>
        <family val="2"/>
        <charset val="238"/>
      </rPr>
      <t xml:space="preserve">                                        2024 </t>
    </r>
  </si>
  <si>
    <r>
      <rPr>
        <b/>
        <sz val="8"/>
        <rFont val="Arial"/>
        <family val="2"/>
        <charset val="238"/>
      </rPr>
      <t xml:space="preserve">Polska     </t>
    </r>
    <r>
      <rPr>
        <sz val="8"/>
        <rFont val="Arial"/>
        <family val="2"/>
        <charset val="238"/>
      </rPr>
      <t xml:space="preserve">                                             2024</t>
    </r>
  </si>
  <si>
    <r>
      <t xml:space="preserve">Polska                                       </t>
    </r>
    <r>
      <rPr>
        <sz val="8"/>
        <rFont val="Arial"/>
        <family val="2"/>
        <charset val="238"/>
      </rPr>
      <t xml:space="preserve">      2024</t>
    </r>
  </si>
  <si>
    <r>
      <t xml:space="preserve">Polska                                             </t>
    </r>
    <r>
      <rPr>
        <sz val="8"/>
        <rFont val="Arial"/>
        <family val="2"/>
        <charset val="238"/>
      </rPr>
      <t>2024</t>
    </r>
  </si>
  <si>
    <r>
      <rPr>
        <b/>
        <sz val="8"/>
        <color theme="1"/>
        <rFont val="Arial"/>
        <family val="2"/>
      </rPr>
      <t>Polska</t>
    </r>
    <r>
      <rPr>
        <sz val="8"/>
        <color theme="1"/>
        <rFont val="Arial"/>
        <family val="2"/>
      </rPr>
      <t xml:space="preserve">                                       2024</t>
    </r>
  </si>
  <si>
    <r>
      <t xml:space="preserve">wydawnictwa zwarte
</t>
    </r>
    <r>
      <rPr>
        <sz val="8"/>
        <color theme="1" tint="0.499984740745262"/>
        <rFont val="Arial"/>
        <family val="2"/>
        <charset val="238"/>
      </rPr>
      <t>non-serial publications</t>
    </r>
  </si>
  <si>
    <r>
      <t xml:space="preserve">Symbol
</t>
    </r>
    <r>
      <rPr>
        <sz val="10"/>
        <color theme="1" tint="0.499984740745262"/>
        <rFont val="Arial"/>
        <family val="2"/>
        <charset val="238"/>
      </rPr>
      <t>Symbol</t>
    </r>
  </si>
  <si>
    <r>
      <t xml:space="preserve">kreska (–)
</t>
    </r>
    <r>
      <rPr>
        <sz val="10"/>
        <color theme="1" tint="0.499984740745262"/>
        <rFont val="Arial"/>
        <family val="2"/>
        <charset val="238"/>
      </rPr>
      <t>dash (–)</t>
    </r>
  </si>
  <si>
    <r>
      <rPr>
        <sz val="10"/>
        <rFont val="Arial"/>
        <family val="2"/>
        <charset val="238"/>
      </rPr>
      <t>zjawisko nie wystąpiło</t>
    </r>
    <r>
      <rPr>
        <sz val="10"/>
        <color theme="1" tint="0.499984740745262"/>
        <rFont val="Arial"/>
        <family val="2"/>
        <charset val="238"/>
      </rPr>
      <t xml:space="preserve">
magnitude zero</t>
    </r>
  </si>
  <si>
    <r>
      <t xml:space="preserve">oznacza: brak informacji, konieczność zachowania tajemnicy statystycznej lub, że wypełnienie pozycji jest niemożliwe albo niecelowe
</t>
    </r>
    <r>
      <rPr>
        <sz val="10"/>
        <color theme="1" tint="0.499984740745262"/>
        <rFont val="Arial"/>
        <family val="2"/>
        <charset val="238"/>
      </rPr>
      <t>data not available, classified data (statistical confidentiality) or providing data impossible or purposeless</t>
    </r>
  </si>
  <si>
    <r>
      <t xml:space="preserve">kropka (.)
</t>
    </r>
    <r>
      <rPr>
        <sz val="10"/>
        <color theme="1" tint="0.499984740745262"/>
        <rFont val="Arial"/>
        <family val="2"/>
        <charset val="238"/>
      </rPr>
      <t>dot (.)</t>
    </r>
  </si>
  <si>
    <r>
      <t xml:space="preserve">w tym 
</t>
    </r>
    <r>
      <rPr>
        <sz val="10"/>
        <color theme="1" tint="0.499984740745262"/>
        <rFont val="Arial"/>
        <family val="2"/>
        <charset val="238"/>
      </rPr>
      <t>of which</t>
    </r>
  </si>
  <si>
    <r>
      <t xml:space="preserve">oznacza, że nie podaje się wszystkich składników sumy 
</t>
    </r>
    <r>
      <rPr>
        <sz val="10"/>
        <color theme="1" tint="0.499984740745262"/>
        <rFont val="Arial"/>
        <family val="2"/>
        <charset val="238"/>
      </rPr>
      <t>indicates that not all elements of the sum are given</t>
    </r>
  </si>
  <si>
    <t>a Including transfers to local government units. b Including transfers between local government units. c Cinematography institutions, other cinematography activity. d Centres for protection and documentation of historical monuments, Monuments Protection Service, National Fund for the Revival of Kraków Heritage.</t>
  </si>
  <si>
    <r>
      <t>Tabl. 5(78). Policealne szkoły artystyczne według województw</t>
    </r>
    <r>
      <rPr>
        <b/>
        <vertAlign val="superscript"/>
        <sz val="10"/>
        <rFont val="Arial"/>
        <family val="2"/>
        <charset val="238"/>
      </rPr>
      <t>a</t>
    </r>
    <r>
      <rPr>
        <b/>
        <sz val="10"/>
        <rFont val="Arial"/>
        <family val="2"/>
        <charset val="238"/>
      </rPr>
      <t xml:space="preserve"> 
                  </t>
    </r>
    <r>
      <rPr>
        <sz val="10"/>
        <color theme="1" tint="0.499984740745262"/>
        <rFont val="Arial"/>
        <family val="2"/>
        <charset val="238"/>
      </rPr>
      <t>Post-secondary art schools by voivodship</t>
    </r>
    <r>
      <rPr>
        <vertAlign val="superscript"/>
        <sz val="10"/>
        <color theme="1" tint="0.499984740745262"/>
        <rFont val="Arial"/>
        <family val="2"/>
        <charset val="238"/>
      </rPr>
      <t>a</t>
    </r>
  </si>
  <si>
    <r>
      <t xml:space="preserve">do 5 lat
</t>
    </r>
    <r>
      <rPr>
        <sz val="8"/>
        <color theme="1" tint="0.499984740745262"/>
        <rFont val="Arial"/>
        <family val="2"/>
        <charset val="238"/>
      </rPr>
      <t>up to 5 years</t>
    </r>
  </si>
  <si>
    <t xml:space="preserve">Czytelnicy i wypożyczenia na zewnątrz w bibliotekach naukowych </t>
  </si>
  <si>
    <t xml:space="preserve">Udostępnianie zbiorów na miejscu w bibliotekach naukowych </t>
  </si>
  <si>
    <t xml:space="preserve">Czytelnicy i wypożyczenia na zewnątrz w bibliotekach pedagogicznych </t>
  </si>
  <si>
    <t xml:space="preserve">Udostępnianie zbiorów na miejscu w bibliotekach pedagogicznych </t>
  </si>
  <si>
    <t xml:space="preserve">Czytelnicy i wypożyczenia na zewnątrz w bibliotekach fachowych/zakładowych </t>
  </si>
  <si>
    <t xml:space="preserve">Udostępnianie zbiorów na miejscu w bibliotekach fachowych/zakładowych </t>
  </si>
  <si>
    <t>Czytelnicy i wypożyczenia na zewnątrz w ośrodkach INTE</t>
  </si>
  <si>
    <t xml:space="preserve">Udostępnianie zbiorów na miejscu w ośrodkach INTE </t>
  </si>
  <si>
    <t xml:space="preserve">Udostępnianie zbiorów na miejscu w bibliotekach fachowo-beletrystycznych </t>
  </si>
  <si>
    <t xml:space="preserve">Czytelnicy i wypożyczenia na zewnątrz w bibliotekach towarzystw naukowych </t>
  </si>
  <si>
    <t xml:space="preserve">Udostępnianie zbiorów na miejscu w bibliotekach towarzystw naukowych </t>
  </si>
  <si>
    <t>admission fees for cinemas, theatres, concerts, museums, libraries, zoos</t>
  </si>
  <si>
    <t xml:space="preserve">Library users and out-of-library loans in scientific libraries </t>
  </si>
  <si>
    <t>Library users and out-of-library loans in pedagogic libraries</t>
  </si>
  <si>
    <t>Library users and out-of-library loans in specialised/factory libraries</t>
  </si>
  <si>
    <t>Library users and out-of-library loans in INTE centres</t>
  </si>
  <si>
    <t>Library users and out-of-library loans in fiction and specialised libraries</t>
  </si>
  <si>
    <t>Library users and out-of-library loans in libraries of scientific societies</t>
  </si>
  <si>
    <t>On-site loans of collections in public libraries</t>
  </si>
  <si>
    <t>On-site loans of collections in scientific libraries</t>
  </si>
  <si>
    <t>On-site loans of collections in pedagogic libraries</t>
  </si>
  <si>
    <t>On-site loans of collections in specialised/factory libraries</t>
  </si>
  <si>
    <t>On-site loans of collections in INTE centres</t>
  </si>
  <si>
    <t>On-site loans of collections in fiction and specialised libraries</t>
  </si>
  <si>
    <t>On-site loans of collections in libraries of scientific societies</t>
  </si>
  <si>
    <t xml:space="preserve">Licensed electronic collections to which the library has paid access  </t>
  </si>
  <si>
    <r>
      <rPr>
        <b/>
        <sz val="10"/>
        <rFont val="Arial"/>
        <family val="2"/>
        <charset val="238"/>
      </rPr>
      <t xml:space="preserve">Tabl. 27(39). Zbiory ośrodków INTE 
                    </t>
    </r>
    <r>
      <rPr>
        <sz val="10"/>
        <rFont val="Arial"/>
        <family val="2"/>
        <charset val="238"/>
      </rPr>
      <t xml:space="preserve">Stan w dniu 31 grudnia
                    </t>
    </r>
    <r>
      <rPr>
        <sz val="10"/>
        <color theme="1" tint="0.499984740745262"/>
        <rFont val="Arial"/>
        <family val="2"/>
        <charset val="238"/>
      </rPr>
      <t>Collections of library materials in INTE centres 
                    As of 31 December</t>
    </r>
  </si>
  <si>
    <t>Collections of library materials in INTE centres</t>
  </si>
  <si>
    <t xml:space="preserve">  entrance to the building</t>
  </si>
  <si>
    <t>of the total number</t>
  </si>
  <si>
    <r>
      <rPr>
        <b/>
        <sz val="10"/>
        <color theme="1"/>
        <rFont val="Arial"/>
        <family val="2"/>
        <charset val="238"/>
      </rPr>
      <t xml:space="preserve">Tabl. 6(62). Pracownie specjalistyczne według województw </t>
    </r>
    <r>
      <rPr>
        <sz val="10"/>
        <color theme="1"/>
        <rFont val="Arial"/>
        <family val="2"/>
        <charset val="238"/>
      </rPr>
      <t xml:space="preserve">
                  Stan w dniu 31 grudnia  
                  </t>
    </r>
    <r>
      <rPr>
        <sz val="10"/>
        <color theme="1" tint="0.499984740745262"/>
        <rFont val="Arial"/>
        <family val="2"/>
        <charset val="238"/>
      </rPr>
      <t xml:space="preserve">Specialised workshops by voivodship  
                  As of 31 December </t>
    </r>
  </si>
  <si>
    <t xml:space="preserve">Studenci kierunków artystycznych </t>
  </si>
  <si>
    <t>Management. Administration and organisation</t>
  </si>
  <si>
    <r>
      <t xml:space="preserve">w tym kobiety
</t>
    </r>
    <r>
      <rPr>
        <b/>
        <sz val="8"/>
        <color theme="1" tint="0.499984740745262"/>
        <rFont val="Arial"/>
        <family val="2"/>
        <charset val="238"/>
      </rPr>
      <t>of which women</t>
    </r>
  </si>
  <si>
    <r>
      <t xml:space="preserve">w tym kobiety                                                                                                                                                                        </t>
    </r>
    <r>
      <rPr>
        <b/>
        <sz val="8"/>
        <color theme="1" tint="0.499984740745262"/>
        <rFont val="Arial"/>
        <family val="2"/>
        <charset val="238"/>
      </rPr>
      <t>of which women</t>
    </r>
  </si>
  <si>
    <r>
      <t xml:space="preserve">Na stanowiskach bibliotekarskich
</t>
    </r>
    <r>
      <rPr>
        <sz val="8"/>
        <color theme="1" tint="0.499984740745262"/>
        <rFont val="Arial"/>
        <family val="2"/>
        <charset val="238"/>
      </rPr>
      <t>In librarian positions</t>
    </r>
  </si>
  <si>
    <r>
      <t xml:space="preserve">Na stanowiskach bibliotekarskich                                                                                              </t>
    </r>
    <r>
      <rPr>
        <sz val="8"/>
        <color theme="1" tint="0.499984740745262"/>
        <rFont val="Arial"/>
        <family val="2"/>
        <charset val="238"/>
      </rPr>
      <t>In librarian positions</t>
    </r>
  </si>
  <si>
    <t xml:space="preserve">Students of art fields of education </t>
  </si>
  <si>
    <r>
      <t xml:space="preserve"> filmów produkcji europejskiej (bez produkcji polskiej) 
</t>
    </r>
    <r>
      <rPr>
        <sz val="8"/>
        <color theme="1" tint="0.499984740745262"/>
        <rFont val="Arial"/>
        <family val="2"/>
        <charset val="238"/>
      </rPr>
      <t>films of European production
(without Polish)</t>
    </r>
  </si>
  <si>
    <t>Czytelnicy i wypożyczenia na zewnątrz w bibliotekach publicznych</t>
  </si>
  <si>
    <t xml:space="preserve">Czytelnicy i wypożyczenia na zewnątrz w bibliotekach fachowo-beletrystycznych </t>
  </si>
  <si>
    <t xml:space="preserve">  książki elektroniczne </t>
  </si>
  <si>
    <t xml:space="preserve">  e-books </t>
  </si>
  <si>
    <t xml:space="preserve">  electronic periodicals</t>
  </si>
  <si>
    <t xml:space="preserve">  data bases </t>
  </si>
  <si>
    <t xml:space="preserve">  other electronic collections    </t>
  </si>
  <si>
    <r>
      <t xml:space="preserve">na 1 000 ludności    
</t>
    </r>
    <r>
      <rPr>
        <sz val="8"/>
        <color theme="1" tint="0.499984740745262"/>
        <rFont val="Arial"/>
        <family val="2"/>
        <charset val="238"/>
      </rPr>
      <t>per 1,000 population</t>
    </r>
  </si>
  <si>
    <r>
      <rPr>
        <b/>
        <sz val="10"/>
        <rFont val="Arial"/>
        <family val="2"/>
        <charset val="238"/>
      </rPr>
      <t xml:space="preserve">Tabl. 5(17). Czytelnicy i wypożyczenia na zewnątrz w bibliotekach publicznych </t>
    </r>
    <r>
      <rPr>
        <sz val="10"/>
        <rFont val="Arial"/>
        <family val="2"/>
        <charset val="238"/>
      </rPr>
      <t xml:space="preserve">
                   </t>
    </r>
    <r>
      <rPr>
        <sz val="10"/>
        <color theme="1" tint="0.499984740745262"/>
        <rFont val="Arial"/>
        <family val="2"/>
        <charset val="238"/>
      </rPr>
      <t>Library users and out-of-library loans in public libraries</t>
    </r>
  </si>
  <si>
    <r>
      <t xml:space="preserve">na 1 000 ludności 
</t>
    </r>
    <r>
      <rPr>
        <sz val="8"/>
        <color theme="1" tint="0.499984740745262"/>
        <rFont val="Arial"/>
        <family val="2"/>
        <charset val="238"/>
      </rPr>
      <t>per 1,000 population</t>
    </r>
  </si>
  <si>
    <r>
      <rPr>
        <b/>
        <sz val="10"/>
        <rFont val="Arial"/>
        <family val="2"/>
        <charset val="238"/>
      </rPr>
      <t xml:space="preserve">Tabl. 6(18). Udostępnianie zbiorów na miejscu w bibliotekach publicznych </t>
    </r>
    <r>
      <rPr>
        <sz val="10"/>
        <rFont val="Arial"/>
        <family val="2"/>
        <charset val="238"/>
      </rPr>
      <t xml:space="preserve">
                  </t>
    </r>
    <r>
      <rPr>
        <sz val="10"/>
        <color theme="1" tint="0.499984740745262"/>
        <rFont val="Arial"/>
        <family val="2"/>
        <charset val="238"/>
      </rPr>
      <t>On-site loans of collections in public libraries</t>
    </r>
  </si>
  <si>
    <r>
      <t xml:space="preserve">Miejsca 
w czytelniach 
na 1 000 ludności      </t>
    </r>
    <r>
      <rPr>
        <sz val="8"/>
        <color theme="1" tint="0.499984740745262"/>
        <rFont val="Arial"/>
        <family val="2"/>
        <charset val="238"/>
      </rPr>
      <t>Seats in reading rooms per 
1,000 population</t>
    </r>
  </si>
  <si>
    <r>
      <rPr>
        <b/>
        <sz val="10"/>
        <rFont val="Arial"/>
        <family val="2"/>
        <charset val="238"/>
      </rPr>
      <t xml:space="preserve">Tabl. 14(26). Czytelnicy i wypożyczenia na zewnątrz w bibliotekach naukowych </t>
    </r>
    <r>
      <rPr>
        <sz val="10"/>
        <rFont val="Arial"/>
        <family val="2"/>
        <charset val="238"/>
      </rPr>
      <t xml:space="preserve">
                   </t>
    </r>
    <r>
      <rPr>
        <sz val="10"/>
        <color theme="1" tint="0.499984740745262"/>
        <rFont val="Arial"/>
        <family val="2"/>
        <charset val="238"/>
      </rPr>
      <t xml:space="preserve"> Library users and out-of-library loans in scientific libraries</t>
    </r>
    <r>
      <rPr>
        <sz val="10"/>
        <color rgb="FF4D4D4D"/>
        <rFont val="Arial"/>
        <family val="2"/>
        <charset val="238"/>
      </rPr>
      <t xml:space="preserve"> </t>
    </r>
  </si>
  <si>
    <r>
      <rPr>
        <b/>
        <sz val="10"/>
        <rFont val="Arial"/>
        <family val="2"/>
        <charset val="238"/>
      </rPr>
      <t xml:space="preserve">Tabl. 15(27). </t>
    </r>
    <r>
      <rPr>
        <b/>
        <sz val="10"/>
        <color theme="1"/>
        <rFont val="Arial"/>
        <family val="2"/>
        <charset val="238"/>
      </rPr>
      <t>Udostępnianie zbiorów na miejscu</t>
    </r>
    <r>
      <rPr>
        <b/>
        <sz val="10"/>
        <color rgb="FFFF0000"/>
        <rFont val="Arial"/>
        <family val="2"/>
        <charset val="238"/>
      </rPr>
      <t xml:space="preserve"> </t>
    </r>
    <r>
      <rPr>
        <b/>
        <sz val="10"/>
        <rFont val="Arial"/>
        <family val="2"/>
        <charset val="238"/>
      </rPr>
      <t xml:space="preserve">w bibliotekach naukowych </t>
    </r>
    <r>
      <rPr>
        <sz val="10"/>
        <rFont val="Arial"/>
        <family val="2"/>
        <charset val="238"/>
      </rPr>
      <t xml:space="preserve">
                    </t>
    </r>
    <r>
      <rPr>
        <sz val="10"/>
        <color theme="1" tint="0.499984740745262"/>
        <rFont val="Arial"/>
        <family val="2"/>
        <charset val="238"/>
      </rPr>
      <t>On-site loans of collections in scientific libraries</t>
    </r>
  </si>
  <si>
    <r>
      <rPr>
        <b/>
        <sz val="10"/>
        <rFont val="Arial"/>
        <family val="2"/>
        <charset val="238"/>
      </rPr>
      <t xml:space="preserve">Tabl. 19(31). Czytelnicy i wypożyczenia na zewnątrz w bibliotekach pedagogicznych </t>
    </r>
    <r>
      <rPr>
        <sz val="10"/>
        <rFont val="Arial"/>
        <family val="2"/>
        <charset val="238"/>
      </rPr>
      <t xml:space="preserve">
     </t>
    </r>
    <r>
      <rPr>
        <sz val="10"/>
        <color theme="1" tint="0.34998626667073579"/>
        <rFont val="Arial"/>
        <family val="2"/>
        <charset val="238"/>
      </rPr>
      <t xml:space="preserve">               </t>
    </r>
    <r>
      <rPr>
        <sz val="10"/>
        <color theme="1" tint="0.499984740745262"/>
        <rFont val="Arial"/>
        <family val="2"/>
        <charset val="238"/>
      </rPr>
      <t>Library users and out-of-library loans in pedagogic libraries</t>
    </r>
  </si>
  <si>
    <r>
      <rPr>
        <b/>
        <sz val="10"/>
        <rFont val="Arial"/>
        <family val="2"/>
        <charset val="238"/>
      </rPr>
      <t xml:space="preserve">Tabl. 20(32). Udostępnianie zbiorów na miejscu w bibliotekach pedagogicznych </t>
    </r>
    <r>
      <rPr>
        <sz val="10"/>
        <rFont val="Arial"/>
        <family val="2"/>
        <charset val="238"/>
      </rPr>
      <t xml:space="preserve">
                    </t>
    </r>
    <r>
      <rPr>
        <sz val="10"/>
        <color theme="1" tint="0.499984740745262"/>
        <rFont val="Arial"/>
        <family val="2"/>
        <charset val="238"/>
      </rPr>
      <t>On-site loans of collections in pedagogic libraries</t>
    </r>
  </si>
  <si>
    <r>
      <rPr>
        <b/>
        <sz val="10"/>
        <rFont val="Arial"/>
        <family val="2"/>
        <charset val="238"/>
      </rPr>
      <t xml:space="preserve">Tabl. 24(36). Czytelnicy i wypożyczenia na zewnątrz w bibliotekach fachowych/zakładowych </t>
    </r>
    <r>
      <rPr>
        <sz val="10"/>
        <rFont val="Arial"/>
        <family val="2"/>
        <charset val="238"/>
      </rPr>
      <t xml:space="preserve">
                    </t>
    </r>
    <r>
      <rPr>
        <sz val="10"/>
        <color theme="1" tint="0.499984740745262"/>
        <rFont val="Arial"/>
        <family val="2"/>
        <charset val="238"/>
      </rPr>
      <t>Library users and out-of-library loans in specialised/factory libraries</t>
    </r>
  </si>
  <si>
    <r>
      <rPr>
        <b/>
        <sz val="10"/>
        <rFont val="Arial"/>
        <family val="2"/>
        <charset val="238"/>
      </rPr>
      <t xml:space="preserve">Tabl. 25(37). Udostępnianie zbiorów na miejscu w bibliotekach fachowych/zakładowych </t>
    </r>
    <r>
      <rPr>
        <sz val="10"/>
        <rFont val="Arial"/>
        <family val="2"/>
        <charset val="238"/>
      </rPr>
      <t xml:space="preserve">
                   </t>
    </r>
    <r>
      <rPr>
        <sz val="10"/>
        <color theme="1" tint="0.499984740745262"/>
        <rFont val="Arial"/>
        <family val="2"/>
        <charset val="238"/>
      </rPr>
      <t xml:space="preserve"> On-site loans of collections in specialised/factory libraries</t>
    </r>
  </si>
  <si>
    <r>
      <rPr>
        <b/>
        <sz val="10"/>
        <rFont val="Arial"/>
        <family val="2"/>
        <charset val="238"/>
      </rPr>
      <t xml:space="preserve">Tabl. 26(38). Ośrodki informacji naukowej, technicznej i ekonomicznej (INTE)
                    </t>
    </r>
    <r>
      <rPr>
        <sz val="10"/>
        <rFont val="Arial"/>
        <family val="2"/>
        <charset val="238"/>
      </rPr>
      <t>Stan w dniu 31 grudnia</t>
    </r>
    <r>
      <rPr>
        <b/>
        <sz val="10"/>
        <rFont val="Arial"/>
        <family val="2"/>
        <charset val="238"/>
      </rPr>
      <t xml:space="preserve">        </t>
    </r>
    <r>
      <rPr>
        <sz val="10"/>
        <rFont val="Arial"/>
        <family val="2"/>
        <charset val="238"/>
      </rPr>
      <t xml:space="preserve">          
                    </t>
    </r>
    <r>
      <rPr>
        <sz val="10"/>
        <color theme="1" tint="0.499984740745262"/>
        <rFont val="Arial"/>
        <family val="2"/>
        <charset val="238"/>
      </rPr>
      <t>Centres of scientific, technical and economic information (INTE)
                    As of 31 December</t>
    </r>
  </si>
  <si>
    <r>
      <rPr>
        <b/>
        <sz val="10"/>
        <rFont val="Arial"/>
        <family val="2"/>
        <charset val="238"/>
      </rPr>
      <t xml:space="preserve">Tabl. 28(40). Czytelnicy i wypożyczenia na zewnątrz w ośrodkach INTE </t>
    </r>
    <r>
      <rPr>
        <sz val="10"/>
        <rFont val="Arial"/>
        <family val="2"/>
        <charset val="238"/>
      </rPr>
      <t xml:space="preserve">
                   </t>
    </r>
    <r>
      <rPr>
        <sz val="10"/>
        <color theme="1" tint="0.499984740745262"/>
        <rFont val="Arial"/>
        <family val="2"/>
        <charset val="238"/>
      </rPr>
      <t xml:space="preserve"> Library users and out-of-library loans in INTE centres</t>
    </r>
  </si>
  <si>
    <r>
      <rPr>
        <b/>
        <sz val="10"/>
        <rFont val="Arial"/>
        <family val="2"/>
        <charset val="238"/>
      </rPr>
      <t xml:space="preserve">Tabl. 29(41). Udostępnianie zbiorów na miejscu w ośrodkach INTE </t>
    </r>
    <r>
      <rPr>
        <sz val="10"/>
        <rFont val="Arial"/>
        <family val="2"/>
        <charset val="238"/>
      </rPr>
      <t xml:space="preserve">
              </t>
    </r>
    <r>
      <rPr>
        <sz val="10"/>
        <color theme="1" tint="0.499984740745262"/>
        <rFont val="Arial"/>
        <family val="2"/>
        <charset val="238"/>
      </rPr>
      <t xml:space="preserve">      On-site loans of collections in INTE centres</t>
    </r>
  </si>
  <si>
    <r>
      <rPr>
        <b/>
        <sz val="10"/>
        <rFont val="Arial"/>
        <family val="2"/>
        <charset val="238"/>
      </rPr>
      <t xml:space="preserve">Tabl. 32(44). Czytelnicy i wypożyczenia na zewnątrz w bibliotekach fachowo-beletrystycznych </t>
    </r>
    <r>
      <rPr>
        <sz val="10"/>
        <rFont val="Arial"/>
        <family val="2"/>
        <charset val="238"/>
      </rPr>
      <t xml:space="preserve">
                   </t>
    </r>
    <r>
      <rPr>
        <sz val="10"/>
        <color theme="1" tint="0.499984740745262"/>
        <rFont val="Arial"/>
        <family val="2"/>
        <charset val="238"/>
      </rPr>
      <t xml:space="preserve"> Library users and out-of-library loans in fiction and specialised libraries</t>
    </r>
  </si>
  <si>
    <r>
      <t xml:space="preserve">Tabl. 33(45). Udostępnianie zbiorów na miejscu w bibliotekach fachowo-beletrystycznych 
</t>
    </r>
    <r>
      <rPr>
        <sz val="10"/>
        <rFont val="Arial"/>
        <family val="2"/>
        <charset val="238"/>
      </rPr>
      <t xml:space="preserve">                    </t>
    </r>
    <r>
      <rPr>
        <sz val="10"/>
        <color theme="1" tint="0.499984740745262"/>
        <rFont val="Arial"/>
        <family val="2"/>
        <charset val="238"/>
      </rPr>
      <t>On-site loans of collections in fiction and specialised libraries</t>
    </r>
  </si>
  <si>
    <r>
      <rPr>
        <b/>
        <sz val="10"/>
        <rFont val="Arial"/>
        <family val="2"/>
        <charset val="238"/>
      </rPr>
      <t xml:space="preserve">Tabl. 36(48). Czytelnicy i wypożyczenia na zewnątrz w bibliotekach towarzystw naukowych </t>
    </r>
    <r>
      <rPr>
        <sz val="10"/>
        <rFont val="Arial"/>
        <family val="2"/>
        <charset val="238"/>
      </rPr>
      <t xml:space="preserve">
                    </t>
    </r>
    <r>
      <rPr>
        <sz val="10"/>
        <color theme="1" tint="0.499984740745262"/>
        <rFont val="Arial"/>
        <family val="2"/>
        <charset val="238"/>
      </rPr>
      <t>Library users and out-of-library loans in libraries of scientific societies</t>
    </r>
  </si>
  <si>
    <r>
      <rPr>
        <b/>
        <sz val="10"/>
        <rFont val="Arial"/>
        <family val="2"/>
        <charset val="238"/>
      </rPr>
      <t xml:space="preserve">Tabl. 37(49). Udostępnianie zbiorów na miejscu w bibliotekach towarzystw naukowych </t>
    </r>
    <r>
      <rPr>
        <sz val="10"/>
        <rFont val="Arial"/>
        <family val="2"/>
        <charset val="238"/>
      </rPr>
      <t xml:space="preserve">
                 </t>
    </r>
    <r>
      <rPr>
        <sz val="10"/>
        <color theme="1" tint="0.499984740745262"/>
        <rFont val="Arial"/>
        <family val="2"/>
        <charset val="238"/>
      </rPr>
      <t xml:space="preserve">   On-site loans of collections in libraries of scientific societies</t>
    </r>
  </si>
  <si>
    <t xml:space="preserve">Zarządzanie. Administracja i organizacja    </t>
  </si>
  <si>
    <r>
      <rPr>
        <b/>
        <sz val="8"/>
        <color theme="1"/>
        <rFont val="Arial"/>
        <family val="2"/>
        <charset val="238"/>
      </rPr>
      <t>Polska</t>
    </r>
    <r>
      <rPr>
        <sz val="8"/>
        <color theme="1"/>
        <rFont val="Arial"/>
        <family val="2"/>
        <charset val="238"/>
      </rPr>
      <t xml:space="preserve">                                       2024</t>
    </r>
  </si>
  <si>
    <r>
      <rPr>
        <b/>
        <sz val="8"/>
        <color theme="1"/>
        <rFont val="Arial"/>
        <family val="2"/>
        <charset val="238"/>
      </rPr>
      <t xml:space="preserve">Polska         </t>
    </r>
    <r>
      <rPr>
        <sz val="8"/>
        <color theme="1"/>
        <rFont val="Arial"/>
        <family val="2"/>
        <charset val="238"/>
      </rPr>
      <t xml:space="preserve">                              2024</t>
    </r>
  </si>
  <si>
    <r>
      <rPr>
        <b/>
        <sz val="8"/>
        <color theme="1"/>
        <rFont val="Arial"/>
        <family val="2"/>
        <charset val="238"/>
      </rPr>
      <t xml:space="preserve">Polska     </t>
    </r>
    <r>
      <rPr>
        <sz val="8"/>
        <color theme="1"/>
        <rFont val="Arial"/>
        <family val="2"/>
        <charset val="238"/>
      </rPr>
      <t xml:space="preserve">                                  2024</t>
    </r>
  </si>
  <si>
    <r>
      <rPr>
        <b/>
        <sz val="10"/>
        <color theme="1"/>
        <rFont val="Arial"/>
        <family val="2"/>
        <charset val="238"/>
      </rPr>
      <t xml:space="preserve">Tabl. 11(67). Członkowie grup artystycznych w centrach kultury, domach i ośrodkach kultury, klubach i świetlicach według województw </t>
    </r>
    <r>
      <rPr>
        <sz val="10"/>
        <color theme="1"/>
        <rFont val="Arial"/>
        <family val="2"/>
        <charset val="238"/>
      </rPr>
      <t xml:space="preserve">
                    Stan w dniu 31 grudnia
                    </t>
    </r>
    <r>
      <rPr>
        <sz val="10"/>
        <color theme="1" tint="0.499984740745262"/>
        <rFont val="Arial"/>
        <family val="2"/>
        <charset val="238"/>
      </rPr>
      <t>Members of artistic groups in centres of culture, cultural centres and establishments, clubs and community centres by voivodship
                    As of 31 December</t>
    </r>
  </si>
  <si>
    <r>
      <rPr>
        <b/>
        <sz val="8"/>
        <color theme="1"/>
        <rFont val="Arial"/>
        <family val="2"/>
        <charset val="238"/>
      </rPr>
      <t xml:space="preserve">Polska    </t>
    </r>
    <r>
      <rPr>
        <sz val="8"/>
        <color theme="1"/>
        <rFont val="Arial"/>
        <family val="2"/>
        <charset val="238"/>
      </rPr>
      <t xml:space="preserve">                                   2024</t>
    </r>
  </si>
  <si>
    <r>
      <rPr>
        <b/>
        <sz val="10"/>
        <color theme="1"/>
        <rFont val="Arial"/>
        <family val="2"/>
        <charset val="238"/>
      </rPr>
      <t xml:space="preserve">Tabl. 12(68). Koła/kluby/sekcje w centrach kultury, domach i ośrodkach kultury, klubach i świetlicach według województw </t>
    </r>
    <r>
      <rPr>
        <sz val="10"/>
        <color theme="1"/>
        <rFont val="Arial"/>
        <family val="2"/>
        <charset val="238"/>
      </rPr>
      <t xml:space="preserve">
                    Stan w dniu 31 grudnia
                    </t>
    </r>
    <r>
      <rPr>
        <sz val="10"/>
        <color theme="1" tint="0.499984740745262"/>
        <rFont val="Arial"/>
        <family val="2"/>
        <charset val="238"/>
      </rPr>
      <t>Groups (clubs/sections) in centres of culture, cultural centres and establishments, clubs and community centres by voivodship 
                    As of 31 December</t>
    </r>
  </si>
  <si>
    <r>
      <rPr>
        <b/>
        <sz val="10"/>
        <color theme="1"/>
        <rFont val="Arial"/>
        <family val="2"/>
        <charset val="238"/>
      </rPr>
      <t>Tabl. 13(69). Członkowie kół/klubów/sekcji w centrach kultury, domach i ośrodkach kultury, klubach i świetlicach według województw</t>
    </r>
    <r>
      <rPr>
        <sz val="10"/>
        <color theme="1"/>
        <rFont val="Arial"/>
        <family val="2"/>
        <charset val="238"/>
      </rPr>
      <t xml:space="preserve">
                    Stan w dniu 31 grudnia
                    </t>
    </r>
    <r>
      <rPr>
        <sz val="10"/>
        <color theme="1" tint="0.499984740745262"/>
        <rFont val="Arial"/>
        <family val="2"/>
        <charset val="238"/>
      </rPr>
      <t>Members of groups (clubs/sections) in centres of culture, cultural centres and establishments, clubs and community centres by voivodship
                    As of 31 December</t>
    </r>
  </si>
  <si>
    <r>
      <t xml:space="preserve">na 1 000 ludności
</t>
    </r>
    <r>
      <rPr>
        <sz val="8"/>
        <color theme="1" tint="0.499984740745262"/>
        <rFont val="Arial"/>
        <family val="2"/>
        <charset val="238"/>
      </rPr>
      <t xml:space="preserve">per 1,000 population
</t>
    </r>
  </si>
  <si>
    <r>
      <rPr>
        <b/>
        <sz val="8"/>
        <rFont val="Arial"/>
        <family val="2"/>
        <charset val="238"/>
      </rPr>
      <t xml:space="preserve">Polska         </t>
    </r>
    <r>
      <rPr>
        <sz val="8"/>
        <rFont val="Arial"/>
        <family val="2"/>
        <charset val="238"/>
      </rPr>
      <t xml:space="preserve">                              2024</t>
    </r>
  </si>
  <si>
    <r>
      <rPr>
        <b/>
        <sz val="8"/>
        <rFont val="Arial"/>
        <family val="2"/>
        <charset val="238"/>
      </rPr>
      <t xml:space="preserve">Ogółem  </t>
    </r>
    <r>
      <rPr>
        <sz val="8"/>
        <rFont val="Arial"/>
        <family val="2"/>
        <charset val="238"/>
      </rPr>
      <t xml:space="preserve">                                         2024</t>
    </r>
  </si>
  <si>
    <r>
      <rPr>
        <b/>
        <sz val="8"/>
        <rFont val="Arial"/>
        <family val="2"/>
        <charset val="238"/>
      </rPr>
      <t xml:space="preserve">Polska   </t>
    </r>
    <r>
      <rPr>
        <sz val="8"/>
        <rFont val="Arial"/>
        <family val="2"/>
        <charset val="238"/>
      </rPr>
      <t xml:space="preserve">                                        2024</t>
    </r>
  </si>
  <si>
    <r>
      <rPr>
        <b/>
        <sz val="8"/>
        <color theme="1"/>
        <rFont val="Arial"/>
        <family val="2"/>
        <charset val="238"/>
      </rPr>
      <t xml:space="preserve">Polska                </t>
    </r>
    <r>
      <rPr>
        <sz val="8"/>
        <color theme="1"/>
        <rFont val="Arial"/>
        <family val="2"/>
        <charset val="238"/>
      </rPr>
      <t xml:space="preserve">                             2024</t>
    </r>
  </si>
  <si>
    <r>
      <t xml:space="preserve">na 1 000 ludności
</t>
    </r>
    <r>
      <rPr>
        <sz val="8"/>
        <color theme="1" tint="0.499984740745262"/>
        <rFont val="Arial"/>
        <family val="2"/>
        <charset val="238"/>
      </rPr>
      <t>per 1,000 population</t>
    </r>
  </si>
  <si>
    <r>
      <t xml:space="preserve">na 1 000 
ludności </t>
    </r>
    <r>
      <rPr>
        <b/>
        <sz val="8"/>
        <color rgb="FF4D4D4D"/>
        <rFont val="Arial"/>
        <family val="2"/>
        <charset val="238"/>
      </rPr>
      <t xml:space="preserve"> 
</t>
    </r>
    <r>
      <rPr>
        <sz val="8"/>
        <color theme="1" tint="0.499984740745262"/>
        <rFont val="Arial"/>
        <family val="2"/>
        <charset val="238"/>
      </rPr>
      <t>per 1,000 
population</t>
    </r>
  </si>
  <si>
    <r>
      <t xml:space="preserve">Z liczby ogółem 
</t>
    </r>
    <r>
      <rPr>
        <sz val="8"/>
        <color theme="1" tint="0.499984740745262"/>
        <rFont val="Arial"/>
        <family val="2"/>
        <charset val="238"/>
      </rPr>
      <t xml:space="preserve">In grand total </t>
    </r>
  </si>
  <si>
    <r>
      <rPr>
        <sz val="8"/>
        <rFont val="Arial"/>
        <family val="2"/>
        <charset val="238"/>
      </rPr>
      <t xml:space="preserve"> filmów produkcji polskiej</t>
    </r>
    <r>
      <rPr>
        <sz val="8"/>
        <color rgb="FFFF0000"/>
        <rFont val="Arial"/>
        <family val="2"/>
        <charset val="238"/>
      </rPr>
      <t xml:space="preserve">
</t>
    </r>
    <r>
      <rPr>
        <sz val="8"/>
        <color theme="1" tint="0.499984740745262"/>
        <rFont val="Arial"/>
        <family val="2"/>
        <charset val="238"/>
      </rPr>
      <t>films of Polish production</t>
    </r>
  </si>
  <si>
    <r>
      <rPr>
        <sz val="8"/>
        <rFont val="Arial"/>
        <family val="2"/>
        <charset val="238"/>
      </rPr>
      <t xml:space="preserve"> filmów produkcji europejskiej (bez produkcji polskiej) </t>
    </r>
    <r>
      <rPr>
        <sz val="8"/>
        <color rgb="FFFF0000"/>
        <rFont val="Arial"/>
        <family val="2"/>
        <charset val="238"/>
      </rPr>
      <t xml:space="preserve">
</t>
    </r>
    <r>
      <rPr>
        <sz val="8"/>
        <color theme="1" tint="0.499984740745262"/>
        <rFont val="Arial"/>
        <family val="2"/>
        <charset val="238"/>
      </rPr>
      <t>films of European production
(without Polish)</t>
    </r>
  </si>
  <si>
    <r>
      <rPr>
        <sz val="8"/>
        <rFont val="Arial"/>
        <family val="2"/>
        <charset val="238"/>
      </rPr>
      <t>filmów produkcji pozostałych krajów</t>
    </r>
    <r>
      <rPr>
        <sz val="8"/>
        <color rgb="FFFF0000"/>
        <rFont val="Arial"/>
        <family val="2"/>
        <charset val="238"/>
      </rPr>
      <t xml:space="preserve">
</t>
    </r>
    <r>
      <rPr>
        <sz val="8"/>
        <color theme="1" tint="0.499984740745262"/>
        <rFont val="Arial"/>
        <family val="2"/>
        <charset val="238"/>
      </rPr>
      <t>films of other
countries' production</t>
    </r>
  </si>
  <si>
    <r>
      <t xml:space="preserve">Na 1 000 ludności 
</t>
    </r>
    <r>
      <rPr>
        <sz val="8"/>
        <color theme="1" tint="0.499984740745262"/>
        <rFont val="Arial"/>
        <family val="2"/>
        <charset val="238"/>
      </rPr>
      <t>Per 1,000 population</t>
    </r>
  </si>
  <si>
    <r>
      <t>Z liczby ogółem</t>
    </r>
    <r>
      <rPr>
        <sz val="8"/>
        <color rgb="FFFF0000"/>
        <rFont val="Arial"/>
        <family val="2"/>
        <charset val="238"/>
      </rPr>
      <t xml:space="preserve"> </t>
    </r>
    <r>
      <rPr>
        <sz val="8"/>
        <rFont val="Arial"/>
        <family val="2"/>
        <charset val="238"/>
      </rPr>
      <t xml:space="preserve">
</t>
    </r>
    <r>
      <rPr>
        <sz val="8"/>
        <color theme="1" tint="0.499984740745262"/>
        <rFont val="Arial"/>
        <family val="2"/>
        <charset val="238"/>
      </rPr>
      <t xml:space="preserve">In grand total </t>
    </r>
  </si>
  <si>
    <r>
      <rPr>
        <sz val="8"/>
        <color theme="1"/>
        <rFont val="Arial"/>
        <family val="2"/>
        <charset val="238"/>
      </rPr>
      <t xml:space="preserve"> na filmach produkcji polskiej</t>
    </r>
    <r>
      <rPr>
        <sz val="8"/>
        <color rgb="FFFF0000"/>
        <rFont val="Arial"/>
        <family val="2"/>
        <charset val="238"/>
      </rPr>
      <t xml:space="preserve">
</t>
    </r>
    <r>
      <rPr>
        <sz val="8"/>
        <color theme="1" tint="0.499984740745262"/>
        <rFont val="Arial"/>
        <family val="2"/>
        <charset val="238"/>
      </rPr>
      <t xml:space="preserve"> at films of Polish production</t>
    </r>
  </si>
  <si>
    <r>
      <rPr>
        <sz val="8"/>
        <rFont val="Arial"/>
        <family val="2"/>
        <charset val="238"/>
      </rPr>
      <t xml:space="preserve"> na filmach produkcji europejskiej (bez produkcji polskiej) </t>
    </r>
    <r>
      <rPr>
        <sz val="8"/>
        <color rgb="FFFF0000"/>
        <rFont val="Arial"/>
        <family val="2"/>
        <charset val="238"/>
      </rPr>
      <t xml:space="preserve">
</t>
    </r>
    <r>
      <rPr>
        <sz val="8"/>
        <color theme="1" tint="0.499984740745262"/>
        <rFont val="Arial"/>
        <family val="2"/>
        <charset val="238"/>
      </rPr>
      <t>at films of European production
(without Polish)</t>
    </r>
  </si>
  <si>
    <r>
      <rPr>
        <sz val="8"/>
        <rFont val="Arial"/>
        <family val="2"/>
        <charset val="238"/>
      </rPr>
      <t>na filmach produkcji pozostałych krajów</t>
    </r>
    <r>
      <rPr>
        <sz val="8"/>
        <color rgb="FFFF0000"/>
        <rFont val="Arial"/>
        <family val="2"/>
        <charset val="238"/>
      </rPr>
      <t xml:space="preserve">
</t>
    </r>
    <r>
      <rPr>
        <sz val="8"/>
        <color theme="1" tint="0.499984740745262"/>
        <rFont val="Arial"/>
        <family val="2"/>
        <charset val="238"/>
      </rPr>
      <t>at films of other
countries' production</t>
    </r>
  </si>
  <si>
    <r>
      <t xml:space="preserve"> filmów produkcji polskiej 
</t>
    </r>
    <r>
      <rPr>
        <sz val="8"/>
        <color theme="1" tint="0.499984740745262"/>
        <rFont val="Arial"/>
        <family val="2"/>
        <charset val="238"/>
      </rPr>
      <t xml:space="preserve"> films of Polish production</t>
    </r>
  </si>
  <si>
    <r>
      <t xml:space="preserve"> filmów produkcji pozostałych krajów
</t>
    </r>
    <r>
      <rPr>
        <sz val="8"/>
        <color theme="1" tint="0.499984740745262"/>
        <rFont val="Arial"/>
        <family val="2"/>
        <charset val="238"/>
      </rPr>
      <t>films of other
countries' production</t>
    </r>
  </si>
  <si>
    <r>
      <t xml:space="preserve">na filmach produkcji europejskiej 
(bez produkcji polskiej)
</t>
    </r>
    <r>
      <rPr>
        <sz val="8"/>
        <color theme="1" tint="0.499984740745262"/>
        <rFont val="Arial"/>
        <family val="2"/>
        <charset val="238"/>
      </rPr>
      <t>at films of European production
(without Polish)</t>
    </r>
  </si>
  <si>
    <r>
      <t xml:space="preserve">na filmach produkcji pozostałych krajów 
</t>
    </r>
    <r>
      <rPr>
        <sz val="8"/>
        <color theme="1" tint="0.499984740745262"/>
        <rFont val="Arial"/>
        <family val="2"/>
        <charset val="238"/>
      </rPr>
      <t>at films of other
countries' production</t>
    </r>
  </si>
  <si>
    <r>
      <rPr>
        <b/>
        <sz val="10"/>
        <rFont val="Arial"/>
        <family val="2"/>
        <charset val="238"/>
      </rPr>
      <t xml:space="preserve">Tabl. 6(122). Wybrane dane o działalności kin według makroregionów (NUTS 1), regionów (NUTS 2) i podregionów (NUTS 3) </t>
    </r>
    <r>
      <rPr>
        <sz val="10"/>
        <rFont val="Arial"/>
        <family val="2"/>
        <charset val="238"/>
      </rPr>
      <t xml:space="preserve">
                    </t>
    </r>
    <r>
      <rPr>
        <sz val="10"/>
        <color theme="1" tint="0.499984740745262"/>
        <rFont val="Arial"/>
        <family val="2"/>
        <charset val="238"/>
      </rPr>
      <t xml:space="preserve">Selected data on cinemas' activity by macroregion (NUTS 1), region (NUTS 2) and subregion (NUTS 3) </t>
    </r>
  </si>
  <si>
    <r>
      <t xml:space="preserve">Polska                                                </t>
    </r>
    <r>
      <rPr>
        <sz val="8"/>
        <color theme="1"/>
        <rFont val="Arial"/>
        <family val="2"/>
        <charset val="238"/>
      </rPr>
      <t>2024</t>
    </r>
  </si>
  <si>
    <r>
      <t xml:space="preserve">Na 1 000 ludności
</t>
    </r>
    <r>
      <rPr>
        <sz val="8"/>
        <color theme="1" tint="0.499984740745262"/>
        <rFont val="Arial"/>
        <family val="2"/>
        <charset val="238"/>
      </rPr>
      <t>Per 1,000 population</t>
    </r>
  </si>
  <si>
    <t xml:space="preserve">  gminy</t>
  </si>
  <si>
    <t xml:space="preserve">  miasta na prawach powiatu   </t>
  </si>
  <si>
    <t xml:space="preserve">  powiaty</t>
  </si>
  <si>
    <t xml:space="preserve">  województwa</t>
  </si>
  <si>
    <t>Wydatki publiczne na kulturę i ochronę dziedzictwa narodowego według źródeł finansowania w 2025 r.</t>
  </si>
  <si>
    <t>Public expenditure on culture and protection of national heritage by sources of financing in 2025</t>
  </si>
  <si>
    <t>Wydatki bieżące budżetu państwa i budżetów jednostek samorządu terytorialnego na kulturę i ochronę dziedzictwa narodowego według wybranych rozdziałów klasyfikacji budżetowej w 2025 r.</t>
  </si>
  <si>
    <r>
      <rPr>
        <sz val="8"/>
        <rFont val="Arial"/>
        <family val="2"/>
        <charset val="238"/>
      </rPr>
      <t>w odsetkach</t>
    </r>
    <r>
      <rPr>
        <sz val="8"/>
        <color rgb="FFFF0000"/>
        <rFont val="Arial"/>
        <family val="2"/>
        <charset val="238"/>
      </rPr>
      <t xml:space="preserve">
</t>
    </r>
    <r>
      <rPr>
        <sz val="8"/>
        <color theme="1" tint="0.499984740745262"/>
        <rFont val="Arial"/>
        <family val="2"/>
        <charset val="238"/>
      </rPr>
      <t>in percentage</t>
    </r>
  </si>
  <si>
    <r>
      <t xml:space="preserve">Ogółem 
</t>
    </r>
    <r>
      <rPr>
        <sz val="8"/>
        <color theme="1" tint="0.499984740745262"/>
        <rFont val="Arial"/>
        <family val="2"/>
        <charset val="238"/>
      </rPr>
      <t xml:space="preserve">Total    </t>
    </r>
    <r>
      <rPr>
        <sz val="8"/>
        <color theme="1" tint="0.34998626667073579"/>
        <rFont val="Arial"/>
        <family val="2"/>
        <charset val="238"/>
      </rPr>
      <t xml:space="preserve">    </t>
    </r>
    <r>
      <rPr>
        <sz val="8"/>
        <color theme="1"/>
        <rFont val="Arial"/>
        <family val="2"/>
        <charset val="238"/>
      </rPr>
      <t xml:space="preserve">                                       </t>
    </r>
  </si>
  <si>
    <r>
      <rPr>
        <sz val="8"/>
        <rFont val="Arial"/>
        <family val="2"/>
        <charset val="238"/>
      </rPr>
      <t xml:space="preserve">Gminy </t>
    </r>
    <r>
      <rPr>
        <sz val="8"/>
        <color theme="1" tint="0.34998626667073579"/>
        <rFont val="Arial"/>
        <family val="2"/>
        <charset val="238"/>
      </rPr>
      <t xml:space="preserve">
</t>
    </r>
    <r>
      <rPr>
        <sz val="8"/>
        <color theme="1" tint="0.499984740745262"/>
        <rFont val="Arial"/>
        <family val="2"/>
        <charset val="238"/>
      </rPr>
      <t>Gminas</t>
    </r>
  </si>
  <si>
    <r>
      <rPr>
        <sz val="8"/>
        <rFont val="Arial"/>
        <family val="2"/>
        <charset val="238"/>
      </rPr>
      <t xml:space="preserve">Powiaty </t>
    </r>
    <r>
      <rPr>
        <sz val="8"/>
        <color theme="1"/>
        <rFont val="Arial"/>
        <family val="2"/>
        <charset val="238"/>
      </rPr>
      <t xml:space="preserve">
</t>
    </r>
    <r>
      <rPr>
        <sz val="8"/>
        <color theme="1" tint="0.499984740745262"/>
        <rFont val="Arial"/>
        <family val="2"/>
        <charset val="238"/>
      </rPr>
      <t>Powiats</t>
    </r>
  </si>
  <si>
    <r>
      <rPr>
        <sz val="8"/>
        <rFont val="Arial"/>
        <family val="2"/>
        <charset val="238"/>
      </rPr>
      <t>Miasta na prawach powiatu</t>
    </r>
    <r>
      <rPr>
        <sz val="8"/>
        <color theme="1"/>
        <rFont val="Arial"/>
        <family val="2"/>
        <charset val="238"/>
      </rPr>
      <t xml:space="preserve">
</t>
    </r>
    <r>
      <rPr>
        <sz val="8"/>
        <color theme="1" tint="0.499984740745262"/>
        <rFont val="Arial"/>
        <family val="2"/>
        <charset val="238"/>
      </rPr>
      <t>Cities with powiat status</t>
    </r>
  </si>
  <si>
    <r>
      <rPr>
        <sz val="8"/>
        <rFont val="Arial"/>
        <family val="2"/>
        <charset val="238"/>
      </rPr>
      <t xml:space="preserve">Województwa </t>
    </r>
    <r>
      <rPr>
        <sz val="8"/>
        <color theme="1"/>
        <rFont val="Arial"/>
        <family val="2"/>
        <charset val="238"/>
      </rPr>
      <t xml:space="preserve">
</t>
    </r>
    <r>
      <rPr>
        <sz val="8"/>
        <color theme="1" tint="0.499984740745262"/>
        <rFont val="Arial"/>
        <family val="2"/>
        <charset val="238"/>
      </rPr>
      <t>Voivodships</t>
    </r>
  </si>
  <si>
    <r>
      <rPr>
        <sz val="8"/>
        <rFont val="Arial"/>
        <family val="2"/>
        <charset val="238"/>
      </rPr>
      <t>muzea, ochronę i konserwację</t>
    </r>
    <r>
      <rPr>
        <sz val="8"/>
        <color theme="1"/>
        <rFont val="Arial"/>
        <family val="2"/>
        <charset val="238"/>
      </rPr>
      <t xml:space="preserve">
</t>
    </r>
    <r>
      <rPr>
        <sz val="8"/>
        <color theme="1" tint="0.499984740745262"/>
        <rFont val="Arial"/>
        <family val="2"/>
        <charset val="238"/>
      </rPr>
      <t>museums, protection and preservation of historical monuments</t>
    </r>
  </si>
  <si>
    <r>
      <rPr>
        <sz val="8"/>
        <rFont val="Arial"/>
        <family val="2"/>
        <charset val="238"/>
      </rPr>
      <t>Z ogółem w tysiącach złotych – wydatki w rozdziałach na:</t>
    </r>
    <r>
      <rPr>
        <sz val="8"/>
        <color rgb="FFFF0000"/>
        <rFont val="Arial"/>
        <family val="2"/>
        <charset val="238"/>
      </rPr>
      <t xml:space="preserve">
</t>
    </r>
    <r>
      <rPr>
        <sz val="8"/>
        <color theme="1" tint="0.499984740745262"/>
        <rFont val="Arial"/>
        <family val="2"/>
        <charset val="238"/>
      </rPr>
      <t>In total in thousands PLN – expenditure in chapters on:</t>
    </r>
  </si>
  <si>
    <t xml:space="preserve">Wydatki budżetów jednostek samorządu terytorialnego na kulturę i ochronę dziedzictwa narodowego  </t>
  </si>
  <si>
    <r>
      <rPr>
        <b/>
        <sz val="8"/>
        <rFont val="Arial"/>
        <family val="2"/>
        <charset val="238"/>
      </rPr>
      <t xml:space="preserve">W tysiącach złotych </t>
    </r>
    <r>
      <rPr>
        <b/>
        <sz val="8"/>
        <color theme="1"/>
        <rFont val="Arial"/>
        <family val="2"/>
        <charset val="238"/>
      </rPr>
      <t xml:space="preserve">
</t>
    </r>
    <r>
      <rPr>
        <b/>
        <sz val="8"/>
        <color theme="1" tint="0.499984740745262"/>
        <rFont val="Arial"/>
        <family val="2"/>
        <charset val="238"/>
      </rPr>
      <t>In thousands PLN</t>
    </r>
  </si>
  <si>
    <r>
      <rPr>
        <b/>
        <sz val="8"/>
        <rFont val="Arial"/>
        <family val="2"/>
        <charset val="238"/>
      </rPr>
      <t>w odsetkach</t>
    </r>
    <r>
      <rPr>
        <sz val="8"/>
        <rFont val="Arial"/>
        <family val="2"/>
        <charset val="238"/>
      </rPr>
      <t xml:space="preserve"> 
</t>
    </r>
    <r>
      <rPr>
        <sz val="8"/>
        <color theme="1" tint="0.499984740745262"/>
        <rFont val="Arial"/>
        <family val="2"/>
        <charset val="238"/>
      </rPr>
      <t>i</t>
    </r>
    <r>
      <rPr>
        <b/>
        <sz val="8"/>
        <color theme="1" tint="0.499984740745262"/>
        <rFont val="Arial"/>
        <family val="2"/>
        <charset val="238"/>
      </rPr>
      <t>n percentage</t>
    </r>
  </si>
  <si>
    <t>Wydatki budżetów jednostek samorządu terytorialnego na kulturę i ochronę dziedzictwa narodowego według województw oraz udział poszczególnych</t>
  </si>
  <si>
    <t>Expenditure from the local government units budgets on culture and protection of national heritage by voivodship and the share of individual voivodship in total expenditure</t>
  </si>
  <si>
    <t>a Łącznie z dzielnicami m.st. Warszawy. b Łącznie z miastami na prawach powiatu oraz m.st. Warszawą.</t>
  </si>
  <si>
    <t>a Including districts of the Capital City Warszawa. b Including cities with the powiat status and the Capital City Warszawa</t>
  </si>
  <si>
    <t>Objaśnienia znaków umownych</t>
  </si>
  <si>
    <t>Abonenci radiowi według województw</t>
  </si>
  <si>
    <t>Abonenci telewizyjni według województw</t>
  </si>
  <si>
    <t>Television subscribers by voivodship</t>
  </si>
  <si>
    <t>Radio subscribers by voivodship</t>
  </si>
  <si>
    <t xml:space="preserve">Abonenci radiowi według województw </t>
  </si>
  <si>
    <r>
      <rPr>
        <b/>
        <sz val="10"/>
        <rFont val="Arial"/>
        <family val="2"/>
        <charset val="238"/>
      </rPr>
      <t xml:space="preserve">Tabl. 1(123). Abonenci radiowi </t>
    </r>
    <r>
      <rPr>
        <b/>
        <sz val="10"/>
        <color theme="1"/>
        <rFont val="Arial"/>
        <family val="2"/>
        <charset val="238"/>
      </rPr>
      <t>według województw</t>
    </r>
    <r>
      <rPr>
        <sz val="10"/>
        <rFont val="Arial"/>
        <family val="2"/>
        <charset val="238"/>
      </rPr>
      <t xml:space="preserve">
                    Stan w dniu 31 grudnia
                    </t>
    </r>
    <r>
      <rPr>
        <sz val="10"/>
        <color theme="1" tint="0.499984740745262"/>
        <rFont val="Arial"/>
        <family val="2"/>
        <charset val="238"/>
      </rPr>
      <t>Radio subscribers by voivodship
                    As of 31 December</t>
    </r>
  </si>
  <si>
    <r>
      <rPr>
        <b/>
        <sz val="10"/>
        <rFont val="Arial"/>
        <family val="2"/>
        <charset val="238"/>
      </rPr>
      <t>Tabl. 2(124). Abonenci telewizyjni według województw</t>
    </r>
    <r>
      <rPr>
        <sz val="10"/>
        <rFont val="Arial"/>
        <family val="2"/>
        <charset val="238"/>
      </rPr>
      <t xml:space="preserve">
                    Stan w dniu 31 grudnia
                    </t>
    </r>
    <r>
      <rPr>
        <sz val="10"/>
        <color theme="1" tint="0.499984740745262"/>
        <rFont val="Arial"/>
        <family val="2"/>
        <charset val="238"/>
      </rPr>
      <t>Television subscribers by voivodship
                    As of 31 December</t>
    </r>
  </si>
  <si>
    <t>Wydatki budżetu państwa i budżetów jednostek samorządu terytorialnego na kulturę i ochronę dziedzictwa narodowego według wybranych rozdziałów klasyfikacji budżetowej w 2025 r.</t>
  </si>
  <si>
    <t>Wydatki budżetów jednostek samorządu terytorialnego na kulturę i ochronę dziedzictwa narodowego według wybranych rozdziałów klasyfikacji budżetowej i województw w 2025 r.</t>
  </si>
  <si>
    <t xml:space="preserve">województw w łącznych wydatkach według wybranych rozdziałów klasyfikacji budżetowej w 2025 r.  </t>
  </si>
  <si>
    <t>Studenci uczelni artystycznych według województw</t>
  </si>
  <si>
    <t>Students of higher schools of arts by voivodship</t>
  </si>
  <si>
    <t>Tabl. 1(128).</t>
  </si>
  <si>
    <r>
      <rPr>
        <b/>
        <sz val="10"/>
        <rFont val="Arial"/>
        <family val="2"/>
        <charset val="238"/>
      </rPr>
      <t xml:space="preserve">Tabl. 1(128). Digitalizacja w 2025 r.
             </t>
    </r>
    <r>
      <rPr>
        <b/>
        <sz val="10"/>
        <color theme="1" tint="0.34998626667073579"/>
        <rFont val="Arial"/>
        <family val="2"/>
        <charset val="238"/>
      </rPr>
      <t xml:space="preserve">      </t>
    </r>
    <r>
      <rPr>
        <sz val="10"/>
        <color theme="1" tint="0.34998626667073579"/>
        <rFont val="Arial"/>
        <family val="2"/>
        <charset val="238"/>
      </rPr>
      <t xml:space="preserve"> </t>
    </r>
    <r>
      <rPr>
        <sz val="10"/>
        <color theme="1" tint="0.499984740745262"/>
        <rFont val="Arial"/>
        <family val="2"/>
        <charset val="238"/>
      </rPr>
      <t>Digitisation in 2025</t>
    </r>
  </si>
  <si>
    <r>
      <t xml:space="preserve">Tabl. 4(86). Zbiory w muzeach według rodzajów muzeów i województw
</t>
    </r>
    <r>
      <rPr>
        <sz val="10"/>
        <rFont val="Arial"/>
        <family val="2"/>
        <charset val="238"/>
      </rPr>
      <t xml:space="preserve">                   Stan w dniu 31 grudnia</t>
    </r>
  </si>
  <si>
    <r>
      <t xml:space="preserve">                   </t>
    </r>
    <r>
      <rPr>
        <sz val="10"/>
        <color theme="1" tint="0.499984740745262"/>
        <rFont val="Arial"/>
        <family val="2"/>
        <charset val="238"/>
      </rPr>
      <t>Collection in museums by type of museum and voivodship 
                   As of 31 December</t>
    </r>
  </si>
  <si>
    <r>
      <rPr>
        <b/>
        <sz val="8"/>
        <color theme="1"/>
        <rFont val="Arial"/>
        <family val="2"/>
        <charset val="238"/>
      </rPr>
      <t>według województw</t>
    </r>
    <r>
      <rPr>
        <b/>
        <sz val="8"/>
        <color rgb="FFFF0000"/>
        <rFont val="Arial"/>
        <family val="2"/>
        <charset val="238"/>
      </rPr>
      <t xml:space="preserve">
</t>
    </r>
    <r>
      <rPr>
        <b/>
        <sz val="8"/>
        <color theme="1" tint="0.499984740745262"/>
        <rFont val="Arial"/>
        <family val="2"/>
        <charset val="238"/>
      </rPr>
      <t>by voivodship</t>
    </r>
  </si>
  <si>
    <r>
      <rPr>
        <sz val="8"/>
        <rFont val="Arial"/>
        <family val="2"/>
        <charset val="238"/>
      </rPr>
      <t>współorganizowane</t>
    </r>
    <r>
      <rPr>
        <sz val="8"/>
        <color rgb="FFFF0000"/>
        <rFont val="Arial"/>
        <family val="2"/>
        <charset val="238"/>
      </rPr>
      <t xml:space="preserve">
</t>
    </r>
    <r>
      <rPr>
        <sz val="8"/>
        <color theme="1" tint="0.499984740745262"/>
        <rFont val="Arial"/>
        <family val="2"/>
        <charset val="238"/>
      </rPr>
      <t>co-organised</t>
    </r>
  </si>
  <si>
    <r>
      <t xml:space="preserve">według województw
</t>
    </r>
    <r>
      <rPr>
        <b/>
        <sz val="8"/>
        <color theme="1" tint="0.499984740745262"/>
        <rFont val="Arial"/>
        <family val="2"/>
        <charset val="238"/>
      </rPr>
      <t>by voivodship</t>
    </r>
  </si>
  <si>
    <t>Tematy                                2024</t>
  </si>
  <si>
    <r>
      <rPr>
        <sz val="8"/>
        <color theme="1" tint="0.499984740745262"/>
        <rFont val="Arial"/>
        <family val="2"/>
        <charset val="238"/>
      </rPr>
      <t>Subjects</t>
    </r>
    <r>
      <rPr>
        <b/>
        <sz val="8"/>
        <color theme="1" tint="0.499984740745262"/>
        <rFont val="Arial"/>
        <family val="2"/>
        <charset val="238"/>
      </rPr>
      <t xml:space="preserve"> </t>
    </r>
    <r>
      <rPr>
        <b/>
        <sz val="8"/>
        <rFont val="Arial"/>
        <family val="2"/>
        <charset val="238"/>
      </rPr>
      <t xml:space="preserve">                             2025</t>
    </r>
  </si>
  <si>
    <t>Zajęcia                                2024</t>
  </si>
  <si>
    <r>
      <rPr>
        <sz val="8"/>
        <color theme="1" tint="0.499984740745262"/>
        <rFont val="Arial"/>
        <family val="2"/>
        <charset val="238"/>
      </rPr>
      <t xml:space="preserve">Activities </t>
    </r>
    <r>
      <rPr>
        <b/>
        <sz val="8"/>
        <rFont val="Arial"/>
        <family val="2"/>
        <charset val="238"/>
      </rPr>
      <t xml:space="preserve">                            2025</t>
    </r>
  </si>
  <si>
    <t>Uczestnicy                          2024</t>
  </si>
  <si>
    <r>
      <rPr>
        <sz val="8"/>
        <color theme="1" tint="0.499984740745262"/>
        <rFont val="Arial"/>
        <family val="2"/>
        <charset val="238"/>
      </rPr>
      <t>Participants</t>
    </r>
    <r>
      <rPr>
        <b/>
        <sz val="8"/>
        <color theme="1" tint="0.499984740745262"/>
        <rFont val="Arial"/>
        <family val="2"/>
        <charset val="238"/>
      </rPr>
      <t xml:space="preserve">              </t>
    </r>
    <r>
      <rPr>
        <b/>
        <sz val="8"/>
        <rFont val="Arial"/>
        <family val="2"/>
        <charset val="238"/>
      </rPr>
      <t xml:space="preserve">           2025</t>
    </r>
  </si>
  <si>
    <r>
      <t xml:space="preserve">w tym kobiety  
</t>
    </r>
    <r>
      <rPr>
        <sz val="8"/>
        <color theme="1" tint="0.499984740745262"/>
        <rFont val="Arial"/>
        <family val="2"/>
        <charset val="238"/>
      </rPr>
      <t>of which 
females</t>
    </r>
  </si>
  <si>
    <r>
      <rPr>
        <sz val="8"/>
        <rFont val="Arial"/>
        <family val="2"/>
        <charset val="238"/>
      </rPr>
      <t xml:space="preserve">w tym kobiety </t>
    </r>
    <r>
      <rPr>
        <sz val="8"/>
        <color rgb="FFFF0000"/>
        <rFont val="Arial"/>
        <family val="2"/>
        <charset val="238"/>
      </rPr>
      <t xml:space="preserve"> 
</t>
    </r>
    <r>
      <rPr>
        <sz val="8"/>
        <color theme="1" tint="0.499984740745262"/>
        <rFont val="Arial"/>
        <family val="2"/>
        <charset val="238"/>
      </rPr>
      <t>of which 
females</t>
    </r>
  </si>
  <si>
    <r>
      <t xml:space="preserve">w tym kobiety
</t>
    </r>
    <r>
      <rPr>
        <sz val="8"/>
        <color theme="1" tint="0.499984740745262"/>
        <rFont val="Arial"/>
        <family val="2"/>
        <charset val="238"/>
      </rPr>
      <t>of which 
females</t>
    </r>
  </si>
  <si>
    <r>
      <t xml:space="preserve">Polska    </t>
    </r>
    <r>
      <rPr>
        <b/>
        <sz val="8"/>
        <color theme="1" tint="0.499984740745262"/>
        <rFont val="Arial"/>
        <family val="2"/>
        <charset val="238"/>
      </rPr>
      <t>Poland</t>
    </r>
    <r>
      <rPr>
        <b/>
        <sz val="8"/>
        <color theme="1"/>
        <rFont val="Arial"/>
        <family val="2"/>
        <charset val="238"/>
      </rPr>
      <t xml:space="preserve">
</t>
    </r>
  </si>
  <si>
    <t>a Bez podręczników szkolnych. b Bez opłat za usługi w pakiecie telekomunikacyjnym.</t>
  </si>
  <si>
    <t>a Excluding school textbooks. b Bundled telecommunication services excluded.</t>
  </si>
  <si>
    <t>gazety i czasopisma</t>
  </si>
  <si>
    <r>
      <t>Tabl. 8(107). Przedstawienia i koncerty oraz widzowie i słuchacze w teatrach i instytucjach muzycznych według województw</t>
    </r>
    <r>
      <rPr>
        <b/>
        <vertAlign val="superscript"/>
        <sz val="10"/>
        <color theme="1"/>
        <rFont val="Arial"/>
        <family val="2"/>
        <charset val="238"/>
      </rPr>
      <t xml:space="preserve">a </t>
    </r>
  </si>
  <si>
    <t>Symbols</t>
  </si>
  <si>
    <t>Culture and national heritage in 2025</t>
  </si>
  <si>
    <t>Kultura i dziedzictwo narodowe w 2025 r.</t>
  </si>
  <si>
    <t>Artistic groups – total</t>
  </si>
  <si>
    <t xml:space="preserve">  muzyczno-instrumentalne  </t>
  </si>
  <si>
    <t>In total – outdoor events</t>
  </si>
  <si>
    <t>In total – events organised by institution independently</t>
  </si>
  <si>
    <t>In total – events with paid admission</t>
  </si>
  <si>
    <t xml:space="preserve">  imprez interdyscyplinarnych</t>
  </si>
  <si>
    <t xml:space="preserve">Z ogółem – prowadzone samodzielnie przez jednostkę  </t>
  </si>
  <si>
    <t>In total – conducted by institution independently</t>
  </si>
  <si>
    <t xml:space="preserve">  muzyczno-instrumentalnych  </t>
  </si>
  <si>
    <t xml:space="preserve">  folklorystycznych (ludowych, pieśni i tańca, kapeli)</t>
  </si>
  <si>
    <t xml:space="preserve">  turystyczne i sportowo-rekreacyjne  </t>
  </si>
  <si>
    <t>Z ogółem – zorganizowane samodzielnie przez jednostkę</t>
  </si>
  <si>
    <t>In total – organised by institution independently</t>
  </si>
  <si>
    <t>Z ogółem – z płatnym uczestnictwem</t>
  </si>
  <si>
    <t>In total – with paid participation</t>
  </si>
  <si>
    <t xml:space="preserve">  of which: available on the Internet </t>
  </si>
  <si>
    <t>Of the total number</t>
  </si>
  <si>
    <t>Inne formy działalności organizowane przez teatry i instytucje muzyczne oraz przedsiębiorstwa estradowe i rozrywkowe według siedziby</t>
  </si>
  <si>
    <t>Uczestnicy innych form działalności organizowanej przez teatry i instytucje muzyczne oraz przedsiębiorstwa estradowe i rozrywkowe według siedziby</t>
  </si>
  <si>
    <t>Wybrane wskaźniki dotyczące teatrów, instytucji muzycznych oraz przedsiębiorstw estradowych i rozrywkowych</t>
  </si>
  <si>
    <t>Działalność za granicą teatrów, instytucji muzycznych oraz przedsiębiorstw estradowych i rozrywkowych według krajów</t>
  </si>
  <si>
    <t>a Po wyeliminowaniu transferów do jednostek samorządu terytorialnego. b Po wyeliminowaniu transferów pomiędzy jednostkami samorządu terytorialnego.</t>
  </si>
  <si>
    <r>
      <t xml:space="preserve">a </t>
    </r>
    <r>
      <rPr>
        <sz val="8"/>
        <rFont val="Arial"/>
        <family val="2"/>
        <charset val="238"/>
      </rPr>
      <t xml:space="preserve">Po wyeliminowaniu </t>
    </r>
    <r>
      <rPr>
        <sz val="8"/>
        <color theme="1"/>
        <rFont val="Arial"/>
        <family val="2"/>
        <charset val="238"/>
      </rPr>
      <t>trans</t>
    </r>
    <r>
      <rPr>
        <sz val="8"/>
        <rFont val="Arial"/>
        <family val="2"/>
        <charset val="238"/>
      </rPr>
      <t>ferów</t>
    </r>
    <r>
      <rPr>
        <sz val="8"/>
        <color theme="1"/>
        <rFont val="Arial"/>
        <family val="2"/>
        <charset val="238"/>
      </rPr>
      <t xml:space="preserve"> do jednostek samorządu terytorialnego. b </t>
    </r>
    <r>
      <rPr>
        <sz val="8"/>
        <rFont val="Arial"/>
        <family val="2"/>
        <charset val="238"/>
      </rPr>
      <t xml:space="preserve">Po wyeliminowaniu </t>
    </r>
    <r>
      <rPr>
        <sz val="8"/>
        <color theme="1"/>
        <rFont val="Arial"/>
        <family val="2"/>
        <charset val="238"/>
      </rPr>
      <t>tra</t>
    </r>
    <r>
      <rPr>
        <sz val="8"/>
        <rFont val="Arial"/>
        <family val="2"/>
        <charset val="238"/>
      </rPr>
      <t xml:space="preserve">nsferów </t>
    </r>
    <r>
      <rPr>
        <sz val="8"/>
        <color theme="1"/>
        <rFont val="Arial"/>
        <family val="2"/>
        <charset val="238"/>
      </rPr>
      <t xml:space="preserve">pomiędzy jednostkami samorządu terytorialnego. c Instytucje kinematografii, zadania w zakresie kinematografii.   </t>
    </r>
  </si>
  <si>
    <t>a After elimination of transfers to local government units b After elimination of transfers between local government units. c Cinematography institutions, other cinematography activity. d Centres for protection and documentation of historical monuments, Monuments Protection Service, National Fund for the Revival of Kraków Heritage.</t>
  </si>
  <si>
    <t xml:space="preserve">a Łącznie z transferami do jednostek samorządu terytorialnego. b Łącznie z transferami pomiędzy jednostkami samorządu terytorialnego. c Instytucje kinematografii, zadania w zakresie kinematografii.   </t>
  </si>
  <si>
    <t xml:space="preserve">a Po wyelininowaniu transferów pomiędzy jednostkami samorządu terytorialnego. </t>
  </si>
  <si>
    <t>a After elimination of transfers between local government units.</t>
  </si>
  <si>
    <r>
      <t xml:space="preserve">Ogółem 
w tysiącach 
złotych  
</t>
    </r>
    <r>
      <rPr>
        <sz val="8"/>
        <color theme="1" tint="0.499984740745262"/>
        <rFont val="Arial"/>
        <family val="2"/>
        <charset val="238"/>
      </rPr>
      <t xml:space="preserve">Total in thousands PLN </t>
    </r>
  </si>
  <si>
    <t>a Według klasyfikacji budżetowej. b Po wyeliminowaniu transferów pomiędzy jednostkami samorządu terytorialnego.</t>
  </si>
  <si>
    <t>a According to the budget classification. b After elimination of transfers between local government units.</t>
  </si>
  <si>
    <t>a Po wyeliminowaniu transferów pomiędzy jednostkami samorządu terytorialnego.</t>
  </si>
  <si>
    <t>a After elimination of transfers to local government units. b After elimination of transfers between local government units.</t>
  </si>
  <si>
    <r>
      <t xml:space="preserve">            and the share of selected expenditure by voivodship</t>
    </r>
    <r>
      <rPr>
        <vertAlign val="superscript"/>
        <sz val="10"/>
        <color theme="1" tint="0.499984740745262"/>
        <rFont val="Arial"/>
        <family val="2"/>
        <charset val="238"/>
      </rPr>
      <t xml:space="preserve"> </t>
    </r>
    <r>
      <rPr>
        <sz val="10"/>
        <color theme="1" tint="0.499984740745262"/>
        <rFont val="Arial"/>
        <family val="2"/>
        <charset val="238"/>
      </rPr>
      <t>in 2025</t>
    </r>
  </si>
  <si>
    <r>
      <rPr>
        <sz val="8"/>
        <rFont val="Arial"/>
        <family val="2"/>
        <charset val="238"/>
      </rPr>
      <t>W tym w</t>
    </r>
    <r>
      <rPr>
        <sz val="8"/>
        <color rgb="FFFF0000"/>
        <rFont val="Arial"/>
        <family val="2"/>
        <charset val="238"/>
      </rPr>
      <t xml:space="preserve"> </t>
    </r>
    <r>
      <rPr>
        <sz val="8"/>
        <rFont val="Arial"/>
        <family val="2"/>
        <charset val="238"/>
      </rPr>
      <t>%</t>
    </r>
    <r>
      <rPr>
        <sz val="8"/>
        <color theme="1"/>
        <rFont val="Arial"/>
        <family val="2"/>
        <charset val="238"/>
      </rPr>
      <t xml:space="preserve">
</t>
    </r>
    <r>
      <rPr>
        <sz val="8"/>
        <color theme="1" tint="0.499984740745262"/>
        <rFont val="Arial"/>
        <family val="2"/>
        <charset val="238"/>
      </rPr>
      <t>Of which in %</t>
    </r>
  </si>
  <si>
    <t>Tabl. 13(112). Działalność przedsiębiorstw estradowych i rozrywkowych</t>
  </si>
  <si>
    <t xml:space="preserve">                      Activity of stage and entertainment enterprises</t>
  </si>
  <si>
    <t xml:space="preserve">                      Selected indicators concerning theatres, music institutions, stage and entertainment enterprises</t>
  </si>
  <si>
    <t xml:space="preserve">                    Other forms of activity organised by theatres, music institutions, stage and entertainment enterprises by locality</t>
  </si>
  <si>
    <t xml:space="preserve">                      Participants of other forms of activity organised by theatres, music institutions, stage and entertainment enterprises by locality </t>
  </si>
  <si>
    <t xml:space="preserve">                      Activity of theatres, music institutions, stage and entertainment enterprises abroad by country</t>
  </si>
  <si>
    <t>Przedstawienia i koncerty oraz widzowie i słuchacze w teatrach i instytucjach muzycznych według województw</t>
  </si>
  <si>
    <t>Performances and concerts, audience in theatres and music institutions by voivodship</t>
  </si>
  <si>
    <t>Other forms of activity organised by theatres, music institutions, stage and entertainment enterprises by locality</t>
  </si>
  <si>
    <r>
      <t>Tabl. 9(108).</t>
    </r>
    <r>
      <rPr>
        <b/>
        <sz val="10"/>
        <rFont val="Arial"/>
        <family val="2"/>
        <charset val="238"/>
      </rPr>
      <t xml:space="preserve"> Inne formy działalności organizowane przez teatry i instytucje muzyczne oraz przedsiębiorstwa estradowe i rozrywkowe według siedziby</t>
    </r>
    <r>
      <rPr>
        <b/>
        <sz val="10"/>
        <color theme="1"/>
        <rFont val="Arial"/>
        <family val="2"/>
        <charset val="238"/>
      </rPr>
      <t xml:space="preserve">
</t>
    </r>
  </si>
  <si>
    <t xml:space="preserve">Participants of other forms of activity organised by theatres, music institutions, stage and entertainment enterprises by locality </t>
  </si>
  <si>
    <t>Tabl. 10(109). Uczestnicy innych form działalności organizowanej przez teatry i instytucje muzyczne oraz przedsiębiorstwa estradowe i rozrywkowe według siedziby</t>
  </si>
  <si>
    <t>Działalność przedsiębiorstw estradowych i rozrywkowych</t>
  </si>
  <si>
    <t>Activity of stage and entertainment enterprises</t>
  </si>
  <si>
    <r>
      <t xml:space="preserve">Miejsca na widowni w stałych salach
na 1 000 ludności
</t>
    </r>
    <r>
      <rPr>
        <sz val="8"/>
        <color theme="1" tint="0.499984740745262"/>
        <rFont val="Arial"/>
        <family val="2"/>
        <charset val="238"/>
      </rPr>
      <t xml:space="preserve">Seats in permanent halls
per 1,000 population    </t>
    </r>
    <r>
      <rPr>
        <sz val="8"/>
        <color theme="1" tint="0.34998626667073579"/>
        <rFont val="Arial"/>
        <family val="2"/>
        <charset val="238"/>
      </rPr>
      <t xml:space="preserve"> </t>
    </r>
  </si>
  <si>
    <r>
      <t xml:space="preserve">Liczba ludności na 1 miejsce na widowni w stałych salach                          
</t>
    </r>
    <r>
      <rPr>
        <sz val="8"/>
        <color theme="1" tint="0.499984740745262"/>
        <rFont val="Arial"/>
        <family val="2"/>
        <charset val="238"/>
      </rPr>
      <t>Population per seat in permanent halls</t>
    </r>
  </si>
  <si>
    <r>
      <rPr>
        <sz val="8"/>
        <rFont val="Arial"/>
        <family val="2"/>
        <charset val="238"/>
      </rPr>
      <t xml:space="preserve">Widzowie i słuchacze </t>
    </r>
    <r>
      <rPr>
        <sz val="8"/>
        <color theme="1"/>
        <rFont val="Arial"/>
        <family val="2"/>
        <charset val="238"/>
      </rPr>
      <t xml:space="preserve">
</t>
    </r>
    <r>
      <rPr>
        <sz val="8"/>
        <color theme="1" tint="0.499984740745262"/>
        <rFont val="Arial"/>
        <family val="2"/>
        <charset val="238"/>
      </rPr>
      <t>Audience</t>
    </r>
  </si>
  <si>
    <t>Selected indicators concerning theatres, music institutions, stage and entertainment enterprises</t>
  </si>
  <si>
    <t>Tabl. 14(113). Wybrane wskaźniki dotyczące teatrów, instytucji muzycznych oraz przedsiębiorstw estradowych i rozrywkowych</t>
  </si>
  <si>
    <r>
      <rPr>
        <sz val="8"/>
        <rFont val="Arial"/>
        <family val="2"/>
        <charset val="238"/>
      </rPr>
      <t>Przedstawienia i koncerty zorganizowane przez</t>
    </r>
    <r>
      <rPr>
        <sz val="8"/>
        <color theme="1"/>
        <rFont val="Arial"/>
        <family val="2"/>
        <charset val="238"/>
      </rPr>
      <t xml:space="preserve">
</t>
    </r>
    <r>
      <rPr>
        <sz val="8"/>
        <color theme="1" tint="0.499984740745262"/>
        <rFont val="Arial"/>
        <family val="2"/>
        <charset val="238"/>
      </rPr>
      <t>Performances and concerts organised by</t>
    </r>
  </si>
  <si>
    <r>
      <rPr>
        <sz val="8"/>
        <rFont val="Arial"/>
        <family val="2"/>
        <charset val="238"/>
      </rPr>
      <t>Imprezy zorganizowane przez przedsiębiorstwa estradowe i rozrywkowe</t>
    </r>
    <r>
      <rPr>
        <sz val="8"/>
        <color theme="1"/>
        <rFont val="Arial"/>
        <family val="2"/>
        <charset val="238"/>
      </rPr>
      <t xml:space="preserve">
</t>
    </r>
    <r>
      <rPr>
        <sz val="8"/>
        <color theme="1" tint="0.499984740745262"/>
        <rFont val="Arial"/>
        <family val="2"/>
        <charset val="238"/>
      </rPr>
      <t>Events organised by stage and entertainment enterprises</t>
    </r>
  </si>
  <si>
    <t>Activity of theatres, music institutions, stage and entertainment enterprises abroad by country</t>
  </si>
  <si>
    <t>Tabl. 15(114). Działalność za granicą teatrów, instytucji muzycznych oraz przedsiębiorstw estradowych i rozrywkowych według krajów</t>
  </si>
  <si>
    <r>
      <t>Wydatki budżetów 
jednostek samorządu terytorialnego</t>
    </r>
    <r>
      <rPr>
        <vertAlign val="superscript"/>
        <sz val="8"/>
        <color theme="1"/>
        <rFont val="Arial"/>
        <family val="2"/>
        <charset val="238"/>
      </rPr>
      <t>b</t>
    </r>
    <r>
      <rPr>
        <sz val="8"/>
        <color theme="1"/>
        <rFont val="Arial"/>
        <family val="2"/>
        <charset val="238"/>
      </rPr>
      <t xml:space="preserve"> 
</t>
    </r>
    <r>
      <rPr>
        <sz val="8"/>
        <color theme="1" tint="0.499984740745262"/>
        <rFont val="Arial"/>
        <family val="2"/>
        <charset val="238"/>
      </rPr>
      <t>Local government units budgets expenditure</t>
    </r>
    <r>
      <rPr>
        <vertAlign val="superscript"/>
        <sz val="8"/>
        <color theme="1" tint="0.499984740745262"/>
        <rFont val="Arial"/>
        <family val="2"/>
        <charset val="238"/>
      </rPr>
      <t>b</t>
    </r>
  </si>
  <si>
    <t>Tabl. 3. Wydatki bieżące budżetu państwa i budżetów jednostek samorządu terytorialnego na kulturę i ochronę dziedzictwa narodowego według wybranych rozdziałów klasyfikacji budżetowej w 2025 r.</t>
  </si>
  <si>
    <r>
      <t>Tabl. 4. Wydatki budżetów jednostek samorządu terytorialnego</t>
    </r>
    <r>
      <rPr>
        <b/>
        <vertAlign val="superscript"/>
        <sz val="10"/>
        <rFont val="Arial"/>
        <family val="2"/>
        <charset val="238"/>
      </rPr>
      <t xml:space="preserve">a </t>
    </r>
    <r>
      <rPr>
        <b/>
        <sz val="10"/>
        <rFont val="Arial"/>
        <family val="2"/>
        <charset val="238"/>
      </rPr>
      <t>na kulturę i ochronę dziedzictwa narodowego według wybranych rozdziałów klasyfikacji budżetowej i województw w 2025 r.</t>
    </r>
  </si>
  <si>
    <r>
      <t xml:space="preserve">Tabl. 6. Wydatki budżetów jednostek samorządu terytorialnego na kulturę i ochronę dziedzictwa narodowego według województw oraz udział poszczególnych </t>
    </r>
    <r>
      <rPr>
        <b/>
        <sz val="10"/>
        <color rgb="FFFF0000"/>
        <rFont val="Arial"/>
        <family val="2"/>
        <charset val="238"/>
      </rPr>
      <t xml:space="preserve">
            </t>
    </r>
    <r>
      <rPr>
        <b/>
        <sz val="10"/>
        <rFont val="Arial"/>
        <family val="2"/>
        <charset val="238"/>
      </rPr>
      <t>województw w łącznych wydatkach według wybranych rozdziałów klasyfikacji budżetowej</t>
    </r>
    <r>
      <rPr>
        <b/>
        <vertAlign val="superscript"/>
        <sz val="10"/>
        <rFont val="Arial"/>
        <family val="2"/>
        <charset val="238"/>
      </rPr>
      <t xml:space="preserve">a </t>
    </r>
    <r>
      <rPr>
        <b/>
        <sz val="10"/>
        <rFont val="Arial"/>
        <family val="2"/>
        <charset val="238"/>
      </rPr>
      <t xml:space="preserve">w 2025 r.  </t>
    </r>
  </si>
  <si>
    <t xml:space="preserve">            Current expenditure from the state budget and local government units budgets on culture and protection of national heritage according to selected chapters of the budget classification in 2025</t>
  </si>
  <si>
    <r>
      <t xml:space="preserve">            Expenditure</t>
    </r>
    <r>
      <rPr>
        <vertAlign val="superscript"/>
        <sz val="10"/>
        <color theme="1" tint="0.499984740745262"/>
        <rFont val="Arial"/>
        <family val="2"/>
        <charset val="238"/>
      </rPr>
      <t xml:space="preserve">a </t>
    </r>
    <r>
      <rPr>
        <sz val="10"/>
        <color theme="1" tint="0.499984740745262"/>
        <rFont val="Arial"/>
        <family val="2"/>
        <charset val="238"/>
      </rPr>
      <t>from the local government units budgets on culture and protection of national heritage</t>
    </r>
    <r>
      <rPr>
        <vertAlign val="superscript"/>
        <sz val="10"/>
        <color theme="1" tint="0.499984740745262"/>
        <rFont val="Arial"/>
        <family val="2"/>
        <charset val="238"/>
      </rPr>
      <t xml:space="preserve">b </t>
    </r>
  </si>
  <si>
    <r>
      <t xml:space="preserve">          </t>
    </r>
    <r>
      <rPr>
        <sz val="10"/>
        <color rgb="FFFF0000"/>
        <rFont val="Arial"/>
        <family val="2"/>
        <charset val="238"/>
      </rPr>
      <t xml:space="preserve"> </t>
    </r>
    <r>
      <rPr>
        <sz val="10"/>
        <color theme="1" tint="0.499984740745262"/>
        <rFont val="Arial"/>
        <family val="2"/>
        <charset val="238"/>
      </rPr>
      <t xml:space="preserve"> Expenditure from the local government units budgets on culture and protection of national heritage by voivodship and the share of individual voivodship in total expenditure
            according to selected chapters of the budget classification and by voivodship</t>
    </r>
    <r>
      <rPr>
        <vertAlign val="superscript"/>
        <sz val="10"/>
        <color theme="1" tint="0.499984740745262"/>
        <rFont val="Arial"/>
        <family val="2"/>
        <charset val="238"/>
      </rPr>
      <t>a</t>
    </r>
    <r>
      <rPr>
        <sz val="10"/>
        <color theme="1" tint="0.499984740745262"/>
        <rFont val="Arial"/>
        <family val="2"/>
        <charset val="238"/>
      </rPr>
      <t xml:space="preserve"> in 2025</t>
    </r>
  </si>
  <si>
    <t>Current expenditure from the state budget and local government units budgets on culture and protection of national heritage according to selected chapters of the budget classification in 2025</t>
  </si>
  <si>
    <r>
      <t xml:space="preserve">            </t>
    </r>
    <r>
      <rPr>
        <b/>
        <sz val="10"/>
        <rFont val="Arial"/>
        <family val="2"/>
        <charset val="238"/>
      </rPr>
      <t>oraz udział wybranych wydatków według województw</t>
    </r>
    <r>
      <rPr>
        <b/>
        <vertAlign val="superscript"/>
        <sz val="10"/>
        <rFont val="Arial"/>
        <family val="2"/>
        <charset val="238"/>
      </rPr>
      <t xml:space="preserve"> </t>
    </r>
    <r>
      <rPr>
        <b/>
        <sz val="10"/>
        <rFont val="Arial"/>
        <family val="2"/>
        <charset val="238"/>
      </rPr>
      <t>w 2025 r.</t>
    </r>
  </si>
  <si>
    <t>oraz udział wybranych wydatków według województw w 2025 r.</t>
  </si>
  <si>
    <r>
      <t xml:space="preserve">            Expenditure from the local government units</t>
    </r>
    <r>
      <rPr>
        <vertAlign val="superscript"/>
        <sz val="10"/>
        <color theme="1" tint="0.499984740745262"/>
        <rFont val="Arial"/>
        <family val="2"/>
        <charset val="238"/>
      </rPr>
      <t>a</t>
    </r>
    <r>
      <rPr>
        <sz val="10"/>
        <color theme="1" tint="0.499984740745262"/>
        <rFont val="Arial"/>
        <family val="2"/>
        <charset val="238"/>
      </rPr>
      <t xml:space="preserve"> budgets on culture and protection of national heritage according to selected chapters of the budget classification and by voivodship in 2025</t>
    </r>
  </si>
  <si>
    <t>Expenditure from the local government units budgets on culture and protection of national heritage according to selected chapters of the budget classification and by voivodship in 2025</t>
  </si>
  <si>
    <r>
      <t>Tabl. 5. Wydatki</t>
    </r>
    <r>
      <rPr>
        <b/>
        <vertAlign val="superscript"/>
        <sz val="10"/>
        <rFont val="Arial"/>
        <family val="2"/>
        <charset val="238"/>
      </rPr>
      <t>a</t>
    </r>
    <r>
      <rPr>
        <b/>
        <sz val="10"/>
        <rFont val="Arial"/>
        <family val="2"/>
        <charset val="238"/>
      </rPr>
      <t xml:space="preserve"> budżetów jednostek samorządu terytorialnego na kulturę i ochronę dziedzictwa narodowego</t>
    </r>
    <r>
      <rPr>
        <b/>
        <vertAlign val="superscript"/>
        <sz val="10"/>
        <rFont val="Arial"/>
        <family val="2"/>
        <charset val="238"/>
      </rPr>
      <t xml:space="preserve">b  </t>
    </r>
  </si>
  <si>
    <t>Expenditure from the local government units budgets on culture and protection of national heritage</t>
  </si>
  <si>
    <t>and the share of selected expenditure by voivodship in 2025</t>
  </si>
  <si>
    <t xml:space="preserve"> Expenditure from the local government units budgets on culture and protection of national heritage by voivodship and the share of individual voivodship in total expenditure</t>
  </si>
  <si>
    <t>according to selected chapters of the budget classification and by voivodship in 2025</t>
  </si>
  <si>
    <r>
      <t>Tabl. 2. Wydatki budżetu państwa i budżetów jednostek samorządu terytorialnego na kulturę i ochronę dziedzictwa narodowego według wybranych rozdziałów klasyfikacji budżetowej</t>
    </r>
    <r>
      <rPr>
        <b/>
        <vertAlign val="superscript"/>
        <sz val="10"/>
        <rFont val="Arial"/>
        <family val="2"/>
        <charset val="238"/>
      </rPr>
      <t>a</t>
    </r>
    <r>
      <rPr>
        <b/>
        <sz val="10"/>
        <rFont val="Arial"/>
        <family val="2"/>
        <charset val="238"/>
      </rPr>
      <t xml:space="preserve"> w 2025 r.</t>
    </r>
  </si>
  <si>
    <r>
      <t>Wydatki budżetów jednostek samorządu terytorialnego</t>
    </r>
    <r>
      <rPr>
        <vertAlign val="superscript"/>
        <sz val="8"/>
        <color theme="1"/>
        <rFont val="Arial"/>
        <family val="2"/>
        <charset val="238"/>
      </rPr>
      <t xml:space="preserve">b 
</t>
    </r>
    <r>
      <rPr>
        <sz val="8"/>
        <color theme="1" tint="0.499984740745262"/>
        <rFont val="Arial"/>
        <family val="2"/>
        <charset val="238"/>
      </rPr>
      <t>Local government units budgets expenditure</t>
    </r>
    <r>
      <rPr>
        <vertAlign val="superscript"/>
        <sz val="8"/>
        <color theme="1" tint="0.499984740745262"/>
        <rFont val="Arial"/>
        <family val="2"/>
        <charset val="238"/>
      </rPr>
      <t>b</t>
    </r>
  </si>
  <si>
    <r>
      <rPr>
        <b/>
        <sz val="8"/>
        <rFont val="Arial"/>
        <family val="2"/>
        <charset val="238"/>
      </rPr>
      <t xml:space="preserve">Ogółem        </t>
    </r>
    <r>
      <rPr>
        <sz val="8"/>
        <rFont val="Arial"/>
        <family val="2"/>
        <charset val="238"/>
      </rPr>
      <t xml:space="preserve">                                  2024</t>
    </r>
  </si>
  <si>
    <r>
      <t xml:space="preserve">             Expenditure from the state budget and local government units budgets on culture and protection of national heritage according to selected chapters of the budget classification</t>
    </r>
    <r>
      <rPr>
        <vertAlign val="superscript"/>
        <sz val="10"/>
        <color theme="1" tint="0.499984740745262"/>
        <rFont val="Arial"/>
        <family val="2"/>
        <charset val="238"/>
      </rPr>
      <t>a</t>
    </r>
    <r>
      <rPr>
        <sz val="10"/>
        <color theme="1" tint="0.499984740745262"/>
        <rFont val="Arial"/>
        <family val="2"/>
        <charset val="238"/>
      </rPr>
      <t xml:space="preserve"> in 2025</t>
    </r>
  </si>
  <si>
    <t>Expenditure from the state budget and local government units budgets on culture and protection of national heritage according to selected chapters of the budget classification in 2025</t>
  </si>
  <si>
    <t>Book collection</t>
  </si>
  <si>
    <r>
      <t xml:space="preserve">księgozbiór udostępniony
w woluminach
</t>
    </r>
    <r>
      <rPr>
        <sz val="8"/>
        <color theme="1" tint="0.499984740745262"/>
        <rFont val="Arial"/>
        <family val="2"/>
        <charset val="238"/>
      </rPr>
      <t xml:space="preserve">loans 
of book collection 
to users 
in volumes
</t>
    </r>
  </si>
  <si>
    <r>
      <t xml:space="preserve">Księgozbiór w woluminach
</t>
    </r>
    <r>
      <rPr>
        <sz val="8"/>
        <color theme="1" tint="0.499984740745262"/>
        <rFont val="Arial"/>
        <family val="2"/>
        <charset val="238"/>
      </rPr>
      <t>Book collection in volumes</t>
    </r>
  </si>
  <si>
    <r>
      <t xml:space="preserve">Z liczby ogółem – wypożyczenia księgozbioru
</t>
    </r>
    <r>
      <rPr>
        <sz val="8"/>
        <color theme="1" tint="0.499984740745262"/>
        <rFont val="Arial"/>
        <family val="2"/>
        <charset val="238"/>
      </rPr>
      <t>In grand total – loans of book collection</t>
    </r>
  </si>
  <si>
    <r>
      <t>księgozbioru</t>
    </r>
    <r>
      <rPr>
        <sz val="8"/>
        <color rgb="FF4D4D4D"/>
        <rFont val="Arial"/>
        <family val="2"/>
        <charset val="238"/>
      </rPr>
      <t xml:space="preserve">
</t>
    </r>
    <r>
      <rPr>
        <sz val="8"/>
        <color theme="1" tint="0.499984740745262"/>
        <rFont val="Arial"/>
        <family val="2"/>
        <charset val="238"/>
      </rPr>
      <t>book collection</t>
    </r>
  </si>
  <si>
    <r>
      <t xml:space="preserve">księgozbioru
</t>
    </r>
    <r>
      <rPr>
        <sz val="8"/>
        <color theme="1" tint="0.499984740745262"/>
        <rFont val="Arial"/>
        <family val="2"/>
        <charset val="238"/>
      </rPr>
      <t>book collection</t>
    </r>
  </si>
  <si>
    <r>
      <t>Księgozbiór 
w woluminach</t>
    </r>
    <r>
      <rPr>
        <sz val="8"/>
        <color theme="1" tint="0.34998626667073579"/>
        <rFont val="Arial"/>
        <family val="2"/>
        <charset val="238"/>
      </rPr>
      <t xml:space="preserve"> 
</t>
    </r>
    <r>
      <rPr>
        <sz val="8"/>
        <color theme="1" tint="0.499984740745262"/>
        <rFont val="Arial"/>
        <family val="2"/>
        <charset val="238"/>
      </rPr>
      <t>Book collection 
in volumes</t>
    </r>
  </si>
  <si>
    <r>
      <t xml:space="preserve">Wypożyczenia księgozbioru 
</t>
    </r>
    <r>
      <rPr>
        <sz val="8"/>
        <color theme="1" tint="0.499984740745262"/>
        <rFont val="Arial"/>
        <family val="2"/>
        <charset val="238"/>
      </rPr>
      <t xml:space="preserve">Loans 
of book collection </t>
    </r>
  </si>
  <si>
    <r>
      <rPr>
        <b/>
        <sz val="10"/>
        <rFont val="Arial"/>
        <family val="2"/>
        <charset val="238"/>
      </rPr>
      <t>Tabl. 3(15)</t>
    </r>
    <r>
      <rPr>
        <b/>
        <sz val="10"/>
        <color theme="1" tint="0.34998626667073579"/>
        <rFont val="Arial"/>
        <family val="2"/>
        <charset val="238"/>
      </rPr>
      <t xml:space="preserve">. </t>
    </r>
    <r>
      <rPr>
        <b/>
        <sz val="10"/>
        <rFont val="Arial"/>
        <family val="2"/>
        <charset val="238"/>
      </rPr>
      <t xml:space="preserve">Zbiory bibliotek publicznych
                  </t>
    </r>
    <r>
      <rPr>
        <sz val="10"/>
        <rFont val="Arial"/>
        <family val="2"/>
        <charset val="238"/>
      </rPr>
      <t>Stan w dniu 31 grudnia
                  C</t>
    </r>
    <r>
      <rPr>
        <sz val="10"/>
        <color theme="1" tint="0.499984740745262"/>
        <rFont val="Arial"/>
        <family val="2"/>
        <charset val="238"/>
      </rPr>
      <t>ollections of library materials in public libraries
                  As of 31 December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</si>
</sst>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 #,##0.00\ &quot;zł&quot;_-;\-* #,##0.00\ &quot;zł&quot;_-;_-* &quot;-&quot;??\ &quot;zł&quot;_-;_-@_-"/>
    <numFmt numFmtId="43" formatCode="_-* #,##0.00\ _z_ł_-;\-* #,##0.00\ _z_ł_-;_-* &quot;-&quot;??\ _z_ł_-;_-@_-"/>
    <numFmt numFmtId="164" formatCode="0.000"/>
    <numFmt numFmtId="165" formatCode="0.0"/>
    <numFmt numFmtId="166" formatCode="[$-1010409]0.0"/>
    <numFmt numFmtId="167" formatCode="[$-10409]0;\(0\);&quot;-&quot;"/>
    <numFmt numFmtId="168" formatCode="[$-10409]0.0;\(0.0\);&quot;-&quot;"/>
    <numFmt numFmtId="169" formatCode="#,##0.0"/>
    <numFmt numFmtId="170" formatCode="[$-10409]#,##0.0;\(#,##0.0\);&quot;-&quot;"/>
    <numFmt numFmtId="171" formatCode="[$-10409]#,##0;\(#,##0\)"/>
    <numFmt numFmtId="172" formatCode="[$-10409]#,##0.0;\(#,##0.0\)"/>
    <numFmt numFmtId="173" formatCode="[$-10409]#,##0;\(#,##0\);&quot;-&quot;"/>
    <numFmt numFmtId="174" formatCode="[$-10409]#,##0.00;\(#,##0.00\);&quot;-&quot;"/>
    <numFmt numFmtId="175" formatCode="###0;\-###0;\-"/>
    <numFmt numFmtId="176" formatCode="_-* ###0\ _-;\-* ###0\ _-;_-* &quot;-&quot;\ _-;_-@_-"/>
    <numFmt numFmtId="177" formatCode="[$-10409]0;\(0\)"/>
    <numFmt numFmtId="178" formatCode="[$-10409]0.0;\(0.0\)"/>
    <numFmt numFmtId="179" formatCode="_-* ###0_-;\-*###0_-;_-* &quot;-&quot;_-;_-@_-"/>
    <numFmt numFmtId="180" formatCode="_-* #,##0.0\ _z_ł_-;\-* #,##0.0\ _z_ł_-;_-* &quot;-&quot;?\ _z_ł_-;_-@_-"/>
    <numFmt numFmtId="181" formatCode="0.0%"/>
    <numFmt numFmtId="182" formatCode="0.0000"/>
  </numFmts>
  <fonts count="171">
    <font>
      <sz val="11"/>
      <color theme="1"/>
      <name val="Calibri"/>
      <family val="2"/>
      <charset val="238"/>
      <scheme val="minor"/>
    </font>
    <font>
      <sz val="8"/>
      <color theme="1"/>
      <name val="Fira Sans"/>
      <family val="2"/>
      <charset val="238"/>
    </font>
    <font>
      <sz val="10"/>
      <name val="Arial"/>
      <family val="2"/>
      <charset val="238"/>
    </font>
    <font>
      <b/>
      <sz val="14"/>
      <color theme="1"/>
      <name val="Arial"/>
      <family val="2"/>
      <charset val="238"/>
    </font>
    <font>
      <sz val="9"/>
      <color theme="1"/>
      <name val="Arial"/>
      <family val="2"/>
      <charset val="238"/>
    </font>
    <font>
      <sz val="14"/>
      <color theme="1" tint="0.499984740745262"/>
      <name val="Arial"/>
      <family val="2"/>
      <charset val="238"/>
    </font>
    <font>
      <sz val="9"/>
      <color theme="1" tint="0.499984740745262"/>
      <name val="Arial"/>
      <family val="2"/>
      <charset val="238"/>
    </font>
    <font>
      <b/>
      <sz val="10"/>
      <color theme="1"/>
      <name val="Arial"/>
      <family val="2"/>
      <charset val="238"/>
    </font>
    <font>
      <sz val="10"/>
      <color theme="1" tint="0.499984740745262"/>
      <name val="Arial"/>
      <family val="2"/>
      <charset val="238"/>
    </font>
    <font>
      <u/>
      <sz val="11"/>
      <color theme="10"/>
      <name val="Czcionka tekstu podstawowego"/>
      <family val="2"/>
      <charset val="238"/>
    </font>
    <font>
      <sz val="10"/>
      <color theme="1"/>
      <name val="Arial"/>
      <family val="2"/>
      <charset val="238"/>
    </font>
    <font>
      <b/>
      <sz val="10"/>
      <color rgb="FFFF0000"/>
      <name val="Arial"/>
      <family val="2"/>
      <charset val="238"/>
    </font>
    <font>
      <b/>
      <sz val="10"/>
      <name val="Arial"/>
      <family val="2"/>
      <charset val="238"/>
    </font>
    <font>
      <sz val="11"/>
      <color theme="1" tint="0.499984740745262"/>
      <name val="Czcionka tekstu podstawowego"/>
      <family val="2"/>
      <charset val="238"/>
    </font>
    <font>
      <sz val="10"/>
      <color theme="0" tint="-0.499984740745262"/>
      <name val="Arial"/>
      <family val="2"/>
      <charset val="238"/>
    </font>
    <font>
      <u/>
      <sz val="8"/>
      <color theme="3"/>
      <name val="Arial"/>
      <family val="2"/>
      <charset val="238"/>
    </font>
    <font>
      <sz val="10"/>
      <color theme="3"/>
      <name val="Arial"/>
      <family val="2"/>
      <charset val="238"/>
    </font>
    <font>
      <sz val="8"/>
      <color theme="1"/>
      <name val="Arial"/>
      <family val="2"/>
      <charset val="238"/>
    </font>
    <font>
      <sz val="8"/>
      <color theme="1" tint="0.499984740745262"/>
      <name val="Arial"/>
      <family val="2"/>
      <charset val="238"/>
    </font>
    <font>
      <sz val="8"/>
      <color theme="0" tint="-0.499984740745262"/>
      <name val="Arial"/>
      <family val="2"/>
      <charset val="238"/>
    </font>
    <font>
      <sz val="8"/>
      <name val="Arial"/>
      <family val="2"/>
      <charset val="238"/>
    </font>
    <font>
      <sz val="8"/>
      <color theme="1" tint="0.34998626667073579"/>
      <name val="Arial"/>
      <family val="2"/>
      <charset val="238"/>
    </font>
    <font>
      <b/>
      <sz val="8"/>
      <color theme="1"/>
      <name val="Arial"/>
      <family val="2"/>
      <charset val="238"/>
    </font>
    <font>
      <sz val="10"/>
      <name val="Arial"/>
      <family val="2"/>
      <charset val="238"/>
    </font>
    <font>
      <b/>
      <sz val="8"/>
      <name val="Arial"/>
      <family val="2"/>
      <charset val="238"/>
    </font>
    <font>
      <b/>
      <sz val="8"/>
      <color theme="1" tint="0.499984740745262"/>
      <name val="Arial"/>
      <family val="2"/>
      <charset val="238"/>
    </font>
    <font>
      <sz val="8"/>
      <color theme="1"/>
      <name val="Times New Roman"/>
      <family val="1"/>
      <charset val="238"/>
    </font>
    <font>
      <vertAlign val="superscript"/>
      <sz val="8"/>
      <color theme="1"/>
      <name val="Arial"/>
      <family val="2"/>
      <charset val="238"/>
    </font>
    <font>
      <vertAlign val="superscript"/>
      <sz val="8"/>
      <color theme="1" tint="0.499984740745262"/>
      <name val="Arial"/>
      <family val="2"/>
      <charset val="238"/>
    </font>
    <font>
      <sz val="8"/>
      <name val="Times New Roman"/>
      <family val="1"/>
      <charset val="238"/>
    </font>
    <font>
      <sz val="8"/>
      <color rgb="FFFF0000"/>
      <name val="Times New Roman"/>
      <family val="1"/>
      <charset val="238"/>
    </font>
    <font>
      <b/>
      <sz val="8"/>
      <color rgb="FFFF0000"/>
      <name val="Times New Roman"/>
      <family val="1"/>
      <charset val="238"/>
    </font>
    <font>
      <b/>
      <vertAlign val="superscript"/>
      <sz val="10"/>
      <name val="Arial"/>
      <family val="2"/>
      <charset val="238"/>
    </font>
    <font>
      <b/>
      <sz val="9"/>
      <color theme="1"/>
      <name val="Arial"/>
      <family val="2"/>
      <charset val="238"/>
    </font>
    <font>
      <vertAlign val="superscript"/>
      <sz val="10"/>
      <color theme="1" tint="0.499984740745262"/>
      <name val="Arial"/>
      <family val="2"/>
      <charset val="238"/>
    </font>
    <font>
      <b/>
      <sz val="8"/>
      <color theme="3"/>
      <name val="Arial"/>
      <family val="2"/>
      <charset val="238"/>
    </font>
    <font>
      <sz val="9"/>
      <color theme="3"/>
      <name val="Arial"/>
      <family val="2"/>
      <charset val="238"/>
    </font>
    <font>
      <sz val="8"/>
      <color rgb="FFFF0000"/>
      <name val="Arial"/>
      <family val="2"/>
      <charset val="238"/>
    </font>
    <font>
      <sz val="11"/>
      <name val="Calibri"/>
      <family val="2"/>
      <charset val="238"/>
    </font>
    <font>
      <sz val="9"/>
      <color rgb="FFFF0000"/>
      <name val="Arial"/>
      <family val="2"/>
      <charset val="238"/>
    </font>
    <font>
      <sz val="8"/>
      <color theme="3"/>
      <name val="Arial"/>
      <family val="2"/>
      <charset val="238"/>
    </font>
    <font>
      <sz val="8"/>
      <color rgb="FF00B050"/>
      <name val="Arial"/>
      <family val="2"/>
      <charset val="238"/>
    </font>
    <font>
      <sz val="8"/>
      <color rgb="FF4D4D4D"/>
      <name val="Arial"/>
      <family val="2"/>
      <charset val="238"/>
    </font>
    <font>
      <b/>
      <sz val="10"/>
      <name val="Arial"/>
      <family val="2"/>
    </font>
    <font>
      <b/>
      <sz val="8"/>
      <color rgb="FFFF0000"/>
      <name val="Arial"/>
      <family val="2"/>
      <charset val="238"/>
    </font>
    <font>
      <b/>
      <sz val="8"/>
      <color rgb="FF4D4D4D"/>
      <name val="Arial"/>
      <family val="2"/>
      <charset val="238"/>
    </font>
    <font>
      <u/>
      <sz val="11"/>
      <color theme="10"/>
      <name val="Calibri"/>
      <family val="2"/>
      <charset val="238"/>
      <scheme val="minor"/>
    </font>
    <font>
      <sz val="11"/>
      <color theme="1"/>
      <name val="Calibri"/>
      <family val="2"/>
      <charset val="238"/>
      <scheme val="minor"/>
    </font>
    <font>
      <sz val="9"/>
      <color theme="1" tint="0.34998626667073579"/>
      <name val="Arial"/>
      <family val="2"/>
      <charset val="238"/>
    </font>
    <font>
      <b/>
      <i/>
      <sz val="9"/>
      <color theme="1"/>
      <name val="Arial"/>
      <family val="2"/>
      <charset val="238"/>
    </font>
    <font>
      <sz val="10"/>
      <color theme="1" tint="0.34998626667073579"/>
      <name val="Arial"/>
      <family val="2"/>
      <charset val="238"/>
    </font>
    <font>
      <i/>
      <sz val="10"/>
      <color rgb="FF4D4D4D"/>
      <name val="Arial"/>
      <family val="2"/>
      <charset val="238"/>
    </font>
    <font>
      <sz val="10"/>
      <color rgb="FFFF0000"/>
      <name val="Arial"/>
      <family val="2"/>
      <charset val="238"/>
    </font>
    <font>
      <b/>
      <sz val="10"/>
      <color theme="1" tint="0.34998626667073579"/>
      <name val="Arial"/>
      <family val="2"/>
      <charset val="238"/>
    </font>
    <font>
      <sz val="8"/>
      <color theme="1" tint="0.34998626667073579"/>
      <name val="Cambria"/>
      <family val="1"/>
      <charset val="238"/>
    </font>
    <font>
      <vertAlign val="superscript"/>
      <sz val="8"/>
      <name val="Arial"/>
      <family val="2"/>
      <charset val="238"/>
    </font>
    <font>
      <i/>
      <sz val="8"/>
      <color theme="1"/>
      <name val="Arial"/>
      <family val="2"/>
      <charset val="238"/>
    </font>
    <font>
      <b/>
      <sz val="10"/>
      <color theme="1" tint="0.499984740745262"/>
      <name val="Arial"/>
      <family val="2"/>
      <charset val="238"/>
    </font>
    <font>
      <sz val="10"/>
      <color rgb="FF4D4D4D"/>
      <name val="Arial"/>
      <family val="2"/>
      <charset val="238"/>
    </font>
    <font>
      <sz val="8"/>
      <color indexed="8"/>
      <name val="Arial"/>
      <family val="2"/>
      <charset val="238"/>
    </font>
    <font>
      <sz val="14"/>
      <name val="Arial"/>
      <family val="2"/>
      <charset val="238"/>
    </font>
    <font>
      <b/>
      <sz val="14"/>
      <name val="Arial"/>
      <family val="2"/>
      <charset val="238"/>
    </font>
    <font>
      <sz val="9"/>
      <name val="Arial"/>
      <family val="2"/>
      <charset val="238"/>
    </font>
    <font>
      <b/>
      <sz val="10"/>
      <color theme="1"/>
      <name val="Times New Roman"/>
      <family val="1"/>
      <charset val="238"/>
    </font>
    <font>
      <b/>
      <sz val="10"/>
      <color rgb="FF4D4D4D"/>
      <name val="Arial"/>
      <family val="2"/>
      <charset val="238"/>
    </font>
    <font>
      <b/>
      <sz val="9"/>
      <name val="Arial"/>
      <family val="2"/>
      <charset val="238"/>
    </font>
    <font>
      <b/>
      <sz val="9"/>
      <color theme="3"/>
      <name val="Arial"/>
      <family val="2"/>
      <charset val="238"/>
    </font>
    <font>
      <sz val="11"/>
      <color theme="1"/>
      <name val="Czcionka tekstu podstawowego"/>
      <family val="2"/>
      <charset val="238"/>
    </font>
    <font>
      <sz val="11"/>
      <color rgb="FF000000"/>
      <name val="Calibri"/>
      <family val="2"/>
      <scheme val="minor"/>
    </font>
    <font>
      <b/>
      <sz val="8"/>
      <color rgb="FF000000"/>
      <name val="Arial"/>
      <family val="2"/>
      <charset val="238"/>
    </font>
    <font>
      <sz val="8"/>
      <color rgb="FF000000"/>
      <name val="Arial"/>
      <family val="2"/>
      <charset val="238"/>
    </font>
    <font>
      <b/>
      <sz val="10"/>
      <color theme="3"/>
      <name val="Arial"/>
      <family val="2"/>
      <charset val="238"/>
    </font>
    <font>
      <sz val="8"/>
      <color rgb="FF595959"/>
      <name val="Arial"/>
      <family val="2"/>
      <charset val="238"/>
    </font>
    <font>
      <sz val="8"/>
      <name val="Calibri"/>
      <family val="2"/>
      <charset val="238"/>
    </font>
    <font>
      <u/>
      <sz val="8"/>
      <name val="Arial"/>
      <family val="2"/>
      <charset val="238"/>
    </font>
    <font>
      <sz val="11"/>
      <color indexed="8"/>
      <name val="Times New Roman"/>
      <family val="2"/>
      <charset val="238"/>
    </font>
    <font>
      <b/>
      <sz val="8"/>
      <color theme="1" tint="0.34998626667073579"/>
      <name val="Arial"/>
      <family val="2"/>
      <charset val="238"/>
    </font>
    <font>
      <strike/>
      <sz val="8"/>
      <color rgb="FFFF0000"/>
      <name val="Arial"/>
      <family val="2"/>
      <charset val="238"/>
    </font>
    <font>
      <i/>
      <sz val="8"/>
      <color theme="1" tint="0.499984740745262"/>
      <name val="Arial"/>
      <family val="2"/>
      <charset val="238"/>
    </font>
    <font>
      <sz val="11"/>
      <color theme="1"/>
      <name val="Arial"/>
      <family val="2"/>
      <charset val="238"/>
    </font>
    <font>
      <sz val="10"/>
      <color rgb="FF000000"/>
      <name val="Segoe UI"/>
      <family val="2"/>
      <charset val="238"/>
    </font>
    <font>
      <sz val="12"/>
      <name val="Arial"/>
      <family val="2"/>
      <charset val="238"/>
    </font>
    <font>
      <sz val="12"/>
      <color theme="1" tint="0.499984740745262"/>
      <name val="Arial"/>
      <family val="2"/>
      <charset val="238"/>
    </font>
    <font>
      <u/>
      <sz val="10"/>
      <color theme="10"/>
      <name val="Arial"/>
      <family val="2"/>
      <charset val="238"/>
    </font>
    <font>
      <u/>
      <sz val="8"/>
      <color theme="1"/>
      <name val="Arial"/>
      <family val="2"/>
      <charset val="238"/>
    </font>
    <font>
      <sz val="10"/>
      <name val="Times New Roman"/>
      <family val="1"/>
      <charset val="238"/>
    </font>
    <font>
      <sz val="9"/>
      <color indexed="8"/>
      <name val="Times New Roman"/>
      <family val="1"/>
      <charset val="238"/>
    </font>
    <font>
      <sz val="9"/>
      <color rgb="FF000000"/>
      <name val="Times New Roman"/>
      <family val="1"/>
      <charset val="238"/>
    </font>
    <font>
      <sz val="9"/>
      <name val="Times New Roman"/>
      <family val="1"/>
      <charset val="238"/>
    </font>
    <font>
      <i/>
      <sz val="8"/>
      <name val="Arial"/>
      <family val="2"/>
      <charset val="238"/>
    </font>
    <font>
      <sz val="9"/>
      <color rgb="FF4D4D4D"/>
      <name val="Arial"/>
      <family val="2"/>
      <charset val="238"/>
    </font>
    <font>
      <b/>
      <sz val="9"/>
      <color rgb="FFFF0000"/>
      <name val="Arial"/>
      <family val="2"/>
      <charset val="238"/>
    </font>
    <font>
      <sz val="11"/>
      <color rgb="FFFF0000"/>
      <name val="Arial"/>
      <family val="2"/>
      <charset val="238"/>
    </font>
    <font>
      <sz val="11"/>
      <color theme="1" tint="0.499984740745262"/>
      <name val="Calibri"/>
      <family val="2"/>
      <charset val="238"/>
      <scheme val="minor"/>
    </font>
    <font>
      <i/>
      <sz val="9"/>
      <color theme="1"/>
      <name val="Arial"/>
      <family val="2"/>
      <charset val="238"/>
    </font>
    <font>
      <sz val="9"/>
      <color rgb="FF000000"/>
      <name val="Arial"/>
      <family val="2"/>
      <charset val="238"/>
    </font>
    <font>
      <b/>
      <sz val="9"/>
      <color rgb="FF000000"/>
      <name val="Arial"/>
      <family val="2"/>
      <charset val="238"/>
    </font>
    <font>
      <i/>
      <sz val="9"/>
      <color theme="1" tint="0.34998626667073579"/>
      <name val="Arial"/>
      <family val="2"/>
      <charset val="238"/>
    </font>
    <font>
      <b/>
      <i/>
      <sz val="9"/>
      <color rgb="FF4D4D4D"/>
      <name val="Arial"/>
      <family val="2"/>
      <charset val="238"/>
    </font>
    <font>
      <i/>
      <sz val="9"/>
      <name val="Arial"/>
      <family val="2"/>
      <charset val="238"/>
    </font>
    <font>
      <i/>
      <sz val="8"/>
      <color theme="1" tint="0.34998626667073579"/>
      <name val="Arial"/>
      <family val="2"/>
      <charset val="238"/>
    </font>
    <font>
      <b/>
      <vertAlign val="superscript"/>
      <sz val="10"/>
      <color theme="1"/>
      <name val="Arial"/>
      <family val="2"/>
      <charset val="238"/>
    </font>
    <font>
      <b/>
      <vertAlign val="superscript"/>
      <sz val="8"/>
      <name val="Arial"/>
      <family val="2"/>
      <charset val="238"/>
    </font>
    <font>
      <sz val="10"/>
      <name val="Arial CE"/>
      <charset val="238"/>
    </font>
    <font>
      <b/>
      <sz val="9.5"/>
      <color theme="1"/>
      <name val="Fira Sans"/>
      <family val="2"/>
      <charset val="238"/>
    </font>
    <font>
      <sz val="9.5"/>
      <color theme="1"/>
      <name val="Fira Sans"/>
      <family val="2"/>
      <charset val="238"/>
    </font>
    <font>
      <sz val="9.5"/>
      <color rgb="FFFF0000"/>
      <name val="Fira Sans"/>
      <family val="2"/>
      <charset val="238"/>
    </font>
    <font>
      <sz val="9.5"/>
      <name val="Fira Sans"/>
      <family val="2"/>
      <charset val="238"/>
    </font>
    <font>
      <sz val="14"/>
      <color theme="1"/>
      <name val="Czcionka tekstu podstawowego"/>
      <family val="2"/>
      <charset val="238"/>
    </font>
    <font>
      <sz val="14"/>
      <color theme="1" tint="0.499984740745262"/>
      <name val="Czcionka tekstu podstawowego"/>
      <family val="2"/>
      <charset val="238"/>
    </font>
    <font>
      <b/>
      <sz val="12"/>
      <name val="Arial"/>
      <family val="2"/>
      <charset val="238"/>
    </font>
    <font>
      <i/>
      <sz val="10"/>
      <color indexed="8"/>
      <name val="Times New Roman"/>
      <family val="1"/>
      <charset val="238"/>
    </font>
    <font>
      <b/>
      <sz val="8"/>
      <color rgb="FF000000"/>
      <name val="Segoe UI"/>
      <family val="2"/>
      <charset val="238"/>
    </font>
    <font>
      <i/>
      <sz val="10"/>
      <color theme="1"/>
      <name val="Times New Roman"/>
      <family val="1"/>
      <charset val="238"/>
    </font>
    <font>
      <b/>
      <sz val="10"/>
      <color rgb="FF000000"/>
      <name val="Segoe UI"/>
      <family val="2"/>
      <charset val="238"/>
    </font>
    <font>
      <sz val="10"/>
      <color theme="1"/>
      <name val="Times New Roman"/>
      <family val="1"/>
      <charset val="238"/>
    </font>
    <font>
      <sz val="8"/>
      <color theme="1"/>
      <name val="Czcionka tekstu podstawowego"/>
      <family val="2"/>
      <charset val="238"/>
    </font>
    <font>
      <i/>
      <sz val="10"/>
      <name val="Arial"/>
      <family val="2"/>
      <charset val="238"/>
    </font>
    <font>
      <u/>
      <sz val="9"/>
      <color theme="3"/>
      <name val="Arial"/>
      <family val="2"/>
      <charset val="238"/>
    </font>
    <font>
      <sz val="10"/>
      <color rgb="FF00B050"/>
      <name val="Arial"/>
      <family val="2"/>
      <charset val="238"/>
    </font>
    <font>
      <i/>
      <sz val="8"/>
      <color rgb="FF000000"/>
      <name val="Arial"/>
      <family val="2"/>
      <charset val="238"/>
    </font>
    <font>
      <sz val="14"/>
      <color theme="1"/>
      <name val="Arial"/>
      <family val="2"/>
      <charset val="238"/>
    </font>
    <font>
      <i/>
      <sz val="9"/>
      <color rgb="FF4D4D4D"/>
      <name val="Arial"/>
      <family val="2"/>
      <charset val="238"/>
    </font>
    <font>
      <sz val="11"/>
      <color rgb="FF000000"/>
      <name val="Calibri"/>
      <family val="2"/>
      <charset val="1"/>
    </font>
    <font>
      <b/>
      <i/>
      <sz val="8"/>
      <color theme="1"/>
      <name val="Arial"/>
      <family val="2"/>
      <charset val="238"/>
    </font>
    <font>
      <u/>
      <sz val="11"/>
      <color theme="10"/>
      <name val="Calibri"/>
      <family val="2"/>
      <scheme val="minor"/>
    </font>
    <font>
      <sz val="11"/>
      <name val="Calibri"/>
      <family val="2"/>
      <scheme val="minor"/>
    </font>
    <font>
      <b/>
      <sz val="10"/>
      <color rgb="FF000000"/>
      <name val="Arial"/>
      <family val="2"/>
      <charset val="238"/>
    </font>
    <font>
      <sz val="10"/>
      <color rgb="FF000000"/>
      <name val="Arial"/>
      <family val="2"/>
      <charset val="238"/>
    </font>
    <font>
      <vertAlign val="superscript"/>
      <sz val="8"/>
      <color rgb="FF000000"/>
      <name val="Arial"/>
      <family val="2"/>
      <charset val="238"/>
    </font>
    <font>
      <vertAlign val="superscript"/>
      <sz val="8"/>
      <color theme="1" tint="0.34998626667073579"/>
      <name val="Arial"/>
      <family val="2"/>
      <charset val="238"/>
    </font>
    <font>
      <sz val="11"/>
      <color rgb="FF000000"/>
      <name val="Arial"/>
      <family val="2"/>
      <charset val="238"/>
    </font>
    <font>
      <sz val="11"/>
      <color theme="1" tint="0.499984740745262"/>
      <name val="Arial"/>
      <family val="2"/>
      <charset val="238"/>
    </font>
    <font>
      <sz val="14"/>
      <color rgb="FFFF0000"/>
      <name val="Arial"/>
      <family val="2"/>
      <charset val="238"/>
    </font>
    <font>
      <sz val="8"/>
      <color theme="1"/>
      <name val="Arial"/>
      <family val="2"/>
    </font>
    <font>
      <b/>
      <sz val="8"/>
      <color theme="1"/>
      <name val="Arial"/>
      <family val="2"/>
    </font>
    <font>
      <sz val="8"/>
      <name val="Arial"/>
      <family val="2"/>
    </font>
    <font>
      <sz val="8"/>
      <color rgb="FF000000"/>
      <name val="Arial"/>
      <family val="2"/>
    </font>
    <font>
      <b/>
      <sz val="8"/>
      <name val="Arial"/>
      <family val="2"/>
    </font>
    <font>
      <sz val="8"/>
      <color theme="1" tint="0.499984740745262"/>
      <name val="Arial"/>
      <family val="2"/>
    </font>
    <font>
      <b/>
      <sz val="8"/>
      <color rgb="FF000000"/>
      <name val="Arial"/>
      <family val="2"/>
    </font>
    <font>
      <i/>
      <sz val="10"/>
      <color theme="1" tint="0.499984740745262"/>
      <name val="Arial"/>
      <family val="2"/>
      <charset val="238"/>
    </font>
    <font>
      <sz val="8"/>
      <name val="Verdana Pro Cond Light"/>
      <family val="2"/>
      <charset val="1"/>
    </font>
    <font>
      <b/>
      <i/>
      <sz val="9"/>
      <color theme="1" tint="0.499984740745262"/>
      <name val="Arial"/>
      <family val="2"/>
      <charset val="238"/>
    </font>
    <font>
      <sz val="8"/>
      <color rgb="FFFF0000"/>
      <name val="Czcionka tekstu podstawowego"/>
      <family val="2"/>
      <charset val="238"/>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rgb="FF9C6500"/>
      <name val="Calibri"/>
      <family val="2"/>
      <charset val="238"/>
      <scheme val="minor"/>
    </font>
    <font>
      <sz val="11"/>
      <color indexed="8"/>
      <name val="Czcionka tekstu podstawowego"/>
      <family val="2"/>
      <charset val="238"/>
    </font>
    <font>
      <sz val="11"/>
      <color theme="1"/>
      <name val="Calibri"/>
      <family val="2"/>
      <scheme val="minor"/>
    </font>
    <font>
      <b/>
      <sz val="9"/>
      <color theme="1" tint="0.499984740745262"/>
      <name val="Arial"/>
      <family val="2"/>
      <charset val="238"/>
    </font>
    <font>
      <b/>
      <sz val="16"/>
      <color theme="1"/>
      <name val="Arial"/>
      <family val="2"/>
      <charset val="238"/>
    </font>
    <font>
      <b/>
      <sz val="14"/>
      <name val="Calibri"/>
      <family val="2"/>
      <charset val="238"/>
      <scheme val="minor"/>
    </font>
    <font>
      <b/>
      <sz val="14"/>
      <name val="Czcionka tekstu podstawowego"/>
      <family val="2"/>
      <charset val="238"/>
    </font>
    <font>
      <b/>
      <sz val="14"/>
      <color theme="1" tint="0.499984740745262"/>
      <name val="Arial"/>
      <family val="2"/>
      <charset val="238"/>
    </font>
    <font>
      <b/>
      <sz val="11"/>
      <color theme="1" tint="0.499984740745262"/>
      <name val="Czcionka tekstu podstawowego"/>
      <family val="2"/>
      <charset val="238"/>
    </font>
    <font>
      <b/>
      <sz val="12"/>
      <color theme="1" tint="0.499984740745262"/>
      <name val="Arial"/>
      <family val="2"/>
      <charset val="238"/>
    </font>
    <font>
      <b/>
      <sz val="16"/>
      <color theme="1" tint="0.499984740745262"/>
      <name val="Arial"/>
      <family val="2"/>
      <charset val="238"/>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FF"/>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1">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D3D3D3"/>
      </bottom>
      <diagonal/>
    </border>
    <border>
      <left style="thin">
        <color indexed="64"/>
      </left>
      <right style="thin">
        <color auto="1"/>
      </right>
      <top style="thin">
        <color rgb="FFD3D3D3"/>
      </top>
      <bottom style="thin">
        <color rgb="FFD3D3D3"/>
      </bottom>
      <diagonal/>
    </border>
    <border>
      <left style="thin">
        <color indexed="64"/>
      </left>
      <right style="thin">
        <color indexed="64"/>
      </right>
      <top style="thin">
        <color rgb="FFD3D3D3"/>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style="thin">
        <color indexed="64"/>
      </left>
      <right/>
      <top style="thin">
        <color indexed="64"/>
      </top>
      <bottom style="thin">
        <color rgb="FFD3D3D3"/>
      </bottom>
      <diagonal/>
    </border>
    <border>
      <left style="thin">
        <color auto="1"/>
      </left>
      <right/>
      <top style="thin">
        <color rgb="FFD3D3D3"/>
      </top>
      <bottom style="thin">
        <color rgb="FFD3D3D3"/>
      </bottom>
      <diagonal/>
    </border>
    <border>
      <left/>
      <right style="thin">
        <color auto="1"/>
      </right>
      <top style="thin">
        <color auto="1"/>
      </top>
      <bottom/>
      <diagonal/>
    </border>
    <border>
      <left/>
      <right/>
      <top style="thin">
        <color auto="1"/>
      </top>
      <bottom/>
      <diagonal/>
    </border>
    <border>
      <left/>
      <right/>
      <top style="thin">
        <color rgb="FFD3D3D3"/>
      </top>
      <bottom style="thin">
        <color rgb="FFD3D3D3"/>
      </bottom>
      <diagonal/>
    </border>
    <border>
      <left style="thin">
        <color theme="0" tint="-0.14996795556505021"/>
      </left>
      <right style="thin">
        <color theme="0" tint="-0.14996795556505021"/>
      </right>
      <top/>
      <bottom/>
      <diagonal/>
    </border>
    <border>
      <left style="thin">
        <color theme="1"/>
      </left>
      <right style="thin">
        <color indexed="64"/>
      </right>
      <top style="thin">
        <color rgb="FFD3D3D3"/>
      </top>
      <bottom style="thin">
        <color rgb="FFD3D3D3"/>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auto="1"/>
      </left>
      <right style="thin">
        <color indexed="64"/>
      </right>
      <top style="thin">
        <color indexed="64"/>
      </top>
      <bottom/>
      <diagonal/>
    </border>
    <border>
      <left style="thin">
        <color auto="1"/>
      </left>
      <right/>
      <top style="thin">
        <color auto="1"/>
      </top>
      <bottom/>
      <diagonal/>
    </border>
    <border>
      <left style="thin">
        <color indexed="8"/>
      </left>
      <right style="thin">
        <color auto="1"/>
      </right>
      <top/>
      <bottom style="thin">
        <color indexed="64"/>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style="thin">
        <color rgb="FFD3D3D3"/>
      </bottom>
      <diagonal/>
    </border>
    <border>
      <left/>
      <right style="thin">
        <color auto="1"/>
      </right>
      <top/>
      <bottom/>
      <diagonal/>
    </border>
    <border>
      <left/>
      <right/>
      <top/>
      <bottom style="thin">
        <color rgb="FFD3D3D3"/>
      </bottom>
      <diagonal/>
    </border>
    <border>
      <left/>
      <right style="thin">
        <color rgb="FFD3D3D3"/>
      </right>
      <top style="thin">
        <color rgb="FFD3D3D3"/>
      </top>
      <bottom style="thin">
        <color rgb="FFD3D3D3"/>
      </bottom>
      <diagonal/>
    </border>
    <border>
      <left style="thin">
        <color auto="1"/>
      </left>
      <right style="thin">
        <color auto="1"/>
      </right>
      <top/>
      <bottom style="thin">
        <color rgb="FFD3D3D3"/>
      </bottom>
      <diagonal/>
    </border>
    <border>
      <left style="thin">
        <color auto="1"/>
      </left>
      <right/>
      <top/>
      <bottom/>
      <diagonal/>
    </border>
    <border>
      <left/>
      <right style="thin">
        <color rgb="FFD3D3D3"/>
      </right>
      <top style="thin">
        <color rgb="FFD3D3D3"/>
      </top>
      <bottom/>
      <diagonal/>
    </border>
    <border>
      <left style="thin">
        <color auto="1"/>
      </left>
      <right/>
      <top style="thin">
        <color rgb="FFD3D3D3"/>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theme="0" tint="-0.14996795556505021"/>
      </top>
      <bottom style="thin">
        <color theme="0" tint="-0.14996795556505021"/>
      </bottom>
      <diagonal/>
    </border>
    <border>
      <left/>
      <right/>
      <top style="thin">
        <color theme="0" tint="-0.14996795556505021"/>
      </top>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style="hair">
        <color theme="0" tint="-0.24994659260841701"/>
      </top>
      <bottom/>
      <diagonal/>
    </border>
    <border>
      <left style="thin">
        <color rgb="FFD3D3D3"/>
      </left>
      <right style="thin">
        <color indexed="64"/>
      </right>
      <top style="thin">
        <color rgb="FFD3D3D3"/>
      </top>
      <bottom style="thin">
        <color rgb="FFD3D3D3"/>
      </bottom>
      <diagonal/>
    </border>
    <border>
      <left/>
      <right style="thin">
        <color indexed="64"/>
      </right>
      <top style="thin">
        <color rgb="FFD3D3D3"/>
      </top>
      <bottom style="thin">
        <color rgb="FFD3D3D3"/>
      </bottom>
      <diagonal/>
    </border>
    <border>
      <left style="thin">
        <color rgb="FFD3D3D3"/>
      </left>
      <right style="thin">
        <color indexed="64"/>
      </right>
      <top style="thin">
        <color rgb="FFD3D3D3"/>
      </top>
      <bottom/>
      <diagonal/>
    </border>
    <border>
      <left/>
      <right style="thin">
        <color indexed="64"/>
      </right>
      <top style="thin">
        <color rgb="FFD3D3D3"/>
      </top>
      <bottom/>
      <diagonal/>
    </border>
    <border>
      <left style="thin">
        <color rgb="FFD3D3D3"/>
      </left>
      <right style="thin">
        <color indexed="64"/>
      </right>
      <top/>
      <bottom style="thin">
        <color rgb="FFD3D3D3"/>
      </bottom>
      <diagonal/>
    </border>
    <border>
      <left/>
      <right style="thin">
        <color indexed="64"/>
      </right>
      <top/>
      <bottom style="thin">
        <color rgb="FFD3D3D3"/>
      </bottom>
      <diagonal/>
    </border>
    <border>
      <left style="thin">
        <color indexed="64"/>
      </left>
      <right/>
      <top/>
      <bottom style="thin">
        <color rgb="FFD3D3D3"/>
      </bottom>
      <diagonal/>
    </border>
    <border>
      <left style="thin">
        <color indexed="64"/>
      </left>
      <right style="thin">
        <color rgb="FFD3D3D3"/>
      </right>
      <top style="thin">
        <color rgb="FFD3D3D3"/>
      </top>
      <bottom style="thin">
        <color rgb="FFD3D3D3"/>
      </bottom>
      <diagonal/>
    </border>
    <border>
      <left style="thin">
        <color theme="1"/>
      </left>
      <right style="thin">
        <color theme="1"/>
      </right>
      <top style="thin">
        <color rgb="FFD3D3D3"/>
      </top>
      <bottom style="thin">
        <color rgb="FFD3D3D3"/>
      </bottom>
      <diagonal/>
    </border>
    <border>
      <left style="thin">
        <color theme="1"/>
      </left>
      <right/>
      <top style="thin">
        <color rgb="FFD3D3D3"/>
      </top>
      <bottom style="thin">
        <color rgb="FFD3D3D3"/>
      </bottom>
      <diagonal/>
    </border>
    <border>
      <left/>
      <right style="thin">
        <color theme="1"/>
      </right>
      <top/>
      <bottom/>
      <diagonal/>
    </border>
    <border>
      <left/>
      <right style="thin">
        <color indexed="64"/>
      </right>
      <top style="thin">
        <color indexed="64"/>
      </top>
      <bottom style="thin">
        <color rgb="FFD3D3D3"/>
      </bottom>
      <diagonal/>
    </border>
    <border>
      <left style="thin">
        <color rgb="FF4D4D4D"/>
      </left>
      <right style="thin">
        <color auto="1"/>
      </right>
      <top style="thin">
        <color rgb="FFD3D3D3"/>
      </top>
      <bottom style="thin">
        <color rgb="FFD3D3D3"/>
      </bottom>
      <diagonal/>
    </border>
    <border>
      <left style="thin">
        <color indexed="64"/>
      </left>
      <right style="thin">
        <color rgb="FFD3D3D3"/>
      </right>
      <top style="thin">
        <color indexed="64"/>
      </top>
      <bottom style="thin">
        <color rgb="FFD3D3D3"/>
      </bottom>
      <diagonal/>
    </border>
    <border>
      <left/>
      <right/>
      <top style="thin">
        <color rgb="FFD3D3D3"/>
      </top>
      <bottom/>
      <diagonal/>
    </border>
    <border>
      <left style="thin">
        <color theme="1"/>
      </left>
      <right style="thin">
        <color rgb="FFD3D3D3"/>
      </right>
      <top style="thin">
        <color rgb="FFD3D3D3"/>
      </top>
      <bottom style="thin">
        <color rgb="FFD3D3D3"/>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auto="1"/>
      </left>
      <right style="thin">
        <color indexed="64"/>
      </right>
      <top/>
      <bottom/>
      <diagonal/>
    </border>
    <border>
      <left/>
      <right style="thin">
        <color rgb="FFD3D3D3"/>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50">
    <xf numFmtId="0" fontId="0" fillId="0" borderId="0"/>
    <xf numFmtId="0" fontId="2" fillId="0" borderId="0"/>
    <xf numFmtId="0" fontId="9" fillId="0" borderId="0" applyNumberFormat="0" applyFill="0" applyBorder="0" applyAlignment="0" applyProtection="0"/>
    <xf numFmtId="43" fontId="23" fillId="0" borderId="0" applyFont="0" applyFill="0" applyBorder="0" applyAlignment="0" applyProtection="0"/>
    <xf numFmtId="0" fontId="46" fillId="0" borderId="0" applyNumberFormat="0" applyFill="0" applyBorder="0" applyAlignment="0" applyProtection="0"/>
    <xf numFmtId="0" fontId="23" fillId="0" borderId="0"/>
    <xf numFmtId="0" fontId="63" fillId="0" borderId="0" applyNumberFormat="0" applyFill="0" applyBorder="0" applyAlignment="0" applyProtection="0"/>
    <xf numFmtId="0" fontId="47" fillId="0" borderId="0"/>
    <xf numFmtId="0" fontId="67" fillId="0" borderId="0"/>
    <xf numFmtId="0" fontId="68" fillId="0" borderId="0"/>
    <xf numFmtId="0" fontId="47" fillId="0" borderId="0"/>
    <xf numFmtId="0" fontId="47" fillId="0" borderId="0"/>
    <xf numFmtId="0" fontId="47" fillId="0" borderId="0"/>
    <xf numFmtId="0" fontId="47" fillId="0" borderId="0"/>
    <xf numFmtId="0" fontId="47" fillId="0" borderId="0"/>
    <xf numFmtId="0" fontId="75" fillId="0" borderId="0"/>
    <xf numFmtId="0" fontId="47" fillId="0" borderId="0"/>
    <xf numFmtId="0" fontId="46" fillId="0" borderId="0" applyNumberFormat="0" applyFill="0" applyBorder="0" applyAlignment="0" applyProtection="0"/>
    <xf numFmtId="0" fontId="47" fillId="0" borderId="0"/>
    <xf numFmtId="0" fontId="47" fillId="0" borderId="0"/>
    <xf numFmtId="0" fontId="47" fillId="0" borderId="0"/>
    <xf numFmtId="0" fontId="47" fillId="0" borderId="0"/>
    <xf numFmtId="0" fontId="83" fillId="0" borderId="0" applyNumberFormat="0" applyFill="0" applyBorder="0" applyAlignment="0" applyProtection="0"/>
    <xf numFmtId="0" fontId="23" fillId="0" borderId="0"/>
    <xf numFmtId="0" fontId="68" fillId="0" borderId="0"/>
    <xf numFmtId="168" fontId="47" fillId="0" borderId="0"/>
    <xf numFmtId="168" fontId="46" fillId="0" borderId="0" applyNumberFormat="0" applyFill="0" applyBorder="0" applyAlignment="0" applyProtection="0"/>
    <xf numFmtId="0" fontId="68" fillId="0" borderId="0"/>
    <xf numFmtId="168" fontId="68" fillId="0" borderId="0"/>
    <xf numFmtId="0" fontId="63" fillId="0" borderId="0" applyFill="0" applyBorder="0" applyAlignment="0" applyProtection="0"/>
    <xf numFmtId="0" fontId="67" fillId="0" borderId="0"/>
    <xf numFmtId="0" fontId="103" fillId="0" borderId="0"/>
    <xf numFmtId="0" fontId="23" fillId="0" borderId="0"/>
    <xf numFmtId="0" fontId="68" fillId="0" borderId="0"/>
    <xf numFmtId="0" fontId="67" fillId="0" borderId="0"/>
    <xf numFmtId="0" fontId="68" fillId="0" borderId="0"/>
    <xf numFmtId="0" fontId="67" fillId="0" borderId="0"/>
    <xf numFmtId="44" fontId="67" fillId="0" borderId="0" applyFont="0" applyFill="0" applyBorder="0" applyAlignment="0" applyProtection="0"/>
    <xf numFmtId="0" fontId="23" fillId="0" borderId="0"/>
    <xf numFmtId="0" fontId="123" fillId="0" borderId="0"/>
    <xf numFmtId="0" fontId="103" fillId="0" borderId="0"/>
    <xf numFmtId="0" fontId="103" fillId="0" borderId="0"/>
    <xf numFmtId="0" fontId="125" fillId="0" borderId="0" applyNumberFormat="0" applyFill="0" applyBorder="0" applyAlignment="0" applyProtection="0"/>
    <xf numFmtId="0" fontId="47" fillId="0" borderId="0"/>
    <xf numFmtId="0" fontId="145" fillId="0" borderId="0" applyNumberFormat="0" applyFill="0" applyBorder="0" applyAlignment="0" applyProtection="0"/>
    <xf numFmtId="0" fontId="146" fillId="0" borderId="82" applyNumberFormat="0" applyFill="0" applyAlignment="0" applyProtection="0"/>
    <xf numFmtId="0" fontId="147" fillId="0" borderId="83" applyNumberFormat="0" applyFill="0" applyAlignment="0" applyProtection="0"/>
    <xf numFmtId="0" fontId="148" fillId="0" borderId="84" applyNumberFormat="0" applyFill="0" applyAlignment="0" applyProtection="0"/>
    <xf numFmtId="0" fontId="148" fillId="0" borderId="0" applyNumberFormat="0" applyFill="0" applyBorder="0" applyAlignment="0" applyProtection="0"/>
    <xf numFmtId="0" fontId="149" fillId="6" borderId="0" applyNumberFormat="0" applyBorder="0" applyAlignment="0" applyProtection="0"/>
    <xf numFmtId="0" fontId="150" fillId="7" borderId="0" applyNumberFormat="0" applyBorder="0" applyAlignment="0" applyProtection="0"/>
    <xf numFmtId="0" fontId="151" fillId="9" borderId="85" applyNumberFormat="0" applyAlignment="0" applyProtection="0"/>
    <xf numFmtId="0" fontId="152" fillId="10" borderId="86" applyNumberFormat="0" applyAlignment="0" applyProtection="0"/>
    <xf numFmtId="0" fontId="153" fillId="10" borderId="85" applyNumberFormat="0" applyAlignment="0" applyProtection="0"/>
    <xf numFmtId="0" fontId="154" fillId="0" borderId="87" applyNumberFormat="0" applyFill="0" applyAlignment="0" applyProtection="0"/>
    <xf numFmtId="0" fontId="155" fillId="11" borderId="88" applyNumberFormat="0" applyAlignment="0" applyProtection="0"/>
    <xf numFmtId="0" fontId="156" fillId="0" borderId="0" applyNumberFormat="0" applyFill="0" applyBorder="0" applyAlignment="0" applyProtection="0"/>
    <xf numFmtId="0" fontId="157" fillId="0" borderId="0" applyNumberFormat="0" applyFill="0" applyBorder="0" applyAlignment="0" applyProtection="0"/>
    <xf numFmtId="0" fontId="158" fillId="0" borderId="90" applyNumberFormat="0" applyFill="0" applyAlignment="0" applyProtection="0"/>
    <xf numFmtId="0" fontId="159"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159"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59"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159"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159"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159" fillId="33"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160" fillId="8" borderId="0" applyNumberFormat="0" applyBorder="0" applyAlignment="0" applyProtection="0"/>
    <xf numFmtId="0" fontId="159" fillId="16" borderId="0" applyNumberFormat="0" applyBorder="0" applyAlignment="0" applyProtection="0"/>
    <xf numFmtId="0" fontId="159" fillId="20" borderId="0" applyNumberFormat="0" applyBorder="0" applyAlignment="0" applyProtection="0"/>
    <xf numFmtId="0" fontId="159" fillId="24" borderId="0" applyNumberFormat="0" applyBorder="0" applyAlignment="0" applyProtection="0"/>
    <xf numFmtId="0" fontId="159" fillId="28" borderId="0" applyNumberFormat="0" applyBorder="0" applyAlignment="0" applyProtection="0"/>
    <xf numFmtId="0" fontId="159" fillId="32" borderId="0" applyNumberFormat="0" applyBorder="0" applyAlignment="0" applyProtection="0"/>
    <xf numFmtId="0" fontId="159" fillId="36" borderId="0" applyNumberFormat="0" applyBorder="0" applyAlignment="0" applyProtection="0"/>
    <xf numFmtId="0" fontId="79" fillId="0" borderId="0"/>
    <xf numFmtId="0" fontId="2" fillId="0" borderId="0"/>
    <xf numFmtId="0" fontId="2" fillId="0" borderId="0"/>
    <xf numFmtId="0" fontId="47" fillId="0" borderId="0"/>
    <xf numFmtId="0" fontId="67" fillId="0" borderId="0"/>
    <xf numFmtId="0" fontId="67" fillId="0" borderId="0"/>
    <xf numFmtId="0" fontId="103" fillId="0" borderId="0"/>
    <xf numFmtId="0" fontId="2" fillId="0" borderId="0"/>
    <xf numFmtId="0" fontId="2" fillId="0" borderId="0"/>
    <xf numFmtId="0" fontId="2" fillId="0" borderId="0"/>
    <xf numFmtId="0" fontId="2" fillId="0" borderId="0"/>
    <xf numFmtId="0" fontId="2" fillId="0" borderId="0"/>
    <xf numFmtId="0" fontId="2" fillId="0" borderId="0"/>
    <xf numFmtId="0" fontId="161" fillId="0" borderId="0"/>
    <xf numFmtId="0" fontId="161" fillId="0" borderId="0"/>
    <xf numFmtId="0" fontId="2" fillId="0" borderId="0"/>
    <xf numFmtId="0" fontId="47" fillId="0" borderId="0"/>
    <xf numFmtId="0" fontId="103" fillId="0" borderId="0"/>
    <xf numFmtId="0" fontId="2" fillId="0" borderId="0"/>
    <xf numFmtId="0" fontId="2" fillId="0" borderId="0"/>
    <xf numFmtId="0" fontId="2" fillId="0" borderId="0"/>
    <xf numFmtId="0" fontId="2" fillId="0" borderId="0"/>
    <xf numFmtId="0" fontId="2" fillId="0" borderId="0"/>
    <xf numFmtId="0" fontId="47" fillId="12" borderId="89" applyNumberFormat="0" applyFont="0" applyAlignment="0" applyProtection="0"/>
    <xf numFmtId="0" fontId="115" fillId="0" borderId="0" applyFill="0" applyBorder="0" applyAlignment="0" applyProtection="0"/>
    <xf numFmtId="0" fontId="47" fillId="0" borderId="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67" fillId="0" borderId="0"/>
    <xf numFmtId="0" fontId="2" fillId="0" borderId="0"/>
    <xf numFmtId="0" fontId="2" fillId="0" borderId="0"/>
    <xf numFmtId="0" fontId="2" fillId="0" borderId="0"/>
    <xf numFmtId="0" fontId="47" fillId="0" borderId="0"/>
    <xf numFmtId="0" fontId="2" fillId="0" borderId="0"/>
    <xf numFmtId="0" fontId="2" fillId="0" borderId="0"/>
    <xf numFmtId="0" fontId="2" fillId="0" borderId="0"/>
    <xf numFmtId="0" fontId="2" fillId="0" borderId="0"/>
    <xf numFmtId="0" fontId="145" fillId="0" borderId="0" applyNumberFormat="0" applyFill="0" applyBorder="0" applyAlignment="0" applyProtection="0"/>
    <xf numFmtId="0" fontId="47" fillId="12" borderId="89" applyNumberFormat="0" applyFont="0" applyAlignment="0" applyProtection="0"/>
    <xf numFmtId="0" fontId="47" fillId="31" borderId="0" applyNumberFormat="0" applyBorder="0" applyAlignment="0" applyProtection="0"/>
    <xf numFmtId="0" fontId="47" fillId="30" borderId="0" applyNumberFormat="0" applyBorder="0" applyAlignment="0" applyProtection="0"/>
    <xf numFmtId="0" fontId="47" fillId="34" borderId="0" applyNumberFormat="0" applyBorder="0" applyAlignment="0" applyProtection="0"/>
    <xf numFmtId="0" fontId="47" fillId="14" borderId="0" applyNumberFormat="0" applyBorder="0" applyAlignment="0" applyProtection="0"/>
    <xf numFmtId="0" fontId="47" fillId="35" borderId="0" applyNumberFormat="0" applyBorder="0" applyAlignment="0" applyProtection="0"/>
    <xf numFmtId="0" fontId="47" fillId="27" borderId="0" applyNumberFormat="0" applyBorder="0" applyAlignment="0" applyProtection="0"/>
    <xf numFmtId="0" fontId="47" fillId="31" borderId="0" applyNumberFormat="0" applyBorder="0" applyAlignment="0" applyProtection="0"/>
    <xf numFmtId="0" fontId="47" fillId="15"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23"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0"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47" fillId="15" borderId="0" applyNumberFormat="0" applyBorder="0" applyAlignment="0" applyProtection="0"/>
    <xf numFmtId="0" fontId="67" fillId="0" borderId="0"/>
    <xf numFmtId="0" fontId="47" fillId="23" borderId="0" applyNumberFormat="0" applyBorder="0" applyAlignment="0" applyProtection="0"/>
    <xf numFmtId="0" fontId="47" fillId="18" borderId="0" applyNumberFormat="0" applyBorder="0" applyAlignment="0" applyProtection="0"/>
    <xf numFmtId="0" fontId="47" fillId="26" borderId="0" applyNumberFormat="0" applyBorder="0" applyAlignment="0" applyProtection="0"/>
    <xf numFmtId="0" fontId="47" fillId="0" borderId="0"/>
    <xf numFmtId="0" fontId="47" fillId="14" borderId="0" applyNumberFormat="0" applyBorder="0" applyAlignment="0" applyProtection="0"/>
    <xf numFmtId="0" fontId="47" fillId="22" borderId="0" applyNumberFormat="0" applyBorder="0" applyAlignment="0" applyProtection="0"/>
    <xf numFmtId="0" fontId="47" fillId="26" borderId="0" applyNumberFormat="0" applyBorder="0" applyAlignment="0" applyProtection="0"/>
    <xf numFmtId="0" fontId="47" fillId="12" borderId="89" applyNumberFormat="0" applyFont="0" applyAlignment="0" applyProtection="0"/>
    <xf numFmtId="0" fontId="47" fillId="35" borderId="0" applyNumberFormat="0" applyBorder="0" applyAlignment="0" applyProtection="0"/>
    <xf numFmtId="0" fontId="47" fillId="34" borderId="0" applyNumberFormat="0" applyBorder="0" applyAlignment="0" applyProtection="0"/>
    <xf numFmtId="0" fontId="47" fillId="0" borderId="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47" fillId="19" borderId="0" applyNumberFormat="0" applyBorder="0" applyAlignment="0" applyProtection="0"/>
    <xf numFmtId="0" fontId="47" fillId="15" borderId="0" applyNumberFormat="0" applyBorder="0" applyAlignment="0" applyProtection="0"/>
    <xf numFmtId="0" fontId="47" fillId="35" borderId="0" applyNumberFormat="0" applyBorder="0" applyAlignment="0" applyProtection="0"/>
    <xf numFmtId="0" fontId="47" fillId="0" borderId="0"/>
    <xf numFmtId="0" fontId="47" fillId="22" borderId="0" applyNumberFormat="0" applyBorder="0" applyAlignment="0" applyProtection="0"/>
    <xf numFmtId="0" fontId="47" fillId="19" borderId="0" applyNumberFormat="0" applyBorder="0" applyAlignment="0" applyProtection="0"/>
    <xf numFmtId="0" fontId="47" fillId="12" borderId="89" applyNumberFormat="0" applyFont="0" applyAlignment="0" applyProtection="0"/>
    <xf numFmtId="0" fontId="47" fillId="19" borderId="0" applyNumberFormat="0" applyBorder="0" applyAlignment="0" applyProtection="0"/>
    <xf numFmtId="0" fontId="47" fillId="22" borderId="0" applyNumberFormat="0" applyBorder="0" applyAlignment="0" applyProtection="0"/>
    <xf numFmtId="0" fontId="47" fillId="14" borderId="0" applyNumberFormat="0" applyBorder="0" applyAlignment="0" applyProtection="0"/>
    <xf numFmtId="0" fontId="47" fillId="34" borderId="0" applyNumberFormat="0" applyBorder="0" applyAlignment="0" applyProtection="0"/>
    <xf numFmtId="0" fontId="47" fillId="2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47" fillId="18" borderId="0" applyNumberFormat="0" applyBorder="0" applyAlignment="0" applyProtection="0"/>
    <xf numFmtId="0" fontId="47" fillId="27"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47" fillId="18" borderId="0" applyNumberFormat="0" applyBorder="0" applyAlignment="0" applyProtection="0"/>
    <xf numFmtId="0" fontId="47" fillId="27"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47" fillId="0" borderId="0"/>
    <xf numFmtId="0" fontId="68" fillId="0" borderId="0"/>
    <xf numFmtId="0" fontId="68" fillId="0" borderId="0"/>
    <xf numFmtId="0" fontId="68" fillId="0" borderId="0"/>
    <xf numFmtId="0" fontId="68" fillId="0" borderId="0"/>
    <xf numFmtId="0" fontId="162" fillId="0" borderId="0"/>
    <xf numFmtId="0" fontId="162" fillId="0" borderId="0"/>
    <xf numFmtId="0" fontId="47" fillId="0" borderId="0"/>
    <xf numFmtId="0" fontId="47" fillId="0" borderId="0"/>
    <xf numFmtId="0" fontId="125" fillId="0" borderId="0" applyNumberFormat="0" applyFill="0" applyBorder="0" applyAlignment="0" applyProtection="0"/>
    <xf numFmtId="0" fontId="47" fillId="0" borderId="0"/>
    <xf numFmtId="0" fontId="2" fillId="0" borderId="0">
      <alignment wrapText="1"/>
    </xf>
    <xf numFmtId="0" fontId="2" fillId="0" borderId="0">
      <alignment wrapText="1"/>
    </xf>
    <xf numFmtId="0" fontId="83" fillId="0" borderId="0" applyNumberFormat="0" applyFill="0" applyBorder="0" applyAlignment="0" applyProtection="0">
      <alignment wrapText="1"/>
    </xf>
    <xf numFmtId="43" fontId="2" fillId="0" borderId="0" applyFont="0" applyFill="0" applyBorder="0" applyAlignment="0" applyProtection="0"/>
  </cellStyleXfs>
  <cellXfs count="2740">
    <xf numFmtId="0" fontId="0" fillId="0" borderId="0" xfId="0"/>
    <xf numFmtId="0" fontId="4" fillId="2" borderId="0" xfId="1" applyFont="1" applyFill="1"/>
    <xf numFmtId="0" fontId="4" fillId="0" borderId="0" xfId="1" applyFont="1"/>
    <xf numFmtId="0" fontId="6" fillId="2" borderId="0" xfId="1" applyFont="1" applyFill="1"/>
    <xf numFmtId="0" fontId="6" fillId="0" borderId="0" xfId="1" applyFont="1"/>
    <xf numFmtId="0" fontId="4" fillId="0" borderId="0" xfId="1" applyFont="1" applyAlignment="1"/>
    <xf numFmtId="0" fontId="8" fillId="2" borderId="0" xfId="1" applyFont="1" applyFill="1" applyAlignment="1"/>
    <xf numFmtId="0" fontId="6" fillId="0" borderId="0" xfId="1" applyFont="1" applyAlignment="1"/>
    <xf numFmtId="0" fontId="10" fillId="2" borderId="0" xfId="1" applyFont="1" applyFill="1" applyAlignment="1"/>
    <xf numFmtId="0" fontId="12" fillId="0" borderId="0" xfId="1" applyFont="1" applyFill="1"/>
    <xf numFmtId="0" fontId="10" fillId="0" borderId="0" xfId="1" applyFont="1" applyAlignment="1"/>
    <xf numFmtId="0" fontId="8" fillId="0" borderId="0" xfId="1" applyFont="1" applyAlignment="1"/>
    <xf numFmtId="0" fontId="10" fillId="0" borderId="0" xfId="1" applyFont="1" applyFill="1"/>
    <xf numFmtId="2" fontId="22" fillId="0" borderId="0" xfId="1" applyNumberFormat="1" applyFont="1" applyAlignment="1"/>
    <xf numFmtId="0" fontId="17" fillId="0" borderId="0" xfId="1" applyFont="1"/>
    <xf numFmtId="0" fontId="26" fillId="0" borderId="0" xfId="1" applyFont="1"/>
    <xf numFmtId="2" fontId="26" fillId="0" borderId="0" xfId="1" applyNumberFormat="1" applyFont="1"/>
    <xf numFmtId="0" fontId="19" fillId="0" borderId="0" xfId="1" applyFont="1"/>
    <xf numFmtId="0" fontId="17" fillId="0" borderId="0" xfId="1" applyFont="1" applyFill="1"/>
    <xf numFmtId="4" fontId="17" fillId="0" borderId="0" xfId="1" applyNumberFormat="1" applyFont="1"/>
    <xf numFmtId="3" fontId="30" fillId="0" borderId="0" xfId="1" applyNumberFormat="1" applyFont="1"/>
    <xf numFmtId="3" fontId="17" fillId="0" borderId="0" xfId="1" applyNumberFormat="1" applyFont="1"/>
    <xf numFmtId="0" fontId="30" fillId="0" borderId="0" xfId="1" applyFont="1"/>
    <xf numFmtId="3" fontId="31" fillId="0" borderId="0" xfId="1" applyNumberFormat="1" applyFont="1"/>
    <xf numFmtId="0" fontId="10" fillId="0" borderId="0" xfId="1" applyFont="1"/>
    <xf numFmtId="0" fontId="14" fillId="0" borderId="0" xfId="1" applyFont="1"/>
    <xf numFmtId="0" fontId="36" fillId="0" borderId="0" xfId="1" applyFont="1"/>
    <xf numFmtId="0" fontId="17" fillId="0" borderId="0" xfId="1" applyFont="1" applyFill="1" applyBorder="1"/>
    <xf numFmtId="3" fontId="17" fillId="0" borderId="0" xfId="1" applyNumberFormat="1" applyFont="1" applyFill="1"/>
    <xf numFmtId="2" fontId="17" fillId="0" borderId="0" xfId="1" applyNumberFormat="1" applyFont="1" applyFill="1"/>
    <xf numFmtId="0" fontId="37" fillId="0" borderId="0" xfId="1" applyFont="1" applyFill="1"/>
    <xf numFmtId="2" fontId="37" fillId="0" borderId="0" xfId="1" applyNumberFormat="1" applyFont="1" applyFill="1"/>
    <xf numFmtId="3" fontId="24" fillId="0" borderId="13" xfId="1" applyNumberFormat="1" applyFont="1" applyBorder="1" applyAlignment="1"/>
    <xf numFmtId="0" fontId="25" fillId="0" borderId="0" xfId="1" applyFont="1" applyFill="1" applyBorder="1" applyAlignment="1">
      <alignment wrapText="1"/>
    </xf>
    <xf numFmtId="0" fontId="17" fillId="0" borderId="0" xfId="1" applyFont="1" applyBorder="1" applyAlignment="1"/>
    <xf numFmtId="3" fontId="17" fillId="0" borderId="0" xfId="1" applyNumberFormat="1" applyFont="1" applyAlignment="1"/>
    <xf numFmtId="3" fontId="20" fillId="0" borderId="0" xfId="1" applyNumberFormat="1" applyFont="1" applyAlignment="1">
      <alignment wrapText="1"/>
    </xf>
    <xf numFmtId="3" fontId="20" fillId="0" borderId="13" xfId="1" applyNumberFormat="1" applyFont="1" applyBorder="1" applyAlignment="1"/>
    <xf numFmtId="2" fontId="17" fillId="0" borderId="0" xfId="1" applyNumberFormat="1" applyFont="1" applyAlignment="1"/>
    <xf numFmtId="3" fontId="20" fillId="0" borderId="0" xfId="1" applyNumberFormat="1" applyFont="1" applyFill="1" applyAlignment="1">
      <alignment wrapText="1"/>
    </xf>
    <xf numFmtId="3" fontId="17" fillId="0" borderId="13" xfId="1" applyNumberFormat="1" applyFont="1" applyBorder="1" applyAlignment="1"/>
    <xf numFmtId="4" fontId="17" fillId="0" borderId="0" xfId="1" applyNumberFormat="1" applyFont="1" applyAlignment="1"/>
    <xf numFmtId="0" fontId="17" fillId="0" borderId="0" xfId="1" applyFont="1" applyFill="1" applyBorder="1" applyAlignment="1"/>
    <xf numFmtId="0" fontId="18" fillId="0" borderId="0" xfId="1" applyFont="1" applyBorder="1" applyAlignment="1"/>
    <xf numFmtId="2" fontId="17" fillId="0" borderId="0" xfId="1" applyNumberFormat="1" applyFont="1"/>
    <xf numFmtId="0" fontId="17" fillId="0" borderId="0" xfId="1" applyFont="1" applyBorder="1"/>
    <xf numFmtId="4" fontId="4" fillId="0" borderId="0" xfId="1" applyNumberFormat="1" applyFont="1"/>
    <xf numFmtId="2" fontId="4" fillId="0" borderId="0" xfId="1" applyNumberFormat="1" applyFont="1"/>
    <xf numFmtId="0" fontId="39" fillId="0" borderId="0" xfId="1" applyFont="1"/>
    <xf numFmtId="4" fontId="39" fillId="0" borderId="0" xfId="1" applyNumberFormat="1" applyFont="1"/>
    <xf numFmtId="2" fontId="39" fillId="0" borderId="0" xfId="1" applyNumberFormat="1" applyFont="1"/>
    <xf numFmtId="0" fontId="40" fillId="0" borderId="0" xfId="1" applyFont="1"/>
    <xf numFmtId="0" fontId="18" fillId="0" borderId="0" xfId="1" applyFont="1" applyFill="1" applyBorder="1" applyAlignment="1">
      <alignment wrapText="1"/>
    </xf>
    <xf numFmtId="3" fontId="20" fillId="0" borderId="13" xfId="1" applyNumberFormat="1" applyFont="1" applyBorder="1" applyAlignment="1">
      <alignment wrapText="1"/>
    </xf>
    <xf numFmtId="0" fontId="17" fillId="0" borderId="0" xfId="1" applyFont="1" applyFill="1" applyAlignment="1"/>
    <xf numFmtId="0" fontId="22" fillId="0" borderId="0" xfId="1" applyFont="1"/>
    <xf numFmtId="2" fontId="20" fillId="0" borderId="0" xfId="1" applyNumberFormat="1" applyFont="1" applyFill="1" applyBorder="1"/>
    <xf numFmtId="0" fontId="20" fillId="0" borderId="0" xfId="1" applyFont="1"/>
    <xf numFmtId="0" fontId="17" fillId="0" borderId="0" xfId="1" applyFont="1" applyAlignment="1"/>
    <xf numFmtId="2" fontId="33" fillId="0" borderId="0" xfId="1" applyNumberFormat="1" applyFont="1" applyFill="1" applyBorder="1" applyAlignment="1">
      <alignment horizontal="left" vertical="center"/>
    </xf>
    <xf numFmtId="0" fontId="43" fillId="0" borderId="0" xfId="1" applyNumberFormat="1" applyFont="1" applyFill="1" applyBorder="1" applyAlignment="1">
      <alignment horizontal="right" vertical="top"/>
    </xf>
    <xf numFmtId="0" fontId="2" fillId="0" borderId="0" xfId="1" applyNumberFormat="1"/>
    <xf numFmtId="164" fontId="22" fillId="0" borderId="0" xfId="1" applyNumberFormat="1" applyFont="1" applyBorder="1"/>
    <xf numFmtId="164" fontId="22" fillId="0" borderId="0" xfId="1" applyNumberFormat="1" applyFont="1" applyFill="1" applyBorder="1" applyAlignment="1">
      <alignment horizontal="right" vertical="center"/>
    </xf>
    <xf numFmtId="164" fontId="22" fillId="0" borderId="0" xfId="1" applyNumberFormat="1" applyFont="1" applyFill="1" applyBorder="1"/>
    <xf numFmtId="164" fontId="17" fillId="0" borderId="0" xfId="1" applyNumberFormat="1" applyFont="1" applyBorder="1"/>
    <xf numFmtId="164" fontId="20" fillId="0" borderId="0" xfId="1" applyNumberFormat="1" applyFont="1" applyFill="1" applyBorder="1"/>
    <xf numFmtId="1" fontId="17" fillId="0" borderId="0" xfId="1" applyNumberFormat="1" applyFont="1" applyBorder="1"/>
    <xf numFmtId="2" fontId="17" fillId="0" borderId="0" xfId="1" applyNumberFormat="1" applyFont="1" applyBorder="1"/>
    <xf numFmtId="0" fontId="20" fillId="0" borderId="0" xfId="1" applyFont="1" applyFill="1"/>
    <xf numFmtId="0" fontId="20" fillId="0" borderId="0" xfId="1" applyFont="1" applyAlignment="1"/>
    <xf numFmtId="1" fontId="22" fillId="0" borderId="0" xfId="1" applyNumberFormat="1" applyFont="1" applyFill="1" applyBorder="1" applyAlignment="1">
      <alignment horizontal="right" vertical="center"/>
    </xf>
    <xf numFmtId="2" fontId="22" fillId="0" borderId="0" xfId="1" applyNumberFormat="1" applyFont="1" applyBorder="1"/>
    <xf numFmtId="2" fontId="24" fillId="0" borderId="0" xfId="1" applyNumberFormat="1" applyFont="1" applyBorder="1" applyAlignment="1"/>
    <xf numFmtId="1" fontId="17" fillId="0" borderId="0" xfId="1" applyNumberFormat="1" applyFont="1" applyBorder="1" applyAlignment="1"/>
    <xf numFmtId="2" fontId="17" fillId="0" borderId="0" xfId="1" applyNumberFormat="1" applyFont="1" applyBorder="1" applyAlignment="1"/>
    <xf numFmtId="1" fontId="20" fillId="0" borderId="0" xfId="1" applyNumberFormat="1" applyFont="1" applyFill="1" applyBorder="1"/>
    <xf numFmtId="2" fontId="20" fillId="0" borderId="0" xfId="1" applyNumberFormat="1" applyFont="1" applyBorder="1" applyAlignment="1"/>
    <xf numFmtId="0" fontId="8" fillId="0" borderId="0" xfId="1" applyFont="1"/>
    <xf numFmtId="0" fontId="17" fillId="0" borderId="14" xfId="1" applyFont="1" applyBorder="1" applyAlignment="1">
      <alignment horizontal="center" wrapText="1"/>
    </xf>
    <xf numFmtId="0" fontId="17" fillId="0" borderId="0" xfId="1" applyFont="1" applyBorder="1" applyAlignment="1">
      <alignment wrapText="1"/>
    </xf>
    <xf numFmtId="0" fontId="37" fillId="0" borderId="0" xfId="1" applyFont="1" applyFill="1" applyAlignment="1"/>
    <xf numFmtId="0" fontId="4" fillId="0" borderId="0" xfId="1" applyFont="1" applyBorder="1"/>
    <xf numFmtId="0" fontId="49" fillId="2" borderId="0" xfId="1" applyFont="1" applyFill="1" applyAlignment="1">
      <alignment horizontal="justify"/>
    </xf>
    <xf numFmtId="0" fontId="4" fillId="2" borderId="0" xfId="1" applyFont="1" applyFill="1" applyAlignment="1"/>
    <xf numFmtId="0" fontId="50" fillId="2" borderId="0" xfId="1" applyFont="1" applyFill="1" applyAlignment="1"/>
    <xf numFmtId="0" fontId="51" fillId="2" borderId="0" xfId="1" applyFont="1" applyFill="1"/>
    <xf numFmtId="0" fontId="48" fillId="0" borderId="0" xfId="1" applyFont="1" applyAlignment="1"/>
    <xf numFmtId="0" fontId="17" fillId="0" borderId="7" xfId="1" applyFont="1" applyFill="1" applyBorder="1" applyAlignment="1">
      <alignment horizontal="center"/>
    </xf>
    <xf numFmtId="0" fontId="17" fillId="0" borderId="8" xfId="1" applyFont="1" applyBorder="1"/>
    <xf numFmtId="2" fontId="17" fillId="0" borderId="8" xfId="1" applyNumberFormat="1" applyFont="1" applyBorder="1"/>
    <xf numFmtId="0" fontId="22" fillId="0" borderId="7" xfId="1" applyFont="1" applyFill="1" applyBorder="1" applyAlignment="1">
      <alignment horizontal="center"/>
    </xf>
    <xf numFmtId="2" fontId="22" fillId="0" borderId="13" xfId="1" applyNumberFormat="1" applyFont="1" applyBorder="1"/>
    <xf numFmtId="2" fontId="22" fillId="0" borderId="13" xfId="1" applyNumberFormat="1" applyFont="1" applyFill="1" applyBorder="1"/>
    <xf numFmtId="2" fontId="22" fillId="0" borderId="0" xfId="1" applyNumberFormat="1" applyFont="1"/>
    <xf numFmtId="0" fontId="22" fillId="0" borderId="7" xfId="1" applyFont="1" applyBorder="1" applyAlignment="1">
      <alignment horizontal="center" wrapText="1"/>
    </xf>
    <xf numFmtId="0" fontId="17" fillId="0" borderId="13" xfId="1" applyFont="1" applyFill="1" applyBorder="1"/>
    <xf numFmtId="2" fontId="17" fillId="0" borderId="13" xfId="1" applyNumberFormat="1" applyFont="1" applyFill="1" applyBorder="1"/>
    <xf numFmtId="0" fontId="22" fillId="0" borderId="13" xfId="1" applyFont="1" applyBorder="1"/>
    <xf numFmtId="0" fontId="22" fillId="0" borderId="0" xfId="1" applyFont="1" applyFill="1"/>
    <xf numFmtId="0" fontId="17" fillId="0" borderId="0" xfId="1" applyFont="1" applyFill="1" applyBorder="1" applyAlignment="1">
      <alignment wrapText="1"/>
    </xf>
    <xf numFmtId="2" fontId="20" fillId="0" borderId="13" xfId="1" applyNumberFormat="1" applyFont="1" applyBorder="1" applyAlignment="1">
      <alignment wrapText="1"/>
    </xf>
    <xf numFmtId="2" fontId="20" fillId="0" borderId="0" xfId="1" applyNumberFormat="1" applyFont="1" applyAlignment="1">
      <alignment wrapText="1"/>
    </xf>
    <xf numFmtId="2" fontId="22" fillId="0" borderId="0" xfId="1" applyNumberFormat="1" applyFont="1" applyFill="1"/>
    <xf numFmtId="2" fontId="20" fillId="0" borderId="13" xfId="1" applyNumberFormat="1" applyFont="1" applyFill="1" applyBorder="1"/>
    <xf numFmtId="2" fontId="24" fillId="0" borderId="13" xfId="1" applyNumberFormat="1" applyFont="1" applyFill="1" applyBorder="1"/>
    <xf numFmtId="2" fontId="24" fillId="0" borderId="0" xfId="1" applyNumberFormat="1" applyFont="1" applyFill="1"/>
    <xf numFmtId="0" fontId="22" fillId="0" borderId="13" xfId="1" applyFont="1" applyFill="1" applyBorder="1"/>
    <xf numFmtId="0" fontId="22" fillId="0" borderId="0" xfId="1" applyFont="1" applyFill="1" applyBorder="1"/>
    <xf numFmtId="0" fontId="53" fillId="2" borderId="0" xfId="1" applyFont="1" applyFill="1" applyAlignment="1">
      <alignment wrapText="1"/>
    </xf>
    <xf numFmtId="0" fontId="54" fillId="0" borderId="0" xfId="1" applyFont="1" applyAlignment="1"/>
    <xf numFmtId="0" fontId="17" fillId="0" borderId="0" xfId="1" applyFont="1" applyFill="1" applyBorder="1" applyAlignment="1">
      <alignment vertical="center" wrapText="1"/>
    </xf>
    <xf numFmtId="1" fontId="17" fillId="0" borderId="7" xfId="1" applyNumberFormat="1" applyFont="1" applyFill="1" applyBorder="1" applyAlignment="1">
      <alignment horizontal="center"/>
    </xf>
    <xf numFmtId="2" fontId="17" fillId="0" borderId="8" xfId="1" applyNumberFormat="1" applyFont="1" applyBorder="1" applyAlignment="1"/>
    <xf numFmtId="2" fontId="17" fillId="0" borderId="0" xfId="1" applyNumberFormat="1" applyFont="1" applyBorder="1" applyAlignment="1">
      <alignment wrapText="1"/>
    </xf>
    <xf numFmtId="1" fontId="22" fillId="0" borderId="7" xfId="1" applyNumberFormat="1" applyFont="1" applyFill="1" applyBorder="1" applyAlignment="1">
      <alignment horizontal="center"/>
    </xf>
    <xf numFmtId="0" fontId="17" fillId="0" borderId="0" xfId="1" applyFont="1" applyFill="1" applyBorder="1" applyAlignment="1">
      <alignment horizontal="center"/>
    </xf>
    <xf numFmtId="2" fontId="17" fillId="0" borderId="13" xfId="1" applyNumberFormat="1" applyFont="1" applyBorder="1" applyAlignment="1"/>
    <xf numFmtId="2" fontId="20" fillId="0" borderId="13" xfId="1" applyNumberFormat="1" applyFont="1" applyFill="1" applyBorder="1" applyAlignment="1"/>
    <xf numFmtId="2" fontId="20" fillId="0" borderId="0" xfId="1" applyNumberFormat="1" applyFont="1" applyFill="1" applyBorder="1" applyAlignment="1"/>
    <xf numFmtId="2" fontId="17" fillId="0" borderId="0" xfId="1" applyNumberFormat="1" applyFont="1" applyFill="1" applyBorder="1"/>
    <xf numFmtId="2" fontId="22" fillId="0" borderId="0" xfId="1" applyNumberFormat="1" applyFont="1" applyFill="1" applyBorder="1"/>
    <xf numFmtId="2" fontId="24" fillId="0" borderId="0" xfId="1" applyNumberFormat="1" applyFont="1" applyFill="1" applyBorder="1" applyAlignment="1">
      <alignment wrapText="1"/>
    </xf>
    <xf numFmtId="0" fontId="7" fillId="2" borderId="0" xfId="1" applyFont="1" applyFill="1" applyAlignment="1"/>
    <xf numFmtId="0" fontId="4" fillId="0" borderId="0" xfId="1" applyFont="1" applyFill="1" applyBorder="1" applyAlignment="1"/>
    <xf numFmtId="0" fontId="4" fillId="0" borderId="0" xfId="1" applyFont="1" applyFill="1" applyAlignment="1"/>
    <xf numFmtId="0" fontId="48" fillId="0" borderId="0" xfId="1" applyFont="1" applyBorder="1" applyAlignment="1"/>
    <xf numFmtId="0" fontId="15" fillId="0" borderId="0" xfId="2" applyFont="1" applyFill="1" applyBorder="1" applyAlignment="1" applyProtection="1">
      <alignment wrapText="1"/>
    </xf>
    <xf numFmtId="0" fontId="36" fillId="0" borderId="0" xfId="1" applyFont="1" applyAlignment="1"/>
    <xf numFmtId="4" fontId="17" fillId="0" borderId="13" xfId="1" applyNumberFormat="1" applyFont="1" applyFill="1" applyBorder="1" applyAlignment="1">
      <alignment wrapText="1"/>
    </xf>
    <xf numFmtId="4" fontId="17" fillId="0" borderId="13" xfId="1" applyNumberFormat="1" applyFont="1" applyBorder="1" applyAlignment="1"/>
    <xf numFmtId="4" fontId="22" fillId="0" borderId="13" xfId="1" applyNumberFormat="1" applyFont="1" applyFill="1" applyBorder="1" applyAlignment="1"/>
    <xf numFmtId="4" fontId="22" fillId="0" borderId="0" xfId="1" applyNumberFormat="1" applyFont="1" applyFill="1" applyBorder="1" applyAlignment="1"/>
    <xf numFmtId="4" fontId="17" fillId="0" borderId="13" xfId="1" applyNumberFormat="1" applyFont="1" applyFill="1" applyBorder="1" applyAlignment="1"/>
    <xf numFmtId="4" fontId="17" fillId="0" borderId="0" xfId="1" applyNumberFormat="1" applyFont="1" applyFill="1" applyAlignment="1"/>
    <xf numFmtId="4" fontId="17" fillId="2" borderId="13" xfId="1" applyNumberFormat="1" applyFont="1" applyFill="1" applyBorder="1" applyAlignment="1"/>
    <xf numFmtId="4" fontId="20" fillId="0" borderId="13" xfId="1" applyNumberFormat="1" applyFont="1" applyFill="1" applyBorder="1" applyAlignment="1"/>
    <xf numFmtId="4" fontId="20" fillId="2" borderId="13" xfId="1" applyNumberFormat="1" applyFont="1" applyFill="1" applyBorder="1" applyAlignment="1"/>
    <xf numFmtId="4" fontId="20" fillId="0" borderId="0" xfId="1" applyNumberFormat="1" applyFont="1" applyFill="1" applyAlignment="1"/>
    <xf numFmtId="0" fontId="22" fillId="0" borderId="0" xfId="1" applyFont="1" applyFill="1" applyBorder="1" applyAlignment="1">
      <alignment horizontal="center"/>
    </xf>
    <xf numFmtId="2" fontId="17" fillId="0" borderId="13" xfId="1" applyNumberFormat="1" applyFont="1" applyBorder="1"/>
    <xf numFmtId="2" fontId="22" fillId="0" borderId="0" xfId="1" applyNumberFormat="1" applyFont="1" applyFill="1" applyBorder="1" applyAlignment="1">
      <alignment horizontal="right"/>
    </xf>
    <xf numFmtId="2" fontId="17" fillId="0" borderId="0" xfId="1" applyNumberFormat="1" applyFont="1" applyFill="1" applyBorder="1" applyAlignment="1">
      <alignment horizontal="right"/>
    </xf>
    <xf numFmtId="2" fontId="24" fillId="0" borderId="0" xfId="1" applyNumberFormat="1" applyFont="1" applyFill="1" applyBorder="1" applyAlignment="1">
      <alignment horizontal="right"/>
    </xf>
    <xf numFmtId="2" fontId="24" fillId="0" borderId="0" xfId="1" applyNumberFormat="1" applyFont="1" applyFill="1" applyBorder="1"/>
    <xf numFmtId="0" fontId="40" fillId="0" borderId="0" xfId="1" applyFont="1" applyAlignment="1"/>
    <xf numFmtId="0" fontId="17" fillId="0" borderId="0" xfId="1" applyFont="1" applyFill="1" applyAlignment="1">
      <alignment horizontal="center"/>
    </xf>
    <xf numFmtId="2" fontId="17" fillId="0" borderId="13" xfId="1" applyNumberFormat="1" applyFont="1" applyFill="1" applyBorder="1" applyAlignment="1">
      <alignment horizontal="right" wrapText="1"/>
    </xf>
    <xf numFmtId="0" fontId="22" fillId="0" borderId="0" xfId="1" applyFont="1" applyFill="1" applyAlignment="1">
      <alignment horizontal="center"/>
    </xf>
    <xf numFmtId="2" fontId="17" fillId="0" borderId="13" xfId="1" applyNumberFormat="1" applyFont="1" applyFill="1" applyBorder="1" applyAlignment="1"/>
    <xf numFmtId="2" fontId="17" fillId="0" borderId="0" xfId="1" applyNumberFormat="1" applyFont="1" applyFill="1" applyAlignment="1"/>
    <xf numFmtId="0" fontId="17" fillId="0" borderId="13" xfId="1" applyFont="1" applyFill="1" applyBorder="1" applyAlignment="1"/>
    <xf numFmtId="0" fontId="17" fillId="0" borderId="0" xfId="1" applyFont="1" applyFill="1" applyBorder="1" applyAlignment="1">
      <alignment horizontal="center" wrapText="1"/>
    </xf>
    <xf numFmtId="2" fontId="22" fillId="2" borderId="0" xfId="1" applyNumberFormat="1" applyFont="1" applyFill="1" applyBorder="1"/>
    <xf numFmtId="0" fontId="10" fillId="0" borderId="0" xfId="1" applyFont="1" applyBorder="1" applyAlignment="1"/>
    <xf numFmtId="0" fontId="50" fillId="0" borderId="0" xfId="1" applyFont="1" applyBorder="1" applyAlignment="1"/>
    <xf numFmtId="0" fontId="50" fillId="0" borderId="0" xfId="1" applyFont="1" applyAlignment="1"/>
    <xf numFmtId="165" fontId="17" fillId="0" borderId="0" xfId="1" applyNumberFormat="1" applyFont="1" applyFill="1"/>
    <xf numFmtId="0" fontId="20" fillId="0" borderId="0" xfId="1" applyFont="1" applyFill="1" applyBorder="1" applyAlignment="1">
      <alignment wrapText="1"/>
    </xf>
    <xf numFmtId="0" fontId="18" fillId="0" borderId="0" xfId="1" applyFont="1" applyFill="1" applyBorder="1" applyAlignment="1"/>
    <xf numFmtId="0" fontId="17" fillId="0" borderId="7" xfId="1" applyFont="1" applyFill="1" applyBorder="1" applyAlignment="1"/>
    <xf numFmtId="165" fontId="17" fillId="0" borderId="0" xfId="1" applyNumberFormat="1" applyFont="1" applyFill="1" applyBorder="1"/>
    <xf numFmtId="165" fontId="17" fillId="0" borderId="0" xfId="1" applyNumberFormat="1" applyFont="1"/>
    <xf numFmtId="165" fontId="17" fillId="0" borderId="0" xfId="1" applyNumberFormat="1" applyFont="1" applyBorder="1"/>
    <xf numFmtId="0" fontId="17" fillId="0" borderId="0" xfId="1" applyFont="1" applyFill="1" applyAlignment="1">
      <alignment horizontal="right"/>
    </xf>
    <xf numFmtId="166" fontId="59" fillId="0" borderId="13" xfId="1" applyNumberFormat="1" applyFont="1" applyBorder="1" applyAlignment="1">
      <alignment horizontal="right" wrapText="1"/>
    </xf>
    <xf numFmtId="166" fontId="59" fillId="0" borderId="0" xfId="1" applyNumberFormat="1" applyFont="1" applyAlignment="1">
      <alignment horizontal="right" wrapText="1"/>
    </xf>
    <xf numFmtId="165" fontId="59" fillId="0" borderId="13" xfId="1" applyNumberFormat="1" applyFont="1" applyBorder="1" applyAlignment="1">
      <alignment horizontal="right" wrapText="1"/>
    </xf>
    <xf numFmtId="1" fontId="65" fillId="2" borderId="0" xfId="1" applyNumberFormat="1" applyFont="1" applyFill="1" applyBorder="1" applyAlignment="1">
      <alignment wrapText="1"/>
    </xf>
    <xf numFmtId="0" fontId="25" fillId="2" borderId="0" xfId="1" applyFont="1" applyFill="1" applyBorder="1" applyAlignment="1">
      <alignment wrapText="1"/>
    </xf>
    <xf numFmtId="0" fontId="65" fillId="0" borderId="0" xfId="1" applyFont="1" applyFill="1" applyBorder="1" applyAlignment="1"/>
    <xf numFmtId="0" fontId="65" fillId="0" borderId="0" xfId="1" applyFont="1" applyFill="1" applyAlignment="1"/>
    <xf numFmtId="0" fontId="66" fillId="0" borderId="0" xfId="1" applyFont="1" applyFill="1" applyBorder="1" applyAlignment="1"/>
    <xf numFmtId="0" fontId="66" fillId="0" borderId="0" xfId="1" applyFont="1" applyFill="1" applyAlignment="1"/>
    <xf numFmtId="0" fontId="62" fillId="0" borderId="0" xfId="1" applyFont="1" applyFill="1"/>
    <xf numFmtId="3" fontId="69" fillId="0" borderId="16" xfId="9" applyNumberFormat="1" applyFont="1" applyFill="1" applyBorder="1" applyAlignment="1">
      <alignment wrapText="1" readingOrder="1"/>
    </xf>
    <xf numFmtId="1" fontId="69" fillId="0" borderId="16" xfId="9" applyNumberFormat="1" applyFont="1" applyFill="1" applyBorder="1" applyAlignment="1">
      <alignment wrapText="1" readingOrder="1"/>
    </xf>
    <xf numFmtId="0" fontId="25" fillId="0" borderId="9" xfId="1" applyFont="1" applyFill="1" applyBorder="1" applyAlignment="1">
      <alignment wrapText="1"/>
    </xf>
    <xf numFmtId="0" fontId="24" fillId="0" borderId="0" xfId="1" applyFont="1" applyFill="1" applyBorder="1" applyAlignment="1"/>
    <xf numFmtId="0" fontId="24" fillId="0" borderId="0" xfId="1" applyFont="1" applyFill="1" applyAlignment="1"/>
    <xf numFmtId="3" fontId="70" fillId="0" borderId="17" xfId="9" applyNumberFormat="1" applyFont="1" applyFill="1" applyBorder="1" applyAlignment="1">
      <alignment wrapText="1" readingOrder="1"/>
    </xf>
    <xf numFmtId="1" fontId="70" fillId="0" borderId="17" xfId="9" applyNumberFormat="1" applyFont="1" applyFill="1" applyBorder="1" applyAlignment="1">
      <alignment wrapText="1" readingOrder="1"/>
    </xf>
    <xf numFmtId="0" fontId="18" fillId="0" borderId="9" xfId="1" applyFont="1" applyFill="1" applyBorder="1" applyAlignment="1">
      <alignment wrapText="1"/>
    </xf>
    <xf numFmtId="0" fontId="20" fillId="0" borderId="0" xfId="1" applyFont="1" applyFill="1" applyBorder="1" applyAlignment="1"/>
    <xf numFmtId="0" fontId="20" fillId="0" borderId="0" xfId="1" applyFont="1" applyFill="1" applyAlignment="1"/>
    <xf numFmtId="0" fontId="20" fillId="0" borderId="13" xfId="1" applyFont="1" applyBorder="1" applyAlignment="1">
      <alignment horizontal="right"/>
    </xf>
    <xf numFmtId="0" fontId="20" fillId="0" borderId="13" xfId="10" applyFont="1" applyBorder="1" applyAlignment="1">
      <alignment horizontal="right"/>
    </xf>
    <xf numFmtId="167" fontId="70" fillId="0" borderId="17" xfId="9" applyNumberFormat="1" applyFont="1" applyFill="1" applyBorder="1" applyAlignment="1">
      <alignment wrapText="1" readingOrder="1"/>
    </xf>
    <xf numFmtId="0" fontId="37" fillId="0" borderId="0" xfId="1" applyFont="1" applyFill="1" applyBorder="1" applyAlignment="1"/>
    <xf numFmtId="3" fontId="70" fillId="0" borderId="18" xfId="9" applyNumberFormat="1" applyFont="1" applyFill="1" applyBorder="1" applyAlignment="1">
      <alignment wrapText="1" readingOrder="1"/>
    </xf>
    <xf numFmtId="1" fontId="20" fillId="0" borderId="0" xfId="1" applyNumberFormat="1" applyFont="1" applyBorder="1" applyAlignment="1"/>
    <xf numFmtId="1" fontId="20" fillId="0" borderId="0" xfId="1" applyNumberFormat="1" applyFont="1" applyAlignment="1"/>
    <xf numFmtId="1" fontId="20" fillId="0" borderId="0" xfId="1" applyNumberFormat="1" applyFont="1" applyBorder="1" applyAlignment="1">
      <alignment wrapText="1"/>
    </xf>
    <xf numFmtId="1" fontId="20" fillId="0" borderId="0" xfId="1" applyNumberFormat="1" applyFont="1" applyFill="1" applyBorder="1" applyAlignment="1">
      <alignment wrapText="1"/>
    </xf>
    <xf numFmtId="0" fontId="18" fillId="0" borderId="0" xfId="1" applyFont="1" applyFill="1" applyAlignment="1"/>
    <xf numFmtId="0" fontId="20" fillId="0" borderId="0" xfId="1" applyFont="1" applyBorder="1" applyAlignment="1"/>
    <xf numFmtId="1" fontId="18" fillId="0" borderId="0" xfId="1" applyNumberFormat="1" applyFont="1" applyFill="1" applyAlignment="1"/>
    <xf numFmtId="1" fontId="20" fillId="0" borderId="0" xfId="1" applyNumberFormat="1" applyFont="1" applyFill="1"/>
    <xf numFmtId="1" fontId="20" fillId="0" borderId="0" xfId="1" applyNumberFormat="1" applyFont="1" applyFill="1" applyAlignment="1"/>
    <xf numFmtId="0" fontId="20" fillId="0" borderId="0" xfId="1" applyFont="1" applyFill="1" applyBorder="1"/>
    <xf numFmtId="1" fontId="23" fillId="0" borderId="0" xfId="1" applyNumberFormat="1" applyFont="1" applyFill="1"/>
    <xf numFmtId="1" fontId="23" fillId="0" borderId="0" xfId="1" applyNumberFormat="1" applyFont="1" applyFill="1" applyAlignment="1"/>
    <xf numFmtId="0" fontId="23" fillId="0" borderId="0" xfId="1" applyFont="1" applyFill="1" applyBorder="1"/>
    <xf numFmtId="0" fontId="23" fillId="0" borderId="0" xfId="1" applyFont="1" applyFill="1"/>
    <xf numFmtId="0" fontId="12" fillId="0" borderId="0" xfId="1" applyFont="1" applyFill="1" applyBorder="1" applyAlignment="1"/>
    <xf numFmtId="0" fontId="12" fillId="0" borderId="0" xfId="1" applyFont="1" applyFill="1" applyAlignment="1"/>
    <xf numFmtId="0" fontId="71" fillId="0" borderId="0" xfId="1" applyFont="1" applyFill="1" applyBorder="1" applyAlignment="1"/>
    <xf numFmtId="0" fontId="71" fillId="0" borderId="0" xfId="1" applyFont="1" applyFill="1" applyAlignment="1"/>
    <xf numFmtId="0" fontId="24" fillId="0" borderId="0" xfId="1" applyFont="1" applyFill="1" applyBorder="1" applyAlignment="1">
      <alignment wrapText="1"/>
    </xf>
    <xf numFmtId="3" fontId="70" fillId="0" borderId="16" xfId="9" applyNumberFormat="1" applyFont="1" applyFill="1" applyBorder="1" applyAlignment="1">
      <alignment wrapText="1" readingOrder="1"/>
    </xf>
    <xf numFmtId="3" fontId="70" fillId="0" borderId="32" xfId="9" applyNumberFormat="1" applyFont="1" applyFill="1" applyBorder="1" applyAlignment="1">
      <alignment wrapText="1" readingOrder="1"/>
    </xf>
    <xf numFmtId="3" fontId="69" fillId="0" borderId="17" xfId="9" applyNumberFormat="1" applyFont="1" applyFill="1" applyBorder="1" applyAlignment="1">
      <alignment wrapText="1" readingOrder="1"/>
    </xf>
    <xf numFmtId="167" fontId="69" fillId="0" borderId="17" xfId="9" applyNumberFormat="1" applyFont="1" applyFill="1" applyBorder="1" applyAlignment="1">
      <alignment wrapText="1" readingOrder="1"/>
    </xf>
    <xf numFmtId="3" fontId="69" fillId="0" borderId="33" xfId="9" applyNumberFormat="1" applyFont="1" applyFill="1" applyBorder="1" applyAlignment="1">
      <alignment wrapText="1" readingOrder="1"/>
    </xf>
    <xf numFmtId="0" fontId="24" fillId="0" borderId="0" xfId="1" applyFont="1" applyFill="1" applyBorder="1" applyAlignment="1">
      <alignment horizontal="right"/>
    </xf>
    <xf numFmtId="0" fontId="24" fillId="0" borderId="0" xfId="1" applyFont="1" applyFill="1" applyAlignment="1">
      <alignment horizontal="right"/>
    </xf>
    <xf numFmtId="3" fontId="70" fillId="0" borderId="33" xfId="9" applyNumberFormat="1" applyFont="1" applyFill="1" applyBorder="1" applyAlignment="1">
      <alignment wrapText="1" readingOrder="1"/>
    </xf>
    <xf numFmtId="3" fontId="20" fillId="0" borderId="0" xfId="1" applyNumberFormat="1" applyFont="1" applyFill="1" applyAlignment="1"/>
    <xf numFmtId="0" fontId="62" fillId="0" borderId="0" xfId="1" applyFont="1" applyBorder="1" applyAlignment="1"/>
    <xf numFmtId="0" fontId="62" fillId="0" borderId="0" xfId="1" applyFont="1" applyAlignment="1"/>
    <xf numFmtId="0" fontId="36" fillId="0" borderId="0" xfId="1" applyFont="1" applyBorder="1" applyAlignment="1"/>
    <xf numFmtId="3" fontId="70" fillId="0" borderId="36" xfId="9" applyNumberFormat="1" applyFont="1" applyFill="1" applyBorder="1" applyAlignment="1">
      <alignment wrapText="1" readingOrder="1"/>
    </xf>
    <xf numFmtId="0" fontId="20" fillId="0" borderId="0" xfId="1" applyFont="1" applyBorder="1"/>
    <xf numFmtId="0" fontId="20" fillId="0" borderId="0" xfId="1" applyFont="1" applyBorder="1" applyAlignment="1">
      <alignment wrapText="1"/>
    </xf>
    <xf numFmtId="1" fontId="20" fillId="0" borderId="0" xfId="1" applyNumberFormat="1" applyFont="1" applyBorder="1"/>
    <xf numFmtId="3" fontId="70" fillId="0" borderId="17" xfId="9" applyNumberFormat="1" applyFont="1" applyFill="1" applyBorder="1" applyAlignment="1">
      <alignment horizontal="right" wrapText="1" readingOrder="1"/>
    </xf>
    <xf numFmtId="0" fontId="25" fillId="0" borderId="0" xfId="1" applyFont="1" applyFill="1" applyAlignment="1"/>
    <xf numFmtId="1" fontId="18" fillId="0" borderId="0" xfId="11" quotePrefix="1" applyNumberFormat="1" applyFont="1" applyFill="1" applyBorder="1" applyAlignment="1"/>
    <xf numFmtId="3" fontId="18" fillId="0" borderId="0" xfId="1" applyNumberFormat="1" applyFont="1" applyBorder="1" applyAlignment="1"/>
    <xf numFmtId="0" fontId="24" fillId="0" borderId="0" xfId="1" applyFont="1" applyFill="1"/>
    <xf numFmtId="3" fontId="20" fillId="0" borderId="0" xfId="12" quotePrefix="1" applyNumberFormat="1" applyFont="1" applyFill="1" applyBorder="1" applyAlignment="1">
      <alignment horizontal="right"/>
    </xf>
    <xf numFmtId="3" fontId="20" fillId="0" borderId="0" xfId="1" applyNumberFormat="1" applyFont="1" applyBorder="1"/>
    <xf numFmtId="0" fontId="42" fillId="0" borderId="0" xfId="1" applyFont="1" applyAlignment="1">
      <alignment vertical="top"/>
    </xf>
    <xf numFmtId="0" fontId="20" fillId="0" borderId="0" xfId="1" applyFont="1" applyAlignment="1">
      <alignment vertical="top"/>
    </xf>
    <xf numFmtId="1" fontId="20" fillId="0" borderId="0" xfId="1" applyNumberFormat="1" applyFont="1" applyBorder="1" applyAlignment="1">
      <alignment horizontal="right"/>
    </xf>
    <xf numFmtId="167" fontId="69" fillId="0" borderId="0" xfId="9" applyNumberFormat="1" applyFont="1" applyFill="1" applyBorder="1" applyAlignment="1">
      <alignment horizontal="right" wrapText="1" readingOrder="1"/>
    </xf>
    <xf numFmtId="167" fontId="70" fillId="0" borderId="0" xfId="9" applyNumberFormat="1" applyFont="1" applyFill="1" applyBorder="1" applyAlignment="1">
      <alignment horizontal="right" wrapText="1" readingOrder="1"/>
    </xf>
    <xf numFmtId="0" fontId="23" fillId="0" borderId="0" xfId="1" applyFont="1" applyBorder="1"/>
    <xf numFmtId="0" fontId="23" fillId="0" borderId="0" xfId="1" applyFont="1"/>
    <xf numFmtId="0" fontId="24" fillId="0" borderId="35" xfId="1" applyFont="1" applyFill="1" applyBorder="1" applyAlignment="1">
      <alignment wrapText="1"/>
    </xf>
    <xf numFmtId="168" fontId="70" fillId="0" borderId="16" xfId="9" applyNumberFormat="1" applyFont="1" applyFill="1" applyBorder="1" applyAlignment="1">
      <alignment wrapText="1" readingOrder="1"/>
    </xf>
    <xf numFmtId="168" fontId="70" fillId="0" borderId="32" xfId="9" applyNumberFormat="1" applyFont="1" applyFill="1" applyBorder="1" applyAlignment="1">
      <alignment wrapText="1" readingOrder="1"/>
    </xf>
    <xf numFmtId="168" fontId="69" fillId="0" borderId="17" xfId="9" applyNumberFormat="1" applyFont="1" applyFill="1" applyBorder="1" applyAlignment="1">
      <alignment wrapText="1" readingOrder="1"/>
    </xf>
    <xf numFmtId="168" fontId="69" fillId="0" borderId="33" xfId="9" applyNumberFormat="1" applyFont="1" applyFill="1" applyBorder="1" applyAlignment="1">
      <alignment wrapText="1" readingOrder="1"/>
    </xf>
    <xf numFmtId="1" fontId="17" fillId="0" borderId="0" xfId="1" applyNumberFormat="1" applyFont="1" applyBorder="1" applyAlignment="1">
      <alignment wrapText="1"/>
    </xf>
    <xf numFmtId="168" fontId="70" fillId="0" borderId="17" xfId="9" applyNumberFormat="1" applyFont="1" applyFill="1" applyBorder="1" applyAlignment="1">
      <alignment wrapText="1" readingOrder="1"/>
    </xf>
    <xf numFmtId="168" fontId="70" fillId="0" borderId="33" xfId="9" applyNumberFormat="1" applyFont="1" applyFill="1" applyBorder="1" applyAlignment="1">
      <alignment wrapText="1" readingOrder="1"/>
    </xf>
    <xf numFmtId="0" fontId="73" fillId="0" borderId="0" xfId="1" applyFont="1" applyFill="1" applyBorder="1"/>
    <xf numFmtId="0" fontId="17" fillId="0" borderId="37" xfId="1" applyFont="1" applyBorder="1" applyAlignment="1"/>
    <xf numFmtId="165" fontId="20" fillId="0" borderId="0" xfId="1" quotePrefix="1" applyNumberFormat="1" applyFont="1" applyFill="1" applyBorder="1" applyAlignment="1">
      <alignment horizontal="right"/>
    </xf>
    <xf numFmtId="1" fontId="20" fillId="0" borderId="0" xfId="1" quotePrefix="1" applyNumberFormat="1" applyFont="1" applyFill="1" applyBorder="1" applyAlignment="1">
      <alignment horizontal="right"/>
    </xf>
    <xf numFmtId="0" fontId="17" fillId="0" borderId="37" xfId="1" applyFont="1" applyBorder="1"/>
    <xf numFmtId="1" fontId="17" fillId="0" borderId="0" xfId="1" applyNumberFormat="1" applyFont="1" applyFill="1"/>
    <xf numFmtId="1" fontId="17" fillId="0" borderId="0" xfId="1" applyNumberFormat="1" applyFont="1" applyFill="1" applyAlignment="1"/>
    <xf numFmtId="168" fontId="69" fillId="0" borderId="0" xfId="9" applyNumberFormat="1" applyFont="1" applyFill="1" applyBorder="1" applyAlignment="1">
      <alignment horizontal="right" wrapText="1" readingOrder="1"/>
    </xf>
    <xf numFmtId="168" fontId="70" fillId="0" borderId="0" xfId="9" applyNumberFormat="1" applyFont="1" applyFill="1" applyBorder="1" applyAlignment="1">
      <alignment horizontal="right" wrapText="1" readingOrder="1"/>
    </xf>
    <xf numFmtId="3" fontId="17" fillId="0" borderId="0" xfId="1" applyNumberFormat="1" applyFont="1" applyFill="1" applyAlignment="1"/>
    <xf numFmtId="3" fontId="17" fillId="0" borderId="0" xfId="1" applyNumberFormat="1" applyFont="1" applyFill="1" applyBorder="1" applyAlignment="1"/>
    <xf numFmtId="169" fontId="17" fillId="0" borderId="0" xfId="1" applyNumberFormat="1" applyFont="1" applyFill="1" applyBorder="1" applyAlignment="1"/>
    <xf numFmtId="3" fontId="10" fillId="0" borderId="0" xfId="1" applyNumberFormat="1" applyFont="1" applyFill="1" applyAlignment="1"/>
    <xf numFmtId="0" fontId="10" fillId="3" borderId="0" xfId="1" applyFont="1" applyFill="1"/>
    <xf numFmtId="3" fontId="70" fillId="0" borderId="16" xfId="9" applyNumberFormat="1" applyFont="1" applyFill="1" applyBorder="1" applyAlignment="1">
      <alignment horizontal="right" wrapText="1" readingOrder="1"/>
    </xf>
    <xf numFmtId="170" fontId="70" fillId="0" borderId="16" xfId="9" applyNumberFormat="1" applyFont="1" applyFill="1" applyBorder="1" applyAlignment="1">
      <alignment wrapText="1" readingOrder="1"/>
    </xf>
    <xf numFmtId="3" fontId="69" fillId="0" borderId="38" xfId="9" applyNumberFormat="1" applyFont="1" applyFill="1" applyBorder="1" applyAlignment="1">
      <alignment horizontal="right" wrapText="1" readingOrder="1"/>
    </xf>
    <xf numFmtId="171" fontId="69" fillId="0" borderId="17" xfId="9" applyNumberFormat="1" applyFont="1" applyFill="1" applyBorder="1" applyAlignment="1">
      <alignment wrapText="1" readingOrder="1"/>
    </xf>
    <xf numFmtId="170" fontId="69" fillId="0" borderId="17" xfId="9" applyNumberFormat="1" applyFont="1" applyFill="1" applyBorder="1" applyAlignment="1">
      <alignment wrapText="1" readingOrder="1"/>
    </xf>
    <xf numFmtId="1" fontId="24" fillId="0" borderId="0" xfId="1" applyNumberFormat="1" applyFont="1" applyAlignment="1"/>
    <xf numFmtId="3" fontId="70" fillId="0" borderId="38" xfId="9" applyNumberFormat="1" applyFont="1" applyFill="1" applyBorder="1" applyAlignment="1">
      <alignment horizontal="right" wrapText="1" readingOrder="1"/>
    </xf>
    <xf numFmtId="171" fontId="70" fillId="0" borderId="17" xfId="9" applyNumberFormat="1" applyFont="1" applyFill="1" applyBorder="1" applyAlignment="1">
      <alignment wrapText="1" readingOrder="1"/>
    </xf>
    <xf numFmtId="170" fontId="70" fillId="0" borderId="17" xfId="9" applyNumberFormat="1" applyFont="1" applyFill="1" applyBorder="1" applyAlignment="1">
      <alignment wrapText="1" readingOrder="1"/>
    </xf>
    <xf numFmtId="172" fontId="69" fillId="0" borderId="0" xfId="9" applyNumberFormat="1" applyFont="1" applyFill="1" applyBorder="1" applyAlignment="1">
      <alignment horizontal="right" wrapText="1" readingOrder="1"/>
    </xf>
    <xf numFmtId="171" fontId="69" fillId="0" borderId="0" xfId="9" applyNumberFormat="1" applyFont="1" applyFill="1" applyBorder="1" applyAlignment="1">
      <alignment horizontal="right" wrapText="1" readingOrder="1"/>
    </xf>
    <xf numFmtId="167" fontId="20" fillId="0" borderId="0" xfId="1" applyNumberFormat="1" applyFont="1" applyFill="1" applyBorder="1" applyAlignment="1"/>
    <xf numFmtId="1" fontId="20" fillId="0" borderId="0" xfId="1" applyNumberFormat="1" applyFont="1" applyFill="1" applyBorder="1" applyAlignment="1">
      <alignment horizontal="right" wrapText="1"/>
    </xf>
    <xf numFmtId="170" fontId="69" fillId="0" borderId="0" xfId="9" applyNumberFormat="1" applyFont="1" applyFill="1" applyBorder="1" applyAlignment="1">
      <alignment horizontal="right" wrapText="1" readingOrder="1"/>
    </xf>
    <xf numFmtId="167" fontId="18" fillId="0" borderId="0" xfId="9" applyNumberFormat="1" applyFont="1" applyFill="1" applyBorder="1" applyAlignment="1">
      <alignment wrapText="1" readingOrder="1"/>
    </xf>
    <xf numFmtId="172" fontId="18" fillId="0" borderId="0" xfId="9" applyNumberFormat="1" applyFont="1" applyFill="1" applyBorder="1" applyAlignment="1">
      <alignment wrapText="1" readingOrder="1"/>
    </xf>
    <xf numFmtId="171" fontId="18" fillId="0" borderId="0" xfId="9" applyNumberFormat="1" applyFont="1" applyFill="1" applyBorder="1" applyAlignment="1">
      <alignment wrapText="1" readingOrder="1"/>
    </xf>
    <xf numFmtId="167" fontId="18" fillId="0" borderId="0" xfId="1" applyNumberFormat="1" applyFont="1" applyFill="1" applyBorder="1" applyAlignment="1"/>
    <xf numFmtId="1" fontId="18" fillId="0" borderId="0" xfId="1" applyNumberFormat="1" applyFont="1" applyFill="1" applyBorder="1" applyAlignment="1">
      <alignment wrapText="1"/>
    </xf>
    <xf numFmtId="170" fontId="18" fillId="0" borderId="0" xfId="9" applyNumberFormat="1" applyFont="1" applyFill="1" applyBorder="1" applyAlignment="1">
      <alignment wrapText="1" readingOrder="1"/>
    </xf>
    <xf numFmtId="172" fontId="70" fillId="0" borderId="0" xfId="9" applyNumberFormat="1" applyFont="1" applyFill="1" applyBorder="1" applyAlignment="1">
      <alignment horizontal="right" wrapText="1" readingOrder="1"/>
    </xf>
    <xf numFmtId="171" fontId="70" fillId="0" borderId="0" xfId="9" applyNumberFormat="1" applyFont="1" applyFill="1" applyBorder="1" applyAlignment="1">
      <alignment horizontal="right" wrapText="1" readingOrder="1"/>
    </xf>
    <xf numFmtId="167" fontId="20" fillId="0" borderId="0" xfId="1" applyNumberFormat="1" applyFont="1" applyFill="1" applyBorder="1"/>
    <xf numFmtId="170" fontId="70" fillId="0" borderId="0" xfId="9" applyNumberFormat="1" applyFont="1" applyFill="1" applyBorder="1" applyAlignment="1">
      <alignment horizontal="right" wrapText="1" readingOrder="1"/>
    </xf>
    <xf numFmtId="167" fontId="20" fillId="0" borderId="0" xfId="9" applyNumberFormat="1" applyFont="1" applyFill="1" applyBorder="1" applyAlignment="1">
      <alignment horizontal="right" wrapText="1" readingOrder="1"/>
    </xf>
    <xf numFmtId="0" fontId="4" fillId="0" borderId="0" xfId="1" applyFont="1" applyBorder="1" applyAlignment="1">
      <alignment wrapText="1"/>
    </xf>
    <xf numFmtId="0" fontId="20" fillId="0" borderId="35" xfId="1" applyFont="1" applyFill="1" applyBorder="1" applyAlignment="1">
      <alignment wrapText="1"/>
    </xf>
    <xf numFmtId="169" fontId="20" fillId="0" borderId="0" xfId="1" applyNumberFormat="1" applyFont="1" applyFill="1" applyBorder="1" applyAlignment="1"/>
    <xf numFmtId="0" fontId="17" fillId="0" borderId="0" xfId="1" applyFont="1" applyBorder="1" applyAlignment="1">
      <alignment horizontal="right" wrapText="1"/>
    </xf>
    <xf numFmtId="165" fontId="17" fillId="0" borderId="0" xfId="1" applyNumberFormat="1" applyFont="1" applyBorder="1" applyAlignment="1">
      <alignment horizontal="right" wrapText="1"/>
    </xf>
    <xf numFmtId="3" fontId="22" fillId="0" borderId="0" xfId="1" applyNumberFormat="1" applyFont="1" applyBorder="1"/>
    <xf numFmtId="0" fontId="20" fillId="0" borderId="0" xfId="1" applyFont="1" applyAlignment="1">
      <alignment horizontal="right"/>
    </xf>
    <xf numFmtId="1" fontId="17" fillId="0" borderId="0" xfId="1" applyNumberFormat="1" applyFont="1" applyFill="1" applyBorder="1"/>
    <xf numFmtId="170" fontId="17" fillId="0" borderId="0" xfId="1" applyNumberFormat="1" applyFont="1" applyBorder="1"/>
    <xf numFmtId="0" fontId="62" fillId="0" borderId="0" xfId="1" applyFont="1" applyBorder="1"/>
    <xf numFmtId="0" fontId="10" fillId="0" borderId="0" xfId="1" applyFont="1" applyFill="1" applyBorder="1"/>
    <xf numFmtId="0" fontId="10" fillId="0" borderId="0" xfId="1" applyFont="1" applyBorder="1"/>
    <xf numFmtId="0" fontId="10" fillId="0" borderId="0" xfId="13" applyFont="1" applyAlignment="1"/>
    <xf numFmtId="0" fontId="10" fillId="0" borderId="0" xfId="13" applyFont="1" applyAlignment="1">
      <alignment wrapText="1"/>
    </xf>
    <xf numFmtId="0" fontId="36" fillId="0" borderId="0" xfId="13" applyFont="1" applyAlignment="1"/>
    <xf numFmtId="167" fontId="70" fillId="0" borderId="16" xfId="9" applyNumberFormat="1" applyFont="1" applyFill="1" applyBorder="1" applyAlignment="1">
      <alignment horizontal="right" wrapText="1" readingOrder="1"/>
    </xf>
    <xf numFmtId="3" fontId="70" fillId="0" borderId="32" xfId="9" applyNumberFormat="1" applyFont="1" applyFill="1" applyBorder="1" applyAlignment="1">
      <alignment horizontal="right" wrapText="1" readingOrder="1"/>
    </xf>
    <xf numFmtId="0" fontId="17" fillId="0" borderId="0" xfId="13" applyFont="1" applyFill="1"/>
    <xf numFmtId="167" fontId="69" fillId="0" borderId="17" xfId="9" applyNumberFormat="1" applyFont="1" applyFill="1" applyBorder="1" applyAlignment="1">
      <alignment horizontal="right" wrapText="1" readingOrder="1"/>
    </xf>
    <xf numFmtId="167" fontId="69" fillId="0" borderId="33" xfId="9" applyNumberFormat="1" applyFont="1" applyFill="1" applyBorder="1" applyAlignment="1">
      <alignment horizontal="right" wrapText="1" readingOrder="1"/>
    </xf>
    <xf numFmtId="0" fontId="17" fillId="0" borderId="0" xfId="13" applyFont="1" applyBorder="1"/>
    <xf numFmtId="0" fontId="17" fillId="0" borderId="0" xfId="13" applyFont="1"/>
    <xf numFmtId="0" fontId="17" fillId="0" borderId="0" xfId="13" applyFont="1" applyBorder="1" applyAlignment="1">
      <alignment wrapText="1"/>
    </xf>
    <xf numFmtId="167" fontId="70" fillId="0" borderId="17" xfId="9" applyNumberFormat="1" applyFont="1" applyFill="1" applyBorder="1" applyAlignment="1">
      <alignment horizontal="right" wrapText="1" readingOrder="1"/>
    </xf>
    <xf numFmtId="167" fontId="70" fillId="0" borderId="33" xfId="9" applyNumberFormat="1" applyFont="1" applyFill="1" applyBorder="1" applyAlignment="1">
      <alignment horizontal="right" wrapText="1" readingOrder="1"/>
    </xf>
    <xf numFmtId="0" fontId="20" fillId="0" borderId="0" xfId="1" quotePrefix="1" applyNumberFormat="1" applyFont="1" applyFill="1" applyBorder="1" applyAlignment="1">
      <alignment horizontal="right"/>
    </xf>
    <xf numFmtId="0" fontId="20" fillId="0" borderId="0" xfId="13" applyFont="1"/>
    <xf numFmtId="0" fontId="62" fillId="0" borderId="0" xfId="13" applyFont="1"/>
    <xf numFmtId="0" fontId="10" fillId="0" borderId="0" xfId="13" applyFont="1"/>
    <xf numFmtId="0" fontId="10" fillId="0" borderId="0" xfId="13" applyFont="1" applyFill="1"/>
    <xf numFmtId="0" fontId="10" fillId="0" borderId="0" xfId="14" applyFont="1" applyFill="1" applyBorder="1" applyAlignment="1"/>
    <xf numFmtId="0" fontId="10" fillId="0" borderId="0" xfId="14" applyFont="1" applyFill="1" applyBorder="1" applyAlignment="1">
      <alignment wrapText="1"/>
    </xf>
    <xf numFmtId="0" fontId="10" fillId="0" borderId="0" xfId="14" applyFont="1" applyAlignment="1"/>
    <xf numFmtId="0" fontId="74" fillId="0" borderId="0" xfId="6" applyFont="1" applyFill="1" applyBorder="1" applyAlignment="1">
      <alignment wrapText="1"/>
    </xf>
    <xf numFmtId="0" fontId="17" fillId="0" borderId="0" xfId="14" applyFont="1" applyAlignment="1"/>
    <xf numFmtId="0" fontId="17" fillId="0" borderId="0" xfId="14" applyFont="1" applyFill="1" applyBorder="1"/>
    <xf numFmtId="0" fontId="17" fillId="0" borderId="0" xfId="14" applyFont="1" applyFill="1"/>
    <xf numFmtId="168" fontId="70" fillId="0" borderId="16" xfId="9" applyNumberFormat="1" applyFont="1" applyFill="1" applyBorder="1" applyAlignment="1">
      <alignment horizontal="right" wrapText="1" readingOrder="1"/>
    </xf>
    <xf numFmtId="3" fontId="69" fillId="0" borderId="17" xfId="9" applyNumberFormat="1" applyFont="1" applyFill="1" applyBorder="1" applyAlignment="1">
      <alignment horizontal="right" wrapText="1" readingOrder="1"/>
    </xf>
    <xf numFmtId="168" fontId="69" fillId="0" borderId="17" xfId="9" applyNumberFormat="1" applyFont="1" applyFill="1" applyBorder="1" applyAlignment="1">
      <alignment horizontal="right" wrapText="1" readingOrder="1"/>
    </xf>
    <xf numFmtId="3" fontId="69" fillId="0" borderId="33" xfId="9" applyNumberFormat="1" applyFont="1" applyFill="1" applyBorder="1" applyAlignment="1">
      <alignment horizontal="right" wrapText="1" readingOrder="1"/>
    </xf>
    <xf numFmtId="0" fontId="17" fillId="0" borderId="0" xfId="14" applyFont="1" applyBorder="1" applyAlignment="1">
      <alignment wrapText="1"/>
    </xf>
    <xf numFmtId="168" fontId="70" fillId="0" borderId="17" xfId="9" applyNumberFormat="1" applyFont="1" applyFill="1" applyBorder="1" applyAlignment="1">
      <alignment horizontal="right" wrapText="1" readingOrder="1"/>
    </xf>
    <xf numFmtId="0" fontId="17" fillId="0" borderId="0" xfId="14" applyFont="1"/>
    <xf numFmtId="0" fontId="20" fillId="0" borderId="0" xfId="14" applyFont="1" applyBorder="1" applyAlignment="1">
      <alignment wrapText="1"/>
    </xf>
    <xf numFmtId="0" fontId="17" fillId="0" borderId="0" xfId="14" applyFont="1" applyBorder="1"/>
    <xf numFmtId="0" fontId="62" fillId="0" borderId="0" xfId="14" applyFont="1"/>
    <xf numFmtId="0" fontId="10" fillId="0" borderId="0" xfId="14" applyFont="1"/>
    <xf numFmtId="0" fontId="10" fillId="0" borderId="0" xfId="14" applyFont="1" applyBorder="1"/>
    <xf numFmtId="0" fontId="10" fillId="0" borderId="0" xfId="14" applyFont="1" applyFill="1" applyBorder="1"/>
    <xf numFmtId="0" fontId="10" fillId="0" borderId="0" xfId="14" applyFont="1" applyAlignment="1">
      <alignment wrapText="1"/>
    </xf>
    <xf numFmtId="0" fontId="15" fillId="0" borderId="0" xfId="6" applyFont="1" applyFill="1" applyBorder="1" applyAlignment="1">
      <alignment wrapText="1"/>
    </xf>
    <xf numFmtId="0" fontId="40" fillId="0" borderId="0" xfId="14" applyFont="1" applyAlignment="1"/>
    <xf numFmtId="0" fontId="12" fillId="0" borderId="0" xfId="16" applyFont="1" applyFill="1" applyBorder="1" applyAlignment="1"/>
    <xf numFmtId="0" fontId="12" fillId="0" borderId="0" xfId="16" applyFont="1" applyFill="1" applyAlignment="1"/>
    <xf numFmtId="0" fontId="2" fillId="0" borderId="0" xfId="1" applyAlignment="1"/>
    <xf numFmtId="0" fontId="35" fillId="0" borderId="0" xfId="16" applyFont="1" applyFill="1" applyBorder="1" applyAlignment="1"/>
    <xf numFmtId="0" fontId="35" fillId="0" borderId="0" xfId="16" applyFont="1" applyFill="1" applyAlignment="1"/>
    <xf numFmtId="0" fontId="62" fillId="0" borderId="0" xfId="16" applyFont="1" applyFill="1" applyBorder="1" applyAlignment="1">
      <alignment wrapText="1"/>
    </xf>
    <xf numFmtId="0" fontId="20" fillId="0" borderId="47" xfId="1" applyFont="1" applyFill="1" applyBorder="1" applyAlignment="1">
      <alignment wrapText="1"/>
    </xf>
    <xf numFmtId="3" fontId="70" fillId="0" borderId="33" xfId="9" applyNumberFormat="1" applyFont="1" applyFill="1" applyBorder="1" applyAlignment="1">
      <alignment horizontal="right" wrapText="1" readingOrder="1"/>
    </xf>
    <xf numFmtId="0" fontId="20" fillId="0" borderId="0" xfId="16" applyFont="1" applyFill="1" applyBorder="1" applyAlignment="1"/>
    <xf numFmtId="0" fontId="20" fillId="0" borderId="0" xfId="16" applyFont="1" applyFill="1" applyAlignment="1"/>
    <xf numFmtId="0" fontId="24" fillId="0" borderId="0" xfId="16" applyFont="1" applyFill="1" applyBorder="1" applyAlignment="1">
      <alignment horizontal="right"/>
    </xf>
    <xf numFmtId="0" fontId="24" fillId="0" borderId="0" xfId="16" applyFont="1" applyFill="1" applyAlignment="1">
      <alignment horizontal="right"/>
    </xf>
    <xf numFmtId="0" fontId="20" fillId="0" borderId="0" xfId="16" applyFont="1" applyFill="1" applyBorder="1" applyAlignment="1">
      <alignment wrapText="1"/>
    </xf>
    <xf numFmtId="1" fontId="20" fillId="0" borderId="0" xfId="16" applyNumberFormat="1" applyFont="1" applyFill="1" applyBorder="1" applyAlignment="1"/>
    <xf numFmtId="4" fontId="70" fillId="0" borderId="17" xfId="9" applyNumberFormat="1" applyFont="1" applyFill="1" applyBorder="1" applyAlignment="1">
      <alignment horizontal="right" wrapText="1" readingOrder="1"/>
    </xf>
    <xf numFmtId="4" fontId="70" fillId="0" borderId="33" xfId="9" applyNumberFormat="1" applyFont="1" applyFill="1" applyBorder="1" applyAlignment="1">
      <alignment horizontal="right" wrapText="1" readingOrder="1"/>
    </xf>
    <xf numFmtId="4" fontId="69" fillId="0" borderId="17" xfId="9" applyNumberFormat="1" applyFont="1" applyFill="1" applyBorder="1" applyAlignment="1">
      <alignment horizontal="right" wrapText="1" readingOrder="1"/>
    </xf>
    <xf numFmtId="4" fontId="69" fillId="0" borderId="13" xfId="9" applyNumberFormat="1" applyFont="1" applyFill="1" applyBorder="1" applyAlignment="1">
      <alignment horizontal="right" wrapText="1" readingOrder="1"/>
    </xf>
    <xf numFmtId="4" fontId="69" fillId="0" borderId="49" xfId="9" applyNumberFormat="1" applyFont="1" applyFill="1" applyBorder="1" applyAlignment="1">
      <alignment horizontal="right" wrapText="1" readingOrder="1"/>
    </xf>
    <xf numFmtId="0" fontId="20" fillId="0" borderId="47" xfId="16" applyFont="1" applyFill="1" applyBorder="1" applyAlignment="1">
      <alignment wrapText="1"/>
    </xf>
    <xf numFmtId="4" fontId="70" fillId="0" borderId="13" xfId="9" applyNumberFormat="1" applyFont="1" applyFill="1" applyBorder="1" applyAlignment="1">
      <alignment horizontal="right" wrapText="1" readingOrder="1"/>
    </xf>
    <xf numFmtId="4" fontId="70" fillId="0" borderId="49" xfId="9" applyNumberFormat="1" applyFont="1" applyFill="1" applyBorder="1" applyAlignment="1">
      <alignment horizontal="right" wrapText="1" readingOrder="1"/>
    </xf>
    <xf numFmtId="4" fontId="70" fillId="0" borderId="50" xfId="9" applyNumberFormat="1" applyFont="1" applyFill="1" applyBorder="1" applyAlignment="1">
      <alignment horizontal="right" wrapText="1" readingOrder="1"/>
    </xf>
    <xf numFmtId="0" fontId="2" fillId="0" borderId="0" xfId="1"/>
    <xf numFmtId="0" fontId="23" fillId="0" borderId="0" xfId="14" applyFont="1" applyFill="1" applyAlignment="1"/>
    <xf numFmtId="0" fontId="40" fillId="0" borderId="0" xfId="14" applyFont="1" applyFill="1" applyAlignment="1"/>
    <xf numFmtId="0" fontId="62" fillId="0" borderId="0" xfId="14" applyFont="1" applyFill="1"/>
    <xf numFmtId="3" fontId="70" fillId="0" borderId="36" xfId="9" applyNumberFormat="1" applyFont="1" applyFill="1" applyBorder="1" applyAlignment="1">
      <alignment horizontal="right" wrapText="1" readingOrder="1"/>
    </xf>
    <xf numFmtId="3" fontId="69" fillId="0" borderId="49" xfId="9" applyNumberFormat="1" applyFont="1" applyFill="1" applyBorder="1" applyAlignment="1">
      <alignment horizontal="right" wrapText="1" readingOrder="1"/>
    </xf>
    <xf numFmtId="0" fontId="24" fillId="0" borderId="47" xfId="1" applyFont="1" applyBorder="1" applyAlignment="1">
      <alignment horizontal="left" wrapText="1"/>
    </xf>
    <xf numFmtId="3" fontId="70" fillId="0" borderId="49" xfId="9" applyNumberFormat="1" applyFont="1" applyFill="1" applyBorder="1" applyAlignment="1">
      <alignment horizontal="right" wrapText="1" readingOrder="1"/>
    </xf>
    <xf numFmtId="0" fontId="20" fillId="0" borderId="47" xfId="1" applyFont="1" applyBorder="1" applyAlignment="1">
      <alignment horizontal="left" wrapText="1"/>
    </xf>
    <xf numFmtId="0" fontId="20" fillId="0" borderId="47" xfId="1" applyFont="1" applyBorder="1" applyAlignment="1">
      <alignment horizontal="left"/>
    </xf>
    <xf numFmtId="0" fontId="24" fillId="0" borderId="47" xfId="1" applyFont="1" applyBorder="1" applyAlignment="1">
      <alignment horizontal="left"/>
    </xf>
    <xf numFmtId="0" fontId="20" fillId="0" borderId="0" xfId="14" applyFont="1" applyFill="1" applyAlignment="1">
      <alignment horizontal="left"/>
    </xf>
    <xf numFmtId="1" fontId="20" fillId="0" borderId="0" xfId="14" applyNumberFormat="1" applyFont="1" applyFill="1" applyAlignment="1">
      <alignment horizontal="right"/>
    </xf>
    <xf numFmtId="0" fontId="62" fillId="0" borderId="0" xfId="14" applyFont="1" applyFill="1" applyAlignment="1">
      <alignment horizontal="left"/>
    </xf>
    <xf numFmtId="1" fontId="62" fillId="0" borderId="0" xfId="14" applyNumberFormat="1" applyFont="1" applyFill="1" applyAlignment="1">
      <alignment horizontal="right"/>
    </xf>
    <xf numFmtId="0" fontId="23" fillId="0" borderId="0" xfId="14" applyFont="1" applyFill="1" applyAlignment="1">
      <alignment horizontal="left"/>
    </xf>
    <xf numFmtId="1" fontId="23" fillId="0" borderId="0" xfId="14" applyNumberFormat="1" applyFont="1" applyFill="1" applyAlignment="1">
      <alignment horizontal="right"/>
    </xf>
    <xf numFmtId="0" fontId="23" fillId="0" borderId="0" xfId="14" applyFont="1" applyFill="1"/>
    <xf numFmtId="49" fontId="23" fillId="0" borderId="0" xfId="14" applyNumberFormat="1" applyFont="1" applyFill="1" applyAlignment="1">
      <alignment horizontal="right"/>
    </xf>
    <xf numFmtId="0" fontId="62" fillId="0" borderId="0" xfId="8" applyFont="1" applyBorder="1" applyAlignment="1"/>
    <xf numFmtId="0" fontId="62" fillId="0" borderId="0" xfId="8" applyFont="1" applyAlignment="1">
      <alignment wrapText="1"/>
    </xf>
    <xf numFmtId="0" fontId="62" fillId="0" borderId="0" xfId="8" applyFont="1" applyAlignment="1"/>
    <xf numFmtId="0" fontId="40" fillId="0" borderId="0" xfId="8" applyFont="1" applyBorder="1" applyAlignment="1"/>
    <xf numFmtId="0" fontId="40" fillId="0" borderId="0" xfId="8" applyFont="1" applyAlignment="1"/>
    <xf numFmtId="0" fontId="62" fillId="0" borderId="0" xfId="8" applyFont="1" applyFill="1" applyBorder="1"/>
    <xf numFmtId="0" fontId="62" fillId="0" borderId="0" xfId="8" applyFont="1" applyFill="1"/>
    <xf numFmtId="0" fontId="20" fillId="0" borderId="0" xfId="8" applyFont="1" applyBorder="1"/>
    <xf numFmtId="0" fontId="20" fillId="0" borderId="0" xfId="8" applyFont="1"/>
    <xf numFmtId="3" fontId="69" fillId="0" borderId="36" xfId="9" applyNumberFormat="1" applyFont="1" applyFill="1" applyBorder="1" applyAlignment="1">
      <alignment horizontal="right" wrapText="1" readingOrder="1"/>
    </xf>
    <xf numFmtId="1" fontId="24" fillId="0" borderId="0" xfId="1" applyNumberFormat="1" applyFont="1" applyBorder="1" applyAlignment="1">
      <alignment horizontal="right"/>
    </xf>
    <xf numFmtId="0" fontId="20" fillId="0" borderId="0" xfId="8" applyFont="1" applyBorder="1" applyAlignment="1">
      <alignment wrapText="1"/>
    </xf>
    <xf numFmtId="167" fontId="70" fillId="0" borderId="36" xfId="9" applyNumberFormat="1" applyFont="1" applyFill="1" applyBorder="1" applyAlignment="1">
      <alignment horizontal="right" wrapText="1" readingOrder="1"/>
    </xf>
    <xf numFmtId="0" fontId="20" fillId="0" borderId="0" xfId="8" applyFont="1" applyBorder="1" applyAlignment="1"/>
    <xf numFmtId="167" fontId="70" fillId="0" borderId="49" xfId="9" applyNumberFormat="1" applyFont="1" applyFill="1" applyBorder="1" applyAlignment="1">
      <alignment horizontal="right" wrapText="1" readingOrder="1"/>
    </xf>
    <xf numFmtId="167" fontId="70" fillId="0" borderId="18" xfId="9" applyNumberFormat="1" applyFont="1" applyFill="1" applyBorder="1" applyAlignment="1">
      <alignment horizontal="right" wrapText="1" readingOrder="1"/>
    </xf>
    <xf numFmtId="3" fontId="70" fillId="0" borderId="18" xfId="9" applyNumberFormat="1" applyFont="1" applyFill="1" applyBorder="1" applyAlignment="1">
      <alignment horizontal="right" wrapText="1" readingOrder="1"/>
    </xf>
    <xf numFmtId="167" fontId="70" fillId="0" borderId="52" xfId="9" applyNumberFormat="1" applyFont="1" applyFill="1" applyBorder="1" applyAlignment="1">
      <alignment horizontal="right" wrapText="1" readingOrder="1"/>
    </xf>
    <xf numFmtId="1" fontId="20" fillId="0" borderId="0" xfId="1" applyNumberFormat="1" applyFont="1" applyFill="1" applyBorder="1" applyAlignment="1">
      <alignment horizontal="right" readingOrder="1"/>
    </xf>
    <xf numFmtId="3" fontId="20" fillId="0" borderId="0" xfId="1" applyNumberFormat="1" applyFont="1" applyFill="1" applyBorder="1" applyAlignment="1">
      <alignment horizontal="right" readingOrder="1"/>
    </xf>
    <xf numFmtId="0" fontId="77" fillId="0" borderId="0" xfId="8" applyFont="1"/>
    <xf numFmtId="1" fontId="20" fillId="0" borderId="0" xfId="8" applyNumberFormat="1" applyFont="1" applyBorder="1" applyAlignment="1">
      <alignment readingOrder="1"/>
    </xf>
    <xf numFmtId="0" fontId="20" fillId="0" borderId="0" xfId="8" applyFont="1" applyBorder="1" applyAlignment="1">
      <alignment readingOrder="1"/>
    </xf>
    <xf numFmtId="0" fontId="23" fillId="0" borderId="0" xfId="8" applyFont="1"/>
    <xf numFmtId="0" fontId="23" fillId="0" borderId="0" xfId="8" applyFont="1" applyBorder="1"/>
    <xf numFmtId="0" fontId="23" fillId="0" borderId="0" xfId="8" applyFont="1" applyFill="1" applyBorder="1" applyAlignment="1"/>
    <xf numFmtId="0" fontId="36" fillId="0" borderId="0" xfId="8" applyFont="1" applyFill="1" applyAlignment="1"/>
    <xf numFmtId="0" fontId="20" fillId="0" borderId="0" xfId="8" applyFont="1" applyFill="1" applyBorder="1"/>
    <xf numFmtId="0" fontId="20" fillId="0" borderId="0" xfId="8" applyFont="1" applyFill="1"/>
    <xf numFmtId="3" fontId="70" fillId="0" borderId="13" xfId="9" applyNumberFormat="1" applyFont="1" applyFill="1" applyBorder="1" applyAlignment="1">
      <alignment horizontal="right" wrapText="1" readingOrder="1"/>
    </xf>
    <xf numFmtId="0" fontId="20" fillId="0" borderId="0" xfId="8" applyFont="1" applyFill="1" applyBorder="1" applyAlignment="1">
      <alignment wrapText="1"/>
    </xf>
    <xf numFmtId="3" fontId="70" fillId="0" borderId="53" xfId="9" applyNumberFormat="1" applyFont="1" applyFill="1" applyBorder="1" applyAlignment="1">
      <alignment horizontal="right" wrapText="1" readingOrder="1"/>
    </xf>
    <xf numFmtId="3" fontId="70" fillId="0" borderId="0" xfId="9" applyNumberFormat="1" applyFont="1" applyFill="1" applyBorder="1" applyAlignment="1">
      <alignment horizontal="right" wrapText="1" readingOrder="1"/>
    </xf>
    <xf numFmtId="3" fontId="20" fillId="0" borderId="0" xfId="8" applyNumberFormat="1" applyFont="1" applyFill="1"/>
    <xf numFmtId="0" fontId="23" fillId="0" borderId="0" xfId="8" applyFont="1" applyFill="1" applyBorder="1"/>
    <xf numFmtId="0" fontId="23" fillId="0" borderId="0" xfId="8" applyFont="1" applyFill="1"/>
    <xf numFmtId="0" fontId="23" fillId="0" borderId="0" xfId="8" applyFont="1" applyAlignment="1"/>
    <xf numFmtId="0" fontId="20" fillId="0" borderId="0" xfId="8" applyFont="1" applyFill="1" applyBorder="1" applyAlignment="1">
      <alignment horizontal="right"/>
    </xf>
    <xf numFmtId="0" fontId="20" fillId="0" borderId="0" xfId="8" applyFont="1" applyAlignment="1">
      <alignment horizontal="right"/>
    </xf>
    <xf numFmtId="0" fontId="20" fillId="0" borderId="0" xfId="8" applyFont="1" applyFill="1" applyAlignment="1"/>
    <xf numFmtId="0" fontId="20" fillId="0" borderId="0" xfId="8" applyFont="1" applyAlignment="1"/>
    <xf numFmtId="0" fontId="10" fillId="0" borderId="0" xfId="8" applyFont="1" applyFill="1" applyBorder="1"/>
    <xf numFmtId="0" fontId="10" fillId="0" borderId="0" xfId="8" applyFont="1"/>
    <xf numFmtId="0" fontId="17" fillId="0" borderId="0" xfId="8" applyFont="1" applyFill="1" applyBorder="1" applyAlignment="1"/>
    <xf numFmtId="0" fontId="17" fillId="0" borderId="0" xfId="8" applyFont="1" applyFill="1" applyAlignment="1"/>
    <xf numFmtId="0" fontId="20" fillId="0" borderId="0" xfId="8" applyFont="1" applyFill="1" applyBorder="1" applyAlignment="1"/>
    <xf numFmtId="0" fontId="17" fillId="0" borderId="0" xfId="8" applyFont="1" applyAlignment="1"/>
    <xf numFmtId="0" fontId="17" fillId="0" borderId="0" xfId="8" applyFont="1" applyBorder="1" applyAlignment="1">
      <alignment wrapText="1"/>
    </xf>
    <xf numFmtId="0" fontId="17" fillId="0" borderId="0" xfId="8" applyFont="1" applyFill="1" applyBorder="1" applyAlignment="1">
      <alignment wrapText="1"/>
    </xf>
    <xf numFmtId="0" fontId="17" fillId="0" borderId="0" xfId="8" applyFont="1"/>
    <xf numFmtId="0" fontId="17" fillId="0" borderId="0" xfId="8" applyFont="1" applyFill="1" applyBorder="1"/>
    <xf numFmtId="0" fontId="17" fillId="0" borderId="0" xfId="8" applyFont="1" applyBorder="1"/>
    <xf numFmtId="0" fontId="10" fillId="0" borderId="0" xfId="8" applyFont="1" applyBorder="1"/>
    <xf numFmtId="0" fontId="23" fillId="0" borderId="0" xfId="1" applyFont="1" applyAlignment="1"/>
    <xf numFmtId="0" fontId="20" fillId="0" borderId="0" xfId="16" applyFont="1" applyFill="1" applyBorder="1" applyAlignment="1">
      <alignment vertical="center" wrapText="1"/>
    </xf>
    <xf numFmtId="4" fontId="69" fillId="0" borderId="33" xfId="9" applyNumberFormat="1" applyFont="1" applyFill="1" applyBorder="1" applyAlignment="1">
      <alignment horizontal="right" wrapText="1" readingOrder="1"/>
    </xf>
    <xf numFmtId="0" fontId="10" fillId="0" borderId="0" xfId="8" applyFont="1" applyBorder="1" applyAlignment="1"/>
    <xf numFmtId="0" fontId="10" fillId="0" borderId="0" xfId="8" applyFont="1" applyAlignment="1"/>
    <xf numFmtId="0" fontId="17" fillId="0" borderId="0" xfId="8" applyFont="1" applyFill="1"/>
    <xf numFmtId="167" fontId="70" fillId="0" borderId="32" xfId="9" applyNumberFormat="1" applyFont="1" applyFill="1" applyBorder="1" applyAlignment="1">
      <alignment horizontal="right" wrapText="1" readingOrder="1"/>
    </xf>
    <xf numFmtId="0" fontId="17" fillId="0" borderId="0" xfId="8" applyFont="1" applyBorder="1" applyAlignment="1"/>
    <xf numFmtId="0" fontId="18" fillId="0" borderId="0" xfId="8" applyFont="1" applyAlignment="1"/>
    <xf numFmtId="0" fontId="18" fillId="0" borderId="0" xfId="8" applyFont="1" applyBorder="1" applyAlignment="1"/>
    <xf numFmtId="49" fontId="20" fillId="0" borderId="0" xfId="1" applyNumberFormat="1" applyFont="1" applyBorder="1" applyAlignment="1">
      <alignment horizontal="right"/>
    </xf>
    <xf numFmtId="0" fontId="17" fillId="0" borderId="56" xfId="8" applyFont="1" applyBorder="1" applyAlignment="1">
      <alignment wrapText="1"/>
    </xf>
    <xf numFmtId="0" fontId="20" fillId="0" borderId="56" xfId="8" applyFont="1" applyBorder="1" applyAlignment="1">
      <alignment wrapText="1"/>
    </xf>
    <xf numFmtId="0" fontId="17" fillId="0" borderId="57" xfId="8" applyFont="1" applyBorder="1" applyAlignment="1">
      <alignment wrapText="1"/>
    </xf>
    <xf numFmtId="0" fontId="10" fillId="0" borderId="0" xfId="8" applyFont="1" applyFill="1" applyBorder="1" applyAlignment="1"/>
    <xf numFmtId="0" fontId="10" fillId="0" borderId="0" xfId="8" applyFont="1" applyFill="1" applyAlignment="1"/>
    <xf numFmtId="0" fontId="40" fillId="0" borderId="0" xfId="8" applyFont="1" applyFill="1" applyAlignment="1"/>
    <xf numFmtId="1" fontId="17" fillId="0" borderId="0" xfId="8" applyNumberFormat="1" applyFont="1" applyFill="1"/>
    <xf numFmtId="0" fontId="10" fillId="0" borderId="0" xfId="8" applyFont="1" applyFill="1"/>
    <xf numFmtId="3" fontId="17" fillId="0" borderId="0" xfId="8" applyNumberFormat="1" applyFont="1"/>
    <xf numFmtId="1" fontId="17" fillId="0" borderId="0" xfId="8" applyNumberFormat="1" applyFont="1"/>
    <xf numFmtId="0" fontId="62" fillId="0" borderId="0" xfId="8" applyFont="1"/>
    <xf numFmtId="0" fontId="79" fillId="0" borderId="0" xfId="8" applyFont="1"/>
    <xf numFmtId="0" fontId="79" fillId="0" borderId="0" xfId="8" applyFont="1" applyFill="1" applyBorder="1"/>
    <xf numFmtId="173" fontId="69" fillId="0" borderId="33" xfId="9" applyNumberFormat="1" applyFont="1" applyFill="1" applyBorder="1" applyAlignment="1">
      <alignment horizontal="right" wrapText="1" readingOrder="1"/>
    </xf>
    <xf numFmtId="173" fontId="70" fillId="0" borderId="33" xfId="9" applyNumberFormat="1" applyFont="1" applyFill="1" applyBorder="1" applyAlignment="1">
      <alignment horizontal="right" wrapText="1" readingOrder="1"/>
    </xf>
    <xf numFmtId="174" fontId="69" fillId="0" borderId="33" xfId="9" applyNumberFormat="1" applyFont="1" applyFill="1" applyBorder="1" applyAlignment="1">
      <alignment horizontal="right" wrapText="1" readingOrder="1"/>
    </xf>
    <xf numFmtId="174" fontId="70" fillId="0" borderId="33" xfId="9" applyNumberFormat="1" applyFont="1" applyFill="1" applyBorder="1" applyAlignment="1">
      <alignment horizontal="right" wrapText="1" readingOrder="1"/>
    </xf>
    <xf numFmtId="167" fontId="70" fillId="0" borderId="33" xfId="9" applyNumberFormat="1" applyFont="1" applyFill="1" applyBorder="1" applyAlignment="1">
      <alignment wrapText="1" readingOrder="1"/>
    </xf>
    <xf numFmtId="1" fontId="20" fillId="0" borderId="0" xfId="8" applyNumberFormat="1" applyFont="1" applyBorder="1" applyAlignment="1"/>
    <xf numFmtId="0" fontId="17" fillId="0" borderId="47" xfId="8" applyFont="1" applyBorder="1" applyAlignment="1">
      <alignment horizontal="left" wrapText="1"/>
    </xf>
    <xf numFmtId="1" fontId="17" fillId="0" borderId="0" xfId="8" applyNumberFormat="1" applyFont="1" applyBorder="1" applyAlignment="1"/>
    <xf numFmtId="0" fontId="20" fillId="0" borderId="47" xfId="8" applyFont="1" applyBorder="1" applyAlignment="1">
      <alignment horizontal="left" wrapText="1"/>
    </xf>
    <xf numFmtId="1" fontId="20" fillId="0" borderId="0" xfId="8" applyNumberFormat="1" applyFont="1" applyFill="1" applyBorder="1" applyAlignment="1"/>
    <xf numFmtId="1" fontId="24" fillId="0" borderId="0" xfId="8" applyNumberFormat="1" applyFont="1" applyFill="1" applyBorder="1" applyAlignment="1"/>
    <xf numFmtId="0" fontId="20" fillId="0" borderId="47" xfId="8" applyFont="1" applyBorder="1" applyAlignment="1">
      <alignment wrapText="1"/>
    </xf>
    <xf numFmtId="1" fontId="20" fillId="0" borderId="0" xfId="8" applyNumberFormat="1" applyFont="1"/>
    <xf numFmtId="1" fontId="20" fillId="0" borderId="0" xfId="5" applyNumberFormat="1" applyFont="1"/>
    <xf numFmtId="0" fontId="17" fillId="0" borderId="47" xfId="8" applyFont="1" applyBorder="1" applyAlignment="1">
      <alignment wrapText="1"/>
    </xf>
    <xf numFmtId="3" fontId="17" fillId="0" borderId="0" xfId="5" applyNumberFormat="1" applyFont="1"/>
    <xf numFmtId="0" fontId="17" fillId="0" borderId="0" xfId="8" applyFont="1" applyAlignment="1">
      <alignment horizontal="right" readingOrder="1"/>
    </xf>
    <xf numFmtId="1" fontId="22" fillId="0" borderId="0" xfId="5" applyNumberFormat="1" applyFont="1" applyAlignment="1">
      <alignment horizontal="right" readingOrder="1"/>
    </xf>
    <xf numFmtId="1" fontId="17" fillId="0" borderId="0" xfId="8" applyNumberFormat="1" applyFont="1" applyAlignment="1">
      <alignment horizontal="right" readingOrder="1"/>
    </xf>
    <xf numFmtId="0" fontId="10" fillId="0" borderId="0" xfId="20" applyFont="1" applyAlignment="1"/>
    <xf numFmtId="0" fontId="40" fillId="0" borderId="0" xfId="20" applyFont="1" applyAlignment="1"/>
    <xf numFmtId="0" fontId="17" fillId="0" borderId="0" xfId="20" applyFont="1" applyFill="1"/>
    <xf numFmtId="0" fontId="17" fillId="0" borderId="0" xfId="20" applyFont="1" applyFill="1" applyBorder="1"/>
    <xf numFmtId="0" fontId="20" fillId="0" borderId="0" xfId="20" applyFont="1"/>
    <xf numFmtId="0" fontId="20" fillId="0" borderId="47" xfId="8" applyFont="1" applyFill="1" applyBorder="1" applyAlignment="1">
      <alignment wrapText="1"/>
    </xf>
    <xf numFmtId="0" fontId="17" fillId="0" borderId="0" xfId="20" applyFont="1"/>
    <xf numFmtId="0" fontId="80" fillId="0" borderId="58" xfId="9" applyNumberFormat="1" applyFont="1" applyFill="1" applyBorder="1" applyAlignment="1">
      <alignment horizontal="right" wrapText="1" readingOrder="1"/>
    </xf>
    <xf numFmtId="167" fontId="80" fillId="0" borderId="58" xfId="9" applyNumberFormat="1" applyFont="1" applyFill="1" applyBorder="1" applyAlignment="1">
      <alignment horizontal="right" vertical="top" wrapText="1" readingOrder="1"/>
    </xf>
    <xf numFmtId="0" fontId="10" fillId="0" borderId="0" xfId="20" applyFont="1"/>
    <xf numFmtId="0" fontId="23" fillId="0" borderId="0" xfId="21" applyFont="1" applyBorder="1" applyAlignment="1"/>
    <xf numFmtId="0" fontId="23" fillId="0" borderId="0" xfId="21" applyFont="1" applyAlignment="1"/>
    <xf numFmtId="0" fontId="40" fillId="0" borderId="0" xfId="21" applyFont="1" applyBorder="1" applyAlignment="1"/>
    <xf numFmtId="0" fontId="40" fillId="0" borderId="0" xfId="21" applyFont="1" applyAlignment="1"/>
    <xf numFmtId="0" fontId="20" fillId="0" borderId="0" xfId="21" applyFont="1" applyFill="1" applyBorder="1"/>
    <xf numFmtId="0" fontId="20" fillId="0" borderId="0" xfId="21" applyFont="1" applyFill="1"/>
    <xf numFmtId="0" fontId="20" fillId="0" borderId="0" xfId="21" applyFont="1" applyBorder="1"/>
    <xf numFmtId="0" fontId="20" fillId="0" borderId="0" xfId="21" applyFont="1"/>
    <xf numFmtId="49" fontId="20" fillId="0" borderId="0" xfId="1" applyNumberFormat="1" applyFont="1" applyBorder="1" applyAlignment="1">
      <alignment horizontal="right" vertical="center"/>
    </xf>
    <xf numFmtId="0" fontId="62" fillId="0" borderId="0" xfId="21" applyFont="1"/>
    <xf numFmtId="0" fontId="23" fillId="0" borderId="0" xfId="21" applyFont="1"/>
    <xf numFmtId="0" fontId="23" fillId="0" borderId="0" xfId="21" applyFont="1" applyBorder="1"/>
    <xf numFmtId="1" fontId="17" fillId="0" borderId="0" xfId="8" applyNumberFormat="1" applyFont="1" applyFill="1" applyBorder="1" applyAlignment="1"/>
    <xf numFmtId="0" fontId="10" fillId="0" borderId="0" xfId="21" applyFont="1" applyAlignment="1"/>
    <xf numFmtId="0" fontId="17" fillId="0" borderId="0" xfId="21" applyFont="1" applyFill="1"/>
    <xf numFmtId="167" fontId="70" fillId="0" borderId="13" xfId="9" applyNumberFormat="1" applyFont="1" applyFill="1" applyBorder="1" applyAlignment="1">
      <alignment horizontal="right" wrapText="1" readingOrder="1"/>
    </xf>
    <xf numFmtId="167" fontId="20" fillId="0" borderId="13" xfId="9" applyNumberFormat="1" applyFont="1" applyFill="1" applyBorder="1" applyAlignment="1">
      <alignment horizontal="right" wrapText="1" readingOrder="1"/>
    </xf>
    <xf numFmtId="167" fontId="20" fillId="0" borderId="9" xfId="9" applyNumberFormat="1" applyFont="1" applyFill="1" applyBorder="1" applyAlignment="1">
      <alignment horizontal="right" wrapText="1" readingOrder="1"/>
    </xf>
    <xf numFmtId="0" fontId="20" fillId="0" borderId="0" xfId="21" applyFont="1" applyAlignment="1"/>
    <xf numFmtId="0" fontId="20" fillId="0" borderId="0" xfId="21" applyFont="1" applyAlignment="1">
      <alignment horizontal="right"/>
    </xf>
    <xf numFmtId="0" fontId="17" fillId="0" borderId="0" xfId="21" applyFont="1" applyAlignment="1"/>
    <xf numFmtId="0" fontId="17" fillId="0" borderId="0" xfId="21" applyFont="1"/>
    <xf numFmtId="0" fontId="10" fillId="0" borderId="0" xfId="21" applyFont="1"/>
    <xf numFmtId="0" fontId="12" fillId="0" borderId="0" xfId="21" applyFont="1" applyAlignment="1"/>
    <xf numFmtId="0" fontId="35" fillId="0" borderId="0" xfId="21" applyFont="1" applyBorder="1" applyAlignment="1"/>
    <xf numFmtId="0" fontId="35" fillId="0" borderId="0" xfId="21" applyFont="1" applyAlignment="1"/>
    <xf numFmtId="0" fontId="20" fillId="0" borderId="0" xfId="21" applyFont="1" applyBorder="1" applyAlignment="1"/>
    <xf numFmtId="0" fontId="80" fillId="0" borderId="58" xfId="9" applyNumberFormat="1" applyFont="1" applyFill="1" applyBorder="1" applyAlignment="1">
      <alignment vertical="top" wrapText="1" readingOrder="1"/>
    </xf>
    <xf numFmtId="0" fontId="17" fillId="0" borderId="0" xfId="21" applyFont="1" applyFill="1" applyAlignment="1"/>
    <xf numFmtId="0" fontId="10" fillId="0" borderId="0" xfId="21" applyFont="1" applyFill="1" applyBorder="1" applyAlignment="1"/>
    <xf numFmtId="0" fontId="40" fillId="0" borderId="0" xfId="21" applyFont="1" applyFill="1" applyBorder="1" applyAlignment="1"/>
    <xf numFmtId="0" fontId="17" fillId="0" borderId="0" xfId="21" applyFont="1" applyFill="1" applyBorder="1"/>
    <xf numFmtId="0" fontId="17" fillId="0" borderId="0" xfId="21" applyFont="1" applyFill="1" applyBorder="1" applyAlignment="1"/>
    <xf numFmtId="3" fontId="24" fillId="0" borderId="0" xfId="21" applyNumberFormat="1" applyFont="1" applyFill="1" applyBorder="1" applyAlignment="1">
      <alignment horizontal="right"/>
    </xf>
    <xf numFmtId="0" fontId="20" fillId="0" borderId="0" xfId="21" applyFont="1" applyFill="1" applyBorder="1" applyAlignment="1"/>
    <xf numFmtId="1" fontId="17" fillId="0" borderId="0" xfId="21" applyNumberFormat="1" applyFont="1" applyFill="1" applyBorder="1" applyAlignment="1"/>
    <xf numFmtId="0" fontId="10" fillId="0" borderId="0" xfId="21" applyFont="1" applyFill="1" applyBorder="1"/>
    <xf numFmtId="0" fontId="10" fillId="0" borderId="0" xfId="21" applyFont="1" applyAlignment="1">
      <alignment wrapText="1"/>
    </xf>
    <xf numFmtId="0" fontId="23" fillId="0" borderId="0" xfId="21" applyFont="1" applyAlignment="1">
      <alignment wrapText="1"/>
    </xf>
    <xf numFmtId="0" fontId="23" fillId="0" borderId="0" xfId="21" applyFont="1" applyFill="1" applyBorder="1" applyAlignment="1">
      <alignment wrapText="1"/>
    </xf>
    <xf numFmtId="0" fontId="23" fillId="0" borderId="0" xfId="21" applyFont="1" applyFill="1" applyBorder="1" applyAlignment="1"/>
    <xf numFmtId="0" fontId="23" fillId="0" borderId="0" xfId="21" applyFont="1" applyFill="1" applyBorder="1"/>
    <xf numFmtId="0" fontId="61" fillId="2" borderId="0" xfId="1" applyFont="1" applyFill="1" applyAlignment="1"/>
    <xf numFmtId="0" fontId="60" fillId="2" borderId="0" xfId="1" applyFont="1" applyFill="1" applyAlignment="1"/>
    <xf numFmtId="0" fontId="81" fillId="2" borderId="0" xfId="1" applyFont="1" applyFill="1" applyAlignment="1"/>
    <xf numFmtId="0" fontId="62" fillId="2" borderId="0" xfId="1" applyFont="1" applyFill="1" applyAlignment="1"/>
    <xf numFmtId="0" fontId="5" fillId="2" borderId="0" xfId="1" applyFont="1" applyFill="1" applyAlignment="1"/>
    <xf numFmtId="0" fontId="82" fillId="2" borderId="0" xfId="1" applyFont="1" applyFill="1" applyAlignment="1"/>
    <xf numFmtId="0" fontId="6" fillId="2" borderId="0" xfId="1" applyFont="1" applyFill="1" applyAlignment="1"/>
    <xf numFmtId="0" fontId="12" fillId="2" borderId="0" xfId="1" applyFont="1" applyFill="1" applyBorder="1" applyAlignment="1"/>
    <xf numFmtId="0" fontId="62" fillId="0" borderId="0" xfId="1" applyFont="1"/>
    <xf numFmtId="0" fontId="65" fillId="0" borderId="0" xfId="1" applyFont="1"/>
    <xf numFmtId="0" fontId="12" fillId="2" borderId="0" xfId="1" applyFont="1" applyFill="1"/>
    <xf numFmtId="0" fontId="12" fillId="0" borderId="0" xfId="1" applyFont="1" applyFill="1" applyBorder="1"/>
    <xf numFmtId="0" fontId="12" fillId="0" borderId="0" xfId="1" applyFont="1"/>
    <xf numFmtId="0" fontId="8" fillId="2" borderId="0" xfId="1" applyFont="1" applyFill="1"/>
    <xf numFmtId="0" fontId="8" fillId="0" borderId="0" xfId="1" applyFont="1" applyFill="1" applyBorder="1"/>
    <xf numFmtId="0" fontId="84" fillId="0" borderId="0" xfId="22" applyFont="1" applyFill="1" applyBorder="1" applyAlignment="1">
      <alignment wrapText="1"/>
    </xf>
    <xf numFmtId="0" fontId="20" fillId="0" borderId="0" xfId="1" applyFont="1" applyBorder="1" applyAlignment="1">
      <alignment horizontal="right" vertical="center" wrapText="1"/>
    </xf>
    <xf numFmtId="0" fontId="24" fillId="0" borderId="47" xfId="1" applyFont="1" applyBorder="1" applyAlignment="1">
      <alignment horizontal="right"/>
    </xf>
    <xf numFmtId="3" fontId="24" fillId="0" borderId="13" xfId="1" applyNumberFormat="1" applyFont="1" applyBorder="1"/>
    <xf numFmtId="0" fontId="25" fillId="0" borderId="9" xfId="1" applyFont="1" applyBorder="1" applyAlignment="1"/>
    <xf numFmtId="3" fontId="20" fillId="0" borderId="13" xfId="1" applyNumberFormat="1" applyFont="1" applyBorder="1"/>
    <xf numFmtId="0" fontId="18" fillId="0" borderId="9" xfId="1" applyFont="1" applyBorder="1" applyAlignment="1">
      <alignment wrapText="1"/>
    </xf>
    <xf numFmtId="10" fontId="20" fillId="0" borderId="13" xfId="1" applyNumberFormat="1" applyFont="1" applyBorder="1"/>
    <xf numFmtId="10" fontId="20" fillId="0" borderId="0" xfId="1" applyNumberFormat="1" applyFont="1" applyBorder="1" applyAlignment="1"/>
    <xf numFmtId="165" fontId="20" fillId="0" borderId="0" xfId="1" applyNumberFormat="1" applyFont="1" applyBorder="1" applyAlignment="1">
      <alignment horizontal="right" wrapText="1"/>
    </xf>
    <xf numFmtId="0" fontId="20" fillId="0" borderId="13" xfId="1" applyFont="1" applyBorder="1"/>
    <xf numFmtId="0" fontId="24" fillId="0" borderId="0" xfId="1" applyFont="1" applyAlignment="1">
      <alignment vertical="center" wrapText="1"/>
    </xf>
    <xf numFmtId="0" fontId="20" fillId="0" borderId="0" xfId="1" applyFont="1" applyAlignment="1">
      <alignment vertical="center" wrapText="1"/>
    </xf>
    <xf numFmtId="0" fontId="85" fillId="0" borderId="0" xfId="1" applyFont="1"/>
    <xf numFmtId="0" fontId="23" fillId="2" borderId="0" xfId="1" applyFont="1" applyFill="1"/>
    <xf numFmtId="0" fontId="16" fillId="0" borderId="0" xfId="1" applyFont="1" applyAlignment="1"/>
    <xf numFmtId="0" fontId="24" fillId="0" borderId="0" xfId="1" applyFont="1" applyBorder="1" applyAlignment="1">
      <alignment horizontal="left" wrapText="1"/>
    </xf>
    <xf numFmtId="3" fontId="20" fillId="0" borderId="54" xfId="1" applyNumberFormat="1" applyFont="1" applyBorder="1" applyAlignment="1"/>
    <xf numFmtId="0" fontId="18" fillId="0" borderId="0" xfId="1" applyFont="1" applyBorder="1" applyAlignment="1">
      <alignment wrapText="1"/>
    </xf>
    <xf numFmtId="0" fontId="24" fillId="0" borderId="0" xfId="1" applyFont="1" applyBorder="1" applyAlignment="1">
      <alignment horizontal="right" wrapText="1"/>
    </xf>
    <xf numFmtId="0" fontId="20" fillId="0" borderId="0" xfId="1" applyFont="1" applyBorder="1" applyAlignment="1">
      <alignment horizontal="right" wrapText="1"/>
    </xf>
    <xf numFmtId="0" fontId="20" fillId="0" borderId="0" xfId="1" applyFont="1" applyAlignment="1">
      <alignment wrapText="1"/>
    </xf>
    <xf numFmtId="3" fontId="20" fillId="0" borderId="13" xfId="23" applyNumberFormat="1" applyFont="1" applyBorder="1" applyAlignment="1"/>
    <xf numFmtId="3" fontId="17" fillId="0" borderId="13" xfId="1" applyNumberFormat="1" applyFont="1" applyBorder="1"/>
    <xf numFmtId="0" fontId="59" fillId="0" borderId="0" xfId="1" applyFont="1" applyBorder="1" applyAlignment="1">
      <alignment wrapText="1"/>
    </xf>
    <xf numFmtId="0" fontId="20" fillId="0" borderId="13" xfId="1" applyFont="1" applyBorder="1" applyAlignment="1">
      <alignment wrapText="1"/>
    </xf>
    <xf numFmtId="0" fontId="59" fillId="0" borderId="0" xfId="1" applyFont="1" applyBorder="1" applyAlignment="1">
      <alignment horizontal="right" wrapText="1"/>
    </xf>
    <xf numFmtId="0" fontId="86" fillId="0" borderId="0" xfId="1" applyFont="1" applyAlignment="1">
      <alignment wrapText="1"/>
    </xf>
    <xf numFmtId="0" fontId="20" fillId="0" borderId="13" xfId="23" applyFont="1" applyBorder="1" applyAlignment="1"/>
    <xf numFmtId="0" fontId="24" fillId="0" borderId="0" xfId="1" applyFont="1" applyBorder="1" applyAlignment="1">
      <alignment wrapText="1"/>
    </xf>
    <xf numFmtId="0" fontId="87" fillId="0" borderId="0" xfId="1" applyFont="1" applyAlignment="1">
      <alignment wrapText="1"/>
    </xf>
    <xf numFmtId="0" fontId="70" fillId="0" borderId="0" xfId="1" applyFont="1" applyBorder="1" applyAlignment="1">
      <alignment wrapText="1"/>
    </xf>
    <xf numFmtId="0" fontId="20" fillId="0" borderId="0" xfId="1" applyFont="1" applyBorder="1" applyAlignment="1">
      <alignment horizontal="left" wrapText="1"/>
    </xf>
    <xf numFmtId="0" fontId="18" fillId="0" borderId="0" xfId="1" applyFont="1" applyBorder="1" applyAlignment="1">
      <alignment horizontal="left" wrapText="1"/>
    </xf>
    <xf numFmtId="0" fontId="87" fillId="0" borderId="0" xfId="1" applyFont="1" applyAlignment="1">
      <alignment horizontal="left" wrapText="1"/>
    </xf>
    <xf numFmtId="0" fontId="18" fillId="0" borderId="0" xfId="1" applyFont="1" applyBorder="1"/>
    <xf numFmtId="0" fontId="88" fillId="0" borderId="0" xfId="1" applyFont="1"/>
    <xf numFmtId="0" fontId="70" fillId="0" borderId="0" xfId="1" applyFont="1" applyBorder="1" applyAlignment="1">
      <alignment horizontal="left" wrapText="1"/>
    </xf>
    <xf numFmtId="0" fontId="65" fillId="2" borderId="0" xfId="1" applyFont="1" applyFill="1"/>
    <xf numFmtId="0" fontId="8" fillId="2" borderId="0" xfId="1" applyFont="1" applyFill="1" applyAlignment="1">
      <alignment vertical="center"/>
    </xf>
    <xf numFmtId="0" fontId="20" fillId="0" borderId="0" xfId="1" applyFont="1" applyFill="1" applyAlignment="1">
      <alignment horizontal="center" vertical="center" wrapText="1"/>
    </xf>
    <xf numFmtId="0" fontId="20" fillId="0" borderId="47" xfId="1" applyFont="1" applyBorder="1" applyAlignment="1">
      <alignment wrapText="1"/>
    </xf>
    <xf numFmtId="3" fontId="17" fillId="0" borderId="59" xfId="1" applyNumberFormat="1" applyFont="1" applyFill="1" applyBorder="1"/>
    <xf numFmtId="3" fontId="17" fillId="0" borderId="13" xfId="1" applyNumberFormat="1" applyFont="1" applyFill="1" applyBorder="1"/>
    <xf numFmtId="0" fontId="24" fillId="0" borderId="47" xfId="1" applyFont="1" applyBorder="1" applyAlignment="1">
      <alignment wrapText="1"/>
    </xf>
    <xf numFmtId="0" fontId="25" fillId="0" borderId="9" xfId="1" applyFont="1" applyBorder="1" applyAlignment="1">
      <alignment wrapText="1"/>
    </xf>
    <xf numFmtId="0" fontId="38" fillId="0" borderId="13" xfId="24" applyFont="1" applyBorder="1" applyAlignment="1">
      <alignment horizontal="right"/>
    </xf>
    <xf numFmtId="0" fontId="20" fillId="0" borderId="0" xfId="1" applyFont="1" applyAlignment="1">
      <alignment vertical="center"/>
    </xf>
    <xf numFmtId="0" fontId="62" fillId="0" borderId="0" xfId="1" applyFont="1" applyAlignment="1">
      <alignment vertical="center"/>
    </xf>
    <xf numFmtId="0" fontId="88" fillId="0" borderId="0" xfId="1" applyFont="1" applyAlignment="1">
      <alignment vertical="center"/>
    </xf>
    <xf numFmtId="0" fontId="88" fillId="0" borderId="0" xfId="1" applyFont="1" applyAlignment="1"/>
    <xf numFmtId="0" fontId="50" fillId="2" borderId="0" xfId="1" applyFont="1" applyFill="1"/>
    <xf numFmtId="0" fontId="62" fillId="2" borderId="0" xfId="1" applyFont="1" applyFill="1"/>
    <xf numFmtId="3" fontId="20" fillId="0" borderId="55" xfId="1" applyNumberFormat="1" applyFont="1" applyBorder="1" applyAlignment="1"/>
    <xf numFmtId="3" fontId="22" fillId="0" borderId="13" xfId="1" applyNumberFormat="1" applyFont="1" applyBorder="1" applyAlignment="1"/>
    <xf numFmtId="3" fontId="22" fillId="0" borderId="9" xfId="1" applyNumberFormat="1" applyFont="1" applyBorder="1" applyAlignment="1"/>
    <xf numFmtId="0" fontId="24" fillId="0" borderId="0" xfId="1" applyFont="1" applyBorder="1" applyAlignment="1"/>
    <xf numFmtId="0" fontId="24" fillId="0" borderId="0" xfId="1" applyFont="1" applyAlignment="1"/>
    <xf numFmtId="3" fontId="20" fillId="0" borderId="9" xfId="1" applyNumberFormat="1" applyFont="1" applyBorder="1" applyAlignment="1"/>
    <xf numFmtId="0" fontId="38" fillId="0" borderId="9" xfId="24" applyFont="1" applyBorder="1" applyAlignment="1">
      <alignment horizontal="right"/>
    </xf>
    <xf numFmtId="165" fontId="12" fillId="0" borderId="0" xfId="1" applyNumberFormat="1" applyFont="1" applyFill="1" applyBorder="1"/>
    <xf numFmtId="0" fontId="57" fillId="2" borderId="0" xfId="1" applyFont="1" applyFill="1"/>
    <xf numFmtId="0" fontId="57" fillId="0" borderId="0" xfId="1" applyFont="1" applyFill="1" applyBorder="1"/>
    <xf numFmtId="165" fontId="57" fillId="0" borderId="0" xfId="1" applyNumberFormat="1" applyFont="1" applyFill="1" applyBorder="1"/>
    <xf numFmtId="0" fontId="57" fillId="0" borderId="0" xfId="1" applyFont="1" applyFill="1"/>
    <xf numFmtId="0" fontId="57" fillId="0" borderId="0" xfId="1" applyFont="1"/>
    <xf numFmtId="165" fontId="40" fillId="0" borderId="0" xfId="1" applyNumberFormat="1" applyFont="1" applyFill="1" applyBorder="1" applyAlignment="1"/>
    <xf numFmtId="0" fontId="40" fillId="0" borderId="0" xfId="1" applyFont="1" applyFill="1" applyAlignment="1"/>
    <xf numFmtId="0" fontId="24" fillId="0" borderId="34" xfId="1" applyFont="1" applyBorder="1" applyAlignment="1">
      <alignment wrapText="1"/>
    </xf>
    <xf numFmtId="165" fontId="20" fillId="0" borderId="0" xfId="1" applyNumberFormat="1" applyFont="1" applyAlignment="1"/>
    <xf numFmtId="165" fontId="20" fillId="0" borderId="0" xfId="1" applyNumberFormat="1" applyFont="1" applyAlignment="1">
      <alignment horizontal="right" wrapText="1"/>
    </xf>
    <xf numFmtId="165" fontId="20" fillId="0" borderId="0" xfId="1" applyNumberFormat="1" applyFont="1"/>
    <xf numFmtId="165" fontId="88" fillId="0" borderId="0" xfId="1" applyNumberFormat="1" applyFont="1"/>
    <xf numFmtId="0" fontId="20" fillId="0" borderId="34" xfId="1" applyFont="1" applyFill="1" applyBorder="1" applyAlignment="1">
      <alignment wrapText="1"/>
    </xf>
    <xf numFmtId="3" fontId="17" fillId="0" borderId="54" xfId="1" applyNumberFormat="1" applyFont="1" applyFill="1" applyBorder="1" applyAlignment="1"/>
    <xf numFmtId="0" fontId="20" fillId="0" borderId="54" xfId="1" applyFont="1" applyFill="1" applyBorder="1" applyAlignment="1"/>
    <xf numFmtId="0" fontId="17" fillId="0" borderId="54" xfId="1" applyFont="1" applyFill="1" applyBorder="1" applyAlignment="1"/>
    <xf numFmtId="3" fontId="20" fillId="0" borderId="54" xfId="1" applyNumberFormat="1" applyFont="1" applyFill="1" applyBorder="1" applyAlignment="1"/>
    <xf numFmtId="0" fontId="24" fillId="0" borderId="47" xfId="1" applyFont="1" applyFill="1" applyBorder="1" applyAlignment="1">
      <alignment wrapText="1"/>
    </xf>
    <xf numFmtId="3" fontId="22" fillId="0" borderId="13" xfId="1" applyNumberFormat="1" applyFont="1" applyFill="1" applyBorder="1" applyAlignment="1"/>
    <xf numFmtId="3" fontId="24" fillId="0" borderId="13" xfId="1" applyNumberFormat="1" applyFont="1" applyFill="1" applyBorder="1" applyAlignment="1"/>
    <xf numFmtId="3" fontId="17" fillId="0" borderId="13" xfId="1" applyNumberFormat="1" applyFont="1" applyFill="1" applyBorder="1" applyAlignment="1"/>
    <xf numFmtId="0" fontId="62" fillId="0" borderId="0" xfId="1" applyFont="1" applyFill="1" applyAlignment="1"/>
    <xf numFmtId="3" fontId="17" fillId="0" borderId="54" xfId="1" applyNumberFormat="1" applyFont="1" applyFill="1" applyBorder="1"/>
    <xf numFmtId="3" fontId="17" fillId="0" borderId="55" xfId="1" applyNumberFormat="1" applyFont="1" applyFill="1" applyBorder="1"/>
    <xf numFmtId="3" fontId="22" fillId="0" borderId="9" xfId="1" applyNumberFormat="1" applyFont="1" applyFill="1" applyBorder="1" applyAlignment="1"/>
    <xf numFmtId="0" fontId="29" fillId="0" borderId="0" xfId="1" applyFont="1" applyAlignment="1"/>
    <xf numFmtId="168" fontId="3" fillId="2" borderId="0" xfId="25" applyFont="1" applyFill="1" applyBorder="1" applyAlignment="1">
      <alignment wrapText="1"/>
    </xf>
    <xf numFmtId="168" fontId="3" fillId="2" borderId="0" xfId="25" applyFont="1" applyFill="1" applyBorder="1" applyAlignment="1">
      <alignment horizontal="left"/>
    </xf>
    <xf numFmtId="168" fontId="4" fillId="2" borderId="0" xfId="25" applyFont="1" applyFill="1"/>
    <xf numFmtId="168" fontId="5" fillId="2" borderId="0" xfId="25" applyFont="1" applyFill="1" applyBorder="1" applyAlignment="1">
      <alignment horizontal="left"/>
    </xf>
    <xf numFmtId="168" fontId="7" fillId="2" borderId="0" xfId="25" applyFont="1" applyFill="1" applyBorder="1" applyAlignment="1"/>
    <xf numFmtId="168" fontId="8" fillId="2" borderId="0" xfId="25" applyFont="1" applyFill="1" applyBorder="1" applyAlignment="1"/>
    <xf numFmtId="168" fontId="4" fillId="2" borderId="0" xfId="25" applyFont="1" applyFill="1" applyAlignment="1"/>
    <xf numFmtId="168" fontId="4" fillId="2" borderId="0" xfId="25" applyFont="1" applyFill="1" applyAlignment="1">
      <alignment horizontal="left" vertical="top"/>
    </xf>
    <xf numFmtId="168" fontId="42" fillId="0" borderId="0" xfId="25" applyFont="1" applyFill="1" applyBorder="1" applyAlignment="1">
      <alignment wrapText="1"/>
    </xf>
    <xf numFmtId="168" fontId="4" fillId="0" borderId="0" xfId="25" applyFont="1" applyFill="1"/>
    <xf numFmtId="168" fontId="4" fillId="0" borderId="0" xfId="25" applyFont="1" applyFill="1" applyBorder="1"/>
    <xf numFmtId="168" fontId="24" fillId="0" borderId="34" xfId="25" applyFont="1" applyFill="1" applyBorder="1" applyAlignment="1">
      <alignment wrapText="1"/>
    </xf>
    <xf numFmtId="3" fontId="69" fillId="0" borderId="60" xfId="27" applyNumberFormat="1" applyFont="1" applyFill="1" applyBorder="1" applyAlignment="1">
      <alignment horizontal="right" wrapText="1" readingOrder="1"/>
    </xf>
    <xf numFmtId="3" fontId="69" fillId="0" borderId="61" xfId="27" applyNumberFormat="1" applyFont="1" applyFill="1" applyBorder="1" applyAlignment="1">
      <alignment horizontal="right" wrapText="1" readingOrder="1"/>
    </xf>
    <xf numFmtId="168" fontId="25" fillId="0" borderId="35" xfId="25" applyFont="1" applyFill="1" applyBorder="1" applyAlignment="1">
      <alignment wrapText="1"/>
    </xf>
    <xf numFmtId="168" fontId="17" fillId="0" borderId="0" xfId="25" applyFont="1" applyFill="1" applyBorder="1"/>
    <xf numFmtId="168" fontId="17" fillId="0" borderId="0" xfId="25" applyFont="1" applyFill="1"/>
    <xf numFmtId="168" fontId="20" fillId="0" borderId="47" xfId="25" applyFont="1" applyFill="1" applyBorder="1" applyAlignment="1">
      <alignment horizontal="left" wrapText="1"/>
    </xf>
    <xf numFmtId="3" fontId="70" fillId="0" borderId="60" xfId="27" applyNumberFormat="1" applyFont="1" applyFill="1" applyBorder="1" applyAlignment="1">
      <alignment horizontal="right" wrapText="1" readingOrder="1"/>
    </xf>
    <xf numFmtId="3" fontId="70" fillId="0" borderId="61" xfId="27" applyNumberFormat="1" applyFont="1" applyFill="1" applyBorder="1" applyAlignment="1">
      <alignment horizontal="right" wrapText="1" readingOrder="1"/>
    </xf>
    <xf numFmtId="168" fontId="18" fillId="0" borderId="0" xfId="25" applyFont="1" applyFill="1" applyBorder="1" applyAlignment="1">
      <alignment horizontal="left" wrapText="1"/>
    </xf>
    <xf numFmtId="167" fontId="70" fillId="0" borderId="61" xfId="27" applyNumberFormat="1" applyFont="1" applyFill="1" applyBorder="1" applyAlignment="1">
      <alignment horizontal="right" wrapText="1" readingOrder="1"/>
    </xf>
    <xf numFmtId="3" fontId="69" fillId="0" borderId="17" xfId="27" applyNumberFormat="1" applyFont="1" applyFill="1" applyBorder="1" applyAlignment="1">
      <alignment horizontal="right" wrapText="1" readingOrder="1"/>
    </xf>
    <xf numFmtId="0" fontId="69" fillId="0" borderId="61" xfId="27" applyNumberFormat="1" applyFont="1" applyFill="1" applyBorder="1" applyAlignment="1">
      <alignment horizontal="right" wrapText="1" readingOrder="1"/>
    </xf>
    <xf numFmtId="3" fontId="70" fillId="0" borderId="17" xfId="27" applyNumberFormat="1" applyFont="1" applyFill="1" applyBorder="1" applyAlignment="1">
      <alignment horizontal="right" wrapText="1" readingOrder="1"/>
    </xf>
    <xf numFmtId="168" fontId="44" fillId="0" borderId="0" xfId="25" applyFont="1" applyFill="1" applyBorder="1" applyAlignment="1">
      <alignment horizontal="center"/>
    </xf>
    <xf numFmtId="168" fontId="17" fillId="0" borderId="0" xfId="25" applyNumberFormat="1" applyFont="1" applyFill="1" applyBorder="1" applyAlignment="1">
      <alignment vertical="top" wrapText="1"/>
    </xf>
    <xf numFmtId="168" fontId="17" fillId="0" borderId="0" xfId="25" applyNumberFormat="1" applyFont="1" applyFill="1" applyAlignment="1">
      <alignment vertical="top" wrapText="1"/>
    </xf>
    <xf numFmtId="168" fontId="20" fillId="0" borderId="47" xfId="25" applyFont="1" applyFill="1" applyBorder="1" applyAlignment="1">
      <alignment wrapText="1"/>
    </xf>
    <xf numFmtId="168" fontId="18" fillId="0" borderId="0" xfId="25" applyNumberFormat="1" applyFont="1" applyFill="1" applyBorder="1" applyAlignment="1">
      <alignment horizontal="left" wrapText="1"/>
    </xf>
    <xf numFmtId="167" fontId="70" fillId="0" borderId="60" xfId="27" applyNumberFormat="1" applyFont="1" applyFill="1" applyBorder="1" applyAlignment="1">
      <alignment horizontal="right" wrapText="1" readingOrder="1"/>
    </xf>
    <xf numFmtId="0" fontId="70" fillId="0" borderId="61" xfId="27" applyNumberFormat="1" applyFont="1" applyFill="1" applyBorder="1" applyAlignment="1">
      <alignment horizontal="right" wrapText="1" readingOrder="1"/>
    </xf>
    <xf numFmtId="168" fontId="18" fillId="0" borderId="0" xfId="25" applyFont="1" applyFill="1" applyBorder="1" applyAlignment="1">
      <alignment horizontal="left"/>
    </xf>
    <xf numFmtId="168" fontId="37" fillId="0" borderId="0" xfId="25" applyFont="1" applyFill="1" applyBorder="1"/>
    <xf numFmtId="168" fontId="37" fillId="0" borderId="0" xfId="25" applyFont="1" applyFill="1"/>
    <xf numFmtId="3" fontId="70" fillId="0" borderId="62" xfId="27" applyNumberFormat="1" applyFont="1" applyFill="1" applyBorder="1" applyAlignment="1">
      <alignment horizontal="right" wrapText="1" readingOrder="1"/>
    </xf>
    <xf numFmtId="3" fontId="70" fillId="0" borderId="63" xfId="27" applyNumberFormat="1" applyFont="1" applyFill="1" applyBorder="1" applyAlignment="1">
      <alignment horizontal="right" wrapText="1" readingOrder="1"/>
    </xf>
    <xf numFmtId="0" fontId="70" fillId="0" borderId="13" xfId="27" applyNumberFormat="1" applyFont="1" applyFill="1" applyBorder="1" applyAlignment="1">
      <alignment horizontal="right" wrapText="1" readingOrder="1"/>
    </xf>
    <xf numFmtId="0" fontId="70" fillId="0" borderId="0" xfId="27" applyNumberFormat="1" applyFont="1" applyFill="1" applyBorder="1" applyAlignment="1">
      <alignment horizontal="right" wrapText="1" readingOrder="1"/>
    </xf>
    <xf numFmtId="0" fontId="70" fillId="0" borderId="9" xfId="27" applyNumberFormat="1" applyFont="1" applyFill="1" applyBorder="1" applyAlignment="1">
      <alignment horizontal="right" wrapText="1" readingOrder="1"/>
    </xf>
    <xf numFmtId="168" fontId="18" fillId="0" borderId="0" xfId="25" applyFont="1" applyFill="1" applyBorder="1" applyAlignment="1"/>
    <xf numFmtId="168" fontId="20" fillId="0" borderId="0" xfId="25" applyFont="1" applyFill="1" applyBorder="1" applyAlignment="1">
      <alignment horizontal="left" wrapText="1"/>
    </xf>
    <xf numFmtId="168" fontId="18" fillId="0" borderId="9" xfId="25" applyFont="1" applyFill="1" applyBorder="1" applyAlignment="1">
      <alignment horizontal="left"/>
    </xf>
    <xf numFmtId="3" fontId="70" fillId="0" borderId="64" xfId="27" applyNumberFormat="1" applyFont="1" applyFill="1" applyBorder="1" applyAlignment="1">
      <alignment horizontal="right" wrapText="1" readingOrder="1"/>
    </xf>
    <xf numFmtId="3" fontId="70" fillId="0" borderId="65" xfId="27" applyNumberFormat="1" applyFont="1" applyFill="1" applyBorder="1" applyAlignment="1">
      <alignment horizontal="right" wrapText="1" readingOrder="1"/>
    </xf>
    <xf numFmtId="3" fontId="70" fillId="0" borderId="13" xfId="27" applyNumberFormat="1" applyFont="1" applyFill="1" applyBorder="1" applyAlignment="1">
      <alignment horizontal="right" wrapText="1" readingOrder="1"/>
    </xf>
    <xf numFmtId="3" fontId="70" fillId="0" borderId="9" xfId="27" applyNumberFormat="1" applyFont="1" applyFill="1" applyBorder="1" applyAlignment="1">
      <alignment horizontal="right" wrapText="1" readingOrder="1"/>
    </xf>
    <xf numFmtId="167" fontId="70" fillId="0" borderId="65" xfId="27" applyNumberFormat="1" applyFont="1" applyFill="1" applyBorder="1" applyAlignment="1">
      <alignment horizontal="right" wrapText="1" readingOrder="1"/>
    </xf>
    <xf numFmtId="167" fontId="70" fillId="0" borderId="63" xfId="27" applyNumberFormat="1" applyFont="1" applyFill="1" applyBorder="1" applyAlignment="1">
      <alignment horizontal="right" wrapText="1" readingOrder="1"/>
    </xf>
    <xf numFmtId="3" fontId="70" fillId="0" borderId="47" xfId="27" applyNumberFormat="1" applyFont="1" applyFill="1" applyBorder="1" applyAlignment="1">
      <alignment horizontal="right" wrapText="1" readingOrder="1"/>
    </xf>
    <xf numFmtId="3" fontId="70" fillId="0" borderId="0" xfId="27" applyNumberFormat="1" applyFont="1" applyFill="1" applyBorder="1" applyAlignment="1">
      <alignment horizontal="right" wrapText="1" readingOrder="1"/>
    </xf>
    <xf numFmtId="168" fontId="20" fillId="0" borderId="0" xfId="25" applyFont="1" applyFill="1"/>
    <xf numFmtId="168" fontId="42" fillId="0" borderId="0" xfId="25" applyFont="1" applyFill="1" applyBorder="1"/>
    <xf numFmtId="168" fontId="62" fillId="0" borderId="0" xfId="25" applyFont="1" applyFill="1"/>
    <xf numFmtId="168" fontId="90" fillId="0" borderId="0" xfId="25" applyFont="1" applyFill="1" applyBorder="1"/>
    <xf numFmtId="168" fontId="4" fillId="0" borderId="0" xfId="25" applyFont="1" applyFill="1" applyBorder="1" applyAlignment="1">
      <alignment wrapText="1"/>
    </xf>
    <xf numFmtId="168" fontId="4" fillId="0" borderId="0" xfId="25" applyFont="1" applyFill="1" applyBorder="1" applyAlignment="1"/>
    <xf numFmtId="168" fontId="4" fillId="0" borderId="0" xfId="25" applyFont="1" applyFill="1" applyAlignment="1"/>
    <xf numFmtId="3" fontId="69" fillId="0" borderId="13" xfId="27" applyNumberFormat="1" applyFont="1" applyFill="1" applyBorder="1" applyAlignment="1">
      <alignment horizontal="right" wrapText="1" readingOrder="1"/>
    </xf>
    <xf numFmtId="3" fontId="69" fillId="0" borderId="0" xfId="27" applyNumberFormat="1" applyFont="1" applyFill="1" applyBorder="1" applyAlignment="1">
      <alignment horizontal="right" wrapText="1" readingOrder="1"/>
    </xf>
    <xf numFmtId="3" fontId="69" fillId="0" borderId="9" xfId="27" applyNumberFormat="1" applyFont="1" applyFill="1" applyBorder="1" applyAlignment="1">
      <alignment horizontal="right" wrapText="1" readingOrder="1"/>
    </xf>
    <xf numFmtId="0" fontId="69" fillId="0" borderId="13" xfId="27" applyNumberFormat="1" applyFont="1" applyFill="1" applyBorder="1" applyAlignment="1">
      <alignment horizontal="right" wrapText="1" readingOrder="1"/>
    </xf>
    <xf numFmtId="168" fontId="91" fillId="0" borderId="0" xfId="25" applyFont="1" applyFill="1" applyBorder="1" applyAlignment="1">
      <alignment horizontal="center"/>
    </xf>
    <xf numFmtId="168" fontId="4" fillId="0" borderId="0" xfId="25" applyNumberFormat="1" applyFont="1" applyFill="1" applyBorder="1" applyAlignment="1">
      <alignment vertical="top" wrapText="1"/>
    </xf>
    <xf numFmtId="168" fontId="4" fillId="0" borderId="0" xfId="25" applyNumberFormat="1" applyFont="1" applyFill="1" applyAlignment="1">
      <alignment vertical="top" wrapText="1"/>
    </xf>
    <xf numFmtId="0" fontId="69" fillId="0" borderId="9" xfId="27" applyNumberFormat="1" applyFont="1" applyFill="1" applyBorder="1" applyAlignment="1">
      <alignment horizontal="right" wrapText="1" readingOrder="1"/>
    </xf>
    <xf numFmtId="0" fontId="69" fillId="0" borderId="0" xfId="27" applyNumberFormat="1" applyFont="1" applyFill="1" applyBorder="1" applyAlignment="1">
      <alignment horizontal="right" wrapText="1" readingOrder="1"/>
    </xf>
    <xf numFmtId="168" fontId="20" fillId="0" borderId="0" xfId="25" applyFont="1" applyFill="1" applyBorder="1" applyAlignment="1"/>
    <xf numFmtId="168" fontId="90" fillId="0" borderId="0" xfId="25" applyFont="1" applyFill="1"/>
    <xf numFmtId="168" fontId="36" fillId="0" borderId="0" xfId="25" applyFont="1" applyFill="1" applyBorder="1" applyAlignment="1">
      <alignment wrapText="1"/>
    </xf>
    <xf numFmtId="168" fontId="36" fillId="0" borderId="0" xfId="25" applyFont="1" applyFill="1"/>
    <xf numFmtId="167" fontId="69" fillId="0" borderId="61" xfId="27" applyNumberFormat="1" applyFont="1" applyFill="1" applyBorder="1" applyAlignment="1">
      <alignment horizontal="right" wrapText="1" readingOrder="1"/>
    </xf>
    <xf numFmtId="168" fontId="42" fillId="0" borderId="0" xfId="25" applyFont="1" applyFill="1"/>
    <xf numFmtId="168" fontId="17" fillId="0" borderId="47" xfId="25" applyFont="1" applyFill="1" applyBorder="1" applyAlignment="1">
      <alignment horizontal="left" wrapText="1"/>
    </xf>
    <xf numFmtId="167" fontId="70" fillId="0" borderId="66" xfId="27" applyNumberFormat="1" applyFont="1" applyFill="1" applyBorder="1" applyAlignment="1">
      <alignment horizontal="right" wrapText="1" readingOrder="1"/>
    </xf>
    <xf numFmtId="168" fontId="17" fillId="0" borderId="0" xfId="25" applyFont="1" applyFill="1" applyAlignment="1"/>
    <xf numFmtId="168" fontId="22" fillId="0" borderId="47" xfId="25" applyFont="1" applyFill="1" applyBorder="1" applyAlignment="1">
      <alignment horizontal="left" wrapText="1"/>
    </xf>
    <xf numFmtId="167" fontId="69" fillId="0" borderId="33" xfId="27" applyNumberFormat="1" applyFont="1" applyFill="1" applyBorder="1" applyAlignment="1">
      <alignment horizontal="right" wrapText="1" readingOrder="1"/>
    </xf>
    <xf numFmtId="168" fontId="22" fillId="0" borderId="0" xfId="25" applyFont="1" applyFill="1" applyAlignment="1"/>
    <xf numFmtId="168" fontId="17" fillId="0" borderId="47" xfId="25" applyFont="1" applyFill="1" applyBorder="1" applyAlignment="1"/>
    <xf numFmtId="167" fontId="70" fillId="0" borderId="17" xfId="27" applyNumberFormat="1" applyFont="1" applyFill="1" applyBorder="1" applyAlignment="1">
      <alignment horizontal="right" wrapText="1" readingOrder="1"/>
    </xf>
    <xf numFmtId="167" fontId="70" fillId="0" borderId="33" xfId="27" applyNumberFormat="1" applyFont="1" applyFill="1" applyBorder="1" applyAlignment="1">
      <alignment horizontal="right" wrapText="1" readingOrder="1"/>
    </xf>
    <xf numFmtId="168" fontId="20" fillId="0" borderId="0" xfId="25" applyFont="1" applyFill="1" applyAlignment="1">
      <alignment horizontal="left"/>
    </xf>
    <xf numFmtId="168" fontId="18" fillId="0" borderId="0" xfId="25" applyFont="1" applyFill="1" applyAlignment="1"/>
    <xf numFmtId="168" fontId="36" fillId="0" borderId="0" xfId="25" applyFont="1" applyFill="1" applyBorder="1"/>
    <xf numFmtId="167" fontId="69" fillId="0" borderId="17" xfId="27" applyNumberFormat="1" applyFont="1" applyFill="1" applyBorder="1" applyAlignment="1">
      <alignment horizontal="right" wrapText="1" readingOrder="1"/>
    </xf>
    <xf numFmtId="168" fontId="69" fillId="0" borderId="17" xfId="27" applyNumberFormat="1" applyFont="1" applyFill="1" applyBorder="1" applyAlignment="1">
      <alignment horizontal="right" wrapText="1" readingOrder="1"/>
    </xf>
    <xf numFmtId="168" fontId="69" fillId="0" borderId="67" xfId="27" applyNumberFormat="1" applyFont="1" applyFill="1" applyBorder="1" applyAlignment="1">
      <alignment horizontal="right" wrapText="1" readingOrder="1"/>
    </xf>
    <xf numFmtId="168" fontId="17" fillId="0" borderId="0" xfId="25" applyFont="1" applyFill="1" applyBorder="1" applyAlignment="1"/>
    <xf numFmtId="168" fontId="70" fillId="0" borderId="0" xfId="28" applyNumberFormat="1" applyFont="1" applyFill="1" applyBorder="1" applyAlignment="1">
      <alignment horizontal="right" wrapText="1" readingOrder="1"/>
    </xf>
    <xf numFmtId="168" fontId="70" fillId="0" borderId="17" xfId="27" applyNumberFormat="1" applyFont="1" applyFill="1" applyBorder="1" applyAlignment="1">
      <alignment horizontal="right" wrapText="1" readingOrder="1"/>
    </xf>
    <xf numFmtId="168" fontId="70" fillId="0" borderId="67" xfId="27" applyNumberFormat="1" applyFont="1" applyFill="1" applyBorder="1" applyAlignment="1">
      <alignment horizontal="right" wrapText="1" readingOrder="1"/>
    </xf>
    <xf numFmtId="168" fontId="70" fillId="0" borderId="63" xfId="27" applyNumberFormat="1" applyFont="1" applyFill="1" applyBorder="1" applyAlignment="1">
      <alignment horizontal="right" wrapText="1" readingOrder="1"/>
    </xf>
    <xf numFmtId="167" fontId="70" fillId="0" borderId="67" xfId="27" applyNumberFormat="1" applyFont="1" applyFill="1" applyBorder="1" applyAlignment="1">
      <alignment horizontal="right" wrapText="1" readingOrder="1"/>
    </xf>
    <xf numFmtId="167" fontId="69" fillId="0" borderId="67" xfId="27" applyNumberFormat="1" applyFont="1" applyFill="1" applyBorder="1" applyAlignment="1">
      <alignment horizontal="right" wrapText="1" readingOrder="1"/>
    </xf>
    <xf numFmtId="168" fontId="17" fillId="0" borderId="0" xfId="25" applyFont="1" applyFill="1" applyAlignment="1">
      <alignment horizontal="left" vertical="center"/>
    </xf>
    <xf numFmtId="168" fontId="4" fillId="0" borderId="0" xfId="25" applyFont="1" applyFill="1" applyBorder="1" applyAlignment="1">
      <alignment vertical="center" wrapText="1"/>
    </xf>
    <xf numFmtId="3" fontId="70" fillId="0" borderId="17" xfId="28" applyNumberFormat="1" applyFont="1" applyFill="1" applyBorder="1" applyAlignment="1">
      <alignment horizontal="right" wrapText="1" readingOrder="1"/>
    </xf>
    <xf numFmtId="3" fontId="70" fillId="0" borderId="61" xfId="28" applyNumberFormat="1" applyFont="1" applyFill="1" applyBorder="1" applyAlignment="1">
      <alignment horizontal="right" wrapText="1" readingOrder="1"/>
    </xf>
    <xf numFmtId="167" fontId="70" fillId="0" borderId="17" xfId="28" applyNumberFormat="1" applyFont="1" applyFill="1" applyBorder="1" applyAlignment="1">
      <alignment horizontal="right" wrapText="1" readingOrder="1"/>
    </xf>
    <xf numFmtId="167" fontId="70" fillId="0" borderId="61" xfId="28" applyNumberFormat="1" applyFont="1" applyFill="1" applyBorder="1" applyAlignment="1">
      <alignment horizontal="right" wrapText="1" readingOrder="1"/>
    </xf>
    <xf numFmtId="3" fontId="70" fillId="0" borderId="36" xfId="28" applyNumberFormat="1" applyFont="1" applyFill="1" applyBorder="1" applyAlignment="1">
      <alignment horizontal="right" wrapText="1" readingOrder="1"/>
    </xf>
    <xf numFmtId="168" fontId="20" fillId="0" borderId="0" xfId="25" applyFont="1" applyFill="1" applyBorder="1" applyAlignment="1">
      <alignment horizontal="right"/>
    </xf>
    <xf numFmtId="3" fontId="69" fillId="0" borderId="17" xfId="28" applyNumberFormat="1" applyFont="1" applyFill="1" applyBorder="1" applyAlignment="1">
      <alignment horizontal="right" wrapText="1" readingOrder="1"/>
    </xf>
    <xf numFmtId="3" fontId="69" fillId="0" borderId="61" xfId="28" applyNumberFormat="1" applyFont="1" applyFill="1" applyBorder="1" applyAlignment="1">
      <alignment horizontal="right" wrapText="1" readingOrder="1"/>
    </xf>
    <xf numFmtId="167" fontId="69" fillId="0" borderId="17" xfId="28" applyNumberFormat="1" applyFont="1" applyFill="1" applyBorder="1" applyAlignment="1">
      <alignment horizontal="right" wrapText="1" readingOrder="1"/>
    </xf>
    <xf numFmtId="167" fontId="69" fillId="0" borderId="61" xfId="28" applyNumberFormat="1" applyFont="1" applyFill="1" applyBorder="1" applyAlignment="1">
      <alignment horizontal="right" wrapText="1" readingOrder="1"/>
    </xf>
    <xf numFmtId="3" fontId="69" fillId="0" borderId="36" xfId="28" applyNumberFormat="1" applyFont="1" applyFill="1" applyBorder="1" applyAlignment="1">
      <alignment horizontal="right" wrapText="1" readingOrder="1"/>
    </xf>
    <xf numFmtId="167" fontId="70" fillId="0" borderId="36" xfId="28" applyNumberFormat="1" applyFont="1" applyFill="1" applyBorder="1" applyAlignment="1">
      <alignment horizontal="right" wrapText="1" readingOrder="1"/>
    </xf>
    <xf numFmtId="175" fontId="17" fillId="0" borderId="0" xfId="25" applyNumberFormat="1" applyFont="1" applyFill="1" applyAlignment="1"/>
    <xf numFmtId="3" fontId="70" fillId="0" borderId="60" xfId="28" applyNumberFormat="1" applyFont="1" applyFill="1" applyBorder="1" applyAlignment="1">
      <alignment wrapText="1" readingOrder="1"/>
    </xf>
    <xf numFmtId="3" fontId="70" fillId="0" borderId="61" xfId="28" applyNumberFormat="1" applyFont="1" applyFill="1" applyBorder="1" applyAlignment="1">
      <alignment wrapText="1" readingOrder="1"/>
    </xf>
    <xf numFmtId="3" fontId="70" fillId="0" borderId="36" xfId="28" applyNumberFormat="1" applyFont="1" applyFill="1" applyBorder="1" applyAlignment="1">
      <alignment wrapText="1" readingOrder="1"/>
    </xf>
    <xf numFmtId="3" fontId="69" fillId="0" borderId="60" xfId="28" applyNumberFormat="1" applyFont="1" applyFill="1" applyBorder="1" applyAlignment="1">
      <alignment wrapText="1" readingOrder="1"/>
    </xf>
    <xf numFmtId="3" fontId="69" fillId="0" borderId="61" xfId="28" applyNumberFormat="1" applyFont="1" applyFill="1" applyBorder="1" applyAlignment="1">
      <alignment wrapText="1" readingOrder="1"/>
    </xf>
    <xf numFmtId="3" fontId="69" fillId="0" borderId="36" xfId="28" applyNumberFormat="1" applyFont="1" applyFill="1" applyBorder="1" applyAlignment="1">
      <alignment wrapText="1" readingOrder="1"/>
    </xf>
    <xf numFmtId="168" fontId="33" fillId="0" borderId="0" xfId="25" applyFont="1" applyFill="1" applyBorder="1"/>
    <xf numFmtId="168" fontId="33" fillId="0" borderId="0" xfId="25" applyFont="1" applyFill="1"/>
    <xf numFmtId="167" fontId="70" fillId="0" borderId="60" xfId="28" applyNumberFormat="1" applyFont="1" applyFill="1" applyBorder="1" applyAlignment="1">
      <alignment horizontal="right" wrapText="1" readingOrder="1"/>
    </xf>
    <xf numFmtId="1" fontId="20" fillId="0" borderId="0" xfId="25" applyNumberFormat="1" applyFont="1" applyFill="1" applyBorder="1" applyAlignment="1">
      <alignment horizontal="right"/>
    </xf>
    <xf numFmtId="167" fontId="69" fillId="0" borderId="60" xfId="28" applyNumberFormat="1" applyFont="1" applyFill="1" applyBorder="1" applyAlignment="1">
      <alignment horizontal="right" wrapText="1" readingOrder="1"/>
    </xf>
    <xf numFmtId="167" fontId="69" fillId="0" borderId="36" xfId="28" applyNumberFormat="1" applyFont="1" applyFill="1" applyBorder="1" applyAlignment="1">
      <alignment horizontal="right" wrapText="1" readingOrder="1"/>
    </xf>
    <xf numFmtId="1" fontId="24" fillId="0" borderId="0" xfId="25" applyNumberFormat="1" applyFont="1" applyFill="1" applyBorder="1" applyAlignment="1">
      <alignment horizontal="right"/>
    </xf>
    <xf numFmtId="168" fontId="22" fillId="0" borderId="0" xfId="25" applyFont="1" applyFill="1" applyBorder="1" applyAlignment="1"/>
    <xf numFmtId="167" fontId="70" fillId="0" borderId="63" xfId="28" applyNumberFormat="1" applyFont="1" applyFill="1" applyBorder="1" applyAlignment="1">
      <alignment horizontal="right" wrapText="1" readingOrder="1"/>
    </xf>
    <xf numFmtId="168" fontId="17" fillId="0" borderId="0" xfId="25" applyFont="1" applyFill="1" applyBorder="1" applyAlignment="1">
      <alignment horizontal="right" vertical="center" indent="2"/>
    </xf>
    <xf numFmtId="168" fontId="17" fillId="0" borderId="0" xfId="25" applyFont="1" applyFill="1" applyBorder="1" applyAlignment="1">
      <alignment horizontal="left" vertical="center"/>
    </xf>
    <xf numFmtId="168" fontId="4" fillId="0" borderId="9" xfId="25" applyFont="1" applyFill="1" applyBorder="1"/>
    <xf numFmtId="168" fontId="17" fillId="0" borderId="47" xfId="25" applyFont="1" applyFill="1" applyBorder="1" applyAlignment="1">
      <alignment wrapText="1"/>
    </xf>
    <xf numFmtId="3" fontId="70" fillId="0" borderId="17" xfId="27" applyNumberFormat="1" applyFont="1" applyFill="1" applyBorder="1" applyAlignment="1">
      <alignment wrapText="1" readingOrder="1"/>
    </xf>
    <xf numFmtId="167" fontId="70" fillId="0" borderId="33" xfId="27" applyNumberFormat="1" applyFont="1" applyFill="1" applyBorder="1" applyAlignment="1">
      <alignment wrapText="1" readingOrder="1"/>
    </xf>
    <xf numFmtId="168" fontId="17" fillId="0" borderId="0" xfId="25" applyFont="1" applyFill="1" applyAlignment="1">
      <alignment vertical="center"/>
    </xf>
    <xf numFmtId="3" fontId="69" fillId="0" borderId="17" xfId="27" applyNumberFormat="1" applyFont="1" applyFill="1" applyBorder="1" applyAlignment="1">
      <alignment wrapText="1" readingOrder="1"/>
    </xf>
    <xf numFmtId="167" fontId="69" fillId="0" borderId="33" xfId="27" applyNumberFormat="1" applyFont="1" applyFill="1" applyBorder="1" applyAlignment="1">
      <alignment wrapText="1" readingOrder="1"/>
    </xf>
    <xf numFmtId="167" fontId="70" fillId="0" borderId="17" xfId="27" applyNumberFormat="1" applyFont="1" applyFill="1" applyBorder="1" applyAlignment="1">
      <alignment wrapText="1" readingOrder="1"/>
    </xf>
    <xf numFmtId="168" fontId="17" fillId="0" borderId="0" xfId="25" applyFont="1" applyFill="1" applyBorder="1" applyAlignment="1">
      <alignment horizontal="right" vertical="center" wrapText="1"/>
    </xf>
    <xf numFmtId="168" fontId="22" fillId="0" borderId="0" xfId="25" applyFont="1" applyFill="1" applyBorder="1" applyAlignment="1">
      <alignment horizontal="right" vertical="center" wrapText="1"/>
    </xf>
    <xf numFmtId="168" fontId="4" fillId="0" borderId="0" xfId="25" applyFont="1" applyFill="1" applyBorder="1" applyAlignment="1">
      <alignment horizontal="right" vertical="center" wrapText="1"/>
    </xf>
    <xf numFmtId="3" fontId="70" fillId="0" borderId="60" xfId="27" applyNumberFormat="1" applyFont="1" applyFill="1" applyBorder="1" applyAlignment="1">
      <alignment wrapText="1" readingOrder="1"/>
    </xf>
    <xf numFmtId="3" fontId="70" fillId="0" borderId="61" xfId="27" applyNumberFormat="1" applyFont="1" applyFill="1" applyBorder="1" applyAlignment="1">
      <alignment wrapText="1" readingOrder="1"/>
    </xf>
    <xf numFmtId="3" fontId="70" fillId="0" borderId="36" xfId="27" applyNumberFormat="1" applyFont="1" applyFill="1" applyBorder="1" applyAlignment="1">
      <alignment wrapText="1" readingOrder="1"/>
    </xf>
    <xf numFmtId="3" fontId="69" fillId="0" borderId="60" xfId="27" applyNumberFormat="1" applyFont="1" applyFill="1" applyBorder="1" applyAlignment="1">
      <alignment wrapText="1" readingOrder="1"/>
    </xf>
    <xf numFmtId="3" fontId="69" fillId="0" borderId="61" xfId="27" applyNumberFormat="1" applyFont="1" applyFill="1" applyBorder="1" applyAlignment="1">
      <alignment wrapText="1" readingOrder="1"/>
    </xf>
    <xf numFmtId="3" fontId="69" fillId="0" borderId="36" xfId="27" applyNumberFormat="1" applyFont="1" applyFill="1" applyBorder="1" applyAlignment="1">
      <alignment wrapText="1" readingOrder="1"/>
    </xf>
    <xf numFmtId="3" fontId="70" fillId="0" borderId="49" xfId="28" applyNumberFormat="1" applyFont="1" applyFill="1" applyBorder="1" applyAlignment="1">
      <alignment horizontal="right" wrapText="1" readingOrder="1"/>
    </xf>
    <xf numFmtId="3" fontId="69" fillId="0" borderId="49" xfId="28" applyNumberFormat="1" applyFont="1" applyFill="1" applyBorder="1" applyAlignment="1">
      <alignment horizontal="right" wrapText="1" readingOrder="1"/>
    </xf>
    <xf numFmtId="168" fontId="33" fillId="0" borderId="0" xfId="25" applyFont="1" applyFill="1" applyAlignment="1"/>
    <xf numFmtId="167" fontId="70" fillId="0" borderId="49" xfId="28" applyNumberFormat="1" applyFont="1" applyFill="1" applyBorder="1" applyAlignment="1">
      <alignment horizontal="right" wrapText="1" readingOrder="1"/>
    </xf>
    <xf numFmtId="168" fontId="36" fillId="0" borderId="0" xfId="25" applyFont="1" applyFill="1" applyBorder="1" applyAlignment="1"/>
    <xf numFmtId="168" fontId="36" fillId="0" borderId="0" xfId="25" applyFont="1" applyFill="1" applyAlignment="1"/>
    <xf numFmtId="168" fontId="33" fillId="0" borderId="0" xfId="25" applyFont="1" applyFill="1" applyBorder="1" applyAlignment="1"/>
    <xf numFmtId="168" fontId="62" fillId="0" borderId="0" xfId="25" applyFont="1" applyFill="1" applyBorder="1" applyAlignment="1"/>
    <xf numFmtId="168" fontId="62" fillId="0" borderId="0" xfId="25" applyFont="1" applyFill="1" applyAlignment="1"/>
    <xf numFmtId="167" fontId="69" fillId="0" borderId="49" xfId="28" applyNumberFormat="1" applyFont="1" applyFill="1" applyBorder="1" applyAlignment="1">
      <alignment horizontal="right" wrapText="1" readingOrder="1"/>
    </xf>
    <xf numFmtId="168" fontId="17" fillId="0" borderId="0" xfId="25" applyFont="1" applyFill="1" applyBorder="1" applyAlignment="1">
      <alignment horizontal="right"/>
    </xf>
    <xf numFmtId="168" fontId="4" fillId="0" borderId="0" xfId="25" applyFont="1" applyFill="1" applyAlignment="1">
      <alignment vertical="center"/>
    </xf>
    <xf numFmtId="3" fontId="70" fillId="0" borderId="33" xfId="28" applyNumberFormat="1" applyFont="1" applyFill="1" applyBorder="1" applyAlignment="1">
      <alignment horizontal="right" wrapText="1" readingOrder="1"/>
    </xf>
    <xf numFmtId="3" fontId="70" fillId="0" borderId="55" xfId="28" applyNumberFormat="1" applyFont="1" applyFill="1" applyBorder="1" applyAlignment="1">
      <alignment horizontal="right" wrapText="1" readingOrder="1"/>
    </xf>
    <xf numFmtId="3" fontId="69" fillId="0" borderId="33" xfId="28" applyNumberFormat="1" applyFont="1" applyFill="1" applyBorder="1" applyAlignment="1">
      <alignment horizontal="right" wrapText="1" readingOrder="1"/>
    </xf>
    <xf numFmtId="3" fontId="69" fillId="0" borderId="9" xfId="28" applyNumberFormat="1" applyFont="1" applyFill="1" applyBorder="1" applyAlignment="1">
      <alignment horizontal="right" wrapText="1" readingOrder="1"/>
    </xf>
    <xf numFmtId="168" fontId="24" fillId="0" borderId="47" xfId="25" applyFont="1" applyBorder="1" applyAlignment="1">
      <alignment horizontal="left" wrapText="1"/>
    </xf>
    <xf numFmtId="3" fontId="70" fillId="0" borderId="9" xfId="28" applyNumberFormat="1" applyFont="1" applyFill="1" applyBorder="1" applyAlignment="1">
      <alignment horizontal="right" wrapText="1" readingOrder="1"/>
    </xf>
    <xf numFmtId="168" fontId="24" fillId="0" borderId="47" xfId="25" applyFont="1" applyBorder="1" applyAlignment="1">
      <alignment horizontal="left"/>
    </xf>
    <xf numFmtId="3" fontId="70" fillId="0" borderId="18" xfId="28" applyNumberFormat="1" applyFont="1" applyFill="1" applyBorder="1" applyAlignment="1">
      <alignment horizontal="right" wrapText="1" readingOrder="1"/>
    </xf>
    <xf numFmtId="168" fontId="95" fillId="0" borderId="0" xfId="28" applyNumberFormat="1" applyFont="1" applyFill="1" applyBorder="1" applyAlignment="1">
      <alignment vertical="top" wrapText="1" readingOrder="1"/>
    </xf>
    <xf numFmtId="167" fontId="95" fillId="0" borderId="0" xfId="28" applyNumberFormat="1" applyFont="1" applyFill="1" applyBorder="1" applyAlignment="1">
      <alignment horizontal="right" vertical="top" wrapText="1" readingOrder="1"/>
    </xf>
    <xf numFmtId="167" fontId="70" fillId="0" borderId="0" xfId="28" applyNumberFormat="1" applyFont="1" applyFill="1" applyBorder="1" applyAlignment="1">
      <alignment horizontal="right" wrapText="1" readingOrder="1"/>
    </xf>
    <xf numFmtId="168" fontId="95" fillId="0" borderId="0" xfId="28" applyNumberFormat="1" applyFont="1" applyFill="1" applyBorder="1" applyAlignment="1">
      <alignment horizontal="right" vertical="top" wrapText="1" readingOrder="1"/>
    </xf>
    <xf numFmtId="168" fontId="62" fillId="0" borderId="0" xfId="25" applyFont="1" applyFill="1" applyBorder="1" applyAlignment="1">
      <alignment horizontal="right"/>
    </xf>
    <xf numFmtId="168" fontId="4" fillId="0" borderId="0" xfId="25" applyFont="1"/>
    <xf numFmtId="168" fontId="4" fillId="0" borderId="0" xfId="25" applyFont="1" applyBorder="1"/>
    <xf numFmtId="168" fontId="36" fillId="0" borderId="0" xfId="25" applyFont="1"/>
    <xf numFmtId="168" fontId="36" fillId="0" borderId="0" xfId="25" applyFont="1" applyBorder="1"/>
    <xf numFmtId="169" fontId="20" fillId="0" borderId="9" xfId="25" applyNumberFormat="1" applyFont="1" applyFill="1" applyBorder="1" applyAlignment="1">
      <alignment horizontal="right" wrapText="1"/>
    </xf>
    <xf numFmtId="165" fontId="20" fillId="0" borderId="9" xfId="25" applyNumberFormat="1" applyFont="1" applyFill="1" applyBorder="1" applyAlignment="1">
      <alignment horizontal="right" wrapText="1"/>
    </xf>
    <xf numFmtId="168" fontId="17" fillId="0" borderId="0" xfId="25" applyFont="1" applyAlignment="1"/>
    <xf numFmtId="169" fontId="24" fillId="0" borderId="9" xfId="25" applyNumberFormat="1" applyFont="1" applyFill="1" applyBorder="1" applyAlignment="1">
      <alignment horizontal="right" wrapText="1"/>
    </xf>
    <xf numFmtId="165" fontId="24" fillId="0" borderId="9" xfId="25" applyNumberFormat="1" applyFont="1" applyFill="1" applyBorder="1" applyAlignment="1">
      <alignment horizontal="right" wrapText="1"/>
    </xf>
    <xf numFmtId="168" fontId="22" fillId="0" borderId="0" xfId="25" applyFont="1" applyAlignment="1"/>
    <xf numFmtId="168" fontId="17" fillId="0" borderId="0" xfId="25" applyFont="1" applyBorder="1"/>
    <xf numFmtId="168" fontId="17" fillId="0" borderId="0" xfId="25" applyFont="1" applyBorder="1" applyAlignment="1"/>
    <xf numFmtId="168" fontId="70" fillId="0" borderId="0" xfId="28" applyNumberFormat="1" applyFont="1" applyFill="1" applyBorder="1" applyAlignment="1">
      <alignment vertical="top" wrapText="1" readingOrder="1"/>
    </xf>
    <xf numFmtId="165" fontId="70" fillId="0" borderId="0" xfId="28" applyNumberFormat="1" applyFont="1" applyFill="1" applyBorder="1" applyAlignment="1">
      <alignment horizontal="right" vertical="top" wrapText="1" readingOrder="1"/>
    </xf>
    <xf numFmtId="165" fontId="20" fillId="0" borderId="0" xfId="25" applyNumberFormat="1" applyFont="1" applyFill="1" applyBorder="1" applyAlignment="1">
      <alignment horizontal="right"/>
    </xf>
    <xf numFmtId="168" fontId="69" fillId="0" borderId="0" xfId="28" applyNumberFormat="1" applyFont="1" applyFill="1" applyBorder="1" applyAlignment="1">
      <alignment vertical="top" wrapText="1" readingOrder="1"/>
    </xf>
    <xf numFmtId="165" fontId="69" fillId="0" borderId="0" xfId="28" applyNumberFormat="1" applyFont="1" applyFill="1" applyBorder="1" applyAlignment="1">
      <alignment horizontal="right" vertical="top" wrapText="1" readingOrder="1"/>
    </xf>
    <xf numFmtId="168" fontId="22" fillId="0" borderId="0" xfId="25" applyFont="1" applyBorder="1"/>
    <xf numFmtId="165" fontId="95" fillId="0" borderId="0" xfId="28" applyNumberFormat="1" applyFont="1" applyFill="1" applyBorder="1" applyAlignment="1">
      <alignment horizontal="right" vertical="top" wrapText="1" readingOrder="1"/>
    </xf>
    <xf numFmtId="165" fontId="62" fillId="0" borderId="0" xfId="25" applyNumberFormat="1" applyFont="1" applyFill="1" applyBorder="1" applyAlignment="1">
      <alignment horizontal="right"/>
    </xf>
    <xf numFmtId="168" fontId="96" fillId="0" borderId="0" xfId="28" applyNumberFormat="1" applyFont="1" applyFill="1" applyBorder="1" applyAlignment="1">
      <alignment vertical="top" wrapText="1" readingOrder="1"/>
    </xf>
    <xf numFmtId="165" fontId="96" fillId="0" borderId="0" xfId="28" applyNumberFormat="1" applyFont="1" applyFill="1" applyBorder="1" applyAlignment="1">
      <alignment horizontal="right" vertical="top" wrapText="1" readingOrder="1"/>
    </xf>
    <xf numFmtId="168" fontId="33" fillId="0" borderId="0" xfId="25" applyFont="1" applyBorder="1"/>
    <xf numFmtId="165" fontId="4" fillId="0" borderId="0" xfId="25" applyNumberFormat="1" applyFont="1" applyBorder="1"/>
    <xf numFmtId="168" fontId="4" fillId="0" borderId="9" xfId="25" applyFont="1" applyBorder="1"/>
    <xf numFmtId="165" fontId="4" fillId="0" borderId="9" xfId="25" applyNumberFormat="1" applyFont="1" applyBorder="1"/>
    <xf numFmtId="0" fontId="62" fillId="2" borderId="0" xfId="0" applyFont="1" applyFill="1"/>
    <xf numFmtId="0" fontId="90" fillId="2" borderId="0" xfId="0" applyFont="1" applyFill="1" applyBorder="1"/>
    <xf numFmtId="0" fontId="8" fillId="2" borderId="0" xfId="0" applyFont="1" applyFill="1" applyAlignment="1"/>
    <xf numFmtId="0" fontId="4" fillId="2" borderId="0" xfId="0" applyFont="1" applyFill="1"/>
    <xf numFmtId="0" fontId="65" fillId="2" borderId="0" xfId="4" applyFont="1" applyFill="1" applyBorder="1" applyAlignment="1">
      <alignment vertical="center"/>
    </xf>
    <xf numFmtId="0" fontId="65" fillId="2" borderId="0" xfId="4" applyFont="1" applyFill="1" applyAlignment="1">
      <alignment vertical="center"/>
    </xf>
    <xf numFmtId="0" fontId="97" fillId="2" borderId="0" xfId="4" applyFont="1" applyFill="1" applyAlignment="1"/>
    <xf numFmtId="0" fontId="97" fillId="2" borderId="0" xfId="0" applyFont="1" applyFill="1"/>
    <xf numFmtId="0" fontId="33" fillId="2" borderId="0" xfId="29" applyFont="1" applyFill="1" applyAlignment="1"/>
    <xf numFmtId="0" fontId="98" fillId="2" borderId="0" xfId="29" applyFont="1" applyFill="1" applyAlignment="1"/>
    <xf numFmtId="0" fontId="33" fillId="2" borderId="0" xfId="29" applyFont="1" applyFill="1" applyBorder="1" applyAlignment="1"/>
    <xf numFmtId="0" fontId="99" fillId="2" borderId="0" xfId="4" applyFont="1" applyFill="1" applyAlignment="1"/>
    <xf numFmtId="0" fontId="4" fillId="2" borderId="0" xfId="0" applyFont="1" applyFill="1" applyAlignment="1"/>
    <xf numFmtId="0" fontId="94" fillId="2" borderId="0" xfId="29" applyFont="1" applyFill="1" applyAlignment="1"/>
    <xf numFmtId="0" fontId="4" fillId="2" borderId="0" xfId="0" applyFont="1" applyFill="1" applyAlignment="1">
      <alignment vertical="center" wrapText="1"/>
    </xf>
    <xf numFmtId="0" fontId="12" fillId="2" borderId="0" xfId="0" applyFont="1" applyFill="1" applyAlignment="1"/>
    <xf numFmtId="0" fontId="62" fillId="2" borderId="0" xfId="0" applyFont="1" applyFill="1" applyAlignment="1"/>
    <xf numFmtId="0" fontId="62" fillId="2" borderId="0" xfId="0" applyFont="1" applyFill="1" applyBorder="1" applyAlignment="1"/>
    <xf numFmtId="0" fontId="62" fillId="0" borderId="0" xfId="0" applyFont="1" applyAlignment="1"/>
    <xf numFmtId="0" fontId="8" fillId="2" borderId="0" xfId="0" applyFont="1" applyFill="1" applyBorder="1" applyAlignment="1"/>
    <xf numFmtId="0" fontId="58" fillId="2" borderId="0" xfId="0" applyFont="1" applyFill="1" applyBorder="1" applyAlignment="1">
      <alignment vertical="center"/>
    </xf>
    <xf numFmtId="0" fontId="62" fillId="0" borderId="0" xfId="0" applyFont="1" applyBorder="1" applyAlignment="1"/>
    <xf numFmtId="0" fontId="62" fillId="0" borderId="0" xfId="0" applyFont="1" applyBorder="1" applyAlignment="1">
      <alignment wrapText="1"/>
    </xf>
    <xf numFmtId="0" fontId="15" fillId="0" borderId="0" xfId="4" applyFont="1" applyBorder="1" applyAlignment="1" applyProtection="1">
      <alignment vertical="center" wrapText="1"/>
    </xf>
    <xf numFmtId="0" fontId="36" fillId="0" borderId="0" xfId="0" applyFont="1" applyAlignment="1"/>
    <xf numFmtId="0" fontId="20" fillId="0" borderId="47" xfId="0" applyFont="1" applyBorder="1" applyAlignment="1">
      <alignment horizontal="left" wrapText="1"/>
    </xf>
    <xf numFmtId="3" fontId="20" fillId="0" borderId="13" xfId="0" applyNumberFormat="1" applyFont="1" applyFill="1" applyBorder="1" applyAlignment="1">
      <alignment horizontal="right" wrapText="1"/>
    </xf>
    <xf numFmtId="3" fontId="20" fillId="0" borderId="13" xfId="0" applyNumberFormat="1" applyFont="1" applyFill="1" applyBorder="1" applyAlignment="1" applyProtection="1">
      <alignment horizontal="right" wrapText="1"/>
    </xf>
    <xf numFmtId="3" fontId="20" fillId="0" borderId="9" xfId="0" applyNumberFormat="1" applyFont="1" applyFill="1" applyBorder="1" applyAlignment="1" applyProtection="1">
      <alignment horizontal="right" wrapText="1"/>
    </xf>
    <xf numFmtId="0" fontId="24" fillId="0" borderId="47" xfId="0" applyFont="1" applyBorder="1" applyAlignment="1">
      <alignment horizontal="left" wrapText="1"/>
    </xf>
    <xf numFmtId="3" fontId="24" fillId="0" borderId="13" xfId="0" applyNumberFormat="1" applyFont="1" applyFill="1" applyBorder="1" applyAlignment="1">
      <alignment horizontal="right" wrapText="1"/>
    </xf>
    <xf numFmtId="3" fontId="24" fillId="0" borderId="13" xfId="0" applyNumberFormat="1" applyFont="1" applyFill="1" applyBorder="1" applyAlignment="1" applyProtection="1">
      <alignment horizontal="right" wrapText="1"/>
    </xf>
    <xf numFmtId="3" fontId="24" fillId="0" borderId="9" xfId="0" applyNumberFormat="1" applyFont="1" applyFill="1" applyBorder="1" applyAlignment="1" applyProtection="1">
      <alignment horizontal="right" wrapText="1"/>
    </xf>
    <xf numFmtId="0" fontId="20" fillId="0" borderId="0" xfId="0" applyFont="1" applyBorder="1" applyAlignment="1"/>
    <xf numFmtId="0" fontId="20" fillId="0" borderId="0" xfId="0" applyFont="1" applyAlignment="1"/>
    <xf numFmtId="0" fontId="20" fillId="0" borderId="0" xfId="0" applyNumberFormat="1" applyFont="1" applyAlignment="1"/>
    <xf numFmtId="0" fontId="20" fillId="0" borderId="0" xfId="0" applyFont="1" applyBorder="1" applyAlignment="1">
      <alignment horizontal="right"/>
    </xf>
    <xf numFmtId="0" fontId="20" fillId="0" borderId="0" xfId="0" applyFont="1" applyAlignment="1">
      <alignment horizontal="right"/>
    </xf>
    <xf numFmtId="0" fontId="20" fillId="0" borderId="0" xfId="0" applyNumberFormat="1" applyFont="1" applyAlignment="1">
      <alignment horizontal="right"/>
    </xf>
    <xf numFmtId="3" fontId="20" fillId="0" borderId="9" xfId="0" applyNumberFormat="1" applyFont="1" applyFill="1" applyBorder="1" applyAlignment="1">
      <alignment horizontal="right" wrapText="1"/>
    </xf>
    <xf numFmtId="0" fontId="20" fillId="0" borderId="0" xfId="0" applyFont="1" applyFill="1" applyBorder="1" applyAlignment="1">
      <alignment horizontal="right"/>
    </xf>
    <xf numFmtId="3" fontId="20" fillId="0" borderId="0" xfId="0" applyNumberFormat="1" applyFont="1" applyFill="1" applyBorder="1" applyAlignment="1">
      <alignment horizontal="right" wrapText="1"/>
    </xf>
    <xf numFmtId="0" fontId="20" fillId="0" borderId="0" xfId="30" applyFont="1" applyBorder="1" applyAlignment="1">
      <alignment horizontal="right"/>
    </xf>
    <xf numFmtId="3" fontId="20" fillId="0" borderId="47" xfId="0" applyNumberFormat="1" applyFont="1" applyFill="1" applyBorder="1" applyAlignment="1">
      <alignment horizontal="right" wrapText="1"/>
    </xf>
    <xf numFmtId="3" fontId="20" fillId="0" borderId="13" xfId="30" applyNumberFormat="1" applyFont="1" applyFill="1" applyBorder="1" applyAlignment="1">
      <alignment horizontal="right"/>
    </xf>
    <xf numFmtId="0" fontId="20" fillId="0" borderId="47" xfId="0" applyFont="1" applyBorder="1" applyAlignment="1"/>
    <xf numFmtId="3" fontId="20" fillId="0" borderId="13" xfId="0" applyNumberFormat="1" applyFont="1" applyBorder="1" applyAlignment="1">
      <alignment horizontal="right"/>
    </xf>
    <xf numFmtId="3" fontId="20" fillId="0" borderId="13" xfId="0" applyNumberFormat="1" applyFont="1" applyFill="1" applyBorder="1" applyAlignment="1">
      <alignment horizontal="right"/>
    </xf>
    <xf numFmtId="3" fontId="20" fillId="0" borderId="0" xfId="0" applyNumberFormat="1" applyFont="1" applyFill="1" applyAlignment="1">
      <alignment horizontal="right"/>
    </xf>
    <xf numFmtId="3" fontId="20" fillId="0" borderId="0" xfId="0" applyNumberFormat="1" applyFont="1" applyAlignment="1">
      <alignment horizontal="right"/>
    </xf>
    <xf numFmtId="0" fontId="20" fillId="0" borderId="0" xfId="0" applyFont="1" applyAlignment="1">
      <alignment horizontal="left"/>
    </xf>
    <xf numFmtId="0" fontId="89" fillId="0" borderId="0" xfId="0" applyFont="1" applyAlignment="1"/>
    <xf numFmtId="0" fontId="89" fillId="0" borderId="0" xfId="0" applyFont="1" applyFill="1" applyAlignment="1"/>
    <xf numFmtId="0" fontId="18" fillId="0" borderId="0" xfId="0" applyFont="1" applyAlignment="1">
      <alignment horizontal="left"/>
    </xf>
    <xf numFmtId="0" fontId="20" fillId="0" borderId="0" xfId="0" applyFont="1"/>
    <xf numFmtId="0" fontId="20" fillId="0" borderId="0" xfId="0" applyFont="1" applyFill="1"/>
    <xf numFmtId="0" fontId="20" fillId="0" borderId="0" xfId="0" applyFont="1" applyFill="1" applyBorder="1"/>
    <xf numFmtId="0" fontId="20" fillId="0" borderId="0" xfId="0" applyFont="1" applyBorder="1"/>
    <xf numFmtId="0" fontId="20" fillId="0" borderId="0" xfId="0" applyFont="1" applyFill="1" applyAlignment="1"/>
    <xf numFmtId="0" fontId="62" fillId="0" borderId="0" xfId="0" applyFont="1" applyFill="1"/>
    <xf numFmtId="0" fontId="36" fillId="0" borderId="0" xfId="0" applyFont="1" applyFill="1" applyAlignment="1">
      <alignment wrapText="1"/>
    </xf>
    <xf numFmtId="0" fontId="36" fillId="0" borderId="0" xfId="0" applyFont="1" applyFill="1"/>
    <xf numFmtId="0" fontId="62" fillId="0" borderId="0" xfId="0" applyFont="1" applyFill="1" applyBorder="1" applyAlignment="1">
      <alignment horizontal="center" vertical="center" wrapText="1"/>
    </xf>
    <xf numFmtId="0" fontId="20" fillId="0" borderId="47" xfId="0" applyFont="1" applyFill="1" applyBorder="1" applyAlignment="1">
      <alignment horizontal="left" wrapText="1"/>
    </xf>
    <xf numFmtId="0" fontId="20" fillId="0" borderId="54" xfId="0" applyFont="1" applyFill="1" applyBorder="1" applyAlignment="1">
      <alignment horizontal="center"/>
    </xf>
    <xf numFmtId="0" fontId="18" fillId="0" borderId="47" xfId="0" applyFont="1" applyFill="1" applyBorder="1" applyAlignment="1">
      <alignment horizontal="left" wrapText="1"/>
    </xf>
    <xf numFmtId="0" fontId="20" fillId="0" borderId="13" xfId="0" applyFont="1" applyFill="1" applyBorder="1" applyAlignment="1">
      <alignment horizontal="center"/>
    </xf>
    <xf numFmtId="0" fontId="24" fillId="0" borderId="47" xfId="0" applyFont="1" applyFill="1" applyBorder="1" applyAlignment="1">
      <alignment horizontal="right" wrapText="1"/>
    </xf>
    <xf numFmtId="0" fontId="24" fillId="0" borderId="13" xfId="0" applyFont="1" applyFill="1" applyBorder="1" applyAlignment="1">
      <alignment horizontal="center"/>
    </xf>
    <xf numFmtId="3" fontId="24" fillId="0" borderId="13" xfId="0" applyNumberFormat="1" applyFont="1" applyFill="1" applyBorder="1" applyAlignment="1">
      <alignment horizontal="right"/>
    </xf>
    <xf numFmtId="3" fontId="24" fillId="0" borderId="0" xfId="0" applyNumberFormat="1" applyFont="1" applyFill="1" applyAlignment="1">
      <alignment horizontal="right"/>
    </xf>
    <xf numFmtId="0" fontId="24" fillId="0" borderId="0" xfId="0" applyFont="1" applyFill="1" applyAlignment="1">
      <alignment horizontal="right"/>
    </xf>
    <xf numFmtId="0" fontId="20" fillId="0" borderId="0" xfId="0" applyNumberFormat="1" applyFont="1" applyFill="1" applyAlignment="1"/>
    <xf numFmtId="0" fontId="24" fillId="0" borderId="0" xfId="0" applyFont="1" applyFill="1" applyBorder="1" applyAlignment="1">
      <alignment horizontal="left" wrapText="1"/>
    </xf>
    <xf numFmtId="0" fontId="20" fillId="0" borderId="0" xfId="0" applyFont="1" applyFill="1" applyAlignment="1">
      <alignment horizontal="right"/>
    </xf>
    <xf numFmtId="0" fontId="20" fillId="0" borderId="0" xfId="0" applyFont="1" applyFill="1" applyAlignment="1">
      <alignment horizontal="left"/>
    </xf>
    <xf numFmtId="0" fontId="4" fillId="0" borderId="0" xfId="0" applyFont="1"/>
    <xf numFmtId="0" fontId="36" fillId="0" borderId="0" xfId="0" applyFont="1" applyBorder="1"/>
    <xf numFmtId="0" fontId="36" fillId="0" borderId="0" xfId="0" applyFont="1"/>
    <xf numFmtId="3" fontId="17" fillId="0" borderId="0" xfId="0" applyNumberFormat="1" applyFont="1" applyFill="1" applyBorder="1" applyAlignment="1">
      <alignment horizontal="right"/>
    </xf>
    <xf numFmtId="3" fontId="17" fillId="0" borderId="13" xfId="0" applyNumberFormat="1" applyFont="1" applyFill="1" applyBorder="1" applyAlignment="1">
      <alignment horizontal="right"/>
    </xf>
    <xf numFmtId="3" fontId="17" fillId="0" borderId="47" xfId="0" applyNumberFormat="1" applyFont="1" applyFill="1" applyBorder="1" applyAlignment="1">
      <alignment horizontal="right"/>
    </xf>
    <xf numFmtId="3" fontId="17" fillId="0" borderId="0" xfId="0" applyNumberFormat="1" applyFont="1" applyFill="1" applyAlignment="1">
      <alignment horizontal="right"/>
    </xf>
    <xf numFmtId="3" fontId="22" fillId="0" borderId="0" xfId="0" applyNumberFormat="1" applyFont="1" applyFill="1" applyBorder="1" applyAlignment="1">
      <alignment horizontal="right"/>
    </xf>
    <xf numFmtId="3" fontId="22" fillId="0" borderId="13" xfId="0" applyNumberFormat="1" applyFont="1" applyFill="1" applyBorder="1" applyAlignment="1">
      <alignment horizontal="right"/>
    </xf>
    <xf numFmtId="3" fontId="22" fillId="0" borderId="47" xfId="0" applyNumberFormat="1" applyFont="1" applyFill="1" applyBorder="1" applyAlignment="1">
      <alignment horizontal="right"/>
    </xf>
    <xf numFmtId="3" fontId="22" fillId="0" borderId="0" xfId="0" applyNumberFormat="1" applyFont="1" applyFill="1" applyAlignment="1">
      <alignment horizontal="right"/>
    </xf>
    <xf numFmtId="0" fontId="17" fillId="0" borderId="0" xfId="0" applyFont="1" applyAlignment="1"/>
    <xf numFmtId="0" fontId="17" fillId="0" borderId="0" xfId="0" applyFont="1" applyFill="1" applyAlignment="1"/>
    <xf numFmtId="0" fontId="17" fillId="0" borderId="0" xfId="0" applyNumberFormat="1" applyFont="1" applyAlignment="1"/>
    <xf numFmtId="0" fontId="17" fillId="0" borderId="47" xfId="0" applyFont="1" applyBorder="1" applyAlignment="1">
      <alignment wrapText="1"/>
    </xf>
    <xf numFmtId="3" fontId="20" fillId="0" borderId="0" xfId="0" applyNumberFormat="1" applyFont="1" applyFill="1" applyAlignment="1">
      <alignment horizontal="right" wrapText="1"/>
    </xf>
    <xf numFmtId="0" fontId="17" fillId="0" borderId="0" xfId="30" applyFont="1" applyBorder="1" applyAlignment="1">
      <alignment horizontal="right"/>
    </xf>
    <xf numFmtId="0" fontId="17" fillId="0" borderId="47" xfId="0" applyFont="1" applyFill="1" applyBorder="1" applyAlignment="1">
      <alignment wrapText="1"/>
    </xf>
    <xf numFmtId="0" fontId="17" fillId="0" borderId="0" xfId="0" applyFont="1" applyFill="1" applyBorder="1" applyAlignment="1"/>
    <xf numFmtId="0" fontId="17" fillId="0" borderId="0" xfId="0" applyFont="1"/>
    <xf numFmtId="0" fontId="17" fillId="0" borderId="0" xfId="0" applyFont="1" applyBorder="1"/>
    <xf numFmtId="0" fontId="22" fillId="0" borderId="0" xfId="0" applyFont="1" applyBorder="1" applyAlignment="1">
      <alignment horizontal="right"/>
    </xf>
    <xf numFmtId="0" fontId="18" fillId="0" borderId="0" xfId="0" applyFont="1" applyAlignment="1"/>
    <xf numFmtId="0" fontId="62" fillId="0" borderId="0" xfId="0" applyFont="1"/>
    <xf numFmtId="0" fontId="62" fillId="0" borderId="0" xfId="0" applyFont="1" applyBorder="1" applyAlignment="1">
      <alignment vertical="center" wrapText="1"/>
    </xf>
    <xf numFmtId="3" fontId="20" fillId="0" borderId="47" xfId="0" applyNumberFormat="1" applyFont="1" applyBorder="1" applyAlignment="1">
      <alignment horizontal="right"/>
    </xf>
    <xf numFmtId="3" fontId="24" fillId="0" borderId="13" xfId="0" applyNumberFormat="1" applyFont="1" applyBorder="1" applyAlignment="1">
      <alignment horizontal="right"/>
    </xf>
    <xf numFmtId="3" fontId="24" fillId="0" borderId="47" xfId="0" applyNumberFormat="1" applyFont="1" applyBorder="1" applyAlignment="1">
      <alignment horizontal="right"/>
    </xf>
    <xf numFmtId="3" fontId="24" fillId="0" borderId="0" xfId="0" applyNumberFormat="1" applyFont="1" applyAlignment="1">
      <alignment horizontal="right"/>
    </xf>
    <xf numFmtId="2" fontId="20" fillId="0" borderId="0" xfId="0" applyNumberFormat="1" applyFont="1" applyAlignment="1">
      <alignment vertical="center" wrapText="1"/>
    </xf>
    <xf numFmtId="2" fontId="20" fillId="0" borderId="0" xfId="0" applyNumberFormat="1" applyFont="1"/>
    <xf numFmtId="0" fontId="20" fillId="0" borderId="0" xfId="0" applyFont="1" applyAlignment="1">
      <alignment vertical="center" wrapText="1"/>
    </xf>
    <xf numFmtId="0" fontId="20" fillId="0" borderId="0" xfId="0" applyNumberFormat="1" applyFont="1"/>
    <xf numFmtId="0" fontId="36" fillId="0" borderId="0" xfId="0" applyFont="1" applyAlignment="1">
      <alignment wrapText="1"/>
    </xf>
    <xf numFmtId="0" fontId="62" fillId="0" borderId="0" xfId="0" applyFont="1" applyAlignment="1">
      <alignment vertical="center" wrapText="1"/>
    </xf>
    <xf numFmtId="0" fontId="20" fillId="0" borderId="13" xfId="0" applyFont="1" applyFill="1" applyBorder="1" applyAlignment="1">
      <alignment horizontal="right" wrapText="1"/>
    </xf>
    <xf numFmtId="0" fontId="20" fillId="0" borderId="0" xfId="0" applyFont="1" applyFill="1" applyAlignment="1">
      <alignment horizontal="right" wrapText="1"/>
    </xf>
    <xf numFmtId="0" fontId="24" fillId="0" borderId="13" xfId="0" applyFont="1" applyFill="1" applyBorder="1" applyAlignment="1">
      <alignment horizontal="right" wrapText="1"/>
    </xf>
    <xf numFmtId="0" fontId="24" fillId="0" borderId="0" xfId="0" applyFont="1" applyFill="1" applyAlignment="1">
      <alignment horizontal="right" wrapText="1"/>
    </xf>
    <xf numFmtId="0" fontId="20" fillId="0" borderId="0" xfId="0" applyFont="1" applyFill="1" applyBorder="1" applyAlignment="1">
      <alignment wrapText="1"/>
    </xf>
    <xf numFmtId="0" fontId="20" fillId="0" borderId="9" xfId="0" applyFont="1" applyFill="1" applyBorder="1" applyAlignment="1">
      <alignment horizontal="right" wrapText="1"/>
    </xf>
    <xf numFmtId="0" fontId="20" fillId="0" borderId="0" xfId="0" applyFont="1" applyFill="1" applyBorder="1" applyAlignment="1">
      <alignment horizontal="right" wrapText="1"/>
    </xf>
    <xf numFmtId="3" fontId="17" fillId="0" borderId="13" xfId="0" applyNumberFormat="1" applyFont="1" applyBorder="1"/>
    <xf numFmtId="3" fontId="17" fillId="0" borderId="0" xfId="0" applyNumberFormat="1" applyFont="1"/>
    <xf numFmtId="3" fontId="17" fillId="0" borderId="13" xfId="0" applyNumberFormat="1" applyFont="1" applyBorder="1" applyAlignment="1">
      <alignment horizontal="right" wrapText="1"/>
    </xf>
    <xf numFmtId="3" fontId="17" fillId="0" borderId="9" xfId="0" applyNumberFormat="1" applyFont="1" applyBorder="1" applyAlignment="1">
      <alignment horizontal="right" wrapText="1"/>
    </xf>
    <xf numFmtId="3" fontId="22" fillId="0" borderId="13" xfId="0" applyNumberFormat="1" applyFont="1" applyBorder="1"/>
    <xf numFmtId="3" fontId="22" fillId="0" borderId="0" xfId="0" applyNumberFormat="1" applyFont="1"/>
    <xf numFmtId="3" fontId="22" fillId="0" borderId="13" xfId="0" applyNumberFormat="1" applyFont="1" applyBorder="1" applyAlignment="1">
      <alignment horizontal="right" wrapText="1"/>
    </xf>
    <xf numFmtId="3" fontId="22" fillId="0" borderId="9" xfId="0" applyNumberFormat="1" applyFont="1" applyBorder="1" applyAlignment="1">
      <alignment horizontal="right" wrapText="1"/>
    </xf>
    <xf numFmtId="0" fontId="17" fillId="0" borderId="47" xfId="0" applyFont="1" applyBorder="1" applyAlignment="1">
      <alignment horizontal="left" wrapText="1"/>
    </xf>
    <xf numFmtId="3" fontId="20" fillId="0" borderId="13" xfId="0" applyNumberFormat="1" applyFont="1" applyFill="1" applyBorder="1"/>
    <xf numFmtId="3" fontId="20" fillId="0" borderId="0" xfId="0" applyNumberFormat="1" applyFont="1" applyFill="1"/>
    <xf numFmtId="0" fontId="22" fillId="0" borderId="0" xfId="0" applyFont="1" applyFill="1" applyAlignment="1"/>
    <xf numFmtId="0" fontId="17" fillId="0" borderId="0" xfId="0" applyFont="1" applyFill="1"/>
    <xf numFmtId="3" fontId="20" fillId="0" borderId="13" xfId="0" applyNumberFormat="1" applyFont="1" applyBorder="1" applyAlignment="1">
      <alignment horizontal="right" wrapText="1"/>
    </xf>
    <xf numFmtId="3" fontId="20" fillId="0" borderId="0" xfId="0" applyNumberFormat="1" applyFont="1" applyAlignment="1">
      <alignment horizontal="right" wrapText="1"/>
    </xf>
    <xf numFmtId="0" fontId="20" fillId="0" borderId="0" xfId="0" applyFont="1" applyAlignment="1">
      <alignment horizontal="right" wrapText="1"/>
    </xf>
    <xf numFmtId="0" fontId="24" fillId="0" borderId="47" xfId="0" applyFont="1" applyFill="1" applyBorder="1" applyAlignment="1">
      <alignment horizontal="left" wrapText="1"/>
    </xf>
    <xf numFmtId="3" fontId="24" fillId="0" borderId="13" xfId="0" applyNumberFormat="1" applyFont="1" applyBorder="1" applyAlignment="1">
      <alignment horizontal="right" wrapText="1"/>
    </xf>
    <xf numFmtId="3" fontId="24" fillId="0" borderId="0" xfId="0" applyNumberFormat="1" applyFont="1" applyAlignment="1">
      <alignment horizontal="right" wrapText="1"/>
    </xf>
    <xf numFmtId="0" fontId="24" fillId="0" borderId="0" xfId="0" applyFont="1" applyAlignment="1">
      <alignment horizontal="right" wrapText="1"/>
    </xf>
    <xf numFmtId="0" fontId="20" fillId="0" borderId="47" xfId="0" applyFont="1" applyBorder="1" applyAlignment="1">
      <alignment wrapText="1"/>
    </xf>
    <xf numFmtId="3" fontId="20" fillId="0" borderId="13" xfId="31" applyNumberFormat="1" applyFont="1" applyFill="1" applyBorder="1"/>
    <xf numFmtId="3" fontId="20" fillId="0" borderId="0" xfId="31" applyNumberFormat="1" applyFont="1" applyFill="1"/>
    <xf numFmtId="0" fontId="20" fillId="0" borderId="0" xfId="31" applyFont="1" applyFill="1"/>
    <xf numFmtId="3" fontId="20" fillId="0" borderId="13" xfId="0" applyNumberFormat="1" applyFont="1" applyFill="1" applyBorder="1" applyProtection="1"/>
    <xf numFmtId="3" fontId="20" fillId="0" borderId="0" xfId="0" applyNumberFormat="1" applyFont="1" applyFill="1" applyProtection="1"/>
    <xf numFmtId="0" fontId="20" fillId="0" borderId="0" xfId="0" applyFont="1" applyFill="1" applyProtection="1"/>
    <xf numFmtId="3" fontId="20" fillId="0" borderId="13" xfId="31" applyNumberFormat="1" applyFont="1" applyFill="1" applyBorder="1" applyAlignment="1">
      <alignment horizontal="right"/>
    </xf>
    <xf numFmtId="3" fontId="20" fillId="0" borderId="0" xfId="31" applyNumberFormat="1" applyFont="1" applyFill="1" applyAlignment="1">
      <alignment horizontal="right"/>
    </xf>
    <xf numFmtId="0" fontId="42"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44" fillId="0" borderId="0" xfId="0" applyFont="1" applyFill="1" applyBorder="1" applyAlignment="1">
      <alignment horizontal="center" vertical="center"/>
    </xf>
    <xf numFmtId="0" fontId="20" fillId="0" borderId="47" xfId="0" applyFont="1" applyFill="1" applyBorder="1" applyAlignment="1">
      <alignment horizontal="left"/>
    </xf>
    <xf numFmtId="0" fontId="25" fillId="0" borderId="9" xfId="0" applyFont="1" applyFill="1" applyBorder="1" applyAlignment="1"/>
    <xf numFmtId="0" fontId="42" fillId="0" borderId="0" xfId="0" applyFont="1" applyFill="1" applyBorder="1" applyAlignment="1"/>
    <xf numFmtId="0" fontId="24" fillId="0" borderId="47" xfId="0" applyFont="1" applyFill="1" applyBorder="1" applyAlignment="1"/>
    <xf numFmtId="3" fontId="24" fillId="0" borderId="47" xfId="0" applyNumberFormat="1" applyFont="1" applyFill="1" applyBorder="1" applyAlignment="1">
      <alignment horizontal="right" wrapText="1"/>
    </xf>
    <xf numFmtId="3" fontId="24" fillId="0" borderId="9" xfId="0" applyNumberFormat="1" applyFont="1" applyFill="1" applyBorder="1" applyAlignment="1">
      <alignment horizontal="right" wrapText="1"/>
    </xf>
    <xf numFmtId="0" fontId="18" fillId="0" borderId="9" xfId="0" applyFont="1" applyFill="1" applyBorder="1" applyAlignment="1"/>
    <xf numFmtId="0" fontId="17" fillId="0" borderId="0" xfId="0" applyFont="1" applyFill="1" applyBorder="1"/>
    <xf numFmtId="0" fontId="20" fillId="0" borderId="47" xfId="0" applyFont="1" applyFill="1" applyBorder="1" applyAlignment="1">
      <alignment wrapText="1"/>
    </xf>
    <xf numFmtId="0" fontId="18" fillId="0" borderId="0" xfId="0" applyFont="1" applyFill="1"/>
    <xf numFmtId="0" fontId="18" fillId="0" borderId="0" xfId="0" applyFont="1" applyFill="1" applyBorder="1" applyAlignment="1">
      <alignment wrapText="1"/>
    </xf>
    <xf numFmtId="0" fontId="37" fillId="0" borderId="0" xfId="0" applyFont="1" applyFill="1" applyBorder="1" applyAlignment="1"/>
    <xf numFmtId="3" fontId="20" fillId="0" borderId="13" xfId="31" applyNumberFormat="1" applyFont="1" applyFill="1" applyBorder="1" applyAlignment="1"/>
    <xf numFmtId="0" fontId="20" fillId="0" borderId="0" xfId="0" applyFont="1" applyFill="1" applyBorder="1" applyAlignment="1"/>
    <xf numFmtId="3" fontId="20" fillId="0" borderId="47" xfId="31" applyNumberFormat="1" applyFont="1" applyFill="1" applyBorder="1" applyAlignment="1"/>
    <xf numFmtId="0" fontId="18" fillId="0" borderId="0" xfId="0" applyFont="1" applyFill="1" applyAlignment="1"/>
    <xf numFmtId="0" fontId="42" fillId="0" borderId="0" xfId="0" applyFont="1" applyFill="1" applyAlignment="1"/>
    <xf numFmtId="0" fontId="24" fillId="0" borderId="0" xfId="0" applyFont="1" applyFill="1" applyBorder="1" applyAlignment="1"/>
    <xf numFmtId="0" fontId="44" fillId="0" borderId="0" xfId="31" applyFont="1" applyFill="1" applyBorder="1" applyAlignment="1"/>
    <xf numFmtId="0" fontId="37" fillId="0" borderId="0" xfId="31" applyFont="1" applyFill="1" applyBorder="1" applyAlignment="1"/>
    <xf numFmtId="0" fontId="62" fillId="0" borderId="0" xfId="0" applyFont="1" applyFill="1" applyAlignment="1"/>
    <xf numFmtId="0" fontId="18" fillId="0" borderId="0" xfId="0" applyFont="1" applyFill="1" applyAlignment="1">
      <alignment wrapText="1"/>
    </xf>
    <xf numFmtId="0" fontId="20" fillId="0" borderId="47" xfId="0" applyFont="1" applyFill="1" applyBorder="1" applyAlignment="1"/>
    <xf numFmtId="0" fontId="37" fillId="0" borderId="0" xfId="0" applyFont="1" applyFill="1" applyBorder="1" applyAlignment="1">
      <alignment wrapText="1"/>
    </xf>
    <xf numFmtId="0" fontId="21" fillId="0" borderId="0" xfId="0" applyFont="1" applyFill="1"/>
    <xf numFmtId="0" fontId="89"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34" xfId="0" applyFont="1" applyFill="1" applyBorder="1" applyAlignment="1">
      <alignment horizontal="left"/>
    </xf>
    <xf numFmtId="0" fontId="25" fillId="0" borderId="0" xfId="0" applyFont="1" applyFill="1" applyBorder="1" applyAlignment="1">
      <alignment wrapText="1"/>
    </xf>
    <xf numFmtId="0" fontId="24" fillId="0" borderId="47" xfId="0" applyFont="1" applyFill="1" applyBorder="1" applyAlignment="1">
      <alignment horizontal="right"/>
    </xf>
    <xf numFmtId="0" fontId="89" fillId="0" borderId="0" xfId="0" applyFont="1" applyFill="1" applyBorder="1" applyAlignment="1">
      <alignment wrapText="1"/>
    </xf>
    <xf numFmtId="0" fontId="20" fillId="0" borderId="0" xfId="31" applyFont="1" applyFill="1" applyBorder="1" applyAlignment="1"/>
    <xf numFmtId="0" fontId="89" fillId="0" borderId="0" xfId="0" applyFont="1" applyFill="1" applyBorder="1" applyAlignment="1"/>
    <xf numFmtId="3" fontId="20" fillId="0" borderId="0" xfId="31" applyNumberFormat="1" applyFont="1" applyFill="1" applyBorder="1" applyAlignment="1"/>
    <xf numFmtId="0" fontId="67" fillId="0" borderId="0" xfId="30"/>
    <xf numFmtId="0" fontId="53" fillId="2" borderId="0" xfId="30" applyFont="1" applyFill="1" applyAlignment="1"/>
    <xf numFmtId="0" fontId="57" fillId="2" borderId="0" xfId="30" applyFont="1" applyFill="1" applyAlignment="1"/>
    <xf numFmtId="0" fontId="61" fillId="2" borderId="0" xfId="30" applyFont="1" applyFill="1" applyAlignment="1"/>
    <xf numFmtId="0" fontId="5" fillId="2" borderId="0" xfId="30" applyFont="1" applyFill="1" applyAlignment="1"/>
    <xf numFmtId="0" fontId="3" fillId="2" borderId="0" xfId="30" applyFont="1" applyFill="1" applyAlignment="1"/>
    <xf numFmtId="0" fontId="4" fillId="2" borderId="0" xfId="30" applyFont="1" applyFill="1"/>
    <xf numFmtId="0" fontId="4" fillId="2" borderId="0" xfId="30" applyFont="1" applyFill="1" applyAlignment="1"/>
    <xf numFmtId="0" fontId="4" fillId="0" borderId="0" xfId="30" applyFont="1"/>
    <xf numFmtId="0" fontId="4" fillId="0" borderId="0" xfId="30" applyFont="1" applyAlignment="1"/>
    <xf numFmtId="0" fontId="3" fillId="2" borderId="0" xfId="30" applyFont="1" applyFill="1" applyAlignment="1">
      <alignment wrapText="1"/>
    </xf>
    <xf numFmtId="0" fontId="62" fillId="0" borderId="0" xfId="30" applyFont="1" applyFill="1" applyAlignment="1">
      <alignment vertical="center"/>
    </xf>
    <xf numFmtId="0" fontId="62" fillId="0" borderId="0" xfId="30" applyFont="1" applyFill="1"/>
    <xf numFmtId="0" fontId="36" fillId="0" borderId="0" xfId="30" applyFont="1" applyFill="1"/>
    <xf numFmtId="0" fontId="20" fillId="0" borderId="0" xfId="30" applyFont="1" applyFill="1" applyAlignment="1"/>
    <xf numFmtId="0" fontId="62" fillId="0" borderId="0" xfId="30" applyFont="1" applyFill="1" applyAlignment="1">
      <alignment horizontal="right"/>
    </xf>
    <xf numFmtId="0" fontId="20" fillId="0" borderId="47" xfId="30" applyFont="1" applyFill="1" applyBorder="1" applyAlignment="1">
      <alignment horizontal="left"/>
    </xf>
    <xf numFmtId="169" fontId="70" fillId="0" borderId="17" xfId="9" applyNumberFormat="1" applyFont="1" applyFill="1" applyBorder="1" applyAlignment="1">
      <alignment horizontal="right" wrapText="1" readingOrder="1"/>
    </xf>
    <xf numFmtId="169" fontId="70" fillId="0" borderId="17" xfId="9" applyNumberFormat="1" applyFont="1" applyFill="1" applyBorder="1" applyAlignment="1">
      <alignment horizontal="right" wrapText="1"/>
    </xf>
    <xf numFmtId="0" fontId="25" fillId="0" borderId="9" xfId="30" applyFont="1" applyFill="1" applyBorder="1" applyAlignment="1">
      <alignment horizontal="left" wrapText="1"/>
    </xf>
    <xf numFmtId="0" fontId="24" fillId="0" borderId="47" xfId="30" applyFont="1" applyFill="1" applyBorder="1" applyAlignment="1">
      <alignment horizontal="right"/>
    </xf>
    <xf numFmtId="169" fontId="69" fillId="0" borderId="17" xfId="9" applyNumberFormat="1" applyFont="1" applyFill="1" applyBorder="1" applyAlignment="1">
      <alignment horizontal="right" wrapText="1" readingOrder="1"/>
    </xf>
    <xf numFmtId="169" fontId="69" fillId="0" borderId="17" xfId="9" applyNumberFormat="1" applyFont="1" applyFill="1" applyBorder="1" applyAlignment="1">
      <alignment horizontal="right" wrapText="1"/>
    </xf>
    <xf numFmtId="0" fontId="20" fillId="0" borderId="47" xfId="30" applyFont="1" applyFill="1" applyBorder="1" applyAlignment="1">
      <alignment horizontal="left" wrapText="1"/>
    </xf>
    <xf numFmtId="169" fontId="70" fillId="0" borderId="18" xfId="9" applyNumberFormat="1" applyFont="1" applyFill="1" applyBorder="1" applyAlignment="1">
      <alignment horizontal="right" wrapText="1"/>
    </xf>
    <xf numFmtId="0" fontId="18" fillId="0" borderId="0" xfId="30" applyFont="1" applyFill="1" applyBorder="1" applyAlignment="1">
      <alignment wrapText="1"/>
    </xf>
    <xf numFmtId="0" fontId="20" fillId="0" borderId="0" xfId="30" applyFont="1" applyFill="1" applyBorder="1" applyAlignment="1"/>
    <xf numFmtId="0" fontId="20" fillId="0" borderId="0" xfId="30" applyFont="1" applyFill="1" applyBorder="1" applyAlignment="1">
      <alignment horizontal="left" wrapText="1"/>
    </xf>
    <xf numFmtId="0" fontId="70" fillId="0" borderId="13" xfId="9" applyNumberFormat="1" applyFont="1" applyFill="1" applyBorder="1" applyAlignment="1">
      <alignment horizontal="right" wrapText="1"/>
    </xf>
    <xf numFmtId="169" fontId="70" fillId="0" borderId="13" xfId="9" applyNumberFormat="1" applyFont="1" applyFill="1" applyBorder="1" applyAlignment="1">
      <alignment horizontal="right" wrapText="1"/>
    </xf>
    <xf numFmtId="3" fontId="69" fillId="0" borderId="13" xfId="9" applyNumberFormat="1" applyFont="1" applyFill="1" applyBorder="1" applyAlignment="1">
      <alignment horizontal="right" wrapText="1"/>
    </xf>
    <xf numFmtId="167" fontId="69" fillId="0" borderId="13" xfId="9" applyNumberFormat="1" applyFont="1" applyFill="1" applyBorder="1" applyAlignment="1">
      <alignment horizontal="right" wrapText="1"/>
    </xf>
    <xf numFmtId="169" fontId="69" fillId="0" borderId="13" xfId="9" applyNumberFormat="1" applyFont="1" applyFill="1" applyBorder="1" applyAlignment="1">
      <alignment horizontal="right" wrapText="1"/>
    </xf>
    <xf numFmtId="0" fontId="18" fillId="0" borderId="0" xfId="30" applyFont="1" applyFill="1" applyBorder="1" applyAlignment="1">
      <alignment horizontal="left" wrapText="1"/>
    </xf>
    <xf numFmtId="169" fontId="70" fillId="0" borderId="50" xfId="9" applyNumberFormat="1" applyFont="1" applyFill="1" applyBorder="1" applyAlignment="1">
      <alignment horizontal="right" wrapText="1"/>
    </xf>
    <xf numFmtId="0" fontId="20" fillId="0" borderId="0" xfId="30" applyFont="1" applyFill="1" applyBorder="1" applyAlignment="1">
      <alignment horizontal="center" wrapText="1"/>
    </xf>
    <xf numFmtId="169" fontId="70" fillId="0" borderId="18" xfId="9" applyNumberFormat="1" applyFont="1" applyFill="1" applyBorder="1" applyAlignment="1">
      <alignment horizontal="right" wrapText="1" readingOrder="1"/>
    </xf>
    <xf numFmtId="167" fontId="70" fillId="0" borderId="13" xfId="9" applyNumberFormat="1" applyFont="1" applyFill="1" applyBorder="1" applyAlignment="1">
      <alignment horizontal="right" wrapText="1"/>
    </xf>
    <xf numFmtId="0" fontId="70" fillId="0" borderId="50" xfId="9" applyNumberFormat="1" applyFont="1" applyFill="1" applyBorder="1" applyAlignment="1">
      <alignment horizontal="right" wrapText="1" readingOrder="1"/>
    </xf>
    <xf numFmtId="0" fontId="20" fillId="0" borderId="0" xfId="30" applyFont="1" applyFill="1" applyBorder="1" applyAlignment="1">
      <alignment wrapText="1"/>
    </xf>
    <xf numFmtId="0" fontId="70" fillId="0" borderId="17" xfId="9" applyNumberFormat="1" applyFont="1" applyFill="1" applyBorder="1" applyAlignment="1">
      <alignment horizontal="right" wrapText="1" readingOrder="1"/>
    </xf>
    <xf numFmtId="169" fontId="70" fillId="0" borderId="49" xfId="9" applyNumberFormat="1" applyFont="1" applyFill="1" applyBorder="1" applyAlignment="1">
      <alignment horizontal="right" wrapText="1" readingOrder="1"/>
    </xf>
    <xf numFmtId="0" fontId="18" fillId="0" borderId="9" xfId="30" applyFont="1" applyFill="1" applyBorder="1" applyAlignment="1">
      <alignment wrapText="1"/>
    </xf>
    <xf numFmtId="169" fontId="20" fillId="0" borderId="17" xfId="9" applyNumberFormat="1" applyFont="1" applyFill="1" applyBorder="1" applyAlignment="1">
      <alignment horizontal="right" wrapText="1" readingOrder="1"/>
    </xf>
    <xf numFmtId="0" fontId="89" fillId="0" borderId="0" xfId="30" applyFont="1" applyFill="1" applyBorder="1" applyAlignment="1"/>
    <xf numFmtId="0" fontId="100" fillId="0" borderId="0" xfId="30" applyFont="1" applyFill="1" applyBorder="1" applyAlignment="1"/>
    <xf numFmtId="0" fontId="18" fillId="0" borderId="0" xfId="30" applyFont="1" applyFill="1" applyAlignment="1"/>
    <xf numFmtId="0" fontId="21" fillId="0" borderId="0" xfId="30" applyFont="1" applyFill="1" applyBorder="1" applyAlignment="1"/>
    <xf numFmtId="0" fontId="21" fillId="0" borderId="0" xfId="30" applyFont="1" applyFill="1" applyAlignment="1"/>
    <xf numFmtId="0" fontId="17" fillId="0" borderId="0" xfId="30" applyFont="1" applyFill="1" applyAlignment="1"/>
    <xf numFmtId="0" fontId="56" fillId="0" borderId="0" xfId="30" applyFont="1" applyFill="1" applyBorder="1" applyAlignment="1">
      <alignment horizontal="left"/>
    </xf>
    <xf numFmtId="0" fontId="89" fillId="0" borderId="0" xfId="30" applyFont="1" applyFill="1" applyBorder="1" applyAlignment="1">
      <alignment horizontal="left"/>
    </xf>
    <xf numFmtId="0" fontId="20" fillId="0" borderId="0" xfId="30" applyFont="1" applyFill="1" applyAlignment="1">
      <alignment horizontal="left"/>
    </xf>
    <xf numFmtId="0" fontId="20" fillId="0" borderId="0" xfId="30" applyFont="1" applyFill="1" applyBorder="1"/>
    <xf numFmtId="0" fontId="20" fillId="0" borderId="0" xfId="30" applyFont="1" applyFill="1" applyBorder="1" applyAlignment="1">
      <alignment horizontal="right"/>
    </xf>
    <xf numFmtId="1" fontId="20" fillId="0" borderId="0" xfId="30" applyNumberFormat="1" applyFont="1" applyFill="1" applyBorder="1" applyAlignment="1">
      <alignment horizontal="right"/>
    </xf>
    <xf numFmtId="0" fontId="21" fillId="0" borderId="0" xfId="30" applyFont="1" applyFill="1" applyBorder="1"/>
    <xf numFmtId="0" fontId="20" fillId="0" borderId="0" xfId="30" applyFont="1" applyFill="1"/>
    <xf numFmtId="1" fontId="20" fillId="0" borderId="0" xfId="30" applyNumberFormat="1" applyFont="1" applyFill="1" applyBorder="1"/>
    <xf numFmtId="0" fontId="20" fillId="0" borderId="0" xfId="30" applyFont="1" applyFill="1" applyBorder="1" applyAlignment="1">
      <alignment horizontal="right" wrapText="1"/>
    </xf>
    <xf numFmtId="0" fontId="48" fillId="0" borderId="0" xfId="30" applyFont="1" applyFill="1" applyBorder="1"/>
    <xf numFmtId="0" fontId="4" fillId="0" borderId="0" xfId="30" applyFont="1" applyFill="1"/>
    <xf numFmtId="0" fontId="20" fillId="0" borderId="0" xfId="30" applyFont="1" applyFill="1" applyBorder="1" applyAlignment="1">
      <alignment horizontal="left"/>
    </xf>
    <xf numFmtId="167" fontId="70" fillId="0" borderId="68" xfId="9" applyNumberFormat="1" applyFont="1" applyFill="1" applyBorder="1" applyAlignment="1">
      <alignment horizontal="right" wrapText="1" readingOrder="1"/>
    </xf>
    <xf numFmtId="3" fontId="70" fillId="0" borderId="68" xfId="9" applyNumberFormat="1" applyFont="1" applyFill="1" applyBorder="1" applyAlignment="1">
      <alignment horizontal="right" wrapText="1" readingOrder="1"/>
    </xf>
    <xf numFmtId="168" fontId="70" fillId="0" borderId="68" xfId="9" applyNumberFormat="1" applyFont="1" applyFill="1" applyBorder="1" applyAlignment="1">
      <alignment horizontal="right" wrapText="1" readingOrder="1"/>
    </xf>
    <xf numFmtId="3" fontId="70" fillId="0" borderId="69" xfId="9" applyNumberFormat="1" applyFont="1" applyFill="1" applyBorder="1" applyAlignment="1">
      <alignment horizontal="right" wrapText="1" readingOrder="1"/>
    </xf>
    <xf numFmtId="0" fontId="24" fillId="0" borderId="0" xfId="30" applyFont="1" applyFill="1" applyBorder="1" applyAlignment="1">
      <alignment horizontal="left" wrapText="1"/>
    </xf>
    <xf numFmtId="167" fontId="69" fillId="0" borderId="68" xfId="9" applyNumberFormat="1" applyFont="1" applyFill="1" applyBorder="1" applyAlignment="1">
      <alignment horizontal="right" wrapText="1" readingOrder="1"/>
    </xf>
    <xf numFmtId="3" fontId="69" fillId="0" borderId="68" xfId="9" applyNumberFormat="1" applyFont="1" applyFill="1" applyBorder="1" applyAlignment="1">
      <alignment horizontal="right" wrapText="1" readingOrder="1"/>
    </xf>
    <xf numFmtId="168" fontId="69" fillId="0" borderId="68" xfId="9" applyNumberFormat="1" applyFont="1" applyFill="1" applyBorder="1" applyAlignment="1">
      <alignment horizontal="right" wrapText="1" readingOrder="1"/>
    </xf>
    <xf numFmtId="3" fontId="69" fillId="0" borderId="69" xfId="9" applyNumberFormat="1" applyFont="1" applyFill="1" applyBorder="1" applyAlignment="1">
      <alignment horizontal="right" wrapText="1" readingOrder="1"/>
    </xf>
    <xf numFmtId="0" fontId="22" fillId="0" borderId="0" xfId="30" applyFont="1" applyFill="1" applyBorder="1" applyAlignment="1"/>
    <xf numFmtId="0" fontId="17" fillId="0" borderId="0" xfId="30" applyFont="1" applyFill="1" applyBorder="1" applyAlignment="1">
      <alignment wrapText="1"/>
    </xf>
    <xf numFmtId="0" fontId="17" fillId="0" borderId="0" xfId="30" applyFont="1" applyFill="1" applyBorder="1" applyAlignment="1">
      <alignment horizontal="left" wrapText="1"/>
    </xf>
    <xf numFmtId="167" fontId="70" fillId="0" borderId="50" xfId="9" applyNumberFormat="1" applyFont="1" applyFill="1" applyBorder="1" applyAlignment="1">
      <alignment horizontal="right" wrapText="1" readingOrder="1"/>
    </xf>
    <xf numFmtId="0" fontId="70" fillId="0" borderId="18" xfId="9" applyNumberFormat="1" applyFont="1" applyFill="1" applyBorder="1" applyAlignment="1">
      <alignment horizontal="right" wrapText="1" readingOrder="1"/>
    </xf>
    <xf numFmtId="0" fontId="17" fillId="0" borderId="13" xfId="30" applyFont="1" applyFill="1" applyBorder="1" applyAlignment="1"/>
    <xf numFmtId="0" fontId="17" fillId="0" borderId="0" xfId="30" applyFont="1" applyFill="1" applyBorder="1" applyAlignment="1"/>
    <xf numFmtId="3" fontId="70" fillId="0" borderId="50" xfId="9" applyNumberFormat="1" applyFont="1" applyFill="1" applyBorder="1" applyAlignment="1">
      <alignment horizontal="right" wrapText="1" readingOrder="1"/>
    </xf>
    <xf numFmtId="168" fontId="70" fillId="0" borderId="50" xfId="9" applyNumberFormat="1" applyFont="1" applyFill="1" applyBorder="1" applyAlignment="1">
      <alignment horizontal="right" wrapText="1" readingOrder="1"/>
    </xf>
    <xf numFmtId="3" fontId="70" fillId="0" borderId="48" xfId="9" applyNumberFormat="1" applyFont="1" applyFill="1" applyBorder="1" applyAlignment="1">
      <alignment horizontal="right" wrapText="1" readingOrder="1"/>
    </xf>
    <xf numFmtId="0" fontId="70" fillId="0" borderId="68" xfId="9" applyNumberFormat="1" applyFont="1" applyFill="1" applyBorder="1" applyAlignment="1">
      <alignment horizontal="right" wrapText="1" readingOrder="1"/>
    </xf>
    <xf numFmtId="168" fontId="70" fillId="0" borderId="18" xfId="9" applyNumberFormat="1" applyFont="1" applyFill="1" applyBorder="1" applyAlignment="1">
      <alignment horizontal="right" wrapText="1" readingOrder="1"/>
    </xf>
    <xf numFmtId="0" fontId="17" fillId="0" borderId="0" xfId="30" applyFont="1" applyFill="1" applyBorder="1" applyAlignment="1">
      <alignment horizontal="right" vertical="center" wrapText="1"/>
    </xf>
    <xf numFmtId="0" fontId="17" fillId="0" borderId="0" xfId="30" applyFont="1" applyFill="1" applyAlignment="1">
      <alignment vertical="center" wrapText="1"/>
    </xf>
    <xf numFmtId="0" fontId="17" fillId="0" borderId="0" xfId="30" applyFont="1" applyFill="1"/>
    <xf numFmtId="0" fontId="17" fillId="0" borderId="0" xfId="30" applyFont="1" applyFill="1" applyBorder="1" applyAlignment="1">
      <alignment horizontal="right" wrapText="1"/>
    </xf>
    <xf numFmtId="0" fontId="17" fillId="0" borderId="0" xfId="30" applyFont="1" applyFill="1" applyBorder="1" applyAlignment="1">
      <alignment horizontal="right" vertical="center" wrapText="1" indent="1"/>
    </xf>
    <xf numFmtId="0" fontId="17" fillId="0" borderId="0" xfId="30" applyFont="1" applyFill="1" applyBorder="1" applyAlignment="1">
      <alignment vertical="center" wrapText="1"/>
    </xf>
    <xf numFmtId="0" fontId="56" fillId="0" borderId="0" xfId="30" applyFont="1" applyFill="1" applyBorder="1" applyAlignment="1">
      <alignment vertical="center" wrapText="1"/>
    </xf>
    <xf numFmtId="0" fontId="4" fillId="0" borderId="0" xfId="30" applyFont="1" applyFill="1" applyBorder="1" applyAlignment="1">
      <alignment vertical="center" wrapText="1"/>
    </xf>
    <xf numFmtId="0" fontId="40" fillId="0" borderId="0" xfId="30" applyFont="1" applyFill="1" applyAlignment="1"/>
    <xf numFmtId="0" fontId="36" fillId="0" borderId="0" xfId="30" applyFont="1" applyAlignment="1"/>
    <xf numFmtId="0" fontId="62" fillId="0" borderId="0" xfId="30" applyFont="1" applyFill="1" applyBorder="1"/>
    <xf numFmtId="0" fontId="20" fillId="0" borderId="34" xfId="30" applyFont="1" applyBorder="1" applyAlignment="1">
      <alignment horizontal="left"/>
    </xf>
    <xf numFmtId="167" fontId="70" fillId="0" borderId="16" xfId="9" applyNumberFormat="1" applyFont="1" applyFill="1" applyBorder="1" applyAlignment="1">
      <alignment wrapText="1" readingOrder="1"/>
    </xf>
    <xf numFmtId="167" fontId="70" fillId="0" borderId="61" xfId="9" applyNumberFormat="1" applyFont="1" applyFill="1" applyBorder="1" applyAlignment="1">
      <alignment horizontal="right" wrapText="1" readingOrder="1"/>
    </xf>
    <xf numFmtId="0" fontId="24" fillId="0" borderId="70" xfId="30" applyFont="1" applyBorder="1" applyAlignment="1"/>
    <xf numFmtId="167" fontId="69" fillId="0" borderId="61" xfId="9" applyNumberFormat="1" applyFont="1" applyFill="1" applyBorder="1" applyAlignment="1">
      <alignment horizontal="right" wrapText="1" readingOrder="1"/>
    </xf>
    <xf numFmtId="0" fontId="69" fillId="0" borderId="66" xfId="9" applyFont="1" applyFill="1" applyBorder="1" applyAlignment="1">
      <alignment horizontal="right" wrapText="1" readingOrder="1"/>
    </xf>
    <xf numFmtId="0" fontId="20" fillId="0" borderId="7" xfId="30" applyFont="1" applyFill="1" applyBorder="1" applyAlignment="1">
      <alignment wrapText="1"/>
    </xf>
    <xf numFmtId="0" fontId="70" fillId="0" borderId="33" xfId="9" applyFont="1" applyFill="1" applyBorder="1" applyAlignment="1">
      <alignment horizontal="right" wrapText="1" readingOrder="1"/>
    </xf>
    <xf numFmtId="0" fontId="70" fillId="0" borderId="61" xfId="9" applyFont="1" applyFill="1" applyBorder="1" applyAlignment="1">
      <alignment horizontal="right" wrapText="1" readingOrder="1"/>
    </xf>
    <xf numFmtId="0" fontId="70" fillId="0" borderId="17" xfId="9" applyFont="1" applyFill="1" applyBorder="1" applyAlignment="1">
      <alignment horizontal="right" wrapText="1" readingOrder="1"/>
    </xf>
    <xf numFmtId="0" fontId="67" fillId="0" borderId="0" xfId="30" applyAlignment="1"/>
    <xf numFmtId="3" fontId="20" fillId="0" borderId="68" xfId="9" applyNumberFormat="1" applyFont="1" applyFill="1" applyBorder="1" applyAlignment="1">
      <alignment horizontal="right" wrapText="1" readingOrder="1"/>
    </xf>
    <xf numFmtId="3" fontId="20" fillId="0" borderId="61" xfId="9" applyNumberFormat="1" applyFont="1" applyFill="1" applyBorder="1" applyAlignment="1">
      <alignment horizontal="right" wrapText="1" readingOrder="1"/>
    </xf>
    <xf numFmtId="0" fontId="24" fillId="0" borderId="70" xfId="30" applyFont="1" applyBorder="1" applyAlignment="1">
      <alignment horizontal="left"/>
    </xf>
    <xf numFmtId="3" fontId="69" fillId="0" borderId="61" xfId="9" applyNumberFormat="1" applyFont="1" applyFill="1" applyBorder="1" applyAlignment="1">
      <alignment horizontal="right" wrapText="1" readingOrder="1"/>
    </xf>
    <xf numFmtId="0" fontId="25" fillId="0" borderId="51" xfId="30" applyFont="1" applyBorder="1" applyAlignment="1">
      <alignment horizontal="left"/>
    </xf>
    <xf numFmtId="3" fontId="70" fillId="0" borderId="61" xfId="9" applyNumberFormat="1" applyFont="1" applyFill="1" applyBorder="1" applyAlignment="1">
      <alignment horizontal="right" wrapText="1" readingOrder="1"/>
    </xf>
    <xf numFmtId="0" fontId="18" fillId="0" borderId="51" xfId="30" applyFont="1" applyFill="1" applyBorder="1" applyAlignment="1">
      <alignment wrapText="1"/>
    </xf>
    <xf numFmtId="0" fontId="70" fillId="0" borderId="70" xfId="9" applyNumberFormat="1" applyFont="1" applyFill="1" applyBorder="1" applyAlignment="1">
      <alignment wrapText="1" readingOrder="1"/>
    </xf>
    <xf numFmtId="0" fontId="18" fillId="0" borderId="51" xfId="9" applyNumberFormat="1" applyFont="1" applyFill="1" applyBorder="1" applyAlignment="1">
      <alignment wrapText="1" readingOrder="1"/>
    </xf>
    <xf numFmtId="0" fontId="67" fillId="0" borderId="0" xfId="30" applyBorder="1"/>
    <xf numFmtId="0" fontId="20" fillId="0" borderId="70" xfId="30" applyFont="1" applyBorder="1" applyAlignment="1"/>
    <xf numFmtId="0" fontId="62" fillId="0" borderId="0" xfId="30" applyFont="1"/>
    <xf numFmtId="0" fontId="36" fillId="0" borderId="0" xfId="30" applyFont="1"/>
    <xf numFmtId="3" fontId="70" fillId="0" borderId="71" xfId="9" applyNumberFormat="1" applyFont="1" applyFill="1" applyBorder="1" applyAlignment="1">
      <alignment horizontal="right" wrapText="1" readingOrder="1"/>
    </xf>
    <xf numFmtId="0" fontId="20" fillId="0" borderId="0" xfId="30" applyFont="1" applyAlignment="1"/>
    <xf numFmtId="0" fontId="20" fillId="0" borderId="70" xfId="30" applyFont="1" applyBorder="1" applyAlignment="1">
      <alignment horizontal="left"/>
    </xf>
    <xf numFmtId="3" fontId="69" fillId="0" borderId="50" xfId="9" applyNumberFormat="1" applyFont="1" applyFill="1" applyBorder="1" applyAlignment="1">
      <alignment horizontal="right" wrapText="1" readingOrder="1"/>
    </xf>
    <xf numFmtId="3" fontId="69" fillId="0" borderId="65" xfId="9" applyNumberFormat="1" applyFont="1" applyFill="1" applyBorder="1" applyAlignment="1">
      <alignment horizontal="right" wrapText="1" readingOrder="1"/>
    </xf>
    <xf numFmtId="3" fontId="69" fillId="0" borderId="66" xfId="9" applyNumberFormat="1" applyFont="1" applyFill="1" applyBorder="1" applyAlignment="1">
      <alignment horizontal="right" wrapText="1" readingOrder="1"/>
    </xf>
    <xf numFmtId="0" fontId="20" fillId="0" borderId="7" xfId="30" applyFont="1" applyBorder="1" applyAlignment="1">
      <alignment wrapText="1"/>
    </xf>
    <xf numFmtId="0" fontId="70" fillId="0" borderId="61" xfId="9" applyNumberFormat="1" applyFont="1" applyFill="1" applyBorder="1" applyAlignment="1">
      <alignment horizontal="right" wrapText="1" readingOrder="1"/>
    </xf>
    <xf numFmtId="0" fontId="70" fillId="0" borderId="33" xfId="9" applyNumberFormat="1" applyFont="1" applyFill="1" applyBorder="1" applyAlignment="1">
      <alignment horizontal="right" wrapText="1" readingOrder="1"/>
    </xf>
    <xf numFmtId="0" fontId="36" fillId="0" borderId="0" xfId="30" applyFont="1" applyFill="1" applyBorder="1" applyAlignment="1">
      <alignment horizontal="left" wrapText="1"/>
    </xf>
    <xf numFmtId="0" fontId="25" fillId="0" borderId="55" xfId="30" applyFont="1" applyFill="1" applyBorder="1" applyAlignment="1">
      <alignment horizontal="left"/>
    </xf>
    <xf numFmtId="0" fontId="24" fillId="0" borderId="7" xfId="30" applyFont="1" applyBorder="1" applyAlignment="1"/>
    <xf numFmtId="0" fontId="69" fillId="0" borderId="17" xfId="9" applyNumberFormat="1" applyFont="1" applyFill="1" applyBorder="1" applyAlignment="1">
      <alignment horizontal="right" wrapText="1" readingOrder="1"/>
    </xf>
    <xf numFmtId="0" fontId="25" fillId="0" borderId="0" xfId="30" applyFont="1" applyFill="1" applyBorder="1" applyAlignment="1"/>
    <xf numFmtId="0" fontId="20" fillId="0" borderId="0" xfId="9" applyNumberFormat="1" applyFont="1" applyFill="1" applyBorder="1" applyAlignment="1">
      <alignment wrapText="1" readingOrder="1"/>
    </xf>
    <xf numFmtId="0" fontId="89" fillId="0" borderId="0" xfId="30" applyFont="1" applyFill="1" applyBorder="1" applyAlignment="1">
      <alignment horizontal="left" wrapText="1"/>
    </xf>
    <xf numFmtId="0" fontId="42" fillId="0" borderId="0" xfId="30" applyFont="1" applyFill="1" applyBorder="1" applyAlignment="1">
      <alignment horizontal="left" wrapText="1"/>
    </xf>
    <xf numFmtId="0" fontId="42" fillId="0" borderId="0" xfId="30" applyFont="1" applyFill="1" applyAlignment="1"/>
    <xf numFmtId="0" fontId="18" fillId="0" borderId="0" xfId="30" applyFont="1" applyBorder="1" applyAlignment="1"/>
    <xf numFmtId="0" fontId="80" fillId="0" borderId="58" xfId="9" applyNumberFormat="1" applyFont="1" applyFill="1" applyBorder="1" applyAlignment="1">
      <alignment horizontal="right" vertical="top" wrapText="1" readingOrder="1"/>
    </xf>
    <xf numFmtId="0" fontId="21" fillId="0" borderId="0" xfId="30" applyFont="1" applyBorder="1" applyAlignment="1"/>
    <xf numFmtId="0" fontId="48" fillId="0" borderId="0" xfId="30" applyFont="1" applyBorder="1"/>
    <xf numFmtId="0" fontId="36" fillId="0" borderId="0" xfId="30" applyFont="1" applyFill="1" applyAlignment="1"/>
    <xf numFmtId="0" fontId="24" fillId="0" borderId="7" xfId="30" applyFont="1" applyFill="1" applyBorder="1" applyAlignment="1">
      <alignment horizontal="left" wrapText="1"/>
    </xf>
    <xf numFmtId="0" fontId="69" fillId="0" borderId="54" xfId="9" applyNumberFormat="1" applyFont="1" applyFill="1" applyBorder="1" applyAlignment="1">
      <alignment horizontal="right" wrapText="1" readingOrder="1"/>
    </xf>
    <xf numFmtId="0" fontId="112" fillId="0" borderId="54" xfId="9" applyNumberFormat="1" applyFont="1" applyFill="1" applyBorder="1" applyAlignment="1">
      <alignment horizontal="right" wrapText="1" readingOrder="1"/>
    </xf>
    <xf numFmtId="0" fontId="112" fillId="0" borderId="55" xfId="9" applyNumberFormat="1" applyFont="1" applyFill="1" applyBorder="1" applyAlignment="1">
      <alignment horizontal="right" wrapText="1" readingOrder="1"/>
    </xf>
    <xf numFmtId="0" fontId="62" fillId="0" borderId="0" xfId="30" applyFont="1" applyFill="1" applyBorder="1" applyAlignment="1"/>
    <xf numFmtId="0" fontId="62" fillId="0" borderId="0" xfId="30" applyFont="1" applyFill="1" applyAlignment="1"/>
    <xf numFmtId="0" fontId="20" fillId="0" borderId="7" xfId="30" applyFont="1" applyFill="1" applyBorder="1" applyAlignment="1">
      <alignment horizontal="left" wrapText="1"/>
    </xf>
    <xf numFmtId="0" fontId="24" fillId="0" borderId="7" xfId="30" applyFont="1" applyFill="1" applyBorder="1" applyAlignment="1">
      <alignment wrapText="1"/>
    </xf>
    <xf numFmtId="0" fontId="69" fillId="0" borderId="17" xfId="9" applyNumberFormat="1" applyFont="1" applyFill="1" applyBorder="1" applyAlignment="1">
      <alignment wrapText="1" readingOrder="1"/>
    </xf>
    <xf numFmtId="0" fontId="69" fillId="0" borderId="49" xfId="9" applyNumberFormat="1" applyFont="1" applyFill="1" applyBorder="1" applyAlignment="1">
      <alignment horizontal="right" wrapText="1" readingOrder="1"/>
    </xf>
    <xf numFmtId="0" fontId="70" fillId="0" borderId="49" xfId="9" applyNumberFormat="1" applyFont="1" applyFill="1" applyBorder="1" applyAlignment="1">
      <alignment horizontal="right" wrapText="1" readingOrder="1"/>
    </xf>
    <xf numFmtId="0" fontId="69" fillId="0" borderId="61" xfId="9" applyNumberFormat="1" applyFont="1" applyFill="1" applyBorder="1" applyAlignment="1">
      <alignment horizontal="right" wrapText="1" readingOrder="1"/>
    </xf>
    <xf numFmtId="0" fontId="20" fillId="0" borderId="0" xfId="30" applyFont="1" applyFill="1" applyAlignment="1">
      <alignment vertical="center"/>
    </xf>
    <xf numFmtId="0" fontId="20" fillId="0" borderId="0" xfId="30" applyFont="1" applyFill="1" applyAlignment="1">
      <alignment horizontal="right"/>
    </xf>
    <xf numFmtId="0" fontId="36" fillId="0" borderId="0" xfId="30" applyFont="1" applyFill="1" applyBorder="1"/>
    <xf numFmtId="0" fontId="24" fillId="0" borderId="0" xfId="30" applyFont="1" applyBorder="1" applyAlignment="1">
      <alignment horizontal="left"/>
    </xf>
    <xf numFmtId="0" fontId="24" fillId="0" borderId="7" xfId="30" applyFont="1" applyBorder="1" applyAlignment="1">
      <alignment horizontal="left" wrapText="1"/>
    </xf>
    <xf numFmtId="0" fontId="24" fillId="0" borderId="0" xfId="30" applyFont="1" applyFill="1" applyBorder="1" applyAlignment="1"/>
    <xf numFmtId="0" fontId="24" fillId="0" borderId="0" xfId="30" applyFont="1" applyFill="1" applyAlignment="1"/>
    <xf numFmtId="0" fontId="24" fillId="0" borderId="7" xfId="30" applyFont="1" applyBorder="1" applyAlignment="1">
      <alignment horizontal="left"/>
    </xf>
    <xf numFmtId="0" fontId="20" fillId="0" borderId="7" xfId="30" applyFont="1" applyBorder="1" applyAlignment="1">
      <alignment horizontal="left"/>
    </xf>
    <xf numFmtId="0" fontId="37" fillId="0" borderId="0" xfId="30" applyFont="1" applyFill="1" applyAlignment="1"/>
    <xf numFmtId="0" fontId="39" fillId="0" borderId="0" xfId="30" applyFont="1" applyFill="1"/>
    <xf numFmtId="0" fontId="60" fillId="0" borderId="0" xfId="30" applyFont="1" applyFill="1"/>
    <xf numFmtId="0" fontId="20" fillId="0" borderId="34" xfId="32" applyFont="1" applyFill="1" applyBorder="1" applyAlignment="1">
      <alignment horizontal="left"/>
    </xf>
    <xf numFmtId="0" fontId="24" fillId="0" borderId="7" xfId="32" applyFont="1" applyFill="1" applyBorder="1" applyAlignment="1">
      <alignment horizontal="right"/>
    </xf>
    <xf numFmtId="0" fontId="20" fillId="0" borderId="7" xfId="32" applyFont="1" applyFill="1" applyBorder="1" applyAlignment="1">
      <alignment horizontal="left" wrapText="1"/>
    </xf>
    <xf numFmtId="0" fontId="18" fillId="0" borderId="0" xfId="30" applyFont="1" applyFill="1" applyBorder="1" applyAlignment="1"/>
    <xf numFmtId="0" fontId="18" fillId="0" borderId="0" xfId="30" applyFont="1" applyFill="1" applyBorder="1" applyAlignment="1">
      <alignment horizontal="left"/>
    </xf>
    <xf numFmtId="3" fontId="70" fillId="0" borderId="68" xfId="9" applyNumberFormat="1" applyFont="1" applyFill="1" applyBorder="1" applyAlignment="1">
      <alignment wrapText="1" readingOrder="1"/>
    </xf>
    <xf numFmtId="3" fontId="70" fillId="0" borderId="38" xfId="9" applyNumberFormat="1" applyFont="1" applyFill="1" applyBorder="1" applyAlignment="1">
      <alignment wrapText="1" readingOrder="1"/>
    </xf>
    <xf numFmtId="3" fontId="70" fillId="0" borderId="49" xfId="9" applyNumberFormat="1" applyFont="1" applyFill="1" applyBorder="1" applyAlignment="1">
      <alignment wrapText="1" readingOrder="1"/>
    </xf>
    <xf numFmtId="0" fontId="4" fillId="0" borderId="0" xfId="30" applyFont="1" applyFill="1" applyBorder="1"/>
    <xf numFmtId="0" fontId="17" fillId="0" borderId="7" xfId="30" applyFont="1" applyFill="1" applyBorder="1" applyAlignment="1">
      <alignment horizontal="left" wrapText="1"/>
    </xf>
    <xf numFmtId="167" fontId="114" fillId="0" borderId="58" xfId="9" applyNumberFormat="1" applyFont="1" applyFill="1" applyBorder="1" applyAlignment="1">
      <alignment horizontal="right" vertical="top" wrapText="1" readingOrder="1"/>
    </xf>
    <xf numFmtId="168" fontId="114" fillId="0" borderId="58" xfId="9" applyNumberFormat="1" applyFont="1" applyFill="1" applyBorder="1" applyAlignment="1">
      <alignment horizontal="right" vertical="top" wrapText="1" readingOrder="1"/>
    </xf>
    <xf numFmtId="0" fontId="37" fillId="0" borderId="0" xfId="30" applyFont="1" applyFill="1" applyBorder="1" applyAlignment="1">
      <alignment horizontal="left" wrapText="1"/>
    </xf>
    <xf numFmtId="165" fontId="17" fillId="0" borderId="0" xfId="30" applyNumberFormat="1" applyFont="1" applyFill="1" applyBorder="1" applyAlignment="1"/>
    <xf numFmtId="0" fontId="17" fillId="0" borderId="7" xfId="30" applyFont="1" applyFill="1" applyBorder="1" applyAlignment="1">
      <alignment wrapText="1"/>
    </xf>
    <xf numFmtId="165" fontId="20" fillId="0" borderId="0" xfId="30" applyNumberFormat="1" applyFont="1" applyFill="1" applyAlignment="1"/>
    <xf numFmtId="165" fontId="21" fillId="0" borderId="0" xfId="30" applyNumberFormat="1" applyFont="1" applyFill="1" applyAlignment="1"/>
    <xf numFmtId="0" fontId="20" fillId="0" borderId="7" xfId="30" applyFont="1" applyFill="1" applyBorder="1" applyAlignment="1">
      <alignment horizontal="left"/>
    </xf>
    <xf numFmtId="0" fontId="38" fillId="0" borderId="0" xfId="33" applyFont="1" applyFill="1" applyBorder="1"/>
    <xf numFmtId="49" fontId="17" fillId="0" borderId="0" xfId="30" applyNumberFormat="1" applyFont="1" applyFill="1" applyBorder="1" applyAlignment="1"/>
    <xf numFmtId="49" fontId="56" fillId="0" borderId="0" xfId="30" applyNumberFormat="1" applyFont="1" applyFill="1" applyBorder="1" applyAlignment="1"/>
    <xf numFmtId="0" fontId="62" fillId="0" borderId="0" xfId="30" applyFont="1" applyBorder="1"/>
    <xf numFmtId="0" fontId="20" fillId="0" borderId="0" xfId="30" applyFont="1" applyBorder="1" applyAlignment="1">
      <alignment wrapText="1"/>
    </xf>
    <xf numFmtId="0" fontId="20" fillId="0" borderId="0" xfId="30" applyFont="1" applyBorder="1" applyAlignment="1">
      <alignment horizontal="left" wrapText="1"/>
    </xf>
    <xf numFmtId="167" fontId="70" fillId="0" borderId="72" xfId="9" applyNumberFormat="1" applyFont="1" applyFill="1" applyBorder="1" applyAlignment="1">
      <alignment horizontal="right" wrapText="1" readingOrder="1"/>
    </xf>
    <xf numFmtId="0" fontId="20" fillId="0" borderId="0" xfId="30" applyFont="1" applyBorder="1" applyAlignment="1"/>
    <xf numFmtId="0" fontId="24" fillId="0" borderId="0" xfId="30" applyFont="1" applyBorder="1" applyAlignment="1">
      <alignment horizontal="left" wrapText="1"/>
    </xf>
    <xf numFmtId="167" fontId="69" fillId="0" borderId="72" xfId="9" applyNumberFormat="1" applyFont="1" applyFill="1" applyBorder="1" applyAlignment="1">
      <alignment horizontal="right" wrapText="1" readingOrder="1"/>
    </xf>
    <xf numFmtId="0" fontId="24" fillId="0" borderId="0" xfId="30" applyFont="1" applyBorder="1" applyAlignment="1"/>
    <xf numFmtId="0" fontId="24" fillId="0" borderId="0" xfId="30" applyFont="1" applyAlignment="1"/>
    <xf numFmtId="3" fontId="70" fillId="0" borderId="73" xfId="9" applyNumberFormat="1" applyFont="1" applyFill="1" applyBorder="1" applyAlignment="1">
      <alignment horizontal="right" wrapText="1" readingOrder="1"/>
    </xf>
    <xf numFmtId="3" fontId="69" fillId="0" borderId="67" xfId="9" applyNumberFormat="1" applyFont="1" applyFill="1" applyBorder="1" applyAlignment="1">
      <alignment horizontal="right" wrapText="1" readingOrder="1"/>
    </xf>
    <xf numFmtId="0" fontId="22" fillId="0" borderId="0" xfId="30" applyFont="1" applyAlignment="1"/>
    <xf numFmtId="0" fontId="114" fillId="0" borderId="58" xfId="9" applyNumberFormat="1" applyFont="1" applyFill="1" applyBorder="1" applyAlignment="1">
      <alignment vertical="top" wrapText="1" readingOrder="1"/>
    </xf>
    <xf numFmtId="0" fontId="17" fillId="0" borderId="7" xfId="30" applyFont="1" applyBorder="1" applyAlignment="1">
      <alignment wrapText="1"/>
    </xf>
    <xf numFmtId="3" fontId="70" fillId="0" borderId="67" xfId="9" applyNumberFormat="1" applyFont="1" applyFill="1" applyBorder="1" applyAlignment="1">
      <alignment horizontal="right" wrapText="1" readingOrder="1"/>
    </xf>
    <xf numFmtId="0" fontId="17" fillId="0" borderId="0" xfId="30" applyFont="1" applyAlignment="1"/>
    <xf numFmtId="0" fontId="17" fillId="0" borderId="7" xfId="30" applyFont="1" applyBorder="1" applyAlignment="1">
      <alignment horizontal="left" wrapText="1"/>
    </xf>
    <xf numFmtId="0" fontId="17" fillId="0" borderId="0" xfId="30" applyFont="1" applyBorder="1" applyAlignment="1"/>
    <xf numFmtId="0" fontId="62" fillId="2" borderId="0" xfId="30" applyFont="1" applyFill="1" applyBorder="1"/>
    <xf numFmtId="0" fontId="62" fillId="2" borderId="0" xfId="30" applyFont="1" applyFill="1"/>
    <xf numFmtId="0" fontId="17" fillId="0" borderId="35" xfId="30" applyFont="1" applyFill="1" applyBorder="1" applyAlignment="1">
      <alignment vertical="top" wrapText="1"/>
    </xf>
    <xf numFmtId="0" fontId="20" fillId="0" borderId="0" xfId="30" applyFont="1" applyBorder="1" applyAlignment="1">
      <alignment horizontal="left"/>
    </xf>
    <xf numFmtId="167" fontId="70" fillId="0" borderId="67" xfId="9" applyNumberFormat="1" applyFont="1" applyFill="1" applyBorder="1" applyAlignment="1">
      <alignment horizontal="right" wrapText="1" readingOrder="1"/>
    </xf>
    <xf numFmtId="0" fontId="22" fillId="0" borderId="0" xfId="30" applyFont="1" applyFill="1" applyAlignment="1"/>
    <xf numFmtId="0" fontId="17" fillId="0" borderId="0" xfId="30" applyFont="1" applyBorder="1" applyAlignment="1">
      <alignment horizontal="left" wrapText="1"/>
    </xf>
    <xf numFmtId="0" fontId="4" fillId="0" borderId="0" xfId="30" applyFont="1" applyFill="1" applyAlignment="1"/>
    <xf numFmtId="49" fontId="20" fillId="0" borderId="0" xfId="30" applyNumberFormat="1" applyFont="1" applyBorder="1" applyAlignment="1">
      <alignment horizontal="left" wrapText="1"/>
    </xf>
    <xf numFmtId="0" fontId="17" fillId="0" borderId="74" xfId="30" applyFont="1" applyFill="1" applyBorder="1" applyAlignment="1">
      <alignment horizontal="right"/>
    </xf>
    <xf numFmtId="0" fontId="17" fillId="0" borderId="0" xfId="30" applyFont="1" applyFill="1" applyBorder="1" applyAlignment="1">
      <alignment horizontal="right"/>
    </xf>
    <xf numFmtId="0" fontId="17" fillId="0" borderId="0" xfId="30" applyFont="1" applyFill="1" applyAlignment="1">
      <alignment horizontal="right"/>
    </xf>
    <xf numFmtId="0" fontId="4" fillId="0" borderId="0" xfId="30" applyFont="1" applyFill="1" applyAlignment="1">
      <alignment horizontal="right"/>
    </xf>
    <xf numFmtId="0" fontId="20" fillId="0" borderId="34" xfId="30" applyFont="1" applyBorder="1" applyAlignment="1">
      <alignment horizontal="left" wrapText="1"/>
    </xf>
    <xf numFmtId="3" fontId="70" fillId="5" borderId="68" xfId="9" applyNumberFormat="1" applyFont="1" applyFill="1" applyBorder="1" applyAlignment="1">
      <alignment horizontal="right" wrapText="1" readingOrder="1"/>
    </xf>
    <xf numFmtId="3" fontId="70" fillId="5" borderId="75" xfId="9" applyNumberFormat="1" applyFont="1" applyFill="1" applyBorder="1" applyAlignment="1">
      <alignment horizontal="right" wrapText="1" readingOrder="1"/>
    </xf>
    <xf numFmtId="3" fontId="69" fillId="5" borderId="17" xfId="9" applyNumberFormat="1" applyFont="1" applyFill="1" applyBorder="1" applyAlignment="1">
      <alignment horizontal="right" wrapText="1" readingOrder="1"/>
    </xf>
    <xf numFmtId="3" fontId="69" fillId="5" borderId="67" xfId="9" applyNumberFormat="1" applyFont="1" applyFill="1" applyBorder="1" applyAlignment="1">
      <alignment horizontal="right" wrapText="1" readingOrder="1"/>
    </xf>
    <xf numFmtId="0" fontId="38" fillId="0" borderId="0" xfId="30" applyFont="1" applyFill="1" applyBorder="1"/>
    <xf numFmtId="0" fontId="4" fillId="0" borderId="51" xfId="30" applyFont="1" applyFill="1" applyBorder="1"/>
    <xf numFmtId="0" fontId="10" fillId="2" borderId="0" xfId="30" applyFont="1" applyFill="1"/>
    <xf numFmtId="0" fontId="4" fillId="0" borderId="0" xfId="30" applyFont="1" applyBorder="1"/>
    <xf numFmtId="0" fontId="20" fillId="0" borderId="7" xfId="30" applyFont="1" applyBorder="1" applyAlignment="1">
      <alignment horizontal="left" wrapText="1"/>
    </xf>
    <xf numFmtId="3" fontId="20" fillId="0" borderId="17" xfId="9" applyNumberFormat="1" applyFont="1" applyBorder="1" applyAlignment="1">
      <alignment horizontal="right" wrapText="1" readingOrder="1"/>
    </xf>
    <xf numFmtId="3" fontId="70" fillId="0" borderId="60" xfId="9" applyNumberFormat="1" applyFont="1" applyFill="1" applyBorder="1" applyAlignment="1">
      <alignment horizontal="right" wrapText="1" readingOrder="1"/>
    </xf>
    <xf numFmtId="167" fontId="69" fillId="0" borderId="17" xfId="9" applyNumberFormat="1" applyFont="1" applyBorder="1" applyAlignment="1">
      <alignment horizontal="right" wrapText="1" readingOrder="1"/>
    </xf>
    <xf numFmtId="167" fontId="69" fillId="0" borderId="49" xfId="9" applyNumberFormat="1" applyFont="1" applyBorder="1" applyAlignment="1">
      <alignment horizontal="right" wrapText="1" readingOrder="1"/>
    </xf>
    <xf numFmtId="167" fontId="70" fillId="0" borderId="17" xfId="9" applyNumberFormat="1" applyFont="1" applyBorder="1" applyAlignment="1">
      <alignment horizontal="right" wrapText="1" readingOrder="1"/>
    </xf>
    <xf numFmtId="167" fontId="70" fillId="0" borderId="49" xfId="9" applyNumberFormat="1" applyFont="1" applyBorder="1" applyAlignment="1">
      <alignment horizontal="right" wrapText="1" readingOrder="1"/>
    </xf>
    <xf numFmtId="0" fontId="17" fillId="0" borderId="0" xfId="30" applyFont="1"/>
    <xf numFmtId="0" fontId="17" fillId="0" borderId="0" xfId="30" applyFont="1" applyAlignment="1">
      <alignment vertical="center"/>
    </xf>
    <xf numFmtId="0" fontId="4" fillId="0" borderId="0" xfId="30" applyFont="1" applyAlignment="1">
      <alignment vertical="center"/>
    </xf>
    <xf numFmtId="0" fontId="12" fillId="2" borderId="0" xfId="30" applyFont="1" applyFill="1" applyBorder="1" applyAlignment="1">
      <alignment horizontal="left"/>
    </xf>
    <xf numFmtId="0" fontId="12" fillId="2" borderId="0" xfId="30" applyFont="1" applyFill="1" applyBorder="1" applyAlignment="1"/>
    <xf numFmtId="0" fontId="23" fillId="0" borderId="0" xfId="30" applyFont="1" applyAlignment="1">
      <alignment vertical="top"/>
    </xf>
    <xf numFmtId="0" fontId="23" fillId="2" borderId="0" xfId="30" applyFont="1" applyFill="1" applyBorder="1" applyAlignment="1"/>
    <xf numFmtId="0" fontId="8" fillId="2" borderId="0" xfId="30" applyFont="1" applyFill="1" applyBorder="1" applyAlignment="1"/>
    <xf numFmtId="167" fontId="69" fillId="0" borderId="49" xfId="9" applyNumberFormat="1" applyFont="1" applyFill="1" applyBorder="1" applyAlignment="1">
      <alignment horizontal="right" wrapText="1" readingOrder="1"/>
    </xf>
    <xf numFmtId="0" fontId="70" fillId="0" borderId="53" xfId="9" applyNumberFormat="1" applyFont="1" applyFill="1" applyBorder="1" applyAlignment="1">
      <alignment horizontal="right" wrapText="1" readingOrder="1"/>
    </xf>
    <xf numFmtId="0" fontId="24" fillId="0" borderId="0" xfId="30" applyFont="1" applyBorder="1" applyAlignment="1">
      <alignment horizontal="right" wrapText="1"/>
    </xf>
    <xf numFmtId="167" fontId="70" fillId="0" borderId="65" xfId="9" applyNumberFormat="1" applyFont="1" applyFill="1" applyBorder="1" applyAlignment="1">
      <alignment horizontal="right" wrapText="1" readingOrder="1"/>
    </xf>
    <xf numFmtId="167" fontId="70" fillId="0" borderId="48" xfId="9" applyNumberFormat="1" applyFont="1" applyFill="1" applyBorder="1" applyAlignment="1">
      <alignment horizontal="right" wrapText="1" readingOrder="1"/>
    </xf>
    <xf numFmtId="167" fontId="69" fillId="0" borderId="36" xfId="9" applyNumberFormat="1" applyFont="1" applyFill="1" applyBorder="1" applyAlignment="1">
      <alignment horizontal="right" wrapText="1" readingOrder="1"/>
    </xf>
    <xf numFmtId="0" fontId="70" fillId="0" borderId="36" xfId="9" applyNumberFormat="1" applyFont="1" applyFill="1" applyBorder="1" applyAlignment="1">
      <alignment horizontal="right" wrapText="1" readingOrder="1"/>
    </xf>
    <xf numFmtId="0" fontId="89" fillId="0" borderId="0" xfId="30" applyFont="1" applyFill="1" applyBorder="1" applyAlignment="1">
      <alignment horizontal="center" wrapText="1"/>
    </xf>
    <xf numFmtId="0" fontId="20" fillId="0" borderId="0" xfId="30" applyFont="1" applyBorder="1" applyAlignment="1">
      <alignment horizontal="right" wrapText="1"/>
    </xf>
    <xf numFmtId="0" fontId="20" fillId="0" borderId="0" xfId="30" applyFont="1"/>
    <xf numFmtId="0" fontId="18" fillId="0" borderId="0" xfId="30" applyFont="1" applyAlignment="1"/>
    <xf numFmtId="0" fontId="21" fillId="0" borderId="0" xfId="30" applyFont="1"/>
    <xf numFmtId="0" fontId="20" fillId="0" borderId="0" xfId="30" applyFont="1" applyBorder="1"/>
    <xf numFmtId="0" fontId="20" fillId="0" borderId="0" xfId="30" applyFont="1" applyAlignment="1">
      <alignment wrapText="1"/>
    </xf>
    <xf numFmtId="0" fontId="62" fillId="0" borderId="0" xfId="30" applyFont="1" applyAlignment="1">
      <alignment wrapText="1"/>
    </xf>
    <xf numFmtId="0" fontId="12" fillId="2" borderId="0" xfId="30" applyFont="1" applyFill="1" applyAlignment="1">
      <alignment horizontal="left"/>
    </xf>
    <xf numFmtId="0" fontId="12" fillId="2" borderId="0" xfId="30" applyFont="1" applyFill="1" applyAlignment="1"/>
    <xf numFmtId="0" fontId="23" fillId="2" borderId="0" xfId="30" applyFont="1" applyFill="1" applyAlignment="1">
      <alignment vertical="top"/>
    </xf>
    <xf numFmtId="0" fontId="8" fillId="2" borderId="0" xfId="30" applyFont="1" applyFill="1" applyAlignment="1"/>
    <xf numFmtId="0" fontId="23" fillId="2" borderId="0" xfId="30" applyFont="1" applyFill="1" applyAlignment="1"/>
    <xf numFmtId="0" fontId="62" fillId="0" borderId="0" xfId="30" applyFont="1" applyAlignment="1"/>
    <xf numFmtId="0" fontId="20" fillId="0" borderId="0" xfId="30" applyFont="1" applyAlignment="1">
      <alignment vertical="center"/>
    </xf>
    <xf numFmtId="0" fontId="20" fillId="0" borderId="0" xfId="30" applyFont="1" applyBorder="1" applyAlignment="1">
      <alignment horizontal="center"/>
    </xf>
    <xf numFmtId="0" fontId="69" fillId="0" borderId="58" xfId="9" applyNumberFormat="1" applyFont="1" applyFill="1" applyBorder="1" applyAlignment="1">
      <alignment horizontal="right" vertical="top" wrapText="1" readingOrder="1"/>
    </xf>
    <xf numFmtId="1" fontId="69" fillId="0" borderId="0" xfId="9" applyNumberFormat="1" applyFont="1" applyFill="1" applyBorder="1" applyAlignment="1">
      <alignment horizontal="right" wrapText="1" readingOrder="1"/>
    </xf>
    <xf numFmtId="176" fontId="24" fillId="0" borderId="0" xfId="30" applyNumberFormat="1" applyFont="1" applyFill="1" applyAlignment="1"/>
    <xf numFmtId="0" fontId="20" fillId="0" borderId="7" xfId="30" applyFont="1" applyBorder="1" applyAlignment="1"/>
    <xf numFmtId="176" fontId="20" fillId="0" borderId="0" xfId="30" applyNumberFormat="1" applyFont="1" applyFill="1" applyAlignment="1"/>
    <xf numFmtId="176" fontId="20" fillId="0" borderId="0" xfId="30" applyNumberFormat="1" applyFont="1" applyFill="1" applyBorder="1" applyAlignment="1"/>
    <xf numFmtId="0" fontId="21" fillId="0" borderId="0" xfId="30" applyFont="1" applyAlignment="1"/>
    <xf numFmtId="0" fontId="70" fillId="0" borderId="0" xfId="9" applyNumberFormat="1" applyFont="1" applyFill="1" applyBorder="1" applyAlignment="1">
      <alignment horizontal="right" wrapText="1" readingOrder="1"/>
    </xf>
    <xf numFmtId="1" fontId="24" fillId="0" borderId="0" xfId="30" applyNumberFormat="1" applyFont="1" applyFill="1" applyBorder="1" applyAlignment="1"/>
    <xf numFmtId="0" fontId="69" fillId="0" borderId="0" xfId="9" applyNumberFormat="1" applyFont="1" applyFill="1" applyBorder="1" applyAlignment="1">
      <alignment horizontal="right" wrapText="1" readingOrder="1"/>
    </xf>
    <xf numFmtId="1" fontId="70" fillId="0" borderId="0" xfId="9" applyNumberFormat="1" applyFont="1" applyFill="1" applyBorder="1" applyAlignment="1">
      <alignment horizontal="right" wrapText="1" readingOrder="1"/>
    </xf>
    <xf numFmtId="1" fontId="20" fillId="0" borderId="0" xfId="30" applyNumberFormat="1" applyFont="1" applyFill="1" applyBorder="1" applyAlignment="1"/>
    <xf numFmtId="0" fontId="62" fillId="0" borderId="0" xfId="30" applyFont="1" applyBorder="1" applyAlignment="1"/>
    <xf numFmtId="177" fontId="70" fillId="0" borderId="17" xfId="9" applyNumberFormat="1" applyFont="1" applyFill="1" applyBorder="1" applyAlignment="1">
      <alignment horizontal="right" wrapText="1" readingOrder="1"/>
    </xf>
    <xf numFmtId="177" fontId="70" fillId="0" borderId="61" xfId="9" applyNumberFormat="1" applyFont="1" applyFill="1" applyBorder="1" applyAlignment="1">
      <alignment horizontal="right" wrapText="1" readingOrder="1"/>
    </xf>
    <xf numFmtId="177" fontId="70" fillId="0" borderId="49" xfId="9" applyNumberFormat="1" applyFont="1" applyFill="1" applyBorder="1" applyAlignment="1">
      <alignment horizontal="right" wrapText="1" readingOrder="1"/>
    </xf>
    <xf numFmtId="177" fontId="69" fillId="0" borderId="17" xfId="9" applyNumberFormat="1" applyFont="1" applyFill="1" applyBorder="1" applyAlignment="1">
      <alignment horizontal="right" wrapText="1" readingOrder="1"/>
    </xf>
    <xf numFmtId="177" fontId="69" fillId="0" borderId="49" xfId="9" applyNumberFormat="1" applyFont="1" applyFill="1" applyBorder="1" applyAlignment="1">
      <alignment horizontal="right" wrapText="1" readingOrder="1"/>
    </xf>
    <xf numFmtId="0" fontId="21" fillId="0" borderId="0" xfId="30" applyFont="1" applyFill="1"/>
    <xf numFmtId="0" fontId="7" fillId="2" borderId="0" xfId="30" applyFont="1" applyFill="1" applyAlignment="1">
      <alignment horizontal="left"/>
    </xf>
    <xf numFmtId="0" fontId="7" fillId="2" borderId="0" xfId="30" applyFont="1" applyFill="1" applyAlignment="1"/>
    <xf numFmtId="0" fontId="10" fillId="0" borderId="0" xfId="30" applyFont="1" applyAlignment="1"/>
    <xf numFmtId="0" fontId="17" fillId="0" borderId="0" xfId="30" applyFont="1" applyBorder="1"/>
    <xf numFmtId="0" fontId="17" fillId="0" borderId="0" xfId="30" applyFont="1" applyBorder="1" applyAlignment="1">
      <alignment horizontal="center" wrapText="1"/>
    </xf>
    <xf numFmtId="0" fontId="115" fillId="0" borderId="17" xfId="30" applyFont="1" applyBorder="1" applyAlignment="1">
      <alignment horizontal="right"/>
    </xf>
    <xf numFmtId="0" fontId="115" fillId="0" borderId="18" xfId="30" applyFont="1" applyBorder="1" applyAlignment="1">
      <alignment horizontal="right"/>
    </xf>
    <xf numFmtId="0" fontId="115" fillId="0" borderId="50" xfId="30" applyFont="1" applyBorder="1" applyAlignment="1">
      <alignment horizontal="right"/>
    </xf>
    <xf numFmtId="0" fontId="17" fillId="0" borderId="0" xfId="30" applyFont="1" applyBorder="1" applyAlignment="1">
      <alignment wrapText="1"/>
    </xf>
    <xf numFmtId="0" fontId="17" fillId="0" borderId="0" xfId="30" applyFont="1" applyAlignment="1">
      <alignment wrapText="1"/>
    </xf>
    <xf numFmtId="0" fontId="8" fillId="2" borderId="0" xfId="30" applyFont="1" applyFill="1" applyAlignment="1">
      <alignment horizontal="left"/>
    </xf>
    <xf numFmtId="0" fontId="115" fillId="0" borderId="33" xfId="30" applyFont="1" applyBorder="1" applyAlignment="1">
      <alignment horizontal="right"/>
    </xf>
    <xf numFmtId="176" fontId="17" fillId="0" borderId="0" xfId="30" applyNumberFormat="1" applyFont="1"/>
    <xf numFmtId="0" fontId="63" fillId="0" borderId="17" xfId="30" applyFont="1" applyBorder="1" applyAlignment="1">
      <alignment horizontal="right"/>
    </xf>
    <xf numFmtId="0" fontId="17" fillId="0" borderId="0" xfId="30" applyFont="1" applyAlignment="1">
      <alignment horizontal="center"/>
    </xf>
    <xf numFmtId="0" fontId="20" fillId="0" borderId="0" xfId="30" applyFont="1" applyFill="1" applyBorder="1" applyAlignment="1">
      <alignment readingOrder="1"/>
    </xf>
    <xf numFmtId="3" fontId="70" fillId="0" borderId="17" xfId="9" quotePrefix="1" applyNumberFormat="1" applyFont="1" applyFill="1" applyBorder="1" applyAlignment="1">
      <alignment horizontal="right" wrapText="1" readingOrder="1"/>
    </xf>
    <xf numFmtId="0" fontId="17" fillId="0" borderId="0" xfId="30" applyFont="1" applyFill="1" applyAlignment="1">
      <alignment wrapText="1"/>
    </xf>
    <xf numFmtId="178" fontId="70" fillId="0" borderId="17" xfId="9" applyNumberFormat="1" applyFont="1" applyFill="1" applyBorder="1" applyAlignment="1">
      <alignment horizontal="right" wrapText="1" readingOrder="1"/>
    </xf>
    <xf numFmtId="165" fontId="4" fillId="0" borderId="0" xfId="30" applyNumberFormat="1" applyFont="1" applyFill="1"/>
    <xf numFmtId="1" fontId="4" fillId="0" borderId="0" xfId="30" applyNumberFormat="1" applyFont="1" applyFill="1"/>
    <xf numFmtId="1" fontId="4" fillId="0" borderId="0" xfId="30" applyNumberFormat="1" applyFont="1"/>
    <xf numFmtId="0" fontId="25" fillId="0" borderId="0" xfId="30" applyFont="1" applyAlignment="1">
      <alignment horizontal="left" wrapText="1"/>
    </xf>
    <xf numFmtId="0" fontId="18" fillId="0" borderId="0" xfId="30" applyFont="1" applyAlignment="1">
      <alignment wrapText="1"/>
    </xf>
    <xf numFmtId="0" fontId="37" fillId="0" borderId="0" xfId="30" applyFont="1" applyAlignment="1"/>
    <xf numFmtId="0" fontId="17" fillId="0" borderId="0" xfId="30" applyFont="1" applyFill="1" applyBorder="1"/>
    <xf numFmtId="0" fontId="21" fillId="0" borderId="0" xfId="30" applyFont="1" applyAlignment="1">
      <alignment wrapText="1"/>
    </xf>
    <xf numFmtId="0" fontId="48" fillId="0" borderId="0" xfId="30" applyFont="1"/>
    <xf numFmtId="0" fontId="21" fillId="0" borderId="0" xfId="30" applyFont="1" applyAlignment="1">
      <alignment vertical="top"/>
    </xf>
    <xf numFmtId="0" fontId="20" fillId="0" borderId="0" xfId="6" applyFont="1" applyAlignment="1">
      <alignment wrapText="1"/>
    </xf>
    <xf numFmtId="167" fontId="24" fillId="0" borderId="17" xfId="9" applyNumberFormat="1" applyFont="1" applyFill="1" applyBorder="1" applyAlignment="1">
      <alignment horizontal="right" wrapText="1" readingOrder="1"/>
    </xf>
    <xf numFmtId="3" fontId="24" fillId="0" borderId="17" xfId="9" applyNumberFormat="1" applyFont="1" applyFill="1" applyBorder="1" applyAlignment="1">
      <alignment horizontal="right" wrapText="1" readingOrder="1"/>
    </xf>
    <xf numFmtId="3" fontId="24" fillId="0" borderId="61" xfId="9" applyNumberFormat="1" applyFont="1" applyFill="1" applyBorder="1" applyAlignment="1">
      <alignment horizontal="right" wrapText="1" readingOrder="1"/>
    </xf>
    <xf numFmtId="3" fontId="24" fillId="0" borderId="58" xfId="9" applyNumberFormat="1" applyFont="1" applyFill="1" applyBorder="1" applyAlignment="1">
      <alignment horizontal="right" wrapText="1" readingOrder="1"/>
    </xf>
    <xf numFmtId="167" fontId="20" fillId="0" borderId="17" xfId="9" applyNumberFormat="1" applyFont="1" applyFill="1" applyBorder="1" applyAlignment="1">
      <alignment horizontal="right" wrapText="1" readingOrder="1"/>
    </xf>
    <xf numFmtId="3" fontId="20" fillId="0" borderId="17" xfId="9" applyNumberFormat="1" applyFont="1" applyFill="1" applyBorder="1" applyAlignment="1">
      <alignment horizontal="right" wrapText="1" readingOrder="1"/>
    </xf>
    <xf numFmtId="3" fontId="20" fillId="0" borderId="58" xfId="9" applyNumberFormat="1" applyFont="1" applyFill="1" applyBorder="1" applyAlignment="1">
      <alignment horizontal="right" wrapText="1" readingOrder="1"/>
    </xf>
    <xf numFmtId="168" fontId="70" fillId="0" borderId="61" xfId="9" applyNumberFormat="1" applyFont="1" applyFill="1" applyBorder="1" applyAlignment="1">
      <alignment wrapText="1"/>
    </xf>
    <xf numFmtId="0" fontId="24" fillId="0" borderId="7" xfId="30" applyFont="1" applyBorder="1" applyAlignment="1">
      <alignment wrapText="1"/>
    </xf>
    <xf numFmtId="0" fontId="20" fillId="0" borderId="17" xfId="9" applyNumberFormat="1" applyFont="1" applyFill="1" applyBorder="1" applyAlignment="1">
      <alignment horizontal="right" wrapText="1" readingOrder="1"/>
    </xf>
    <xf numFmtId="0" fontId="61" fillId="2" borderId="0" xfId="30" applyFont="1" applyFill="1" applyAlignment="1">
      <alignment horizontal="left"/>
    </xf>
    <xf numFmtId="0" fontId="23" fillId="2" borderId="0" xfId="30" applyFont="1" applyFill="1"/>
    <xf numFmtId="0" fontId="23" fillId="0" borderId="0" xfId="30" applyFont="1"/>
    <xf numFmtId="0" fontId="115" fillId="0" borderId="0" xfId="30" applyFont="1"/>
    <xf numFmtId="0" fontId="4" fillId="0" borderId="0" xfId="30" applyFont="1" applyBorder="1" applyAlignment="1"/>
    <xf numFmtId="0" fontId="40" fillId="0" borderId="0" xfId="30" applyFont="1" applyBorder="1" applyAlignment="1"/>
    <xf numFmtId="0" fontId="40" fillId="0" borderId="0" xfId="30" applyFont="1" applyAlignment="1"/>
    <xf numFmtId="0" fontId="37" fillId="0" borderId="0" xfId="30" applyFont="1" applyFill="1" applyBorder="1"/>
    <xf numFmtId="167" fontId="70" fillId="0" borderId="61" xfId="9" applyNumberFormat="1" applyFont="1" applyFill="1" applyBorder="1" applyAlignment="1">
      <alignment wrapText="1" readingOrder="1"/>
    </xf>
    <xf numFmtId="167" fontId="69" fillId="0" borderId="61" xfId="9" applyNumberFormat="1" applyFont="1" applyFill="1" applyBorder="1" applyAlignment="1">
      <alignment wrapText="1" readingOrder="1"/>
    </xf>
    <xf numFmtId="167" fontId="17" fillId="0" borderId="0" xfId="30" applyNumberFormat="1" applyFont="1" applyBorder="1" applyAlignment="1"/>
    <xf numFmtId="0" fontId="73" fillId="0" borderId="13" xfId="36" applyFont="1" applyBorder="1" applyAlignment="1">
      <alignment horizontal="right"/>
    </xf>
    <xf numFmtId="178" fontId="70" fillId="0" borderId="33" xfId="9" applyNumberFormat="1" applyFont="1" applyFill="1" applyBorder="1" applyAlignment="1">
      <alignment wrapText="1" readingOrder="1"/>
    </xf>
    <xf numFmtId="0" fontId="70" fillId="0" borderId="17" xfId="9" applyNumberFormat="1" applyFont="1" applyFill="1" applyBorder="1" applyAlignment="1">
      <alignment wrapText="1" readingOrder="1"/>
    </xf>
    <xf numFmtId="0" fontId="24" fillId="0" borderId="0" xfId="30" applyFont="1" applyFill="1" applyBorder="1" applyAlignment="1">
      <alignment horizontal="left"/>
    </xf>
    <xf numFmtId="0" fontId="24" fillId="0" borderId="0" xfId="30" applyFont="1" applyFill="1" applyAlignment="1">
      <alignment horizontal="left"/>
    </xf>
    <xf numFmtId="0" fontId="115" fillId="0" borderId="0" xfId="30" applyFont="1" applyFill="1"/>
    <xf numFmtId="0" fontId="115" fillId="0" borderId="0" xfId="30" applyFont="1" applyBorder="1"/>
    <xf numFmtId="0" fontId="15" fillId="0" borderId="0" xfId="2" applyFont="1" applyBorder="1" applyAlignment="1" applyProtection="1">
      <alignment wrapText="1"/>
    </xf>
    <xf numFmtId="0" fontId="22" fillId="0" borderId="34" xfId="30" applyFont="1" applyFill="1" applyBorder="1" applyAlignment="1">
      <alignment wrapText="1"/>
    </xf>
    <xf numFmtId="0" fontId="69" fillId="0" borderId="16" xfId="9" applyNumberFormat="1" applyFont="1" applyFill="1" applyBorder="1" applyAlignment="1">
      <alignment horizontal="right" wrapText="1" readingOrder="1"/>
    </xf>
    <xf numFmtId="3" fontId="69" fillId="0" borderId="16" xfId="9" applyNumberFormat="1" applyFont="1" applyFill="1" applyBorder="1" applyAlignment="1">
      <alignment horizontal="right" wrapText="1" readingOrder="1"/>
    </xf>
    <xf numFmtId="0" fontId="18" fillId="0" borderId="51" xfId="30" applyFont="1" applyFill="1" applyBorder="1" applyAlignment="1"/>
    <xf numFmtId="0" fontId="26" fillId="0" borderId="0" xfId="30" applyFont="1"/>
    <xf numFmtId="0" fontId="10" fillId="0" borderId="0" xfId="30" applyFont="1" applyFill="1" applyBorder="1" applyAlignment="1"/>
    <xf numFmtId="0" fontId="118" fillId="0" borderId="0" xfId="2" applyFont="1" applyFill="1" applyBorder="1" applyAlignment="1" applyProtection="1">
      <alignment wrapText="1"/>
    </xf>
    <xf numFmtId="0" fontId="24" fillId="0" borderId="0" xfId="30" applyFont="1" applyFill="1" applyBorder="1" applyAlignment="1">
      <alignment horizontal="right"/>
    </xf>
    <xf numFmtId="0" fontId="22" fillId="0" borderId="13" xfId="30" applyFont="1" applyFill="1" applyBorder="1" applyAlignment="1"/>
    <xf numFmtId="0" fontId="20" fillId="0" borderId="7" xfId="30" applyFont="1" applyFill="1" applyBorder="1" applyAlignment="1"/>
    <xf numFmtId="0" fontId="20" fillId="0" borderId="13" xfId="30" applyFont="1" applyFill="1" applyBorder="1" applyAlignment="1"/>
    <xf numFmtId="0" fontId="20" fillId="0" borderId="51" xfId="30" applyFont="1" applyFill="1" applyBorder="1" applyAlignment="1"/>
    <xf numFmtId="0" fontId="17" fillId="0" borderId="7" xfId="30" applyFont="1" applyFill="1" applyBorder="1" applyAlignment="1"/>
    <xf numFmtId="0" fontId="22" fillId="0" borderId="7" xfId="30" applyFont="1" applyFill="1" applyBorder="1" applyAlignment="1"/>
    <xf numFmtId="0" fontId="37" fillId="0" borderId="0" xfId="30" applyFont="1" applyFill="1"/>
    <xf numFmtId="0" fontId="23" fillId="0" borderId="0" xfId="30" applyFont="1" applyBorder="1" applyAlignment="1"/>
    <xf numFmtId="0" fontId="23" fillId="0" borderId="0" xfId="30" applyFont="1" applyAlignment="1"/>
    <xf numFmtId="0" fontId="40" fillId="0" borderId="0" xfId="2" applyFont="1" applyBorder="1" applyAlignment="1">
      <alignment horizontal="left" wrapText="1"/>
    </xf>
    <xf numFmtId="3" fontId="20" fillId="0" borderId="13" xfId="30" applyNumberFormat="1" applyFont="1" applyBorder="1" applyAlignment="1"/>
    <xf numFmtId="3" fontId="20" fillId="0" borderId="13" xfId="30" applyNumberFormat="1" applyFont="1" applyFill="1" applyBorder="1" applyAlignment="1"/>
    <xf numFmtId="165" fontId="20" fillId="0" borderId="13" xfId="30" applyNumberFormat="1" applyFont="1" applyBorder="1" applyAlignment="1"/>
    <xf numFmtId="3" fontId="24" fillId="0" borderId="13" xfId="30" applyNumberFormat="1" applyFont="1" applyBorder="1" applyAlignment="1"/>
    <xf numFmtId="3" fontId="24" fillId="0" borderId="13" xfId="30" applyNumberFormat="1" applyFont="1" applyFill="1" applyBorder="1" applyAlignment="1"/>
    <xf numFmtId="165" fontId="24" fillId="0" borderId="13" xfId="30" applyNumberFormat="1" applyFont="1" applyBorder="1" applyAlignment="1"/>
    <xf numFmtId="165" fontId="20" fillId="0" borderId="13" xfId="30" applyNumberFormat="1" applyFont="1" applyFill="1" applyBorder="1" applyAlignment="1"/>
    <xf numFmtId="165" fontId="20" fillId="0" borderId="51" xfId="30" applyNumberFormat="1" applyFont="1" applyFill="1" applyBorder="1" applyAlignment="1"/>
    <xf numFmtId="165" fontId="20" fillId="0" borderId="0" xfId="30" applyNumberFormat="1" applyFont="1" applyFill="1"/>
    <xf numFmtId="0" fontId="29" fillId="0" borderId="0" xfId="30" applyFont="1"/>
    <xf numFmtId="0" fontId="29" fillId="0" borderId="0" xfId="30" applyFont="1" applyFill="1"/>
    <xf numFmtId="165" fontId="29" fillId="0" borderId="0" xfId="30" applyNumberFormat="1" applyFont="1" applyFill="1"/>
    <xf numFmtId="0" fontId="29" fillId="0" borderId="0" xfId="30" applyFont="1" applyBorder="1"/>
    <xf numFmtId="0" fontId="85" fillId="0" borderId="0" xfId="30" applyFont="1" applyFill="1"/>
    <xf numFmtId="0" fontId="85" fillId="0" borderId="0" xfId="30" applyFont="1"/>
    <xf numFmtId="165" fontId="85" fillId="0" borderId="0" xfId="30" applyNumberFormat="1" applyFont="1" applyFill="1"/>
    <xf numFmtId="0" fontId="85" fillId="0" borderId="0" xfId="30" applyFont="1" applyBorder="1"/>
    <xf numFmtId="0" fontId="23" fillId="0" borderId="0" xfId="30" applyFont="1" applyAlignment="1">
      <alignment horizontal="right"/>
    </xf>
    <xf numFmtId="0" fontId="40" fillId="0" borderId="0" xfId="30" applyFont="1" applyAlignment="1">
      <alignment horizontal="right"/>
    </xf>
    <xf numFmtId="0" fontId="20" fillId="0" borderId="0" xfId="30" applyFont="1" applyFill="1" applyBorder="1" applyAlignment="1">
      <alignment horizontal="center" vertical="center"/>
    </xf>
    <xf numFmtId="0" fontId="20" fillId="0" borderId="0" xfId="30" applyFont="1" applyFill="1" applyAlignment="1">
      <alignment horizontal="center" vertical="center"/>
    </xf>
    <xf numFmtId="3" fontId="20" fillId="0" borderId="7" xfId="30" applyNumberFormat="1" applyFont="1" applyFill="1" applyBorder="1" applyAlignment="1">
      <alignment horizontal="right"/>
    </xf>
    <xf numFmtId="0" fontId="20" fillId="0" borderId="7" xfId="30" applyFont="1" applyFill="1" applyBorder="1" applyAlignment="1">
      <alignment horizontal="right"/>
    </xf>
    <xf numFmtId="165" fontId="20" fillId="0" borderId="7" xfId="30" applyNumberFormat="1" applyFont="1" applyFill="1" applyBorder="1" applyAlignment="1">
      <alignment horizontal="right"/>
    </xf>
    <xf numFmtId="165" fontId="24" fillId="0" borderId="0" xfId="30" applyNumberFormat="1" applyFont="1" applyFill="1" applyAlignment="1">
      <alignment horizontal="right"/>
    </xf>
    <xf numFmtId="0" fontId="24" fillId="0" borderId="0" xfId="30" applyFont="1" applyFill="1" applyAlignment="1">
      <alignment horizontal="right"/>
    </xf>
    <xf numFmtId="3" fontId="24" fillId="0" borderId="7" xfId="30" applyNumberFormat="1" applyFont="1" applyFill="1" applyBorder="1" applyAlignment="1">
      <alignment horizontal="right"/>
    </xf>
    <xf numFmtId="0" fontId="24" fillId="0" borderId="7" xfId="30" applyFont="1" applyFill="1" applyBorder="1" applyAlignment="1">
      <alignment horizontal="right"/>
    </xf>
    <xf numFmtId="165" fontId="24" fillId="0" borderId="7" xfId="30" applyNumberFormat="1" applyFont="1" applyFill="1" applyBorder="1" applyAlignment="1">
      <alignment horizontal="right"/>
    </xf>
    <xf numFmtId="1" fontId="20" fillId="0" borderId="13" xfId="30" applyNumberFormat="1" applyFont="1" applyFill="1" applyBorder="1" applyAlignment="1">
      <alignment horizontal="right"/>
    </xf>
    <xf numFmtId="165" fontId="20" fillId="0" borderId="13" xfId="30" applyNumberFormat="1" applyFont="1" applyFill="1" applyBorder="1" applyAlignment="1">
      <alignment horizontal="right"/>
    </xf>
    <xf numFmtId="165" fontId="20" fillId="0" borderId="51" xfId="30" applyNumberFormat="1" applyFont="1" applyFill="1" applyBorder="1" applyAlignment="1">
      <alignment horizontal="right"/>
    </xf>
    <xf numFmtId="3" fontId="20" fillId="0" borderId="51" xfId="30" applyNumberFormat="1" applyFont="1" applyFill="1" applyBorder="1" applyAlignment="1">
      <alignment horizontal="right"/>
    </xf>
    <xf numFmtId="0" fontId="29" fillId="0" borderId="0" xfId="30" applyFont="1" applyFill="1" applyAlignment="1">
      <alignment horizontal="right"/>
    </xf>
    <xf numFmtId="1" fontId="29" fillId="0" borderId="0" xfId="30" applyNumberFormat="1" applyFont="1" applyFill="1" applyAlignment="1">
      <alignment horizontal="right"/>
    </xf>
    <xf numFmtId="165" fontId="29" fillId="0" borderId="0" xfId="30" applyNumberFormat="1" applyFont="1" applyFill="1" applyAlignment="1">
      <alignment horizontal="right"/>
    </xf>
    <xf numFmtId="165" fontId="29" fillId="0" borderId="0" xfId="30" applyNumberFormat="1" applyFont="1" applyFill="1" applyBorder="1" applyAlignment="1">
      <alignment horizontal="right"/>
    </xf>
    <xf numFmtId="0" fontId="29" fillId="0" borderId="0" xfId="30" applyFont="1" applyAlignment="1">
      <alignment horizontal="right"/>
    </xf>
    <xf numFmtId="0" fontId="85" fillId="0" borderId="0" xfId="30" applyFont="1" applyAlignment="1">
      <alignment horizontal="right"/>
    </xf>
    <xf numFmtId="0" fontId="85" fillId="0" borderId="0" xfId="30" applyFont="1" applyFill="1" applyAlignment="1">
      <alignment horizontal="right"/>
    </xf>
    <xf numFmtId="0" fontId="119" fillId="0" borderId="0" xfId="30" applyFont="1" applyBorder="1" applyAlignment="1"/>
    <xf numFmtId="0" fontId="119" fillId="0" borderId="0" xfId="30" applyFont="1" applyAlignment="1"/>
    <xf numFmtId="0" fontId="20" fillId="0" borderId="13" xfId="30" applyFont="1" applyFill="1" applyBorder="1" applyAlignment="1">
      <alignment wrapText="1"/>
    </xf>
    <xf numFmtId="3" fontId="20" fillId="0" borderId="13" xfId="30" applyNumberFormat="1" applyFont="1" applyFill="1" applyBorder="1" applyAlignment="1">
      <alignment wrapText="1"/>
    </xf>
    <xf numFmtId="3" fontId="20" fillId="0" borderId="51" xfId="30" applyNumberFormat="1" applyFont="1" applyFill="1" applyBorder="1" applyAlignment="1">
      <alignment wrapText="1"/>
    </xf>
    <xf numFmtId="179" fontId="20" fillId="0" borderId="0" xfId="30" applyNumberFormat="1" applyFont="1" applyBorder="1" applyAlignment="1"/>
    <xf numFmtId="0" fontId="24" fillId="0" borderId="13" xfId="30" applyFont="1" applyFill="1" applyBorder="1" applyAlignment="1">
      <alignment wrapText="1"/>
    </xf>
    <xf numFmtId="3" fontId="24" fillId="0" borderId="13" xfId="30" applyNumberFormat="1" applyFont="1" applyFill="1" applyBorder="1" applyAlignment="1">
      <alignment wrapText="1"/>
    </xf>
    <xf numFmtId="3" fontId="24" fillId="0" borderId="51" xfId="30" applyNumberFormat="1" applyFont="1" applyFill="1" applyBorder="1" applyAlignment="1">
      <alignment wrapText="1"/>
    </xf>
    <xf numFmtId="0" fontId="20" fillId="0" borderId="51" xfId="30" applyFont="1" applyFill="1" applyBorder="1" applyAlignment="1">
      <alignment wrapText="1"/>
    </xf>
    <xf numFmtId="3" fontId="20" fillId="0" borderId="0" xfId="30" applyNumberFormat="1" applyFont="1" applyFill="1" applyBorder="1" applyAlignment="1">
      <alignment wrapText="1"/>
    </xf>
    <xf numFmtId="3" fontId="20" fillId="0" borderId="7" xfId="30" applyNumberFormat="1" applyFont="1" applyFill="1" applyBorder="1" applyAlignment="1">
      <alignment wrapText="1"/>
    </xf>
    <xf numFmtId="3" fontId="20" fillId="0" borderId="0" xfId="30" applyNumberFormat="1" applyFont="1" applyFill="1" applyAlignment="1"/>
    <xf numFmtId="3" fontId="20" fillId="0" borderId="13" xfId="38" applyNumberFormat="1" applyFont="1" applyFill="1" applyBorder="1" applyAlignment="1"/>
    <xf numFmtId="3" fontId="20" fillId="0" borderId="7" xfId="38" applyNumberFormat="1" applyFont="1" applyFill="1" applyBorder="1" applyAlignment="1"/>
    <xf numFmtId="3" fontId="20" fillId="0" borderId="0" xfId="38" applyNumberFormat="1" applyFont="1" applyFill="1" applyBorder="1" applyAlignment="1"/>
    <xf numFmtId="179" fontId="20" fillId="0" borderId="13" xfId="38" applyNumberFormat="1" applyFont="1" applyFill="1" applyBorder="1" applyAlignment="1"/>
    <xf numFmtId="179" fontId="24" fillId="0" borderId="13" xfId="38" applyNumberFormat="1" applyFont="1" applyFill="1" applyBorder="1" applyAlignment="1"/>
    <xf numFmtId="0" fontId="41" fillId="0" borderId="0" xfId="30" applyFont="1" applyFill="1" applyBorder="1" applyAlignment="1">
      <alignment wrapText="1"/>
    </xf>
    <xf numFmtId="0" fontId="41" fillId="0" borderId="0" xfId="30" applyFont="1" applyFill="1" applyBorder="1" applyAlignment="1">
      <alignment horizontal="right" wrapText="1"/>
    </xf>
    <xf numFmtId="0" fontId="23" fillId="0" borderId="0" xfId="30" applyFont="1" applyFill="1"/>
    <xf numFmtId="0" fontId="23" fillId="0" borderId="0" xfId="30" applyFont="1" applyFill="1" applyBorder="1"/>
    <xf numFmtId="0" fontId="23" fillId="0" borderId="0" xfId="30" applyFont="1" applyBorder="1"/>
    <xf numFmtId="0" fontId="121" fillId="2" borderId="0" xfId="1" applyFont="1" applyFill="1" applyAlignment="1"/>
    <xf numFmtId="0" fontId="7" fillId="2" borderId="0" xfId="1" applyFont="1" applyFill="1" applyBorder="1" applyAlignment="1"/>
    <xf numFmtId="0" fontId="115" fillId="0" borderId="0" xfId="1" applyFont="1"/>
    <xf numFmtId="0" fontId="10" fillId="0" borderId="0" xfId="1" applyFont="1" applyAlignment="1">
      <alignment vertical="center"/>
    </xf>
    <xf numFmtId="0" fontId="22" fillId="0" borderId="0" xfId="1" applyFont="1" applyBorder="1" applyAlignment="1">
      <alignment wrapText="1"/>
    </xf>
    <xf numFmtId="3" fontId="70" fillId="0" borderId="13" xfId="39" applyNumberFormat="1" applyFont="1" applyBorder="1" applyAlignment="1"/>
    <xf numFmtId="1" fontId="70" fillId="0" borderId="13" xfId="39" applyNumberFormat="1" applyFont="1" applyBorder="1" applyAlignment="1"/>
    <xf numFmtId="1" fontId="17" fillId="0" borderId="0" xfId="1" applyNumberFormat="1" applyFont="1" applyAlignment="1"/>
    <xf numFmtId="1" fontId="17" fillId="0" borderId="51" xfId="1" applyNumberFormat="1" applyFont="1" applyBorder="1" applyAlignment="1"/>
    <xf numFmtId="3" fontId="69" fillId="0" borderId="13" xfId="39" applyNumberFormat="1" applyFont="1" applyBorder="1" applyAlignment="1"/>
    <xf numFmtId="1" fontId="69" fillId="0" borderId="13" xfId="39" applyNumberFormat="1" applyFont="1" applyBorder="1" applyAlignment="1"/>
    <xf numFmtId="1" fontId="22" fillId="0" borderId="0" xfId="1" applyNumberFormat="1" applyFont="1" applyAlignment="1"/>
    <xf numFmtId="1" fontId="22" fillId="0" borderId="51" xfId="1" applyNumberFormat="1" applyFont="1" applyBorder="1" applyAlignment="1"/>
    <xf numFmtId="3" fontId="17" fillId="0" borderId="0" xfId="1" applyNumberFormat="1" applyFont="1" applyBorder="1" applyAlignment="1"/>
    <xf numFmtId="3" fontId="20" fillId="0" borderId="0" xfId="1" applyNumberFormat="1" applyFont="1" applyAlignment="1"/>
    <xf numFmtId="0" fontId="56" fillId="0" borderId="0" xfId="1" applyFont="1" applyBorder="1" applyAlignment="1"/>
    <xf numFmtId="0" fontId="124" fillId="0" borderId="0" xfId="1" applyFont="1" applyAlignment="1"/>
    <xf numFmtId="1" fontId="24" fillId="0" borderId="0" xfId="1" applyNumberFormat="1" applyFont="1" applyFill="1" applyBorder="1"/>
    <xf numFmtId="0" fontId="22" fillId="0" borderId="0" xfId="1" applyFont="1" applyBorder="1"/>
    <xf numFmtId="1" fontId="24" fillId="0" borderId="0" xfId="41" applyNumberFormat="1" applyFont="1" applyBorder="1"/>
    <xf numFmtId="1" fontId="24" fillId="0" borderId="0" xfId="41" applyNumberFormat="1" applyFont="1" applyBorder="1" applyAlignment="1">
      <alignment horizontal="right" vertical="center" wrapText="1"/>
    </xf>
    <xf numFmtId="3" fontId="17" fillId="0" borderId="0" xfId="1" applyNumberFormat="1" applyFont="1" applyBorder="1"/>
    <xf numFmtId="1" fontId="20" fillId="0" borderId="0" xfId="41" applyNumberFormat="1" applyFont="1" applyBorder="1"/>
    <xf numFmtId="1" fontId="20" fillId="0" borderId="0" xfId="41" applyNumberFormat="1" applyFont="1" applyBorder="1" applyAlignment="1">
      <alignment horizontal="right" vertical="center" wrapText="1"/>
    </xf>
    <xf numFmtId="1" fontId="17" fillId="0" borderId="0" xfId="1" applyNumberFormat="1" applyFont="1" applyFill="1" applyBorder="1" applyAlignment="1">
      <alignment horizontal="right" vertical="center"/>
    </xf>
    <xf numFmtId="0" fontId="61" fillId="2" borderId="0" xfId="0" applyFont="1" applyFill="1" applyAlignment="1"/>
    <xf numFmtId="0" fontId="5" fillId="2" borderId="0" xfId="0" applyFont="1" applyFill="1" applyBorder="1" applyAlignment="1"/>
    <xf numFmtId="0" fontId="6" fillId="0" borderId="0" xfId="0" applyFont="1" applyAlignment="1"/>
    <xf numFmtId="0" fontId="7" fillId="2" borderId="0" xfId="0" applyFont="1" applyFill="1" applyAlignment="1"/>
    <xf numFmtId="0" fontId="10" fillId="2" borderId="0" xfId="0" applyFont="1" applyFill="1" applyAlignment="1"/>
    <xf numFmtId="0" fontId="10" fillId="0" borderId="0" xfId="0" applyFont="1" applyAlignment="1"/>
    <xf numFmtId="0" fontId="115" fillId="0" borderId="0" xfId="0" applyFont="1"/>
    <xf numFmtId="0" fontId="17" fillId="0" borderId="0" xfId="0" applyFont="1" applyBorder="1" applyAlignment="1"/>
    <xf numFmtId="167" fontId="69" fillId="0" borderId="58" xfId="9" applyNumberFormat="1" applyFont="1" applyFill="1" applyBorder="1" applyAlignment="1">
      <alignment horizontal="right" vertical="top" wrapText="1" readingOrder="1"/>
    </xf>
    <xf numFmtId="167" fontId="69" fillId="0" borderId="58" xfId="9" applyNumberFormat="1" applyFont="1" applyFill="1" applyBorder="1" applyAlignment="1">
      <alignment vertical="top" wrapText="1" readingOrder="1"/>
    </xf>
    <xf numFmtId="0" fontId="20" fillId="0" borderId="49" xfId="9" applyNumberFormat="1" applyFont="1" applyFill="1" applyBorder="1" applyAlignment="1">
      <alignment vertical="top" wrapText="1"/>
    </xf>
    <xf numFmtId="0" fontId="24" fillId="0" borderId="7" xfId="0" applyFont="1" applyFill="1" applyBorder="1" applyAlignment="1">
      <alignment wrapText="1"/>
    </xf>
    <xf numFmtId="3" fontId="70" fillId="0" borderId="67" xfId="9" applyNumberFormat="1" applyFont="1" applyFill="1" applyBorder="1" applyAlignment="1">
      <alignment wrapText="1" readingOrder="1"/>
    </xf>
    <xf numFmtId="0" fontId="22" fillId="0" borderId="7" xfId="0" applyFont="1" applyFill="1" applyBorder="1" applyAlignment="1">
      <alignment wrapText="1"/>
    </xf>
    <xf numFmtId="3" fontId="69" fillId="0" borderId="67" xfId="9" applyNumberFormat="1" applyFont="1" applyFill="1" applyBorder="1" applyAlignment="1">
      <alignment wrapText="1" readingOrder="1"/>
    </xf>
    <xf numFmtId="0" fontId="37" fillId="0" borderId="7" xfId="0" applyFont="1" applyBorder="1" applyAlignment="1">
      <alignment wrapText="1"/>
    </xf>
    <xf numFmtId="0" fontId="17" fillId="0" borderId="0" xfId="0" applyFont="1" applyBorder="1" applyAlignment="1">
      <alignment vertical="center"/>
    </xf>
    <xf numFmtId="0" fontId="70" fillId="0" borderId="67" xfId="9" applyNumberFormat="1" applyFont="1" applyFill="1" applyBorder="1" applyAlignment="1">
      <alignment wrapText="1" readingOrder="1"/>
    </xf>
    <xf numFmtId="0" fontId="17" fillId="0" borderId="7" xfId="0" applyFont="1" applyBorder="1" applyAlignment="1">
      <alignment wrapText="1"/>
    </xf>
    <xf numFmtId="0" fontId="26" fillId="0" borderId="0" xfId="0" applyFont="1"/>
    <xf numFmtId="0" fontId="26" fillId="0" borderId="0" xfId="0" applyFont="1" applyBorder="1"/>
    <xf numFmtId="0" fontId="40" fillId="0" borderId="0" xfId="0" applyFont="1" applyAlignment="1"/>
    <xf numFmtId="0" fontId="20" fillId="0" borderId="34" xfId="0" applyFont="1" applyFill="1" applyBorder="1" applyAlignment="1">
      <alignment wrapText="1"/>
    </xf>
    <xf numFmtId="0" fontId="38" fillId="0" borderId="0" xfId="0" applyFont="1" applyAlignment="1">
      <alignment horizontal="right"/>
    </xf>
    <xf numFmtId="3" fontId="70" fillId="0" borderId="16" xfId="9" applyNumberFormat="1" applyFont="1" applyFill="1" applyBorder="1" applyAlignment="1">
      <alignment wrapText="1"/>
    </xf>
    <xf numFmtId="167" fontId="70" fillId="0" borderId="16" xfId="9" applyNumberFormat="1" applyFont="1" applyFill="1" applyBorder="1" applyAlignment="1">
      <alignment horizontal="right" wrapText="1"/>
    </xf>
    <xf numFmtId="0" fontId="38" fillId="0" borderId="54" xfId="0" applyFont="1" applyBorder="1" applyAlignment="1">
      <alignment horizontal="right"/>
    </xf>
    <xf numFmtId="167" fontId="70" fillId="0" borderId="67" xfId="9" applyNumberFormat="1" applyFont="1" applyFill="1" applyBorder="1" applyAlignment="1">
      <alignment horizontal="right" wrapText="1"/>
    </xf>
    <xf numFmtId="3" fontId="69" fillId="0" borderId="17" xfId="9" applyNumberFormat="1" applyFont="1" applyFill="1" applyBorder="1" applyAlignment="1">
      <alignment wrapText="1"/>
    </xf>
    <xf numFmtId="167" fontId="69" fillId="0" borderId="17" xfId="9" applyNumberFormat="1" applyFont="1" applyFill="1" applyBorder="1" applyAlignment="1">
      <alignment horizontal="right" wrapText="1"/>
    </xf>
    <xf numFmtId="0" fontId="38" fillId="0" borderId="13" xfId="0" applyFont="1" applyBorder="1" applyAlignment="1">
      <alignment horizontal="right"/>
    </xf>
    <xf numFmtId="167" fontId="69" fillId="0" borderId="67" xfId="9" applyNumberFormat="1" applyFont="1" applyFill="1" applyBorder="1" applyAlignment="1">
      <alignment horizontal="right" wrapText="1"/>
    </xf>
    <xf numFmtId="167" fontId="70" fillId="0" borderId="17" xfId="9" applyNumberFormat="1" applyFont="1" applyFill="1" applyBorder="1" applyAlignment="1">
      <alignment wrapText="1"/>
    </xf>
    <xf numFmtId="167" fontId="70" fillId="0" borderId="17" xfId="9" applyNumberFormat="1" applyFont="1" applyFill="1" applyBorder="1" applyAlignment="1">
      <alignment horizontal="right" wrapText="1"/>
    </xf>
    <xf numFmtId="0" fontId="17" fillId="0" borderId="0" xfId="0" applyFont="1" applyBorder="1" applyAlignment="1">
      <alignment wrapText="1"/>
    </xf>
    <xf numFmtId="0" fontId="17" fillId="0" borderId="0" xfId="34" applyFont="1" applyFill="1" applyBorder="1"/>
    <xf numFmtId="0" fontId="20" fillId="0" borderId="0" xfId="0" applyFont="1" applyFill="1" applyBorder="1" applyAlignment="1">
      <alignment horizontal="right" vertical="center"/>
    </xf>
    <xf numFmtId="0" fontId="17" fillId="0" borderId="0" xfId="0" applyFont="1" applyBorder="1" applyAlignment="1">
      <alignment horizontal="right" vertical="center"/>
    </xf>
    <xf numFmtId="0" fontId="4" fillId="0" borderId="0" xfId="0" applyFont="1" applyBorder="1"/>
    <xf numFmtId="0" fontId="115" fillId="0" borderId="0" xfId="0" applyFont="1" applyBorder="1"/>
    <xf numFmtId="0" fontId="61" fillId="2" borderId="0" xfId="5" applyFont="1" applyFill="1" applyAlignment="1"/>
    <xf numFmtId="0" fontId="121" fillId="2" borderId="0" xfId="5" applyFont="1" applyFill="1" applyAlignment="1"/>
    <xf numFmtId="0" fontId="5" fillId="2" borderId="0" xfId="5" applyFont="1" applyFill="1" applyBorder="1" applyAlignment="1"/>
    <xf numFmtId="0" fontId="5" fillId="2" borderId="0" xfId="5" applyFont="1" applyFill="1" applyAlignment="1"/>
    <xf numFmtId="0" fontId="7" fillId="2" borderId="0" xfId="5" applyFont="1" applyFill="1" applyBorder="1" applyAlignment="1"/>
    <xf numFmtId="0" fontId="23" fillId="2" borderId="0" xfId="5" applyFont="1" applyFill="1" applyAlignment="1"/>
    <xf numFmtId="0" fontId="10" fillId="2" borderId="0" xfId="5" applyFont="1" applyFill="1" applyAlignment="1"/>
    <xf numFmtId="0" fontId="8" fillId="2" borderId="0" xfId="5" applyFont="1" applyFill="1" applyAlignment="1"/>
    <xf numFmtId="0" fontId="12" fillId="2" borderId="0" xfId="5" applyFont="1" applyFill="1" applyAlignment="1"/>
    <xf numFmtId="0" fontId="128" fillId="0" borderId="0" xfId="35" applyFont="1"/>
    <xf numFmtId="0" fontId="36" fillId="0" borderId="0" xfId="35" applyFont="1" applyAlignment="1"/>
    <xf numFmtId="0" fontId="131" fillId="0" borderId="0" xfId="35" applyFont="1"/>
    <xf numFmtId="0" fontId="69" fillId="0" borderId="36" xfId="9" applyNumberFormat="1" applyFont="1" applyFill="1" applyBorder="1" applyAlignment="1">
      <alignment wrapText="1" readingOrder="1"/>
    </xf>
    <xf numFmtId="3" fontId="69" fillId="0" borderId="17" xfId="9" applyNumberFormat="1" applyFont="1" applyBorder="1" applyAlignment="1">
      <alignment horizontal="right" wrapText="1" readingOrder="1"/>
    </xf>
    <xf numFmtId="3" fontId="69" fillId="0" borderId="33" xfId="9" applyNumberFormat="1" applyFont="1" applyBorder="1" applyAlignment="1">
      <alignment horizontal="right" wrapText="1" readingOrder="1"/>
    </xf>
    <xf numFmtId="0" fontId="131" fillId="0" borderId="0" xfId="35" applyFont="1" applyBorder="1"/>
    <xf numFmtId="0" fontId="17" fillId="0" borderId="0" xfId="43" applyFont="1" applyFill="1" applyBorder="1" applyAlignment="1"/>
    <xf numFmtId="3" fontId="70" fillId="0" borderId="17" xfId="9" applyNumberFormat="1" applyFont="1" applyBorder="1" applyAlignment="1">
      <alignment horizontal="right" wrapText="1" readingOrder="1"/>
    </xf>
    <xf numFmtId="3" fontId="70" fillId="0" borderId="33" xfId="9" applyNumberFormat="1" applyFont="1" applyBorder="1" applyAlignment="1">
      <alignment horizontal="right" wrapText="1" readingOrder="1"/>
    </xf>
    <xf numFmtId="0" fontId="38" fillId="0" borderId="13" xfId="35" applyFont="1" applyBorder="1" applyAlignment="1">
      <alignment horizontal="right"/>
    </xf>
    <xf numFmtId="0" fontId="70" fillId="0" borderId="36" xfId="9" applyNumberFormat="1" applyFont="1" applyFill="1" applyBorder="1" applyAlignment="1">
      <alignment wrapText="1" readingOrder="1"/>
    </xf>
    <xf numFmtId="0" fontId="69" fillId="0" borderId="61" xfId="9" applyNumberFormat="1" applyFont="1" applyFill="1" applyBorder="1" applyAlignment="1">
      <alignment wrapText="1" readingOrder="1"/>
    </xf>
    <xf numFmtId="0" fontId="17" fillId="0" borderId="7" xfId="43" applyFont="1" applyFill="1" applyBorder="1" applyAlignment="1"/>
    <xf numFmtId="0" fontId="38" fillId="0" borderId="51" xfId="35" applyFont="1" applyBorder="1" applyAlignment="1">
      <alignment horizontal="right"/>
    </xf>
    <xf numFmtId="167" fontId="70" fillId="0" borderId="33" xfId="9" applyNumberFormat="1" applyFont="1" applyBorder="1" applyAlignment="1">
      <alignment horizontal="right" wrapText="1" readingOrder="1"/>
    </xf>
    <xf numFmtId="167" fontId="70" fillId="0" borderId="53" xfId="9" applyNumberFormat="1" applyFont="1" applyFill="1" applyBorder="1" applyAlignment="1">
      <alignment horizontal="right" wrapText="1" readingOrder="1"/>
    </xf>
    <xf numFmtId="0" fontId="20" fillId="0" borderId="0" xfId="35" applyFont="1" applyAlignment="1"/>
    <xf numFmtId="0" fontId="37" fillId="0" borderId="0" xfId="35" applyFont="1" applyAlignment="1"/>
    <xf numFmtId="0" fontId="37" fillId="0" borderId="0" xfId="35" applyFont="1" applyBorder="1" applyAlignment="1"/>
    <xf numFmtId="0" fontId="92" fillId="0" borderId="0" xfId="35" applyFont="1" applyAlignment="1"/>
    <xf numFmtId="0" fontId="92" fillId="0" borderId="0" xfId="35" applyFont="1" applyBorder="1" applyAlignment="1"/>
    <xf numFmtId="0" fontId="18" fillId="0" borderId="0" xfId="35" applyFont="1" applyAlignment="1"/>
    <xf numFmtId="0" fontId="18" fillId="0" borderId="0" xfId="35" applyFont="1" applyBorder="1" applyAlignment="1"/>
    <xf numFmtId="0" fontId="131" fillId="0" borderId="0" xfId="35" applyFont="1" applyAlignment="1"/>
    <xf numFmtId="167" fontId="70" fillId="0" borderId="36" xfId="9" applyNumberFormat="1" applyFont="1" applyFill="1" applyBorder="1" applyAlignment="1">
      <alignment horizontal="right" vertical="top" wrapText="1" readingOrder="1"/>
    </xf>
    <xf numFmtId="1" fontId="131" fillId="0" borderId="0" xfId="35" applyNumberFormat="1" applyFont="1" applyBorder="1"/>
    <xf numFmtId="0" fontId="17" fillId="0" borderId="0" xfId="0" applyFont="1" applyFill="1" applyBorder="1" applyAlignment="1">
      <alignment wrapText="1"/>
    </xf>
    <xf numFmtId="168" fontId="10" fillId="4" borderId="0" xfId="25" applyFont="1" applyFill="1" applyAlignment="1">
      <alignment wrapText="1"/>
    </xf>
    <xf numFmtId="0" fontId="15" fillId="2" borderId="0" xfId="4" applyFont="1" applyFill="1" applyBorder="1" applyAlignment="1" applyProtection="1">
      <alignment horizontal="right" wrapText="1"/>
    </xf>
    <xf numFmtId="0" fontId="65" fillId="4" borderId="0" xfId="0" applyFont="1" applyFill="1" applyBorder="1" applyAlignment="1">
      <alignment horizontal="left" wrapText="1"/>
    </xf>
    <xf numFmtId="0" fontId="12" fillId="0" borderId="0" xfId="0" applyFont="1" applyFill="1" applyBorder="1" applyAlignment="1">
      <alignment horizontal="left" wrapText="1"/>
    </xf>
    <xf numFmtId="0" fontId="10" fillId="2" borderId="0" xfId="30" applyFont="1" applyFill="1" applyBorder="1" applyAlignment="1">
      <alignment horizontal="left" wrapText="1"/>
    </xf>
    <xf numFmtId="0" fontId="20" fillId="0" borderId="0" xfId="30" applyFont="1" applyFill="1" applyBorder="1" applyAlignment="1">
      <alignment horizontal="left" wrapText="1"/>
    </xf>
    <xf numFmtId="0" fontId="20" fillId="0" borderId="0" xfId="30" applyFont="1" applyFill="1" applyAlignment="1">
      <alignment horizontal="left"/>
    </xf>
    <xf numFmtId="0" fontId="18" fillId="0" borderId="0" xfId="30" applyFont="1" applyFill="1" applyAlignment="1">
      <alignment horizontal="left"/>
    </xf>
    <xf numFmtId="0" fontId="3" fillId="2" borderId="0" xfId="1" applyFont="1" applyFill="1" applyAlignment="1"/>
    <xf numFmtId="0" fontId="25" fillId="0" borderId="0" xfId="1" applyFont="1" applyBorder="1" applyAlignment="1">
      <alignment wrapText="1"/>
    </xf>
    <xf numFmtId="0" fontId="25" fillId="0" borderId="55" xfId="1" applyFont="1" applyBorder="1" applyAlignment="1">
      <alignment wrapText="1"/>
    </xf>
    <xf numFmtId="0" fontId="25" fillId="0" borderId="55" xfId="1" applyFont="1" applyFill="1" applyBorder="1" applyAlignment="1">
      <alignment wrapText="1"/>
    </xf>
    <xf numFmtId="168" fontId="3" fillId="2" borderId="0" xfId="25" applyFont="1" applyFill="1" applyAlignment="1">
      <alignment horizontal="left" wrapText="1"/>
    </xf>
    <xf numFmtId="168" fontId="58" fillId="2" borderId="0" xfId="25" applyFont="1" applyFill="1" applyBorder="1" applyAlignment="1">
      <alignment horizontal="left"/>
    </xf>
    <xf numFmtId="168" fontId="6" fillId="2" borderId="0" xfId="25" applyFont="1" applyFill="1" applyBorder="1" applyAlignment="1"/>
    <xf numFmtId="168" fontId="8" fillId="2" borderId="0" xfId="25" applyFont="1" applyFill="1" applyBorder="1" applyAlignment="1">
      <alignment horizontal="left"/>
    </xf>
    <xf numFmtId="168" fontId="8" fillId="2" borderId="0" xfId="26" applyFont="1" applyFill="1" applyBorder="1" applyAlignment="1"/>
    <xf numFmtId="168" fontId="15" fillId="0" borderId="0" xfId="26" applyFont="1" applyBorder="1" applyAlignment="1" applyProtection="1">
      <alignment wrapText="1"/>
    </xf>
    <xf numFmtId="168" fontId="40" fillId="0" borderId="0" xfId="25" applyFont="1" applyFill="1" applyAlignment="1"/>
    <xf numFmtId="168" fontId="8" fillId="2" borderId="0" xfId="4" applyNumberFormat="1" applyFont="1" applyFill="1" applyBorder="1" applyAlignment="1">
      <alignment horizontal="left"/>
    </xf>
    <xf numFmtId="168" fontId="132" fillId="0" borderId="0" xfId="25" applyFont="1" applyFill="1" applyAlignment="1"/>
    <xf numFmtId="168" fontId="66" fillId="0" borderId="0" xfId="26" applyFont="1" applyFill="1" applyBorder="1" applyAlignment="1">
      <alignment wrapText="1"/>
    </xf>
    <xf numFmtId="168" fontId="66" fillId="0" borderId="0" xfId="25" applyFont="1" applyFill="1" applyBorder="1" applyAlignment="1">
      <alignment wrapText="1"/>
    </xf>
    <xf numFmtId="168" fontId="40" fillId="0" borderId="0" xfId="25" applyFont="1" applyFill="1"/>
    <xf numFmtId="168" fontId="66" fillId="0" borderId="0" xfId="25" applyFont="1" applyFill="1" applyAlignment="1"/>
    <xf numFmtId="168" fontId="70" fillId="0" borderId="36" xfId="28" applyNumberFormat="1" applyFont="1" applyFill="1" applyBorder="1" applyAlignment="1">
      <alignment horizontal="left" wrapText="1"/>
    </xf>
    <xf numFmtId="168" fontId="20" fillId="0" borderId="47" xfId="25" applyFont="1" applyBorder="1" applyAlignment="1">
      <alignment horizontal="left" wrapText="1"/>
    </xf>
    <xf numFmtId="0" fontId="61" fillId="2" borderId="0" xfId="0" applyFont="1" applyFill="1" applyBorder="1" applyAlignment="1"/>
    <xf numFmtId="0" fontId="48" fillId="2" borderId="0" xfId="0" applyFont="1" applyFill="1" applyAlignment="1"/>
    <xf numFmtId="0" fontId="90" fillId="2" borderId="0" xfId="0" applyFont="1" applyFill="1" applyBorder="1" applyAlignment="1"/>
    <xf numFmtId="0" fontId="5" fillId="2" borderId="0" xfId="0" applyFont="1" applyFill="1" applyAlignment="1"/>
    <xf numFmtId="0" fontId="78" fillId="0" borderId="0" xfId="0" applyFont="1" applyAlignment="1"/>
    <xf numFmtId="0" fontId="18" fillId="0" borderId="0" xfId="0" applyFont="1"/>
    <xf numFmtId="0" fontId="48" fillId="2" borderId="0" xfId="0" applyFont="1" applyFill="1" applyBorder="1" applyAlignment="1"/>
    <xf numFmtId="0" fontId="18" fillId="0" borderId="0" xfId="0" applyFont="1" applyBorder="1"/>
    <xf numFmtId="0" fontId="6" fillId="0" borderId="0" xfId="0" applyFont="1"/>
    <xf numFmtId="0" fontId="15" fillId="2" borderId="0" xfId="4" applyFont="1" applyFill="1" applyBorder="1" applyAlignment="1" applyProtection="1">
      <alignment wrapText="1"/>
    </xf>
    <xf numFmtId="0" fontId="23" fillId="2" borderId="0" xfId="0" applyFont="1" applyFill="1" applyBorder="1" applyAlignment="1"/>
    <xf numFmtId="0" fontId="23" fillId="2" borderId="0" xfId="0" applyFont="1" applyFill="1" applyAlignment="1"/>
    <xf numFmtId="0" fontId="15" fillId="0" borderId="0" xfId="4" applyFont="1" applyFill="1" applyBorder="1" applyAlignment="1" applyProtection="1">
      <alignment horizontal="right" wrapText="1"/>
    </xf>
    <xf numFmtId="0" fontId="15" fillId="0" borderId="0" xfId="4" applyFont="1" applyFill="1" applyBorder="1" applyAlignment="1" applyProtection="1">
      <alignment wrapText="1"/>
    </xf>
    <xf numFmtId="0" fontId="36" fillId="0" borderId="0" xfId="0" applyFont="1" applyFill="1" applyAlignment="1"/>
    <xf numFmtId="0" fontId="21" fillId="0" borderId="0" xfId="0" applyFont="1" applyFill="1" applyAlignment="1"/>
    <xf numFmtId="3" fontId="17" fillId="0" borderId="13" xfId="0" applyNumberFormat="1" applyFont="1" applyBorder="1" applyAlignment="1"/>
    <xf numFmtId="3" fontId="17" fillId="0" borderId="9" xfId="0" applyNumberFormat="1" applyFont="1" applyBorder="1" applyAlignment="1"/>
    <xf numFmtId="49" fontId="20" fillId="0" borderId="47" xfId="0" applyNumberFormat="1" applyFont="1" applyFill="1" applyBorder="1" applyAlignment="1"/>
    <xf numFmtId="3" fontId="20" fillId="0" borderId="47" xfId="31" applyNumberFormat="1" applyFont="1" applyFill="1" applyBorder="1" applyAlignment="1">
      <alignment horizontal="right"/>
    </xf>
    <xf numFmtId="3" fontId="20" fillId="0" borderId="13" xfId="0" applyNumberFormat="1" applyFont="1" applyFill="1" applyBorder="1" applyAlignment="1"/>
    <xf numFmtId="49" fontId="104" fillId="0" borderId="0" xfId="0" applyNumberFormat="1" applyFont="1" applyFill="1" applyAlignment="1"/>
    <xf numFmtId="49" fontId="105" fillId="0" borderId="0" xfId="0" applyNumberFormat="1" applyFont="1" applyFill="1" applyAlignment="1"/>
    <xf numFmtId="0" fontId="106" fillId="0" borderId="0" xfId="0" applyFont="1" applyFill="1" applyBorder="1" applyAlignment="1"/>
    <xf numFmtId="49" fontId="106" fillId="0" borderId="0" xfId="0" applyNumberFormat="1" applyFont="1" applyFill="1" applyAlignment="1"/>
    <xf numFmtId="0" fontId="106" fillId="0" borderId="0" xfId="0" applyFont="1" applyFill="1" applyAlignment="1"/>
    <xf numFmtId="0" fontId="107" fillId="0" borderId="0" xfId="0" applyFont="1" applyFill="1" applyAlignment="1"/>
    <xf numFmtId="0" fontId="107" fillId="0" borderId="0" xfId="0" applyFont="1" applyFill="1" applyBorder="1" applyAlignment="1"/>
    <xf numFmtId="0" fontId="105" fillId="0" borderId="0" xfId="0" applyFont="1" applyFill="1" applyBorder="1" applyAlignment="1"/>
    <xf numFmtId="0" fontId="104" fillId="0" borderId="0" xfId="0" applyFont="1" applyFill="1" applyBorder="1" applyAlignment="1"/>
    <xf numFmtId="0" fontId="105" fillId="0" borderId="0" xfId="0" applyFont="1" applyFill="1" applyAlignment="1"/>
    <xf numFmtId="49" fontId="105" fillId="0" borderId="0" xfId="0" applyNumberFormat="1" applyFont="1" applyFill="1" applyBorder="1" applyAlignment="1"/>
    <xf numFmtId="3" fontId="20" fillId="0" borderId="9" xfId="31" applyNumberFormat="1" applyFont="1" applyFill="1" applyBorder="1" applyAlignment="1"/>
    <xf numFmtId="49" fontId="18" fillId="0" borderId="0" xfId="0" applyNumberFormat="1" applyFont="1" applyFill="1" applyAlignment="1"/>
    <xf numFmtId="49" fontId="42" fillId="0" borderId="0" xfId="0" applyNumberFormat="1" applyFont="1" applyFill="1" applyAlignment="1"/>
    <xf numFmtId="0" fontId="37" fillId="0" borderId="0" xfId="0" applyFont="1" applyFill="1" applyAlignment="1"/>
    <xf numFmtId="49" fontId="20" fillId="0" borderId="0" xfId="0" applyNumberFormat="1" applyFont="1" applyAlignment="1"/>
    <xf numFmtId="3" fontId="17" fillId="0" borderId="13" xfId="0" applyNumberFormat="1" applyFont="1" applyFill="1" applyBorder="1" applyAlignment="1"/>
    <xf numFmtId="3" fontId="17" fillId="0" borderId="0" xfId="0" applyNumberFormat="1" applyFont="1" applyFill="1" applyAlignment="1"/>
    <xf numFmtId="3" fontId="17" fillId="0" borderId="0" xfId="0" applyNumberFormat="1" applyFont="1" applyAlignment="1"/>
    <xf numFmtId="0" fontId="18" fillId="0" borderId="0" xfId="0" applyFont="1" applyFill="1" applyBorder="1" applyAlignment="1"/>
    <xf numFmtId="0" fontId="78" fillId="0" borderId="0" xfId="0" applyFont="1" applyFill="1" applyAlignment="1"/>
    <xf numFmtId="0" fontId="89" fillId="0" borderId="0" xfId="0" applyFont="1" applyFill="1" applyBorder="1" applyAlignment="1">
      <alignment horizontal="right" wrapText="1"/>
    </xf>
    <xf numFmtId="0" fontId="89" fillId="0" borderId="0" xfId="0" applyFont="1" applyFill="1" applyBorder="1" applyAlignment="1">
      <alignment horizontal="left" wrapText="1"/>
    </xf>
    <xf numFmtId="0" fontId="20" fillId="0" borderId="0" xfId="0" applyFont="1" applyFill="1" applyBorder="1" applyAlignment="1">
      <alignment horizontal="center"/>
    </xf>
    <xf numFmtId="0" fontId="24" fillId="0" borderId="0" xfId="0" applyFont="1" applyFill="1" applyAlignment="1"/>
    <xf numFmtId="49" fontId="20" fillId="0" borderId="0" xfId="0" applyNumberFormat="1" applyFont="1" applyFill="1" applyBorder="1" applyAlignment="1"/>
    <xf numFmtId="3" fontId="20" fillId="0" borderId="9" xfId="0" applyNumberFormat="1" applyFont="1" applyFill="1" applyBorder="1" applyAlignment="1"/>
    <xf numFmtId="0" fontId="110" fillId="2" borderId="0" xfId="30" applyFont="1" applyFill="1" applyAlignment="1"/>
    <xf numFmtId="0" fontId="62" fillId="2" borderId="0" xfId="30" applyFont="1" applyFill="1" applyAlignment="1"/>
    <xf numFmtId="0" fontId="48" fillId="2" borderId="0" xfId="30" applyFont="1" applyFill="1" applyBorder="1" applyAlignment="1"/>
    <xf numFmtId="0" fontId="24" fillId="0" borderId="70" xfId="30" applyFont="1" applyBorder="1" applyAlignment="1">
      <alignment horizontal="right"/>
    </xf>
    <xf numFmtId="0" fontId="25" fillId="0" borderId="55" xfId="30" applyFont="1" applyBorder="1" applyAlignment="1">
      <alignment horizontal="left"/>
    </xf>
    <xf numFmtId="0" fontId="67" fillId="2" borderId="0" xfId="30" applyFill="1"/>
    <xf numFmtId="0" fontId="23" fillId="0" borderId="0" xfId="30" applyFont="1" applyFill="1" applyBorder="1" applyAlignment="1">
      <alignment wrapText="1"/>
    </xf>
    <xf numFmtId="0" fontId="25" fillId="0" borderId="7" xfId="30" applyFont="1" applyFill="1" applyBorder="1" applyAlignment="1">
      <alignment wrapText="1"/>
    </xf>
    <xf numFmtId="168" fontId="70" fillId="0" borderId="36" xfId="9" applyNumberFormat="1" applyFont="1" applyFill="1" applyBorder="1" applyAlignment="1">
      <alignment horizontal="left" wrapText="1"/>
    </xf>
    <xf numFmtId="0" fontId="60" fillId="0" borderId="0" xfId="30" applyFont="1" applyBorder="1" applyAlignment="1"/>
    <xf numFmtId="0" fontId="60" fillId="0" borderId="0" xfId="30" applyFont="1" applyAlignment="1"/>
    <xf numFmtId="0" fontId="36" fillId="0" borderId="0" xfId="30" applyFont="1" applyBorder="1" applyAlignment="1"/>
    <xf numFmtId="0" fontId="66" fillId="0" borderId="0" xfId="30" applyFont="1" applyAlignment="1">
      <alignment horizontal="left" wrapText="1"/>
    </xf>
    <xf numFmtId="0" fontId="80" fillId="0" borderId="58" xfId="9" applyNumberFormat="1" applyFont="1" applyFill="1" applyBorder="1" applyAlignment="1">
      <alignment wrapText="1" readingOrder="1"/>
    </xf>
    <xf numFmtId="0" fontId="2" fillId="2" borderId="0" xfId="30" applyFont="1" applyFill="1" applyAlignment="1"/>
    <xf numFmtId="0" fontId="10" fillId="2" borderId="0" xfId="30" applyFont="1" applyFill="1" applyAlignment="1"/>
    <xf numFmtId="0" fontId="2" fillId="2" borderId="0" xfId="4" applyFont="1" applyFill="1" applyAlignment="1"/>
    <xf numFmtId="0" fontId="17" fillId="0" borderId="0" xfId="30" applyFont="1" applyAlignment="1">
      <alignment horizontal="right"/>
    </xf>
    <xf numFmtId="0" fontId="10" fillId="2" borderId="0" xfId="30" applyFont="1" applyFill="1" applyBorder="1" applyAlignment="1">
      <alignment wrapText="1"/>
    </xf>
    <xf numFmtId="0" fontId="6" fillId="2" borderId="0" xfId="30" applyFont="1" applyFill="1" applyAlignment="1"/>
    <xf numFmtId="0" fontId="2" fillId="2" borderId="0" xfId="34" applyFont="1" applyFill="1" applyAlignment="1"/>
    <xf numFmtId="0" fontId="22" fillId="0" borderId="0" xfId="30" applyFont="1" applyBorder="1" applyAlignment="1">
      <alignment horizontal="center" wrapText="1"/>
    </xf>
    <xf numFmtId="0" fontId="37" fillId="0" borderId="0" xfId="32" applyFont="1" applyFill="1" applyBorder="1" applyAlignment="1">
      <alignment wrapText="1"/>
    </xf>
    <xf numFmtId="0" fontId="17" fillId="0" borderId="35" xfId="30" applyFont="1" applyFill="1" applyBorder="1" applyAlignment="1">
      <alignment horizontal="center" wrapText="1"/>
    </xf>
    <xf numFmtId="0" fontId="23" fillId="2" borderId="0" xfId="30" applyFont="1" applyFill="1" applyBorder="1" applyAlignment="1">
      <alignment wrapText="1"/>
    </xf>
    <xf numFmtId="0" fontId="18" fillId="0" borderId="0" xfId="30" applyFont="1"/>
    <xf numFmtId="0" fontId="114" fillId="0" borderId="58" xfId="9" applyNumberFormat="1" applyFont="1" applyFill="1" applyBorder="1" applyAlignment="1">
      <alignment horizontal="right" wrapText="1" readingOrder="1"/>
    </xf>
    <xf numFmtId="0" fontId="69" fillId="0" borderId="58" xfId="9" applyNumberFormat="1" applyFont="1" applyFill="1" applyBorder="1" applyAlignment="1">
      <alignment horizontal="right" wrapText="1" readingOrder="1"/>
    </xf>
    <xf numFmtId="1" fontId="69" fillId="0" borderId="58" xfId="9" applyNumberFormat="1" applyFont="1" applyFill="1" applyBorder="1" applyAlignment="1">
      <alignment horizontal="right" wrapText="1" readingOrder="1"/>
    </xf>
    <xf numFmtId="0" fontId="70" fillId="0" borderId="58" xfId="9" applyNumberFormat="1" applyFont="1" applyFill="1" applyBorder="1" applyAlignment="1">
      <alignment horizontal="right" wrapText="1" readingOrder="1"/>
    </xf>
    <xf numFmtId="0" fontId="23" fillId="0" borderId="0" xfId="30" applyFont="1" applyFill="1" applyAlignment="1"/>
    <xf numFmtId="0" fontId="10" fillId="0" borderId="0" xfId="30" applyFont="1" applyBorder="1" applyAlignment="1"/>
    <xf numFmtId="167" fontId="80" fillId="0" borderId="58" xfId="9" applyNumberFormat="1" applyFont="1" applyFill="1" applyBorder="1" applyAlignment="1">
      <alignment horizontal="right" wrapText="1" readingOrder="1"/>
    </xf>
    <xf numFmtId="0" fontId="10" fillId="2" borderId="0" xfId="30" applyFont="1" applyFill="1" applyAlignment="1">
      <alignment horizontal="center"/>
    </xf>
    <xf numFmtId="0" fontId="24" fillId="0" borderId="0" xfId="30" applyFont="1" applyFill="1" applyAlignment="1">
      <alignment wrapText="1"/>
    </xf>
    <xf numFmtId="0" fontId="38" fillId="0" borderId="0" xfId="35" applyFont="1" applyFill="1" applyBorder="1" applyAlignment="1"/>
    <xf numFmtId="0" fontId="36" fillId="0" borderId="0" xfId="30" applyFont="1" applyBorder="1" applyAlignment="1">
      <alignment wrapText="1"/>
    </xf>
    <xf numFmtId="0" fontId="10" fillId="0" borderId="0" xfId="30" applyFont="1" applyFill="1" applyAlignment="1"/>
    <xf numFmtId="0" fontId="50" fillId="2" borderId="0" xfId="30" applyFont="1" applyFill="1" applyAlignment="1"/>
    <xf numFmtId="0" fontId="24" fillId="0" borderId="7" xfId="30" applyFont="1" applyBorder="1" applyAlignment="1">
      <alignment horizontal="right" wrapText="1"/>
    </xf>
    <xf numFmtId="0" fontId="24" fillId="0" borderId="0" xfId="30" applyFont="1" applyBorder="1" applyAlignment="1">
      <alignment wrapText="1"/>
    </xf>
    <xf numFmtId="0" fontId="58" fillId="2" borderId="0" xfId="30" applyFont="1" applyFill="1" applyAlignment="1"/>
    <xf numFmtId="0" fontId="17" fillId="0" borderId="0" xfId="1" applyFont="1" applyAlignment="1"/>
    <xf numFmtId="0" fontId="20" fillId="0" borderId="0" xfId="30" applyFont="1" applyFill="1" applyBorder="1" applyAlignment="1">
      <alignment horizontal="left" wrapText="1"/>
    </xf>
    <xf numFmtId="168" fontId="18" fillId="0" borderId="0" xfId="25" applyFont="1" applyFill="1" applyBorder="1" applyAlignment="1">
      <alignment wrapText="1"/>
    </xf>
    <xf numFmtId="0" fontId="25" fillId="0" borderId="51" xfId="30" applyFont="1" applyFill="1" applyBorder="1" applyAlignment="1"/>
    <xf numFmtId="0" fontId="20" fillId="0" borderId="51" xfId="36" applyFont="1" applyBorder="1" applyAlignment="1">
      <alignment horizontal="right"/>
    </xf>
    <xf numFmtId="180" fontId="20" fillId="0" borderId="0" xfId="30" applyNumberFormat="1" applyFont="1" applyAlignment="1"/>
    <xf numFmtId="181" fontId="20" fillId="0" borderId="0" xfId="30" applyNumberFormat="1" applyFont="1" applyFill="1" applyAlignment="1"/>
    <xf numFmtId="179" fontId="24" fillId="0" borderId="0" xfId="30" applyNumberFormat="1" applyFont="1" applyBorder="1" applyAlignment="1"/>
    <xf numFmtId="180" fontId="24" fillId="0" borderId="0" xfId="30" applyNumberFormat="1" applyFont="1" applyAlignment="1"/>
    <xf numFmtId="181" fontId="24" fillId="0" borderId="0" xfId="30" applyNumberFormat="1" applyFont="1" applyFill="1" applyAlignment="1"/>
    <xf numFmtId="0" fontId="2" fillId="2" borderId="0" xfId="30" applyFont="1" applyFill="1" applyAlignment="1">
      <alignment horizontal="left"/>
    </xf>
    <xf numFmtId="0" fontId="94" fillId="2" borderId="0" xfId="30" applyFont="1" applyFill="1" applyAlignment="1">
      <alignment horizontal="left"/>
    </xf>
    <xf numFmtId="0" fontId="115" fillId="2" borderId="0" xfId="30" applyFont="1" applyFill="1"/>
    <xf numFmtId="0" fontId="5" fillId="2" borderId="0" xfId="30" applyFont="1" applyFill="1" applyBorder="1" applyAlignment="1">
      <alignment horizontal="left"/>
    </xf>
    <xf numFmtId="0" fontId="5" fillId="2" borderId="0" xfId="30" applyFont="1" applyFill="1" applyBorder="1" applyAlignment="1"/>
    <xf numFmtId="0" fontId="133" fillId="2" borderId="0" xfId="1" applyFont="1" applyFill="1" applyAlignment="1"/>
    <xf numFmtId="1" fontId="24" fillId="0" borderId="0" xfId="1" applyNumberFormat="1" applyFont="1" applyFill="1" applyBorder="1" applyAlignment="1">
      <alignment horizontal="right"/>
    </xf>
    <xf numFmtId="1" fontId="20" fillId="0" borderId="0" xfId="1" applyNumberFormat="1" applyFont="1" applyFill="1" applyBorder="1" applyAlignment="1">
      <alignment horizontal="right"/>
    </xf>
    <xf numFmtId="0" fontId="20" fillId="0" borderId="0" xfId="1" applyNumberFormat="1" applyFont="1" applyFill="1" applyBorder="1" applyAlignment="1">
      <alignment horizontal="right"/>
    </xf>
    <xf numFmtId="0" fontId="2" fillId="2" borderId="0" xfId="1" applyFont="1" applyFill="1" applyAlignment="1"/>
    <xf numFmtId="0" fontId="134" fillId="0" borderId="0" xfId="1" applyFont="1" applyBorder="1" applyAlignment="1">
      <alignment wrapText="1"/>
    </xf>
    <xf numFmtId="3" fontId="136" fillId="0" borderId="13" xfId="39" applyNumberFormat="1" applyFont="1" applyBorder="1" applyAlignment="1"/>
    <xf numFmtId="3" fontId="137" fillId="0" borderId="13" xfId="39" applyNumberFormat="1" applyFont="1" applyBorder="1" applyAlignment="1"/>
    <xf numFmtId="1" fontId="134" fillId="0" borderId="13" xfId="1" applyNumberFormat="1" applyFont="1" applyBorder="1" applyAlignment="1"/>
    <xf numFmtId="1" fontId="134" fillId="0" borderId="0" xfId="1" applyNumberFormat="1" applyFont="1" applyBorder="1" applyAlignment="1"/>
    <xf numFmtId="3" fontId="136" fillId="0" borderId="13" xfId="1" applyNumberFormat="1" applyFont="1" applyBorder="1" applyAlignment="1">
      <alignment wrapText="1"/>
    </xf>
    <xf numFmtId="1" fontId="136" fillId="0" borderId="0" xfId="1" applyNumberFormat="1" applyFont="1" applyFill="1" applyBorder="1" applyAlignment="1"/>
    <xf numFmtId="0" fontId="134" fillId="0" borderId="0" xfId="40" applyFont="1" applyBorder="1" applyAlignment="1"/>
    <xf numFmtId="0" fontId="138" fillId="0" borderId="0" xfId="1" applyNumberFormat="1" applyFont="1" applyFill="1" applyBorder="1" applyAlignment="1">
      <alignment horizontal="right"/>
    </xf>
    <xf numFmtId="0" fontId="134" fillId="0" borderId="0" xfId="1" applyFont="1" applyAlignment="1"/>
    <xf numFmtId="0" fontId="136" fillId="0" borderId="0" xfId="1" applyFont="1" applyBorder="1" applyAlignment="1">
      <alignment wrapText="1"/>
    </xf>
    <xf numFmtId="3" fontId="138" fillId="0" borderId="13" xfId="39" applyNumberFormat="1" applyFont="1" applyBorder="1" applyAlignment="1"/>
    <xf numFmtId="3" fontId="140" fillId="0" borderId="13" xfId="39" applyNumberFormat="1" applyFont="1" applyBorder="1" applyAlignment="1"/>
    <xf numFmtId="1" fontId="135" fillId="0" borderId="13" xfId="1" applyNumberFormat="1" applyFont="1" applyBorder="1" applyAlignment="1"/>
    <xf numFmtId="1" fontId="135" fillId="0" borderId="0" xfId="1" applyNumberFormat="1" applyFont="1" applyBorder="1" applyAlignment="1"/>
    <xf numFmtId="3" fontId="135" fillId="0" borderId="13" xfId="1" applyNumberFormat="1" applyFont="1" applyBorder="1" applyAlignment="1">
      <alignment wrapText="1"/>
    </xf>
    <xf numFmtId="1" fontId="138" fillId="0" borderId="0" xfId="1" applyNumberFormat="1" applyFont="1" applyFill="1" applyBorder="1" applyAlignment="1"/>
    <xf numFmtId="1" fontId="138" fillId="0" borderId="0" xfId="1" applyNumberFormat="1" applyFont="1" applyFill="1" applyBorder="1" applyAlignment="1">
      <alignment horizontal="right"/>
    </xf>
    <xf numFmtId="1" fontId="134" fillId="0" borderId="0" xfId="1" applyNumberFormat="1" applyFont="1" applyAlignment="1"/>
    <xf numFmtId="3" fontId="136" fillId="0" borderId="0" xfId="1" applyNumberFormat="1" applyFont="1" applyAlignment="1"/>
    <xf numFmtId="3" fontId="136" fillId="0" borderId="13" xfId="41" applyNumberFormat="1" applyFont="1" applyBorder="1" applyAlignment="1"/>
    <xf numFmtId="3" fontId="134" fillId="0" borderId="13" xfId="1" applyNumberFormat="1" applyFont="1" applyBorder="1" applyAlignment="1">
      <alignment wrapText="1"/>
    </xf>
    <xf numFmtId="1" fontId="136" fillId="0" borderId="0" xfId="1" applyNumberFormat="1" applyFont="1" applyFill="1" applyBorder="1" applyAlignment="1">
      <alignment horizontal="right"/>
    </xf>
    <xf numFmtId="0" fontId="136" fillId="0" borderId="0" xfId="1" applyNumberFormat="1" applyFont="1" applyFill="1" applyBorder="1" applyAlignment="1">
      <alignment horizontal="right"/>
    </xf>
    <xf numFmtId="0" fontId="48" fillId="2" borderId="0" xfId="1" applyFont="1" applyFill="1"/>
    <xf numFmtId="0" fontId="122" fillId="2" borderId="0" xfId="1" applyFont="1" applyFill="1"/>
    <xf numFmtId="0" fontId="115" fillId="2" borderId="0" xfId="1" applyFont="1" applyFill="1"/>
    <xf numFmtId="0" fontId="131" fillId="0" borderId="0" xfId="35" applyFont="1" applyBorder="1" applyAlignment="1"/>
    <xf numFmtId="0" fontId="131" fillId="0" borderId="0" xfId="35" applyFont="1" applyFill="1" applyAlignment="1"/>
    <xf numFmtId="167" fontId="70" fillId="0" borderId="0" xfId="35" applyNumberFormat="1" applyFont="1" applyBorder="1" applyAlignment="1"/>
    <xf numFmtId="0" fontId="70" fillId="0" borderId="0" xfId="35" applyFont="1" applyFill="1"/>
    <xf numFmtId="0" fontId="70" fillId="0" borderId="0" xfId="35" applyFont="1" applyFill="1" applyAlignment="1">
      <alignment wrapText="1"/>
    </xf>
    <xf numFmtId="0" fontId="57" fillId="2" borderId="0" xfId="5" applyFont="1" applyFill="1" applyAlignment="1"/>
    <xf numFmtId="0" fontId="126" fillId="2" borderId="0" xfId="35" applyFont="1" applyFill="1"/>
    <xf numFmtId="0" fontId="68" fillId="2" borderId="0" xfId="35" applyFill="1"/>
    <xf numFmtId="0" fontId="23" fillId="2" borderId="0" xfId="0" applyFont="1" applyFill="1" applyBorder="1" applyAlignment="1">
      <alignment horizontal="left" wrapText="1"/>
    </xf>
    <xf numFmtId="0" fontId="23" fillId="0" borderId="0" xfId="0" applyFont="1" applyAlignment="1"/>
    <xf numFmtId="0" fontId="3" fillId="2" borderId="0" xfId="0" applyFont="1" applyFill="1" applyAlignment="1"/>
    <xf numFmtId="0" fontId="6" fillId="2" borderId="0" xfId="0" applyFont="1" applyFill="1" applyAlignment="1"/>
    <xf numFmtId="0" fontId="8" fillId="2" borderId="0" xfId="0" applyFont="1" applyFill="1" applyAlignment="1">
      <alignment horizontal="left"/>
    </xf>
    <xf numFmtId="0" fontId="12" fillId="2" borderId="0" xfId="0" applyFont="1" applyFill="1" applyAlignment="1">
      <alignment horizontal="left"/>
    </xf>
    <xf numFmtId="0" fontId="141" fillId="2" borderId="0" xfId="0" applyFont="1" applyFill="1" applyAlignment="1">
      <alignment horizontal="left"/>
    </xf>
    <xf numFmtId="0" fontId="10" fillId="2" borderId="0" xfId="0" applyFont="1" applyFill="1"/>
    <xf numFmtId="0" fontId="10" fillId="2" borderId="0" xfId="0" applyFont="1" applyFill="1" applyAlignment="1">
      <alignment horizontal="left" vertical="center"/>
    </xf>
    <xf numFmtId="0" fontId="115" fillId="2" borderId="0" xfId="0" applyFont="1" applyFill="1"/>
    <xf numFmtId="0" fontId="55" fillId="0" borderId="0" xfId="30" applyFont="1" applyFill="1" applyAlignment="1">
      <alignment wrapText="1"/>
    </xf>
    <xf numFmtId="168" fontId="2" fillId="2" borderId="0" xfId="4" applyNumberFormat="1" applyFont="1" applyFill="1" applyBorder="1" applyAlignment="1"/>
    <xf numFmtId="168" fontId="10" fillId="2" borderId="0" xfId="25" applyFont="1" applyFill="1" applyAlignment="1"/>
    <xf numFmtId="168" fontId="8" fillId="2" borderId="0" xfId="25" applyFont="1" applyFill="1" applyAlignment="1"/>
    <xf numFmtId="168" fontId="10" fillId="2" borderId="0" xfId="25" applyFont="1" applyFill="1" applyAlignment="1">
      <alignment wrapText="1"/>
    </xf>
    <xf numFmtId="168" fontId="10" fillId="2" borderId="0" xfId="25" applyFont="1" applyFill="1" applyBorder="1" applyAlignment="1"/>
    <xf numFmtId="168" fontId="2" fillId="2" borderId="0" xfId="25" applyFont="1" applyFill="1" applyAlignment="1">
      <alignment wrapText="1"/>
    </xf>
    <xf numFmtId="168" fontId="2" fillId="2" borderId="0" xfId="25" applyFont="1" applyFill="1" applyAlignment="1"/>
    <xf numFmtId="168" fontId="8" fillId="2" borderId="0" xfId="25" applyFont="1" applyFill="1" applyAlignment="1">
      <alignment wrapText="1"/>
    </xf>
    <xf numFmtId="168" fontId="10" fillId="2" borderId="0" xfId="25" applyFont="1" applyFill="1" applyBorder="1" applyAlignment="1">
      <alignment wrapText="1"/>
    </xf>
    <xf numFmtId="168" fontId="2" fillId="2" borderId="0" xfId="26" applyFont="1" applyFill="1" applyBorder="1" applyAlignment="1">
      <alignment wrapText="1"/>
    </xf>
    <xf numFmtId="168" fontId="2" fillId="2" borderId="0" xfId="25" applyFont="1" applyFill="1" applyBorder="1" applyAlignment="1"/>
    <xf numFmtId="168" fontId="8" fillId="2" borderId="0" xfId="26" applyFont="1" applyFill="1" applyBorder="1" applyAlignment="1">
      <alignment wrapText="1"/>
    </xf>
    <xf numFmtId="0" fontId="69" fillId="0" borderId="80" xfId="27" applyNumberFormat="1" applyFont="1" applyFill="1" applyBorder="1" applyAlignment="1">
      <alignment horizontal="right" wrapText="1" readingOrder="1"/>
    </xf>
    <xf numFmtId="167" fontId="70" fillId="0" borderId="50" xfId="27" applyNumberFormat="1" applyFont="1" applyFill="1" applyBorder="1" applyAlignment="1">
      <alignment horizontal="right" wrapText="1" readingOrder="1"/>
    </xf>
    <xf numFmtId="167" fontId="70" fillId="0" borderId="18" xfId="27" applyNumberFormat="1" applyFont="1" applyFill="1" applyBorder="1" applyAlignment="1">
      <alignment horizontal="right" wrapText="1" readingOrder="1"/>
    </xf>
    <xf numFmtId="0" fontId="70" fillId="0" borderId="80" xfId="27" applyNumberFormat="1" applyFont="1" applyFill="1" applyBorder="1" applyAlignment="1">
      <alignment horizontal="right" wrapText="1" readingOrder="1"/>
    </xf>
    <xf numFmtId="0" fontId="70" fillId="0" borderId="17" xfId="27" applyNumberFormat="1" applyFont="1" applyFill="1" applyBorder="1" applyAlignment="1">
      <alignment horizontal="right" wrapText="1" readingOrder="1"/>
    </xf>
    <xf numFmtId="3" fontId="70" fillId="0" borderId="50" xfId="27" applyNumberFormat="1" applyFont="1" applyFill="1" applyBorder="1" applyAlignment="1">
      <alignment horizontal="right" wrapText="1" readingOrder="1"/>
    </xf>
    <xf numFmtId="3" fontId="70" fillId="0" borderId="18" xfId="27" applyNumberFormat="1" applyFont="1" applyFill="1" applyBorder="1" applyAlignment="1">
      <alignment horizontal="right" wrapText="1" readingOrder="1"/>
    </xf>
    <xf numFmtId="3" fontId="70" fillId="0" borderId="80" xfId="27" applyNumberFormat="1" applyFont="1" applyFill="1" applyBorder="1" applyAlignment="1">
      <alignment horizontal="right" wrapText="1" readingOrder="1"/>
    </xf>
    <xf numFmtId="0" fontId="2" fillId="2" borderId="0" xfId="1" applyFont="1" applyFill="1" applyAlignment="1">
      <alignment horizontal="left"/>
    </xf>
    <xf numFmtId="0" fontId="12" fillId="2" borderId="0" xfId="1" applyFont="1" applyFill="1" applyAlignment="1"/>
    <xf numFmtId="0" fontId="12" fillId="2" borderId="0" xfId="1" applyFont="1" applyFill="1" applyAlignment="1">
      <alignment horizontal="left"/>
    </xf>
    <xf numFmtId="0" fontId="17" fillId="0" borderId="0" xfId="1" applyFont="1" applyAlignment="1"/>
    <xf numFmtId="0" fontId="18" fillId="0" borderId="0" xfId="1" applyFont="1" applyAlignment="1"/>
    <xf numFmtId="0" fontId="12" fillId="2" borderId="0" xfId="1" applyFont="1" applyFill="1" applyAlignment="1">
      <alignment vertical="center"/>
    </xf>
    <xf numFmtId="0" fontId="12" fillId="2" borderId="0" xfId="1" applyFont="1" applyFill="1" applyBorder="1"/>
    <xf numFmtId="0" fontId="8" fillId="2" borderId="0" xfId="1" applyFont="1" applyFill="1" applyBorder="1"/>
    <xf numFmtId="0" fontId="17" fillId="0" borderId="0" xfId="1" applyFont="1" applyAlignment="1"/>
    <xf numFmtId="0" fontId="52" fillId="2" borderId="0" xfId="1" applyFont="1" applyFill="1" applyAlignment="1"/>
    <xf numFmtId="0" fontId="17" fillId="0" borderId="0" xfId="1" applyFont="1" applyBorder="1" applyAlignment="1">
      <alignment horizontal="center" wrapText="1"/>
    </xf>
    <xf numFmtId="0" fontId="12" fillId="2" borderId="0" xfId="4" applyFont="1" applyFill="1" applyAlignment="1"/>
    <xf numFmtId="1" fontId="24" fillId="0" borderId="0" xfId="1" applyNumberFormat="1" applyFont="1" applyBorder="1" applyAlignment="1"/>
    <xf numFmtId="169" fontId="24" fillId="0" borderId="0" xfId="1" applyNumberFormat="1" applyFont="1" applyFill="1" applyBorder="1" applyAlignment="1"/>
    <xf numFmtId="3" fontId="22" fillId="0" borderId="0" xfId="1" applyNumberFormat="1" applyFont="1" applyBorder="1" applyAlignment="1"/>
    <xf numFmtId="0" fontId="20" fillId="0" borderId="8" xfId="1" applyFont="1" applyBorder="1" applyAlignment="1">
      <alignment horizontal="right"/>
    </xf>
    <xf numFmtId="0" fontId="17" fillId="0" borderId="0" xfId="13" applyFont="1" applyFill="1" applyAlignment="1"/>
    <xf numFmtId="0" fontId="17" fillId="0" borderId="0" xfId="13" applyFont="1" applyBorder="1" applyAlignment="1"/>
    <xf numFmtId="0" fontId="17" fillId="0" borderId="0" xfId="13" applyFont="1" applyAlignment="1"/>
    <xf numFmtId="0" fontId="20" fillId="0" borderId="0" xfId="14" applyFont="1" applyFill="1" applyBorder="1" applyAlignment="1"/>
    <xf numFmtId="0" fontId="20" fillId="0" borderId="0" xfId="14" applyFont="1" applyAlignment="1"/>
    <xf numFmtId="0" fontId="17" fillId="0" borderId="0" xfId="15" applyFont="1" applyFill="1" applyBorder="1" applyAlignment="1"/>
    <xf numFmtId="0" fontId="17" fillId="0" borderId="0" xfId="14" applyFont="1" applyFill="1" applyBorder="1" applyAlignment="1"/>
    <xf numFmtId="0" fontId="17" fillId="0" borderId="0" xfId="14" applyFont="1" applyBorder="1" applyAlignment="1"/>
    <xf numFmtId="0" fontId="20" fillId="0" borderId="0" xfId="14" applyFont="1" applyFill="1"/>
    <xf numFmtId="0" fontId="20" fillId="0" borderId="0" xfId="14" applyFont="1" applyFill="1" applyAlignment="1"/>
    <xf numFmtId="0" fontId="20" fillId="0" borderId="0" xfId="14" applyFont="1" applyFill="1" applyAlignment="1">
      <alignment wrapText="1"/>
    </xf>
    <xf numFmtId="49" fontId="20" fillId="0" borderId="0" xfId="8" applyNumberFormat="1" applyFont="1" applyFill="1" applyBorder="1" applyAlignment="1"/>
    <xf numFmtId="49" fontId="20" fillId="0" borderId="0" xfId="8" applyNumberFormat="1" applyFont="1" applyFill="1" applyAlignment="1"/>
    <xf numFmtId="0" fontId="20" fillId="0" borderId="0" xfId="1" applyFont="1" applyFill="1" applyBorder="1" applyAlignment="1">
      <alignment horizontal="center" vertical="center" wrapText="1"/>
    </xf>
    <xf numFmtId="0" fontId="20" fillId="0" borderId="15" xfId="1" applyFont="1" applyFill="1" applyBorder="1" applyAlignment="1">
      <alignment horizontal="center" vertical="center" wrapText="1"/>
    </xf>
    <xf numFmtId="0" fontId="8" fillId="2" borderId="0" xfId="4" applyFont="1" applyFill="1" applyAlignment="1"/>
    <xf numFmtId="0" fontId="12" fillId="2" borderId="0" xfId="4" applyFont="1" applyFill="1" applyAlignment="1"/>
    <xf numFmtId="0" fontId="20" fillId="0" borderId="0" xfId="20" applyFont="1" applyAlignment="1"/>
    <xf numFmtId="0" fontId="17" fillId="0" borderId="0" xfId="20" applyFont="1" applyAlignment="1"/>
    <xf numFmtId="0" fontId="79" fillId="0" borderId="0" xfId="8" applyFont="1" applyAlignment="1"/>
    <xf numFmtId="0" fontId="20" fillId="0" borderId="0" xfId="21" applyFont="1" applyFill="1" applyAlignment="1"/>
    <xf numFmtId="0" fontId="2" fillId="0" borderId="0" xfId="21" applyFont="1" applyFill="1" applyBorder="1" applyAlignment="1">
      <alignment wrapText="1"/>
    </xf>
    <xf numFmtId="0" fontId="2" fillId="0" borderId="0" xfId="21" applyFont="1" applyFill="1" applyBorder="1" applyAlignment="1"/>
    <xf numFmtId="0" fontId="2" fillId="0" borderId="0" xfId="21" applyFont="1" applyAlignment="1"/>
    <xf numFmtId="0" fontId="4" fillId="2" borderId="0" xfId="5" applyFont="1" applyFill="1"/>
    <xf numFmtId="0" fontId="6" fillId="2" borderId="0" xfId="5" applyFont="1" applyFill="1"/>
    <xf numFmtId="0" fontId="62" fillId="2" borderId="0" xfId="5" applyFont="1" applyFill="1" applyAlignment="1"/>
    <xf numFmtId="0" fontId="6" fillId="2" borderId="0" xfId="5" applyFont="1" applyFill="1" applyAlignment="1"/>
    <xf numFmtId="0" fontId="12" fillId="2" borderId="0" xfId="6" applyFont="1" applyFill="1" applyAlignment="1" applyProtection="1"/>
    <xf numFmtId="0" fontId="8" fillId="2" borderId="0" xfId="6" applyFont="1" applyFill="1" applyAlignment="1"/>
    <xf numFmtId="0" fontId="2" fillId="2" borderId="0" xfId="5" applyFont="1" applyFill="1" applyAlignment="1"/>
    <xf numFmtId="0" fontId="2" fillId="2" borderId="0" xfId="7" applyFont="1" applyFill="1" applyAlignment="1"/>
    <xf numFmtId="0" fontId="12" fillId="2" borderId="0" xfId="7" applyFont="1" applyFill="1" applyAlignment="1"/>
    <xf numFmtId="0" fontId="8" fillId="2" borderId="0" xfId="7" applyFont="1" applyFill="1" applyAlignment="1"/>
    <xf numFmtId="0" fontId="4" fillId="2" borderId="0" xfId="7" applyFont="1" applyFill="1" applyAlignment="1">
      <alignment vertical="top"/>
    </xf>
    <xf numFmtId="0" fontId="62" fillId="2" borderId="0" xfId="7" applyFont="1" applyFill="1" applyAlignment="1">
      <alignment horizontal="left"/>
    </xf>
    <xf numFmtId="0" fontId="62" fillId="2" borderId="0" xfId="7" applyFont="1" applyFill="1" applyAlignment="1"/>
    <xf numFmtId="0" fontId="4" fillId="2" borderId="0" xfId="5" applyFont="1" applyFill="1" applyAlignment="1"/>
    <xf numFmtId="0" fontId="23" fillId="2" borderId="0" xfId="6" applyFont="1" applyFill="1" applyAlignment="1"/>
    <xf numFmtId="0" fontId="57" fillId="2" borderId="0" xfId="7" applyFont="1" applyFill="1" applyAlignment="1"/>
    <xf numFmtId="0" fontId="20" fillId="0" borderId="0" xfId="1" applyFont="1" applyFill="1" applyBorder="1" applyAlignment="1">
      <alignment vertical="center" wrapText="1"/>
    </xf>
    <xf numFmtId="2" fontId="22" fillId="0" borderId="13" xfId="1" applyNumberFormat="1" applyFont="1" applyBorder="1" applyAlignment="1"/>
    <xf numFmtId="2" fontId="22" fillId="0" borderId="13" xfId="1" applyNumberFormat="1" applyFont="1" applyFill="1" applyBorder="1" applyAlignment="1"/>
    <xf numFmtId="0" fontId="4" fillId="0" borderId="0" xfId="1" applyFont="1" applyBorder="1" applyAlignment="1"/>
    <xf numFmtId="0" fontId="22" fillId="0" borderId="0" xfId="1" applyFont="1" applyFill="1" applyBorder="1" applyAlignment="1">
      <alignment wrapText="1"/>
    </xf>
    <xf numFmtId="0" fontId="22" fillId="0" borderId="13" xfId="1" applyFont="1" applyBorder="1" applyAlignment="1"/>
    <xf numFmtId="0" fontId="22" fillId="0" borderId="0" xfId="1" applyFont="1" applyAlignment="1"/>
    <xf numFmtId="0" fontId="2" fillId="0" borderId="0" xfId="1" applyFont="1" applyBorder="1" applyAlignment="1"/>
    <xf numFmtId="0" fontId="2" fillId="0" borderId="0" xfId="1" applyFont="1" applyAlignment="1"/>
    <xf numFmtId="165" fontId="17" fillId="0" borderId="13" xfId="1" applyNumberFormat="1" applyFont="1" applyBorder="1" applyAlignment="1"/>
    <xf numFmtId="165" fontId="17" fillId="0" borderId="7" xfId="1" applyNumberFormat="1" applyFont="1" applyBorder="1" applyAlignment="1"/>
    <xf numFmtId="165" fontId="17" fillId="0" borderId="0" xfId="1" applyNumberFormat="1" applyFont="1" applyFill="1" applyAlignment="1"/>
    <xf numFmtId="166" fontId="17" fillId="0" borderId="13" xfId="1" applyNumberFormat="1" applyFont="1" applyBorder="1" applyAlignment="1"/>
    <xf numFmtId="0" fontId="143" fillId="2" borderId="0" xfId="1" applyFont="1" applyFill="1" applyAlignment="1">
      <alignment horizontal="justify"/>
    </xf>
    <xf numFmtId="0" fontId="12" fillId="2" borderId="0" xfId="4" applyFont="1" applyFill="1" applyAlignment="1"/>
    <xf numFmtId="0" fontId="8" fillId="2" borderId="0" xfId="4" applyFont="1" applyFill="1" applyAlignment="1"/>
    <xf numFmtId="0" fontId="20"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167" fontId="69" fillId="0" borderId="58" xfId="9" applyNumberFormat="1" applyFont="1" applyFill="1" applyBorder="1" applyAlignment="1">
      <alignment horizontal="right" wrapText="1" readingOrder="1"/>
    </xf>
    <xf numFmtId="167" fontId="69" fillId="0" borderId="58" xfId="9" applyNumberFormat="1" applyFont="1" applyFill="1" applyBorder="1" applyAlignment="1">
      <alignment wrapText="1" readingOrder="1"/>
    </xf>
    <xf numFmtId="0" fontId="20" fillId="0" borderId="49" xfId="9" applyNumberFormat="1" applyFont="1" applyFill="1" applyBorder="1" applyAlignment="1">
      <alignment wrapText="1"/>
    </xf>
    <xf numFmtId="0" fontId="70" fillId="0" borderId="58" xfId="9" applyNumberFormat="1" applyFont="1" applyFill="1" applyBorder="1" applyAlignment="1">
      <alignment wrapText="1" readingOrder="1"/>
    </xf>
    <xf numFmtId="0" fontId="70" fillId="0" borderId="58" xfId="9" applyNumberFormat="1" applyFont="1" applyFill="1" applyBorder="1" applyAlignment="1">
      <alignment horizontal="right" wrapText="1"/>
    </xf>
    <xf numFmtId="0" fontId="70" fillId="0" borderId="58" xfId="9" applyNumberFormat="1" applyFont="1" applyFill="1" applyBorder="1" applyAlignment="1">
      <alignment wrapText="1"/>
    </xf>
    <xf numFmtId="0" fontId="20" fillId="0" borderId="49" xfId="9" applyNumberFormat="1" applyFont="1" applyFill="1" applyBorder="1" applyAlignment="1">
      <alignment wrapText="1" readingOrder="1"/>
    </xf>
    <xf numFmtId="4" fontId="22" fillId="0" borderId="13" xfId="1" applyNumberFormat="1" applyFont="1" applyFill="1" applyBorder="1"/>
    <xf numFmtId="4" fontId="22" fillId="0" borderId="13" xfId="1" applyNumberFormat="1" applyFont="1" applyBorder="1"/>
    <xf numFmtId="4" fontId="17" fillId="0" borderId="13" xfId="1" applyNumberFormat="1" applyFont="1" applyFill="1" applyBorder="1" applyAlignment="1">
      <alignment horizontal="right" wrapText="1"/>
    </xf>
    <xf numFmtId="4" fontId="22" fillId="0" borderId="13" xfId="1" applyNumberFormat="1" applyFont="1" applyBorder="1" applyAlignment="1"/>
    <xf numFmtId="0" fontId="8" fillId="2" borderId="0" xfId="1" applyFont="1" applyFill="1" applyAlignment="1">
      <alignment horizontal="left"/>
    </xf>
    <xf numFmtId="0" fontId="57" fillId="2" borderId="0" xfId="1" applyFont="1" applyFill="1" applyAlignment="1"/>
    <xf numFmtId="0" fontId="57" fillId="2" borderId="0" xfId="1" applyFont="1" applyFill="1" applyAlignment="1">
      <alignment horizontal="left"/>
    </xf>
    <xf numFmtId="168" fontId="17" fillId="0" borderId="0" xfId="25" applyFont="1" applyFill="1" applyBorder="1" applyAlignment="1">
      <alignment horizontal="right" vertical="center"/>
    </xf>
    <xf numFmtId="165" fontId="20" fillId="0" borderId="0" xfId="1" applyNumberFormat="1" applyFont="1" applyFill="1" applyBorder="1" applyAlignment="1">
      <alignment horizontal="center" vertical="center" wrapText="1"/>
    </xf>
    <xf numFmtId="165" fontId="20" fillId="0" borderId="0" xfId="1" applyNumberFormat="1" applyFont="1" applyFill="1" applyAlignment="1">
      <alignment horizontal="center" vertical="center" wrapText="1"/>
    </xf>
    <xf numFmtId="168" fontId="17" fillId="0" borderId="0" xfId="25" applyFont="1" applyFill="1" applyBorder="1" applyAlignment="1">
      <alignment vertical="center" wrapText="1"/>
    </xf>
    <xf numFmtId="168" fontId="56" fillId="0" borderId="0" xfId="25" applyNumberFormat="1" applyFont="1" applyFill="1" applyBorder="1" applyAlignment="1">
      <alignment horizontal="left" wrapText="1"/>
    </xf>
    <xf numFmtId="168" fontId="17" fillId="0" borderId="0" xfId="25" applyFont="1" applyFill="1" applyBorder="1" applyAlignment="1">
      <alignment vertical="top"/>
    </xf>
    <xf numFmtId="168" fontId="17" fillId="0" borderId="0" xfId="25" applyFont="1"/>
    <xf numFmtId="168" fontId="17" fillId="0" borderId="0" xfId="25" applyFont="1" applyAlignment="1">
      <alignment vertical="top"/>
    </xf>
    <xf numFmtId="0" fontId="23" fillId="2" borderId="0" xfId="4" applyFont="1" applyFill="1" applyBorder="1" applyAlignment="1"/>
    <xf numFmtId="0" fontId="12" fillId="2" borderId="0" xfId="4" applyFont="1" applyFill="1" applyBorder="1" applyAlignment="1"/>
    <xf numFmtId="0" fontId="8" fillId="2" borderId="0" xfId="4" applyFont="1" applyFill="1" applyBorder="1" applyAlignment="1"/>
    <xf numFmtId="0" fontId="23" fillId="2" borderId="0" xfId="4" applyFont="1" applyFill="1" applyAlignment="1"/>
    <xf numFmtId="0" fontId="93" fillId="2" borderId="0" xfId="0" applyFont="1" applyFill="1" applyAlignment="1"/>
    <xf numFmtId="0" fontId="93" fillId="2" borderId="0" xfId="0" applyFont="1" applyFill="1" applyBorder="1" applyAlignment="1"/>
    <xf numFmtId="0" fontId="20" fillId="0" borderId="0" xfId="0" applyFont="1" applyBorder="1" applyAlignment="1">
      <alignment vertical="center" wrapText="1"/>
    </xf>
    <xf numFmtId="0" fontId="24" fillId="0" borderId="0" xfId="0" applyFont="1"/>
    <xf numFmtId="0" fontId="44" fillId="0" borderId="0" xfId="0" applyFont="1" applyFill="1"/>
    <xf numFmtId="0" fontId="67" fillId="2" borderId="0" xfId="30" applyFill="1" applyAlignment="1"/>
    <xf numFmtId="0" fontId="13" fillId="2" borderId="0" xfId="30" applyFont="1" applyFill="1" applyAlignment="1"/>
    <xf numFmtId="0" fontId="8" fillId="0" borderId="0" xfId="4" applyFont="1" applyFill="1" applyAlignment="1"/>
    <xf numFmtId="0" fontId="60" fillId="2" borderId="0" xfId="6" applyFont="1" applyFill="1" applyAlignment="1"/>
    <xf numFmtId="0" fontId="108" fillId="2" borderId="0" xfId="30" applyFont="1" applyFill="1" applyAlignment="1"/>
    <xf numFmtId="0" fontId="109" fillId="2" borderId="0" xfId="30" applyFont="1" applyFill="1" applyAlignment="1"/>
    <xf numFmtId="0" fontId="78" fillId="0" borderId="0" xfId="30" applyFont="1" applyFill="1" applyAlignment="1"/>
    <xf numFmtId="0" fontId="78" fillId="0" borderId="0" xfId="30" applyFont="1" applyFill="1" applyAlignment="1">
      <alignment horizontal="left"/>
    </xf>
    <xf numFmtId="0" fontId="17" fillId="0" borderId="0" xfId="30" applyFont="1" applyFill="1" applyAlignment="1">
      <alignment horizontal="center" vertical="center"/>
    </xf>
    <xf numFmtId="0" fontId="67" fillId="0" borderId="0" xfId="30" applyFill="1" applyAlignment="1"/>
    <xf numFmtId="0" fontId="8" fillId="2" borderId="0" xfId="34" applyFont="1" applyFill="1" applyAlignment="1"/>
    <xf numFmtId="0" fontId="20" fillId="0" borderId="0" xfId="30" applyFont="1" applyAlignment="1">
      <alignment horizontal="center" vertical="center"/>
    </xf>
    <xf numFmtId="0" fontId="17" fillId="0" borderId="0" xfId="30" applyFont="1" applyBorder="1" applyAlignment="1">
      <alignment vertical="center"/>
    </xf>
    <xf numFmtId="0" fontId="56" fillId="0" borderId="0" xfId="30" applyFont="1" applyBorder="1" applyAlignment="1">
      <alignment horizontal="center" wrapText="1"/>
    </xf>
    <xf numFmtId="0" fontId="8" fillId="2" borderId="0" xfId="245" applyFont="1" applyFill="1" applyAlignment="1">
      <alignment wrapText="1"/>
    </xf>
    <xf numFmtId="0" fontId="7" fillId="2" borderId="0" xfId="245" applyFont="1" applyFill="1" applyAlignment="1">
      <alignment wrapText="1"/>
    </xf>
    <xf numFmtId="0" fontId="10" fillId="2" borderId="0" xfId="245" applyFont="1" applyFill="1" applyAlignment="1">
      <alignment wrapText="1"/>
    </xf>
    <xf numFmtId="0" fontId="10" fillId="2" borderId="0" xfId="0" applyFont="1" applyFill="1" applyAlignment="1">
      <alignment wrapText="1"/>
    </xf>
    <xf numFmtId="0" fontId="10" fillId="0" borderId="0" xfId="0" applyFont="1" applyAlignment="1">
      <alignment wrapText="1"/>
    </xf>
    <xf numFmtId="0" fontId="8" fillId="2" borderId="0" xfId="4" applyFont="1" applyFill="1" applyAlignment="1"/>
    <xf numFmtId="0" fontId="12" fillId="2" borderId="0" xfId="4" applyFont="1" applyFill="1" applyAlignment="1"/>
    <xf numFmtId="0" fontId="20" fillId="0" borderId="0" xfId="30" applyFont="1" applyFill="1" applyBorder="1" applyAlignment="1">
      <alignment vertical="center" wrapText="1"/>
    </xf>
    <xf numFmtId="0" fontId="37" fillId="0" borderId="0" xfId="30" applyFont="1" applyFill="1" applyBorder="1" applyAlignment="1">
      <alignment vertical="center" wrapText="1"/>
    </xf>
    <xf numFmtId="168" fontId="12" fillId="2" borderId="0" xfId="4" applyNumberFormat="1" applyFont="1" applyFill="1" applyBorder="1" applyAlignment="1">
      <alignment horizontal="left"/>
    </xf>
    <xf numFmtId="165" fontId="24" fillId="0" borderId="80" xfId="1" applyNumberFormat="1" applyFont="1" applyBorder="1" applyAlignment="1"/>
    <xf numFmtId="165" fontId="20" fillId="0" borderId="80" xfId="1" applyNumberFormat="1" applyFont="1" applyBorder="1" applyAlignment="1">
      <alignment wrapText="1"/>
    </xf>
    <xf numFmtId="165" fontId="22" fillId="0" borderId="0" xfId="1" applyNumberFormat="1" applyFont="1" applyAlignment="1"/>
    <xf numFmtId="165" fontId="20" fillId="0" borderId="51" xfId="1" applyNumberFormat="1" applyFont="1" applyBorder="1" applyAlignment="1">
      <alignment wrapText="1"/>
    </xf>
    <xf numFmtId="0" fontId="22" fillId="0" borderId="47" xfId="1" applyFont="1" applyBorder="1" applyAlignment="1">
      <alignment wrapText="1"/>
    </xf>
    <xf numFmtId="0" fontId="17" fillId="0" borderId="47" xfId="1" applyFont="1" applyBorder="1" applyAlignment="1">
      <alignment wrapText="1"/>
    </xf>
    <xf numFmtId="4" fontId="20" fillId="0" borderId="80" xfId="1" applyNumberFormat="1" applyFont="1" applyBorder="1" applyAlignment="1"/>
    <xf numFmtId="0" fontId="19" fillId="0" borderId="0" xfId="1" applyFont="1" applyFill="1"/>
    <xf numFmtId="182" fontId="17" fillId="0" borderId="0" xfId="1" applyNumberFormat="1" applyFont="1"/>
    <xf numFmtId="2" fontId="24" fillId="0" borderId="80" xfId="1" applyNumberFormat="1" applyFont="1" applyBorder="1" applyAlignment="1">
      <alignment horizontal="right"/>
    </xf>
    <xf numFmtId="2" fontId="20" fillId="0" borderId="80" xfId="1" applyNumberFormat="1" applyFont="1" applyBorder="1" applyAlignment="1"/>
    <xf numFmtId="3" fontId="20" fillId="0" borderId="80" xfId="1" applyNumberFormat="1" applyFont="1" applyBorder="1" applyAlignment="1"/>
    <xf numFmtId="2" fontId="20" fillId="0" borderId="80" xfId="1" applyNumberFormat="1" applyFont="1" applyBorder="1" applyAlignment="1">
      <alignment horizontal="right"/>
    </xf>
    <xf numFmtId="165" fontId="20" fillId="0" borderId="80" xfId="1" applyNumberFormat="1" applyFont="1" applyBorder="1" applyAlignment="1"/>
    <xf numFmtId="165" fontId="20" fillId="0" borderId="80" xfId="1" applyNumberFormat="1" applyFont="1" applyBorder="1" applyAlignment="1">
      <alignment horizontal="right"/>
    </xf>
    <xf numFmtId="0" fontId="38" fillId="0" borderId="80" xfId="1" applyFont="1" applyBorder="1" applyAlignment="1">
      <alignment horizontal="right"/>
    </xf>
    <xf numFmtId="43" fontId="17" fillId="0" borderId="0" xfId="1" applyNumberFormat="1" applyFont="1" applyFill="1" applyBorder="1"/>
    <xf numFmtId="3" fontId="24" fillId="0" borderId="0" xfId="249" applyNumberFormat="1" applyFont="1" applyFill="1" applyAlignment="1">
      <alignment wrapText="1"/>
    </xf>
    <xf numFmtId="3" fontId="24" fillId="0" borderId="80" xfId="249" applyNumberFormat="1" applyFont="1" applyFill="1" applyBorder="1" applyAlignment="1">
      <alignment wrapText="1"/>
    </xf>
    <xf numFmtId="3" fontId="20" fillId="0" borderId="0" xfId="249" applyNumberFormat="1" applyFont="1" applyFill="1" applyAlignment="1">
      <alignment wrapText="1"/>
    </xf>
    <xf numFmtId="3" fontId="20" fillId="0" borderId="80" xfId="1" applyNumberFormat="1" applyFont="1" applyBorder="1" applyAlignment="1">
      <alignment wrapText="1"/>
    </xf>
    <xf numFmtId="4" fontId="20" fillId="0" borderId="47" xfId="1" applyNumberFormat="1" applyFont="1" applyBorder="1" applyAlignment="1"/>
    <xf numFmtId="3" fontId="20" fillId="0" borderId="80" xfId="249" applyNumberFormat="1" applyFont="1" applyFill="1" applyBorder="1" applyAlignment="1"/>
    <xf numFmtId="4" fontId="20" fillId="0" borderId="80" xfId="1" applyNumberFormat="1" applyFont="1" applyBorder="1" applyAlignment="1">
      <alignment horizontal="right"/>
    </xf>
    <xf numFmtId="3" fontId="20" fillId="0" borderId="80" xfId="1" applyNumberFormat="1" applyFont="1" applyBorder="1" applyAlignment="1">
      <alignment horizontal="right" wrapText="1"/>
    </xf>
    <xf numFmtId="4" fontId="20" fillId="0" borderId="47" xfId="1" applyNumberFormat="1" applyFont="1" applyBorder="1" applyAlignment="1">
      <alignment horizontal="right"/>
    </xf>
    <xf numFmtId="169" fontId="20" fillId="0" borderId="80" xfId="1" applyNumberFormat="1" applyFont="1" applyBorder="1" applyAlignment="1"/>
    <xf numFmtId="169" fontId="20" fillId="0" borderId="47" xfId="1" applyNumberFormat="1" applyFont="1" applyBorder="1" applyAlignment="1"/>
    <xf numFmtId="169" fontId="38" fillId="0" borderId="80" xfId="1" applyNumberFormat="1" applyFont="1" applyBorder="1" applyAlignment="1">
      <alignment horizontal="right"/>
    </xf>
    <xf numFmtId="0" fontId="36" fillId="0" borderId="0" xfId="1" applyFont="1" applyFill="1"/>
    <xf numFmtId="0" fontId="4" fillId="0" borderId="0" xfId="1" applyFont="1" applyFill="1"/>
    <xf numFmtId="3" fontId="20" fillId="0" borderId="0" xfId="249" applyNumberFormat="1" applyFont="1" applyFill="1" applyBorder="1" applyAlignment="1"/>
    <xf numFmtId="165" fontId="20" fillId="0" borderId="51" xfId="1" applyNumberFormat="1" applyFont="1" applyBorder="1" applyAlignment="1"/>
    <xf numFmtId="165" fontId="20" fillId="0" borderId="0" xfId="1" applyNumberFormat="1" applyFont="1" applyBorder="1" applyAlignment="1"/>
    <xf numFmtId="165" fontId="17" fillId="0" borderId="0" xfId="1" applyNumberFormat="1" applyFont="1" applyAlignment="1"/>
    <xf numFmtId="0" fontId="25" fillId="0" borderId="51" xfId="1" applyFont="1" applyBorder="1" applyAlignment="1"/>
    <xf numFmtId="4" fontId="26" fillId="0" borderId="0" xfId="1" applyNumberFormat="1" applyFont="1" applyAlignment="1"/>
    <xf numFmtId="0" fontId="26" fillId="0" borderId="0" xfId="1" applyFont="1" applyAlignment="1"/>
    <xf numFmtId="0" fontId="18" fillId="0" borderId="51" xfId="1" applyFont="1" applyBorder="1" applyAlignment="1"/>
    <xf numFmtId="2" fontId="29" fillId="0" borderId="0" xfId="1" applyNumberFormat="1" applyFont="1" applyAlignment="1"/>
    <xf numFmtId="2" fontId="26" fillId="0" borderId="0" xfId="1" applyNumberFormat="1" applyFont="1" applyAlignment="1"/>
    <xf numFmtId="1" fontId="20" fillId="0" borderId="0" xfId="1" applyNumberFormat="1" applyFont="1" applyFill="1" applyBorder="1" applyAlignment="1"/>
    <xf numFmtId="0" fontId="8" fillId="0" borderId="0" xfId="1" applyFont="1" applyBorder="1" applyAlignment="1"/>
    <xf numFmtId="0" fontId="40" fillId="0" borderId="0" xfId="1" applyFont="1" applyBorder="1" applyAlignment="1"/>
    <xf numFmtId="169" fontId="20" fillId="0" borderId="0" xfId="249" applyNumberFormat="1" applyFont="1" applyFill="1" applyBorder="1" applyAlignment="1"/>
    <xf numFmtId="0" fontId="8" fillId="2" borderId="0" xfId="4" applyFont="1" applyFill="1" applyAlignment="1">
      <alignment horizontal="left"/>
    </xf>
    <xf numFmtId="0" fontId="8" fillId="2" borderId="0" xfId="4" applyFont="1" applyFill="1" applyAlignment="1">
      <alignment horizontal="justify"/>
    </xf>
    <xf numFmtId="0" fontId="3" fillId="2" borderId="0" xfId="30" applyFont="1" applyFill="1" applyAlignment="1">
      <alignment horizontal="left"/>
    </xf>
    <xf numFmtId="0" fontId="5" fillId="2" borderId="0" xfId="30" applyFont="1" applyFill="1" applyAlignment="1">
      <alignment horizontal="left"/>
    </xf>
    <xf numFmtId="0" fontId="61" fillId="2" borderId="0" xfId="123" applyFont="1" applyFill="1" applyAlignment="1"/>
    <xf numFmtId="0" fontId="12" fillId="2" borderId="0" xfId="123" applyFont="1" applyFill="1" applyAlignment="1"/>
    <xf numFmtId="0" fontId="8" fillId="2" borderId="0" xfId="123" applyFont="1" applyFill="1" applyAlignment="1"/>
    <xf numFmtId="0" fontId="2" fillId="2" borderId="0" xfId="123" applyFont="1" applyFill="1" applyAlignment="1"/>
    <xf numFmtId="0" fontId="2" fillId="2" borderId="0" xfId="0" applyFont="1" applyFill="1" applyBorder="1" applyAlignment="1"/>
    <xf numFmtId="0" fontId="2" fillId="2" borderId="0" xfId="0" applyFont="1" applyFill="1" applyAlignment="1"/>
    <xf numFmtId="0" fontId="2" fillId="2" borderId="0" xfId="30" applyFont="1" applyFill="1" applyBorder="1" applyAlignment="1"/>
    <xf numFmtId="0" fontId="18" fillId="0" borderId="0" xfId="1" applyFont="1" applyAlignment="1"/>
    <xf numFmtId="0" fontId="17" fillId="0" borderId="0" xfId="1" applyFont="1" applyAlignment="1"/>
    <xf numFmtId="0" fontId="12" fillId="0" borderId="0" xfId="4" applyFont="1" applyFill="1" applyAlignment="1"/>
    <xf numFmtId="3" fontId="20" fillId="0" borderId="0" xfId="30" applyNumberFormat="1" applyFont="1" applyFill="1" applyBorder="1" applyAlignment="1"/>
    <xf numFmtId="3" fontId="70" fillId="0" borderId="66" xfId="9" applyNumberFormat="1" applyFont="1" applyFill="1" applyBorder="1" applyAlignment="1">
      <alignment horizontal="right" wrapText="1" readingOrder="1"/>
    </xf>
    <xf numFmtId="3" fontId="69" fillId="0" borderId="48" xfId="9" applyNumberFormat="1" applyFont="1" applyFill="1" applyBorder="1" applyAlignment="1">
      <alignment horizontal="right" wrapText="1" readingOrder="1"/>
    </xf>
    <xf numFmtId="3" fontId="20" fillId="0" borderId="51" xfId="30" applyNumberFormat="1" applyFont="1" applyFill="1" applyBorder="1" applyAlignment="1"/>
    <xf numFmtId="3" fontId="69" fillId="0" borderId="16" xfId="27" applyNumberFormat="1" applyFont="1" applyFill="1" applyBorder="1" applyAlignment="1">
      <alignment horizontal="right" wrapText="1" readingOrder="1"/>
    </xf>
    <xf numFmtId="0" fontId="22" fillId="0" borderId="47" xfId="1" applyFont="1" applyBorder="1" applyAlignment="1"/>
    <xf numFmtId="169" fontId="20" fillId="0" borderId="80" xfId="249" applyNumberFormat="1" applyFont="1" applyFill="1" applyBorder="1" applyAlignment="1"/>
    <xf numFmtId="3" fontId="24" fillId="0" borderId="80" xfId="249" applyNumberFormat="1" applyFont="1" applyFill="1" applyBorder="1" applyAlignment="1"/>
    <xf numFmtId="3" fontId="24" fillId="0" borderId="51" xfId="249" applyNumberFormat="1" applyFont="1" applyFill="1" applyBorder="1" applyAlignment="1"/>
    <xf numFmtId="165" fontId="24" fillId="0" borderId="80" xfId="1" applyNumberFormat="1" applyFont="1" applyFill="1" applyBorder="1" applyAlignment="1">
      <alignment horizontal="right" wrapText="1"/>
    </xf>
    <xf numFmtId="165" fontId="24" fillId="0" borderId="0" xfId="1" applyNumberFormat="1" applyFont="1" applyFill="1" applyBorder="1" applyAlignment="1">
      <alignment horizontal="right" wrapText="1"/>
    </xf>
    <xf numFmtId="0" fontId="18" fillId="0" borderId="0" xfId="1" applyFont="1" applyFill="1"/>
    <xf numFmtId="0" fontId="33" fillId="2" borderId="0" xfId="1" applyFont="1" applyFill="1"/>
    <xf numFmtId="0" fontId="17" fillId="0" borderId="3" xfId="30" applyFont="1" applyFill="1" applyBorder="1" applyAlignment="1">
      <alignment horizontal="center" vertical="center" wrapText="1"/>
    </xf>
    <xf numFmtId="0" fontId="4" fillId="0" borderId="0" xfId="30" applyFont="1" applyFill="1" applyBorder="1"/>
    <xf numFmtId="0" fontId="17" fillId="0" borderId="15" xfId="30" applyFont="1" applyFill="1" applyBorder="1" applyAlignment="1">
      <alignment horizontal="center" vertical="center" wrapText="1"/>
    </xf>
    <xf numFmtId="0" fontId="61" fillId="2" borderId="0" xfId="1" applyFont="1" applyFill="1"/>
    <xf numFmtId="0" fontId="10" fillId="2" borderId="0" xfId="1" applyFont="1" applyFill="1"/>
    <xf numFmtId="0" fontId="165" fillId="2" borderId="0" xfId="4" applyFont="1" applyFill="1"/>
    <xf numFmtId="0" fontId="61" fillId="2" borderId="0" xfId="4" applyFont="1" applyFill="1" applyAlignment="1"/>
    <xf numFmtId="168" fontId="61" fillId="2" borderId="0" xfId="4" applyNumberFormat="1" applyFont="1" applyFill="1" applyBorder="1" applyAlignment="1">
      <alignment wrapText="1"/>
    </xf>
    <xf numFmtId="168" fontId="61" fillId="2" borderId="0" xfId="4" applyNumberFormat="1" applyFont="1" applyFill="1" applyBorder="1" applyAlignment="1">
      <alignment horizontal="left"/>
    </xf>
    <xf numFmtId="168" fontId="61" fillId="2" borderId="0" xfId="25" applyFont="1" applyFill="1" applyAlignment="1">
      <alignment horizontal="left" wrapText="1"/>
    </xf>
    <xf numFmtId="168" fontId="61" fillId="2" borderId="0" xfId="25" applyFont="1" applyFill="1" applyAlignment="1"/>
    <xf numFmtId="0" fontId="61" fillId="2" borderId="0" xfId="4" applyFont="1" applyFill="1" applyBorder="1" applyAlignment="1"/>
    <xf numFmtId="168" fontId="61" fillId="2" borderId="0" xfId="25" applyFont="1" applyFill="1"/>
    <xf numFmtId="0" fontId="166" fillId="2" borderId="0" xfId="30" applyFont="1" applyFill="1" applyAlignment="1"/>
    <xf numFmtId="0" fontId="166" fillId="2" borderId="0" xfId="30" applyFont="1" applyFill="1"/>
    <xf numFmtId="0" fontId="61" fillId="2" borderId="0" xfId="4" applyFont="1" applyFill="1" applyAlignment="1">
      <alignment horizontal="left"/>
    </xf>
    <xf numFmtId="0" fontId="61" fillId="2" borderId="0" xfId="30" applyFont="1" applyFill="1"/>
    <xf numFmtId="0" fontId="61" fillId="2" borderId="0" xfId="0" applyFont="1" applyFill="1"/>
    <xf numFmtId="0" fontId="167" fillId="2" borderId="0" xfId="4" applyFont="1" applyFill="1" applyBorder="1" applyAlignment="1"/>
    <xf numFmtId="0" fontId="167" fillId="2" borderId="0" xfId="123" applyFont="1" applyFill="1" applyAlignment="1"/>
    <xf numFmtId="0" fontId="163" fillId="2" borderId="0" xfId="1" applyFont="1" applyFill="1"/>
    <xf numFmtId="0" fontId="163" fillId="2" borderId="0" xfId="0" applyFont="1" applyFill="1" applyAlignment="1"/>
    <xf numFmtId="0" fontId="167" fillId="2" borderId="0" xfId="4" applyFont="1" applyFill="1" applyAlignment="1"/>
    <xf numFmtId="0" fontId="167" fillId="2" borderId="0" xfId="1" applyFont="1" applyFill="1" applyAlignment="1"/>
    <xf numFmtId="0" fontId="167" fillId="2" borderId="0" xfId="4" applyFont="1" applyFill="1" applyBorder="1" applyAlignment="1">
      <alignment horizontal="left"/>
    </xf>
    <xf numFmtId="0" fontId="163" fillId="2" borderId="0" xfId="30" applyFont="1" applyFill="1" applyAlignment="1"/>
    <xf numFmtId="0" fontId="168" fillId="2" borderId="0" xfId="30" applyFont="1" applyFill="1"/>
    <xf numFmtId="0" fontId="168" fillId="2" borderId="0" xfId="30" applyFont="1" applyFill="1" applyAlignment="1"/>
    <xf numFmtId="0" fontId="167" fillId="2" borderId="0" xfId="0" applyFont="1" applyFill="1" applyBorder="1" applyAlignment="1"/>
    <xf numFmtId="0" fontId="167" fillId="2" borderId="0" xfId="0" applyFont="1" applyFill="1" applyAlignment="1"/>
    <xf numFmtId="168" fontId="163" fillId="2" borderId="0" xfId="25" applyFont="1" applyFill="1"/>
    <xf numFmtId="168" fontId="167" fillId="2" borderId="0" xfId="4" applyNumberFormat="1" applyFont="1" applyFill="1" applyBorder="1" applyAlignment="1">
      <alignment horizontal="left"/>
    </xf>
    <xf numFmtId="168" fontId="167" fillId="2" borderId="0" xfId="25" applyFont="1" applyFill="1" applyBorder="1" applyAlignment="1"/>
    <xf numFmtId="0" fontId="167" fillId="2" borderId="0" xfId="1" applyFont="1" applyFill="1"/>
    <xf numFmtId="0" fontId="169" fillId="2" borderId="0" xfId="1" applyFont="1" applyFill="1" applyAlignment="1"/>
    <xf numFmtId="0" fontId="58" fillId="2" borderId="0" xfId="0" applyFont="1" applyFill="1" applyBorder="1" applyAlignment="1"/>
    <xf numFmtId="0" fontId="50" fillId="2" borderId="0" xfId="0" applyFont="1" applyFill="1" applyBorder="1" applyAlignment="1"/>
    <xf numFmtId="0" fontId="10" fillId="2" borderId="0" xfId="30" applyFont="1" applyFill="1" applyBorder="1" applyAlignment="1"/>
    <xf numFmtId="0" fontId="18" fillId="0" borderId="0" xfId="1" applyFont="1" applyAlignment="1"/>
    <xf numFmtId="0" fontId="17" fillId="0" borderId="0" xfId="1" applyFont="1" applyAlignment="1"/>
    <xf numFmtId="0" fontId="17" fillId="0" borderId="35" xfId="1" applyFont="1" applyBorder="1" applyAlignment="1">
      <alignment horizontal="center" wrapText="1"/>
    </xf>
    <xf numFmtId="3" fontId="20" fillId="0" borderId="0" xfId="1" applyNumberFormat="1" applyFont="1" applyBorder="1" applyAlignment="1"/>
    <xf numFmtId="165" fontId="20" fillId="0" borderId="0" xfId="1" applyNumberFormat="1" applyFont="1" applyBorder="1" applyAlignment="1">
      <alignment horizontal="right"/>
    </xf>
    <xf numFmtId="0" fontId="38" fillId="0" borderId="0" xfId="1" applyFont="1" applyBorder="1" applyAlignment="1">
      <alignment horizontal="right"/>
    </xf>
    <xf numFmtId="165" fontId="38" fillId="0" borderId="0" xfId="1" applyNumberFormat="1" applyFont="1" applyBorder="1" applyAlignment="1">
      <alignment horizontal="right"/>
    </xf>
    <xf numFmtId="3" fontId="24" fillId="0" borderId="54" xfId="249" applyNumberFormat="1" applyFont="1" applyFill="1" applyBorder="1" applyAlignment="1"/>
    <xf numFmtId="165" fontId="24" fillId="0" borderId="54" xfId="249" applyNumberFormat="1" applyFont="1" applyFill="1" applyBorder="1" applyAlignment="1"/>
    <xf numFmtId="165" fontId="24" fillId="0" borderId="55" xfId="249" applyNumberFormat="1" applyFont="1" applyFill="1" applyBorder="1" applyAlignment="1"/>
    <xf numFmtId="0" fontId="8" fillId="2" borderId="0" xfId="4" applyFont="1" applyFill="1" applyAlignment="1"/>
    <xf numFmtId="0" fontId="12" fillId="2" borderId="0" xfId="4" applyFont="1" applyFill="1" applyAlignment="1"/>
    <xf numFmtId="0" fontId="60" fillId="2" borderId="0" xfId="4" applyFont="1" applyFill="1" applyAlignment="1"/>
    <xf numFmtId="3" fontId="24" fillId="0" borderId="80" xfId="249" applyNumberFormat="1" applyFont="1" applyBorder="1" applyAlignment="1"/>
    <xf numFmtId="3" fontId="24" fillId="0" borderId="80" xfId="1" applyNumberFormat="1" applyFont="1" applyBorder="1" applyAlignment="1"/>
    <xf numFmtId="3" fontId="20" fillId="0" borderId="80" xfId="249" applyNumberFormat="1" applyFont="1" applyBorder="1" applyAlignment="1">
      <alignment wrapText="1"/>
    </xf>
    <xf numFmtId="3" fontId="20" fillId="0" borderId="80" xfId="249" applyNumberFormat="1" applyFont="1" applyBorder="1" applyAlignment="1"/>
    <xf numFmtId="0" fontId="19" fillId="0" borderId="0" xfId="1" applyFont="1" applyFill="1" applyAlignment="1"/>
    <xf numFmtId="0" fontId="26" fillId="0" borderId="0" xfId="1" applyFont="1" applyFill="1" applyAlignment="1"/>
    <xf numFmtId="4" fontId="20" fillId="0" borderId="80" xfId="1" applyNumberFormat="1" applyFont="1" applyFill="1" applyBorder="1" applyAlignment="1"/>
    <xf numFmtId="2" fontId="20" fillId="0" borderId="47" xfId="1" applyNumberFormat="1" applyFont="1" applyBorder="1" applyAlignment="1"/>
    <xf numFmtId="4" fontId="18" fillId="0" borderId="0" xfId="1" applyNumberFormat="1" applyFont="1" applyFill="1" applyAlignment="1"/>
    <xf numFmtId="2" fontId="18" fillId="0" borderId="0" xfId="1" applyNumberFormat="1" applyFont="1" applyFill="1" applyAlignment="1"/>
    <xf numFmtId="169" fontId="24" fillId="0" borderId="80" xfId="1" applyNumberFormat="1" applyFont="1" applyBorder="1" applyAlignment="1"/>
    <xf numFmtId="3" fontId="24" fillId="0" borderId="55" xfId="249" applyNumberFormat="1" applyFont="1" applyFill="1" applyBorder="1" applyAlignment="1"/>
    <xf numFmtId="3" fontId="20" fillId="0" borderId="51" xfId="1" applyNumberFormat="1" applyFont="1" applyBorder="1" applyAlignment="1"/>
    <xf numFmtId="165" fontId="20" fillId="0" borderId="0" xfId="1" applyNumberFormat="1" applyFont="1" applyFill="1" applyBorder="1" applyAlignment="1"/>
    <xf numFmtId="2" fontId="20" fillId="0" borderId="0" xfId="1" applyNumberFormat="1" applyFont="1" applyFill="1" applyAlignment="1"/>
    <xf numFmtId="3" fontId="18" fillId="0" borderId="0" xfId="249" applyNumberFormat="1" applyFont="1" applyFill="1" applyBorder="1" applyAlignment="1"/>
    <xf numFmtId="165" fontId="18" fillId="0" borderId="0" xfId="1" applyNumberFormat="1" applyFont="1" applyFill="1" applyBorder="1" applyAlignment="1"/>
    <xf numFmtId="3" fontId="18" fillId="0" borderId="0" xfId="1" applyNumberFormat="1" applyFont="1" applyFill="1" applyAlignment="1"/>
    <xf numFmtId="0" fontId="10" fillId="2" borderId="0" xfId="0" applyFont="1" applyFill="1"/>
    <xf numFmtId="0" fontId="8" fillId="2" borderId="0" xfId="0" applyFont="1" applyFill="1"/>
    <xf numFmtId="0" fontId="12" fillId="2" borderId="0" xfId="4" applyFont="1" applyFill="1" applyAlignment="1"/>
    <xf numFmtId="0" fontId="8" fillId="0" borderId="0" xfId="1" applyFont="1" applyFill="1" applyAlignment="1"/>
    <xf numFmtId="0" fontId="33" fillId="0" borderId="0" xfId="1" applyFont="1" applyFill="1" applyAlignment="1"/>
    <xf numFmtId="0" fontId="6" fillId="0" borderId="0" xfId="1" applyFont="1" applyFill="1" applyBorder="1" applyAlignment="1"/>
    <xf numFmtId="0" fontId="6" fillId="0" borderId="0" xfId="1" applyFont="1" applyFill="1" applyAlignment="1"/>
    <xf numFmtId="0" fontId="7" fillId="0" borderId="0" xfId="1" applyFont="1" applyFill="1" applyAlignment="1"/>
    <xf numFmtId="0" fontId="12" fillId="0" borderId="0" xfId="0" applyFont="1" applyFill="1" applyAlignment="1"/>
    <xf numFmtId="0" fontId="8" fillId="0" borderId="0" xfId="0" applyFont="1" applyFill="1" applyAlignment="1"/>
    <xf numFmtId="0" fontId="11" fillId="0" borderId="0" xfId="1" applyFont="1" applyFill="1" applyBorder="1" applyAlignment="1"/>
    <xf numFmtId="0" fontId="164" fillId="2" borderId="0" xfId="0" applyFont="1" applyFill="1"/>
    <xf numFmtId="0" fontId="170" fillId="2" borderId="0" xfId="0" applyFont="1" applyFill="1"/>
    <xf numFmtId="0" fontId="167" fillId="2" borderId="0" xfId="4" applyFont="1" applyFill="1"/>
    <xf numFmtId="0" fontId="10" fillId="2" borderId="0" xfId="0" applyFont="1" applyFill="1"/>
    <xf numFmtId="0" fontId="8" fillId="2" borderId="0" xfId="0" applyFont="1" applyFill="1"/>
    <xf numFmtId="0" fontId="167" fillId="2" borderId="0" xfId="4" applyFont="1" applyFill="1" applyAlignment="1">
      <alignment horizontal="justify"/>
    </xf>
    <xf numFmtId="0" fontId="61" fillId="2" borderId="0" xfId="4" applyFont="1" applyFill="1" applyAlignment="1">
      <alignment horizontal="justify" wrapText="1"/>
    </xf>
    <xf numFmtId="0" fontId="167" fillId="2" borderId="0" xfId="4" applyFont="1" applyFill="1" applyAlignment="1">
      <alignment horizontal="justify" wrapText="1"/>
    </xf>
    <xf numFmtId="0" fontId="8" fillId="2" borderId="0" xfId="4" applyFont="1" applyFill="1" applyAlignment="1">
      <alignment wrapText="1"/>
    </xf>
    <xf numFmtId="0" fontId="8" fillId="2" borderId="0" xfId="4" applyFont="1" applyFill="1" applyAlignment="1"/>
    <xf numFmtId="0" fontId="12" fillId="2" borderId="0" xfId="4" applyFont="1" applyFill="1" applyAlignment="1"/>
    <xf numFmtId="0" fontId="8" fillId="2" borderId="0" xfId="4" applyFont="1" applyFill="1" applyAlignment="1">
      <alignment horizontal="justify" wrapText="1"/>
    </xf>
    <xf numFmtId="0" fontId="12" fillId="2" borderId="0" xfId="4" applyFont="1" applyFill="1" applyAlignment="1">
      <alignment wrapText="1"/>
    </xf>
    <xf numFmtId="0" fontId="3" fillId="2" borderId="0" xfId="1" applyFont="1" applyFill="1" applyAlignment="1">
      <alignment horizontal="justify" wrapText="1"/>
    </xf>
    <xf numFmtId="0" fontId="5" fillId="2" borderId="0" xfId="1" applyFont="1" applyFill="1" applyAlignment="1">
      <alignment horizontal="justify" wrapText="1"/>
    </xf>
    <xf numFmtId="0" fontId="12" fillId="2" borderId="0" xfId="4" applyFont="1" applyFill="1" applyAlignment="1">
      <alignment horizontal="left" wrapText="1"/>
    </xf>
    <xf numFmtId="0" fontId="12" fillId="2" borderId="0" xfId="1" applyFont="1" applyFill="1" applyAlignment="1">
      <alignment horizontal="left"/>
    </xf>
    <xf numFmtId="0" fontId="8" fillId="2" borderId="0" xfId="1" applyFont="1" applyFill="1" applyAlignment="1">
      <alignment horizontal="left"/>
    </xf>
    <xf numFmtId="0" fontId="37" fillId="0" borderId="55" xfId="1" applyFont="1" applyFill="1" applyBorder="1" applyAlignment="1">
      <alignment horizontal="center" vertical="center" wrapText="1"/>
    </xf>
    <xf numFmtId="0" fontId="17" fillId="0" borderId="45" xfId="1" applyFont="1" applyFill="1" applyBorder="1" applyAlignment="1">
      <alignment horizontal="center" vertical="center" wrapText="1"/>
    </xf>
    <xf numFmtId="0" fontId="17" fillId="0" borderId="0" xfId="1" applyFont="1" applyFill="1" applyAlignment="1">
      <alignment wrapText="1"/>
    </xf>
    <xf numFmtId="0" fontId="18" fillId="0" borderId="0" xfId="1" applyFont="1" applyFill="1" applyAlignment="1"/>
    <xf numFmtId="0" fontId="15" fillId="2" borderId="1" xfId="4" applyFont="1" applyFill="1" applyBorder="1" applyAlignment="1" applyProtection="1">
      <alignment horizontal="right" wrapText="1"/>
    </xf>
    <xf numFmtId="0" fontId="17" fillId="0" borderId="34" xfId="1" applyFont="1" applyFill="1" applyBorder="1" applyAlignment="1">
      <alignment horizontal="center" vertical="center" wrapText="1"/>
    </xf>
    <xf numFmtId="0" fontId="17" fillId="0" borderId="47"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3" xfId="1"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8" fillId="0" borderId="55" xfId="1" applyFont="1" applyFill="1" applyBorder="1" applyAlignment="1">
      <alignment horizontal="center" vertical="center" wrapText="1"/>
    </xf>
    <xf numFmtId="0" fontId="18" fillId="0" borderId="51" xfId="1" applyFont="1" applyFill="1" applyBorder="1" applyAlignment="1">
      <alignment horizontal="center" vertical="center" wrapText="1"/>
    </xf>
    <xf numFmtId="0" fontId="18" fillId="0" borderId="45" xfId="1" applyFont="1" applyFill="1" applyBorder="1" applyAlignment="1">
      <alignment horizontal="center" vertical="center" wrapText="1"/>
    </xf>
    <xf numFmtId="0" fontId="17" fillId="0" borderId="54" xfId="1" applyFont="1" applyFill="1" applyBorder="1" applyAlignment="1">
      <alignment horizontal="center" vertical="center" wrapText="1"/>
    </xf>
    <xf numFmtId="0" fontId="17" fillId="0" borderId="44" xfId="1" applyFont="1" applyFill="1" applyBorder="1" applyAlignment="1">
      <alignment horizontal="center" vertical="center" wrapText="1"/>
    </xf>
    <xf numFmtId="0" fontId="37" fillId="0" borderId="34" xfId="1" applyFont="1" applyFill="1" applyBorder="1" applyAlignment="1">
      <alignment horizontal="center" vertical="center" wrapText="1"/>
    </xf>
    <xf numFmtId="0" fontId="21" fillId="0" borderId="10" xfId="1" applyFont="1" applyFill="1" applyBorder="1" applyAlignment="1">
      <alignment horizontal="center" vertical="center" wrapText="1"/>
    </xf>
    <xf numFmtId="0" fontId="37" fillId="0" borderId="54" xfId="1" applyFont="1" applyFill="1" applyBorder="1" applyAlignment="1">
      <alignment horizontal="center" vertical="center" wrapText="1"/>
    </xf>
    <xf numFmtId="0" fontId="18" fillId="0" borderId="0" xfId="1" applyFont="1" applyFill="1" applyAlignment="1">
      <alignment wrapText="1"/>
    </xf>
    <xf numFmtId="0" fontId="12" fillId="0" borderId="0" xfId="1" applyFont="1" applyFill="1" applyAlignment="1"/>
    <xf numFmtId="0" fontId="8" fillId="0" borderId="0" xfId="1" applyFont="1" applyFill="1" applyAlignment="1"/>
    <xf numFmtId="0" fontId="15" fillId="2" borderId="0" xfId="4" applyFont="1" applyFill="1" applyAlignment="1">
      <alignment horizontal="right" wrapText="1"/>
    </xf>
    <xf numFmtId="0" fontId="17" fillId="0" borderId="55" xfId="1" applyFont="1" applyFill="1" applyBorder="1" applyAlignment="1">
      <alignment horizontal="center" vertical="center" wrapText="1"/>
    </xf>
    <xf numFmtId="0" fontId="18" fillId="0" borderId="55" xfId="1" applyFont="1" applyFill="1" applyBorder="1" applyAlignment="1">
      <alignment horizontal="center" vertical="center"/>
    </xf>
    <xf numFmtId="0" fontId="18" fillId="0" borderId="51" xfId="1" applyFont="1" applyFill="1" applyBorder="1" applyAlignment="1">
      <alignment horizontal="center" vertical="center"/>
    </xf>
    <xf numFmtId="0" fontId="18" fillId="0" borderId="45" xfId="1" applyFont="1" applyFill="1" applyBorder="1" applyAlignment="1">
      <alignment horizontal="center" vertical="center"/>
    </xf>
    <xf numFmtId="0" fontId="18" fillId="0" borderId="0" xfId="1" applyFont="1" applyAlignment="1">
      <alignment wrapText="1"/>
    </xf>
    <xf numFmtId="0" fontId="7" fillId="0" borderId="0" xfId="1" applyFont="1" applyFill="1"/>
    <xf numFmtId="0" fontId="8" fillId="0" borderId="0" xfId="1" applyFont="1" applyFill="1"/>
    <xf numFmtId="0" fontId="20" fillId="0" borderId="0" xfId="1" applyFont="1" applyFill="1" applyAlignment="1"/>
    <xf numFmtId="0" fontId="17" fillId="0" borderId="0" xfId="1" applyFont="1" applyFill="1" applyAlignment="1"/>
    <xf numFmtId="0" fontId="37" fillId="0" borderId="5" xfId="1" applyFont="1" applyFill="1" applyBorder="1" applyAlignment="1">
      <alignment horizontal="center" vertical="center" wrapText="1"/>
    </xf>
    <xf numFmtId="0" fontId="17" fillId="0" borderId="80" xfId="1" applyFont="1" applyFill="1" applyBorder="1" applyAlignment="1">
      <alignment horizontal="center" vertical="center" wrapText="1"/>
    </xf>
    <xf numFmtId="0" fontId="17" fillId="0" borderId="51" xfId="1" applyFont="1" applyFill="1" applyBorder="1" applyAlignment="1">
      <alignment horizontal="center" vertical="center" wrapText="1"/>
    </xf>
    <xf numFmtId="0" fontId="12" fillId="0" borderId="0" xfId="0" applyFont="1" applyFill="1"/>
    <xf numFmtId="0" fontId="8" fillId="0" borderId="0" xfId="2" applyFont="1" applyFill="1" applyAlignment="1">
      <alignment wrapText="1"/>
    </xf>
    <xf numFmtId="0" fontId="17" fillId="0" borderId="35"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20" fillId="0" borderId="5" xfId="1" applyFont="1" applyFill="1" applyBorder="1" applyAlignment="1">
      <alignment horizontal="center" vertical="center" wrapText="1"/>
    </xf>
    <xf numFmtId="0" fontId="20" fillId="0" borderId="4" xfId="1" applyFont="1" applyFill="1" applyBorder="1" applyAlignment="1">
      <alignment horizontal="center" vertical="center" wrapText="1"/>
    </xf>
    <xf numFmtId="0" fontId="17" fillId="0" borderId="0"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2" fillId="0" borderId="0" xfId="1" applyFont="1" applyFill="1" applyAlignment="1"/>
    <xf numFmtId="0" fontId="8" fillId="2" borderId="0" xfId="2" applyFont="1" applyFill="1" applyAlignment="1">
      <alignment horizontal="left"/>
    </xf>
    <xf numFmtId="0" fontId="22" fillId="0" borderId="35" xfId="1" applyFont="1" applyBorder="1" applyAlignment="1">
      <alignment horizontal="center" wrapText="1"/>
    </xf>
    <xf numFmtId="0" fontId="17" fillId="0" borderId="35" xfId="1" applyFont="1" applyBorder="1" applyAlignment="1">
      <alignment horizontal="center" wrapText="1"/>
    </xf>
    <xf numFmtId="0" fontId="20" fillId="0" borderId="0" xfId="1" applyFont="1" applyBorder="1" applyAlignment="1">
      <alignment horizontal="center" wrapText="1"/>
    </xf>
    <xf numFmtId="0" fontId="20" fillId="0" borderId="0" xfId="1" applyFont="1" applyFill="1" applyAlignment="1">
      <alignment wrapText="1"/>
    </xf>
    <xf numFmtId="0" fontId="12" fillId="0" borderId="0" xfId="1" applyFont="1" applyFill="1" applyAlignment="1">
      <alignment wrapText="1"/>
    </xf>
    <xf numFmtId="0" fontId="8" fillId="2" borderId="0" xfId="1" applyFont="1" applyFill="1" applyAlignment="1">
      <alignment wrapText="1"/>
    </xf>
    <xf numFmtId="0" fontId="8" fillId="2" borderId="0" xfId="1" applyFont="1" applyFill="1" applyAlignment="1"/>
    <xf numFmtId="0" fontId="20" fillId="0" borderId="3" xfId="2" applyFont="1" applyFill="1" applyBorder="1" applyAlignment="1" applyProtection="1">
      <alignment horizontal="center" vertical="center" wrapText="1"/>
    </xf>
    <xf numFmtId="0" fontId="20" fillId="0" borderId="5" xfId="2" applyFont="1" applyFill="1" applyBorder="1" applyAlignment="1" applyProtection="1">
      <alignment horizontal="center" vertical="center" wrapText="1"/>
    </xf>
    <xf numFmtId="0" fontId="8" fillId="2" borderId="0" xfId="4" applyFont="1" applyFill="1" applyAlignment="1">
      <alignment horizontal="left" wrapText="1"/>
    </xf>
    <xf numFmtId="0" fontId="12" fillId="2" borderId="0" xfId="4" applyFont="1" applyFill="1" applyAlignment="1">
      <alignment horizontal="justify" wrapText="1"/>
    </xf>
    <xf numFmtId="0" fontId="5" fillId="2" borderId="0" xfId="1" applyFont="1" applyFill="1" applyAlignment="1">
      <alignment horizontal="justify"/>
    </xf>
    <xf numFmtId="0" fontId="17" fillId="0" borderId="8" xfId="1" applyFont="1" applyFill="1" applyBorder="1" applyAlignment="1">
      <alignment horizontal="center" vertical="center" wrapText="1"/>
    </xf>
    <xf numFmtId="0" fontId="17" fillId="0" borderId="13"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7" fillId="0" borderId="6" xfId="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17" fillId="0" borderId="15" xfId="1" applyFont="1" applyFill="1" applyBorder="1" applyAlignment="1">
      <alignment horizontal="center" vertical="center" wrapText="1"/>
    </xf>
    <xf numFmtId="0" fontId="7" fillId="2" borderId="0" xfId="1" applyFont="1" applyFill="1" applyAlignment="1">
      <alignment wrapText="1"/>
    </xf>
    <xf numFmtId="0" fontId="10" fillId="2" borderId="0" xfId="1" applyFont="1" applyFill="1" applyAlignment="1">
      <alignment wrapText="1"/>
    </xf>
    <xf numFmtId="0" fontId="52" fillId="2" borderId="0" xfId="1" applyFont="1" applyFill="1" applyAlignment="1"/>
    <xf numFmtId="0" fontId="17" fillId="0" borderId="14"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0" xfId="1" applyFont="1" applyBorder="1" applyAlignment="1">
      <alignment horizontal="center" wrapText="1"/>
    </xf>
    <xf numFmtId="0" fontId="15" fillId="0" borderId="0" xfId="4" applyFont="1" applyFill="1" applyAlignment="1">
      <alignment horizontal="right" wrapText="1"/>
    </xf>
    <xf numFmtId="0" fontId="15" fillId="0" borderId="0" xfId="4" applyFont="1" applyFill="1" applyAlignment="1">
      <alignment horizontal="right"/>
    </xf>
    <xf numFmtId="0" fontId="22" fillId="0" borderId="0" xfId="1" applyFont="1" applyBorder="1" applyAlignment="1">
      <alignment horizontal="center" wrapText="1"/>
    </xf>
    <xf numFmtId="0" fontId="22" fillId="0" borderId="0" xfId="1" applyFont="1" applyFill="1" applyBorder="1" applyAlignment="1">
      <alignment horizontal="center" wrapText="1"/>
    </xf>
    <xf numFmtId="0" fontId="8" fillId="2" borderId="0" xfId="1" applyFont="1" applyFill="1" applyAlignment="1">
      <alignment horizontal="left" wrapText="1"/>
    </xf>
    <xf numFmtId="0" fontId="52" fillId="2" borderId="0" xfId="1" applyFont="1" applyFill="1" applyAlignment="1">
      <alignment wrapText="1"/>
    </xf>
    <xf numFmtId="0" fontId="15" fillId="2" borderId="1" xfId="4" applyFont="1" applyFill="1" applyBorder="1" applyAlignment="1">
      <alignment horizontal="right" wrapText="1"/>
    </xf>
    <xf numFmtId="0" fontId="21" fillId="0" borderId="8" xfId="1" applyFont="1" applyFill="1" applyBorder="1" applyAlignment="1">
      <alignment horizontal="center" vertical="center" wrapText="1"/>
    </xf>
    <xf numFmtId="0" fontId="21" fillId="0" borderId="13" xfId="1" applyFont="1" applyFill="1" applyBorder="1" applyAlignment="1">
      <alignment horizontal="center" vertical="center" wrapText="1"/>
    </xf>
    <xf numFmtId="0" fontId="21" fillId="0" borderId="11" xfId="1" applyFont="1" applyFill="1" applyBorder="1" applyAlignment="1">
      <alignment horizontal="center" vertical="center" wrapText="1"/>
    </xf>
    <xf numFmtId="0" fontId="22" fillId="0" borderId="14" xfId="1" applyFont="1" applyBorder="1" applyAlignment="1">
      <alignment horizontal="center" wrapText="1"/>
    </xf>
    <xf numFmtId="0" fontId="22" fillId="0" borderId="14" xfId="1" applyFont="1" applyFill="1" applyBorder="1" applyAlignment="1">
      <alignment horizontal="center" wrapText="1"/>
    </xf>
    <xf numFmtId="0" fontId="18" fillId="0" borderId="14" xfId="1" applyFont="1" applyFill="1" applyBorder="1" applyAlignment="1">
      <alignment horizontal="center" vertical="center" wrapText="1"/>
    </xf>
    <xf numFmtId="0" fontId="18" fillId="0" borderId="0" xfId="1" applyFont="1" applyFill="1" applyBorder="1" applyAlignment="1">
      <alignment horizontal="center" vertical="center" wrapText="1"/>
    </xf>
    <xf numFmtId="0" fontId="18" fillId="0" borderId="1" xfId="1" applyFont="1" applyFill="1" applyBorder="1" applyAlignment="1">
      <alignment horizontal="center" vertical="center" wrapText="1"/>
    </xf>
    <xf numFmtId="0" fontId="12" fillId="2" borderId="0" xfId="1" applyFont="1" applyFill="1" applyAlignment="1">
      <alignment wrapText="1"/>
    </xf>
    <xf numFmtId="0" fontId="2" fillId="2" borderId="0" xfId="1" applyFont="1" applyFill="1" applyAlignment="1">
      <alignment wrapText="1"/>
    </xf>
    <xf numFmtId="0" fontId="57" fillId="2" borderId="0" xfId="1" applyFont="1" applyFill="1" applyAlignment="1">
      <alignment wrapText="1"/>
    </xf>
    <xf numFmtId="0" fontId="23" fillId="2" borderId="0" xfId="1" applyFont="1" applyFill="1" applyAlignment="1"/>
    <xf numFmtId="0" fontId="58" fillId="2" borderId="0" xfId="1" applyFont="1" applyFill="1" applyAlignment="1"/>
    <xf numFmtId="1" fontId="20" fillId="0" borderId="8" xfId="1" applyNumberFormat="1" applyFont="1" applyFill="1" applyBorder="1" applyAlignment="1">
      <alignment horizontal="center" vertical="center" wrapText="1"/>
    </xf>
    <xf numFmtId="1" fontId="20" fillId="0" borderId="13" xfId="1" applyNumberFormat="1" applyFont="1" applyFill="1" applyBorder="1" applyAlignment="1">
      <alignment horizontal="center" vertical="center" wrapText="1"/>
    </xf>
    <xf numFmtId="1" fontId="20" fillId="0" borderId="11" xfId="1" applyNumberFormat="1" applyFont="1" applyFill="1" applyBorder="1" applyAlignment="1">
      <alignment horizontal="center" vertical="center" wrapText="1"/>
    </xf>
    <xf numFmtId="0" fontId="12" fillId="2" borderId="0" xfId="1" applyFont="1" applyFill="1" applyBorder="1" applyAlignment="1">
      <alignment horizontal="left" wrapText="1"/>
    </xf>
    <xf numFmtId="0" fontId="20" fillId="0" borderId="14"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1" xfId="8" applyFont="1" applyFill="1" applyBorder="1" applyAlignment="1">
      <alignment horizontal="center" vertical="center" wrapText="1"/>
    </xf>
    <xf numFmtId="1" fontId="20" fillId="0" borderId="15" xfId="1" applyNumberFormat="1" applyFont="1" applyFill="1" applyBorder="1" applyAlignment="1">
      <alignment horizontal="center" vertical="center" wrapText="1"/>
    </xf>
    <xf numFmtId="0" fontId="18" fillId="0" borderId="6" xfId="1" applyFont="1" applyFill="1" applyBorder="1" applyAlignment="1">
      <alignment horizontal="center" vertical="center"/>
    </xf>
    <xf numFmtId="0" fontId="18" fillId="0" borderId="9" xfId="1" applyFont="1" applyFill="1" applyBorder="1" applyAlignment="1">
      <alignment horizontal="center" vertical="center"/>
    </xf>
    <xf numFmtId="0" fontId="18" fillId="0" borderId="12" xfId="1" applyFont="1" applyFill="1" applyBorder="1" applyAlignment="1">
      <alignment horizontal="center" vertical="center"/>
    </xf>
    <xf numFmtId="0" fontId="20" fillId="0" borderId="8" xfId="1" applyFont="1" applyFill="1" applyBorder="1" applyAlignment="1">
      <alignment horizontal="center" vertical="center" wrapText="1"/>
    </xf>
    <xf numFmtId="0" fontId="20" fillId="0" borderId="13" xfId="1" applyFont="1" applyFill="1" applyBorder="1" applyAlignment="1">
      <alignment horizontal="center" vertical="center" wrapText="1"/>
    </xf>
    <xf numFmtId="0" fontId="20" fillId="0" borderId="11" xfId="1" applyFont="1" applyFill="1" applyBorder="1" applyAlignment="1">
      <alignment horizontal="center" vertical="center" wrapText="1"/>
    </xf>
    <xf numFmtId="0" fontId="65" fillId="2" borderId="0" xfId="1" applyFont="1" applyFill="1" applyBorder="1" applyAlignment="1">
      <alignment horizontal="left" wrapText="1"/>
    </xf>
    <xf numFmtId="0" fontId="15" fillId="2" borderId="0" xfId="4" applyFont="1" applyFill="1" applyBorder="1" applyAlignment="1">
      <alignment horizontal="right" wrapText="1"/>
    </xf>
    <xf numFmtId="0" fontId="20" fillId="0" borderId="19" xfId="1" applyFont="1" applyFill="1" applyBorder="1" applyAlignment="1">
      <alignment horizontal="center" vertical="center" wrapText="1"/>
    </xf>
    <xf numFmtId="0" fontId="20" fillId="0" borderId="23" xfId="1" applyFont="1" applyFill="1" applyBorder="1" applyAlignment="1">
      <alignment horizontal="center" vertical="center" wrapText="1"/>
    </xf>
    <xf numFmtId="0" fontId="20" fillId="0" borderId="28" xfId="1" applyFont="1" applyFill="1" applyBorder="1" applyAlignment="1">
      <alignment horizontal="center" vertical="center" wrapText="1"/>
    </xf>
    <xf numFmtId="0" fontId="20" fillId="0" borderId="20" xfId="1" applyFont="1" applyFill="1" applyBorder="1" applyAlignment="1">
      <alignment horizontal="center" vertical="center" wrapText="1"/>
    </xf>
    <xf numFmtId="0" fontId="20" fillId="0" borderId="21" xfId="1" applyFont="1" applyFill="1" applyBorder="1" applyAlignment="1">
      <alignment horizontal="center" vertical="center" wrapText="1"/>
    </xf>
    <xf numFmtId="0" fontId="20" fillId="0" borderId="24"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20" fillId="0" borderId="22" xfId="1" applyFont="1" applyFill="1" applyBorder="1" applyAlignment="1">
      <alignment horizontal="center" vertical="center" wrapText="1"/>
    </xf>
    <xf numFmtId="0" fontId="20" fillId="0" borderId="25" xfId="1" applyFont="1" applyFill="1" applyBorder="1" applyAlignment="1">
      <alignment horizontal="center" vertical="center" wrapText="1"/>
    </xf>
    <xf numFmtId="0" fontId="20" fillId="0" borderId="31" xfId="1" applyFont="1" applyFill="1" applyBorder="1" applyAlignment="1">
      <alignment horizontal="center" vertical="center" wrapText="1"/>
    </xf>
    <xf numFmtId="0" fontId="20" fillId="0" borderId="6" xfId="1" applyFont="1" applyFill="1" applyBorder="1" applyAlignment="1">
      <alignment horizontal="center" vertical="center" wrapText="1"/>
    </xf>
    <xf numFmtId="0" fontId="20" fillId="0" borderId="14" xfId="1" applyFont="1" applyFill="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26" xfId="1" applyFont="1" applyFill="1" applyBorder="1" applyAlignment="1">
      <alignment horizontal="center" vertical="center" wrapText="1"/>
    </xf>
    <xf numFmtId="0" fontId="20" fillId="0" borderId="29" xfId="1" applyFont="1" applyFill="1" applyBorder="1" applyAlignment="1">
      <alignment horizontal="center" vertical="center" wrapText="1"/>
    </xf>
    <xf numFmtId="0" fontId="20" fillId="0" borderId="27" xfId="1" applyFont="1" applyFill="1" applyBorder="1" applyAlignment="1">
      <alignment horizontal="center" vertical="center" wrapText="1"/>
    </xf>
    <xf numFmtId="0" fontId="20" fillId="0" borderId="30" xfId="1" applyFont="1" applyFill="1" applyBorder="1" applyAlignment="1">
      <alignment horizontal="center" vertical="center" wrapText="1"/>
    </xf>
    <xf numFmtId="0" fontId="20" fillId="0" borderId="2" xfId="1" applyFont="1" applyFill="1" applyBorder="1" applyAlignment="1">
      <alignment horizontal="center" vertical="center" wrapText="1"/>
    </xf>
    <xf numFmtId="0" fontId="20" fillId="0" borderId="34" xfId="1" applyFont="1" applyFill="1" applyBorder="1" applyAlignment="1">
      <alignment horizontal="center" vertical="center" wrapText="1"/>
    </xf>
    <xf numFmtId="0" fontId="20" fillId="0" borderId="10" xfId="1" applyFont="1" applyFill="1" applyBorder="1" applyAlignment="1">
      <alignment horizontal="center" vertical="center" wrapText="1"/>
    </xf>
    <xf numFmtId="0" fontId="2" fillId="2" borderId="0" xfId="1" applyFont="1" applyFill="1" applyBorder="1" applyAlignment="1">
      <alignment horizontal="left" wrapText="1"/>
    </xf>
    <xf numFmtId="0" fontId="23" fillId="2" borderId="0" xfId="1" applyFont="1" applyFill="1" applyBorder="1" applyAlignment="1">
      <alignment horizontal="left" wrapText="1"/>
    </xf>
    <xf numFmtId="0" fontId="20" fillId="0" borderId="7" xfId="1" applyFont="1" applyFill="1" applyBorder="1" applyAlignment="1">
      <alignment horizontal="center" vertical="center" wrapText="1"/>
    </xf>
    <xf numFmtId="0" fontId="20" fillId="0" borderId="35" xfId="1" applyFont="1" applyFill="1" applyBorder="1" applyAlignment="1">
      <alignment horizontal="center" vertical="center" wrapText="1"/>
    </xf>
    <xf numFmtId="0" fontId="20" fillId="0" borderId="9" xfId="1" applyFont="1" applyFill="1" applyBorder="1" applyAlignment="1">
      <alignment horizontal="center" vertical="center" wrapText="1"/>
    </xf>
    <xf numFmtId="0" fontId="10" fillId="2" borderId="0" xfId="1" applyFont="1" applyFill="1" applyBorder="1" applyAlignment="1">
      <alignment horizontal="left" wrapText="1"/>
    </xf>
    <xf numFmtId="0" fontId="17" fillId="0" borderId="13" xfId="1" applyFont="1" applyFill="1" applyBorder="1" applyAlignment="1">
      <alignment vertical="center" wrapText="1"/>
    </xf>
    <xf numFmtId="0" fontId="17" fillId="0" borderId="11" xfId="1" applyFont="1" applyFill="1" applyBorder="1" applyAlignment="1">
      <alignment vertical="center" wrapText="1"/>
    </xf>
    <xf numFmtId="0" fontId="20" fillId="0" borderId="7" xfId="1" applyFont="1" applyFill="1" applyBorder="1" applyAlignment="1"/>
    <xf numFmtId="0" fontId="20" fillId="0" borderId="10" xfId="1" applyFont="1" applyFill="1" applyBorder="1" applyAlignment="1"/>
    <xf numFmtId="0" fontId="20" fillId="0" borderId="34" xfId="1" applyFont="1" applyFill="1" applyBorder="1" applyAlignment="1">
      <alignment vertical="center" wrapText="1"/>
    </xf>
    <xf numFmtId="0" fontId="20" fillId="0" borderId="9" xfId="1" applyFont="1" applyFill="1" applyBorder="1" applyAlignment="1">
      <alignment vertical="center" wrapText="1"/>
    </xf>
    <xf numFmtId="0" fontId="20" fillId="0" borderId="7" xfId="1" applyFont="1" applyFill="1" applyBorder="1" applyAlignment="1">
      <alignment vertical="center" wrapText="1"/>
    </xf>
    <xf numFmtId="0" fontId="20" fillId="0" borderId="13" xfId="1" applyFont="1" applyFill="1" applyBorder="1" applyAlignment="1">
      <alignment vertical="center" wrapText="1"/>
    </xf>
    <xf numFmtId="0" fontId="20" fillId="0" borderId="11" xfId="1" applyFont="1" applyFill="1" applyBorder="1" applyAlignment="1">
      <alignment vertical="center" wrapText="1"/>
    </xf>
    <xf numFmtId="0" fontId="20" fillId="0" borderId="15" xfId="8" applyFont="1" applyFill="1" applyBorder="1" applyAlignment="1">
      <alignment horizontal="center" vertical="center" wrapText="1"/>
    </xf>
    <xf numFmtId="0" fontId="20" fillId="0" borderId="3" xfId="8" applyFont="1" applyFill="1" applyBorder="1" applyAlignment="1">
      <alignment horizontal="center" vertical="center" wrapText="1"/>
    </xf>
    <xf numFmtId="0" fontId="20" fillId="0" borderId="5" xfId="8" applyFont="1" applyFill="1" applyBorder="1" applyAlignment="1">
      <alignment horizontal="center" vertical="center" wrapText="1"/>
    </xf>
    <xf numFmtId="0" fontId="20" fillId="0" borderId="4" xfId="8" applyFont="1" applyFill="1" applyBorder="1" applyAlignment="1">
      <alignment horizontal="center" vertical="center" wrapText="1"/>
    </xf>
    <xf numFmtId="0" fontId="20" fillId="0" borderId="13" xfId="1" applyFont="1" applyFill="1" applyBorder="1" applyAlignment="1"/>
    <xf numFmtId="0" fontId="20" fillId="0" borderId="11" xfId="1" applyFont="1" applyFill="1" applyBorder="1" applyAlignment="1"/>
    <xf numFmtId="0" fontId="2" fillId="0" borderId="0" xfId="1" applyFont="1" applyBorder="1" applyAlignment="1">
      <alignment horizontal="left" wrapText="1"/>
    </xf>
    <xf numFmtId="0" fontId="62" fillId="0" borderId="0" xfId="1" applyFont="1" applyBorder="1" applyAlignment="1">
      <alignment horizontal="left" wrapText="1"/>
    </xf>
    <xf numFmtId="0" fontId="21" fillId="0" borderId="6" xfId="1" applyFont="1" applyFill="1" applyBorder="1" applyAlignment="1">
      <alignment horizontal="center" vertical="center" wrapText="1"/>
    </xf>
    <xf numFmtId="0" fontId="21" fillId="0" borderId="35" xfId="1" applyFont="1" applyFill="1" applyBorder="1" applyAlignment="1">
      <alignment horizontal="center" vertical="center" wrapText="1"/>
    </xf>
    <xf numFmtId="0" fontId="20" fillId="0" borderId="15" xfId="1" applyFont="1" applyFill="1" applyBorder="1" applyAlignment="1">
      <alignment horizontal="center" vertical="center" wrapText="1"/>
    </xf>
    <xf numFmtId="0" fontId="2" fillId="2" borderId="0" xfId="13" applyFont="1" applyFill="1" applyBorder="1" applyAlignment="1">
      <alignment horizontal="left" wrapText="1"/>
    </xf>
    <xf numFmtId="0" fontId="23" fillId="2" borderId="0" xfId="13" applyFont="1" applyFill="1" applyBorder="1" applyAlignment="1">
      <alignment horizontal="left" wrapText="1"/>
    </xf>
    <xf numFmtId="0" fontId="20" fillId="0" borderId="35" xfId="14" applyFont="1" applyFill="1" applyBorder="1" applyAlignment="1">
      <alignment horizontal="center" vertical="center" wrapText="1"/>
    </xf>
    <xf numFmtId="0" fontId="20" fillId="0" borderId="0" xfId="14" applyFont="1" applyFill="1" applyBorder="1" applyAlignment="1">
      <alignment horizontal="center" vertical="center" wrapText="1"/>
    </xf>
    <xf numFmtId="0" fontId="20" fillId="0" borderId="1" xfId="14" applyFont="1" applyFill="1" applyBorder="1" applyAlignment="1">
      <alignment horizontal="center" vertical="center" wrapText="1"/>
    </xf>
    <xf numFmtId="0" fontId="20" fillId="0" borderId="8" xfId="14" applyFont="1" applyFill="1" applyBorder="1" applyAlignment="1">
      <alignment horizontal="center" vertical="center" wrapText="1"/>
    </xf>
    <xf numFmtId="0" fontId="20" fillId="0" borderId="13" xfId="14" applyFont="1" applyFill="1" applyBorder="1" applyAlignment="1">
      <alignment horizontal="center" vertical="center" wrapText="1"/>
    </xf>
    <xf numFmtId="0" fontId="20" fillId="0" borderId="11" xfId="14" applyFont="1" applyFill="1" applyBorder="1" applyAlignment="1">
      <alignment horizontal="center" vertical="center" wrapText="1"/>
    </xf>
    <xf numFmtId="0" fontId="20" fillId="0" borderId="13" xfId="1" applyFont="1" applyFill="1" applyBorder="1" applyAlignment="1">
      <alignment horizontal="center" wrapText="1"/>
    </xf>
    <xf numFmtId="0" fontId="20" fillId="0" borderId="11" xfId="1" applyFont="1" applyFill="1" applyBorder="1" applyAlignment="1">
      <alignment horizontal="center" wrapText="1"/>
    </xf>
    <xf numFmtId="0" fontId="10" fillId="2" borderId="0" xfId="14" applyFont="1" applyFill="1" applyBorder="1" applyAlignment="1">
      <alignment horizontal="left" wrapText="1"/>
    </xf>
    <xf numFmtId="0" fontId="20" fillId="0" borderId="34" xfId="14" applyFont="1" applyFill="1" applyBorder="1" applyAlignment="1">
      <alignment horizontal="center" vertical="center" wrapText="1"/>
    </xf>
    <xf numFmtId="0" fontId="20" fillId="0" borderId="7" xfId="14" applyFont="1" applyFill="1" applyBorder="1" applyAlignment="1">
      <alignment horizontal="center" vertical="center" wrapText="1"/>
    </xf>
    <xf numFmtId="0" fontId="20" fillId="0" borderId="10" xfId="14" applyFont="1" applyFill="1" applyBorder="1" applyAlignment="1">
      <alignment horizontal="center" vertical="center" wrapText="1"/>
    </xf>
    <xf numFmtId="0" fontId="20" fillId="0" borderId="3" xfId="14" applyFont="1" applyFill="1" applyBorder="1" applyAlignment="1">
      <alignment horizontal="center" vertical="center" wrapText="1"/>
    </xf>
    <xf numFmtId="0" fontId="20" fillId="0" borderId="5" xfId="14" applyFont="1" applyFill="1" applyBorder="1" applyAlignment="1">
      <alignment horizontal="center" vertical="center" wrapText="1"/>
    </xf>
    <xf numFmtId="0" fontId="20" fillId="0" borderId="4" xfId="14" applyFont="1" applyFill="1" applyBorder="1" applyAlignment="1">
      <alignment horizontal="center" vertical="center" wrapText="1"/>
    </xf>
    <xf numFmtId="0" fontId="20" fillId="0" borderId="5" xfId="1" applyFont="1" applyFill="1" applyBorder="1" applyAlignment="1"/>
    <xf numFmtId="0" fontId="20" fillId="0" borderId="6" xfId="14" applyFont="1" applyFill="1" applyBorder="1" applyAlignment="1">
      <alignment horizontal="center" vertical="center" wrapText="1"/>
    </xf>
    <xf numFmtId="0" fontId="20" fillId="0" borderId="12" xfId="14" applyFont="1" applyFill="1" applyBorder="1" applyAlignment="1">
      <alignment horizontal="center" vertical="center" wrapText="1"/>
    </xf>
    <xf numFmtId="0" fontId="17" fillId="0" borderId="0" xfId="14" applyFont="1" applyBorder="1" applyAlignment="1">
      <alignment horizontal="center" vertical="center" wrapText="1"/>
    </xf>
    <xf numFmtId="0" fontId="17" fillId="0" borderId="0" xfId="1" applyFont="1" applyBorder="1" applyAlignment="1">
      <alignment horizontal="center" vertical="center" wrapText="1"/>
    </xf>
    <xf numFmtId="0" fontId="17" fillId="0" borderId="34" xfId="14" applyFont="1" applyFill="1" applyBorder="1" applyAlignment="1">
      <alignment horizontal="center" vertical="center" wrapText="1"/>
    </xf>
    <xf numFmtId="0" fontId="17" fillId="0" borderId="7" xfId="14" applyFont="1" applyFill="1" applyBorder="1" applyAlignment="1">
      <alignment horizontal="center" vertical="center" wrapText="1"/>
    </xf>
    <xf numFmtId="0" fontId="17" fillId="0" borderId="10" xfId="14" applyFont="1" applyFill="1" applyBorder="1" applyAlignment="1">
      <alignment horizontal="center" vertical="center" wrapText="1"/>
    </xf>
    <xf numFmtId="0" fontId="17" fillId="0" borderId="3" xfId="14" applyFont="1" applyFill="1" applyBorder="1" applyAlignment="1">
      <alignment horizontal="center" vertical="center" wrapText="1"/>
    </xf>
    <xf numFmtId="0" fontId="17" fillId="0" borderId="4" xfId="14" applyFont="1" applyFill="1" applyBorder="1" applyAlignment="1">
      <alignment horizontal="center" vertical="center" wrapText="1"/>
    </xf>
    <xf numFmtId="0" fontId="17" fillId="0" borderId="5" xfId="14" applyFont="1" applyFill="1" applyBorder="1" applyAlignment="1">
      <alignment horizontal="center" vertical="center" wrapText="1"/>
    </xf>
    <xf numFmtId="0" fontId="17" fillId="0" borderId="8" xfId="14" applyFont="1" applyFill="1" applyBorder="1" applyAlignment="1">
      <alignment horizontal="center" vertical="center" wrapText="1"/>
    </xf>
    <xf numFmtId="0" fontId="17" fillId="0" borderId="13" xfId="14" applyFont="1" applyFill="1" applyBorder="1" applyAlignment="1">
      <alignment horizontal="center" vertical="center" wrapText="1"/>
    </xf>
    <xf numFmtId="0" fontId="17" fillId="0" borderId="11" xfId="14" applyFont="1" applyFill="1" applyBorder="1" applyAlignment="1">
      <alignment horizontal="center" vertical="center" wrapText="1"/>
    </xf>
    <xf numFmtId="0" fontId="17" fillId="0" borderId="1" xfId="14" applyFont="1" applyFill="1" applyBorder="1" applyAlignment="1">
      <alignment horizontal="center" vertical="center" wrapText="1"/>
    </xf>
    <xf numFmtId="0" fontId="17" fillId="0" borderId="6" xfId="14" applyFont="1" applyFill="1" applyBorder="1" applyAlignment="1">
      <alignment horizontal="center" vertical="center" wrapText="1"/>
    </xf>
    <xf numFmtId="0" fontId="17" fillId="0" borderId="9" xfId="14" applyFont="1" applyFill="1" applyBorder="1" applyAlignment="1">
      <alignment horizontal="center" vertical="center" wrapText="1"/>
    </xf>
    <xf numFmtId="0" fontId="17" fillId="0" borderId="12" xfId="14" applyFont="1" applyFill="1" applyBorder="1" applyAlignment="1">
      <alignment horizontal="center" vertical="center" wrapText="1"/>
    </xf>
    <xf numFmtId="0" fontId="24" fillId="0" borderId="46" xfId="16" applyFont="1" applyFill="1" applyBorder="1" applyAlignment="1">
      <alignment horizontal="center" wrapText="1"/>
    </xf>
    <xf numFmtId="0" fontId="24" fillId="0" borderId="48" xfId="16" applyFont="1" applyFill="1" applyBorder="1" applyAlignment="1">
      <alignment horizontal="center" wrapText="1"/>
    </xf>
    <xf numFmtId="0" fontId="12" fillId="2" borderId="0" xfId="16" applyFont="1" applyFill="1" applyBorder="1" applyAlignment="1">
      <alignment horizontal="left" wrapText="1"/>
    </xf>
    <xf numFmtId="0" fontId="20" fillId="0" borderId="19" xfId="16" applyFont="1" applyFill="1" applyBorder="1" applyAlignment="1">
      <alignment horizontal="center" vertical="center" wrapText="1"/>
    </xf>
    <xf numFmtId="0" fontId="20" fillId="0" borderId="23" xfId="16" applyFont="1" applyFill="1" applyBorder="1" applyAlignment="1">
      <alignment horizontal="center" vertical="center" wrapText="1"/>
    </xf>
    <xf numFmtId="0" fontId="20" fillId="0" borderId="28" xfId="16" applyFont="1" applyFill="1" applyBorder="1" applyAlignment="1">
      <alignment horizontal="center" vertical="center" wrapText="1"/>
    </xf>
    <xf numFmtId="0" fontId="20" fillId="0" borderId="39" xfId="16" applyFont="1" applyFill="1" applyBorder="1" applyAlignment="1">
      <alignment horizontal="center" vertical="center" wrapText="1"/>
    </xf>
    <xf numFmtId="0" fontId="20" fillId="0" borderId="40" xfId="16" applyFont="1" applyFill="1" applyBorder="1" applyAlignment="1">
      <alignment horizontal="center" vertical="center" wrapText="1"/>
    </xf>
    <xf numFmtId="0" fontId="20" fillId="0" borderId="43" xfId="16" applyFont="1" applyFill="1" applyBorder="1" applyAlignment="1">
      <alignment horizontal="center" vertical="center" wrapText="1"/>
    </xf>
    <xf numFmtId="0" fontId="20" fillId="0" borderId="3" xfId="16" applyFont="1" applyFill="1" applyBorder="1" applyAlignment="1">
      <alignment horizontal="center" vertical="center" wrapText="1"/>
    </xf>
    <xf numFmtId="0" fontId="20" fillId="0" borderId="5" xfId="16" applyFont="1" applyFill="1" applyBorder="1" applyAlignment="1">
      <alignment horizontal="center" vertical="center" wrapText="1"/>
    </xf>
    <xf numFmtId="0" fontId="20" fillId="0" borderId="41" xfId="16" applyFont="1" applyFill="1" applyBorder="1" applyAlignment="1">
      <alignment horizontal="center" vertical="center" wrapText="1"/>
    </xf>
    <xf numFmtId="0" fontId="20" fillId="0" borderId="13" xfId="16" applyFont="1" applyFill="1" applyBorder="1" applyAlignment="1">
      <alignment horizontal="center" vertical="center" wrapText="1"/>
    </xf>
    <xf numFmtId="0" fontId="20" fillId="0" borderId="44" xfId="16" applyFont="1" applyFill="1" applyBorder="1" applyAlignment="1">
      <alignment horizontal="center" vertical="center" wrapText="1"/>
    </xf>
    <xf numFmtId="0" fontId="20" fillId="0" borderId="15" xfId="16" applyFont="1" applyFill="1" applyBorder="1" applyAlignment="1">
      <alignment horizontal="center" vertical="center" wrapText="1"/>
    </xf>
    <xf numFmtId="0" fontId="20" fillId="0" borderId="42" xfId="16" applyFont="1" applyFill="1" applyBorder="1" applyAlignment="1">
      <alignment horizontal="center" vertical="center" wrapText="1"/>
    </xf>
    <xf numFmtId="0" fontId="20" fillId="0" borderId="45" xfId="16" applyFont="1" applyFill="1" applyBorder="1" applyAlignment="1">
      <alignment horizontal="center" vertical="center" wrapText="1"/>
    </xf>
    <xf numFmtId="0" fontId="2" fillId="2" borderId="0" xfId="14" applyFont="1" applyFill="1" applyBorder="1" applyAlignment="1">
      <alignment horizontal="left" wrapText="1"/>
    </xf>
    <xf numFmtId="0" fontId="23" fillId="2" borderId="0" xfId="14" applyFont="1" applyFill="1" applyBorder="1" applyAlignment="1">
      <alignment horizontal="left" wrapText="1"/>
    </xf>
    <xf numFmtId="0" fontId="20" fillId="0" borderId="2" xfId="14" applyFont="1" applyFill="1" applyBorder="1" applyAlignment="1">
      <alignment horizontal="center" vertical="center" wrapText="1"/>
    </xf>
    <xf numFmtId="0" fontId="20" fillId="0" borderId="47" xfId="14" applyFont="1" applyFill="1" applyBorder="1" applyAlignment="1">
      <alignment horizontal="center" vertical="center" wrapText="1"/>
    </xf>
    <xf numFmtId="0" fontId="20" fillId="0" borderId="42" xfId="14" applyFont="1" applyFill="1" applyBorder="1" applyAlignment="1">
      <alignment horizontal="center" vertical="center" wrapText="1"/>
    </xf>
    <xf numFmtId="0" fontId="20" fillId="0" borderId="45" xfId="14" applyFont="1" applyFill="1" applyBorder="1" applyAlignment="1">
      <alignment horizontal="center" vertical="center" wrapText="1"/>
    </xf>
    <xf numFmtId="0" fontId="20" fillId="0" borderId="41" xfId="14" applyFont="1" applyFill="1" applyBorder="1" applyAlignment="1">
      <alignment horizontal="center" vertical="center" wrapText="1"/>
    </xf>
    <xf numFmtId="0" fontId="20" fillId="0" borderId="51" xfId="14" applyFont="1" applyFill="1" applyBorder="1" applyAlignment="1">
      <alignment horizontal="center" vertical="center" wrapText="1"/>
    </xf>
    <xf numFmtId="0" fontId="2" fillId="2" borderId="0" xfId="8" applyFont="1" applyFill="1" applyBorder="1" applyAlignment="1">
      <alignment horizontal="left" wrapText="1"/>
    </xf>
    <xf numFmtId="0" fontId="62" fillId="2" borderId="0" xfId="8" applyFont="1" applyFill="1" applyBorder="1" applyAlignment="1">
      <alignment horizontal="left" wrapText="1"/>
    </xf>
    <xf numFmtId="0" fontId="20" fillId="0" borderId="35" xfId="8" applyFont="1" applyFill="1" applyBorder="1" applyAlignment="1">
      <alignment horizontal="center" vertical="center" wrapText="1"/>
    </xf>
    <xf numFmtId="0" fontId="20" fillId="0" borderId="41" xfId="8" applyFont="1" applyFill="1" applyBorder="1" applyAlignment="1">
      <alignment horizontal="center" vertical="center" wrapText="1"/>
    </xf>
    <xf numFmtId="0" fontId="20" fillId="0" borderId="13" xfId="8" applyFont="1" applyFill="1" applyBorder="1" applyAlignment="1">
      <alignment horizontal="center" vertical="center" wrapText="1"/>
    </xf>
    <xf numFmtId="0" fontId="20" fillId="0" borderId="11"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80" xfId="8" applyFont="1" applyFill="1" applyBorder="1" applyAlignment="1">
      <alignment horizontal="center" vertical="center" wrapText="1"/>
    </xf>
    <xf numFmtId="0" fontId="20" fillId="0" borderId="44" xfId="8" applyFont="1" applyFill="1" applyBorder="1" applyAlignment="1">
      <alignment horizontal="center" vertical="center" wrapText="1"/>
    </xf>
    <xf numFmtId="0" fontId="20" fillId="0" borderId="42" xfId="8" applyFont="1" applyFill="1" applyBorder="1" applyAlignment="1">
      <alignment horizontal="center" vertical="center" wrapText="1"/>
    </xf>
    <xf numFmtId="0" fontId="20" fillId="0" borderId="51" xfId="8" applyFont="1" applyFill="1" applyBorder="1" applyAlignment="1">
      <alignment horizontal="center" vertical="center" wrapText="1"/>
    </xf>
    <xf numFmtId="0" fontId="20" fillId="0" borderId="45" xfId="8" applyFont="1" applyFill="1" applyBorder="1" applyAlignment="1">
      <alignment horizontal="center" vertical="center" wrapText="1"/>
    </xf>
    <xf numFmtId="0" fontId="20" fillId="0" borderId="42" xfId="1" applyFont="1" applyFill="1" applyBorder="1" applyAlignment="1">
      <alignment horizontal="center" vertical="center" wrapText="1"/>
    </xf>
    <xf numFmtId="0" fontId="20" fillId="0" borderId="45" xfId="1" applyFont="1" applyFill="1" applyBorder="1" applyAlignment="1">
      <alignment horizontal="center" vertical="center" wrapText="1"/>
    </xf>
    <xf numFmtId="0" fontId="20" fillId="0" borderId="41" xfId="1" applyFont="1" applyFill="1" applyBorder="1" applyAlignment="1">
      <alignment horizontal="center" vertical="center" wrapText="1"/>
    </xf>
    <xf numFmtId="0" fontId="10" fillId="2" borderId="0" xfId="8" applyFont="1" applyFill="1" applyBorder="1" applyAlignment="1">
      <alignment horizontal="left" wrapText="1"/>
    </xf>
    <xf numFmtId="0" fontId="20" fillId="0" borderId="2" xfId="8" applyFont="1" applyFill="1" applyBorder="1" applyAlignment="1">
      <alignment horizontal="center" vertical="center" wrapText="1"/>
    </xf>
    <xf numFmtId="0" fontId="20" fillId="0" borderId="47" xfId="8" applyFont="1" applyFill="1" applyBorder="1" applyAlignment="1">
      <alignment horizontal="center" vertical="center" wrapText="1"/>
    </xf>
    <xf numFmtId="0" fontId="20" fillId="0" borderId="10" xfId="8" applyFont="1" applyFill="1" applyBorder="1" applyAlignment="1">
      <alignment horizontal="center" vertical="center" wrapText="1"/>
    </xf>
    <xf numFmtId="0" fontId="20" fillId="0" borderId="41" xfId="18" applyFont="1" applyFill="1" applyBorder="1" applyAlignment="1">
      <alignment horizontal="center" wrapText="1"/>
    </xf>
    <xf numFmtId="0" fontId="20" fillId="0" borderId="13" xfId="18" applyFont="1" applyFill="1" applyBorder="1" applyAlignment="1">
      <alignment horizontal="center" wrapText="1"/>
    </xf>
    <xf numFmtId="0" fontId="20" fillId="0" borderId="11" xfId="18" applyFont="1" applyFill="1" applyBorder="1" applyAlignment="1">
      <alignment horizontal="center" wrapText="1"/>
    </xf>
    <xf numFmtId="0" fontId="23" fillId="2" borderId="0" xfId="8" applyFont="1" applyFill="1" applyBorder="1" applyAlignment="1">
      <alignment horizontal="left" wrapText="1"/>
    </xf>
    <xf numFmtId="0" fontId="17" fillId="0" borderId="4" xfId="8" applyFont="1" applyFill="1" applyBorder="1" applyAlignment="1">
      <alignment horizontal="center" vertical="center" wrapText="1"/>
    </xf>
    <xf numFmtId="0" fontId="17" fillId="0" borderId="3" xfId="8" applyFont="1" applyFill="1" applyBorder="1" applyAlignment="1">
      <alignment horizontal="center" vertical="center" wrapText="1"/>
    </xf>
    <xf numFmtId="0" fontId="17" fillId="0" borderId="5" xfId="8" applyFont="1" applyFill="1" applyBorder="1" applyAlignment="1">
      <alignment horizontal="center" vertical="center" wrapText="1"/>
    </xf>
    <xf numFmtId="0" fontId="20" fillId="0" borderId="54" xfId="16" applyFont="1" applyFill="1" applyBorder="1" applyAlignment="1">
      <alignment horizontal="center" vertical="center" wrapText="1"/>
    </xf>
    <xf numFmtId="0" fontId="20" fillId="0" borderId="55" xfId="16" applyFont="1" applyFill="1" applyBorder="1" applyAlignment="1">
      <alignment horizontal="center" vertical="center" wrapText="1"/>
    </xf>
    <xf numFmtId="0" fontId="17" fillId="0" borderId="15" xfId="8" applyFont="1" applyFill="1" applyBorder="1" applyAlignment="1">
      <alignment horizontal="center" vertical="center" wrapText="1"/>
    </xf>
    <xf numFmtId="0" fontId="17" fillId="0" borderId="55" xfId="8" applyFont="1" applyFill="1" applyBorder="1" applyAlignment="1">
      <alignment horizontal="center" vertical="center" wrapText="1"/>
    </xf>
    <xf numFmtId="0" fontId="17" fillId="0" borderId="35" xfId="8" applyFont="1" applyFill="1" applyBorder="1" applyAlignment="1">
      <alignment horizontal="center" vertical="center" wrapText="1"/>
    </xf>
    <xf numFmtId="0" fontId="17" fillId="0" borderId="51" xfId="8" applyFont="1" applyFill="1" applyBorder="1" applyAlignment="1">
      <alignment horizontal="center" vertical="center" wrapText="1"/>
    </xf>
    <xf numFmtId="0" fontId="17" fillId="0" borderId="0" xfId="8" applyFont="1" applyFill="1" applyBorder="1" applyAlignment="1">
      <alignment horizontal="center" vertical="center" wrapText="1"/>
    </xf>
    <xf numFmtId="0" fontId="17" fillId="0" borderId="45" xfId="8" applyFont="1" applyFill="1" applyBorder="1" applyAlignment="1">
      <alignment horizontal="center" vertical="center" wrapText="1"/>
    </xf>
    <xf numFmtId="0" fontId="17" fillId="0" borderId="1" xfId="8" applyFont="1" applyFill="1" applyBorder="1" applyAlignment="1">
      <alignment horizontal="center" vertical="center" wrapText="1"/>
    </xf>
    <xf numFmtId="0" fontId="17" fillId="0" borderId="54" xfId="8" applyFont="1" applyFill="1" applyBorder="1" applyAlignment="1">
      <alignment horizontal="center" vertical="center" wrapText="1"/>
    </xf>
    <xf numFmtId="0" fontId="17" fillId="0" borderId="13" xfId="8" applyFont="1" applyFill="1" applyBorder="1" applyAlignment="1">
      <alignment horizontal="center" vertical="center" wrapText="1"/>
    </xf>
    <xf numFmtId="0" fontId="17" fillId="0" borderId="44" xfId="8" applyFont="1" applyFill="1" applyBorder="1" applyAlignment="1">
      <alignment horizontal="center" vertical="center" wrapText="1"/>
    </xf>
    <xf numFmtId="0" fontId="20" fillId="0" borderId="55" xfId="1" applyFont="1" applyFill="1" applyBorder="1" applyAlignment="1">
      <alignment horizontal="center" vertical="center" wrapText="1"/>
    </xf>
    <xf numFmtId="0" fontId="20" fillId="0" borderId="44" xfId="1" applyFont="1" applyFill="1" applyBorder="1" applyAlignment="1">
      <alignment horizontal="center" vertical="center" wrapText="1"/>
    </xf>
    <xf numFmtId="0" fontId="17" fillId="0" borderId="34" xfId="8" applyFont="1" applyFill="1" applyBorder="1" applyAlignment="1">
      <alignment horizontal="center" vertical="center" wrapText="1"/>
    </xf>
    <xf numFmtId="0" fontId="17" fillId="0" borderId="47" xfId="8" applyFont="1" applyFill="1" applyBorder="1" applyAlignment="1">
      <alignment horizontal="center" vertical="center" wrapText="1"/>
    </xf>
    <xf numFmtId="0" fontId="17" fillId="0" borderId="10" xfId="8" applyFont="1" applyFill="1" applyBorder="1" applyAlignment="1">
      <alignment horizontal="center" vertical="center" wrapText="1"/>
    </xf>
    <xf numFmtId="0" fontId="20" fillId="0" borderId="41" xfId="19" applyFont="1" applyFill="1" applyBorder="1" applyAlignment="1">
      <alignment horizontal="center" vertical="center" wrapText="1"/>
    </xf>
    <xf numFmtId="0" fontId="20" fillId="0" borderId="13" xfId="19" applyFont="1" applyFill="1" applyBorder="1" applyAlignment="1">
      <alignment horizontal="center" vertical="center" wrapText="1"/>
    </xf>
    <xf numFmtId="0" fontId="20" fillId="0" borderId="44" xfId="19" applyFont="1" applyFill="1" applyBorder="1" applyAlignment="1">
      <alignment horizontal="center" vertical="center" wrapText="1"/>
    </xf>
    <xf numFmtId="0" fontId="17" fillId="0" borderId="41" xfId="8" applyFont="1" applyFill="1" applyBorder="1" applyAlignment="1">
      <alignment horizontal="center" vertical="center" wrapText="1"/>
    </xf>
    <xf numFmtId="0" fontId="20" fillId="0" borderId="55" xfId="8" applyFont="1" applyFill="1" applyBorder="1" applyAlignment="1">
      <alignment horizontal="center" vertical="center" wrapText="1"/>
    </xf>
    <xf numFmtId="0" fontId="20" fillId="0" borderId="34" xfId="8" applyFont="1" applyFill="1" applyBorder="1" applyAlignment="1">
      <alignment horizontal="center" vertical="center" wrapText="1"/>
    </xf>
    <xf numFmtId="0" fontId="2" fillId="0" borderId="0" xfId="8" applyFont="1" applyFill="1" applyBorder="1" applyAlignment="1">
      <alignment horizontal="left" wrapText="1"/>
    </xf>
    <xf numFmtId="0" fontId="23" fillId="0" borderId="0" xfId="8" applyFont="1" applyFill="1" applyBorder="1" applyAlignment="1">
      <alignment horizontal="left" wrapText="1"/>
    </xf>
    <xf numFmtId="0" fontId="17" fillId="0" borderId="9" xfId="8" applyFont="1" applyFill="1" applyBorder="1" applyAlignment="1">
      <alignment horizontal="center" vertical="center" wrapText="1"/>
    </xf>
    <xf numFmtId="0" fontId="20" fillId="0" borderId="54" xfId="1" applyFont="1" applyFill="1" applyBorder="1" applyAlignment="1">
      <alignment horizontal="center" vertical="center" wrapText="1"/>
    </xf>
    <xf numFmtId="0" fontId="21" fillId="0" borderId="15" xfId="8" applyFont="1" applyFill="1" applyBorder="1" applyAlignment="1">
      <alignment horizontal="center" vertical="center" wrapText="1"/>
    </xf>
    <xf numFmtId="0" fontId="20" fillId="0" borderId="9" xfId="8" applyFont="1" applyFill="1" applyBorder="1" applyAlignment="1">
      <alignment horizontal="center" vertical="center" wrapText="1"/>
    </xf>
    <xf numFmtId="0" fontId="2" fillId="2" borderId="0" xfId="20" applyFont="1" applyFill="1" applyBorder="1" applyAlignment="1">
      <alignment horizontal="left" wrapText="1"/>
    </xf>
    <xf numFmtId="0" fontId="10" fillId="2" borderId="0" xfId="20" applyFont="1" applyFill="1" applyBorder="1" applyAlignment="1">
      <alignment horizontal="left" wrapText="1"/>
    </xf>
    <xf numFmtId="0" fontId="17" fillId="0" borderId="4" xfId="20" applyFont="1" applyFill="1" applyBorder="1" applyAlignment="1">
      <alignment horizontal="center" vertical="center" wrapText="1"/>
    </xf>
    <xf numFmtId="0" fontId="17" fillId="0" borderId="15" xfId="20" applyFont="1" applyFill="1" applyBorder="1" applyAlignment="1">
      <alignment horizontal="center" vertical="center" wrapText="1"/>
    </xf>
    <xf numFmtId="0" fontId="17" fillId="0" borderId="55" xfId="20" applyFont="1" applyFill="1" applyBorder="1" applyAlignment="1">
      <alignment horizontal="center" vertical="center" wrapText="1"/>
    </xf>
    <xf numFmtId="0" fontId="17" fillId="0" borderId="35" xfId="20" applyFont="1" applyFill="1" applyBorder="1" applyAlignment="1">
      <alignment horizontal="center" vertical="center" wrapText="1"/>
    </xf>
    <xf numFmtId="0" fontId="17" fillId="0" borderId="45" xfId="20" applyFont="1" applyFill="1" applyBorder="1" applyAlignment="1">
      <alignment horizontal="center" vertical="center" wrapText="1"/>
    </xf>
    <xf numFmtId="0" fontId="17" fillId="0" borderId="1" xfId="20" applyFont="1" applyFill="1" applyBorder="1" applyAlignment="1">
      <alignment horizontal="center" vertical="center" wrapText="1"/>
    </xf>
    <xf numFmtId="0" fontId="17" fillId="0" borderId="54" xfId="20" applyFont="1" applyFill="1" applyBorder="1" applyAlignment="1">
      <alignment horizontal="center" vertical="center" wrapText="1"/>
    </xf>
    <xf numFmtId="0" fontId="17" fillId="0" borderId="13" xfId="20" applyFont="1" applyFill="1" applyBorder="1" applyAlignment="1">
      <alignment horizontal="center" vertical="center" wrapText="1"/>
    </xf>
    <xf numFmtId="0" fontId="17" fillId="0" borderId="44" xfId="20" applyFont="1" applyFill="1" applyBorder="1" applyAlignment="1">
      <alignment horizontal="center" vertical="center" wrapText="1"/>
    </xf>
    <xf numFmtId="0" fontId="17" fillId="0" borderId="9" xfId="20" applyFont="1" applyFill="1" applyBorder="1" applyAlignment="1">
      <alignment horizontal="center" vertical="center" wrapText="1"/>
    </xf>
    <xf numFmtId="0" fontId="20" fillId="0" borderId="3" xfId="21" applyFont="1" applyFill="1" applyBorder="1" applyAlignment="1">
      <alignment horizontal="center" vertical="center" wrapText="1"/>
    </xf>
    <xf numFmtId="0" fontId="20" fillId="0" borderId="15" xfId="21" applyFont="1" applyFill="1" applyBorder="1" applyAlignment="1">
      <alignment horizontal="center" vertical="center" wrapText="1"/>
    </xf>
    <xf numFmtId="0" fontId="2" fillId="2" borderId="0" xfId="21" applyFont="1" applyFill="1" applyBorder="1" applyAlignment="1">
      <alignment horizontal="left" wrapText="1"/>
    </xf>
    <xf numFmtId="0" fontId="23" fillId="2" borderId="0" xfId="21" applyFont="1" applyFill="1" applyBorder="1" applyAlignment="1">
      <alignment horizontal="left" wrapText="1"/>
    </xf>
    <xf numFmtId="0" fontId="20" fillId="0" borderId="34" xfId="21" applyFont="1" applyFill="1" applyBorder="1" applyAlignment="1">
      <alignment horizontal="center" vertical="center" wrapText="1"/>
    </xf>
    <xf numFmtId="0" fontId="20" fillId="0" borderId="47" xfId="21" applyFont="1" applyFill="1" applyBorder="1" applyAlignment="1">
      <alignment horizontal="center" vertical="center" wrapText="1"/>
    </xf>
    <xf numFmtId="0" fontId="20" fillId="0" borderId="10" xfId="21" applyFont="1" applyFill="1" applyBorder="1" applyAlignment="1">
      <alignment horizontal="center" vertical="center" wrapText="1"/>
    </xf>
    <xf numFmtId="0" fontId="20" fillId="0" borderId="54" xfId="21" applyFont="1" applyFill="1" applyBorder="1" applyAlignment="1">
      <alignment horizontal="center" vertical="center" wrapText="1"/>
    </xf>
    <xf numFmtId="0" fontId="20" fillId="0" borderId="13" xfId="21" applyFont="1" applyFill="1" applyBorder="1" applyAlignment="1">
      <alignment horizontal="center" vertical="center" wrapText="1"/>
    </xf>
    <xf numFmtId="0" fontId="20" fillId="0" borderId="44" xfId="21" applyFont="1" applyFill="1" applyBorder="1" applyAlignment="1">
      <alignment horizontal="center" vertical="center" wrapText="1"/>
    </xf>
    <xf numFmtId="0" fontId="20" fillId="0" borderId="55" xfId="20" applyFont="1" applyFill="1" applyBorder="1" applyAlignment="1">
      <alignment horizontal="center" vertical="center" wrapText="1"/>
    </xf>
    <xf numFmtId="0" fontId="20" fillId="0" borderId="9" xfId="20" applyFont="1" applyFill="1" applyBorder="1" applyAlignment="1">
      <alignment horizontal="center" vertical="center" wrapText="1"/>
    </xf>
    <xf numFmtId="0" fontId="20" fillId="0" borderId="45" xfId="20" applyFont="1" applyFill="1" applyBorder="1" applyAlignment="1">
      <alignment horizontal="center" vertical="center" wrapText="1"/>
    </xf>
    <xf numFmtId="0" fontId="17" fillId="0" borderId="54" xfId="20" applyFont="1" applyFill="1" applyBorder="1" applyAlignment="1">
      <alignment horizontal="center" wrapText="1"/>
    </xf>
    <xf numFmtId="0" fontId="17" fillId="0" borderId="44" xfId="20" applyFont="1" applyFill="1" applyBorder="1" applyAlignment="1">
      <alignment horizontal="center" wrapText="1"/>
    </xf>
    <xf numFmtId="0" fontId="23" fillId="2" borderId="0" xfId="20" applyFont="1" applyFill="1" applyBorder="1" applyAlignment="1">
      <alignment horizontal="left" wrapText="1"/>
    </xf>
    <xf numFmtId="0" fontId="17" fillId="0" borderId="3" xfId="20" applyFont="1" applyFill="1" applyBorder="1" applyAlignment="1">
      <alignment horizontal="center" vertical="center" wrapText="1"/>
    </xf>
    <xf numFmtId="0" fontId="17" fillId="0" borderId="5" xfId="20" applyFont="1" applyFill="1" applyBorder="1" applyAlignment="1">
      <alignment horizontal="center" vertical="center" wrapText="1"/>
    </xf>
    <xf numFmtId="0" fontId="20" fillId="0" borderId="3" xfId="20" applyFont="1" applyFill="1" applyBorder="1" applyAlignment="1">
      <alignment horizontal="center" vertical="center" wrapText="1"/>
    </xf>
    <xf numFmtId="0" fontId="20" fillId="0" borderId="5" xfId="20" applyFont="1" applyFill="1" applyBorder="1" applyAlignment="1">
      <alignment horizontal="center" vertical="center" wrapText="1"/>
    </xf>
    <xf numFmtId="0" fontId="20" fillId="0" borderId="4" xfId="20" applyFont="1" applyFill="1" applyBorder="1" applyAlignment="1">
      <alignment horizontal="center" vertical="center" wrapText="1"/>
    </xf>
    <xf numFmtId="0" fontId="20" fillId="0" borderId="54" xfId="20" applyFont="1" applyFill="1" applyBorder="1" applyAlignment="1">
      <alignment horizontal="center" vertical="center" wrapText="1"/>
    </xf>
    <xf numFmtId="0" fontId="20" fillId="0" borderId="13" xfId="20" applyFont="1" applyFill="1" applyBorder="1" applyAlignment="1">
      <alignment horizontal="center" vertical="center" wrapText="1"/>
    </xf>
    <xf numFmtId="0" fontId="20" fillId="0" borderId="44" xfId="20" applyFont="1" applyFill="1" applyBorder="1" applyAlignment="1">
      <alignment horizontal="center" vertical="center" wrapText="1"/>
    </xf>
    <xf numFmtId="0" fontId="20" fillId="0" borderId="15" xfId="20" applyFont="1" applyFill="1" applyBorder="1" applyAlignment="1">
      <alignment horizontal="center" vertical="center" wrapText="1"/>
    </xf>
    <xf numFmtId="0" fontId="17" fillId="0" borderId="34" xfId="21" applyFont="1" applyFill="1" applyBorder="1" applyAlignment="1">
      <alignment horizontal="center" vertical="center" wrapText="1"/>
    </xf>
    <xf numFmtId="0" fontId="17" fillId="0" borderId="47" xfId="21" applyFont="1" applyFill="1" applyBorder="1" applyAlignment="1">
      <alignment horizontal="center" vertical="center" wrapText="1"/>
    </xf>
    <xf numFmtId="0" fontId="17" fillId="0" borderId="10" xfId="21" applyFont="1" applyFill="1" applyBorder="1" applyAlignment="1">
      <alignment horizontal="center" vertical="center" wrapText="1"/>
    </xf>
    <xf numFmtId="0" fontId="17" fillId="0" borderId="55" xfId="21" applyFont="1" applyFill="1" applyBorder="1" applyAlignment="1">
      <alignment horizontal="center" vertical="center" wrapText="1"/>
    </xf>
    <xf numFmtId="0" fontId="17" fillId="0" borderId="35" xfId="21" applyFont="1" applyFill="1" applyBorder="1" applyAlignment="1">
      <alignment horizontal="center" vertical="center" wrapText="1"/>
    </xf>
    <xf numFmtId="0" fontId="20" fillId="0" borderId="55" xfId="21" applyFont="1" applyFill="1" applyBorder="1" applyAlignment="1">
      <alignment horizontal="center" vertical="center" wrapText="1"/>
    </xf>
    <xf numFmtId="0" fontId="20" fillId="0" borderId="35" xfId="21" applyFont="1" applyFill="1" applyBorder="1" applyAlignment="1">
      <alignment horizontal="center" vertical="center" wrapText="1"/>
    </xf>
    <xf numFmtId="0" fontId="17" fillId="0" borderId="9" xfId="21" applyFont="1" applyFill="1" applyBorder="1" applyAlignment="1">
      <alignment horizontal="center" vertical="center" wrapText="1"/>
    </xf>
    <xf numFmtId="0" fontId="17" fillId="0" borderId="45" xfId="21" applyFont="1" applyFill="1" applyBorder="1" applyAlignment="1">
      <alignment horizontal="center" vertical="center" wrapText="1"/>
    </xf>
    <xf numFmtId="0" fontId="17" fillId="0" borderId="54" xfId="21" applyFont="1" applyFill="1" applyBorder="1" applyAlignment="1">
      <alignment horizontal="center" vertical="center" wrapText="1"/>
    </xf>
    <xf numFmtId="0" fontId="17" fillId="0" borderId="13" xfId="21" applyFont="1" applyFill="1" applyBorder="1" applyAlignment="1">
      <alignment horizontal="center" vertical="center" wrapText="1"/>
    </xf>
    <xf numFmtId="0" fontId="17" fillId="0" borderId="44" xfId="21" applyFont="1" applyFill="1" applyBorder="1" applyAlignment="1">
      <alignment horizontal="center" vertical="center" wrapText="1"/>
    </xf>
    <xf numFmtId="0" fontId="10" fillId="2" borderId="0" xfId="21" applyFont="1" applyFill="1" applyBorder="1" applyAlignment="1">
      <alignment horizontal="left" wrapText="1"/>
    </xf>
    <xf numFmtId="0" fontId="20" fillId="0" borderId="45" xfId="21" applyFont="1" applyFill="1" applyBorder="1" applyAlignment="1">
      <alignment horizontal="center" vertical="center" wrapText="1"/>
    </xf>
    <xf numFmtId="0" fontId="20" fillId="0" borderId="1" xfId="21" applyFont="1" applyFill="1" applyBorder="1" applyAlignment="1">
      <alignment horizontal="center" vertical="center" wrapText="1"/>
    </xf>
    <xf numFmtId="0" fontId="20" fillId="0" borderId="0" xfId="21" applyFont="1" applyFill="1" applyBorder="1" applyAlignment="1">
      <alignment horizontal="center" vertical="center" wrapText="1"/>
    </xf>
    <xf numFmtId="0" fontId="12" fillId="2" borderId="0" xfId="21" applyFont="1" applyFill="1" applyBorder="1" applyAlignment="1">
      <alignment horizontal="left" wrapText="1"/>
    </xf>
    <xf numFmtId="0" fontId="17" fillId="0" borderId="15" xfId="21" applyFont="1" applyFill="1" applyBorder="1" applyAlignment="1">
      <alignment horizontal="center" vertical="center" wrapText="1"/>
    </xf>
    <xf numFmtId="0" fontId="20" fillId="0" borderId="9" xfId="21" applyFont="1" applyFill="1" applyBorder="1" applyAlignment="1">
      <alignment horizontal="center" vertical="center" wrapText="1"/>
    </xf>
    <xf numFmtId="0" fontId="17" fillId="0" borderId="4" xfId="21" applyFont="1" applyFill="1" applyBorder="1" applyAlignment="1">
      <alignment horizontal="center" vertical="center" wrapText="1"/>
    </xf>
    <xf numFmtId="0" fontId="17" fillId="0" borderId="3" xfId="21" applyFont="1" applyFill="1" applyBorder="1" applyAlignment="1">
      <alignment horizontal="center" vertical="center" wrapText="1"/>
    </xf>
    <xf numFmtId="0" fontId="17" fillId="0" borderId="5" xfId="21" applyFont="1" applyFill="1" applyBorder="1" applyAlignment="1">
      <alignment horizontal="center" vertical="center" wrapText="1"/>
    </xf>
    <xf numFmtId="0" fontId="20" fillId="0" borderId="5" xfId="21" applyFont="1" applyFill="1" applyBorder="1" applyAlignment="1">
      <alignment horizontal="center" vertical="center" wrapText="1"/>
    </xf>
    <xf numFmtId="0" fontId="20" fillId="0" borderId="4" xfId="21" applyFont="1" applyFill="1" applyBorder="1" applyAlignment="1">
      <alignment horizontal="center" vertical="center" wrapText="1"/>
    </xf>
    <xf numFmtId="0" fontId="17" fillId="0" borderId="1" xfId="21" applyFont="1" applyFill="1" applyBorder="1" applyAlignment="1">
      <alignment horizontal="center" vertical="center" wrapText="1"/>
    </xf>
    <xf numFmtId="0" fontId="20" fillId="0" borderId="47" xfId="1" applyFont="1" applyFill="1" applyBorder="1" applyAlignment="1">
      <alignment horizontal="center" vertical="center" wrapText="1"/>
    </xf>
    <xf numFmtId="0" fontId="18" fillId="0" borderId="9" xfId="1" applyFont="1" applyFill="1" applyBorder="1" applyAlignment="1">
      <alignment horizontal="center" vertical="center" wrapText="1"/>
    </xf>
    <xf numFmtId="0" fontId="20" fillId="0" borderId="3" xfId="1" applyFont="1" applyFill="1" applyBorder="1" applyAlignment="1">
      <alignment horizontal="center" wrapText="1"/>
    </xf>
    <xf numFmtId="0" fontId="20" fillId="0" borderId="5" xfId="1" applyFont="1" applyFill="1" applyBorder="1" applyAlignment="1">
      <alignment horizontal="center"/>
    </xf>
    <xf numFmtId="0" fontId="20" fillId="0" borderId="4" xfId="1" applyFont="1" applyFill="1" applyBorder="1" applyAlignment="1">
      <alignment horizontal="center"/>
    </xf>
    <xf numFmtId="168" fontId="10" fillId="0" borderId="0" xfId="25" applyFont="1" applyFill="1" applyAlignment="1">
      <alignment wrapText="1"/>
    </xf>
    <xf numFmtId="168" fontId="10" fillId="0" borderId="0" xfId="25" applyFont="1" applyFill="1" applyAlignment="1"/>
    <xf numFmtId="168" fontId="15" fillId="2" borderId="0" xfId="4" applyNumberFormat="1" applyFont="1" applyFill="1" applyBorder="1" applyAlignment="1" applyProtection="1">
      <alignment horizontal="right" wrapText="1"/>
    </xf>
    <xf numFmtId="168" fontId="20" fillId="0" borderId="34" xfId="25" applyFont="1" applyFill="1" applyBorder="1" applyAlignment="1">
      <alignment horizontal="center" vertical="center" wrapText="1"/>
    </xf>
    <xf numFmtId="168" fontId="20" fillId="0" borderId="47" xfId="25" applyFont="1" applyFill="1" applyBorder="1" applyAlignment="1">
      <alignment horizontal="center" vertical="center" wrapText="1"/>
    </xf>
    <xf numFmtId="168" fontId="20" fillId="0" borderId="10" xfId="25" applyFont="1" applyFill="1" applyBorder="1" applyAlignment="1">
      <alignment horizontal="center" vertical="center" wrapText="1"/>
    </xf>
    <xf numFmtId="168" fontId="17" fillId="0" borderId="54" xfId="25" applyFont="1" applyFill="1" applyBorder="1" applyAlignment="1">
      <alignment horizontal="center" vertical="center" wrapText="1"/>
    </xf>
    <xf numFmtId="168" fontId="17" fillId="0" borderId="13" xfId="25" applyFont="1" applyFill="1" applyBorder="1" applyAlignment="1">
      <alignment horizontal="center" vertical="center" wrapText="1"/>
    </xf>
    <xf numFmtId="168" fontId="17" fillId="0" borderId="44" xfId="25" applyFont="1" applyFill="1" applyBorder="1" applyAlignment="1">
      <alignment horizontal="center" vertical="center" wrapText="1"/>
    </xf>
    <xf numFmtId="168" fontId="17" fillId="0" borderId="34" xfId="25" applyFont="1" applyFill="1" applyBorder="1" applyAlignment="1">
      <alignment horizontal="center" vertical="center" wrapText="1"/>
    </xf>
    <xf numFmtId="168" fontId="17" fillId="0" borderId="47" xfId="25" applyFont="1" applyFill="1" applyBorder="1" applyAlignment="1">
      <alignment horizontal="center" vertical="center" wrapText="1"/>
    </xf>
    <xf numFmtId="168" fontId="17" fillId="0" borderId="10" xfId="25" applyFont="1" applyFill="1" applyBorder="1" applyAlignment="1">
      <alignment horizontal="center" vertical="center" wrapText="1"/>
    </xf>
    <xf numFmtId="168" fontId="18" fillId="0" borderId="35" xfId="25" applyFont="1" applyFill="1" applyBorder="1" applyAlignment="1">
      <alignment horizontal="center" vertical="center"/>
    </xf>
    <xf numFmtId="168" fontId="18" fillId="0" borderId="0" xfId="25" applyFont="1" applyFill="1" applyBorder="1" applyAlignment="1">
      <alignment horizontal="center" vertical="center"/>
    </xf>
    <xf numFmtId="168" fontId="18" fillId="0" borderId="1" xfId="25" applyFont="1" applyFill="1" applyBorder="1" applyAlignment="1">
      <alignment horizontal="center" vertical="center"/>
    </xf>
    <xf numFmtId="168" fontId="10" fillId="0" borderId="0" xfId="25" applyFont="1" applyFill="1"/>
    <xf numFmtId="168" fontId="20" fillId="0" borderId="4" xfId="25" applyFont="1" applyFill="1" applyBorder="1" applyAlignment="1">
      <alignment horizontal="center" vertical="center" wrapText="1"/>
    </xf>
    <xf numFmtId="168" fontId="17" fillId="0" borderId="15" xfId="25" applyFont="1" applyFill="1" applyBorder="1" applyAlignment="1">
      <alignment horizontal="center" vertical="center" wrapText="1"/>
    </xf>
    <xf numFmtId="168" fontId="17" fillId="0" borderId="4" xfId="25" applyFont="1" applyFill="1" applyBorder="1" applyAlignment="1">
      <alignment horizontal="center" vertical="center" wrapText="1"/>
    </xf>
    <xf numFmtId="168" fontId="18" fillId="0" borderId="5" xfId="25" applyFont="1" applyFill="1" applyBorder="1" applyAlignment="1">
      <alignment horizontal="center" vertical="center"/>
    </xf>
    <xf numFmtId="168" fontId="17" fillId="0" borderId="11" xfId="25" applyFont="1" applyFill="1" applyBorder="1" applyAlignment="1">
      <alignment horizontal="center" vertical="center" wrapText="1"/>
    </xf>
    <xf numFmtId="168" fontId="18" fillId="0" borderId="55" xfId="25" applyFont="1" applyFill="1" applyBorder="1" applyAlignment="1">
      <alignment horizontal="center" vertical="center"/>
    </xf>
    <xf numFmtId="168" fontId="18" fillId="0" borderId="9" xfId="25" applyFont="1" applyFill="1" applyBorder="1" applyAlignment="1">
      <alignment horizontal="center" vertical="center"/>
    </xf>
    <xf numFmtId="168" fontId="18" fillId="0" borderId="12" xfId="25" applyFont="1" applyFill="1" applyBorder="1" applyAlignment="1">
      <alignment horizontal="center" vertical="center"/>
    </xf>
    <xf numFmtId="168" fontId="20" fillId="0" borderId="7" xfId="25" applyFont="1" applyFill="1" applyBorder="1" applyAlignment="1">
      <alignment horizontal="center" vertical="center" wrapText="1"/>
    </xf>
    <xf numFmtId="168" fontId="20" fillId="0" borderId="15" xfId="25" applyFont="1" applyFill="1" applyBorder="1" applyAlignment="1">
      <alignment horizontal="center" vertical="center" wrapText="1"/>
    </xf>
    <xf numFmtId="168" fontId="20" fillId="0" borderId="54" xfId="25" applyFont="1" applyFill="1" applyBorder="1" applyAlignment="1">
      <alignment horizontal="center" vertical="center" wrapText="1"/>
    </xf>
    <xf numFmtId="168" fontId="20" fillId="0" borderId="13" xfId="25" applyFont="1" applyFill="1" applyBorder="1" applyAlignment="1">
      <alignment horizontal="center" vertical="center" wrapText="1"/>
    </xf>
    <xf numFmtId="168" fontId="20" fillId="0" borderId="11" xfId="25" applyFont="1" applyFill="1" applyBorder="1" applyAlignment="1">
      <alignment horizontal="center" vertical="center" wrapText="1"/>
    </xf>
    <xf numFmtId="168" fontId="37" fillId="0" borderId="55" xfId="25" applyFont="1" applyFill="1" applyBorder="1" applyAlignment="1">
      <alignment horizontal="center" vertical="center" wrapText="1"/>
    </xf>
    <xf numFmtId="168" fontId="37" fillId="0" borderId="9" xfId="25" applyFont="1" applyFill="1" applyBorder="1" applyAlignment="1">
      <alignment horizontal="center" vertical="center" wrapText="1"/>
    </xf>
    <xf numFmtId="168" fontId="37" fillId="0" borderId="12" xfId="25" applyFont="1" applyFill="1" applyBorder="1" applyAlignment="1">
      <alignment horizontal="center" vertical="center" wrapText="1"/>
    </xf>
    <xf numFmtId="168" fontId="42" fillId="0" borderId="3" xfId="25" applyFont="1" applyFill="1" applyBorder="1" applyAlignment="1">
      <alignment horizontal="center" vertical="center" wrapText="1"/>
    </xf>
    <xf numFmtId="168" fontId="42" fillId="0" borderId="5" xfId="25" applyFont="1" applyFill="1" applyBorder="1" applyAlignment="1">
      <alignment horizontal="center" vertical="center" wrapText="1"/>
    </xf>
    <xf numFmtId="168" fontId="42" fillId="0" borderId="4" xfId="25" applyFont="1" applyFill="1" applyBorder="1" applyAlignment="1">
      <alignment horizontal="center" vertical="center" wrapText="1"/>
    </xf>
    <xf numFmtId="168" fontId="15" fillId="2" borderId="1" xfId="4" applyNumberFormat="1" applyFont="1" applyFill="1" applyBorder="1" applyAlignment="1" applyProtection="1">
      <alignment horizontal="right" wrapText="1"/>
    </xf>
    <xf numFmtId="168" fontId="17" fillId="0" borderId="35" xfId="25" applyFont="1" applyFill="1" applyBorder="1" applyAlignment="1">
      <alignment horizontal="center" vertical="center" wrapText="1"/>
    </xf>
    <xf numFmtId="168" fontId="17" fillId="0" borderId="0" xfId="25" applyFont="1" applyFill="1" applyBorder="1" applyAlignment="1">
      <alignment horizontal="center" vertical="center" wrapText="1"/>
    </xf>
    <xf numFmtId="168" fontId="17" fillId="0" borderId="1" xfId="25" applyFont="1" applyFill="1" applyBorder="1" applyAlignment="1">
      <alignment horizontal="center" vertical="center" wrapText="1"/>
    </xf>
    <xf numFmtId="168" fontId="17" fillId="0" borderId="55" xfId="25" applyFont="1" applyFill="1" applyBorder="1" applyAlignment="1">
      <alignment horizontal="center" vertical="center" wrapText="1"/>
    </xf>
    <xf numFmtId="168" fontId="17" fillId="0" borderId="9" xfId="25" applyFont="1" applyFill="1" applyBorder="1" applyAlignment="1">
      <alignment horizontal="center" vertical="center" wrapText="1"/>
    </xf>
    <xf numFmtId="168" fontId="17" fillId="0" borderId="12" xfId="25" applyFont="1" applyFill="1" applyBorder="1" applyAlignment="1">
      <alignment horizontal="center" vertical="center" wrapText="1"/>
    </xf>
    <xf numFmtId="168" fontId="17" fillId="0" borderId="80" xfId="25" applyFont="1" applyFill="1" applyBorder="1" applyAlignment="1">
      <alignment horizontal="center" vertical="center" wrapText="1"/>
    </xf>
    <xf numFmtId="168" fontId="20" fillId="0" borderId="3" xfId="25" applyFont="1" applyFill="1" applyBorder="1" applyAlignment="1">
      <alignment horizontal="center" vertical="center" wrapText="1"/>
    </xf>
    <xf numFmtId="168" fontId="22" fillId="0" borderId="0" xfId="25" applyFont="1" applyFill="1" applyBorder="1" applyAlignment="1">
      <alignment horizontal="center" wrapText="1"/>
    </xf>
    <xf numFmtId="168" fontId="22" fillId="0" borderId="0" xfId="25" applyFont="1" applyFill="1" applyBorder="1" applyAlignment="1">
      <alignment horizontal="center"/>
    </xf>
    <xf numFmtId="168" fontId="17" fillId="0" borderId="15" xfId="25" applyFont="1" applyFill="1" applyBorder="1" applyAlignment="1">
      <alignment horizontal="center" vertical="center"/>
    </xf>
    <xf numFmtId="168" fontId="17" fillId="0" borderId="3" xfId="25" applyFont="1" applyFill="1" applyBorder="1" applyAlignment="1">
      <alignment horizontal="center" vertical="center"/>
    </xf>
    <xf numFmtId="168" fontId="37" fillId="0" borderId="3" xfId="25" applyFont="1" applyFill="1" applyBorder="1" applyAlignment="1">
      <alignment horizontal="center" vertical="center" wrapText="1"/>
    </xf>
    <xf numFmtId="168" fontId="10" fillId="4" borderId="0" xfId="25" applyFont="1" applyFill="1" applyAlignment="1">
      <alignment wrapText="1"/>
    </xf>
    <xf numFmtId="168" fontId="10" fillId="4" borderId="0" xfId="25" applyFont="1" applyFill="1"/>
    <xf numFmtId="168" fontId="37" fillId="0" borderId="15" xfId="25" applyFont="1" applyFill="1" applyBorder="1" applyAlignment="1">
      <alignment horizontal="center" vertical="center" wrapText="1"/>
    </xf>
    <xf numFmtId="168" fontId="22" fillId="0" borderId="35" xfId="25" applyFont="1" applyFill="1" applyBorder="1" applyAlignment="1">
      <alignment horizontal="center" wrapText="1"/>
    </xf>
    <xf numFmtId="168" fontId="22" fillId="0" borderId="0" xfId="25" applyFont="1" applyFill="1" applyAlignment="1">
      <alignment horizontal="center" wrapText="1"/>
    </xf>
    <xf numFmtId="168" fontId="37" fillId="0" borderId="54" xfId="25" applyFont="1" applyFill="1" applyBorder="1" applyAlignment="1">
      <alignment horizontal="center" vertical="center" wrapText="1"/>
    </xf>
    <xf numFmtId="168" fontId="37" fillId="0" borderId="13" xfId="25" applyFont="1" applyFill="1" applyBorder="1" applyAlignment="1">
      <alignment horizontal="center" vertical="center" wrapText="1"/>
    </xf>
    <xf numFmtId="168" fontId="37" fillId="0" borderId="11" xfId="25" applyFont="1" applyFill="1" applyBorder="1" applyAlignment="1">
      <alignment horizontal="center" vertical="center" wrapText="1"/>
    </xf>
    <xf numFmtId="168" fontId="10" fillId="4" borderId="0" xfId="25" applyFont="1" applyFill="1" applyAlignment="1"/>
    <xf numFmtId="168" fontId="37" fillId="0" borderId="35" xfId="25" applyFont="1" applyFill="1" applyBorder="1" applyAlignment="1">
      <alignment horizontal="center" vertical="center" wrapText="1"/>
    </xf>
    <xf numFmtId="168" fontId="37" fillId="0" borderId="0" xfId="25" applyFont="1" applyFill="1" applyBorder="1" applyAlignment="1">
      <alignment horizontal="center" vertical="center" wrapText="1"/>
    </xf>
    <xf numFmtId="168" fontId="37" fillId="0" borderId="1" xfId="25" applyFont="1" applyFill="1" applyBorder="1" applyAlignment="1">
      <alignment horizontal="center" vertical="center" wrapText="1"/>
    </xf>
    <xf numFmtId="168" fontId="24" fillId="0" borderId="0" xfId="25" applyFont="1" applyFill="1" applyBorder="1" applyAlignment="1">
      <alignment horizontal="center" wrapText="1"/>
    </xf>
    <xf numFmtId="168" fontId="24" fillId="0" borderId="0" xfId="25" applyFont="1" applyFill="1" applyAlignment="1">
      <alignment horizontal="center" wrapText="1"/>
    </xf>
    <xf numFmtId="168" fontId="37" fillId="0" borderId="13" xfId="25" applyFont="1" applyFill="1" applyBorder="1" applyAlignment="1">
      <alignment vertical="center"/>
    </xf>
    <xf numFmtId="168" fontId="37" fillId="0" borderId="11" xfId="25" applyFont="1" applyFill="1" applyBorder="1" applyAlignment="1">
      <alignment vertical="center"/>
    </xf>
    <xf numFmtId="168" fontId="37" fillId="0" borderId="9" xfId="25" applyFont="1" applyFill="1" applyBorder="1" applyAlignment="1">
      <alignment vertical="center"/>
    </xf>
    <xf numFmtId="168" fontId="37" fillId="0" borderId="12" xfId="25" applyFont="1" applyFill="1" applyBorder="1" applyAlignment="1">
      <alignment vertical="center"/>
    </xf>
    <xf numFmtId="168" fontId="37" fillId="0" borderId="13" xfId="25" applyFont="1" applyFill="1" applyBorder="1" applyAlignment="1">
      <alignment vertical="center" wrapText="1"/>
    </xf>
    <xf numFmtId="168" fontId="37" fillId="0" borderId="11" xfId="25" applyFont="1" applyFill="1" applyBorder="1" applyAlignment="1">
      <alignment vertical="center" wrapText="1"/>
    </xf>
    <xf numFmtId="168" fontId="17" fillId="0" borderId="3" xfId="25" applyFont="1" applyFill="1" applyBorder="1" applyAlignment="1">
      <alignment horizontal="center" vertical="center" wrapText="1"/>
    </xf>
    <xf numFmtId="168" fontId="17" fillId="0" borderId="5" xfId="25" applyFont="1" applyFill="1" applyBorder="1" applyAlignment="1">
      <alignment horizontal="center" vertical="center" wrapText="1"/>
    </xf>
    <xf numFmtId="168" fontId="17" fillId="0" borderId="5" xfId="25" applyFont="1" applyFill="1" applyBorder="1" applyAlignment="1">
      <alignment horizontal="center" vertical="center"/>
    </xf>
    <xf numFmtId="168" fontId="17" fillId="0" borderId="35" xfId="25" applyFont="1" applyFill="1" applyBorder="1" applyAlignment="1">
      <alignment horizontal="center" vertical="center"/>
    </xf>
    <xf numFmtId="168" fontId="20" fillId="0" borderId="55" xfId="25" applyFont="1" applyFill="1" applyBorder="1" applyAlignment="1">
      <alignment horizontal="center" vertical="center" wrapText="1"/>
    </xf>
    <xf numFmtId="168" fontId="20" fillId="0" borderId="9" xfId="25" applyFont="1" applyFill="1" applyBorder="1" applyAlignment="1">
      <alignment horizontal="center" vertical="center" wrapText="1"/>
    </xf>
    <xf numFmtId="168" fontId="20" fillId="0" borderId="12" xfId="25" applyFont="1" applyFill="1" applyBorder="1" applyAlignment="1">
      <alignment horizontal="center" vertical="center" wrapText="1"/>
    </xf>
    <xf numFmtId="168" fontId="10" fillId="4" borderId="0" xfId="25" applyFont="1" applyFill="1" applyAlignment="1">
      <alignment horizontal="left" wrapText="1"/>
    </xf>
    <xf numFmtId="168" fontId="17" fillId="0" borderId="3" xfId="25" applyFont="1" applyFill="1" applyBorder="1" applyAlignment="1">
      <alignment horizontal="center" vertical="top" wrapText="1"/>
    </xf>
    <xf numFmtId="168" fontId="17" fillId="0" borderId="5" xfId="25" applyFont="1" applyFill="1" applyBorder="1" applyAlignment="1">
      <alignment horizontal="center" vertical="top" wrapText="1"/>
    </xf>
    <xf numFmtId="168" fontId="17" fillId="0" borderId="3" xfId="25" applyFont="1" applyFill="1" applyBorder="1" applyAlignment="1">
      <alignment horizontal="center" wrapText="1"/>
    </xf>
    <xf numFmtId="168" fontId="17" fillId="0" borderId="5" xfId="25" applyFont="1" applyFill="1" applyBorder="1" applyAlignment="1">
      <alignment horizontal="center" wrapText="1"/>
    </xf>
    <xf numFmtId="168" fontId="17" fillId="0" borderId="4" xfId="25" applyFont="1" applyFill="1" applyBorder="1" applyAlignment="1">
      <alignment horizontal="center" wrapText="1"/>
    </xf>
    <xf numFmtId="168" fontId="17" fillId="0" borderId="5" xfId="25" applyFont="1" applyFill="1" applyBorder="1" applyAlignment="1">
      <alignment horizontal="center" vertical="top"/>
    </xf>
    <xf numFmtId="165" fontId="20" fillId="0" borderId="55" xfId="25" applyNumberFormat="1" applyFont="1" applyFill="1" applyBorder="1" applyAlignment="1">
      <alignment horizontal="center" vertical="center" wrapText="1"/>
    </xf>
    <xf numFmtId="165" fontId="20" fillId="0" borderId="9" xfId="25" applyNumberFormat="1" applyFont="1" applyFill="1" applyBorder="1" applyAlignment="1">
      <alignment horizontal="center" vertical="center" wrapText="1"/>
    </xf>
    <xf numFmtId="165" fontId="20" fillId="0" borderId="12" xfId="25" applyNumberFormat="1" applyFont="1" applyFill="1" applyBorder="1" applyAlignment="1">
      <alignment horizontal="center" vertical="center" wrapText="1"/>
    </xf>
    <xf numFmtId="165" fontId="17" fillId="0" borderId="55" xfId="25" applyNumberFormat="1" applyFont="1" applyFill="1" applyBorder="1" applyAlignment="1">
      <alignment horizontal="center" vertical="center" wrapText="1"/>
    </xf>
    <xf numFmtId="165" fontId="17" fillId="0" borderId="9" xfId="25" applyNumberFormat="1" applyFont="1" applyFill="1" applyBorder="1" applyAlignment="1">
      <alignment horizontal="center" vertical="center" wrapText="1"/>
    </xf>
    <xf numFmtId="165" fontId="17" fillId="0" borderId="12" xfId="25" applyNumberFormat="1" applyFont="1" applyFill="1" applyBorder="1" applyAlignment="1">
      <alignment horizontal="center" vertical="center"/>
    </xf>
    <xf numFmtId="168" fontId="10" fillId="0" borderId="0" xfId="25" applyFont="1" applyFill="1" applyAlignment="1">
      <alignment horizontal="left" wrapText="1"/>
    </xf>
    <xf numFmtId="165" fontId="17" fillId="0" borderId="12" xfId="25" applyNumberFormat="1" applyFont="1" applyFill="1" applyBorder="1" applyAlignment="1">
      <alignment horizontal="center" vertical="center" wrapText="1"/>
    </xf>
    <xf numFmtId="168" fontId="17" fillId="0" borderId="4" xfId="25" applyFont="1" applyFill="1" applyBorder="1" applyAlignment="1">
      <alignment horizontal="center" vertical="top"/>
    </xf>
    <xf numFmtId="0" fontId="70" fillId="0" borderId="0" xfId="0" applyFont="1" applyAlignment="1">
      <alignment horizontal="justify"/>
    </xf>
    <xf numFmtId="0" fontId="79" fillId="0" borderId="0" xfId="0" applyFont="1" applyAlignment="1"/>
    <xf numFmtId="0" fontId="20" fillId="0" borderId="34"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20" fillId="0" borderId="35"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2" fillId="2" borderId="0" xfId="0" applyFont="1" applyFill="1" applyBorder="1" applyAlignment="1">
      <alignment horizontal="left" wrapText="1"/>
    </xf>
    <xf numFmtId="0" fontId="15" fillId="2" borderId="0" xfId="4" applyFont="1" applyFill="1" applyBorder="1" applyAlignment="1" applyProtection="1">
      <alignment horizontal="right" wrapText="1"/>
    </xf>
    <xf numFmtId="0" fontId="20" fillId="0" borderId="0"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37" fillId="0" borderId="54" xfId="0" applyFont="1" applyFill="1" applyBorder="1" applyAlignment="1">
      <alignment horizontal="center" vertical="center" wrapText="1"/>
    </xf>
    <xf numFmtId="0" fontId="37" fillId="0" borderId="13"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7" fillId="0" borderId="34" xfId="0" applyFont="1" applyFill="1" applyBorder="1" applyAlignment="1">
      <alignment horizontal="center" vertical="center" wrapText="1"/>
    </xf>
    <xf numFmtId="0" fontId="37" fillId="0" borderId="47"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17" fillId="0" borderId="55"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7" fillId="2" borderId="0" xfId="0" applyFont="1" applyFill="1" applyBorder="1" applyAlignment="1">
      <alignment horizontal="left" wrapText="1"/>
    </xf>
    <xf numFmtId="0" fontId="33" fillId="2" borderId="0" xfId="0" applyFont="1" applyFill="1" applyBorder="1" applyAlignment="1">
      <alignment horizontal="left" wrapText="1"/>
    </xf>
    <xf numFmtId="0" fontId="17" fillId="0" borderId="34"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35" xfId="0" applyFont="1" applyFill="1" applyBorder="1" applyAlignment="1">
      <alignment horizontal="center" vertical="center" wrapText="1"/>
    </xf>
    <xf numFmtId="0" fontId="17" fillId="0" borderId="54"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65" fillId="2" borderId="0" xfId="0" applyFont="1" applyFill="1" applyBorder="1" applyAlignment="1">
      <alignment horizontal="left" wrapText="1"/>
    </xf>
    <xf numFmtId="0" fontId="0" fillId="0" borderId="0" xfId="0" applyAlignment="1">
      <alignment horizontal="left" wrapText="1"/>
    </xf>
    <xf numFmtId="0" fontId="12" fillId="0" borderId="0" xfId="0" applyFont="1" applyBorder="1" applyAlignment="1">
      <alignment horizontal="left" wrapText="1"/>
    </xf>
    <xf numFmtId="0" fontId="65" fillId="0" borderId="0" xfId="0" applyFont="1" applyBorder="1" applyAlignment="1">
      <alignment horizontal="left" wrapText="1"/>
    </xf>
    <xf numFmtId="0" fontId="17" fillId="0" borderId="13"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2" fillId="4" borderId="0" xfId="0" applyFont="1" applyFill="1" applyBorder="1" applyAlignment="1">
      <alignment horizontal="left" wrapText="1"/>
    </xf>
    <xf numFmtId="0" fontId="65" fillId="4" borderId="0" xfId="0" applyFont="1" applyFill="1" applyBorder="1" applyAlignment="1">
      <alignment horizontal="left" wrapText="1"/>
    </xf>
    <xf numFmtId="0" fontId="40" fillId="2" borderId="1" xfId="4" applyFont="1" applyFill="1" applyBorder="1" applyAlignment="1" applyProtection="1">
      <alignment horizontal="right" wrapText="1"/>
    </xf>
    <xf numFmtId="0" fontId="12" fillId="0" borderId="0" xfId="0" applyFont="1" applyFill="1" applyBorder="1" applyAlignment="1">
      <alignment horizontal="left" wrapText="1"/>
    </xf>
    <xf numFmtId="0" fontId="18" fillId="0" borderId="55"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12" xfId="0" applyFont="1" applyFill="1" applyBorder="1" applyAlignment="1">
      <alignment horizontal="center" vertical="center"/>
    </xf>
    <xf numFmtId="0" fontId="20" fillId="0" borderId="47" xfId="0" applyFont="1" applyFill="1" applyBorder="1" applyAlignment="1">
      <alignment horizontal="center" vertical="center"/>
    </xf>
    <xf numFmtId="0" fontId="20" fillId="0" borderId="10" xfId="0" applyFont="1" applyFill="1" applyBorder="1" applyAlignment="1">
      <alignment horizontal="center" vertical="center"/>
    </xf>
    <xf numFmtId="0" fontId="44" fillId="0" borderId="0" xfId="30" applyFont="1" applyFill="1" applyBorder="1" applyAlignment="1">
      <alignment horizontal="center" wrapText="1"/>
    </xf>
    <xf numFmtId="0" fontId="44" fillId="0" borderId="0" xfId="30" applyFont="1" applyFill="1" applyBorder="1" applyAlignment="1">
      <alignment horizontal="center"/>
    </xf>
    <xf numFmtId="0" fontId="20" fillId="0" borderId="55" xfId="30" applyFont="1" applyFill="1" applyBorder="1" applyAlignment="1">
      <alignment horizontal="center" vertical="center" wrapText="1"/>
    </xf>
    <xf numFmtId="0" fontId="20" fillId="0" borderId="34" xfId="30" applyFont="1" applyFill="1" applyBorder="1" applyAlignment="1">
      <alignment horizontal="center" vertical="center" wrapText="1"/>
    </xf>
    <xf numFmtId="0" fontId="20" fillId="0" borderId="54" xfId="30" applyFont="1" applyFill="1" applyBorder="1" applyAlignment="1">
      <alignment horizontal="center" vertical="center" wrapText="1"/>
    </xf>
    <xf numFmtId="0" fontId="20" fillId="0" borderId="13" xfId="30" applyFont="1" applyFill="1" applyBorder="1" applyAlignment="1">
      <alignment horizontal="center" vertical="center" wrapText="1"/>
    </xf>
    <xf numFmtId="0" fontId="20" fillId="0" borderId="11" xfId="30" applyFont="1" applyFill="1" applyBorder="1" applyAlignment="1">
      <alignment horizontal="center" vertical="center" wrapText="1"/>
    </xf>
    <xf numFmtId="11" fontId="37" fillId="0" borderId="54" xfId="30" applyNumberFormat="1" applyFont="1" applyFill="1" applyBorder="1" applyAlignment="1">
      <alignment horizontal="center" vertical="center" wrapText="1"/>
    </xf>
    <xf numFmtId="11" fontId="37" fillId="0" borderId="13" xfId="30" applyNumberFormat="1" applyFont="1" applyFill="1" applyBorder="1" applyAlignment="1">
      <alignment horizontal="center" vertical="center" wrapText="1"/>
    </xf>
    <xf numFmtId="11" fontId="37" fillId="0" borderId="11" xfId="30" applyNumberFormat="1" applyFont="1" applyFill="1" applyBorder="1" applyAlignment="1">
      <alignment horizontal="center" vertical="center" wrapText="1"/>
    </xf>
    <xf numFmtId="11" fontId="20" fillId="0" borderId="54" xfId="30" applyNumberFormat="1" applyFont="1" applyFill="1" applyBorder="1" applyAlignment="1">
      <alignment horizontal="center" vertical="center" wrapText="1"/>
    </xf>
    <xf numFmtId="11" fontId="20" fillId="0" borderId="11" xfId="30" applyNumberFormat="1" applyFont="1" applyFill="1" applyBorder="1" applyAlignment="1">
      <alignment horizontal="center" vertical="center" wrapText="1"/>
    </xf>
    <xf numFmtId="0" fontId="20" fillId="0" borderId="54" xfId="30" applyNumberFormat="1" applyFont="1" applyFill="1" applyBorder="1" applyAlignment="1">
      <alignment horizontal="center" vertical="center" wrapText="1"/>
    </xf>
    <xf numFmtId="0" fontId="20" fillId="0" borderId="11" xfId="30" applyNumberFormat="1" applyFont="1" applyFill="1" applyBorder="1" applyAlignment="1">
      <alignment horizontal="center" vertical="center" wrapText="1"/>
    </xf>
    <xf numFmtId="0" fontId="12" fillId="2" borderId="0" xfId="30" applyFont="1" applyFill="1" applyBorder="1" applyAlignment="1">
      <alignment horizontal="left" wrapText="1"/>
    </xf>
    <xf numFmtId="0" fontId="23" fillId="2" borderId="0" xfId="30" applyFont="1" applyFill="1" applyBorder="1" applyAlignment="1">
      <alignment horizontal="left" wrapText="1"/>
    </xf>
    <xf numFmtId="0" fontId="20" fillId="0" borderId="47" xfId="30" applyFont="1" applyFill="1" applyBorder="1" applyAlignment="1">
      <alignment horizontal="center" vertical="center" wrapText="1"/>
    </xf>
    <xf numFmtId="0" fontId="20" fillId="0" borderId="10" xfId="30" applyFont="1" applyFill="1" applyBorder="1" applyAlignment="1">
      <alignment horizontal="center" vertical="center" wrapText="1"/>
    </xf>
    <xf numFmtId="0" fontId="37" fillId="0" borderId="54" xfId="30" applyFont="1" applyFill="1" applyBorder="1" applyAlignment="1">
      <alignment horizontal="center" vertical="center" wrapText="1"/>
    </xf>
    <xf numFmtId="0" fontId="37" fillId="0" borderId="13" xfId="30" applyFont="1" applyFill="1" applyBorder="1" applyAlignment="1">
      <alignment horizontal="center" vertical="center" wrapText="1"/>
    </xf>
    <xf numFmtId="0" fontId="37" fillId="0" borderId="11" xfId="30" applyFont="1" applyFill="1" applyBorder="1" applyAlignment="1">
      <alignment horizontal="center" vertical="center" wrapText="1"/>
    </xf>
    <xf numFmtId="0" fontId="20" fillId="0" borderId="35" xfId="30" applyFont="1" applyFill="1" applyBorder="1" applyAlignment="1">
      <alignment horizontal="center" vertical="center" wrapText="1"/>
    </xf>
    <xf numFmtId="0" fontId="18" fillId="0" borderId="55" xfId="30" applyFont="1" applyFill="1" applyBorder="1" applyAlignment="1">
      <alignment horizontal="center" vertical="center" wrapText="1"/>
    </xf>
    <xf numFmtId="0" fontId="18" fillId="0" borderId="9" xfId="30" applyFont="1" applyFill="1" applyBorder="1" applyAlignment="1">
      <alignment horizontal="center" vertical="center" wrapText="1"/>
    </xf>
    <xf numFmtId="0" fontId="18" fillId="0" borderId="12" xfId="30" applyFont="1" applyFill="1" applyBorder="1" applyAlignment="1">
      <alignment horizontal="center" vertical="center" wrapText="1"/>
    </xf>
    <xf numFmtId="0" fontId="20" fillId="0" borderId="3" xfId="30" applyFont="1" applyFill="1" applyBorder="1" applyAlignment="1">
      <alignment horizontal="center" vertical="center" wrapText="1"/>
    </xf>
    <xf numFmtId="0" fontId="20" fillId="0" borderId="5" xfId="30" applyFont="1" applyFill="1" applyBorder="1" applyAlignment="1">
      <alignment horizontal="center" vertical="center" wrapText="1"/>
    </xf>
    <xf numFmtId="0" fontId="24" fillId="0" borderId="0" xfId="30" applyFont="1" applyFill="1" applyBorder="1" applyAlignment="1">
      <alignment horizontal="center" wrapText="1"/>
    </xf>
    <xf numFmtId="0" fontId="37" fillId="0" borderId="55" xfId="30" applyFont="1" applyFill="1" applyBorder="1" applyAlignment="1">
      <alignment horizontal="center" vertical="center" wrapText="1"/>
    </xf>
    <xf numFmtId="0" fontId="37" fillId="0" borderId="9" xfId="30" applyFont="1" applyFill="1" applyBorder="1" applyAlignment="1">
      <alignment horizontal="center" vertical="center" wrapText="1"/>
    </xf>
    <xf numFmtId="0" fontId="37" fillId="0" borderId="12" xfId="30" applyFont="1" applyFill="1" applyBorder="1" applyAlignment="1">
      <alignment horizontal="center" vertical="center" wrapText="1"/>
    </xf>
    <xf numFmtId="0" fontId="94" fillId="0" borderId="0" xfId="30" applyFont="1" applyFill="1" applyBorder="1" applyAlignment="1">
      <alignment vertical="center" wrapText="1"/>
    </xf>
    <xf numFmtId="0" fontId="4" fillId="0" borderId="0" xfId="30" applyFont="1" applyFill="1" applyBorder="1"/>
    <xf numFmtId="0" fontId="4" fillId="0" borderId="0" xfId="30" applyFont="1" applyFill="1" applyBorder="1" applyAlignment="1">
      <alignment horizontal="center" vertical="center" wrapText="1"/>
    </xf>
    <xf numFmtId="0" fontId="17" fillId="0" borderId="54" xfId="30" applyFont="1" applyFill="1" applyBorder="1" applyAlignment="1">
      <alignment horizontal="center" vertical="center" wrapText="1"/>
    </xf>
    <xf numFmtId="0" fontId="17" fillId="0" borderId="13" xfId="30" applyFont="1" applyFill="1" applyBorder="1" applyAlignment="1">
      <alignment horizontal="center" vertical="center" wrapText="1"/>
    </xf>
    <xf numFmtId="0" fontId="17" fillId="0" borderId="11" xfId="30" applyFont="1" applyFill="1" applyBorder="1" applyAlignment="1">
      <alignment horizontal="center" vertical="center" wrapText="1"/>
    </xf>
    <xf numFmtId="0" fontId="144" fillId="0" borderId="9" xfId="30" applyFont="1" applyFill="1" applyBorder="1" applyAlignment="1">
      <alignment horizontal="center" vertical="center" wrapText="1"/>
    </xf>
    <xf numFmtId="0" fontId="144" fillId="0" borderId="12" xfId="30" applyFont="1" applyFill="1" applyBorder="1" applyAlignment="1">
      <alignment horizontal="center" vertical="center" wrapText="1"/>
    </xf>
    <xf numFmtId="0" fontId="144" fillId="0" borderId="13" xfId="30" applyFont="1" applyFill="1" applyBorder="1" applyAlignment="1">
      <alignment horizontal="center" vertical="center" wrapText="1"/>
    </xf>
    <xf numFmtId="0" fontId="144" fillId="0" borderId="11" xfId="30" applyFont="1" applyFill="1" applyBorder="1" applyAlignment="1">
      <alignment horizontal="center" vertical="center" wrapText="1"/>
    </xf>
    <xf numFmtId="0" fontId="17" fillId="0" borderId="34" xfId="30" applyFont="1" applyFill="1" applyBorder="1" applyAlignment="1">
      <alignment horizontal="center" vertical="center" wrapText="1"/>
    </xf>
    <xf numFmtId="0" fontId="17" fillId="0" borderId="47" xfId="30" applyFont="1" applyFill="1" applyBorder="1" applyAlignment="1">
      <alignment horizontal="center" vertical="center" wrapText="1"/>
    </xf>
    <xf numFmtId="0" fontId="17" fillId="0" borderId="10" xfId="30" applyFont="1" applyFill="1" applyBorder="1" applyAlignment="1">
      <alignment horizontal="center" vertical="center" wrapText="1"/>
    </xf>
    <xf numFmtId="0" fontId="20" fillId="0" borderId="12" xfId="30" applyFont="1" applyFill="1" applyBorder="1" applyAlignment="1">
      <alignment horizontal="center" vertical="center" wrapText="1"/>
    </xf>
    <xf numFmtId="0" fontId="17" fillId="0" borderId="13" xfId="30" applyFont="1" applyFill="1" applyBorder="1"/>
    <xf numFmtId="0" fontId="17" fillId="0" borderId="11" xfId="30" applyFont="1" applyFill="1" applyBorder="1"/>
    <xf numFmtId="0" fontId="10" fillId="2" borderId="0" xfId="30" applyFont="1" applyFill="1" applyBorder="1" applyAlignment="1">
      <alignment horizontal="left" wrapText="1"/>
    </xf>
    <xf numFmtId="0" fontId="17" fillId="0" borderId="47" xfId="30" applyFont="1" applyFill="1" applyBorder="1"/>
    <xf numFmtId="0" fontId="17" fillId="0" borderId="10" xfId="30" applyFont="1" applyFill="1" applyBorder="1"/>
    <xf numFmtId="0" fontId="17" fillId="0" borderId="55" xfId="30" applyFont="1" applyFill="1" applyBorder="1" applyAlignment="1">
      <alignment horizontal="center" vertical="center" wrapText="1"/>
    </xf>
    <xf numFmtId="0" fontId="17" fillId="0" borderId="35" xfId="30" applyFont="1" applyFill="1" applyBorder="1"/>
    <xf numFmtId="0" fontId="17" fillId="0" borderId="34" xfId="30" applyFont="1" applyFill="1" applyBorder="1"/>
    <xf numFmtId="0" fontId="20" fillId="0" borderId="4" xfId="30" applyFont="1" applyFill="1" applyBorder="1" applyAlignment="1">
      <alignment horizontal="center" vertical="center" wrapText="1"/>
    </xf>
    <xf numFmtId="0" fontId="17" fillId="0" borderId="3" xfId="30" applyFont="1" applyFill="1" applyBorder="1" applyAlignment="1">
      <alignment horizontal="center" vertical="center" wrapText="1"/>
    </xf>
    <xf numFmtId="0" fontId="17" fillId="0" borderId="5" xfId="30" applyFont="1" applyFill="1" applyBorder="1" applyAlignment="1">
      <alignment horizontal="center" vertical="center" wrapText="1"/>
    </xf>
    <xf numFmtId="0" fontId="37" fillId="0" borderId="3" xfId="30" applyFont="1" applyFill="1" applyBorder="1" applyAlignment="1">
      <alignment horizontal="center" vertical="top" wrapText="1"/>
    </xf>
    <xf numFmtId="0" fontId="144" fillId="0" borderId="4" xfId="30" applyFont="1" applyFill="1" applyBorder="1" applyAlignment="1">
      <alignment horizontal="center" vertical="top" wrapText="1"/>
    </xf>
    <xf numFmtId="0" fontId="17" fillId="0" borderId="35" xfId="30" applyFont="1" applyFill="1" applyBorder="1" applyAlignment="1">
      <alignment horizontal="center" vertical="center" wrapText="1"/>
    </xf>
    <xf numFmtId="0" fontId="17" fillId="0" borderId="1" xfId="30" applyFont="1" applyFill="1" applyBorder="1" applyAlignment="1">
      <alignment horizontal="center" vertical="center" wrapText="1"/>
    </xf>
    <xf numFmtId="0" fontId="17" fillId="0" borderId="9" xfId="30" applyFont="1" applyFill="1" applyBorder="1"/>
    <xf numFmtId="0" fontId="17" fillId="0" borderId="12" xfId="30" applyFont="1" applyFill="1" applyBorder="1" applyAlignment="1">
      <alignment horizontal="center" vertical="center" wrapText="1"/>
    </xf>
    <xf numFmtId="0" fontId="44" fillId="0" borderId="0" xfId="30" applyFont="1" applyBorder="1" applyAlignment="1">
      <alignment horizontal="center" wrapText="1"/>
    </xf>
    <xf numFmtId="0" fontId="44" fillId="0" borderId="0" xfId="30" applyFont="1" applyBorder="1" applyAlignment="1">
      <alignment horizontal="center"/>
    </xf>
    <xf numFmtId="0" fontId="11" fillId="2" borderId="0" xfId="30" applyFont="1" applyFill="1" applyBorder="1" applyAlignment="1">
      <alignment horizontal="left" wrapText="1"/>
    </xf>
    <xf numFmtId="0" fontId="37" fillId="0" borderId="51" xfId="30" applyFont="1" applyFill="1" applyBorder="1" applyAlignment="1">
      <alignment horizontal="center" vertical="center" wrapText="1"/>
    </xf>
    <xf numFmtId="0" fontId="20" fillId="0" borderId="7" xfId="30" applyFont="1" applyFill="1" applyBorder="1" applyAlignment="1">
      <alignment horizontal="center" vertical="center" wrapText="1"/>
    </xf>
    <xf numFmtId="0" fontId="18" fillId="0" borderId="55" xfId="30" applyFont="1" applyFill="1" applyBorder="1" applyAlignment="1">
      <alignment horizontal="center" vertical="center"/>
    </xf>
    <xf numFmtId="0" fontId="18" fillId="0" borderId="12" xfId="30" applyFont="1" applyFill="1" applyBorder="1" applyAlignment="1">
      <alignment horizontal="center" vertical="center"/>
    </xf>
    <xf numFmtId="0" fontId="20" fillId="0" borderId="51" xfId="30" applyFont="1" applyFill="1" applyBorder="1" applyAlignment="1">
      <alignment horizontal="center" vertical="center" wrapText="1"/>
    </xf>
    <xf numFmtId="0" fontId="20" fillId="0" borderId="0" xfId="30" applyFont="1" applyFill="1" applyAlignment="1">
      <alignment horizontal="left"/>
    </xf>
    <xf numFmtId="0" fontId="18" fillId="0" borderId="0" xfId="30" applyFont="1" applyFill="1" applyAlignment="1">
      <alignment horizontal="left"/>
    </xf>
    <xf numFmtId="0" fontId="20" fillId="0" borderId="1" xfId="30" applyFont="1" applyFill="1" applyBorder="1" applyAlignment="1">
      <alignment horizontal="center" vertical="center" wrapText="1"/>
    </xf>
    <xf numFmtId="0" fontId="20" fillId="0" borderId="54" xfId="32" applyFont="1" applyFill="1" applyBorder="1" applyAlignment="1">
      <alignment horizontal="center" vertical="center" wrapText="1"/>
    </xf>
    <xf numFmtId="0" fontId="20" fillId="0" borderId="13" xfId="32" applyFont="1" applyFill="1" applyBorder="1" applyAlignment="1">
      <alignment horizontal="center" vertical="center" wrapText="1"/>
    </xf>
    <xf numFmtId="0" fontId="20" fillId="0" borderId="11" xfId="32" applyFont="1" applyFill="1" applyBorder="1" applyAlignment="1">
      <alignment horizontal="center" vertical="center" wrapText="1"/>
    </xf>
    <xf numFmtId="0" fontId="20" fillId="0" borderId="3" xfId="32" applyFont="1" applyFill="1" applyBorder="1" applyAlignment="1">
      <alignment horizontal="center" vertical="center" wrapText="1"/>
    </xf>
    <xf numFmtId="0" fontId="20" fillId="0" borderId="4" xfId="32" applyFont="1" applyFill="1" applyBorder="1" applyAlignment="1">
      <alignment horizontal="center" vertical="center" wrapText="1"/>
    </xf>
    <xf numFmtId="0" fontId="20" fillId="0" borderId="0" xfId="32" applyFont="1" applyFill="1" applyAlignment="1">
      <alignment horizontal="left"/>
    </xf>
    <xf numFmtId="0" fontId="89" fillId="0" borderId="0" xfId="32" applyFont="1" applyFill="1" applyAlignment="1">
      <alignment horizontal="left"/>
    </xf>
    <xf numFmtId="0" fontId="18" fillId="0" borderId="0" xfId="32" applyFont="1" applyFill="1" applyAlignment="1">
      <alignment horizontal="left"/>
    </xf>
    <xf numFmtId="167" fontId="69" fillId="0" borderId="0" xfId="9" applyNumberFormat="1" applyFont="1" applyFill="1" applyBorder="1" applyAlignment="1">
      <alignment horizontal="center" wrapText="1" readingOrder="1"/>
    </xf>
    <xf numFmtId="0" fontId="44" fillId="0" borderId="0" xfId="32" applyFont="1" applyFill="1" applyBorder="1" applyAlignment="1">
      <alignment horizontal="center" wrapText="1"/>
    </xf>
    <xf numFmtId="0" fontId="61" fillId="2" borderId="0" xfId="32" applyFont="1" applyFill="1" applyBorder="1" applyAlignment="1">
      <alignment horizontal="left" wrapText="1"/>
    </xf>
    <xf numFmtId="0" fontId="12" fillId="2" borderId="0" xfId="32" applyFont="1" applyFill="1" applyBorder="1" applyAlignment="1">
      <alignment horizontal="left" wrapText="1"/>
    </xf>
    <xf numFmtId="0" fontId="20" fillId="0" borderId="34" xfId="32" applyFont="1" applyFill="1" applyBorder="1" applyAlignment="1">
      <alignment horizontal="center" vertical="center" wrapText="1"/>
    </xf>
    <xf numFmtId="0" fontId="20" fillId="0" borderId="7" xfId="32" applyFont="1" applyFill="1" applyBorder="1" applyAlignment="1">
      <alignment horizontal="center" vertical="center" wrapText="1"/>
    </xf>
    <xf numFmtId="0" fontId="37" fillId="0" borderId="54" xfId="32" applyFont="1" applyFill="1" applyBorder="1" applyAlignment="1">
      <alignment horizontal="center" vertical="center" wrapText="1"/>
    </xf>
    <xf numFmtId="0" fontId="37" fillId="0" borderId="13" xfId="32" applyFont="1" applyFill="1" applyBorder="1" applyAlignment="1">
      <alignment horizontal="center" vertical="center" wrapText="1"/>
    </xf>
    <xf numFmtId="0" fontId="37" fillId="0" borderId="11" xfId="32" applyFont="1" applyFill="1" applyBorder="1" applyAlignment="1">
      <alignment horizontal="center" vertical="center" wrapText="1"/>
    </xf>
    <xf numFmtId="0" fontId="20" fillId="0" borderId="15" xfId="32" applyFont="1" applyFill="1" applyBorder="1" applyAlignment="1">
      <alignment horizontal="center" vertical="center" wrapText="1"/>
    </xf>
    <xf numFmtId="0" fontId="37" fillId="0" borderId="55" xfId="32" applyFont="1" applyFill="1" applyBorder="1" applyAlignment="1">
      <alignment horizontal="center" vertical="center" wrapText="1"/>
    </xf>
    <xf numFmtId="0" fontId="37" fillId="0" borderId="35" xfId="32" applyFont="1" applyFill="1" applyBorder="1" applyAlignment="1">
      <alignment horizontal="center" vertical="center" wrapText="1"/>
    </xf>
    <xf numFmtId="0" fontId="37" fillId="0" borderId="34" xfId="32" applyFont="1" applyFill="1" applyBorder="1" applyAlignment="1">
      <alignment horizontal="center" vertical="center" wrapText="1"/>
    </xf>
    <xf numFmtId="0" fontId="37" fillId="0" borderId="12" xfId="32" applyFont="1" applyFill="1" applyBorder="1" applyAlignment="1">
      <alignment horizontal="center" vertical="center" wrapText="1"/>
    </xf>
    <xf numFmtId="0" fontId="37" fillId="0" borderId="1" xfId="32" applyFont="1" applyFill="1" applyBorder="1" applyAlignment="1">
      <alignment horizontal="center" vertical="center" wrapText="1"/>
    </xf>
    <xf numFmtId="0" fontId="37" fillId="0" borderId="10" xfId="32" applyFont="1" applyFill="1" applyBorder="1" applyAlignment="1">
      <alignment horizontal="center" vertical="center" wrapText="1"/>
    </xf>
    <xf numFmtId="0" fontId="18" fillId="0" borderId="51" xfId="30" applyFont="1" applyFill="1" applyBorder="1" applyAlignment="1">
      <alignment horizontal="center" vertical="center"/>
    </xf>
    <xf numFmtId="0" fontId="24" fillId="0" borderId="0" xfId="32" applyFont="1" applyFill="1" applyBorder="1" applyAlignment="1">
      <alignment horizontal="center" wrapText="1"/>
    </xf>
    <xf numFmtId="0" fontId="44" fillId="0" borderId="81" xfId="32" applyFont="1" applyFill="1" applyBorder="1" applyAlignment="1">
      <alignment horizontal="center" wrapText="1"/>
    </xf>
    <xf numFmtId="3" fontId="69" fillId="0" borderId="0" xfId="9" applyNumberFormat="1" applyFont="1" applyFill="1" applyBorder="1" applyAlignment="1">
      <alignment horizontal="center" wrapText="1" readingOrder="1"/>
    </xf>
    <xf numFmtId="3" fontId="69" fillId="0" borderId="81" xfId="9" applyNumberFormat="1" applyFont="1" applyFill="1" applyBorder="1" applyAlignment="1">
      <alignment horizontal="center" wrapText="1" readingOrder="1"/>
    </xf>
    <xf numFmtId="0" fontId="8" fillId="2" borderId="0" xfId="30" applyFont="1" applyFill="1" applyBorder="1" applyAlignment="1">
      <alignment horizontal="left" wrapText="1"/>
    </xf>
    <xf numFmtId="0" fontId="8" fillId="2" borderId="0" xfId="30" applyFont="1" applyFill="1" applyBorder="1" applyAlignment="1">
      <alignment horizontal="left"/>
    </xf>
    <xf numFmtId="0" fontId="44" fillId="0" borderId="0" xfId="30" applyFont="1" applyFill="1" applyAlignment="1">
      <alignment horizontal="center" wrapText="1"/>
    </xf>
    <xf numFmtId="0" fontId="44" fillId="0" borderId="0" xfId="30" applyFont="1" applyFill="1" applyAlignment="1">
      <alignment horizontal="center"/>
    </xf>
    <xf numFmtId="0" fontId="116" fillId="0" borderId="13" xfId="30" applyFont="1" applyFill="1" applyBorder="1" applyAlignment="1"/>
    <xf numFmtId="0" fontId="116" fillId="0" borderId="11" xfId="30" applyFont="1" applyFill="1" applyBorder="1" applyAlignment="1"/>
    <xf numFmtId="0" fontId="116" fillId="0" borderId="51" xfId="30" applyFont="1" applyFill="1" applyBorder="1" applyAlignment="1">
      <alignment horizontal="center" vertical="center" wrapText="1"/>
    </xf>
    <xf numFmtId="0" fontId="116" fillId="0" borderId="12" xfId="30" applyFont="1" applyFill="1" applyBorder="1" applyAlignment="1">
      <alignment horizontal="center" vertical="center" wrapText="1"/>
    </xf>
    <xf numFmtId="0" fontId="17" fillId="0" borderId="7" xfId="30" applyFont="1" applyFill="1" applyBorder="1" applyAlignment="1">
      <alignment horizontal="center" vertical="center" wrapText="1"/>
    </xf>
    <xf numFmtId="0" fontId="17" fillId="0" borderId="15" xfId="30" applyFont="1" applyFill="1" applyBorder="1" applyAlignment="1">
      <alignment horizontal="center" vertical="center" wrapText="1"/>
    </xf>
    <xf numFmtId="0" fontId="17" fillId="0" borderId="51" xfId="30" applyFont="1" applyFill="1" applyBorder="1" applyAlignment="1">
      <alignment horizontal="center" vertical="center" wrapText="1"/>
    </xf>
    <xf numFmtId="0" fontId="17" fillId="0" borderId="45" xfId="30" applyFont="1" applyFill="1" applyBorder="1" applyAlignment="1">
      <alignment horizontal="center" vertical="center" wrapText="1"/>
    </xf>
    <xf numFmtId="0" fontId="24" fillId="0" borderId="46" xfId="30" applyFont="1" applyBorder="1" applyAlignment="1">
      <alignment horizontal="center" wrapText="1"/>
    </xf>
    <xf numFmtId="0" fontId="24" fillId="0" borderId="0" xfId="30" applyNumberFormat="1" applyFont="1" applyBorder="1" applyAlignment="1">
      <alignment horizontal="center" wrapText="1"/>
    </xf>
    <xf numFmtId="0" fontId="3" fillId="2" borderId="0" xfId="6" applyFont="1" applyFill="1" applyBorder="1" applyAlignment="1">
      <alignment horizontal="left" wrapText="1"/>
    </xf>
    <xf numFmtId="0" fontId="65" fillId="0" borderId="0" xfId="30" applyFont="1" applyAlignment="1">
      <alignment horizontal="left" wrapText="1"/>
    </xf>
    <xf numFmtId="0" fontId="37" fillId="0" borderId="34" xfId="30" applyFont="1" applyFill="1" applyBorder="1" applyAlignment="1">
      <alignment horizontal="center" vertical="center" wrapText="1"/>
    </xf>
    <xf numFmtId="0" fontId="37" fillId="0" borderId="7" xfId="30" applyFont="1" applyFill="1" applyBorder="1" applyAlignment="1">
      <alignment horizontal="center" vertical="center" wrapText="1"/>
    </xf>
    <xf numFmtId="0" fontId="37" fillId="0" borderId="10" xfId="30" applyFont="1" applyFill="1" applyBorder="1" applyAlignment="1">
      <alignment horizontal="center" vertical="center" wrapText="1"/>
    </xf>
    <xf numFmtId="0" fontId="17" fillId="0" borderId="0" xfId="30" applyFont="1" applyFill="1" applyBorder="1" applyAlignment="1">
      <alignment horizontal="center" vertical="center" wrapText="1"/>
    </xf>
    <xf numFmtId="0" fontId="2" fillId="2" borderId="0" xfId="30" applyFont="1" applyFill="1" applyBorder="1" applyAlignment="1">
      <alignment horizontal="left" wrapText="1"/>
    </xf>
    <xf numFmtId="0" fontId="37" fillId="0" borderId="80" xfId="30" applyFont="1" applyFill="1" applyBorder="1" applyAlignment="1">
      <alignment horizontal="center" vertical="center" wrapText="1"/>
    </xf>
    <xf numFmtId="0" fontId="37" fillId="0" borderId="44" xfId="30" applyFont="1" applyFill="1" applyBorder="1" applyAlignment="1">
      <alignment horizontal="center" vertical="center" wrapText="1"/>
    </xf>
    <xf numFmtId="0" fontId="20" fillId="0" borderId="5" xfId="30" applyFont="1" applyFill="1" applyBorder="1" applyAlignment="1">
      <alignment horizontal="center" vertical="center"/>
    </xf>
    <xf numFmtId="0" fontId="22" fillId="0" borderId="35" xfId="30" applyFont="1" applyFill="1" applyBorder="1" applyAlignment="1">
      <alignment horizontal="center" wrapText="1"/>
    </xf>
    <xf numFmtId="0" fontId="22" fillId="0" borderId="35" xfId="30" applyFont="1" applyFill="1" applyBorder="1" applyAlignment="1">
      <alignment horizontal="center"/>
    </xf>
    <xf numFmtId="0" fontId="22" fillId="0" borderId="0" xfId="30" applyFont="1" applyFill="1" applyBorder="1" applyAlignment="1">
      <alignment horizontal="center" wrapText="1"/>
    </xf>
    <xf numFmtId="0" fontId="22" fillId="0" borderId="0" xfId="30" applyFont="1" applyFill="1" applyBorder="1" applyAlignment="1">
      <alignment horizontal="center"/>
    </xf>
    <xf numFmtId="0" fontId="37" fillId="0" borderId="35" xfId="30" applyFont="1" applyFill="1" applyBorder="1" applyAlignment="1">
      <alignment horizontal="center" vertical="center" wrapText="1"/>
    </xf>
    <xf numFmtId="0" fontId="17" fillId="0" borderId="4" xfId="30" applyFont="1" applyFill="1" applyBorder="1" applyAlignment="1">
      <alignment horizontal="center" vertical="center" wrapText="1"/>
    </xf>
    <xf numFmtId="0" fontId="17" fillId="0" borderId="3" xfId="30" applyFont="1" applyFill="1" applyBorder="1" applyAlignment="1">
      <alignment horizontal="center" wrapText="1"/>
    </xf>
    <xf numFmtId="0" fontId="17" fillId="0" borderId="5" xfId="30" applyFont="1" applyFill="1" applyBorder="1" applyAlignment="1">
      <alignment horizontal="center" wrapText="1"/>
    </xf>
    <xf numFmtId="0" fontId="17" fillId="0" borderId="4" xfId="30" applyFont="1" applyFill="1" applyBorder="1" applyAlignment="1">
      <alignment horizontal="center" wrapText="1"/>
    </xf>
    <xf numFmtId="0" fontId="20" fillId="0" borderId="0" xfId="30" applyFont="1" applyFill="1" applyBorder="1" applyAlignment="1">
      <alignment horizontal="center" vertical="center" wrapText="1"/>
    </xf>
    <xf numFmtId="0" fontId="37" fillId="0" borderId="15" xfId="30" applyFont="1" applyFill="1" applyBorder="1" applyAlignment="1">
      <alignment horizontal="center" vertical="center" wrapText="1"/>
    </xf>
    <xf numFmtId="0" fontId="116" fillId="0" borderId="15" xfId="30" applyFont="1" applyFill="1" applyBorder="1" applyAlignment="1">
      <alignment horizontal="center" vertical="center" wrapText="1"/>
    </xf>
    <xf numFmtId="0" fontId="7" fillId="2" borderId="0" xfId="30" applyFont="1" applyFill="1" applyBorder="1" applyAlignment="1">
      <alignment horizontal="left" wrapText="1"/>
    </xf>
    <xf numFmtId="0" fontId="116" fillId="0" borderId="15" xfId="30" applyFont="1" applyFill="1" applyBorder="1" applyAlignment="1">
      <alignment vertical="center"/>
    </xf>
    <xf numFmtId="0" fontId="24" fillId="0" borderId="35" xfId="30" applyFont="1" applyFill="1" applyBorder="1" applyAlignment="1">
      <alignment horizontal="center" wrapText="1"/>
    </xf>
    <xf numFmtId="0" fontId="24" fillId="0" borderId="0" xfId="30" applyFont="1" applyFill="1" applyBorder="1" applyAlignment="1">
      <alignment horizontal="center"/>
    </xf>
    <xf numFmtId="0" fontId="24" fillId="0" borderId="0" xfId="30" applyFont="1" applyBorder="1" applyAlignment="1">
      <alignment horizontal="center" wrapText="1"/>
    </xf>
    <xf numFmtId="0" fontId="24" fillId="0" borderId="0" xfId="30" applyFont="1" applyBorder="1" applyAlignment="1">
      <alignment horizontal="center"/>
    </xf>
    <xf numFmtId="0" fontId="22" fillId="0" borderId="0" xfId="30" applyFont="1" applyBorder="1" applyAlignment="1">
      <alignment horizontal="center" wrapText="1"/>
    </xf>
    <xf numFmtId="0" fontId="22" fillId="0" borderId="35" xfId="30" applyFont="1" applyBorder="1" applyAlignment="1">
      <alignment horizontal="center" wrapText="1"/>
    </xf>
    <xf numFmtId="0" fontId="17" fillId="0" borderId="7" xfId="30" applyFont="1" applyFill="1" applyBorder="1"/>
    <xf numFmtId="0" fontId="17" fillId="0" borderId="51" xfId="30" applyFont="1" applyFill="1" applyBorder="1"/>
    <xf numFmtId="0" fontId="17" fillId="0" borderId="12" xfId="30" applyFont="1" applyFill="1" applyBorder="1"/>
    <xf numFmtId="0" fontId="22" fillId="0" borderId="0" xfId="30" applyFont="1" applyAlignment="1">
      <alignment horizontal="center" wrapText="1"/>
    </xf>
    <xf numFmtId="0" fontId="22" fillId="0" borderId="74" xfId="30" applyFont="1" applyBorder="1" applyAlignment="1">
      <alignment horizontal="center" wrapText="1"/>
    </xf>
    <xf numFmtId="0" fontId="20" fillId="0" borderId="78" xfId="9" applyNumberFormat="1" applyFont="1" applyFill="1" applyBorder="1" applyAlignment="1">
      <alignment horizontal="center" vertical="center" wrapText="1" readingOrder="1"/>
    </xf>
    <xf numFmtId="0" fontId="20" fillId="0" borderId="13" xfId="9" applyNumberFormat="1" applyFont="1" applyFill="1" applyBorder="1" applyAlignment="1">
      <alignment horizontal="center" vertical="center" wrapText="1" readingOrder="1"/>
    </xf>
    <xf numFmtId="0" fontId="20" fillId="0" borderId="79" xfId="9" applyNumberFormat="1" applyFont="1" applyFill="1" applyBorder="1" applyAlignment="1">
      <alignment horizontal="center" vertical="center" wrapText="1" readingOrder="1"/>
    </xf>
    <xf numFmtId="0" fontId="10" fillId="2" borderId="0" xfId="30" applyFont="1" applyFill="1" applyAlignment="1">
      <alignment horizontal="center"/>
    </xf>
    <xf numFmtId="0" fontId="18" fillId="0" borderId="54" xfId="30" applyFont="1" applyFill="1" applyBorder="1" applyAlignment="1">
      <alignment horizontal="center" vertical="center" wrapText="1"/>
    </xf>
    <xf numFmtId="0" fontId="18" fillId="0" borderId="13" xfId="30" applyFont="1" applyFill="1" applyBorder="1" applyAlignment="1">
      <alignment horizontal="center" vertical="center" wrapText="1"/>
    </xf>
    <xf numFmtId="0" fontId="18" fillId="0" borderId="11" xfId="30" applyFont="1" applyFill="1" applyBorder="1" applyAlignment="1">
      <alignment horizontal="center" vertical="center" wrapText="1"/>
    </xf>
    <xf numFmtId="0" fontId="20" fillId="0" borderId="76" xfId="9" applyNumberFormat="1" applyFont="1" applyFill="1" applyBorder="1" applyAlignment="1">
      <alignment horizontal="center" vertical="center" wrapText="1" readingOrder="1"/>
    </xf>
    <xf numFmtId="0" fontId="20" fillId="0" borderId="77" xfId="9" applyNumberFormat="1" applyFont="1" applyFill="1" applyBorder="1" applyAlignment="1">
      <alignment horizontal="center" vertical="center" wrapText="1" readingOrder="1"/>
    </xf>
    <xf numFmtId="4" fontId="17" fillId="0" borderId="3" xfId="30" applyNumberFormat="1" applyFont="1" applyFill="1" applyBorder="1" applyAlignment="1">
      <alignment horizontal="center" vertical="center" wrapText="1"/>
    </xf>
    <xf numFmtId="4" fontId="17" fillId="0" borderId="5" xfId="30" applyNumberFormat="1" applyFont="1" applyFill="1" applyBorder="1" applyAlignment="1">
      <alignment horizontal="center" vertical="center" wrapText="1"/>
    </xf>
    <xf numFmtId="4" fontId="20" fillId="0" borderId="34" xfId="30" applyNumberFormat="1" applyFont="1" applyFill="1" applyBorder="1" applyAlignment="1">
      <alignment horizontal="center" vertical="center" wrapText="1"/>
    </xf>
    <xf numFmtId="4" fontId="20" fillId="0" borderId="7" xfId="30" applyNumberFormat="1" applyFont="1" applyFill="1" applyBorder="1" applyAlignment="1">
      <alignment horizontal="center" vertical="center" wrapText="1"/>
    </xf>
    <xf numFmtId="4" fontId="20" fillId="0" borderId="10" xfId="30" applyNumberFormat="1" applyFont="1" applyFill="1" applyBorder="1" applyAlignment="1">
      <alignment horizontal="center" vertical="center" wrapText="1"/>
    </xf>
    <xf numFmtId="0" fontId="17" fillId="0" borderId="80" xfId="30" applyFont="1" applyFill="1" applyBorder="1" applyAlignment="1">
      <alignment horizontal="center" vertical="center" wrapText="1"/>
    </xf>
    <xf numFmtId="0" fontId="17" fillId="0" borderId="44" xfId="30" applyFont="1" applyFill="1" applyBorder="1" applyAlignment="1">
      <alignment horizontal="center" vertical="center" wrapText="1"/>
    </xf>
    <xf numFmtId="0" fontId="18" fillId="0" borderId="51" xfId="30" applyFont="1" applyFill="1" applyBorder="1" applyAlignment="1">
      <alignment horizontal="center" vertical="center" wrapText="1"/>
    </xf>
    <xf numFmtId="0" fontId="41" fillId="0" borderId="3" xfId="30" applyFont="1" applyFill="1" applyBorder="1" applyAlignment="1">
      <alignment horizontal="center" vertical="center" wrapText="1"/>
    </xf>
    <xf numFmtId="0" fontId="41" fillId="0" borderId="5" xfId="30" applyFont="1" applyFill="1" applyBorder="1" applyAlignment="1">
      <alignment horizontal="center" vertical="center" wrapText="1"/>
    </xf>
    <xf numFmtId="0" fontId="41" fillId="0" borderId="4" xfId="30" applyFont="1" applyFill="1" applyBorder="1" applyAlignment="1">
      <alignment horizontal="center" vertical="center" wrapText="1"/>
    </xf>
    <xf numFmtId="0" fontId="17" fillId="0" borderId="7" xfId="30" applyFont="1" applyFill="1" applyBorder="1" applyAlignment="1">
      <alignment vertical="center"/>
    </xf>
    <xf numFmtId="0" fontId="17" fillId="0" borderId="10" xfId="30" applyFont="1" applyFill="1" applyBorder="1" applyAlignment="1">
      <alignment vertical="center"/>
    </xf>
    <xf numFmtId="0" fontId="20" fillId="0" borderId="13" xfId="30" applyFont="1" applyFill="1" applyBorder="1" applyAlignment="1">
      <alignment vertical="center"/>
    </xf>
    <xf numFmtId="0" fontId="20" fillId="0" borderId="11" xfId="30" applyFont="1" applyFill="1" applyBorder="1" applyAlignment="1">
      <alignment vertical="center"/>
    </xf>
    <xf numFmtId="0" fontId="116" fillId="0" borderId="15" xfId="30" applyFont="1" applyFill="1" applyBorder="1" applyAlignment="1"/>
    <xf numFmtId="0" fontId="12" fillId="2" borderId="0" xfId="30" applyFont="1" applyFill="1" applyAlignment="1">
      <alignment wrapText="1"/>
    </xf>
    <xf numFmtId="0" fontId="10" fillId="2" borderId="0" xfId="30" applyFont="1" applyFill="1" applyAlignment="1">
      <alignment wrapText="1"/>
    </xf>
    <xf numFmtId="0" fontId="58" fillId="2" borderId="0" xfId="30" applyFont="1" applyFill="1" applyBorder="1" applyAlignment="1">
      <alignment horizontal="left" wrapText="1"/>
    </xf>
    <xf numFmtId="0" fontId="117" fillId="2" borderId="0" xfId="30" applyFont="1" applyFill="1" applyBorder="1" applyAlignment="1">
      <alignment horizontal="left" wrapText="1"/>
    </xf>
    <xf numFmtId="0" fontId="37" fillId="0" borderId="3" xfId="30" applyFont="1" applyFill="1" applyBorder="1" applyAlignment="1">
      <alignment horizontal="center" vertical="center" wrapText="1"/>
    </xf>
    <xf numFmtId="0" fontId="37" fillId="0" borderId="5" xfId="30" applyFont="1" applyFill="1" applyBorder="1" applyAlignment="1">
      <alignment horizontal="center" vertical="center" wrapText="1"/>
    </xf>
    <xf numFmtId="0" fontId="37" fillId="0" borderId="4" xfId="30" applyFont="1" applyFill="1" applyBorder="1" applyAlignment="1">
      <alignment horizontal="center" vertical="center" wrapText="1"/>
    </xf>
    <xf numFmtId="0" fontId="19" fillId="0" borderId="3" xfId="30" applyFont="1" applyFill="1" applyBorder="1" applyAlignment="1">
      <alignment horizontal="center" vertical="center" wrapText="1"/>
    </xf>
    <xf numFmtId="0" fontId="19" fillId="0" borderId="4" xfId="30" applyFont="1" applyFill="1" applyBorder="1" applyAlignment="1">
      <alignment horizontal="center" vertical="center" wrapText="1"/>
    </xf>
    <xf numFmtId="0" fontId="56" fillId="0" borderId="54" xfId="30" applyFont="1" applyFill="1" applyBorder="1" applyAlignment="1">
      <alignment horizontal="center" vertical="center" wrapText="1"/>
    </xf>
    <xf numFmtId="0" fontId="56" fillId="0" borderId="13" xfId="30" applyFont="1" applyFill="1" applyBorder="1" applyAlignment="1">
      <alignment horizontal="center" vertical="center" wrapText="1"/>
    </xf>
    <xf numFmtId="0" fontId="56" fillId="0" borderId="11" xfId="30" applyFont="1" applyFill="1" applyBorder="1" applyAlignment="1">
      <alignment horizontal="center" vertical="center" wrapText="1"/>
    </xf>
    <xf numFmtId="0" fontId="2" fillId="0" borderId="0" xfId="2" applyFont="1" applyFill="1" applyBorder="1" applyAlignment="1">
      <alignment horizontal="left" wrapText="1"/>
    </xf>
    <xf numFmtId="0" fontId="23" fillId="0" borderId="0" xfId="2" applyFont="1" applyFill="1" applyBorder="1" applyAlignment="1">
      <alignment horizontal="left" wrapText="1"/>
    </xf>
    <xf numFmtId="0" fontId="20" fillId="0" borderId="15" xfId="30" applyFont="1" applyFill="1" applyBorder="1" applyAlignment="1">
      <alignment horizontal="center" vertical="center" wrapText="1"/>
    </xf>
    <xf numFmtId="0" fontId="2" fillId="0" borderId="0" xfId="2" applyFont="1" applyBorder="1" applyAlignment="1">
      <alignment horizontal="left" wrapText="1"/>
    </xf>
    <xf numFmtId="0" fontId="23" fillId="0" borderId="0" xfId="2" applyFont="1" applyBorder="1" applyAlignment="1">
      <alignment horizontal="left" wrapText="1"/>
    </xf>
    <xf numFmtId="0" fontId="20" fillId="0" borderId="80" xfId="30" applyFont="1" applyFill="1" applyBorder="1" applyAlignment="1">
      <alignment horizontal="center" vertical="center" wrapText="1"/>
    </xf>
    <xf numFmtId="0" fontId="20" fillId="0" borderId="44" xfId="30" applyFont="1" applyFill="1" applyBorder="1" applyAlignment="1">
      <alignment horizontal="center" vertical="center" wrapText="1"/>
    </xf>
    <xf numFmtId="0" fontId="20" fillId="0" borderId="4" xfId="30" applyFont="1" applyFill="1" applyBorder="1" applyAlignment="1">
      <alignment horizontal="center" vertical="center"/>
    </xf>
    <xf numFmtId="0" fontId="2" fillId="2" borderId="0" xfId="2" applyFont="1" applyFill="1" applyBorder="1" applyAlignment="1">
      <alignment horizontal="left" wrapText="1"/>
    </xf>
    <xf numFmtId="0" fontId="23" fillId="2" borderId="0" xfId="2" applyFont="1" applyFill="1" applyBorder="1" applyAlignment="1">
      <alignment horizontal="left" wrapText="1"/>
    </xf>
    <xf numFmtId="0" fontId="20" fillId="0" borderId="45" xfId="30" applyFont="1" applyFill="1" applyBorder="1" applyAlignment="1">
      <alignment horizontal="center" vertical="center" wrapText="1"/>
    </xf>
    <xf numFmtId="49" fontId="2" fillId="2" borderId="0" xfId="37" applyNumberFormat="1" applyFont="1" applyFill="1" applyBorder="1" applyAlignment="1">
      <alignment horizontal="left" wrapText="1"/>
    </xf>
    <xf numFmtId="49" fontId="23" fillId="2" borderId="0" xfId="37" applyNumberFormat="1" applyFont="1" applyFill="1" applyBorder="1" applyAlignment="1">
      <alignment horizontal="left" wrapText="1"/>
    </xf>
    <xf numFmtId="0" fontId="120" fillId="0" borderId="15" xfId="30" applyFont="1" applyFill="1" applyBorder="1" applyAlignment="1">
      <alignment horizontal="center" vertical="center" wrapText="1"/>
    </xf>
    <xf numFmtId="0" fontId="2" fillId="0" borderId="0" xfId="1" applyFont="1" applyFill="1" applyAlignment="1">
      <alignment wrapText="1"/>
    </xf>
    <xf numFmtId="0" fontId="23" fillId="0" borderId="0" xfId="1" applyFont="1" applyFill="1"/>
    <xf numFmtId="0" fontId="2" fillId="0" borderId="0" xfId="1" applyFill="1"/>
    <xf numFmtId="0" fontId="10" fillId="0" borderId="0" xfId="0" applyFont="1" applyFill="1" applyAlignment="1">
      <alignment wrapText="1"/>
    </xf>
    <xf numFmtId="0" fontId="10" fillId="0" borderId="0" xfId="0" applyFont="1" applyFill="1" applyAlignment="1"/>
    <xf numFmtId="0" fontId="21" fillId="0" borderId="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69" fillId="2" borderId="0" xfId="9" applyNumberFormat="1" applyFont="1" applyFill="1" applyBorder="1" applyAlignment="1">
      <alignment horizontal="center" wrapText="1" readingOrder="1"/>
    </xf>
    <xf numFmtId="0" fontId="127" fillId="2" borderId="0" xfId="35" applyFont="1" applyFill="1" applyAlignment="1">
      <alignment horizontal="left" wrapText="1"/>
    </xf>
    <xf numFmtId="0" fontId="70" fillId="0" borderId="4" xfId="9" applyNumberFormat="1" applyFont="1" applyFill="1" applyBorder="1" applyAlignment="1">
      <alignment horizontal="center" vertical="center" wrapText="1" readingOrder="1"/>
    </xf>
    <xf numFmtId="0" fontId="70" fillId="0" borderId="15" xfId="35" applyFont="1" applyFill="1" applyBorder="1" applyAlignment="1">
      <alignment horizontal="center" vertical="center" wrapText="1"/>
    </xf>
    <xf numFmtId="0" fontId="21" fillId="0" borderId="15" xfId="35" applyFont="1" applyFill="1" applyBorder="1" applyAlignment="1">
      <alignment horizontal="center" vertical="center" wrapText="1"/>
    </xf>
    <xf numFmtId="0" fontId="70" fillId="0" borderId="3" xfId="35" applyFont="1" applyFill="1" applyBorder="1" applyAlignment="1">
      <alignment horizontal="center" vertical="center" wrapText="1"/>
    </xf>
  </cellXfs>
  <cellStyles count="250">
    <cellStyle name="[StdExit()]" xfId="31" xr:uid="{00000000-0005-0000-0000-000000000000}"/>
    <cellStyle name="20% — akcent 1" xfId="60" builtinId="30" customBuiltin="1"/>
    <cellStyle name="20% - akcent 1 2" xfId="110" xr:uid="{00000000-0005-0000-0000-000002000000}"/>
    <cellStyle name="20% — akcent 1 2" xfId="143" xr:uid="{00000000-0005-0000-0000-000003000000}"/>
    <cellStyle name="20% - akcent 1 2 2" xfId="171" xr:uid="{00000000-0005-0000-0000-000004000000}"/>
    <cellStyle name="20% - akcent 1 2 3" xfId="195" xr:uid="{00000000-0005-0000-0000-000005000000}"/>
    <cellStyle name="20% - akcent 1 2 4" xfId="209" xr:uid="{00000000-0005-0000-0000-000006000000}"/>
    <cellStyle name="20% - akcent 1 2 5" xfId="223" xr:uid="{00000000-0005-0000-0000-000007000000}"/>
    <cellStyle name="20% — akcent 1 3" xfId="164" xr:uid="{00000000-0005-0000-0000-000008000000}"/>
    <cellStyle name="20% — akcent 1 4" xfId="192" xr:uid="{00000000-0005-0000-0000-000009000000}"/>
    <cellStyle name="20% — akcent 1 5" xfId="136" xr:uid="{00000000-0005-0000-0000-00000A000000}"/>
    <cellStyle name="20% — akcent 2" xfId="63" builtinId="34" customBuiltin="1"/>
    <cellStyle name="20% - akcent 2 2" xfId="112" xr:uid="{00000000-0005-0000-0000-00000C000000}"/>
    <cellStyle name="20% — akcent 2 2" xfId="146" xr:uid="{00000000-0005-0000-0000-00000D000000}"/>
    <cellStyle name="20% - akcent 2 2 2" xfId="173" xr:uid="{00000000-0005-0000-0000-00000E000000}"/>
    <cellStyle name="20% - akcent 2 2 3" xfId="197" xr:uid="{00000000-0005-0000-0000-00000F000000}"/>
    <cellStyle name="20% - akcent 2 2 4" xfId="211" xr:uid="{00000000-0005-0000-0000-000010000000}"/>
    <cellStyle name="20% - akcent 2 2 5" xfId="225" xr:uid="{00000000-0005-0000-0000-000011000000}"/>
    <cellStyle name="20% — akcent 2 3" xfId="161" xr:uid="{00000000-0005-0000-0000-000012000000}"/>
    <cellStyle name="20% — akcent 2 4" xfId="207" xr:uid="{00000000-0005-0000-0000-000013000000}"/>
    <cellStyle name="20% — akcent 2 5" xfId="221" xr:uid="{00000000-0005-0000-0000-000014000000}"/>
    <cellStyle name="20% — akcent 3" xfId="66" builtinId="38" customBuiltin="1"/>
    <cellStyle name="20% - akcent 3 2" xfId="114" xr:uid="{00000000-0005-0000-0000-000016000000}"/>
    <cellStyle name="20% — akcent 3 2" xfId="148" xr:uid="{00000000-0005-0000-0000-000017000000}"/>
    <cellStyle name="20% - akcent 3 2 2" xfId="175" xr:uid="{00000000-0005-0000-0000-000018000000}"/>
    <cellStyle name="20% - akcent 3 2 3" xfId="199" xr:uid="{00000000-0005-0000-0000-000019000000}"/>
    <cellStyle name="20% - akcent 3 2 4" xfId="213" xr:uid="{00000000-0005-0000-0000-00001A000000}"/>
    <cellStyle name="20% - akcent 3 2 5" xfId="227" xr:uid="{00000000-0005-0000-0000-00001B000000}"/>
    <cellStyle name="20% — akcent 3 3" xfId="165" xr:uid="{00000000-0005-0000-0000-00001C000000}"/>
    <cellStyle name="20% — akcent 3 4" xfId="191" xr:uid="{00000000-0005-0000-0000-00001D000000}"/>
    <cellStyle name="20% — akcent 3 5" xfId="187" xr:uid="{00000000-0005-0000-0000-00001E000000}"/>
    <cellStyle name="20% — akcent 4" xfId="69" builtinId="42" customBuiltin="1"/>
    <cellStyle name="20% - akcent 4 2" xfId="116" xr:uid="{00000000-0005-0000-0000-000020000000}"/>
    <cellStyle name="20% — akcent 4 2" xfId="151" xr:uid="{00000000-0005-0000-0000-000021000000}"/>
    <cellStyle name="20% - akcent 4 2 2" xfId="177" xr:uid="{00000000-0005-0000-0000-000022000000}"/>
    <cellStyle name="20% - akcent 4 2 3" xfId="201" xr:uid="{00000000-0005-0000-0000-000023000000}"/>
    <cellStyle name="20% - akcent 4 2 4" xfId="215" xr:uid="{00000000-0005-0000-0000-000024000000}"/>
    <cellStyle name="20% - akcent 4 2 5" xfId="229" xr:uid="{00000000-0005-0000-0000-000025000000}"/>
    <cellStyle name="20% — akcent 4 3" xfId="166" xr:uid="{00000000-0005-0000-0000-000026000000}"/>
    <cellStyle name="20% — akcent 4 4" xfId="150" xr:uid="{00000000-0005-0000-0000-000027000000}"/>
    <cellStyle name="20% — akcent 4 5" xfId="162" xr:uid="{00000000-0005-0000-0000-000028000000}"/>
    <cellStyle name="20% — akcent 5" xfId="72" builtinId="46" customBuiltin="1"/>
    <cellStyle name="20% - akcent 5 2" xfId="118" xr:uid="{00000000-0005-0000-0000-00002A000000}"/>
    <cellStyle name="20% — akcent 5 2" xfId="153" xr:uid="{00000000-0005-0000-0000-00002B000000}"/>
    <cellStyle name="20% - akcent 5 2 2" xfId="179" xr:uid="{00000000-0005-0000-0000-00002C000000}"/>
    <cellStyle name="20% - akcent 5 2 3" xfId="203" xr:uid="{00000000-0005-0000-0000-00002D000000}"/>
    <cellStyle name="20% - akcent 5 2 4" xfId="217" xr:uid="{00000000-0005-0000-0000-00002E000000}"/>
    <cellStyle name="20% - akcent 5 2 5" xfId="231" xr:uid="{00000000-0005-0000-0000-00002F000000}"/>
    <cellStyle name="20% — akcent 5 3" xfId="134" xr:uid="{00000000-0005-0000-0000-000030000000}"/>
    <cellStyle name="20% — akcent 5 4" xfId="155" xr:uid="{00000000-0005-0000-0000-000031000000}"/>
    <cellStyle name="20% — akcent 5 5" xfId="141" xr:uid="{00000000-0005-0000-0000-000032000000}"/>
    <cellStyle name="20% — akcent 6" xfId="75" builtinId="50" customBuiltin="1"/>
    <cellStyle name="20% - akcent 6 2" xfId="120" xr:uid="{00000000-0005-0000-0000-000034000000}"/>
    <cellStyle name="20% — akcent 6 2" xfId="156" xr:uid="{00000000-0005-0000-0000-000035000000}"/>
    <cellStyle name="20% - akcent 6 2 2" xfId="181" xr:uid="{00000000-0005-0000-0000-000036000000}"/>
    <cellStyle name="20% - akcent 6 2 3" xfId="205" xr:uid="{00000000-0005-0000-0000-000037000000}"/>
    <cellStyle name="20% - akcent 6 2 4" xfId="219" xr:uid="{00000000-0005-0000-0000-000038000000}"/>
    <cellStyle name="20% - akcent 6 2 5" xfId="233" xr:uid="{00000000-0005-0000-0000-000039000000}"/>
    <cellStyle name="20% — akcent 6 3" xfId="169" xr:uid="{00000000-0005-0000-0000-00003A000000}"/>
    <cellStyle name="20% — akcent 6 4" xfId="193" xr:uid="{00000000-0005-0000-0000-00003B000000}"/>
    <cellStyle name="20% — akcent 6 5" xfId="135" xr:uid="{00000000-0005-0000-0000-00003C000000}"/>
    <cellStyle name="40% — akcent 1" xfId="61" builtinId="31" customBuiltin="1"/>
    <cellStyle name="40% - akcent 1 2" xfId="111" xr:uid="{00000000-0005-0000-0000-00003E000000}"/>
    <cellStyle name="40% — akcent 1 2" xfId="144" xr:uid="{00000000-0005-0000-0000-00003F000000}"/>
    <cellStyle name="40% - akcent 1 2 2" xfId="172" xr:uid="{00000000-0005-0000-0000-000040000000}"/>
    <cellStyle name="40% - akcent 1 2 3" xfId="196" xr:uid="{00000000-0005-0000-0000-000041000000}"/>
    <cellStyle name="40% - akcent 1 2 4" xfId="210" xr:uid="{00000000-0005-0000-0000-000042000000}"/>
    <cellStyle name="40% - akcent 1 2 5" xfId="224" xr:uid="{00000000-0005-0000-0000-000043000000}"/>
    <cellStyle name="40% — akcent 1 3" xfId="184" xr:uid="{00000000-0005-0000-0000-000044000000}"/>
    <cellStyle name="40% — akcent 1 4" xfId="158" xr:uid="{00000000-0005-0000-0000-000045000000}"/>
    <cellStyle name="40% — akcent 1 5" xfId="140" xr:uid="{00000000-0005-0000-0000-000046000000}"/>
    <cellStyle name="40% — akcent 2" xfId="64" builtinId="35" customBuiltin="1"/>
    <cellStyle name="40% - akcent 2 2" xfId="113" xr:uid="{00000000-0005-0000-0000-000048000000}"/>
    <cellStyle name="40% — akcent 2 2" xfId="147" xr:uid="{00000000-0005-0000-0000-000049000000}"/>
    <cellStyle name="40% - akcent 2 2 2" xfId="174" xr:uid="{00000000-0005-0000-0000-00004A000000}"/>
    <cellStyle name="40% - akcent 2 2 3" xfId="198" xr:uid="{00000000-0005-0000-0000-00004B000000}"/>
    <cellStyle name="40% - akcent 2 2 4" xfId="212" xr:uid="{00000000-0005-0000-0000-00004C000000}"/>
    <cellStyle name="40% - akcent 2 2 5" xfId="226" xr:uid="{00000000-0005-0000-0000-00004D000000}"/>
    <cellStyle name="40% — akcent 2 3" xfId="183" xr:uid="{00000000-0005-0000-0000-00004E000000}"/>
    <cellStyle name="40% — akcent 2 4" xfId="190" xr:uid="{00000000-0005-0000-0000-00004F000000}"/>
    <cellStyle name="40% — akcent 2 5" xfId="188" xr:uid="{00000000-0005-0000-0000-000050000000}"/>
    <cellStyle name="40% — akcent 3" xfId="67" builtinId="39" customBuiltin="1"/>
    <cellStyle name="40% - akcent 3 2" xfId="115" xr:uid="{00000000-0005-0000-0000-000052000000}"/>
    <cellStyle name="40% — akcent 3 2" xfId="149" xr:uid="{00000000-0005-0000-0000-000053000000}"/>
    <cellStyle name="40% - akcent 3 2 2" xfId="176" xr:uid="{00000000-0005-0000-0000-000054000000}"/>
    <cellStyle name="40% - akcent 3 2 3" xfId="200" xr:uid="{00000000-0005-0000-0000-000055000000}"/>
    <cellStyle name="40% - akcent 3 2 4" xfId="214" xr:uid="{00000000-0005-0000-0000-000056000000}"/>
    <cellStyle name="40% - akcent 3 2 5" xfId="228" xr:uid="{00000000-0005-0000-0000-000057000000}"/>
    <cellStyle name="40% — akcent 3 3" xfId="160" xr:uid="{00000000-0005-0000-0000-000058000000}"/>
    <cellStyle name="40% — akcent 3 4" xfId="145" xr:uid="{00000000-0005-0000-0000-000059000000}"/>
    <cellStyle name="40% — akcent 3 5" xfId="194" xr:uid="{00000000-0005-0000-0000-00005A000000}"/>
    <cellStyle name="40% — akcent 4" xfId="70" builtinId="43" customBuiltin="1"/>
    <cellStyle name="40% - akcent 4 2" xfId="117" xr:uid="{00000000-0005-0000-0000-00005C000000}"/>
    <cellStyle name="40% — akcent 4 2" xfId="152" xr:uid="{00000000-0005-0000-0000-00005D000000}"/>
    <cellStyle name="40% - akcent 4 2 2" xfId="178" xr:uid="{00000000-0005-0000-0000-00005E000000}"/>
    <cellStyle name="40% - akcent 4 2 3" xfId="202" xr:uid="{00000000-0005-0000-0000-00005F000000}"/>
    <cellStyle name="40% - akcent 4 2 4" xfId="216" xr:uid="{00000000-0005-0000-0000-000060000000}"/>
    <cellStyle name="40% - akcent 4 2 5" xfId="230" xr:uid="{00000000-0005-0000-0000-000061000000}"/>
    <cellStyle name="40% — akcent 4 3" xfId="138" xr:uid="{00000000-0005-0000-0000-000062000000}"/>
    <cellStyle name="40% — akcent 4 4" xfId="208" xr:uid="{00000000-0005-0000-0000-000063000000}"/>
    <cellStyle name="40% — akcent 4 5" xfId="222" xr:uid="{00000000-0005-0000-0000-000064000000}"/>
    <cellStyle name="40% — akcent 5" xfId="73" builtinId="47" customBuiltin="1"/>
    <cellStyle name="40% - akcent 5 2" xfId="119" xr:uid="{00000000-0005-0000-0000-000066000000}"/>
    <cellStyle name="40% — akcent 5 2" xfId="154" xr:uid="{00000000-0005-0000-0000-000067000000}"/>
    <cellStyle name="40% - akcent 5 2 2" xfId="180" xr:uid="{00000000-0005-0000-0000-000068000000}"/>
    <cellStyle name="40% - akcent 5 2 3" xfId="204" xr:uid="{00000000-0005-0000-0000-000069000000}"/>
    <cellStyle name="40% - akcent 5 2 4" xfId="218" xr:uid="{00000000-0005-0000-0000-00006A000000}"/>
    <cellStyle name="40% - akcent 5 2 5" xfId="232" xr:uid="{00000000-0005-0000-0000-00006B000000}"/>
    <cellStyle name="40% — akcent 5 3" xfId="133" xr:uid="{00000000-0005-0000-0000-00006C000000}"/>
    <cellStyle name="40% — akcent 5 4" xfId="139" xr:uid="{00000000-0005-0000-0000-00006D000000}"/>
    <cellStyle name="40% — akcent 5 5" xfId="142" xr:uid="{00000000-0005-0000-0000-00006E000000}"/>
    <cellStyle name="40% — akcent 6" xfId="76" builtinId="51" customBuiltin="1"/>
    <cellStyle name="40% - akcent 6 2" xfId="121" xr:uid="{00000000-0005-0000-0000-000070000000}"/>
    <cellStyle name="40% — akcent 6 2" xfId="157" xr:uid="{00000000-0005-0000-0000-000071000000}"/>
    <cellStyle name="40% - akcent 6 2 2" xfId="182" xr:uid="{00000000-0005-0000-0000-000072000000}"/>
    <cellStyle name="40% - akcent 6 2 3" xfId="206" xr:uid="{00000000-0005-0000-0000-000073000000}"/>
    <cellStyle name="40% - akcent 6 2 4" xfId="220" xr:uid="{00000000-0005-0000-0000-000074000000}"/>
    <cellStyle name="40% - akcent 6 2 5" xfId="234" xr:uid="{00000000-0005-0000-0000-000075000000}"/>
    <cellStyle name="40% — akcent 6 3" xfId="168" xr:uid="{00000000-0005-0000-0000-000076000000}"/>
    <cellStyle name="40% — akcent 6 4" xfId="137" xr:uid="{00000000-0005-0000-0000-000077000000}"/>
    <cellStyle name="40% — akcent 6 5" xfId="185" xr:uid="{00000000-0005-0000-0000-000078000000}"/>
    <cellStyle name="60% — akcent 1 2" xfId="78" xr:uid="{00000000-0005-0000-0000-000079000000}"/>
    <cellStyle name="60% — akcent 2 2" xfId="79" xr:uid="{00000000-0005-0000-0000-00007A000000}"/>
    <cellStyle name="60% — akcent 3 2" xfId="80" xr:uid="{00000000-0005-0000-0000-00007B000000}"/>
    <cellStyle name="60% — akcent 4 2" xfId="81" xr:uid="{00000000-0005-0000-0000-00007C000000}"/>
    <cellStyle name="60% — akcent 5 2" xfId="82" xr:uid="{00000000-0005-0000-0000-00007D000000}"/>
    <cellStyle name="60% — akcent 6 2" xfId="83" xr:uid="{00000000-0005-0000-0000-00007E000000}"/>
    <cellStyle name="Akcent 1" xfId="59" builtinId="29" customBuiltin="1"/>
    <cellStyle name="Akcent 2" xfId="62" builtinId="33" customBuiltin="1"/>
    <cellStyle name="Akcent 3" xfId="65" builtinId="37" customBuiltin="1"/>
    <cellStyle name="Akcent 4" xfId="68" builtinId="41" customBuiltin="1"/>
    <cellStyle name="Akcent 5" xfId="71" builtinId="45" customBuiltin="1"/>
    <cellStyle name="Akcent 6" xfId="74" builtinId="49" customBuiltin="1"/>
    <cellStyle name="Dane wejściowe" xfId="51" builtinId="20" customBuiltin="1"/>
    <cellStyle name="Dane wyjściowe" xfId="52" builtinId="21" customBuiltin="1"/>
    <cellStyle name="Dobry" xfId="49" builtinId="26" customBuiltin="1"/>
    <cellStyle name="Dziesiętny 2" xfId="3" xr:uid="{00000000-0005-0000-0000-000088000000}"/>
    <cellStyle name="Dziesiętny 2 2" xfId="249" xr:uid="{00000000-0005-0000-0000-000089000000}"/>
    <cellStyle name="Hiperłącze" xfId="4" builtinId="8"/>
    <cellStyle name="Hiperłącze 2" xfId="2" xr:uid="{00000000-0005-0000-0000-00008B000000}"/>
    <cellStyle name="Hiperłącze 2 2" xfId="17" xr:uid="{00000000-0005-0000-0000-00008C000000}"/>
    <cellStyle name="Hiperłącze 2 2 2" xfId="248" xr:uid="{00000000-0005-0000-0000-00008D000000}"/>
    <cellStyle name="Hiperłącze 3" xfId="6" xr:uid="{00000000-0005-0000-0000-00008E000000}"/>
    <cellStyle name="Hiperłącze 4" xfId="22" xr:uid="{00000000-0005-0000-0000-00008F000000}"/>
    <cellStyle name="Hiperłącze 4 2" xfId="244" xr:uid="{00000000-0005-0000-0000-000090000000}"/>
    <cellStyle name="Hiperłącze 5" xfId="26" xr:uid="{00000000-0005-0000-0000-000091000000}"/>
    <cellStyle name="Hiperłącze 6" xfId="42" xr:uid="{00000000-0005-0000-0000-000092000000}"/>
    <cellStyle name="Hiperłącze pol" xfId="29" xr:uid="{00000000-0005-0000-0000-000093000000}"/>
    <cellStyle name="Hiperłącze pol 2" xfId="108" xr:uid="{00000000-0005-0000-0000-000094000000}"/>
    <cellStyle name="Komórka połączona" xfId="54" builtinId="24" customBuiltin="1"/>
    <cellStyle name="Komórka zaznaczona" xfId="55" builtinId="23" customBuiltin="1"/>
    <cellStyle name="Nagłówek 1" xfId="45" builtinId="16" customBuiltin="1"/>
    <cellStyle name="Nagłówek 2" xfId="46" builtinId="17" customBuiltin="1"/>
    <cellStyle name="Nagłówek 3" xfId="47" builtinId="18" customBuiltin="1"/>
    <cellStyle name="Nagłówek 4" xfId="48" builtinId="19" customBuiltin="1"/>
    <cellStyle name="Neutralny 2" xfId="77" xr:uid="{00000000-0005-0000-0000-00009B000000}"/>
    <cellStyle name="Normal" xfId="9" xr:uid="{00000000-0005-0000-0000-00009C000000}"/>
    <cellStyle name="Normal 2" xfId="27" xr:uid="{00000000-0005-0000-0000-00009D000000}"/>
    <cellStyle name="Normal 3" xfId="28" xr:uid="{00000000-0005-0000-0000-00009E000000}"/>
    <cellStyle name="Normalny" xfId="0" builtinId="0"/>
    <cellStyle name="Normalny 10" xfId="30" xr:uid="{00000000-0005-0000-0000-0000A0000000}"/>
    <cellStyle name="Normalny 11" xfId="109" xr:uid="{00000000-0005-0000-0000-0000A1000000}"/>
    <cellStyle name="Normalny 11 2" xfId="170" xr:uid="{00000000-0005-0000-0000-0000A2000000}"/>
    <cellStyle name="Normalny 12" xfId="159" xr:uid="{00000000-0005-0000-0000-0000A3000000}"/>
    <cellStyle name="Normalny 13" xfId="16" xr:uid="{00000000-0005-0000-0000-0000A4000000}"/>
    <cellStyle name="Normalny 14" xfId="35" xr:uid="{00000000-0005-0000-0000-0000A5000000}"/>
    <cellStyle name="Normalny 15" xfId="235" xr:uid="{00000000-0005-0000-0000-0000A6000000}"/>
    <cellStyle name="Normalny 16" xfId="88" xr:uid="{00000000-0005-0000-0000-0000A7000000}"/>
    <cellStyle name="Normalny 17" xfId="240" xr:uid="{00000000-0005-0000-0000-0000A8000000}"/>
    <cellStyle name="Normalny 2" xfId="1" xr:uid="{00000000-0005-0000-0000-0000A9000000}"/>
    <cellStyle name="Normalny 2 10" xfId="239" xr:uid="{00000000-0005-0000-0000-0000AA000000}"/>
    <cellStyle name="Normalny 2 11" xfId="7" xr:uid="{00000000-0005-0000-0000-0000AB000000}"/>
    <cellStyle name="Normalny 2 11 2" xfId="89" xr:uid="{00000000-0005-0000-0000-0000AC000000}"/>
    <cellStyle name="Normalny 2 13" xfId="12" xr:uid="{00000000-0005-0000-0000-0000AD000000}"/>
    <cellStyle name="Normalny 2 2" xfId="34" xr:uid="{00000000-0005-0000-0000-0000AE000000}"/>
    <cellStyle name="Normalny 2 2 2" xfId="91" xr:uid="{00000000-0005-0000-0000-0000AF000000}"/>
    <cellStyle name="Normalny 2 2 3" xfId="103" xr:uid="{00000000-0005-0000-0000-0000B0000000}"/>
    <cellStyle name="Normalny 2 2 3 2" xfId="128" xr:uid="{00000000-0005-0000-0000-0000B1000000}"/>
    <cellStyle name="Normalny 2 2 4" xfId="90" xr:uid="{00000000-0005-0000-0000-0000B2000000}"/>
    <cellStyle name="Normalny 2 2 5" xfId="242" xr:uid="{00000000-0005-0000-0000-0000B3000000}"/>
    <cellStyle name="Normalny 2 2 6" xfId="85" xr:uid="{00000000-0005-0000-0000-0000B4000000}"/>
    <cellStyle name="Normalny 2 2_Tabl.5(231)" xfId="92" xr:uid="{00000000-0005-0000-0000-0000B5000000}"/>
    <cellStyle name="Normalny 2 3" xfId="5" xr:uid="{00000000-0005-0000-0000-0000B6000000}"/>
    <cellStyle name="Normalny 2 3 2" xfId="33" xr:uid="{00000000-0005-0000-0000-0000B7000000}"/>
    <cellStyle name="Normalny 2 3 2 2" xfId="123" xr:uid="{00000000-0005-0000-0000-0000B8000000}"/>
    <cellStyle name="Normalny 2 3 3" xfId="93" xr:uid="{00000000-0005-0000-0000-0000B9000000}"/>
    <cellStyle name="Normalny 2 3 4" xfId="247" xr:uid="{00000000-0005-0000-0000-0000BA000000}"/>
    <cellStyle name="Normalny 2 3 5" xfId="87" xr:uid="{00000000-0005-0000-0000-0000BB000000}"/>
    <cellStyle name="Normalny 2 4" xfId="41" xr:uid="{00000000-0005-0000-0000-0000BC000000}"/>
    <cellStyle name="Normalny 2 4 2" xfId="104" xr:uid="{00000000-0005-0000-0000-0000BD000000}"/>
    <cellStyle name="Normalny 2 4 2 2" xfId="129" xr:uid="{00000000-0005-0000-0000-0000BE000000}"/>
    <cellStyle name="Normalny 2 4 3" xfId="124" xr:uid="{00000000-0005-0000-0000-0000BF000000}"/>
    <cellStyle name="Normalny 2 4 4" xfId="94" xr:uid="{00000000-0005-0000-0000-0000C0000000}"/>
    <cellStyle name="Normalny 2 5" xfId="102" xr:uid="{00000000-0005-0000-0000-0000C1000000}"/>
    <cellStyle name="Normalny 2 5 2" xfId="127" xr:uid="{00000000-0005-0000-0000-0000C2000000}"/>
    <cellStyle name="Normalny 2 6" xfId="10" xr:uid="{00000000-0005-0000-0000-0000C3000000}"/>
    <cellStyle name="Normalny 2 6 2" xfId="24" xr:uid="{00000000-0005-0000-0000-0000C4000000}"/>
    <cellStyle name="Normalny 2 6 2 2 2 2 2 2" xfId="21" xr:uid="{00000000-0005-0000-0000-0000C5000000}"/>
    <cellStyle name="Normalny 2 6 2 2 2 2 3" xfId="20" xr:uid="{00000000-0005-0000-0000-0000C6000000}"/>
    <cellStyle name="Normalny 2 6 3" xfId="36" xr:uid="{00000000-0005-0000-0000-0000C7000000}"/>
    <cellStyle name="Normalny 2 7" xfId="236" xr:uid="{00000000-0005-0000-0000-0000C8000000}"/>
    <cellStyle name="Normalny 2 7 3 2 2" xfId="19" xr:uid="{00000000-0005-0000-0000-0000C9000000}"/>
    <cellStyle name="Normalny 2 7 3 3" xfId="14" xr:uid="{00000000-0005-0000-0000-0000CA000000}"/>
    <cellStyle name="Normalny 2 7 3 3 3" xfId="18" xr:uid="{00000000-0005-0000-0000-0000CB000000}"/>
    <cellStyle name="Normalny 2 8" xfId="237" xr:uid="{00000000-0005-0000-0000-0000CC000000}"/>
    <cellStyle name="Normalny 2 9" xfId="238" xr:uid="{00000000-0005-0000-0000-0000CD000000}"/>
    <cellStyle name="Normalny 2 9 2 2" xfId="13" xr:uid="{00000000-0005-0000-0000-0000CE000000}"/>
    <cellStyle name="Normalny 2_Tabl.5" xfId="95" xr:uid="{00000000-0005-0000-0000-0000CF000000}"/>
    <cellStyle name="Normalny 3" xfId="8" xr:uid="{00000000-0005-0000-0000-0000D0000000}"/>
    <cellStyle name="Normalny 3 2" xfId="39" xr:uid="{00000000-0005-0000-0000-0000D1000000}"/>
    <cellStyle name="Normalny 3 2 2" xfId="101" xr:uid="{00000000-0005-0000-0000-0000D2000000}"/>
    <cellStyle name="Normalny 3 3" xfId="241" xr:uid="{00000000-0005-0000-0000-0000D3000000}"/>
    <cellStyle name="Normalny 3 4" xfId="84" xr:uid="{00000000-0005-0000-0000-0000D4000000}"/>
    <cellStyle name="Normalny 4" xfId="25" xr:uid="{00000000-0005-0000-0000-0000D5000000}"/>
    <cellStyle name="Normalny 4 2" xfId="23" xr:uid="{00000000-0005-0000-0000-0000D6000000}"/>
    <cellStyle name="Normalny 4 2 2" xfId="105" xr:uid="{00000000-0005-0000-0000-0000D7000000}"/>
    <cellStyle name="Normalny 4 3" xfId="43" xr:uid="{00000000-0005-0000-0000-0000D8000000}"/>
    <cellStyle name="Normalny 4 3 2" xfId="96" xr:uid="{00000000-0005-0000-0000-0000D9000000}"/>
    <cellStyle name="Normalny 4 4" xfId="243" xr:uid="{00000000-0005-0000-0000-0000DA000000}"/>
    <cellStyle name="Normalny 4 5" xfId="86" xr:uid="{00000000-0005-0000-0000-0000DB000000}"/>
    <cellStyle name="Normalny 5" xfId="97" xr:uid="{00000000-0005-0000-0000-0000DC000000}"/>
    <cellStyle name="Normalny 5 2" xfId="245" xr:uid="{00000000-0005-0000-0000-0000DD000000}"/>
    <cellStyle name="Normalny 6" xfId="98" xr:uid="{00000000-0005-0000-0000-0000DE000000}"/>
    <cellStyle name="Normalny 6 2" xfId="246" xr:uid="{00000000-0005-0000-0000-0000DF000000}"/>
    <cellStyle name="Normalny 7" xfId="100" xr:uid="{00000000-0005-0000-0000-0000E0000000}"/>
    <cellStyle name="Normalny 7 2" xfId="126" xr:uid="{00000000-0005-0000-0000-0000E1000000}"/>
    <cellStyle name="Normalny 7 2 2" xfId="186" xr:uid="{00000000-0005-0000-0000-0000E2000000}"/>
    <cellStyle name="Normalny 7 3" xfId="163" xr:uid="{00000000-0005-0000-0000-0000E3000000}"/>
    <cellStyle name="Normalny 8" xfId="122" xr:uid="{00000000-0005-0000-0000-0000E4000000}"/>
    <cellStyle name="Normalny 9" xfId="99" xr:uid="{00000000-0005-0000-0000-0000E5000000}"/>
    <cellStyle name="Normalny 9 2" xfId="106" xr:uid="{00000000-0005-0000-0000-0000E6000000}"/>
    <cellStyle name="Normalny 9 2 2" xfId="130" xr:uid="{00000000-0005-0000-0000-0000E7000000}"/>
    <cellStyle name="Normalny 9 3" xfId="125" xr:uid="{00000000-0005-0000-0000-0000E8000000}"/>
    <cellStyle name="Normalny 9 4" xfId="11" xr:uid="{00000000-0005-0000-0000-0000E9000000}"/>
    <cellStyle name="Normalny_Arkusz1" xfId="40" xr:uid="{00000000-0005-0000-0000-0000EA000000}"/>
    <cellStyle name="Normalny_k08-t17_t20" xfId="38" xr:uid="{00000000-0005-0000-0000-0000EB000000}"/>
    <cellStyle name="Normalny_TABL. 18(81)." xfId="32" xr:uid="{00000000-0005-0000-0000-0000EC000000}"/>
    <cellStyle name="Normalny_Tabl.34(46)" xfId="15" xr:uid="{00000000-0005-0000-0000-0000ED000000}"/>
    <cellStyle name="Obliczenia" xfId="53" builtinId="22" customBuiltin="1"/>
    <cellStyle name="Suma" xfId="58" builtinId="25" customBuiltin="1"/>
    <cellStyle name="Tekst objaśnienia" xfId="57" builtinId="53" customBuiltin="1"/>
    <cellStyle name="Tekst ostrzeżenia" xfId="56" builtinId="11" customBuiltin="1"/>
    <cellStyle name="Tytuł" xfId="44" builtinId="15" customBuiltin="1"/>
    <cellStyle name="Tytuł 2" xfId="131" xr:uid="{00000000-0005-0000-0000-0000F3000000}"/>
    <cellStyle name="Uwaga 2" xfId="107" xr:uid="{00000000-0005-0000-0000-0000F4000000}"/>
    <cellStyle name="Uwaga 2 2" xfId="132" xr:uid="{00000000-0005-0000-0000-0000F5000000}"/>
    <cellStyle name="Uwaga 2 2 2" xfId="189" xr:uid="{00000000-0005-0000-0000-0000F6000000}"/>
    <cellStyle name="Uwaga 2 3" xfId="167" xr:uid="{00000000-0005-0000-0000-0000F7000000}"/>
    <cellStyle name="Walutowy 2" xfId="37" xr:uid="{00000000-0005-0000-0000-0000F8000000}"/>
    <cellStyle name="Zły" xfId="50"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4"/>
  <sheetViews>
    <sheetView topLeftCell="A197" zoomScale="99" zoomScaleNormal="99" workbookViewId="0">
      <selection activeCell="B220" sqref="B220"/>
    </sheetView>
  </sheetViews>
  <sheetFormatPr defaultColWidth="9.109375" defaultRowHeight="11.4"/>
  <cols>
    <col min="1" max="1" width="14.6640625" style="1" customWidth="1"/>
    <col min="2" max="16384" width="9.109375" style="1"/>
  </cols>
  <sheetData>
    <row r="1" spans="1:19" ht="21">
      <c r="B1" s="2020" t="s">
        <v>2980</v>
      </c>
      <c r="C1" s="1939"/>
      <c r="D1" s="1939"/>
      <c r="E1" s="1939"/>
      <c r="F1" s="1939"/>
      <c r="G1" s="1939"/>
    </row>
    <row r="2" spans="1:19" s="1960" customFormat="1" ht="21">
      <c r="B2" s="2021" t="s">
        <v>2979</v>
      </c>
    </row>
    <row r="3" spans="1:19" s="1943" customFormat="1" ht="15" customHeight="1">
      <c r="B3" s="1945" t="s">
        <v>2944</v>
      </c>
    </row>
    <row r="4" spans="1:19" s="1973" customFormat="1" ht="15" customHeight="1">
      <c r="B4" s="2022" t="s">
        <v>2978</v>
      </c>
    </row>
    <row r="5" spans="1:19" s="529" customFormat="1" ht="15" customHeight="1">
      <c r="A5" s="1946" t="s">
        <v>0</v>
      </c>
      <c r="B5" s="2026" t="s">
        <v>2120</v>
      </c>
      <c r="C5" s="2026"/>
      <c r="D5" s="2026"/>
      <c r="E5" s="2026"/>
      <c r="F5" s="2026"/>
      <c r="G5" s="2026"/>
      <c r="H5" s="2026"/>
      <c r="I5" s="2026"/>
      <c r="J5" s="2026"/>
      <c r="K5" s="2026"/>
      <c r="L5" s="2026"/>
      <c r="M5" s="2026"/>
      <c r="N5" s="2026"/>
      <c r="O5" s="2026"/>
      <c r="P5" s="2026"/>
      <c r="Q5" s="2026"/>
      <c r="R5" s="2026"/>
    </row>
    <row r="6" spans="1:19" s="1963" customFormat="1" ht="15" customHeight="1">
      <c r="A6" s="1962" t="s">
        <v>1</v>
      </c>
      <c r="B6" s="2027" t="s">
        <v>2121</v>
      </c>
      <c r="C6" s="2027"/>
      <c r="D6" s="2027"/>
      <c r="E6" s="2027"/>
      <c r="F6" s="2027"/>
      <c r="G6" s="2027"/>
      <c r="H6" s="2027"/>
      <c r="I6" s="2027"/>
      <c r="J6" s="2027"/>
      <c r="K6" s="2027"/>
      <c r="L6" s="2027"/>
      <c r="M6" s="2027"/>
      <c r="N6" s="2027"/>
      <c r="O6" s="2027"/>
      <c r="P6" s="2027"/>
      <c r="Q6" s="2027"/>
      <c r="R6" s="2027"/>
    </row>
    <row r="7" spans="1:19" s="1672" customFormat="1" ht="15" customHeight="1">
      <c r="A7" s="2009" t="s">
        <v>4</v>
      </c>
      <c r="B7" s="2023" t="s">
        <v>2926</v>
      </c>
      <c r="C7" s="2023"/>
      <c r="D7" s="2023"/>
      <c r="E7" s="2023"/>
      <c r="F7" s="2023"/>
      <c r="G7" s="2023"/>
      <c r="H7" s="2023"/>
      <c r="I7" s="2023"/>
      <c r="J7" s="2023"/>
      <c r="K7" s="2023"/>
      <c r="L7" s="2023"/>
      <c r="M7" s="2023"/>
      <c r="N7" s="2023"/>
      <c r="O7" s="2023"/>
      <c r="P7" s="2023"/>
      <c r="Q7" s="2023"/>
      <c r="R7" s="2023"/>
      <c r="S7" s="2023"/>
    </row>
    <row r="8" spans="1:19" s="6" customFormat="1" ht="15" customHeight="1">
      <c r="B8" s="2024" t="s">
        <v>2927</v>
      </c>
      <c r="C8" s="2024"/>
      <c r="D8" s="2024"/>
      <c r="E8" s="2024"/>
      <c r="F8" s="2024"/>
      <c r="G8" s="2024"/>
      <c r="H8" s="2024"/>
      <c r="I8" s="2024"/>
      <c r="J8" s="2024"/>
      <c r="K8" s="2024"/>
      <c r="L8" s="2024"/>
      <c r="M8" s="2024"/>
      <c r="N8" s="2024"/>
      <c r="O8" s="2024"/>
      <c r="P8" s="2024"/>
      <c r="Q8" s="2024"/>
      <c r="R8" s="2024"/>
      <c r="S8" s="2024"/>
    </row>
    <row r="9" spans="1:19" s="1672" customFormat="1" ht="15" customHeight="1">
      <c r="A9" s="2009" t="s">
        <v>5</v>
      </c>
      <c r="B9" s="2023" t="s">
        <v>2952</v>
      </c>
      <c r="C9" s="2023"/>
      <c r="D9" s="2023"/>
      <c r="E9" s="2023"/>
      <c r="F9" s="2023"/>
      <c r="G9" s="2023"/>
      <c r="H9" s="2023"/>
      <c r="I9" s="2023"/>
      <c r="J9" s="2023"/>
      <c r="K9" s="2023"/>
      <c r="L9" s="2023"/>
      <c r="M9" s="2023"/>
      <c r="N9" s="2023"/>
      <c r="O9" s="2023"/>
      <c r="P9" s="2023"/>
      <c r="Q9" s="2023"/>
      <c r="R9" s="2023"/>
      <c r="S9" s="2023"/>
    </row>
    <row r="10" spans="1:19" s="6" customFormat="1" ht="15" customHeight="1">
      <c r="B10" s="2024" t="s">
        <v>3059</v>
      </c>
      <c r="C10" s="2024"/>
      <c r="D10" s="2024"/>
      <c r="E10" s="2024"/>
      <c r="F10" s="2024"/>
      <c r="G10" s="2024"/>
      <c r="H10" s="2024"/>
      <c r="I10" s="2024"/>
      <c r="J10" s="2024"/>
      <c r="K10" s="2024"/>
      <c r="L10" s="2024"/>
      <c r="M10" s="2024"/>
      <c r="N10" s="2024"/>
      <c r="O10" s="2024"/>
      <c r="P10" s="2024"/>
      <c r="Q10" s="2024"/>
      <c r="R10" s="2024"/>
      <c r="S10" s="2024"/>
    </row>
    <row r="11" spans="1:19" s="1672" customFormat="1" ht="15" customHeight="1">
      <c r="A11" s="2009" t="s">
        <v>6</v>
      </c>
      <c r="B11" s="2009" t="s">
        <v>2928</v>
      </c>
      <c r="C11" s="2009"/>
      <c r="D11" s="2009"/>
      <c r="E11" s="2009"/>
      <c r="F11" s="2009"/>
      <c r="G11" s="2009"/>
      <c r="H11" s="2009"/>
      <c r="I11" s="2009"/>
      <c r="J11" s="2009"/>
      <c r="K11" s="2009"/>
      <c r="L11" s="2009"/>
      <c r="M11" s="2009"/>
      <c r="N11" s="2009"/>
      <c r="O11" s="2009"/>
      <c r="P11" s="2009"/>
      <c r="Q11" s="2009"/>
      <c r="R11" s="2009"/>
      <c r="S11" s="2009"/>
    </row>
    <row r="12" spans="1:19" s="6" customFormat="1" ht="15" customHeight="1">
      <c r="B12" s="2024" t="s">
        <v>3045</v>
      </c>
      <c r="C12" s="2024"/>
      <c r="D12" s="2024"/>
      <c r="E12" s="2024"/>
      <c r="F12" s="2024"/>
      <c r="G12" s="2024"/>
      <c r="H12" s="2024"/>
      <c r="I12" s="2024"/>
      <c r="J12" s="2024"/>
      <c r="K12" s="2024"/>
      <c r="L12" s="2024"/>
      <c r="M12" s="2024"/>
      <c r="N12" s="2024"/>
      <c r="O12" s="2024"/>
      <c r="P12" s="2024"/>
      <c r="Q12" s="2024"/>
      <c r="R12" s="2024"/>
      <c r="S12" s="2024"/>
    </row>
    <row r="13" spans="1:19" s="1672" customFormat="1" ht="15" customHeight="1">
      <c r="A13" s="2009" t="s">
        <v>7</v>
      </c>
      <c r="B13" s="2023" t="s">
        <v>2953</v>
      </c>
      <c r="C13" s="2023"/>
      <c r="D13" s="2023"/>
      <c r="E13" s="2023"/>
      <c r="F13" s="2023"/>
      <c r="G13" s="2023"/>
      <c r="H13" s="2023"/>
      <c r="I13" s="2023"/>
      <c r="J13" s="2023"/>
      <c r="K13" s="2023"/>
      <c r="L13" s="2023"/>
      <c r="M13" s="2023"/>
      <c r="N13" s="2023"/>
      <c r="O13" s="2023"/>
      <c r="P13" s="2023"/>
      <c r="Q13" s="2023"/>
      <c r="R13" s="2023"/>
      <c r="S13" s="2023"/>
    </row>
    <row r="14" spans="1:19" s="6" customFormat="1" ht="15" customHeight="1">
      <c r="B14" s="2024" t="s">
        <v>3049</v>
      </c>
      <c r="C14" s="2024"/>
      <c r="D14" s="2024"/>
      <c r="E14" s="2024"/>
      <c r="F14" s="2024"/>
      <c r="G14" s="2024"/>
      <c r="H14" s="2024"/>
      <c r="I14" s="2024"/>
      <c r="J14" s="2024"/>
      <c r="K14" s="2024"/>
      <c r="L14" s="2024"/>
      <c r="M14" s="2024"/>
      <c r="N14" s="2024"/>
      <c r="O14" s="2024"/>
      <c r="P14" s="2024"/>
      <c r="Q14" s="2024"/>
      <c r="R14" s="2024"/>
      <c r="S14" s="2024"/>
    </row>
    <row r="15" spans="1:19" s="1672" customFormat="1" ht="15" customHeight="1">
      <c r="A15" s="2009" t="s">
        <v>8</v>
      </c>
      <c r="B15" s="2009" t="s">
        <v>2937</v>
      </c>
      <c r="C15" s="2009"/>
      <c r="D15" s="2009"/>
      <c r="E15" s="2009"/>
      <c r="F15" s="2009"/>
      <c r="G15" s="2009"/>
      <c r="H15" s="2009"/>
      <c r="I15" s="2009"/>
      <c r="J15" s="2009"/>
      <c r="K15" s="2009"/>
      <c r="L15" s="2009"/>
      <c r="M15" s="2009"/>
      <c r="N15" s="2009"/>
      <c r="O15" s="2009"/>
      <c r="P15" s="2009"/>
      <c r="Q15" s="2009"/>
      <c r="R15" s="2009"/>
    </row>
    <row r="16" spans="1:19" s="1672" customFormat="1" ht="15" customHeight="1">
      <c r="B16" s="2023" t="s">
        <v>3047</v>
      </c>
      <c r="C16" s="2023"/>
      <c r="D16" s="2023"/>
      <c r="E16" s="2023"/>
      <c r="F16" s="2023"/>
      <c r="G16" s="2023"/>
      <c r="H16" s="2023"/>
      <c r="I16" s="2023"/>
      <c r="J16" s="2023"/>
      <c r="K16" s="2023"/>
      <c r="L16" s="2023"/>
      <c r="M16" s="2023"/>
      <c r="N16" s="2023"/>
      <c r="O16" s="2023"/>
      <c r="P16" s="2023"/>
      <c r="Q16" s="2023"/>
      <c r="R16" s="2023"/>
    </row>
    <row r="17" spans="1:19" s="6" customFormat="1" ht="15" customHeight="1">
      <c r="B17" s="2024" t="s">
        <v>3051</v>
      </c>
      <c r="C17" s="2024"/>
      <c r="D17" s="2024"/>
      <c r="E17" s="2024"/>
      <c r="F17" s="2024"/>
      <c r="G17" s="2024"/>
      <c r="H17" s="2024"/>
      <c r="I17" s="2024"/>
      <c r="J17" s="2024"/>
      <c r="K17" s="2024"/>
      <c r="L17" s="2024"/>
      <c r="M17" s="2024"/>
      <c r="N17" s="2024"/>
      <c r="O17" s="2024"/>
      <c r="P17" s="2024"/>
      <c r="Q17" s="2024"/>
      <c r="R17" s="2024"/>
    </row>
    <row r="18" spans="1:19" s="6" customFormat="1" ht="15" customHeight="1">
      <c r="B18" s="2010" t="s">
        <v>3052</v>
      </c>
      <c r="C18" s="2010"/>
      <c r="D18" s="2010"/>
      <c r="E18" s="2010"/>
      <c r="F18" s="2010"/>
      <c r="G18" s="2010"/>
      <c r="H18" s="2010"/>
      <c r="I18" s="2010"/>
      <c r="J18" s="2010"/>
      <c r="K18" s="2010"/>
      <c r="L18" s="2010"/>
      <c r="M18" s="2010"/>
      <c r="N18" s="2010"/>
      <c r="O18" s="2010"/>
      <c r="P18" s="2010"/>
      <c r="Q18" s="2010"/>
      <c r="R18" s="2010"/>
    </row>
    <row r="19" spans="1:19" s="1672" customFormat="1" ht="15" customHeight="1">
      <c r="A19" s="2009" t="s">
        <v>9</v>
      </c>
      <c r="B19" s="2023" t="s">
        <v>2940</v>
      </c>
      <c r="C19" s="2023"/>
      <c r="D19" s="2023"/>
      <c r="E19" s="2023"/>
      <c r="F19" s="2023"/>
      <c r="G19" s="2023"/>
      <c r="H19" s="2023"/>
      <c r="I19" s="2023"/>
      <c r="J19" s="2023"/>
      <c r="K19" s="2023"/>
      <c r="L19" s="2023"/>
      <c r="M19" s="2023"/>
      <c r="N19" s="2023"/>
      <c r="O19" s="2023"/>
      <c r="P19" s="2023"/>
      <c r="Q19" s="2023"/>
      <c r="R19" s="2023"/>
    </row>
    <row r="20" spans="1:19" s="1672" customFormat="1" ht="15" customHeight="1">
      <c r="B20" s="2023" t="s">
        <v>2954</v>
      </c>
      <c r="C20" s="2023"/>
      <c r="D20" s="2023"/>
      <c r="E20" s="2023"/>
      <c r="F20" s="2023"/>
      <c r="G20" s="2023"/>
      <c r="H20" s="2023"/>
      <c r="I20" s="2023"/>
      <c r="J20" s="2023"/>
      <c r="K20" s="2023"/>
      <c r="L20" s="2023"/>
      <c r="M20" s="2023"/>
      <c r="N20" s="2023"/>
      <c r="O20" s="2023"/>
      <c r="P20" s="2023"/>
      <c r="Q20" s="2023"/>
      <c r="R20" s="2023"/>
    </row>
    <row r="21" spans="1:19" s="6" customFormat="1" ht="15" customHeight="1">
      <c r="B21" s="2024" t="s">
        <v>2941</v>
      </c>
      <c r="C21" s="2024"/>
      <c r="D21" s="2024"/>
      <c r="E21" s="2024"/>
      <c r="F21" s="2024"/>
      <c r="G21" s="2024"/>
      <c r="H21" s="2024"/>
      <c r="I21" s="2024"/>
      <c r="J21" s="2024"/>
      <c r="K21" s="2024"/>
      <c r="L21" s="2024"/>
      <c r="M21" s="2024"/>
      <c r="N21" s="2024"/>
      <c r="O21" s="2024"/>
      <c r="P21" s="2024"/>
      <c r="Q21" s="2024"/>
      <c r="R21" s="2024"/>
    </row>
    <row r="22" spans="1:19" s="6" customFormat="1" ht="15" customHeight="1">
      <c r="B22" s="2024" t="s">
        <v>3054</v>
      </c>
      <c r="C22" s="2024"/>
      <c r="D22" s="2024"/>
      <c r="E22" s="2024"/>
      <c r="F22" s="2024"/>
      <c r="G22" s="2024"/>
      <c r="H22" s="2024"/>
      <c r="I22" s="2024"/>
      <c r="J22" s="2024"/>
      <c r="K22" s="2024"/>
      <c r="L22" s="2024"/>
      <c r="M22" s="2024"/>
      <c r="N22" s="2024"/>
      <c r="O22" s="2024"/>
      <c r="P22" s="2024"/>
      <c r="Q22" s="2024"/>
      <c r="R22" s="2024"/>
    </row>
    <row r="23" spans="1:19" s="1943" customFormat="1" ht="15" customHeight="1">
      <c r="A23" s="1946" t="s">
        <v>102</v>
      </c>
      <c r="B23" s="2026" t="s">
        <v>103</v>
      </c>
      <c r="C23" s="2026"/>
      <c r="D23" s="2026"/>
      <c r="E23" s="2026"/>
      <c r="F23" s="2026"/>
      <c r="G23" s="2026"/>
      <c r="H23" s="2026"/>
      <c r="I23" s="2026"/>
      <c r="J23" s="2026"/>
      <c r="K23" s="2026"/>
      <c r="L23" s="2026"/>
      <c r="M23" s="2026"/>
      <c r="N23" s="2026"/>
      <c r="O23" s="2026"/>
      <c r="P23" s="2026"/>
      <c r="Q23" s="2026"/>
      <c r="R23" s="2026"/>
      <c r="S23" s="2026"/>
    </row>
    <row r="24" spans="1:19" s="1973" customFormat="1" ht="15" customHeight="1">
      <c r="A24" s="1962" t="s">
        <v>104</v>
      </c>
      <c r="B24" s="2025" t="s">
        <v>105</v>
      </c>
      <c r="C24" s="2025"/>
      <c r="D24" s="2025"/>
      <c r="E24" s="2025"/>
      <c r="F24" s="2025"/>
      <c r="G24" s="2025"/>
      <c r="H24" s="2025"/>
      <c r="I24" s="2025"/>
      <c r="J24" s="2025"/>
      <c r="K24" s="2025"/>
      <c r="L24" s="2025"/>
      <c r="M24" s="2025"/>
      <c r="N24" s="2025"/>
      <c r="O24" s="2025"/>
      <c r="P24" s="2025"/>
      <c r="Q24" s="2025"/>
      <c r="R24" s="2025"/>
      <c r="S24" s="2025"/>
    </row>
    <row r="25" spans="1:19" s="1944" customFormat="1" ht="15" customHeight="1">
      <c r="A25" s="2009" t="s">
        <v>106</v>
      </c>
      <c r="B25" s="2023" t="s">
        <v>107</v>
      </c>
      <c r="C25" s="2023"/>
      <c r="D25" s="2023"/>
      <c r="E25" s="2023"/>
      <c r="F25" s="2023"/>
      <c r="G25" s="2023"/>
      <c r="H25" s="2023"/>
      <c r="I25" s="2023"/>
      <c r="J25" s="2023"/>
      <c r="K25" s="2023"/>
      <c r="L25" s="2023"/>
      <c r="M25" s="2023"/>
      <c r="N25" s="2023"/>
      <c r="O25" s="2023"/>
      <c r="P25" s="2023"/>
      <c r="Q25" s="2023"/>
      <c r="R25" s="2023"/>
      <c r="S25" s="2023"/>
    </row>
    <row r="26" spans="1:19" s="542" customFormat="1" ht="15" customHeight="1">
      <c r="A26" s="6"/>
      <c r="B26" s="2024" t="s">
        <v>108</v>
      </c>
      <c r="C26" s="2024"/>
      <c r="D26" s="2024"/>
      <c r="E26" s="2024"/>
      <c r="F26" s="2024"/>
      <c r="G26" s="2024"/>
      <c r="H26" s="2024"/>
      <c r="I26" s="2024"/>
      <c r="J26" s="2024"/>
      <c r="K26" s="2024"/>
      <c r="L26" s="2024"/>
      <c r="M26" s="2024"/>
      <c r="N26" s="2024"/>
      <c r="O26" s="2024"/>
      <c r="P26" s="2024"/>
      <c r="Q26" s="2024"/>
      <c r="R26" s="2024"/>
      <c r="S26" s="2024"/>
    </row>
    <row r="27" spans="1:19" s="1944" customFormat="1" ht="15" customHeight="1">
      <c r="A27" s="2009" t="s">
        <v>109</v>
      </c>
      <c r="B27" s="2023" t="s">
        <v>2764</v>
      </c>
      <c r="C27" s="2023"/>
      <c r="D27" s="2023"/>
      <c r="E27" s="2023"/>
      <c r="F27" s="2023"/>
      <c r="G27" s="2023"/>
      <c r="H27" s="2023"/>
      <c r="I27" s="2023"/>
      <c r="J27" s="2023"/>
      <c r="K27" s="2023"/>
      <c r="L27" s="2023"/>
      <c r="M27" s="2023"/>
      <c r="N27" s="2023"/>
      <c r="O27" s="2023"/>
      <c r="P27" s="2023"/>
      <c r="Q27" s="2023"/>
      <c r="R27" s="2023"/>
      <c r="S27" s="2023"/>
    </row>
    <row r="28" spans="1:19" s="542" customFormat="1" ht="15" customHeight="1">
      <c r="A28" s="6"/>
      <c r="B28" s="2024" t="s">
        <v>110</v>
      </c>
      <c r="C28" s="2024"/>
      <c r="D28" s="2024"/>
      <c r="E28" s="2024"/>
      <c r="F28" s="2024"/>
      <c r="G28" s="2024"/>
      <c r="H28" s="2024"/>
      <c r="I28" s="2024"/>
      <c r="J28" s="2024"/>
      <c r="K28" s="2024"/>
      <c r="L28" s="2024"/>
      <c r="M28" s="2024"/>
      <c r="N28" s="2024"/>
      <c r="O28" s="2024"/>
      <c r="P28" s="2024"/>
      <c r="Q28" s="2024"/>
      <c r="R28" s="2024"/>
      <c r="S28" s="2024"/>
    </row>
    <row r="29" spans="1:19" s="1944" customFormat="1" ht="15" customHeight="1">
      <c r="A29" s="2009" t="s">
        <v>111</v>
      </c>
      <c r="B29" s="2023" t="s">
        <v>112</v>
      </c>
      <c r="C29" s="2023"/>
      <c r="D29" s="2023"/>
      <c r="E29" s="2023"/>
      <c r="F29" s="2023"/>
      <c r="G29" s="2023"/>
      <c r="H29" s="2023"/>
      <c r="I29" s="2023"/>
      <c r="J29" s="2023"/>
      <c r="K29" s="2023"/>
      <c r="L29" s="2023"/>
      <c r="M29" s="2023"/>
      <c r="N29" s="2023"/>
      <c r="O29" s="2023"/>
      <c r="P29" s="2023"/>
      <c r="Q29" s="2023"/>
      <c r="R29" s="2023"/>
      <c r="S29" s="2023"/>
    </row>
    <row r="30" spans="1:19" s="542" customFormat="1" ht="15" customHeight="1">
      <c r="A30" s="6"/>
      <c r="B30" s="2024" t="s">
        <v>2594</v>
      </c>
      <c r="C30" s="2024"/>
      <c r="D30" s="2024"/>
      <c r="E30" s="2024"/>
      <c r="F30" s="2024"/>
      <c r="G30" s="2024"/>
      <c r="H30" s="2024"/>
      <c r="I30" s="2024"/>
      <c r="J30" s="2024"/>
      <c r="K30" s="2024"/>
      <c r="L30" s="2024"/>
      <c r="M30" s="2024"/>
      <c r="N30" s="2024"/>
      <c r="O30" s="2024"/>
      <c r="P30" s="2024"/>
      <c r="Q30" s="2024"/>
      <c r="R30" s="2024"/>
      <c r="S30" s="2024"/>
    </row>
    <row r="31" spans="1:19" s="1944" customFormat="1" ht="15" customHeight="1">
      <c r="A31" s="2009" t="s">
        <v>113</v>
      </c>
      <c r="B31" s="2023" t="s">
        <v>114</v>
      </c>
      <c r="C31" s="2023"/>
      <c r="D31" s="2023"/>
      <c r="E31" s="2023"/>
      <c r="F31" s="2023"/>
      <c r="G31" s="2023"/>
      <c r="H31" s="2023"/>
      <c r="I31" s="2023"/>
      <c r="J31" s="2023"/>
      <c r="K31" s="2023"/>
      <c r="L31" s="2023"/>
      <c r="M31" s="2023"/>
      <c r="N31" s="2023"/>
      <c r="O31" s="2023"/>
      <c r="P31" s="2023"/>
      <c r="Q31" s="2023"/>
      <c r="R31" s="2023"/>
      <c r="S31" s="2023"/>
    </row>
    <row r="32" spans="1:19" s="542" customFormat="1" ht="15" customHeight="1">
      <c r="A32" s="6"/>
      <c r="B32" s="2024" t="s">
        <v>115</v>
      </c>
      <c r="C32" s="2024"/>
      <c r="D32" s="2024"/>
      <c r="E32" s="2024"/>
      <c r="F32" s="2024"/>
      <c r="G32" s="2024"/>
      <c r="H32" s="2024"/>
      <c r="I32" s="2024"/>
      <c r="J32" s="2024"/>
      <c r="K32" s="2024"/>
      <c r="L32" s="2024"/>
      <c r="M32" s="2024"/>
      <c r="N32" s="2024"/>
      <c r="O32" s="2024"/>
      <c r="P32" s="2024"/>
      <c r="Q32" s="2024"/>
      <c r="R32" s="2024"/>
      <c r="S32" s="2024"/>
    </row>
    <row r="33" spans="1:19" s="1944" customFormat="1" ht="15" customHeight="1">
      <c r="A33" s="2009" t="s">
        <v>116</v>
      </c>
      <c r="B33" s="2023" t="s">
        <v>117</v>
      </c>
      <c r="C33" s="2023"/>
      <c r="D33" s="2023"/>
      <c r="E33" s="2023"/>
      <c r="F33" s="2023"/>
      <c r="G33" s="2023"/>
      <c r="H33" s="2023"/>
      <c r="I33" s="2023"/>
      <c r="J33" s="2023"/>
      <c r="K33" s="2023"/>
      <c r="L33" s="2023"/>
      <c r="M33" s="2023"/>
      <c r="N33" s="2023"/>
      <c r="O33" s="2023"/>
      <c r="P33" s="2023"/>
      <c r="Q33" s="2023"/>
      <c r="R33" s="2023"/>
      <c r="S33" s="2023"/>
    </row>
    <row r="34" spans="1:19" s="542" customFormat="1" ht="15" customHeight="1">
      <c r="A34" s="6"/>
      <c r="B34" s="2024" t="s">
        <v>118</v>
      </c>
      <c r="C34" s="2024"/>
      <c r="D34" s="2024"/>
      <c r="E34" s="2024"/>
      <c r="F34" s="2024"/>
      <c r="G34" s="2024"/>
      <c r="H34" s="2024"/>
      <c r="I34" s="2024"/>
      <c r="J34" s="2024"/>
      <c r="K34" s="2024"/>
      <c r="L34" s="2024"/>
      <c r="M34" s="2024"/>
      <c r="N34" s="2024"/>
      <c r="O34" s="2024"/>
      <c r="P34" s="2024"/>
      <c r="Q34" s="2024"/>
      <c r="R34" s="2024"/>
      <c r="S34" s="2024"/>
    </row>
    <row r="35" spans="1:19" s="1944" customFormat="1" ht="15" customHeight="1">
      <c r="A35" s="2009" t="s">
        <v>119</v>
      </c>
      <c r="B35" s="2023" t="s">
        <v>120</v>
      </c>
      <c r="C35" s="2023"/>
      <c r="D35" s="2023"/>
      <c r="E35" s="2023"/>
      <c r="F35" s="2023"/>
      <c r="G35" s="2023"/>
      <c r="H35" s="2023"/>
      <c r="I35" s="2023"/>
      <c r="J35" s="2023"/>
      <c r="K35" s="2023"/>
      <c r="L35" s="2023"/>
      <c r="M35" s="2023"/>
      <c r="N35" s="2023"/>
      <c r="O35" s="2023"/>
      <c r="P35" s="2023"/>
      <c r="Q35" s="2023"/>
      <c r="R35" s="2023"/>
      <c r="S35" s="2023"/>
    </row>
    <row r="36" spans="1:19" s="542" customFormat="1" ht="15" customHeight="1">
      <c r="A36" s="6"/>
      <c r="B36" s="2024" t="s">
        <v>121</v>
      </c>
      <c r="C36" s="2024"/>
      <c r="D36" s="2024"/>
      <c r="E36" s="2024"/>
      <c r="F36" s="2024"/>
      <c r="G36" s="2024"/>
      <c r="H36" s="2024"/>
      <c r="I36" s="2024"/>
      <c r="J36" s="2024"/>
      <c r="K36" s="2024"/>
      <c r="L36" s="2024"/>
      <c r="M36" s="2024"/>
      <c r="N36" s="2024"/>
      <c r="O36" s="2024"/>
      <c r="P36" s="2024"/>
      <c r="Q36" s="2024"/>
      <c r="R36" s="2024"/>
      <c r="S36" s="2024"/>
    </row>
    <row r="37" spans="1:19" s="1943" customFormat="1" ht="15" customHeight="1">
      <c r="A37" s="1946" t="s">
        <v>183</v>
      </c>
      <c r="B37" s="1946" t="s">
        <v>55</v>
      </c>
      <c r="C37" s="1917"/>
      <c r="D37" s="1917"/>
      <c r="E37" s="1917"/>
    </row>
    <row r="38" spans="1:19" s="1973" customFormat="1" ht="15" customHeight="1">
      <c r="A38" s="1958" t="s">
        <v>184</v>
      </c>
      <c r="B38" s="1958" t="s">
        <v>185</v>
      </c>
      <c r="C38" s="1959"/>
      <c r="D38" s="1959"/>
      <c r="E38" s="1959"/>
    </row>
    <row r="39" spans="1:19" s="1944" customFormat="1" ht="15" customHeight="1">
      <c r="A39" s="2009" t="s">
        <v>186</v>
      </c>
      <c r="B39" s="2009" t="s">
        <v>187</v>
      </c>
      <c r="C39" s="1918"/>
      <c r="D39" s="1918"/>
      <c r="E39" s="1918"/>
    </row>
    <row r="40" spans="1:19" s="542" customFormat="1" ht="15" customHeight="1">
      <c r="A40" s="1919"/>
      <c r="B40" s="2010" t="s">
        <v>188</v>
      </c>
      <c r="C40" s="1919"/>
      <c r="D40" s="1919"/>
      <c r="E40" s="1919"/>
    </row>
    <row r="41" spans="1:19" s="1944" customFormat="1" ht="15" customHeight="1">
      <c r="A41" s="2009" t="s">
        <v>2083</v>
      </c>
      <c r="B41" s="2009" t="s">
        <v>2596</v>
      </c>
      <c r="C41" s="1918"/>
      <c r="D41" s="1918"/>
      <c r="E41" s="1918"/>
    </row>
    <row r="42" spans="1:19" s="542" customFormat="1" ht="15" customHeight="1">
      <c r="A42" s="1919"/>
      <c r="B42" s="2010" t="s">
        <v>2595</v>
      </c>
      <c r="C42" s="1919"/>
      <c r="D42" s="1919"/>
      <c r="E42" s="1919"/>
    </row>
    <row r="43" spans="1:19" s="1944" customFormat="1" ht="15" customHeight="1">
      <c r="A43" s="2009" t="s">
        <v>2084</v>
      </c>
      <c r="B43" s="2009" t="s">
        <v>2598</v>
      </c>
      <c r="C43" s="1920"/>
      <c r="D43" s="1920"/>
      <c r="E43" s="1920"/>
    </row>
    <row r="44" spans="1:19" s="542" customFormat="1" ht="15" customHeight="1">
      <c r="A44" s="1919"/>
      <c r="B44" s="2010" t="s">
        <v>2597</v>
      </c>
      <c r="C44" s="1919"/>
      <c r="D44" s="1919"/>
      <c r="E44" s="1919"/>
    </row>
    <row r="45" spans="1:19" s="1944" customFormat="1" ht="15" customHeight="1">
      <c r="A45" s="2009" t="s">
        <v>189</v>
      </c>
      <c r="B45" s="2009" t="s">
        <v>192</v>
      </c>
      <c r="C45" s="1920"/>
      <c r="D45" s="1920"/>
      <c r="E45" s="1920"/>
    </row>
    <row r="46" spans="1:19" s="542" customFormat="1" ht="15" customHeight="1">
      <c r="A46" s="1919"/>
      <c r="B46" s="2010" t="s">
        <v>193</v>
      </c>
      <c r="C46" s="1919"/>
      <c r="D46" s="1919"/>
      <c r="E46" s="1919"/>
    </row>
    <row r="47" spans="1:19" s="1944" customFormat="1" ht="15" customHeight="1">
      <c r="A47" s="2009" t="s">
        <v>2085</v>
      </c>
      <c r="B47" s="2009" t="s">
        <v>2866</v>
      </c>
      <c r="C47" s="1918"/>
      <c r="D47" s="1918"/>
      <c r="E47" s="1918"/>
    </row>
    <row r="48" spans="1:19" s="542" customFormat="1" ht="15" customHeight="1">
      <c r="A48" s="1919"/>
      <c r="B48" s="2010" t="s">
        <v>195</v>
      </c>
      <c r="C48" s="1919"/>
      <c r="D48" s="1919"/>
      <c r="E48" s="1919"/>
    </row>
    <row r="49" spans="1:5" s="1944" customFormat="1" ht="15" customHeight="1">
      <c r="A49" s="2009" t="s">
        <v>2086</v>
      </c>
      <c r="B49" s="2009" t="s">
        <v>196</v>
      </c>
      <c r="C49" s="1920"/>
      <c r="D49" s="1920"/>
      <c r="E49" s="1920"/>
    </row>
    <row r="50" spans="1:5" s="542" customFormat="1" ht="13.2">
      <c r="A50" s="1919"/>
      <c r="B50" s="2010" t="s">
        <v>2845</v>
      </c>
      <c r="C50" s="1919"/>
      <c r="D50" s="1919"/>
      <c r="E50" s="1919"/>
    </row>
    <row r="51" spans="1:5" s="1944" customFormat="1" ht="13.2">
      <c r="A51" s="2009" t="s">
        <v>190</v>
      </c>
      <c r="B51" s="2009" t="s">
        <v>197</v>
      </c>
      <c r="C51" s="1920"/>
      <c r="D51" s="1920"/>
      <c r="E51" s="1920"/>
    </row>
    <row r="52" spans="1:5" s="542" customFormat="1" ht="13.2">
      <c r="A52" s="1919"/>
      <c r="B52" s="2010" t="s">
        <v>198</v>
      </c>
      <c r="C52" s="1919"/>
      <c r="D52" s="1919"/>
      <c r="E52" s="1919"/>
    </row>
    <row r="53" spans="1:5" s="1944" customFormat="1" ht="13.2">
      <c r="A53" s="2009" t="s">
        <v>2087</v>
      </c>
      <c r="B53" s="2009" t="s">
        <v>199</v>
      </c>
      <c r="C53" s="1920"/>
      <c r="D53" s="1920"/>
      <c r="E53" s="1920"/>
    </row>
    <row r="54" spans="1:5" s="542" customFormat="1" ht="13.2">
      <c r="A54" s="1919"/>
      <c r="B54" s="2010" t="s">
        <v>200</v>
      </c>
      <c r="C54" s="1919"/>
      <c r="D54" s="1919"/>
      <c r="E54" s="1919"/>
    </row>
    <row r="55" spans="1:5" s="1944" customFormat="1" ht="13.2">
      <c r="A55" s="2009" t="s">
        <v>2088</v>
      </c>
      <c r="B55" s="2009" t="s">
        <v>201</v>
      </c>
      <c r="C55" s="1920"/>
      <c r="D55" s="1920"/>
      <c r="E55" s="1920"/>
    </row>
    <row r="56" spans="1:5" s="542" customFormat="1" ht="13.2">
      <c r="A56" s="1919"/>
      <c r="B56" s="2010" t="s">
        <v>202</v>
      </c>
      <c r="C56" s="1919"/>
      <c r="D56" s="1919"/>
      <c r="E56" s="1919"/>
    </row>
    <row r="57" spans="1:5" s="1944" customFormat="1" ht="13.2">
      <c r="A57" s="2009" t="s">
        <v>191</v>
      </c>
      <c r="B57" s="2009" t="s">
        <v>2599</v>
      </c>
      <c r="C57" s="1920"/>
      <c r="D57" s="1920"/>
      <c r="E57" s="1920"/>
    </row>
    <row r="58" spans="1:5" s="542" customFormat="1" ht="13.2">
      <c r="A58" s="1919"/>
      <c r="B58" s="2010" t="s">
        <v>2600</v>
      </c>
      <c r="C58" s="1919"/>
      <c r="D58" s="1919"/>
      <c r="E58" s="1919"/>
    </row>
    <row r="59" spans="1:5" s="1944" customFormat="1" ht="13.2">
      <c r="A59" s="2009" t="s">
        <v>2089</v>
      </c>
      <c r="B59" s="2009" t="s">
        <v>203</v>
      </c>
      <c r="C59" s="1920"/>
      <c r="D59" s="1920"/>
      <c r="E59" s="1920"/>
    </row>
    <row r="60" spans="1:5" s="542" customFormat="1" ht="13.2">
      <c r="A60" s="1919"/>
      <c r="B60" s="2010" t="s">
        <v>204</v>
      </c>
      <c r="C60" s="1919"/>
      <c r="D60" s="1919"/>
      <c r="E60" s="1919"/>
    </row>
    <row r="61" spans="1:5" s="1944" customFormat="1" ht="13.2">
      <c r="A61" s="2009" t="s">
        <v>194</v>
      </c>
      <c r="B61" s="2009" t="s">
        <v>2601</v>
      </c>
      <c r="C61" s="1786"/>
      <c r="D61" s="1786"/>
      <c r="E61" s="1786"/>
    </row>
    <row r="62" spans="1:5" s="542" customFormat="1" ht="13.2">
      <c r="A62" s="1788"/>
      <c r="B62" s="2010" t="s">
        <v>2602</v>
      </c>
      <c r="C62" s="1788"/>
      <c r="D62" s="1788"/>
      <c r="E62" s="1788"/>
    </row>
    <row r="63" spans="1:5" s="1944" customFormat="1" ht="13.2">
      <c r="A63" s="2009" t="s">
        <v>2090</v>
      </c>
      <c r="B63" s="2009" t="s">
        <v>2603</v>
      </c>
      <c r="C63" s="1786"/>
      <c r="D63" s="1786"/>
      <c r="E63" s="1786"/>
    </row>
    <row r="64" spans="1:5" s="542" customFormat="1" ht="13.2">
      <c r="A64" s="1788"/>
      <c r="B64" s="2010" t="s">
        <v>2604</v>
      </c>
      <c r="C64" s="1788"/>
      <c r="D64" s="1788"/>
      <c r="E64" s="1788"/>
    </row>
    <row r="65" spans="1:5" s="1944" customFormat="1" ht="13.2">
      <c r="A65" s="2009" t="s">
        <v>2091</v>
      </c>
      <c r="B65" s="2009" t="s">
        <v>2827</v>
      </c>
      <c r="C65" s="1786"/>
      <c r="D65" s="1786"/>
      <c r="E65" s="1786"/>
    </row>
    <row r="66" spans="1:5" s="542" customFormat="1" ht="13.2">
      <c r="A66" s="1788"/>
      <c r="B66" s="2010" t="s">
        <v>2839</v>
      </c>
      <c r="C66" s="1788"/>
      <c r="D66" s="1788"/>
      <c r="E66" s="1788"/>
    </row>
    <row r="67" spans="1:5" s="1944" customFormat="1" ht="13.2">
      <c r="A67" s="2009" t="s">
        <v>2092</v>
      </c>
      <c r="B67" s="2009" t="s">
        <v>2828</v>
      </c>
      <c r="C67" s="1786"/>
      <c r="D67" s="1786"/>
      <c r="E67" s="1786"/>
    </row>
    <row r="68" spans="1:5" s="542" customFormat="1" ht="13.2">
      <c r="A68" s="1788"/>
      <c r="B68" s="2010" t="s">
        <v>2846</v>
      </c>
      <c r="C68" s="1788"/>
      <c r="D68" s="1788"/>
      <c r="E68" s="1788"/>
    </row>
    <row r="69" spans="1:5" s="1944" customFormat="1" ht="13.2">
      <c r="A69" s="2009" t="s">
        <v>2093</v>
      </c>
      <c r="B69" s="2009" t="s">
        <v>2605</v>
      </c>
      <c r="C69" s="1786"/>
      <c r="D69" s="1786"/>
      <c r="E69" s="1786"/>
    </row>
    <row r="70" spans="1:5" s="542" customFormat="1" ht="13.2">
      <c r="A70" s="1788"/>
      <c r="B70" s="2010" t="s">
        <v>2606</v>
      </c>
      <c r="C70" s="1788"/>
      <c r="D70" s="1788"/>
      <c r="E70" s="1788"/>
    </row>
    <row r="71" spans="1:5" s="1944" customFormat="1" ht="13.2">
      <c r="A71" s="2009" t="s">
        <v>2094</v>
      </c>
      <c r="B71" s="2009" t="s">
        <v>2607</v>
      </c>
      <c r="C71" s="1787"/>
      <c r="D71" s="1787"/>
      <c r="E71" s="1787"/>
    </row>
    <row r="72" spans="1:5" s="542" customFormat="1" ht="13.2">
      <c r="A72" s="1788"/>
      <c r="B72" s="2010" t="s">
        <v>2608</v>
      </c>
      <c r="C72" s="1788"/>
      <c r="D72" s="1788"/>
      <c r="E72" s="1788"/>
    </row>
    <row r="73" spans="1:5" s="1944" customFormat="1" ht="13.2">
      <c r="A73" s="2009" t="s">
        <v>2095</v>
      </c>
      <c r="B73" s="2009" t="s">
        <v>2609</v>
      </c>
      <c r="C73" s="1786"/>
      <c r="D73" s="1786"/>
      <c r="E73" s="1786"/>
    </row>
    <row r="74" spans="1:5" s="542" customFormat="1" ht="13.2">
      <c r="A74" s="1788"/>
      <c r="B74" s="2010" t="s">
        <v>2610</v>
      </c>
      <c r="C74" s="1788"/>
      <c r="D74" s="1788"/>
      <c r="E74" s="1788"/>
    </row>
    <row r="75" spans="1:5" s="1944" customFormat="1" ht="13.2">
      <c r="A75" s="2009" t="s">
        <v>2096</v>
      </c>
      <c r="B75" s="2009" t="s">
        <v>2829</v>
      </c>
      <c r="C75" s="1786"/>
      <c r="D75" s="1786"/>
      <c r="E75" s="1786"/>
    </row>
    <row r="76" spans="1:5" s="542" customFormat="1" ht="13.2">
      <c r="A76" s="1788"/>
      <c r="B76" s="2010" t="s">
        <v>2840</v>
      </c>
      <c r="C76" s="1788"/>
      <c r="D76" s="1788"/>
      <c r="E76" s="1788"/>
    </row>
    <row r="77" spans="1:5" s="1944" customFormat="1" ht="13.2">
      <c r="A77" s="2009" t="s">
        <v>2097</v>
      </c>
      <c r="B77" s="2009" t="s">
        <v>2830</v>
      </c>
      <c r="C77" s="1786"/>
      <c r="D77" s="1786"/>
      <c r="E77" s="1786"/>
    </row>
    <row r="78" spans="1:5" s="542" customFormat="1" ht="13.2">
      <c r="A78" s="1788"/>
      <c r="B78" s="2010" t="s">
        <v>2847</v>
      </c>
      <c r="C78" s="1788"/>
      <c r="D78" s="1788"/>
      <c r="E78" s="1788"/>
    </row>
    <row r="79" spans="1:5" s="1944" customFormat="1" ht="13.2">
      <c r="A79" s="2009" t="s">
        <v>2098</v>
      </c>
      <c r="B79" s="2009" t="s">
        <v>2611</v>
      </c>
      <c r="C79" s="1786"/>
      <c r="D79" s="1786"/>
      <c r="E79" s="1786"/>
    </row>
    <row r="80" spans="1:5" s="542" customFormat="1" ht="13.2">
      <c r="A80" s="1788"/>
      <c r="B80" s="2010" t="s">
        <v>2612</v>
      </c>
      <c r="C80" s="1788"/>
      <c r="D80" s="1788"/>
      <c r="E80" s="1788"/>
    </row>
    <row r="81" spans="1:5" s="1944" customFormat="1" ht="13.2">
      <c r="A81" s="2009" t="s">
        <v>2099</v>
      </c>
      <c r="B81" s="2009" t="s">
        <v>2613</v>
      </c>
      <c r="C81" s="1787"/>
      <c r="D81" s="1787"/>
      <c r="E81" s="1787"/>
    </row>
    <row r="82" spans="1:5" s="542" customFormat="1" ht="13.2">
      <c r="A82" s="1788"/>
      <c r="B82" s="2010" t="s">
        <v>2614</v>
      </c>
      <c r="C82" s="1788"/>
      <c r="D82" s="1788"/>
      <c r="E82" s="1788"/>
    </row>
    <row r="83" spans="1:5" s="1944" customFormat="1" ht="13.2">
      <c r="A83" s="2009" t="s">
        <v>2101</v>
      </c>
      <c r="B83" s="2009" t="s">
        <v>2615</v>
      </c>
      <c r="C83" s="1786"/>
      <c r="D83" s="1786"/>
      <c r="E83" s="1786"/>
    </row>
    <row r="84" spans="1:5" s="542" customFormat="1" ht="13.2">
      <c r="A84" s="1788"/>
      <c r="B84" s="2010" t="s">
        <v>2616</v>
      </c>
      <c r="C84" s="1788"/>
      <c r="D84" s="1788"/>
      <c r="E84" s="1788"/>
    </row>
    <row r="85" spans="1:5" s="1944" customFormat="1" ht="13.2">
      <c r="A85" s="2009" t="s">
        <v>2102</v>
      </c>
      <c r="B85" s="2009" t="s">
        <v>2831</v>
      </c>
      <c r="C85" s="1787"/>
      <c r="D85" s="1787"/>
      <c r="E85" s="1787"/>
    </row>
    <row r="86" spans="1:5" s="542" customFormat="1" ht="13.2">
      <c r="A86" s="1788"/>
      <c r="B86" s="2010" t="s">
        <v>2841</v>
      </c>
      <c r="C86" s="1794"/>
      <c r="D86" s="1794"/>
      <c r="E86" s="1794"/>
    </row>
    <row r="87" spans="1:5" s="1944" customFormat="1" ht="13.2">
      <c r="A87" s="2009" t="s">
        <v>2103</v>
      </c>
      <c r="B87" s="2009" t="s">
        <v>2832</v>
      </c>
      <c r="C87" s="1787"/>
      <c r="D87" s="1787"/>
      <c r="E87" s="1787"/>
    </row>
    <row r="88" spans="1:5" s="542" customFormat="1" ht="13.2">
      <c r="A88" s="1788"/>
      <c r="B88" s="2010" t="s">
        <v>2848</v>
      </c>
      <c r="C88" s="1788"/>
      <c r="D88" s="1788"/>
      <c r="E88" s="1788"/>
    </row>
    <row r="89" spans="1:5" s="1944" customFormat="1" ht="13.2">
      <c r="A89" s="2009" t="s">
        <v>2104</v>
      </c>
      <c r="B89" s="2009" t="s">
        <v>2617</v>
      </c>
      <c r="C89" s="1786"/>
      <c r="D89" s="1786"/>
      <c r="E89" s="1786"/>
    </row>
    <row r="90" spans="1:5" s="542" customFormat="1" ht="13.2">
      <c r="A90" s="1788"/>
      <c r="B90" s="2010" t="s">
        <v>2618</v>
      </c>
      <c r="C90" s="1788"/>
      <c r="D90" s="1788"/>
      <c r="E90" s="1788"/>
    </row>
    <row r="91" spans="1:5" s="1944" customFormat="1" ht="13.2">
      <c r="A91" s="2009" t="s">
        <v>2105</v>
      </c>
      <c r="B91" s="2009" t="s">
        <v>2619</v>
      </c>
      <c r="C91" s="1786"/>
      <c r="D91" s="1786"/>
      <c r="E91" s="1786"/>
    </row>
    <row r="92" spans="1:5" s="542" customFormat="1" ht="13.2">
      <c r="A92" s="1788"/>
      <c r="B92" s="2010" t="s">
        <v>2854</v>
      </c>
      <c r="C92" s="1788"/>
      <c r="D92" s="1788"/>
      <c r="E92" s="1788"/>
    </row>
    <row r="93" spans="1:5" s="1944" customFormat="1" ht="13.2">
      <c r="A93" s="2009" t="s">
        <v>2106</v>
      </c>
      <c r="B93" s="2009" t="s">
        <v>2833</v>
      </c>
      <c r="C93" s="1786"/>
      <c r="D93" s="1786"/>
      <c r="E93" s="1786"/>
    </row>
    <row r="94" spans="1:5" s="542" customFormat="1" ht="13.2">
      <c r="A94" s="1788"/>
      <c r="B94" s="2010" t="s">
        <v>2842</v>
      </c>
      <c r="C94" s="1788"/>
      <c r="D94" s="1788"/>
      <c r="E94" s="1788"/>
    </row>
    <row r="95" spans="1:5" s="1944" customFormat="1" ht="13.2">
      <c r="A95" s="2009" t="s">
        <v>2107</v>
      </c>
      <c r="B95" s="2009" t="s">
        <v>2834</v>
      </c>
      <c r="C95" s="1786"/>
      <c r="D95" s="1786"/>
      <c r="E95" s="1786"/>
    </row>
    <row r="96" spans="1:5" s="542" customFormat="1" ht="13.2">
      <c r="A96" s="1788"/>
      <c r="B96" s="2010" t="s">
        <v>2849</v>
      </c>
      <c r="C96" s="1788"/>
      <c r="D96" s="1788"/>
      <c r="E96" s="1788"/>
    </row>
    <row r="97" spans="1:5" s="1944" customFormat="1" ht="13.2">
      <c r="A97" s="2009" t="s">
        <v>2109</v>
      </c>
      <c r="B97" s="2009" t="s">
        <v>2620</v>
      </c>
      <c r="C97" s="1786"/>
      <c r="D97" s="1786"/>
      <c r="E97" s="1786"/>
    </row>
    <row r="98" spans="1:5" s="542" customFormat="1" ht="13.2">
      <c r="A98" s="1788"/>
      <c r="B98" s="2010" t="s">
        <v>2621</v>
      </c>
      <c r="C98" s="1788"/>
      <c r="D98" s="1788"/>
      <c r="E98" s="1788"/>
    </row>
    <row r="99" spans="1:5" s="1944" customFormat="1" ht="13.2">
      <c r="A99" s="2009" t="s">
        <v>2110</v>
      </c>
      <c r="B99" s="2009" t="s">
        <v>2622</v>
      </c>
      <c r="C99" s="1786"/>
      <c r="D99" s="1786"/>
      <c r="E99" s="1786"/>
    </row>
    <row r="100" spans="1:5" s="542" customFormat="1" ht="13.2">
      <c r="A100" s="1788"/>
      <c r="B100" s="2010" t="s">
        <v>2623</v>
      </c>
      <c r="C100" s="1788"/>
      <c r="D100" s="1788"/>
      <c r="E100" s="1788"/>
    </row>
    <row r="101" spans="1:5" s="1944" customFormat="1" ht="13.2">
      <c r="A101" s="2009" t="s">
        <v>2111</v>
      </c>
      <c r="B101" s="2009" t="s">
        <v>2867</v>
      </c>
      <c r="C101" s="1786"/>
      <c r="D101" s="1786"/>
      <c r="E101" s="1786"/>
    </row>
    <row r="102" spans="1:5" s="542" customFormat="1" ht="13.2">
      <c r="A102" s="1788"/>
      <c r="B102" s="2010" t="s">
        <v>2843</v>
      </c>
      <c r="C102" s="1788"/>
      <c r="D102" s="1788"/>
      <c r="E102" s="1788"/>
    </row>
    <row r="103" spans="1:5" s="1944" customFormat="1" ht="13.2">
      <c r="A103" s="2009" t="s">
        <v>205</v>
      </c>
      <c r="B103" s="2009" t="s">
        <v>2835</v>
      </c>
      <c r="C103" s="1786"/>
      <c r="D103" s="1786"/>
      <c r="E103" s="1786"/>
    </row>
    <row r="104" spans="1:5" s="542" customFormat="1" ht="13.2">
      <c r="A104" s="1788"/>
      <c r="B104" s="2010" t="s">
        <v>2850</v>
      </c>
      <c r="C104" s="1788"/>
      <c r="D104" s="1788"/>
      <c r="E104" s="1788"/>
    </row>
    <row r="105" spans="1:5" s="1944" customFormat="1" ht="13.2">
      <c r="A105" s="2009" t="s">
        <v>2113</v>
      </c>
      <c r="B105" s="2009" t="s">
        <v>2625</v>
      </c>
      <c r="C105" s="1786"/>
      <c r="D105" s="1786"/>
      <c r="E105" s="1786"/>
    </row>
    <row r="106" spans="1:5" s="542" customFormat="1" ht="13.2">
      <c r="A106" s="1788"/>
      <c r="B106" s="2010" t="s">
        <v>2624</v>
      </c>
      <c r="C106" s="1788"/>
      <c r="D106" s="1788"/>
      <c r="E106" s="1788"/>
    </row>
    <row r="107" spans="1:5" s="1944" customFormat="1" ht="13.2">
      <c r="A107" s="2009" t="s">
        <v>2114</v>
      </c>
      <c r="B107" s="2009" t="s">
        <v>2626</v>
      </c>
      <c r="C107" s="1786"/>
      <c r="D107" s="1786"/>
      <c r="E107" s="1786"/>
    </row>
    <row r="108" spans="1:5" s="542" customFormat="1" ht="13.2">
      <c r="A108" s="1788"/>
      <c r="B108" s="2010" t="s">
        <v>2627</v>
      </c>
      <c r="C108" s="1788"/>
      <c r="D108" s="1788"/>
      <c r="E108" s="1788"/>
    </row>
    <row r="109" spans="1:5" s="1944" customFormat="1" ht="13.2">
      <c r="A109" s="2009" t="s">
        <v>2115</v>
      </c>
      <c r="B109" s="2009" t="s">
        <v>2836</v>
      </c>
      <c r="C109" s="1786"/>
      <c r="D109" s="1786"/>
      <c r="E109" s="1786"/>
    </row>
    <row r="110" spans="1:5" s="542" customFormat="1" ht="13.2">
      <c r="A110" s="1788"/>
      <c r="B110" s="2010" t="s">
        <v>2844</v>
      </c>
      <c r="C110" s="1788"/>
      <c r="D110" s="1788"/>
      <c r="E110" s="1788"/>
    </row>
    <row r="111" spans="1:5" s="1944" customFormat="1" ht="13.2">
      <c r="A111" s="2009" t="s">
        <v>2116</v>
      </c>
      <c r="B111" s="2009" t="s">
        <v>2837</v>
      </c>
      <c r="C111" s="1786"/>
      <c r="D111" s="1786"/>
      <c r="E111" s="1786"/>
    </row>
    <row r="112" spans="1:5" s="542" customFormat="1" ht="13.2">
      <c r="A112" s="1788"/>
      <c r="B112" s="2010" t="s">
        <v>2851</v>
      </c>
      <c r="C112" s="1788"/>
      <c r="D112" s="1788"/>
      <c r="E112" s="1788"/>
    </row>
    <row r="113" spans="1:9" s="1943" customFormat="1" ht="17.399999999999999">
      <c r="A113" s="1946" t="s">
        <v>662</v>
      </c>
      <c r="B113" s="1946" t="s">
        <v>663</v>
      </c>
      <c r="C113" s="529"/>
      <c r="D113" s="529"/>
      <c r="E113" s="529"/>
      <c r="F113" s="529"/>
      <c r="G113" s="529"/>
      <c r="H113" s="529"/>
      <c r="I113" s="529"/>
    </row>
    <row r="114" spans="1:9" s="1960" customFormat="1" ht="17.399999999999999">
      <c r="A114" s="1962" t="s">
        <v>664</v>
      </c>
      <c r="B114" s="1962" t="s">
        <v>665</v>
      </c>
      <c r="C114" s="1963"/>
      <c r="D114" s="1974"/>
      <c r="E114" s="1974"/>
      <c r="F114" s="1974"/>
      <c r="G114" s="1974"/>
      <c r="H114" s="1974"/>
      <c r="I114" s="1974"/>
    </row>
    <row r="115" spans="1:9" s="1944" customFormat="1" ht="13.2">
      <c r="A115" s="2009" t="s">
        <v>2119</v>
      </c>
      <c r="B115" s="2023" t="s">
        <v>666</v>
      </c>
      <c r="C115" s="2023"/>
      <c r="D115" s="2023"/>
      <c r="E115" s="1672"/>
      <c r="F115" s="1672"/>
      <c r="G115" s="1672"/>
      <c r="H115" s="1672"/>
      <c r="I115" s="1672"/>
    </row>
    <row r="116" spans="1:9" s="542" customFormat="1" ht="13.2">
      <c r="A116" s="6"/>
      <c r="B116" s="2024" t="s">
        <v>667</v>
      </c>
      <c r="C116" s="2024"/>
      <c r="D116" s="2024"/>
      <c r="E116" s="6"/>
      <c r="F116" s="6"/>
      <c r="G116" s="6"/>
      <c r="H116" s="6"/>
      <c r="I116" s="6"/>
    </row>
    <row r="117" spans="1:9" s="1944" customFormat="1" ht="13.2">
      <c r="A117" s="2009" t="s">
        <v>2125</v>
      </c>
      <c r="B117" s="2023" t="s">
        <v>668</v>
      </c>
      <c r="C117" s="2023"/>
      <c r="D117" s="2023"/>
      <c r="E117" s="2023"/>
      <c r="F117" s="2023"/>
      <c r="G117" s="1672"/>
      <c r="H117" s="1672"/>
      <c r="I117" s="1672"/>
    </row>
    <row r="118" spans="1:9" s="542" customFormat="1" ht="13.2">
      <c r="A118" s="6"/>
      <c r="B118" s="2024" t="s">
        <v>669</v>
      </c>
      <c r="C118" s="2024"/>
      <c r="D118" s="2024"/>
      <c r="E118" s="2024"/>
      <c r="F118" s="2024"/>
      <c r="G118" s="6"/>
      <c r="H118" s="6"/>
      <c r="I118" s="6"/>
    </row>
    <row r="119" spans="1:9" s="1944" customFormat="1" ht="13.2">
      <c r="A119" s="2009" t="s">
        <v>2127</v>
      </c>
      <c r="B119" s="2023" t="s">
        <v>670</v>
      </c>
      <c r="C119" s="2023"/>
      <c r="D119" s="2023"/>
      <c r="E119" s="2023"/>
      <c r="F119" s="2023"/>
      <c r="G119" s="2023"/>
      <c r="H119" s="2023"/>
      <c r="I119" s="1672"/>
    </row>
    <row r="120" spans="1:9" s="542" customFormat="1" ht="13.2">
      <c r="A120" s="6"/>
      <c r="B120" s="2024" t="s">
        <v>671</v>
      </c>
      <c r="C120" s="2024"/>
      <c r="D120" s="2024"/>
      <c r="E120" s="2024"/>
      <c r="F120" s="2024"/>
      <c r="G120" s="2024"/>
      <c r="H120" s="2024"/>
      <c r="I120" s="6"/>
    </row>
    <row r="121" spans="1:9" s="1944" customFormat="1" ht="13.2">
      <c r="A121" s="2009" t="s">
        <v>2142</v>
      </c>
      <c r="B121" s="2023" t="s">
        <v>672</v>
      </c>
      <c r="C121" s="2023"/>
      <c r="D121" s="2023"/>
      <c r="E121" s="2023"/>
      <c r="F121" s="2023"/>
      <c r="G121" s="2023"/>
      <c r="H121" s="1672"/>
      <c r="I121" s="1672"/>
    </row>
    <row r="122" spans="1:9" s="542" customFormat="1" ht="13.2">
      <c r="A122" s="6"/>
      <c r="B122" s="2024" t="s">
        <v>673</v>
      </c>
      <c r="C122" s="2024"/>
      <c r="D122" s="2024"/>
      <c r="E122" s="2024"/>
      <c r="F122" s="2024"/>
      <c r="G122" s="2024"/>
      <c r="H122" s="6"/>
      <c r="I122" s="6"/>
    </row>
    <row r="123" spans="1:9" s="1944" customFormat="1" ht="13.2">
      <c r="A123" s="2009" t="s">
        <v>2144</v>
      </c>
      <c r="B123" s="2023" t="s">
        <v>674</v>
      </c>
      <c r="C123" s="2023"/>
      <c r="D123" s="2023"/>
      <c r="E123" s="2023"/>
      <c r="F123" s="2023"/>
      <c r="G123" s="2023"/>
      <c r="H123" s="2023"/>
      <c r="I123" s="2023"/>
    </row>
    <row r="124" spans="1:9" s="542" customFormat="1" ht="13.2">
      <c r="A124" s="6"/>
      <c r="B124" s="2024" t="s">
        <v>675</v>
      </c>
      <c r="C124" s="2024"/>
      <c r="D124" s="2024"/>
      <c r="E124" s="2024"/>
      <c r="F124" s="2024"/>
      <c r="G124" s="2024"/>
      <c r="H124" s="2024"/>
      <c r="I124" s="2024"/>
    </row>
    <row r="125" spans="1:9" s="1944" customFormat="1" ht="13.2">
      <c r="A125" s="2009" t="s">
        <v>2148</v>
      </c>
      <c r="B125" s="2023" t="s">
        <v>676</v>
      </c>
      <c r="C125" s="2023"/>
      <c r="D125" s="2023"/>
      <c r="E125" s="2023"/>
      <c r="F125" s="2023"/>
      <c r="G125" s="2023"/>
      <c r="H125" s="1740"/>
      <c r="I125" s="1740"/>
    </row>
    <row r="126" spans="1:9" s="542" customFormat="1" ht="13.2">
      <c r="A126" s="1825"/>
      <c r="B126" s="2024" t="s">
        <v>677</v>
      </c>
      <c r="C126" s="2024"/>
      <c r="D126" s="2024"/>
      <c r="E126" s="2024"/>
      <c r="F126" s="2024"/>
      <c r="G126" s="2024"/>
      <c r="H126" s="1825"/>
      <c r="I126" s="1825"/>
    </row>
    <row r="127" spans="1:9" s="1944" customFormat="1" ht="13.2">
      <c r="A127" s="2009" t="s">
        <v>2152</v>
      </c>
      <c r="B127" s="2023" t="s">
        <v>678</v>
      </c>
      <c r="C127" s="2023"/>
      <c r="D127" s="2023"/>
      <c r="E127" s="2023"/>
      <c r="F127" s="2023"/>
      <c r="G127" s="2023"/>
      <c r="H127" s="2023"/>
      <c r="I127" s="1672"/>
    </row>
    <row r="128" spans="1:9" s="542" customFormat="1" ht="13.2">
      <c r="A128" s="6"/>
      <c r="B128" s="2024" t="s">
        <v>679</v>
      </c>
      <c r="C128" s="2024"/>
      <c r="D128" s="2024"/>
      <c r="E128" s="2024"/>
      <c r="F128" s="2024"/>
      <c r="G128" s="2024"/>
      <c r="H128" s="2010"/>
      <c r="I128" s="6"/>
    </row>
    <row r="129" spans="1:18" s="1943" customFormat="1" ht="17.399999999999999">
      <c r="A129" s="1947" t="s">
        <v>912</v>
      </c>
      <c r="B129" s="1948" t="s">
        <v>913</v>
      </c>
      <c r="C129" s="1949"/>
      <c r="D129" s="1950"/>
      <c r="E129" s="1950"/>
      <c r="F129" s="1950"/>
      <c r="G129" s="1950"/>
      <c r="H129" s="1950"/>
      <c r="I129" s="1950"/>
      <c r="J129" s="1950"/>
      <c r="K129" s="1950"/>
      <c r="L129" s="1950"/>
      <c r="M129" s="1950"/>
      <c r="N129" s="1950"/>
      <c r="O129" s="1950"/>
      <c r="P129" s="1950"/>
      <c r="Q129" s="1950"/>
      <c r="R129" s="1950"/>
    </row>
    <row r="130" spans="1:18" s="1973" customFormat="1" ht="17.399999999999999">
      <c r="A130" s="1971" t="s">
        <v>914</v>
      </c>
      <c r="B130" s="1971" t="s">
        <v>915</v>
      </c>
      <c r="C130" s="1972"/>
      <c r="D130" s="1972"/>
      <c r="E130" s="1972"/>
      <c r="F130" s="1972"/>
      <c r="G130" s="1972"/>
      <c r="H130" s="1972"/>
      <c r="I130" s="1972"/>
      <c r="J130" s="1972"/>
      <c r="K130" s="1972"/>
      <c r="L130" s="1972"/>
      <c r="M130" s="1972"/>
      <c r="N130" s="1972"/>
      <c r="O130" s="1972"/>
      <c r="P130" s="1972"/>
      <c r="Q130" s="1972"/>
      <c r="R130" s="1972"/>
    </row>
    <row r="131" spans="1:18" s="1944" customFormat="1" ht="13.2">
      <c r="A131" s="2009" t="s">
        <v>2165</v>
      </c>
      <c r="B131" s="2009" t="s">
        <v>916</v>
      </c>
      <c r="C131" s="1722"/>
      <c r="D131" s="1720"/>
      <c r="E131" s="1720"/>
      <c r="F131" s="1720"/>
      <c r="G131" s="1720"/>
      <c r="H131" s="1720"/>
      <c r="I131" s="1720"/>
      <c r="J131" s="1720"/>
      <c r="K131" s="1720"/>
      <c r="L131" s="1720"/>
      <c r="M131" s="1720"/>
      <c r="N131" s="1720"/>
      <c r="O131" s="1720"/>
      <c r="P131" s="1720"/>
      <c r="Q131" s="1720"/>
      <c r="R131" s="1720"/>
    </row>
    <row r="132" spans="1:18" s="542" customFormat="1" ht="13.2">
      <c r="A132" s="636"/>
      <c r="B132" s="2010" t="s">
        <v>917</v>
      </c>
      <c r="C132" s="1721"/>
      <c r="D132" s="1721"/>
      <c r="E132" s="1721"/>
      <c r="F132" s="1721"/>
      <c r="G132" s="1721"/>
      <c r="H132" s="1721"/>
      <c r="I132" s="1721"/>
      <c r="J132" s="1721"/>
      <c r="K132" s="1721"/>
      <c r="L132" s="1721"/>
      <c r="M132" s="1721"/>
      <c r="N132" s="1721"/>
      <c r="O132" s="1721"/>
      <c r="P132" s="1721"/>
      <c r="Q132" s="1721"/>
      <c r="R132" s="1721"/>
    </row>
    <row r="133" spans="1:18" s="1944" customFormat="1" ht="13.2">
      <c r="A133" s="2009" t="s">
        <v>2167</v>
      </c>
      <c r="B133" s="2009" t="s">
        <v>918</v>
      </c>
      <c r="C133" s="1723"/>
      <c r="D133" s="1723"/>
      <c r="E133" s="1723"/>
      <c r="F133" s="1723"/>
      <c r="G133" s="1723"/>
      <c r="H133" s="1723"/>
      <c r="I133" s="1723"/>
      <c r="J133" s="1723"/>
      <c r="K133" s="1723"/>
      <c r="L133" s="1723"/>
      <c r="M133" s="1723"/>
      <c r="N133" s="1723"/>
      <c r="O133" s="1723"/>
      <c r="P133" s="1723"/>
      <c r="Q133" s="1723"/>
      <c r="R133" s="1723"/>
    </row>
    <row r="134" spans="1:18" s="542" customFormat="1" ht="13.2">
      <c r="A134" s="636"/>
      <c r="B134" s="2010" t="s">
        <v>919</v>
      </c>
      <c r="C134" s="636"/>
      <c r="D134" s="636"/>
      <c r="E134" s="636"/>
      <c r="F134" s="636"/>
      <c r="G134" s="636"/>
      <c r="H134" s="636"/>
      <c r="I134" s="636"/>
      <c r="J134" s="636"/>
      <c r="K134" s="636"/>
      <c r="L134" s="636"/>
      <c r="M134" s="636"/>
      <c r="N134" s="636"/>
      <c r="O134" s="636"/>
      <c r="P134" s="636"/>
      <c r="Q134" s="636"/>
      <c r="R134" s="636"/>
    </row>
    <row r="135" spans="1:18" s="1944" customFormat="1" ht="13.2">
      <c r="A135" s="2009" t="s">
        <v>2169</v>
      </c>
      <c r="B135" s="2009" t="s">
        <v>920</v>
      </c>
      <c r="C135" s="1722"/>
      <c r="D135" s="1720"/>
      <c r="E135" s="1720"/>
      <c r="F135" s="1720"/>
      <c r="G135" s="1720"/>
      <c r="H135" s="1720"/>
      <c r="I135" s="1720"/>
      <c r="J135" s="1720"/>
      <c r="K135" s="1720"/>
      <c r="L135" s="1720"/>
      <c r="M135" s="1720"/>
      <c r="N135" s="1720"/>
      <c r="O135" s="1720"/>
      <c r="P135" s="1720"/>
      <c r="Q135" s="1720"/>
      <c r="R135" s="1720"/>
    </row>
    <row r="136" spans="1:18" s="542" customFormat="1" ht="13.2">
      <c r="A136" s="636"/>
      <c r="B136" s="2010" t="s">
        <v>921</v>
      </c>
      <c r="C136" s="1721"/>
      <c r="D136" s="1721"/>
      <c r="E136" s="1721"/>
      <c r="F136" s="1721"/>
      <c r="G136" s="1721"/>
      <c r="H136" s="1721"/>
      <c r="I136" s="1721"/>
      <c r="J136" s="1721"/>
      <c r="K136" s="1721"/>
      <c r="L136" s="1721"/>
      <c r="M136" s="1721"/>
      <c r="N136" s="1721"/>
      <c r="O136" s="1721"/>
      <c r="P136" s="1721"/>
      <c r="Q136" s="1721"/>
      <c r="R136" s="1721"/>
    </row>
    <row r="137" spans="1:18" s="1944" customFormat="1" ht="13.2">
      <c r="A137" s="2009" t="s">
        <v>2174</v>
      </c>
      <c r="B137" s="2009" t="s">
        <v>922</v>
      </c>
      <c r="C137" s="1720"/>
      <c r="D137" s="1720"/>
      <c r="E137" s="1720"/>
      <c r="F137" s="1720"/>
      <c r="G137" s="1720"/>
      <c r="H137" s="1720"/>
      <c r="I137" s="1720"/>
      <c r="J137" s="1720"/>
      <c r="K137" s="1720"/>
      <c r="L137" s="1720"/>
      <c r="M137" s="1720"/>
      <c r="N137" s="1720"/>
      <c r="O137" s="1720"/>
      <c r="P137" s="1720"/>
      <c r="Q137" s="1720"/>
      <c r="R137" s="1720"/>
    </row>
    <row r="138" spans="1:18" s="542" customFormat="1" ht="13.2">
      <c r="A138" s="1552"/>
      <c r="B138" s="2010" t="s">
        <v>923</v>
      </c>
      <c r="C138" s="1721"/>
      <c r="D138" s="1721"/>
      <c r="E138" s="1721"/>
      <c r="F138" s="1721"/>
      <c r="G138" s="1721"/>
      <c r="H138" s="1721"/>
      <c r="I138" s="1721"/>
      <c r="J138" s="1721"/>
      <c r="K138" s="1721"/>
      <c r="L138" s="1721"/>
      <c r="M138" s="1721"/>
      <c r="N138" s="1721"/>
      <c r="O138" s="1721"/>
      <c r="P138" s="1721"/>
      <c r="Q138" s="1721"/>
      <c r="R138" s="1721"/>
    </row>
    <row r="139" spans="1:18" s="1944" customFormat="1" ht="13.2">
      <c r="A139" s="2009" t="s">
        <v>2176</v>
      </c>
      <c r="B139" s="2009" t="s">
        <v>924</v>
      </c>
      <c r="C139" s="1724"/>
      <c r="D139" s="1725"/>
      <c r="E139" s="1725"/>
      <c r="F139" s="1725"/>
      <c r="G139" s="1725"/>
      <c r="H139" s="1725"/>
      <c r="I139" s="1725"/>
      <c r="J139" s="1725"/>
      <c r="K139" s="1725"/>
      <c r="L139" s="1725"/>
      <c r="M139" s="1725"/>
      <c r="N139" s="1725"/>
      <c r="O139" s="1725"/>
      <c r="P139" s="1725"/>
      <c r="Q139" s="1725"/>
      <c r="R139" s="1725"/>
    </row>
    <row r="140" spans="1:18" s="542" customFormat="1" ht="13.2">
      <c r="A140" s="636"/>
      <c r="B140" s="2010" t="s">
        <v>925</v>
      </c>
      <c r="C140" s="1721"/>
      <c r="D140" s="1721"/>
      <c r="E140" s="1721"/>
      <c r="F140" s="1721"/>
      <c r="G140" s="1721"/>
      <c r="H140" s="1721"/>
      <c r="I140" s="1721"/>
      <c r="J140" s="1721"/>
      <c r="K140" s="1721"/>
      <c r="L140" s="1721"/>
      <c r="M140" s="1721"/>
      <c r="N140" s="1721"/>
      <c r="O140" s="1721"/>
      <c r="P140" s="1721"/>
      <c r="Q140" s="1721"/>
      <c r="R140" s="1721"/>
    </row>
    <row r="141" spans="1:18" s="1944" customFormat="1" ht="13.2">
      <c r="A141" s="2009" t="s">
        <v>2189</v>
      </c>
      <c r="B141" s="2009" t="s">
        <v>926</v>
      </c>
      <c r="C141" s="1722"/>
      <c r="D141" s="1720"/>
      <c r="E141" s="1720"/>
      <c r="F141" s="1720"/>
      <c r="G141" s="1720"/>
      <c r="H141" s="1720"/>
      <c r="I141" s="1720"/>
      <c r="J141" s="1720"/>
      <c r="K141" s="1720"/>
      <c r="L141" s="1720"/>
      <c r="M141" s="1720"/>
      <c r="N141" s="1720"/>
      <c r="O141" s="1720"/>
      <c r="P141" s="1720"/>
      <c r="Q141" s="1720"/>
      <c r="R141" s="1720"/>
    </row>
    <row r="142" spans="1:18" s="542" customFormat="1" ht="13.2">
      <c r="A142" s="636"/>
      <c r="B142" s="2010" t="s">
        <v>927</v>
      </c>
      <c r="C142" s="1726"/>
      <c r="D142" s="1721"/>
      <c r="E142" s="1721"/>
      <c r="F142" s="1721"/>
      <c r="G142" s="1721"/>
      <c r="H142" s="1721"/>
      <c r="I142" s="1721"/>
      <c r="J142" s="1721"/>
      <c r="K142" s="1721"/>
      <c r="L142" s="1721"/>
      <c r="M142" s="1721"/>
      <c r="N142" s="1721"/>
      <c r="O142" s="1721"/>
      <c r="P142" s="1721"/>
      <c r="Q142" s="1721"/>
      <c r="R142" s="1721"/>
    </row>
    <row r="143" spans="1:18" s="1944" customFormat="1" ht="13.2">
      <c r="A143" s="2009" t="s">
        <v>2191</v>
      </c>
      <c r="B143" s="2009" t="s">
        <v>928</v>
      </c>
      <c r="C143" s="1723"/>
      <c r="D143" s="1723"/>
      <c r="E143" s="1723"/>
      <c r="F143" s="1723"/>
      <c r="G143" s="1723"/>
      <c r="H143" s="1723"/>
      <c r="I143" s="1723"/>
      <c r="J143" s="1723"/>
      <c r="K143" s="1723"/>
      <c r="L143" s="1723"/>
      <c r="M143" s="1723"/>
      <c r="N143" s="1723"/>
      <c r="O143" s="1723"/>
      <c r="P143" s="1723"/>
      <c r="Q143" s="1723"/>
      <c r="R143" s="1723"/>
    </row>
    <row r="144" spans="1:18" s="542" customFormat="1" ht="13.2">
      <c r="A144" s="636"/>
      <c r="B144" s="2010" t="s">
        <v>929</v>
      </c>
      <c r="C144" s="636"/>
      <c r="D144" s="636"/>
      <c r="E144" s="636"/>
      <c r="F144" s="636"/>
      <c r="G144" s="636"/>
      <c r="H144" s="636"/>
      <c r="I144" s="636"/>
      <c r="J144" s="636"/>
      <c r="K144" s="636"/>
      <c r="L144" s="636"/>
      <c r="M144" s="636"/>
      <c r="N144" s="636"/>
      <c r="O144" s="636"/>
      <c r="P144" s="636"/>
      <c r="Q144" s="636"/>
      <c r="R144" s="636"/>
    </row>
    <row r="145" spans="1:18" s="1944" customFormat="1" ht="13.2">
      <c r="A145" s="2009" t="s">
        <v>2203</v>
      </c>
      <c r="B145" s="2009" t="s">
        <v>930</v>
      </c>
      <c r="C145" s="1727"/>
      <c r="D145" s="1723"/>
      <c r="E145" s="1723"/>
      <c r="F145" s="1723"/>
      <c r="G145" s="1723"/>
      <c r="H145" s="1723"/>
      <c r="I145" s="1723"/>
      <c r="J145" s="1723"/>
      <c r="K145" s="1723"/>
      <c r="L145" s="1723"/>
      <c r="M145" s="1723"/>
      <c r="N145" s="1723"/>
      <c r="O145" s="1723"/>
      <c r="P145" s="1723"/>
      <c r="Q145" s="1723"/>
      <c r="R145" s="1723"/>
    </row>
    <row r="146" spans="1:18" s="542" customFormat="1" ht="13.2">
      <c r="A146" s="636"/>
      <c r="B146" s="2010" t="s">
        <v>931</v>
      </c>
      <c r="C146" s="636"/>
      <c r="D146" s="636"/>
      <c r="E146" s="636"/>
      <c r="F146" s="636"/>
      <c r="G146" s="636"/>
      <c r="H146" s="636"/>
      <c r="I146" s="636"/>
      <c r="J146" s="636"/>
      <c r="K146" s="636"/>
      <c r="L146" s="636"/>
      <c r="M146" s="636"/>
      <c r="N146" s="636"/>
      <c r="O146" s="636"/>
      <c r="P146" s="636"/>
      <c r="Q146" s="636"/>
      <c r="R146" s="636"/>
    </row>
    <row r="147" spans="1:18" s="1944" customFormat="1" ht="13.2">
      <c r="A147" s="2009" t="s">
        <v>2216</v>
      </c>
      <c r="B147" s="2009" t="s">
        <v>932</v>
      </c>
      <c r="C147" s="1727"/>
      <c r="D147" s="1720"/>
      <c r="E147" s="1720"/>
      <c r="F147" s="1720"/>
      <c r="G147" s="1720"/>
      <c r="H147" s="1720"/>
      <c r="I147" s="1720"/>
      <c r="J147" s="1720"/>
      <c r="K147" s="1720"/>
      <c r="L147" s="1720"/>
      <c r="M147" s="1720"/>
      <c r="N147" s="1720"/>
      <c r="O147" s="1720"/>
      <c r="P147" s="1720"/>
      <c r="Q147" s="1720"/>
      <c r="R147" s="1720"/>
    </row>
    <row r="148" spans="1:18" s="542" customFormat="1" ht="13.2">
      <c r="A148" s="636"/>
      <c r="B148" s="2010" t="s">
        <v>933</v>
      </c>
      <c r="C148" s="636"/>
      <c r="D148" s="1721"/>
      <c r="E148" s="1721"/>
      <c r="F148" s="1721"/>
      <c r="G148" s="1721"/>
      <c r="H148" s="1721"/>
      <c r="I148" s="1721"/>
      <c r="J148" s="1721"/>
      <c r="K148" s="1721"/>
      <c r="L148" s="1721"/>
      <c r="M148" s="1721"/>
      <c r="N148" s="1721"/>
      <c r="O148" s="1721"/>
      <c r="P148" s="1721"/>
      <c r="Q148" s="1721"/>
      <c r="R148" s="1721"/>
    </row>
    <row r="149" spans="1:18" s="1944" customFormat="1" ht="13.2">
      <c r="A149" s="2009" t="s">
        <v>2222</v>
      </c>
      <c r="B149" s="2009" t="s">
        <v>934</v>
      </c>
      <c r="C149" s="1727"/>
      <c r="D149" s="1723"/>
      <c r="E149" s="1723"/>
      <c r="F149" s="1723"/>
      <c r="G149" s="1723"/>
      <c r="H149" s="1723"/>
      <c r="I149" s="1723"/>
      <c r="J149" s="1723"/>
      <c r="K149" s="1723"/>
      <c r="L149" s="1723"/>
      <c r="M149" s="1723"/>
      <c r="N149" s="1723"/>
      <c r="O149" s="1723"/>
      <c r="P149" s="1723"/>
      <c r="Q149" s="1723"/>
      <c r="R149" s="1723"/>
    </row>
    <row r="150" spans="1:18" s="542" customFormat="1" ht="13.2">
      <c r="A150" s="636"/>
      <c r="B150" s="2010" t="s">
        <v>935</v>
      </c>
      <c r="C150" s="636"/>
      <c r="D150" s="636"/>
      <c r="E150" s="636"/>
      <c r="F150" s="636"/>
      <c r="G150" s="636"/>
      <c r="H150" s="636"/>
      <c r="I150" s="636"/>
      <c r="J150" s="636"/>
      <c r="K150" s="636"/>
      <c r="L150" s="636"/>
      <c r="M150" s="636"/>
      <c r="N150" s="636"/>
      <c r="O150" s="636"/>
      <c r="P150" s="636"/>
      <c r="Q150" s="636"/>
      <c r="R150" s="636"/>
    </row>
    <row r="151" spans="1:18" s="1944" customFormat="1" ht="13.2">
      <c r="A151" s="2009" t="s">
        <v>2228</v>
      </c>
      <c r="B151" s="2009" t="s">
        <v>936</v>
      </c>
      <c r="C151" s="1727"/>
      <c r="D151" s="1723"/>
      <c r="E151" s="1723"/>
      <c r="F151" s="1723"/>
      <c r="G151" s="1723"/>
      <c r="H151" s="1723"/>
      <c r="I151" s="1723"/>
      <c r="J151" s="1723"/>
      <c r="K151" s="1723"/>
      <c r="L151" s="1723"/>
      <c r="M151" s="1723"/>
      <c r="N151" s="1723"/>
      <c r="O151" s="1723"/>
      <c r="P151" s="1723"/>
      <c r="Q151" s="1723"/>
      <c r="R151" s="1723"/>
    </row>
    <row r="152" spans="1:18" s="542" customFormat="1" ht="13.2">
      <c r="A152" s="636"/>
      <c r="B152" s="2010" t="s">
        <v>937</v>
      </c>
      <c r="C152" s="636"/>
      <c r="D152" s="636"/>
      <c r="E152" s="636"/>
      <c r="F152" s="636"/>
      <c r="G152" s="636"/>
      <c r="H152" s="636"/>
      <c r="I152" s="636"/>
      <c r="J152" s="636"/>
      <c r="K152" s="636"/>
      <c r="L152" s="636"/>
      <c r="M152" s="636"/>
      <c r="N152" s="636"/>
      <c r="O152" s="636"/>
      <c r="P152" s="636"/>
      <c r="Q152" s="636"/>
      <c r="R152" s="636"/>
    </row>
    <row r="153" spans="1:18" s="1944" customFormat="1" ht="13.2">
      <c r="A153" s="2009" t="s">
        <v>2237</v>
      </c>
      <c r="B153" s="2009" t="s">
        <v>938</v>
      </c>
      <c r="C153" s="1727"/>
      <c r="D153" s="1720"/>
      <c r="E153" s="1720"/>
      <c r="F153" s="1720"/>
      <c r="G153" s="1720"/>
      <c r="H153" s="1720"/>
      <c r="I153" s="1720"/>
      <c r="J153" s="1720"/>
      <c r="K153" s="1720"/>
      <c r="L153" s="1720"/>
      <c r="M153" s="1720"/>
      <c r="N153" s="1720"/>
      <c r="O153" s="1720"/>
      <c r="P153" s="1720"/>
      <c r="Q153" s="1720"/>
      <c r="R153" s="1720"/>
    </row>
    <row r="154" spans="1:18" s="542" customFormat="1" ht="13.2">
      <c r="A154" s="636"/>
      <c r="B154" s="2010" t="s">
        <v>939</v>
      </c>
      <c r="C154" s="636"/>
      <c r="D154" s="1721"/>
      <c r="E154" s="1721"/>
      <c r="F154" s="1721"/>
      <c r="G154" s="1721"/>
      <c r="H154" s="1721"/>
      <c r="I154" s="1721"/>
      <c r="J154" s="1721"/>
      <c r="K154" s="1721"/>
      <c r="L154" s="1721"/>
      <c r="M154" s="1721"/>
      <c r="N154" s="1721"/>
      <c r="O154" s="1721"/>
      <c r="P154" s="1721"/>
      <c r="Q154" s="1721"/>
      <c r="R154" s="1721"/>
    </row>
    <row r="155" spans="1:18" s="1944" customFormat="1" ht="13.2">
      <c r="A155" s="2009" t="s">
        <v>2250</v>
      </c>
      <c r="B155" s="2009" t="s">
        <v>940</v>
      </c>
      <c r="C155" s="1727"/>
      <c r="D155" s="1720"/>
      <c r="E155" s="1720"/>
      <c r="F155" s="1720"/>
      <c r="G155" s="1720"/>
      <c r="H155" s="1720"/>
      <c r="I155" s="1720"/>
      <c r="J155" s="1720"/>
      <c r="K155" s="1720"/>
      <c r="L155" s="1720"/>
      <c r="M155" s="1720"/>
      <c r="N155" s="1720"/>
      <c r="O155" s="1720"/>
      <c r="P155" s="1720"/>
      <c r="Q155" s="1720"/>
      <c r="R155" s="1720"/>
    </row>
    <row r="156" spans="1:18" s="542" customFormat="1" ht="13.2">
      <c r="A156" s="636"/>
      <c r="B156" s="2010" t="s">
        <v>941</v>
      </c>
      <c r="C156" s="636"/>
      <c r="D156" s="1721"/>
      <c r="E156" s="1721"/>
      <c r="F156" s="1721"/>
      <c r="G156" s="1721"/>
      <c r="H156" s="1721"/>
      <c r="I156" s="1721"/>
      <c r="J156" s="1721"/>
      <c r="K156" s="1721"/>
      <c r="L156" s="1721"/>
      <c r="M156" s="1721"/>
      <c r="N156" s="1721"/>
      <c r="O156" s="1721"/>
      <c r="P156" s="1721"/>
      <c r="Q156" s="1721"/>
      <c r="R156" s="1721"/>
    </row>
    <row r="157" spans="1:18" s="1944" customFormat="1" ht="13.2">
      <c r="A157" s="2009" t="s">
        <v>2259</v>
      </c>
      <c r="B157" s="2009" t="s">
        <v>942</v>
      </c>
      <c r="C157" s="1727"/>
      <c r="D157" s="1723"/>
      <c r="E157" s="1723"/>
      <c r="F157" s="1723"/>
      <c r="G157" s="1723"/>
      <c r="H157" s="1723"/>
      <c r="I157" s="1723"/>
      <c r="J157" s="1723"/>
      <c r="K157" s="1723"/>
      <c r="L157" s="1723"/>
      <c r="M157" s="1723"/>
      <c r="N157" s="1723"/>
      <c r="O157" s="1723"/>
      <c r="P157" s="1723"/>
      <c r="Q157" s="1723"/>
      <c r="R157" s="1723"/>
    </row>
    <row r="158" spans="1:18" s="542" customFormat="1" ht="13.2">
      <c r="A158" s="636"/>
      <c r="B158" s="2010" t="s">
        <v>943</v>
      </c>
      <c r="C158" s="636"/>
      <c r="D158" s="636"/>
      <c r="E158" s="636"/>
      <c r="F158" s="636"/>
      <c r="G158" s="636"/>
      <c r="H158" s="636"/>
      <c r="I158" s="636"/>
      <c r="J158" s="636"/>
      <c r="K158" s="636"/>
      <c r="L158" s="636"/>
      <c r="M158" s="636"/>
      <c r="N158" s="636"/>
      <c r="O158" s="636"/>
      <c r="P158" s="636"/>
      <c r="Q158" s="636"/>
      <c r="R158" s="636"/>
    </row>
    <row r="159" spans="1:18" s="1944" customFormat="1" ht="13.2">
      <c r="A159" s="2009" t="s">
        <v>2264</v>
      </c>
      <c r="B159" s="2009" t="s">
        <v>944</v>
      </c>
      <c r="C159" s="1727"/>
      <c r="D159" s="1720"/>
      <c r="E159" s="1720"/>
      <c r="F159" s="1720"/>
      <c r="G159" s="1720"/>
      <c r="H159" s="1720"/>
      <c r="I159" s="1720"/>
      <c r="J159" s="1720"/>
      <c r="K159" s="1720"/>
      <c r="L159" s="1720"/>
      <c r="M159" s="1720"/>
      <c r="N159" s="1720"/>
      <c r="O159" s="1720"/>
      <c r="P159" s="1720"/>
      <c r="Q159" s="1720"/>
      <c r="R159" s="1720"/>
    </row>
    <row r="160" spans="1:18" s="542" customFormat="1" ht="13.2">
      <c r="A160" s="636"/>
      <c r="B160" s="2010" t="s">
        <v>945</v>
      </c>
      <c r="C160" s="636"/>
      <c r="D160" s="1721"/>
      <c r="E160" s="1721"/>
      <c r="F160" s="1721"/>
      <c r="G160" s="1721"/>
      <c r="H160" s="1721"/>
      <c r="I160" s="1721"/>
      <c r="J160" s="1721"/>
      <c r="K160" s="1721"/>
      <c r="L160" s="1721"/>
      <c r="M160" s="1721"/>
      <c r="N160" s="1721"/>
      <c r="O160" s="1721"/>
      <c r="P160" s="1721"/>
      <c r="Q160" s="1721"/>
      <c r="R160" s="1721"/>
    </row>
    <row r="161" spans="1:18" s="1944" customFormat="1" ht="13.2">
      <c r="A161" s="2009" t="s">
        <v>2266</v>
      </c>
      <c r="B161" s="2009" t="s">
        <v>946</v>
      </c>
      <c r="C161" s="1727"/>
      <c r="D161" s="1728"/>
      <c r="E161" s="1728"/>
      <c r="F161" s="1728"/>
      <c r="G161" s="1728"/>
      <c r="H161" s="1728"/>
      <c r="I161" s="1728"/>
      <c r="J161" s="1728"/>
      <c r="K161" s="1728"/>
      <c r="L161" s="1728"/>
      <c r="M161" s="1728"/>
      <c r="N161" s="1728"/>
      <c r="O161" s="1728"/>
      <c r="P161" s="1728"/>
      <c r="Q161" s="1728"/>
      <c r="R161" s="1728"/>
    </row>
    <row r="162" spans="1:18" s="542" customFormat="1" ht="13.2">
      <c r="A162" s="636"/>
      <c r="B162" s="2010" t="s">
        <v>947</v>
      </c>
      <c r="C162" s="636"/>
      <c r="D162" s="1730"/>
      <c r="E162" s="1730"/>
      <c r="F162" s="1730"/>
      <c r="G162" s="1730"/>
      <c r="H162" s="1730"/>
      <c r="I162" s="1730"/>
      <c r="J162" s="1730"/>
      <c r="K162" s="1730"/>
      <c r="L162" s="1730"/>
      <c r="M162" s="1730"/>
      <c r="N162" s="1730"/>
      <c r="O162" s="1730"/>
      <c r="P162" s="1730"/>
      <c r="Q162" s="1730"/>
      <c r="R162" s="1730"/>
    </row>
    <row r="163" spans="1:18" s="1944" customFormat="1" ht="13.2">
      <c r="A163" s="2009" t="s">
        <v>2270</v>
      </c>
      <c r="B163" s="2009" t="s">
        <v>948</v>
      </c>
      <c r="C163" s="1727"/>
      <c r="D163" s="1728"/>
      <c r="E163" s="1728"/>
      <c r="F163" s="1728"/>
      <c r="G163" s="1728"/>
      <c r="H163" s="1728"/>
      <c r="I163" s="1728"/>
      <c r="J163" s="1728"/>
      <c r="K163" s="1728"/>
      <c r="L163" s="1728"/>
      <c r="M163" s="1728"/>
      <c r="N163" s="1728"/>
      <c r="O163" s="1728"/>
      <c r="P163" s="1728"/>
      <c r="Q163" s="1728"/>
      <c r="R163" s="1725"/>
    </row>
    <row r="164" spans="1:18" s="542" customFormat="1" ht="13.2">
      <c r="A164" s="636"/>
      <c r="B164" s="2010" t="s">
        <v>949</v>
      </c>
      <c r="C164" s="636"/>
      <c r="D164" s="1730"/>
      <c r="E164" s="1730"/>
      <c r="F164" s="1730"/>
      <c r="G164" s="1730"/>
      <c r="H164" s="1730"/>
      <c r="I164" s="1730"/>
      <c r="J164" s="1730"/>
      <c r="K164" s="1730"/>
      <c r="L164" s="1730"/>
      <c r="M164" s="1730"/>
      <c r="N164" s="1730"/>
      <c r="O164" s="1730"/>
      <c r="P164" s="1730"/>
      <c r="Q164" s="1730"/>
      <c r="R164" s="1721"/>
    </row>
    <row r="165" spans="1:18" s="1943" customFormat="1" ht="17.399999999999999">
      <c r="A165" s="1951" t="s">
        <v>1114</v>
      </c>
      <c r="B165" s="1951" t="s">
        <v>1115</v>
      </c>
      <c r="C165" s="1563"/>
      <c r="D165" s="1459"/>
      <c r="E165" s="1459"/>
      <c r="F165" s="1459"/>
      <c r="G165" s="1459"/>
      <c r="H165" s="1459"/>
      <c r="I165" s="1459"/>
      <c r="J165" s="1459"/>
      <c r="K165" s="1952"/>
      <c r="L165" s="1952"/>
      <c r="M165" s="1952"/>
      <c r="N165" s="1952"/>
      <c r="O165" s="1952"/>
      <c r="P165" s="1952"/>
      <c r="Q165" s="1952"/>
      <c r="R165" s="1952"/>
    </row>
    <row r="166" spans="1:18" s="1960" customFormat="1" ht="17.399999999999999">
      <c r="A166" s="1958" t="s">
        <v>1116</v>
      </c>
      <c r="B166" s="1958" t="s">
        <v>1117</v>
      </c>
      <c r="C166" s="1968"/>
      <c r="D166" s="1969"/>
      <c r="E166" s="1969"/>
      <c r="F166" s="1969"/>
      <c r="G166" s="1969"/>
      <c r="H166" s="1969"/>
      <c r="I166" s="1969"/>
      <c r="J166" s="1969"/>
      <c r="K166" s="1970"/>
      <c r="L166" s="1970"/>
      <c r="M166" s="1970"/>
      <c r="N166" s="1970"/>
      <c r="O166" s="1970"/>
      <c r="P166" s="1970"/>
      <c r="Q166" s="1970"/>
      <c r="R166" s="1970"/>
    </row>
    <row r="167" spans="1:18" s="1944" customFormat="1" ht="13.2">
      <c r="A167" s="2009" t="s">
        <v>2273</v>
      </c>
      <c r="B167" s="2009" t="s">
        <v>1118</v>
      </c>
      <c r="C167" s="1975"/>
      <c r="D167" s="1976"/>
      <c r="E167" s="1976"/>
      <c r="F167" s="1976"/>
      <c r="G167" s="1976"/>
      <c r="H167" s="1976"/>
      <c r="I167" s="1976"/>
      <c r="J167" s="1976"/>
    </row>
    <row r="168" spans="1:18" s="542" customFormat="1" ht="13.2">
      <c r="A168" s="845"/>
      <c r="B168" s="2010" t="s">
        <v>1119</v>
      </c>
      <c r="C168" s="845"/>
      <c r="D168" s="845"/>
      <c r="E168" s="845"/>
      <c r="F168" s="845"/>
      <c r="G168" s="845"/>
      <c r="H168" s="845"/>
      <c r="I168" s="845"/>
      <c r="J168" s="845"/>
    </row>
    <row r="169" spans="1:18" s="1944" customFormat="1" ht="13.2">
      <c r="A169" s="2009" t="s">
        <v>2281</v>
      </c>
      <c r="B169" s="2009" t="s">
        <v>1120</v>
      </c>
      <c r="C169" s="1975"/>
      <c r="D169" s="1976"/>
      <c r="E169" s="1976"/>
      <c r="F169" s="1976"/>
      <c r="G169" s="1976"/>
      <c r="H169" s="1976"/>
      <c r="I169" s="1976"/>
      <c r="J169" s="1976"/>
    </row>
    <row r="170" spans="1:18" s="542" customFormat="1" ht="13.2">
      <c r="A170" s="845"/>
      <c r="B170" s="2010" t="s">
        <v>1121</v>
      </c>
      <c r="C170" s="845"/>
      <c r="D170" s="845"/>
      <c r="E170" s="845"/>
      <c r="F170" s="845"/>
      <c r="G170" s="845"/>
      <c r="H170" s="845"/>
      <c r="I170" s="845"/>
      <c r="J170" s="845"/>
    </row>
    <row r="171" spans="1:18" s="1944" customFormat="1" ht="13.2">
      <c r="A171" s="2009" t="s">
        <v>2283</v>
      </c>
      <c r="B171" s="2009" t="s">
        <v>1122</v>
      </c>
      <c r="C171" s="1975"/>
      <c r="D171" s="1976"/>
      <c r="E171" s="1976"/>
      <c r="F171" s="1976"/>
      <c r="G171" s="1976"/>
      <c r="H171" s="1976"/>
      <c r="I171" s="1976"/>
      <c r="J171" s="1976"/>
    </row>
    <row r="172" spans="1:18" s="542" customFormat="1" ht="13.2">
      <c r="A172" s="828"/>
      <c r="B172" s="2010" t="s">
        <v>1123</v>
      </c>
      <c r="C172" s="845"/>
      <c r="D172" s="845"/>
      <c r="E172" s="845"/>
      <c r="F172" s="845"/>
      <c r="G172" s="845"/>
      <c r="H172" s="845"/>
      <c r="I172" s="845"/>
      <c r="J172" s="845"/>
    </row>
    <row r="173" spans="1:18" s="1944" customFormat="1" ht="13.2">
      <c r="A173" s="2009" t="s">
        <v>2288</v>
      </c>
      <c r="B173" s="2009" t="s">
        <v>1124</v>
      </c>
      <c r="C173" s="1975"/>
      <c r="D173" s="1976"/>
      <c r="E173" s="1976"/>
      <c r="F173" s="1976"/>
      <c r="G173" s="1976"/>
      <c r="H173" s="1976"/>
      <c r="I173" s="1976"/>
      <c r="J173" s="1976"/>
    </row>
    <row r="174" spans="1:18" s="542" customFormat="1" ht="13.2">
      <c r="A174" s="828"/>
      <c r="B174" s="2010" t="s">
        <v>1125</v>
      </c>
      <c r="C174" s="845"/>
      <c r="D174" s="845"/>
      <c r="E174" s="845"/>
      <c r="F174" s="845"/>
      <c r="G174" s="845"/>
      <c r="H174" s="845"/>
      <c r="I174" s="845"/>
      <c r="J174" s="845"/>
    </row>
    <row r="175" spans="1:18" s="1944" customFormat="1" ht="13.2">
      <c r="A175" s="2009" t="s">
        <v>2292</v>
      </c>
      <c r="B175" s="2009" t="s">
        <v>1126</v>
      </c>
      <c r="C175" s="1921"/>
      <c r="D175" s="1922"/>
      <c r="E175" s="1922"/>
      <c r="F175" s="1922"/>
      <c r="G175" s="1922"/>
      <c r="H175" s="1922"/>
      <c r="I175" s="1922"/>
      <c r="J175" s="1922"/>
    </row>
    <row r="176" spans="1:18" s="542" customFormat="1" ht="13.2">
      <c r="A176" s="828"/>
      <c r="B176" s="2010" t="s">
        <v>2792</v>
      </c>
      <c r="C176" s="845"/>
      <c r="D176" s="828"/>
      <c r="E176" s="828"/>
      <c r="F176" s="828"/>
      <c r="G176" s="828"/>
      <c r="H176" s="828"/>
      <c r="I176" s="828"/>
      <c r="J176" s="828"/>
    </row>
    <row r="177" spans="1:18" s="1944" customFormat="1" ht="13.2">
      <c r="A177" s="2009" t="s">
        <v>2296</v>
      </c>
      <c r="B177" s="2009" t="s">
        <v>2955</v>
      </c>
      <c r="C177" s="1921"/>
      <c r="D177" s="1922"/>
      <c r="E177" s="1922"/>
      <c r="F177" s="1922"/>
      <c r="G177" s="1922"/>
      <c r="H177" s="1922"/>
      <c r="I177" s="1922"/>
      <c r="J177" s="1922"/>
    </row>
    <row r="178" spans="1:18" s="542" customFormat="1" ht="13.2">
      <c r="A178" s="828"/>
      <c r="B178" s="2010" t="s">
        <v>2956</v>
      </c>
      <c r="C178" s="845"/>
      <c r="D178" s="828"/>
      <c r="E178" s="828"/>
      <c r="F178" s="828"/>
      <c r="G178" s="828"/>
      <c r="H178" s="828"/>
      <c r="I178" s="828"/>
      <c r="J178" s="828"/>
    </row>
    <row r="179" spans="1:18" s="1944" customFormat="1" ht="13.2">
      <c r="A179" s="2009" t="s">
        <v>2299</v>
      </c>
      <c r="B179" s="2009" t="s">
        <v>1127</v>
      </c>
      <c r="C179" s="1921"/>
      <c r="D179" s="1922"/>
      <c r="E179" s="1922"/>
      <c r="F179" s="1922"/>
      <c r="G179" s="1922"/>
      <c r="H179" s="1922"/>
      <c r="I179" s="1922"/>
      <c r="J179" s="1922"/>
    </row>
    <row r="180" spans="1:18" s="542" customFormat="1" ht="13.2">
      <c r="A180" s="828"/>
      <c r="B180" s="2010" t="s">
        <v>1128</v>
      </c>
      <c r="C180" s="845"/>
      <c r="D180" s="828"/>
      <c r="E180" s="828"/>
      <c r="F180" s="828"/>
      <c r="G180" s="828"/>
      <c r="H180" s="828"/>
      <c r="I180" s="828"/>
      <c r="J180" s="828"/>
    </row>
    <row r="181" spans="1:18" s="1944" customFormat="1" ht="13.2">
      <c r="A181" s="2009" t="s">
        <v>2300</v>
      </c>
      <c r="B181" s="2009" t="s">
        <v>2858</v>
      </c>
      <c r="C181" s="1921"/>
      <c r="D181" s="1922"/>
      <c r="E181" s="1922"/>
      <c r="F181" s="1922"/>
      <c r="G181" s="1922"/>
      <c r="H181" s="1922"/>
      <c r="I181" s="1922"/>
      <c r="J181" s="1922"/>
    </row>
    <row r="182" spans="1:18" s="542" customFormat="1" ht="13.2">
      <c r="A182" s="828"/>
      <c r="B182" s="2010" t="s">
        <v>2864</v>
      </c>
      <c r="C182" s="845"/>
      <c r="D182" s="828"/>
      <c r="E182" s="828"/>
      <c r="F182" s="828"/>
      <c r="G182" s="828"/>
      <c r="H182" s="828"/>
      <c r="I182" s="828"/>
      <c r="J182" s="828"/>
    </row>
    <row r="183" spans="1:18" s="1944" customFormat="1" ht="13.2">
      <c r="A183" s="2009" t="s">
        <v>2310</v>
      </c>
      <c r="B183" s="2009" t="s">
        <v>1129</v>
      </c>
      <c r="C183" s="1921"/>
      <c r="D183" s="1922"/>
      <c r="E183" s="1922"/>
      <c r="F183" s="1922"/>
      <c r="G183" s="1922"/>
      <c r="H183" s="1922"/>
      <c r="I183" s="1922"/>
      <c r="J183" s="1922"/>
    </row>
    <row r="184" spans="1:18" s="542" customFormat="1" ht="13.2">
      <c r="A184" s="828"/>
      <c r="B184" s="2010" t="s">
        <v>1130</v>
      </c>
      <c r="C184" s="845"/>
      <c r="D184" s="828"/>
      <c r="E184" s="828"/>
      <c r="F184" s="828"/>
      <c r="G184" s="828"/>
      <c r="H184" s="828"/>
      <c r="I184" s="828"/>
      <c r="J184" s="828"/>
    </row>
    <row r="185" spans="1:18" s="1943" customFormat="1" ht="17.399999999999999">
      <c r="A185" s="1946" t="s">
        <v>1511</v>
      </c>
      <c r="B185" s="1946" t="s">
        <v>1512</v>
      </c>
      <c r="C185" s="1953"/>
      <c r="D185" s="1953"/>
      <c r="E185" s="1953"/>
      <c r="F185" s="1953"/>
      <c r="G185" s="1953"/>
      <c r="H185" s="1953"/>
      <c r="I185" s="1953"/>
      <c r="J185" s="1953"/>
      <c r="K185" s="1953"/>
      <c r="L185" s="1953"/>
      <c r="M185" s="1953"/>
      <c r="N185" s="1953"/>
      <c r="O185" s="1953"/>
      <c r="P185" s="1953"/>
      <c r="Q185" s="1953"/>
      <c r="R185" s="1953"/>
    </row>
    <row r="186" spans="1:18" s="1960" customFormat="1" ht="17.399999999999999">
      <c r="A186" s="1962" t="s">
        <v>1513</v>
      </c>
      <c r="B186" s="1962" t="s">
        <v>1514</v>
      </c>
      <c r="C186" s="1967"/>
      <c r="D186" s="1967"/>
      <c r="E186" s="1967"/>
      <c r="F186" s="1967"/>
      <c r="G186" s="1967"/>
      <c r="H186" s="1967"/>
      <c r="I186" s="1967"/>
      <c r="J186" s="1967"/>
      <c r="K186" s="1967"/>
      <c r="L186" s="1967"/>
      <c r="M186" s="1967"/>
      <c r="N186" s="1967"/>
      <c r="O186" s="1967"/>
      <c r="P186" s="1967"/>
      <c r="Q186" s="1967"/>
      <c r="R186" s="1967"/>
    </row>
    <row r="187" spans="1:18" ht="17.399999999999999">
      <c r="A187" s="1015" t="s">
        <v>1515</v>
      </c>
      <c r="B187" s="1013" t="s">
        <v>45</v>
      </c>
      <c r="C187" s="1844"/>
      <c r="D187" s="1844"/>
      <c r="E187" s="1844"/>
      <c r="F187" s="1844"/>
      <c r="G187" s="1844"/>
      <c r="H187" s="1844"/>
      <c r="I187" s="1844"/>
      <c r="J187" s="1844"/>
      <c r="K187" s="1844"/>
      <c r="L187" s="1844"/>
      <c r="M187" s="1844"/>
      <c r="N187" s="1844"/>
      <c r="O187" s="1844"/>
      <c r="P187" s="1844"/>
      <c r="Q187" s="1844"/>
      <c r="R187" s="1844"/>
    </row>
    <row r="188" spans="1:18" s="3" customFormat="1" ht="17.399999999999999">
      <c r="A188" s="1014" t="s">
        <v>1515</v>
      </c>
      <c r="B188" s="1014" t="s">
        <v>1516</v>
      </c>
      <c r="C188" s="1845"/>
      <c r="D188" s="1845"/>
      <c r="E188" s="1845"/>
      <c r="F188" s="1845"/>
      <c r="G188" s="1845"/>
      <c r="H188" s="1845"/>
      <c r="I188" s="1845"/>
      <c r="J188" s="1845"/>
      <c r="K188" s="1845"/>
      <c r="L188" s="1845"/>
      <c r="M188" s="1845"/>
      <c r="N188" s="1845"/>
      <c r="O188" s="1845"/>
      <c r="P188" s="1845"/>
      <c r="Q188" s="1845"/>
      <c r="R188" s="1845"/>
    </row>
    <row r="189" spans="1:18" s="1944" customFormat="1" ht="13.2">
      <c r="A189" s="2009" t="s">
        <v>2329</v>
      </c>
      <c r="B189" s="2009" t="s">
        <v>45</v>
      </c>
      <c r="C189" s="1625"/>
      <c r="D189" s="1625"/>
      <c r="E189" s="1625"/>
      <c r="F189" s="1625"/>
      <c r="G189" s="1625"/>
      <c r="H189" s="1625"/>
      <c r="I189" s="1625"/>
      <c r="J189" s="1625"/>
      <c r="K189" s="1625"/>
      <c r="L189" s="1625"/>
      <c r="M189" s="1625"/>
      <c r="N189" s="1625"/>
      <c r="O189" s="1625"/>
      <c r="P189" s="1625"/>
      <c r="Q189" s="1625"/>
      <c r="R189" s="1625"/>
    </row>
    <row r="190" spans="1:18" s="542" customFormat="1" ht="13.2">
      <c r="A190" s="828"/>
      <c r="B190" s="2010" t="s">
        <v>1516</v>
      </c>
      <c r="C190" s="1270"/>
      <c r="D190" s="1270"/>
      <c r="E190" s="1270"/>
      <c r="F190" s="1270"/>
      <c r="G190" s="1270"/>
      <c r="H190" s="1270"/>
      <c r="I190" s="1270"/>
      <c r="J190" s="1270"/>
      <c r="K190" s="1270"/>
      <c r="L190" s="1270"/>
      <c r="M190" s="1270"/>
      <c r="N190" s="1270"/>
      <c r="O190" s="1270"/>
      <c r="P190" s="1270"/>
      <c r="Q190" s="1270"/>
      <c r="R190" s="1270"/>
    </row>
    <row r="191" spans="1:18" s="1944" customFormat="1" ht="13.2">
      <c r="A191" s="2009" t="s">
        <v>2343</v>
      </c>
      <c r="B191" s="2009" t="s">
        <v>1517</v>
      </c>
      <c r="C191" s="1625"/>
      <c r="D191" s="1625"/>
      <c r="E191" s="1625"/>
      <c r="F191" s="1625"/>
      <c r="G191" s="1625"/>
      <c r="H191" s="1625"/>
      <c r="I191" s="1625"/>
      <c r="J191" s="1625"/>
      <c r="K191" s="1625"/>
      <c r="L191" s="1625"/>
      <c r="M191" s="1625"/>
      <c r="N191" s="1625"/>
      <c r="O191" s="1625"/>
      <c r="P191" s="1625"/>
      <c r="Q191" s="1625"/>
      <c r="R191" s="1625"/>
    </row>
    <row r="192" spans="1:18" s="542" customFormat="1" ht="13.2">
      <c r="A192" s="828"/>
      <c r="B192" s="2010" t="s">
        <v>1518</v>
      </c>
      <c r="C192" s="1270"/>
      <c r="D192" s="1270"/>
      <c r="E192" s="1270"/>
      <c r="F192" s="1270"/>
      <c r="G192" s="1270"/>
      <c r="H192" s="1270"/>
      <c r="I192" s="1270"/>
      <c r="J192" s="1270"/>
      <c r="K192" s="1270"/>
      <c r="L192" s="1270"/>
      <c r="M192" s="1270"/>
      <c r="N192" s="1270"/>
      <c r="O192" s="1270"/>
      <c r="P192" s="1270"/>
      <c r="Q192" s="1270"/>
      <c r="R192" s="1270"/>
    </row>
    <row r="193" spans="1:18" s="1944" customFormat="1" ht="13.2">
      <c r="A193" s="2009" t="s">
        <v>2346</v>
      </c>
      <c r="B193" s="2009" t="s">
        <v>1519</v>
      </c>
      <c r="C193" s="1625"/>
      <c r="D193" s="1625"/>
      <c r="E193" s="1625"/>
      <c r="F193" s="1625"/>
      <c r="G193" s="1625"/>
      <c r="H193" s="1625"/>
      <c r="I193" s="1625"/>
      <c r="J193" s="1625"/>
      <c r="K193" s="1625"/>
      <c r="L193" s="1625"/>
      <c r="M193" s="1625"/>
      <c r="N193" s="1625"/>
      <c r="O193" s="1625"/>
      <c r="P193" s="1625"/>
      <c r="Q193" s="1625"/>
      <c r="R193" s="1625"/>
    </row>
    <row r="194" spans="1:18" s="542" customFormat="1" ht="13.2">
      <c r="A194" s="828"/>
      <c r="B194" s="2010" t="s">
        <v>1520</v>
      </c>
      <c r="C194" s="1270"/>
      <c r="D194" s="1270"/>
      <c r="E194" s="1270"/>
      <c r="F194" s="1270"/>
      <c r="G194" s="1270"/>
      <c r="H194" s="1270"/>
      <c r="I194" s="1270"/>
      <c r="J194" s="1270"/>
      <c r="K194" s="1270"/>
      <c r="L194" s="1270"/>
      <c r="M194" s="1270"/>
      <c r="N194" s="1270"/>
      <c r="O194" s="1270"/>
      <c r="P194" s="1270"/>
      <c r="Q194" s="1270"/>
      <c r="R194" s="1270"/>
    </row>
    <row r="195" spans="1:18" s="1944" customFormat="1" ht="13.2">
      <c r="A195" s="2009" t="s">
        <v>2348</v>
      </c>
      <c r="B195" s="2009" t="s">
        <v>1521</v>
      </c>
      <c r="C195" s="1625"/>
      <c r="D195" s="1625"/>
      <c r="E195" s="1625"/>
      <c r="F195" s="1625"/>
      <c r="G195" s="1625"/>
      <c r="H195" s="1625"/>
      <c r="I195" s="1625"/>
      <c r="J195" s="1625"/>
      <c r="K195" s="1625"/>
      <c r="L195" s="1625"/>
      <c r="M195" s="1625"/>
      <c r="N195" s="1625"/>
      <c r="O195" s="1625"/>
      <c r="P195" s="1625"/>
      <c r="Q195" s="1625"/>
      <c r="R195" s="1625"/>
    </row>
    <row r="196" spans="1:18" s="542" customFormat="1" ht="13.2">
      <c r="A196" s="828"/>
      <c r="B196" s="2010" t="s">
        <v>1522</v>
      </c>
      <c r="C196" s="1270"/>
      <c r="D196" s="1270"/>
      <c r="E196" s="1270"/>
      <c r="F196" s="1270"/>
      <c r="G196" s="1270"/>
      <c r="H196" s="1270"/>
      <c r="I196" s="1270"/>
      <c r="J196" s="1270"/>
      <c r="K196" s="1270"/>
      <c r="L196" s="1270"/>
      <c r="M196" s="1270"/>
      <c r="N196" s="1270"/>
      <c r="O196" s="1270"/>
      <c r="P196" s="1270"/>
      <c r="Q196" s="1270"/>
      <c r="R196" s="1270"/>
    </row>
    <row r="197" spans="1:18" s="1944" customFormat="1" ht="13.2">
      <c r="A197" s="2009" t="s">
        <v>2351</v>
      </c>
      <c r="B197" s="2009" t="s">
        <v>1523</v>
      </c>
      <c r="C197" s="1923"/>
      <c r="D197" s="1923"/>
      <c r="E197" s="1923"/>
      <c r="F197" s="1923"/>
      <c r="G197" s="1923"/>
      <c r="H197" s="1923"/>
      <c r="I197" s="1923"/>
      <c r="J197" s="1923"/>
      <c r="K197" s="1923"/>
      <c r="L197" s="1923"/>
      <c r="M197" s="1923"/>
      <c r="N197" s="1923"/>
      <c r="O197" s="1923"/>
      <c r="P197" s="1923"/>
      <c r="Q197" s="1923"/>
      <c r="R197" s="1923"/>
    </row>
    <row r="198" spans="1:18" s="542" customFormat="1" ht="13.2">
      <c r="A198" s="828"/>
      <c r="B198" s="2010" t="s">
        <v>1524</v>
      </c>
      <c r="C198" s="1270"/>
      <c r="D198" s="1270"/>
      <c r="E198" s="1270"/>
      <c r="F198" s="1270"/>
      <c r="G198" s="1270"/>
      <c r="H198" s="1270"/>
      <c r="I198" s="1270"/>
      <c r="J198" s="1270"/>
      <c r="K198" s="1270"/>
      <c r="L198" s="1270"/>
      <c r="M198" s="1270"/>
      <c r="N198" s="1270"/>
      <c r="O198" s="1270"/>
      <c r="P198" s="1270"/>
      <c r="Q198" s="1270"/>
      <c r="R198" s="1270"/>
    </row>
    <row r="199" spans="1:18" s="1944" customFormat="1" ht="13.2">
      <c r="A199" s="2009" t="s">
        <v>2353</v>
      </c>
      <c r="B199" s="2009" t="s">
        <v>1525</v>
      </c>
      <c r="C199" s="1625"/>
      <c r="D199" s="1625"/>
      <c r="E199" s="1625"/>
      <c r="F199" s="1625"/>
      <c r="G199" s="1625"/>
      <c r="H199" s="1625"/>
      <c r="I199" s="1625"/>
      <c r="J199" s="1625"/>
      <c r="K199" s="1625"/>
      <c r="L199" s="1625"/>
      <c r="M199" s="1625"/>
      <c r="N199" s="1625"/>
      <c r="O199" s="1625"/>
      <c r="P199" s="1625"/>
      <c r="Q199" s="1625"/>
      <c r="R199" s="1625"/>
    </row>
    <row r="200" spans="1:18" s="542" customFormat="1" ht="13.2">
      <c r="A200" s="828"/>
      <c r="B200" s="2010" t="s">
        <v>1526</v>
      </c>
      <c r="C200" s="1270"/>
      <c r="D200" s="1270"/>
      <c r="E200" s="1270"/>
      <c r="F200" s="1270"/>
      <c r="G200" s="1270"/>
      <c r="H200" s="1270"/>
      <c r="I200" s="1270"/>
      <c r="J200" s="1270"/>
      <c r="K200" s="1270"/>
      <c r="L200" s="1270"/>
      <c r="M200" s="1270"/>
      <c r="N200" s="1270"/>
      <c r="O200" s="1270"/>
      <c r="P200" s="1270"/>
      <c r="Q200" s="1270"/>
      <c r="R200" s="1270"/>
    </row>
    <row r="201" spans="1:18" s="1944" customFormat="1" ht="13.2">
      <c r="A201" s="2009" t="s">
        <v>2355</v>
      </c>
      <c r="B201" s="2009" t="s">
        <v>1527</v>
      </c>
      <c r="C201" s="1625"/>
      <c r="D201" s="1625"/>
      <c r="E201" s="1625"/>
      <c r="F201" s="1625"/>
      <c r="G201" s="1625"/>
      <c r="H201" s="1625"/>
      <c r="I201" s="1625"/>
      <c r="J201" s="1625"/>
      <c r="K201" s="1625"/>
      <c r="L201" s="1625"/>
      <c r="M201" s="1625"/>
      <c r="N201" s="1625"/>
      <c r="O201" s="1625"/>
      <c r="P201" s="1625"/>
      <c r="Q201" s="1625"/>
      <c r="R201" s="1625"/>
    </row>
    <row r="202" spans="1:18" s="542" customFormat="1" ht="13.2">
      <c r="A202" s="828"/>
      <c r="B202" s="2010" t="s">
        <v>1528</v>
      </c>
      <c r="C202" s="1270"/>
      <c r="D202" s="1270"/>
      <c r="E202" s="1270"/>
      <c r="F202" s="1270"/>
      <c r="G202" s="1270"/>
      <c r="H202" s="1270"/>
      <c r="I202" s="1270"/>
      <c r="J202" s="1270"/>
      <c r="K202" s="1270"/>
      <c r="L202" s="1270"/>
      <c r="M202" s="1270"/>
      <c r="N202" s="1270"/>
      <c r="O202" s="1270"/>
      <c r="P202" s="1270"/>
      <c r="Q202" s="1270"/>
      <c r="R202" s="1270"/>
    </row>
    <row r="203" spans="1:18" s="1944" customFormat="1" ht="13.2">
      <c r="A203" s="2009" t="s">
        <v>2359</v>
      </c>
      <c r="B203" s="2009" t="s">
        <v>1529</v>
      </c>
      <c r="C203" s="1625"/>
      <c r="D203" s="1625"/>
      <c r="E203" s="1625"/>
      <c r="F203" s="1625"/>
      <c r="G203" s="1625"/>
      <c r="H203" s="1625"/>
      <c r="I203" s="1625"/>
      <c r="J203" s="1625"/>
      <c r="K203" s="1625"/>
      <c r="L203" s="1625"/>
      <c r="M203" s="1625"/>
      <c r="N203" s="1625"/>
      <c r="O203" s="1625"/>
      <c r="P203" s="1625"/>
      <c r="Q203" s="1625"/>
      <c r="R203" s="1625"/>
    </row>
    <row r="204" spans="1:18" s="542" customFormat="1" ht="13.2">
      <c r="A204" s="828"/>
      <c r="B204" s="2010" t="s">
        <v>1530</v>
      </c>
      <c r="C204" s="1270"/>
      <c r="D204" s="1270"/>
      <c r="E204" s="1270"/>
      <c r="F204" s="1270"/>
      <c r="G204" s="1270"/>
      <c r="H204" s="1270"/>
      <c r="I204" s="1270"/>
      <c r="J204" s="1270"/>
      <c r="K204" s="1270"/>
      <c r="L204" s="1270"/>
      <c r="M204" s="1270"/>
      <c r="N204" s="1270"/>
      <c r="O204" s="1270"/>
      <c r="P204" s="1270"/>
      <c r="Q204" s="1270"/>
      <c r="R204" s="1270"/>
    </row>
    <row r="205" spans="1:18" ht="17.399999999999999">
      <c r="A205" s="1847" t="s">
        <v>1531</v>
      </c>
      <c r="B205" s="1015" t="s">
        <v>1532</v>
      </c>
      <c r="C205" s="1848"/>
      <c r="D205" s="1848"/>
      <c r="E205" s="1848"/>
      <c r="F205" s="1848"/>
      <c r="G205" s="1848"/>
      <c r="H205" s="1848"/>
      <c r="I205" s="1848"/>
      <c r="J205" s="1848"/>
      <c r="K205" s="1848"/>
      <c r="L205" s="1848"/>
      <c r="M205" s="1848"/>
      <c r="N205" s="1848"/>
      <c r="O205" s="1848"/>
      <c r="P205" s="1848"/>
      <c r="Q205" s="1848"/>
      <c r="R205" s="1848"/>
    </row>
    <row r="206" spans="1:18" s="3" customFormat="1" ht="17.399999999999999">
      <c r="A206" s="1014" t="s">
        <v>1531</v>
      </c>
      <c r="B206" s="1014" t="s">
        <v>1533</v>
      </c>
      <c r="C206" s="1849"/>
      <c r="D206" s="1849"/>
      <c r="E206" s="1849"/>
      <c r="F206" s="1849"/>
      <c r="G206" s="1849"/>
      <c r="H206" s="1849"/>
      <c r="I206" s="1849"/>
      <c r="J206" s="1849"/>
      <c r="K206" s="1849"/>
      <c r="L206" s="1849"/>
      <c r="M206" s="1849"/>
      <c r="N206" s="1849"/>
      <c r="O206" s="1849"/>
      <c r="P206" s="1849"/>
      <c r="Q206" s="1849"/>
      <c r="R206" s="1849"/>
    </row>
    <row r="207" spans="1:18" s="1944" customFormat="1" ht="13.2">
      <c r="A207" s="2009" t="s">
        <v>2366</v>
      </c>
      <c r="B207" s="2009" t="s">
        <v>1532</v>
      </c>
      <c r="C207" s="1626"/>
      <c r="D207" s="1626"/>
      <c r="E207" s="1626"/>
      <c r="F207" s="1626"/>
      <c r="G207" s="1626"/>
      <c r="H207" s="1626"/>
      <c r="I207" s="1626"/>
      <c r="J207" s="1626"/>
      <c r="K207" s="1626"/>
      <c r="L207" s="1626"/>
      <c r="M207" s="1626"/>
      <c r="N207" s="1626"/>
      <c r="O207" s="1626"/>
      <c r="P207" s="1626"/>
      <c r="Q207" s="1626"/>
      <c r="R207" s="1626"/>
    </row>
    <row r="208" spans="1:18" s="542" customFormat="1" ht="13.2">
      <c r="A208" s="828"/>
      <c r="B208" s="2010" t="s">
        <v>1533</v>
      </c>
      <c r="C208" s="1270"/>
      <c r="D208" s="1270"/>
      <c r="E208" s="1270"/>
      <c r="F208" s="1270"/>
      <c r="G208" s="1270"/>
      <c r="H208" s="1270"/>
      <c r="I208" s="1270"/>
      <c r="J208" s="1270"/>
      <c r="K208" s="1270"/>
      <c r="L208" s="1270"/>
      <c r="M208" s="1270"/>
      <c r="N208" s="1270"/>
      <c r="O208" s="1270"/>
      <c r="P208" s="1270"/>
      <c r="Q208" s="1270"/>
      <c r="R208" s="1270"/>
    </row>
    <row r="209" spans="1:18" s="1944" customFormat="1" ht="13.2">
      <c r="A209" s="2009" t="s">
        <v>2369</v>
      </c>
      <c r="B209" s="2009" t="s">
        <v>1534</v>
      </c>
      <c r="C209" s="1625"/>
      <c r="D209" s="1625"/>
      <c r="E209" s="1625"/>
      <c r="F209" s="1625"/>
      <c r="G209" s="1625"/>
      <c r="H209" s="1625"/>
      <c r="I209" s="1625"/>
      <c r="J209" s="1625"/>
      <c r="K209" s="1625"/>
      <c r="L209" s="1625"/>
      <c r="M209" s="1625"/>
      <c r="N209" s="1625"/>
      <c r="O209" s="1625"/>
      <c r="P209" s="1625"/>
      <c r="Q209" s="1625"/>
      <c r="R209" s="1625"/>
    </row>
    <row r="210" spans="1:18" s="542" customFormat="1" ht="13.2">
      <c r="A210" s="828"/>
      <c r="B210" s="2010" t="s">
        <v>1535</v>
      </c>
      <c r="C210" s="1270"/>
      <c r="D210" s="1270"/>
      <c r="E210" s="1270"/>
      <c r="F210" s="1270"/>
      <c r="G210" s="1270"/>
      <c r="H210" s="1270"/>
      <c r="I210" s="1270"/>
      <c r="J210" s="1270"/>
      <c r="K210" s="1270"/>
      <c r="L210" s="1270"/>
      <c r="M210" s="1270"/>
      <c r="N210" s="1270"/>
      <c r="O210" s="1270"/>
      <c r="P210" s="1270"/>
      <c r="Q210" s="1270"/>
      <c r="R210" s="1270"/>
    </row>
    <row r="211" spans="1:18" s="1944" customFormat="1" ht="13.2">
      <c r="A211" s="2009" t="s">
        <v>2382</v>
      </c>
      <c r="B211" s="2009" t="s">
        <v>1536</v>
      </c>
      <c r="C211" s="1625"/>
      <c r="D211" s="1625"/>
      <c r="E211" s="1625"/>
      <c r="F211" s="1625"/>
      <c r="G211" s="1625"/>
      <c r="H211" s="1625"/>
      <c r="I211" s="1625"/>
      <c r="J211" s="1625"/>
      <c r="K211" s="1625"/>
      <c r="L211" s="1625"/>
      <c r="M211" s="1625"/>
      <c r="N211" s="1625"/>
      <c r="O211" s="1625"/>
      <c r="P211" s="1625"/>
      <c r="Q211" s="1625"/>
      <c r="R211" s="1625"/>
    </row>
    <row r="212" spans="1:18" s="542" customFormat="1" ht="13.2">
      <c r="A212" s="828"/>
      <c r="B212" s="2010" t="s">
        <v>1537</v>
      </c>
      <c r="C212" s="1270"/>
      <c r="D212" s="1270"/>
      <c r="E212" s="1270"/>
      <c r="F212" s="1270"/>
      <c r="G212" s="1270"/>
      <c r="H212" s="1270"/>
      <c r="I212" s="1270"/>
      <c r="J212" s="1270"/>
      <c r="K212" s="1270"/>
      <c r="L212" s="1270"/>
      <c r="M212" s="1270"/>
      <c r="N212" s="1270"/>
      <c r="O212" s="1270"/>
      <c r="P212" s="1270"/>
      <c r="Q212" s="1270"/>
      <c r="R212" s="1270"/>
    </row>
    <row r="213" spans="1:18" s="1944" customFormat="1" ht="13.2">
      <c r="A213" s="2009" t="s">
        <v>2383</v>
      </c>
      <c r="B213" s="2009" t="s">
        <v>1538</v>
      </c>
      <c r="C213" s="1625"/>
      <c r="D213" s="1625"/>
      <c r="E213" s="1625"/>
      <c r="F213" s="1625"/>
      <c r="G213" s="1625"/>
      <c r="H213" s="1625"/>
      <c r="I213" s="1625"/>
      <c r="J213" s="1625"/>
      <c r="K213" s="1625"/>
      <c r="L213" s="1625"/>
      <c r="M213" s="1625"/>
      <c r="N213" s="1625"/>
      <c r="O213" s="1625"/>
      <c r="P213" s="1625"/>
      <c r="Q213" s="1625"/>
      <c r="R213" s="1625"/>
    </row>
    <row r="214" spans="1:18" s="542" customFormat="1" ht="13.2">
      <c r="A214" s="828"/>
      <c r="B214" s="2010" t="s">
        <v>1539</v>
      </c>
      <c r="C214" s="1270"/>
      <c r="D214" s="1270"/>
      <c r="E214" s="1270"/>
      <c r="F214" s="1270"/>
      <c r="G214" s="1270"/>
      <c r="H214" s="1270"/>
      <c r="I214" s="1270"/>
      <c r="J214" s="1270"/>
      <c r="K214" s="1270"/>
      <c r="L214" s="1270"/>
      <c r="M214" s="1270"/>
      <c r="N214" s="1270"/>
      <c r="O214" s="1270"/>
      <c r="P214" s="1270"/>
      <c r="Q214" s="1270"/>
      <c r="R214" s="1270"/>
    </row>
    <row r="215" spans="1:18" ht="17.399999999999999">
      <c r="A215" s="1847" t="s">
        <v>1540</v>
      </c>
      <c r="B215" s="1915" t="s">
        <v>1541</v>
      </c>
      <c r="C215" s="1848"/>
      <c r="D215" s="1848"/>
      <c r="E215" s="1848"/>
      <c r="F215" s="1848"/>
      <c r="G215" s="1848"/>
      <c r="H215" s="1848"/>
      <c r="I215" s="1848"/>
      <c r="J215" s="1848"/>
      <c r="K215" s="1848"/>
      <c r="L215" s="1848"/>
      <c r="M215" s="1848"/>
      <c r="N215" s="1848"/>
      <c r="O215" s="1848"/>
      <c r="P215" s="1848"/>
      <c r="Q215" s="1848"/>
      <c r="R215" s="1848"/>
    </row>
    <row r="216" spans="1:18" s="3" customFormat="1" ht="17.399999999999999">
      <c r="A216" s="1014" t="s">
        <v>1540</v>
      </c>
      <c r="B216" s="1916" t="s">
        <v>1542</v>
      </c>
      <c r="C216" s="1849"/>
      <c r="D216" s="1849"/>
      <c r="E216" s="1849"/>
      <c r="F216" s="1849"/>
      <c r="G216" s="1849"/>
      <c r="H216" s="1849"/>
      <c r="I216" s="1849"/>
      <c r="J216" s="1849"/>
      <c r="K216" s="1849"/>
      <c r="L216" s="1849"/>
      <c r="M216" s="1849"/>
      <c r="N216" s="1849"/>
      <c r="O216" s="1849"/>
      <c r="P216" s="1849"/>
      <c r="Q216" s="1849"/>
      <c r="R216" s="1849"/>
    </row>
    <row r="217" spans="1:18" s="1944" customFormat="1" ht="13.2">
      <c r="A217" s="2009" t="s">
        <v>2387</v>
      </c>
      <c r="B217" s="2009" t="s">
        <v>1543</v>
      </c>
      <c r="C217" s="1625"/>
      <c r="D217" s="1625"/>
      <c r="E217" s="1625"/>
      <c r="F217" s="1625"/>
      <c r="G217" s="1625"/>
      <c r="H217" s="1625"/>
      <c r="I217" s="1625"/>
      <c r="J217" s="1625"/>
      <c r="K217" s="1625"/>
      <c r="L217" s="1625"/>
      <c r="M217" s="1625"/>
      <c r="N217" s="1625"/>
      <c r="O217" s="1625"/>
      <c r="P217" s="1625"/>
      <c r="Q217" s="1625"/>
      <c r="R217" s="1625"/>
    </row>
    <row r="218" spans="1:18" s="542" customFormat="1" ht="13.2">
      <c r="A218" s="828"/>
      <c r="B218" s="2010" t="s">
        <v>1544</v>
      </c>
      <c r="C218" s="1270"/>
      <c r="D218" s="1270"/>
      <c r="E218" s="1270"/>
      <c r="F218" s="1270"/>
      <c r="G218" s="1270"/>
      <c r="H218" s="1270"/>
      <c r="I218" s="1270"/>
      <c r="J218" s="1270"/>
      <c r="K218" s="1270"/>
      <c r="L218" s="1270"/>
      <c r="M218" s="1270"/>
      <c r="N218" s="1270"/>
      <c r="O218" s="1270"/>
      <c r="P218" s="1270"/>
      <c r="Q218" s="1270"/>
      <c r="R218" s="1270"/>
    </row>
    <row r="219" spans="1:18" s="1944" customFormat="1" ht="13.2">
      <c r="A219" s="2009" t="s">
        <v>2394</v>
      </c>
      <c r="B219" s="2009" t="s">
        <v>1545</v>
      </c>
      <c r="C219" s="1625"/>
      <c r="D219" s="1625"/>
      <c r="E219" s="1625"/>
      <c r="F219" s="1625"/>
      <c r="G219" s="1625"/>
      <c r="H219" s="1625"/>
      <c r="I219" s="1625"/>
      <c r="J219" s="1625"/>
      <c r="K219" s="1625"/>
      <c r="L219" s="1625"/>
      <c r="M219" s="1625"/>
      <c r="N219" s="1625"/>
      <c r="O219" s="1625"/>
      <c r="P219" s="1625"/>
      <c r="Q219" s="1625"/>
      <c r="R219" s="1625"/>
    </row>
    <row r="220" spans="1:18" s="542" customFormat="1" ht="13.2">
      <c r="A220" s="828"/>
      <c r="B220" s="2010" t="s">
        <v>1546</v>
      </c>
      <c r="C220" s="1270"/>
      <c r="D220" s="1270"/>
      <c r="E220" s="1270"/>
      <c r="F220" s="1270"/>
      <c r="G220" s="1270"/>
      <c r="H220" s="1270"/>
      <c r="I220" s="1270"/>
      <c r="J220" s="1270"/>
      <c r="K220" s="1270"/>
      <c r="L220" s="1270"/>
      <c r="M220" s="1270"/>
      <c r="N220" s="1270"/>
      <c r="O220" s="1270"/>
      <c r="P220" s="1270"/>
      <c r="Q220" s="1270"/>
      <c r="R220" s="1270"/>
    </row>
    <row r="221" spans="1:18" s="1944" customFormat="1" ht="13.2">
      <c r="A221" s="2009" t="s">
        <v>2398</v>
      </c>
      <c r="B221" s="2009" t="s">
        <v>1547</v>
      </c>
      <c r="C221" s="1625"/>
      <c r="D221" s="1625"/>
      <c r="E221" s="1625"/>
      <c r="F221" s="1625"/>
      <c r="G221" s="1625"/>
      <c r="H221" s="1625"/>
      <c r="I221" s="1625"/>
      <c r="J221" s="1625"/>
      <c r="K221" s="1625"/>
      <c r="L221" s="1625"/>
      <c r="M221" s="1625"/>
      <c r="N221" s="1625"/>
      <c r="O221" s="1625"/>
      <c r="P221" s="1625"/>
      <c r="Q221" s="1625"/>
      <c r="R221" s="1625"/>
    </row>
    <row r="222" spans="1:18" s="542" customFormat="1" ht="13.2">
      <c r="A222" s="828"/>
      <c r="B222" s="2010" t="s">
        <v>1548</v>
      </c>
      <c r="C222" s="1270"/>
      <c r="D222" s="1270"/>
      <c r="E222" s="1270"/>
      <c r="F222" s="1270"/>
      <c r="G222" s="1270"/>
      <c r="H222" s="1270"/>
      <c r="I222" s="1270"/>
      <c r="J222" s="1270"/>
      <c r="K222" s="1270"/>
      <c r="L222" s="1270"/>
      <c r="M222" s="1270"/>
      <c r="N222" s="1270"/>
      <c r="O222" s="1270"/>
      <c r="P222" s="1270"/>
      <c r="Q222" s="1270"/>
      <c r="R222" s="1270"/>
    </row>
    <row r="223" spans="1:18" s="1944" customFormat="1" ht="13.2">
      <c r="A223" s="2009" t="s">
        <v>2413</v>
      </c>
      <c r="B223" s="2009" t="s">
        <v>1549</v>
      </c>
      <c r="C223" s="1625"/>
      <c r="D223" s="1625"/>
      <c r="E223" s="1625"/>
      <c r="F223" s="1625"/>
      <c r="G223" s="1625"/>
      <c r="H223" s="1625"/>
      <c r="I223" s="1625"/>
      <c r="J223" s="1625"/>
      <c r="K223" s="1625"/>
      <c r="L223" s="1625"/>
      <c r="M223" s="1625"/>
      <c r="N223" s="1625"/>
      <c r="O223" s="1625"/>
      <c r="P223" s="1625"/>
      <c r="Q223" s="1625"/>
      <c r="R223" s="1625"/>
    </row>
    <row r="224" spans="1:18" s="542" customFormat="1" ht="13.2">
      <c r="A224" s="828"/>
      <c r="B224" s="2010" t="s">
        <v>1550</v>
      </c>
      <c r="C224" s="1270"/>
      <c r="D224" s="1270"/>
      <c r="E224" s="1270"/>
      <c r="F224" s="1270"/>
      <c r="G224" s="1270"/>
      <c r="H224" s="1270"/>
      <c r="I224" s="1270"/>
      <c r="J224" s="1270"/>
      <c r="K224" s="1270"/>
      <c r="L224" s="1270"/>
      <c r="M224" s="1270"/>
      <c r="N224" s="1270"/>
      <c r="O224" s="1270"/>
      <c r="P224" s="1270"/>
      <c r="Q224" s="1270"/>
      <c r="R224" s="1270"/>
    </row>
    <row r="225" spans="1:18" s="1944" customFormat="1" ht="13.2">
      <c r="A225" s="2009" t="s">
        <v>2414</v>
      </c>
      <c r="B225" s="2009" t="s">
        <v>1551</v>
      </c>
      <c r="C225" s="1625"/>
      <c r="D225" s="1625"/>
      <c r="E225" s="1625"/>
      <c r="F225" s="1625"/>
      <c r="G225" s="1625"/>
      <c r="H225" s="1625"/>
      <c r="I225" s="1625"/>
      <c r="J225" s="1625"/>
      <c r="K225" s="1625"/>
      <c r="L225" s="1625"/>
      <c r="M225" s="1625"/>
      <c r="N225" s="1625"/>
      <c r="O225" s="1625"/>
      <c r="P225" s="1625"/>
      <c r="Q225" s="1625"/>
      <c r="R225" s="1625"/>
    </row>
    <row r="226" spans="1:18" s="542" customFormat="1" ht="13.2">
      <c r="A226" s="828"/>
      <c r="B226" s="2010" t="s">
        <v>1552</v>
      </c>
      <c r="C226" s="1270"/>
      <c r="D226" s="1270"/>
      <c r="E226" s="1270"/>
      <c r="F226" s="1270"/>
      <c r="G226" s="1270"/>
      <c r="H226" s="1270"/>
      <c r="I226" s="1270"/>
      <c r="J226" s="1270"/>
      <c r="K226" s="1270"/>
      <c r="L226" s="1270"/>
      <c r="M226" s="1270"/>
      <c r="N226" s="1270"/>
      <c r="O226" s="1270"/>
      <c r="P226" s="1270"/>
      <c r="Q226" s="1270"/>
      <c r="R226" s="1270"/>
    </row>
    <row r="227" spans="1:18" s="1943" customFormat="1" ht="17.399999999999999">
      <c r="A227" s="1946" t="s">
        <v>1817</v>
      </c>
      <c r="B227" s="1990" t="s">
        <v>1818</v>
      </c>
      <c r="C227" s="1013"/>
      <c r="D227" s="1013"/>
      <c r="E227" s="1013"/>
      <c r="F227" s="1013"/>
      <c r="G227" s="1013"/>
      <c r="H227" s="1013"/>
      <c r="I227" s="1013"/>
      <c r="J227" s="1013"/>
      <c r="K227" s="1013"/>
      <c r="L227" s="1013"/>
      <c r="M227" s="1013"/>
      <c r="N227" s="1013"/>
      <c r="O227" s="1013"/>
      <c r="P227" s="1013"/>
      <c r="Q227" s="1013"/>
      <c r="R227" s="1954"/>
    </row>
    <row r="228" spans="1:18" s="1960" customFormat="1" ht="17.399999999999999">
      <c r="A228" s="1962" t="s">
        <v>1819</v>
      </c>
      <c r="B228" s="1962" t="s">
        <v>1820</v>
      </c>
      <c r="C228" s="1965"/>
      <c r="D228" s="1965"/>
      <c r="E228" s="1965"/>
      <c r="F228" s="1965"/>
      <c r="G228" s="1965"/>
      <c r="H228" s="1965"/>
      <c r="I228" s="1965"/>
      <c r="J228" s="1965"/>
      <c r="K228" s="1965"/>
      <c r="L228" s="1965"/>
      <c r="M228" s="1965"/>
      <c r="N228" s="1965"/>
      <c r="O228" s="1965"/>
      <c r="P228" s="1965"/>
      <c r="Q228" s="1965"/>
      <c r="R228" s="1966"/>
    </row>
    <row r="229" spans="1:18" s="1625" customFormat="1" ht="15" customHeight="1">
      <c r="A229" s="2009" t="s">
        <v>2420</v>
      </c>
      <c r="B229" s="2009" t="s">
        <v>1821</v>
      </c>
      <c r="D229" s="1631"/>
    </row>
    <row r="230" spans="1:18" s="1270" customFormat="1" ht="15" customHeight="1">
      <c r="A230" s="1784" t="s">
        <v>1822</v>
      </c>
      <c r="B230" s="2010" t="s">
        <v>1823</v>
      </c>
      <c r="D230" s="1854"/>
    </row>
    <row r="231" spans="1:18" s="1625" customFormat="1" ht="15" customHeight="1">
      <c r="A231" s="2009" t="s">
        <v>2434</v>
      </c>
      <c r="B231" s="2009" t="s">
        <v>1824</v>
      </c>
      <c r="D231" s="1631"/>
    </row>
    <row r="232" spans="1:18" s="1270" customFormat="1" ht="15" customHeight="1">
      <c r="A232" s="1270" t="s">
        <v>1822</v>
      </c>
      <c r="B232" s="2010" t="s">
        <v>1825</v>
      </c>
      <c r="D232" s="1854"/>
    </row>
    <row r="233" spans="1:18" s="1625" customFormat="1" ht="15" customHeight="1">
      <c r="A233" s="2009" t="s">
        <v>2437</v>
      </c>
      <c r="B233" s="2009" t="s">
        <v>1826</v>
      </c>
      <c r="D233" s="1631"/>
    </row>
    <row r="234" spans="1:18" s="1270" customFormat="1" ht="15" customHeight="1">
      <c r="A234" s="828" t="s">
        <v>1822</v>
      </c>
      <c r="B234" s="2010" t="s">
        <v>1827</v>
      </c>
      <c r="D234" s="1854"/>
    </row>
    <row r="235" spans="1:18" s="1625" customFormat="1" ht="15" customHeight="1">
      <c r="A235" s="2009" t="s">
        <v>2439</v>
      </c>
      <c r="B235" s="2009" t="s">
        <v>1828</v>
      </c>
      <c r="D235" s="1631"/>
    </row>
    <row r="236" spans="1:18" s="1270" customFormat="1" ht="15" customHeight="1">
      <c r="A236" s="828" t="s">
        <v>1822</v>
      </c>
      <c r="B236" s="2010" t="s">
        <v>1829</v>
      </c>
      <c r="D236" s="1854"/>
    </row>
    <row r="237" spans="1:18" s="1625" customFormat="1" ht="15" customHeight="1">
      <c r="A237" s="2009" t="s">
        <v>2441</v>
      </c>
      <c r="B237" s="2009" t="s">
        <v>1830</v>
      </c>
      <c r="D237" s="1631"/>
    </row>
    <row r="238" spans="1:18" s="1270" customFormat="1" ht="15" customHeight="1">
      <c r="A238" s="828"/>
      <c r="B238" s="2010" t="s">
        <v>1831</v>
      </c>
      <c r="D238" s="1854"/>
    </row>
    <row r="239" spans="1:18" s="1625" customFormat="1" ht="15" customHeight="1">
      <c r="A239" s="2009" t="s">
        <v>2444</v>
      </c>
      <c r="B239" s="2009" t="s">
        <v>1832</v>
      </c>
      <c r="D239" s="1631"/>
    </row>
    <row r="240" spans="1:18" s="1270" customFormat="1" ht="15" customHeight="1">
      <c r="A240" s="828"/>
      <c r="B240" s="2010" t="s">
        <v>1833</v>
      </c>
      <c r="D240" s="1854"/>
    </row>
    <row r="241" spans="1:4" s="1625" customFormat="1" ht="15" customHeight="1">
      <c r="A241" s="2009" t="s">
        <v>2446</v>
      </c>
      <c r="B241" s="2009" t="s">
        <v>1834</v>
      </c>
      <c r="D241" s="1631"/>
    </row>
    <row r="242" spans="1:4" s="1270" customFormat="1" ht="15" customHeight="1">
      <c r="A242" s="828"/>
      <c r="B242" s="2010" t="s">
        <v>1835</v>
      </c>
      <c r="D242" s="1854"/>
    </row>
    <row r="243" spans="1:4" s="1625" customFormat="1" ht="15" customHeight="1">
      <c r="A243" s="2009" t="s">
        <v>2451</v>
      </c>
      <c r="B243" s="2009" t="s">
        <v>3021</v>
      </c>
      <c r="D243" s="1631"/>
    </row>
    <row r="244" spans="1:4" s="1270" customFormat="1" ht="15" customHeight="1">
      <c r="A244" s="828"/>
      <c r="B244" s="2010" t="s">
        <v>3022</v>
      </c>
      <c r="D244" s="1854"/>
    </row>
    <row r="245" spans="1:4" s="1625" customFormat="1" ht="15" customHeight="1">
      <c r="A245" s="2009" t="s">
        <v>2453</v>
      </c>
      <c r="B245" s="2009" t="s">
        <v>2998</v>
      </c>
      <c r="D245" s="1631"/>
    </row>
    <row r="246" spans="1:4" s="1270" customFormat="1" ht="15" customHeight="1">
      <c r="A246" s="828"/>
      <c r="B246" s="2010" t="s">
        <v>3023</v>
      </c>
      <c r="D246" s="1854"/>
    </row>
    <row r="247" spans="1:4" s="1625" customFormat="1" ht="15" customHeight="1">
      <c r="A247" s="2009" t="s">
        <v>2456</v>
      </c>
      <c r="B247" s="2009" t="s">
        <v>2999</v>
      </c>
      <c r="D247" s="1631"/>
    </row>
    <row r="248" spans="1:4" s="1270" customFormat="1" ht="15" customHeight="1">
      <c r="A248" s="828"/>
      <c r="B248" s="2010" t="s">
        <v>3025</v>
      </c>
      <c r="D248" s="1854"/>
    </row>
    <row r="249" spans="1:4" s="1625" customFormat="1" ht="15" customHeight="1">
      <c r="A249" s="2009" t="s">
        <v>2458</v>
      </c>
      <c r="B249" s="2009" t="s">
        <v>1836</v>
      </c>
      <c r="D249" s="1631"/>
    </row>
    <row r="250" spans="1:4" s="1270" customFormat="1" ht="15" customHeight="1">
      <c r="A250" s="828"/>
      <c r="B250" s="2010" t="s">
        <v>1837</v>
      </c>
      <c r="D250" s="1854"/>
    </row>
    <row r="251" spans="1:4" s="1625" customFormat="1" ht="15" customHeight="1">
      <c r="A251" s="2009" t="s">
        <v>2460</v>
      </c>
      <c r="B251" s="2009" t="s">
        <v>1838</v>
      </c>
      <c r="D251" s="1631"/>
    </row>
    <row r="252" spans="1:4" s="1270" customFormat="1" ht="15" customHeight="1">
      <c r="A252" s="828" t="s">
        <v>1839</v>
      </c>
      <c r="B252" s="2010" t="s">
        <v>1840</v>
      </c>
      <c r="D252" s="1854"/>
    </row>
    <row r="253" spans="1:4" s="1625" customFormat="1" ht="15" customHeight="1">
      <c r="A253" s="2009" t="s">
        <v>2461</v>
      </c>
      <c r="B253" s="2009" t="s">
        <v>3027</v>
      </c>
      <c r="D253" s="1631"/>
    </row>
    <row r="254" spans="1:4" s="1270" customFormat="1" ht="15" customHeight="1">
      <c r="A254" s="828"/>
      <c r="B254" s="2010" t="s">
        <v>3028</v>
      </c>
      <c r="D254" s="1854"/>
    </row>
    <row r="255" spans="1:4" s="1625" customFormat="1" ht="15" customHeight="1">
      <c r="A255" s="2009" t="s">
        <v>2462</v>
      </c>
      <c r="B255" s="2009" t="s">
        <v>3000</v>
      </c>
      <c r="D255" s="1631"/>
    </row>
    <row r="256" spans="1:4" s="1270" customFormat="1" ht="15" customHeight="1">
      <c r="A256" s="828"/>
      <c r="B256" s="2010" t="s">
        <v>3032</v>
      </c>
      <c r="D256" s="1854"/>
    </row>
    <row r="257" spans="1:11" s="1625" customFormat="1" ht="15" customHeight="1">
      <c r="A257" s="2009" t="s">
        <v>2463</v>
      </c>
      <c r="B257" s="2009" t="s">
        <v>3001</v>
      </c>
      <c r="D257" s="1631"/>
    </row>
    <row r="258" spans="1:11" s="1270" customFormat="1" ht="15" customHeight="1">
      <c r="A258" s="828" t="s">
        <v>1839</v>
      </c>
      <c r="B258" s="2010" t="s">
        <v>3036</v>
      </c>
      <c r="D258" s="1854"/>
    </row>
    <row r="259" spans="1:11" s="1625" customFormat="1" ht="15" customHeight="1">
      <c r="A259" s="2009" t="s">
        <v>2466</v>
      </c>
      <c r="B259" s="2009" t="s">
        <v>1841</v>
      </c>
      <c r="D259" s="1631"/>
    </row>
    <row r="260" spans="1:11" s="1270" customFormat="1" ht="15" customHeight="1">
      <c r="A260" s="828" t="s">
        <v>1839</v>
      </c>
      <c r="B260" s="2010" t="s">
        <v>1842</v>
      </c>
      <c r="D260" s="1854"/>
    </row>
    <row r="261" spans="1:11" s="1625" customFormat="1" ht="15" customHeight="1">
      <c r="A261" s="2009" t="s">
        <v>2467</v>
      </c>
      <c r="B261" s="2009" t="s">
        <v>1843</v>
      </c>
    </row>
    <row r="262" spans="1:11" s="1270" customFormat="1" ht="15" customHeight="1">
      <c r="A262" s="828"/>
      <c r="B262" s="2010" t="s">
        <v>1844</v>
      </c>
    </row>
    <row r="263" spans="1:11" s="1943" customFormat="1" ht="17.399999999999999">
      <c r="A263" s="1955" t="s">
        <v>1978</v>
      </c>
      <c r="B263" s="1946" t="s">
        <v>1979</v>
      </c>
      <c r="C263" s="1013"/>
      <c r="D263" s="1013"/>
      <c r="E263" s="1013"/>
      <c r="F263" s="1013"/>
      <c r="G263" s="1013"/>
      <c r="H263" s="1013"/>
      <c r="I263" s="1013"/>
      <c r="J263" s="1013"/>
      <c r="K263" s="1013"/>
    </row>
    <row r="264" spans="1:11" s="1960" customFormat="1" ht="17.399999999999999">
      <c r="A264" s="1964" t="s">
        <v>1980</v>
      </c>
      <c r="B264" s="1958" t="s">
        <v>1981</v>
      </c>
      <c r="C264" s="1965"/>
      <c r="D264" s="1965"/>
      <c r="E264" s="1965"/>
      <c r="F264" s="1965"/>
      <c r="G264" s="1965"/>
      <c r="H264" s="1965"/>
      <c r="I264" s="1965"/>
      <c r="J264" s="1965"/>
      <c r="K264" s="1965"/>
    </row>
    <row r="265" spans="1:11" s="1944" customFormat="1" ht="13.2">
      <c r="A265" s="2009" t="s">
        <v>2549</v>
      </c>
      <c r="B265" s="2009" t="s">
        <v>2644</v>
      </c>
      <c r="C265" s="1625"/>
      <c r="D265" s="1625"/>
      <c r="E265" s="1625"/>
      <c r="F265" s="1625"/>
      <c r="G265" s="1625"/>
      <c r="H265" s="1625"/>
      <c r="I265" s="1625"/>
      <c r="J265" s="1625"/>
      <c r="K265" s="1625"/>
    </row>
    <row r="266" spans="1:11" s="542" customFormat="1" ht="13.2">
      <c r="A266" s="828"/>
      <c r="B266" s="2010" t="s">
        <v>2645</v>
      </c>
      <c r="C266" s="1270"/>
      <c r="D266" s="1270"/>
      <c r="E266" s="1270"/>
      <c r="F266" s="1270"/>
      <c r="G266" s="1270"/>
      <c r="H266" s="1270"/>
      <c r="I266" s="1270"/>
      <c r="J266" s="1270"/>
      <c r="K266" s="1270"/>
    </row>
    <row r="267" spans="1:11" s="1944" customFormat="1" ht="13.2">
      <c r="A267" s="2009" t="s">
        <v>2556</v>
      </c>
      <c r="B267" s="2009" t="s">
        <v>2646</v>
      </c>
      <c r="C267" s="1625"/>
      <c r="D267" s="1625"/>
      <c r="E267" s="1625"/>
      <c r="F267" s="1625"/>
      <c r="G267" s="1663"/>
      <c r="H267" s="1625"/>
      <c r="I267" s="1625"/>
      <c r="J267" s="1625"/>
      <c r="K267" s="1625"/>
    </row>
    <row r="268" spans="1:11" s="542" customFormat="1" ht="13.2">
      <c r="A268" s="828"/>
      <c r="B268" s="2010" t="s">
        <v>2647</v>
      </c>
      <c r="C268" s="1270"/>
      <c r="D268" s="1270"/>
      <c r="E268" s="1270"/>
      <c r="F268" s="1270"/>
      <c r="G268" s="1304"/>
      <c r="H268" s="1270"/>
      <c r="I268" s="1270"/>
      <c r="J268" s="1270"/>
      <c r="K268" s="1270"/>
    </row>
    <row r="269" spans="1:11" s="1944" customFormat="1" ht="13.2">
      <c r="A269" s="2009" t="s">
        <v>2561</v>
      </c>
      <c r="B269" s="2009" t="s">
        <v>2648</v>
      </c>
      <c r="C269" s="1625"/>
      <c r="D269" s="1625"/>
      <c r="E269" s="1625"/>
      <c r="F269" s="1625"/>
      <c r="G269" s="1625"/>
      <c r="H269" s="1625"/>
      <c r="I269" s="1625"/>
      <c r="J269" s="1625"/>
      <c r="K269" s="1625"/>
    </row>
    <row r="270" spans="1:11" s="542" customFormat="1" ht="13.2">
      <c r="A270" s="828"/>
      <c r="B270" s="2010" t="s">
        <v>2649</v>
      </c>
      <c r="C270" s="1270"/>
      <c r="D270" s="1270"/>
      <c r="E270" s="1270"/>
      <c r="F270" s="1270"/>
      <c r="G270" s="1270"/>
      <c r="H270" s="1270"/>
      <c r="I270" s="1270"/>
      <c r="J270" s="1270"/>
      <c r="K270" s="1270"/>
    </row>
    <row r="271" spans="1:11" s="1944" customFormat="1" ht="13.2">
      <c r="A271" s="2009" t="s">
        <v>2563</v>
      </c>
      <c r="B271" s="2009" t="s">
        <v>1982</v>
      </c>
      <c r="C271" s="1625"/>
      <c r="D271" s="1625"/>
      <c r="E271" s="1625"/>
      <c r="F271" s="1625"/>
      <c r="G271" s="1625"/>
      <c r="H271" s="1625"/>
      <c r="I271" s="1625"/>
      <c r="J271" s="1625"/>
      <c r="K271" s="1625"/>
    </row>
    <row r="272" spans="1:11" s="542" customFormat="1" ht="13.2">
      <c r="A272" s="828"/>
      <c r="B272" s="2010" t="s">
        <v>1983</v>
      </c>
      <c r="C272" s="1270"/>
      <c r="D272" s="1270"/>
      <c r="E272" s="1270"/>
      <c r="F272" s="1270"/>
      <c r="G272" s="1270"/>
      <c r="H272" s="1270"/>
      <c r="I272" s="1270"/>
      <c r="J272" s="1270"/>
      <c r="K272" s="1270"/>
    </row>
    <row r="273" spans="1:11" s="1944" customFormat="1" ht="13.2">
      <c r="A273" s="2009" t="s">
        <v>2564</v>
      </c>
      <c r="B273" s="2009" t="s">
        <v>1984</v>
      </c>
      <c r="C273" s="1625"/>
      <c r="D273" s="1625"/>
      <c r="E273" s="1625"/>
      <c r="F273" s="1625"/>
      <c r="G273" s="1625"/>
      <c r="H273" s="1625"/>
      <c r="I273" s="1625"/>
      <c r="J273" s="1625"/>
      <c r="K273" s="1625"/>
    </row>
    <row r="274" spans="1:11" s="542" customFormat="1" ht="13.2">
      <c r="A274" s="828"/>
      <c r="B274" s="2010" t="s">
        <v>1985</v>
      </c>
      <c r="C274" s="1270"/>
      <c r="D274" s="1270"/>
      <c r="E274" s="1270"/>
      <c r="F274" s="1270"/>
      <c r="G274" s="1270"/>
      <c r="H274" s="1270"/>
      <c r="I274" s="1270"/>
      <c r="J274" s="1270"/>
      <c r="K274" s="1270"/>
    </row>
    <row r="275" spans="1:11" s="1944" customFormat="1" ht="13.2">
      <c r="A275" s="2009" t="s">
        <v>2567</v>
      </c>
      <c r="B275" s="2009" t="s">
        <v>1986</v>
      </c>
      <c r="C275" s="1625"/>
      <c r="D275" s="1625"/>
      <c r="E275" s="1625"/>
      <c r="F275" s="1625"/>
      <c r="G275" s="1625"/>
      <c r="H275" s="1625"/>
      <c r="I275" s="1625"/>
      <c r="J275" s="1625"/>
      <c r="K275" s="1625"/>
    </row>
    <row r="276" spans="1:11" s="542" customFormat="1" ht="13.2">
      <c r="A276" s="828"/>
      <c r="B276" s="2010" t="s">
        <v>1987</v>
      </c>
      <c r="C276" s="1270"/>
      <c r="D276" s="1270"/>
      <c r="E276" s="1270"/>
      <c r="F276" s="1270"/>
      <c r="G276" s="1270"/>
      <c r="H276" s="1270"/>
      <c r="I276" s="1270"/>
      <c r="J276" s="1270"/>
      <c r="K276" s="1270"/>
    </row>
    <row r="277" spans="1:11" s="1943" customFormat="1" ht="17.399999999999999">
      <c r="A277" s="1946" t="s">
        <v>2025</v>
      </c>
      <c r="B277" s="1946" t="s">
        <v>2026</v>
      </c>
      <c r="C277" s="529"/>
      <c r="D277" s="529"/>
      <c r="E277" s="529"/>
      <c r="F277" s="1956"/>
      <c r="G277" s="1956"/>
      <c r="H277" s="1956"/>
      <c r="I277" s="1956"/>
      <c r="J277" s="1956"/>
      <c r="K277" s="1956"/>
    </row>
    <row r="278" spans="1:11" s="1960" customFormat="1" ht="17.399999999999999">
      <c r="A278" s="1962" t="s">
        <v>2027</v>
      </c>
      <c r="B278" s="1962" t="s">
        <v>2028</v>
      </c>
      <c r="C278" s="1963"/>
      <c r="D278" s="1963"/>
      <c r="E278" s="1963"/>
    </row>
    <row r="279" spans="1:11" s="1944" customFormat="1" ht="13.2">
      <c r="A279" s="2009" t="s">
        <v>2580</v>
      </c>
      <c r="B279" s="2023" t="s">
        <v>2945</v>
      </c>
      <c r="C279" s="2023"/>
      <c r="D279" s="2023"/>
      <c r="E279" s="2023"/>
    </row>
    <row r="280" spans="1:11" s="542" customFormat="1" ht="13.2">
      <c r="A280" s="6"/>
      <c r="B280" s="2024" t="s">
        <v>2948</v>
      </c>
      <c r="C280" s="2024"/>
      <c r="D280" s="2024"/>
      <c r="E280" s="2010"/>
    </row>
    <row r="281" spans="1:11" s="1944" customFormat="1" ht="13.2">
      <c r="A281" s="2009" t="s">
        <v>2583</v>
      </c>
      <c r="B281" s="2023" t="s">
        <v>2946</v>
      </c>
      <c r="C281" s="2023"/>
      <c r="D281" s="2023"/>
      <c r="E281" s="2023"/>
    </row>
    <row r="282" spans="1:11" s="542" customFormat="1" ht="13.2">
      <c r="A282" s="6"/>
      <c r="B282" s="828" t="s">
        <v>2947</v>
      </c>
      <c r="C282" s="828"/>
      <c r="D282" s="828"/>
      <c r="E282" s="2010"/>
    </row>
    <row r="283" spans="1:11" s="1943" customFormat="1" ht="17.399999999999999">
      <c r="A283" s="1946" t="s">
        <v>2034</v>
      </c>
      <c r="B283" s="1946" t="s">
        <v>2035</v>
      </c>
      <c r="C283" s="1459"/>
      <c r="D283" s="1459"/>
      <c r="E283" s="1459"/>
      <c r="F283" s="1459"/>
      <c r="G283" s="1459"/>
      <c r="H283" s="1459"/>
    </row>
    <row r="284" spans="1:11" s="1960" customFormat="1" ht="17.399999999999999">
      <c r="A284" s="1958" t="s">
        <v>2036</v>
      </c>
      <c r="B284" s="1958" t="s">
        <v>2037</v>
      </c>
      <c r="C284" s="1961"/>
      <c r="D284" s="1961"/>
      <c r="E284" s="1961"/>
      <c r="F284" s="1961"/>
      <c r="G284" s="1961"/>
      <c r="H284" s="1961"/>
    </row>
    <row r="285" spans="1:11" s="1944" customFormat="1" ht="13.2">
      <c r="A285" s="2009" t="s">
        <v>2585</v>
      </c>
      <c r="B285" s="2009" t="s">
        <v>2038</v>
      </c>
      <c r="C285" s="841"/>
      <c r="D285" s="841"/>
      <c r="E285" s="841"/>
      <c r="F285" s="841"/>
      <c r="G285" s="841"/>
      <c r="H285" s="841"/>
    </row>
    <row r="286" spans="1:11" s="542" customFormat="1" ht="13.2">
      <c r="A286" s="828"/>
      <c r="B286" s="2010" t="s">
        <v>2039</v>
      </c>
      <c r="C286" s="828"/>
      <c r="D286" s="828"/>
      <c r="E286" s="828"/>
      <c r="F286" s="828"/>
      <c r="G286" s="828"/>
      <c r="H286" s="828"/>
    </row>
    <row r="287" spans="1:11" s="1944" customFormat="1" ht="13.2">
      <c r="A287" s="2009" t="s">
        <v>2587</v>
      </c>
      <c r="B287" s="2009" t="s">
        <v>2040</v>
      </c>
      <c r="C287" s="841"/>
      <c r="D287" s="1713"/>
      <c r="E287" s="1713"/>
      <c r="F287" s="1713"/>
      <c r="G287" s="1713"/>
      <c r="H287" s="1713"/>
    </row>
    <row r="288" spans="1:11" s="542" customFormat="1" ht="13.2">
      <c r="A288" s="828"/>
      <c r="B288" s="2010" t="s">
        <v>2041</v>
      </c>
      <c r="C288" s="828"/>
      <c r="D288" s="1714"/>
      <c r="E288" s="1714"/>
      <c r="F288" s="1714"/>
      <c r="G288" s="1712"/>
      <c r="H288" s="1712"/>
    </row>
    <row r="289" spans="1:8" s="1944" customFormat="1" ht="13.2">
      <c r="A289" s="2009" t="s">
        <v>2588</v>
      </c>
      <c r="B289" s="2009" t="s">
        <v>2042</v>
      </c>
      <c r="C289" s="841"/>
      <c r="D289" s="841"/>
      <c r="E289" s="841"/>
      <c r="F289" s="841"/>
      <c r="G289" s="841"/>
      <c r="H289" s="841"/>
    </row>
    <row r="290" spans="1:8" s="542" customFormat="1" ht="13.2">
      <c r="A290" s="828"/>
      <c r="B290" s="2010" t="s">
        <v>2043</v>
      </c>
      <c r="C290" s="828"/>
      <c r="D290" s="828"/>
      <c r="E290" s="828"/>
      <c r="F290" s="828"/>
      <c r="G290" s="828"/>
      <c r="H290" s="828"/>
    </row>
    <row r="291" spans="1:8" s="1943" customFormat="1" ht="17.399999999999999">
      <c r="A291" s="1946" t="s">
        <v>2065</v>
      </c>
      <c r="B291" s="1946" t="s">
        <v>2066</v>
      </c>
      <c r="C291" s="1917"/>
      <c r="D291" s="1917"/>
      <c r="E291" s="1917"/>
      <c r="F291" s="1957"/>
      <c r="G291" s="1957"/>
      <c r="H291" s="1957"/>
    </row>
    <row r="292" spans="1:8" s="1960" customFormat="1" ht="17.399999999999999">
      <c r="A292" s="1958" t="s">
        <v>2067</v>
      </c>
      <c r="B292" s="1958" t="s">
        <v>2068</v>
      </c>
      <c r="C292" s="1959"/>
      <c r="D292" s="1959"/>
      <c r="E292" s="1959"/>
    </row>
    <row r="293" spans="1:8" s="1944" customFormat="1" ht="13.2">
      <c r="A293" s="2009" t="s">
        <v>2957</v>
      </c>
      <c r="B293" s="2009" t="s">
        <v>2069</v>
      </c>
      <c r="C293" s="1918"/>
      <c r="D293" s="1918"/>
      <c r="E293" s="1918"/>
    </row>
    <row r="294" spans="1:8" s="542" customFormat="1" ht="13.2">
      <c r="A294" s="1919"/>
      <c r="B294" s="2010" t="s">
        <v>2070</v>
      </c>
      <c r="C294" s="1919"/>
      <c r="D294" s="1919"/>
      <c r="E294" s="1919"/>
    </row>
  </sheetData>
  <mergeCells count="46">
    <mergeCell ref="B10:S10"/>
    <mergeCell ref="B5:R5"/>
    <mergeCell ref="B6:R6"/>
    <mergeCell ref="B7:S7"/>
    <mergeCell ref="B8:S8"/>
    <mergeCell ref="B9:S9"/>
    <mergeCell ref="B23:S23"/>
    <mergeCell ref="B12:S12"/>
    <mergeCell ref="B13:S13"/>
    <mergeCell ref="B14:S14"/>
    <mergeCell ref="B16:R16"/>
    <mergeCell ref="B17:R17"/>
    <mergeCell ref="B19:R19"/>
    <mergeCell ref="B20:R20"/>
    <mergeCell ref="B21:R21"/>
    <mergeCell ref="B22:R22"/>
    <mergeCell ref="B127:H127"/>
    <mergeCell ref="B128:G128"/>
    <mergeCell ref="B35:S35"/>
    <mergeCell ref="B24:S24"/>
    <mergeCell ref="B25:S25"/>
    <mergeCell ref="B26:S26"/>
    <mergeCell ref="B27:S27"/>
    <mergeCell ref="B28:S28"/>
    <mergeCell ref="B29:S29"/>
    <mergeCell ref="B30:S30"/>
    <mergeCell ref="B31:S31"/>
    <mergeCell ref="B32:S32"/>
    <mergeCell ref="B33:S33"/>
    <mergeCell ref="B34:S34"/>
    <mergeCell ref="B279:E279"/>
    <mergeCell ref="B280:D280"/>
    <mergeCell ref="B281:E281"/>
    <mergeCell ref="B125:G125"/>
    <mergeCell ref="B36:S36"/>
    <mergeCell ref="B115:D115"/>
    <mergeCell ref="B116:D116"/>
    <mergeCell ref="B117:F117"/>
    <mergeCell ref="B118:F118"/>
    <mergeCell ref="B119:H119"/>
    <mergeCell ref="B120:H120"/>
    <mergeCell ref="B121:G121"/>
    <mergeCell ref="B122:G122"/>
    <mergeCell ref="B123:I123"/>
    <mergeCell ref="B124:I124"/>
    <mergeCell ref="B126:G126"/>
  </mergeCells>
  <hyperlinks>
    <hyperlink ref="B3" location="'Objaśnienia znaków umownych'!A1" display="Objaśnienia znaków umownych" xr:uid="{3B9EE56B-E979-4061-987B-65C979FAB4C4}"/>
    <hyperlink ref="B4" location="'Objaśnienia znaków umownych'!A1" display="Symbols" xr:uid="{B0684E38-2647-48EA-BE41-BE3986D240EE}"/>
    <hyperlink ref="A5:A6" location="'Spis tablic_DZIAŁ I '!A1" display="Dział I." xr:uid="{41ACD357-83AC-46C1-8A04-2B84D9C9A041}"/>
    <hyperlink ref="B5:R6" location="'Spis tablic_DZIAŁ I '!A1" display="Wydatki publiczne na kulturę i ochronę dziedzictwa narodowego w 2025 r. – wybrane dane" xr:uid="{4B3F0F8C-83FE-4063-A058-0A94A84892C5}"/>
    <hyperlink ref="A23:S24" location="'Spis tablic_DZIAŁ II'!A1" display="Dział II." xr:uid="{00ACDC8C-CEFE-4CBF-A33F-3E73149AC21A}"/>
    <hyperlink ref="A37:B38" location="'Spis tablic_DZIAŁ III '!A1" display="Dział III." xr:uid="{EDF81DCF-49FE-4695-93B3-F4389AB1E0DB}"/>
    <hyperlink ref="A113:B114" location="'Spis tablic_DZIAŁ IV'!A1" display="Dział IV." xr:uid="{CDB98524-010D-4566-AFFB-50592037EBA7}"/>
    <hyperlink ref="A129:B130" location="'Spis tablic_DZIAŁ V'!A1" display="Dział V. " xr:uid="{3C98FA97-8EE6-4DB4-B11B-28DC6E2ABE3F}"/>
    <hyperlink ref="A165:B166" location="'Spis tablic_DZIAŁ VI'!A1" display="Dział. VI." xr:uid="{1E70399F-E235-404A-BD8B-92B9860A749E}"/>
    <hyperlink ref="A185:B186" location="'Spis tablic_DZIAŁ VII'!A1" display="Dział VII. " xr:uid="{F922ACCF-3BFF-4CBE-9399-075E0DF663F5}"/>
    <hyperlink ref="A227:B228" location="'Spis tablic_DZIAŁ VIII'!A1" display="Dział VIII." xr:uid="{A564000B-0027-432A-A15E-90BDAED3DF80}"/>
    <hyperlink ref="A263:B264" location="'Spis tablic_DZIAŁ IX'!A1" display="Dział IX." xr:uid="{F79E73FF-C3AD-4545-A3F0-2EAF320E2811}"/>
    <hyperlink ref="A277:B278" location="'Spis tablic_DZIAŁ X'!A1" display="Dział X." xr:uid="{5A44538E-8228-496F-9927-3567567887A2}"/>
    <hyperlink ref="A283:B284" location="'Spis tablic_DZIAŁ XI'!A1" display="Dział XI." xr:uid="{9E8188F0-E51A-4CD6-825F-135A3DAD44A1}"/>
    <hyperlink ref="A291:B292" location="'Spis tablic_DZIAŁ XII'!A1" display="Dział XII." xr:uid="{DEC05FED-E35D-48E2-B42E-EC9754B17A7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heetViews>
  <sheetFormatPr defaultColWidth="8.88671875" defaultRowHeight="13.2"/>
  <cols>
    <col min="1" max="1" width="14.6640625" style="1861" customWidth="1"/>
    <col min="2" max="2" width="168" style="1861" customWidth="1"/>
    <col min="3" max="16384" width="8.88671875" style="1715"/>
  </cols>
  <sheetData>
    <row r="1" spans="1:2" ht="25.95" customHeight="1">
      <c r="A1" s="1859" t="s">
        <v>2817</v>
      </c>
      <c r="B1" s="1860"/>
    </row>
    <row r="2" spans="1:2" ht="25.95" customHeight="1">
      <c r="A2" s="1860" t="s">
        <v>2818</v>
      </c>
      <c r="B2" s="1858" t="s">
        <v>2819</v>
      </c>
    </row>
    <row r="3" spans="1:2" ht="25.95" customHeight="1">
      <c r="A3" s="1860" t="s">
        <v>2821</v>
      </c>
      <c r="B3" s="1862" t="s">
        <v>2820</v>
      </c>
    </row>
    <row r="4" spans="1:2" ht="25.95" customHeight="1">
      <c r="A4" s="1860" t="s">
        <v>2822</v>
      </c>
      <c r="B4" s="1860" t="s">
        <v>2823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1"/>
  <sheetViews>
    <sheetView zoomScaleNormal="100" workbookViewId="0">
      <selection activeCell="B8" sqref="B8:S8"/>
    </sheetView>
  </sheetViews>
  <sheetFormatPr defaultColWidth="9.109375" defaultRowHeight="11.4"/>
  <cols>
    <col min="1" max="1" width="14.6640625" style="1" customWidth="1"/>
    <col min="2" max="2" width="9.109375" style="1" customWidth="1"/>
    <col min="3" max="16384" width="9.109375" style="1"/>
  </cols>
  <sheetData>
    <row r="1" spans="1:19" s="84" customFormat="1" ht="15" customHeight="1">
      <c r="A1" s="1544" t="s">
        <v>0</v>
      </c>
      <c r="B1" s="2033" t="s">
        <v>2120</v>
      </c>
      <c r="C1" s="2033"/>
      <c r="D1" s="2033"/>
      <c r="E1" s="2033"/>
      <c r="F1" s="2033"/>
      <c r="G1" s="2033"/>
      <c r="H1" s="2033"/>
      <c r="I1" s="2033"/>
      <c r="J1" s="2033"/>
      <c r="K1" s="2033"/>
      <c r="L1" s="2033"/>
      <c r="M1" s="2033"/>
      <c r="N1" s="2033"/>
      <c r="O1" s="2033"/>
      <c r="P1" s="2033"/>
      <c r="Q1" s="2033"/>
      <c r="R1" s="2033"/>
    </row>
    <row r="2" spans="1:19" s="535" customFormat="1" ht="15" customHeight="1">
      <c r="A2" s="533" t="s">
        <v>1</v>
      </c>
      <c r="B2" s="2034" t="s">
        <v>2121</v>
      </c>
      <c r="C2" s="2034"/>
      <c r="D2" s="2034"/>
      <c r="E2" s="2034"/>
      <c r="F2" s="2034"/>
      <c r="G2" s="2034"/>
      <c r="H2" s="2034"/>
      <c r="I2" s="2034"/>
      <c r="J2" s="2034"/>
      <c r="K2" s="2034"/>
      <c r="L2" s="2034"/>
      <c r="M2" s="2034"/>
      <c r="N2" s="2034"/>
      <c r="O2" s="2034"/>
      <c r="P2" s="2034"/>
      <c r="Q2" s="2034"/>
      <c r="R2" s="2034"/>
    </row>
    <row r="3" spans="1:19" s="8" customFormat="1" ht="15" customHeight="1">
      <c r="A3" s="1435" t="s">
        <v>2</v>
      </c>
    </row>
    <row r="4" spans="1:19" s="6" customFormat="1" ht="15" customHeight="1">
      <c r="A4" s="6" t="s">
        <v>3</v>
      </c>
    </row>
    <row r="5" spans="1:19" s="1672" customFormat="1" ht="15" customHeight="1">
      <c r="A5" s="1627" t="s">
        <v>4</v>
      </c>
      <c r="B5" s="2035" t="s">
        <v>2926</v>
      </c>
      <c r="C5" s="2035"/>
      <c r="D5" s="2035"/>
      <c r="E5" s="2035"/>
      <c r="F5" s="2035"/>
      <c r="G5" s="2035"/>
      <c r="H5" s="2035"/>
      <c r="I5" s="2035"/>
      <c r="J5" s="2035"/>
      <c r="K5" s="2035"/>
      <c r="L5" s="2035"/>
      <c r="M5" s="2035"/>
      <c r="N5" s="2035"/>
      <c r="O5" s="2035"/>
      <c r="P5" s="2035"/>
      <c r="Q5" s="2035"/>
      <c r="R5" s="2035"/>
      <c r="S5" s="2035"/>
    </row>
    <row r="6" spans="1:19" s="6" customFormat="1" ht="15" customHeight="1">
      <c r="B6" s="2029" t="s">
        <v>2927</v>
      </c>
      <c r="C6" s="2029"/>
      <c r="D6" s="2029"/>
      <c r="E6" s="2029"/>
      <c r="F6" s="2029"/>
      <c r="G6" s="2029"/>
      <c r="H6" s="2029"/>
      <c r="I6" s="2029"/>
      <c r="J6" s="2029"/>
      <c r="K6" s="2029"/>
      <c r="L6" s="2029"/>
      <c r="M6" s="2029"/>
      <c r="N6" s="2029"/>
      <c r="O6" s="2029"/>
      <c r="P6" s="2029"/>
      <c r="Q6" s="2029"/>
      <c r="R6" s="2029"/>
      <c r="S6" s="2029"/>
    </row>
    <row r="7" spans="1:19" s="1672" customFormat="1" ht="15" customHeight="1">
      <c r="A7" s="1627" t="s">
        <v>5</v>
      </c>
      <c r="B7" s="2030" t="s">
        <v>2952</v>
      </c>
      <c r="C7" s="2030"/>
      <c r="D7" s="2030"/>
      <c r="E7" s="2030"/>
      <c r="F7" s="2030"/>
      <c r="G7" s="2030"/>
      <c r="H7" s="2030"/>
      <c r="I7" s="2030"/>
      <c r="J7" s="2030"/>
      <c r="K7" s="2030"/>
      <c r="L7" s="2030"/>
      <c r="M7" s="2030"/>
      <c r="N7" s="2030"/>
      <c r="O7" s="2030"/>
      <c r="P7" s="2030"/>
      <c r="Q7" s="2030"/>
      <c r="R7" s="2030"/>
      <c r="S7" s="2030"/>
    </row>
    <row r="8" spans="1:19" s="6" customFormat="1" ht="15" customHeight="1">
      <c r="B8" s="2029" t="s">
        <v>3059</v>
      </c>
      <c r="C8" s="2029"/>
      <c r="D8" s="2029"/>
      <c r="E8" s="2029"/>
      <c r="F8" s="2029"/>
      <c r="G8" s="2029"/>
      <c r="H8" s="2029"/>
      <c r="I8" s="2029"/>
      <c r="J8" s="2029"/>
      <c r="K8" s="2029"/>
      <c r="L8" s="2029"/>
      <c r="M8" s="2029"/>
      <c r="N8" s="2029"/>
      <c r="O8" s="2029"/>
      <c r="P8" s="2029"/>
      <c r="Q8" s="2029"/>
      <c r="R8" s="2029"/>
      <c r="S8" s="2029"/>
    </row>
    <row r="9" spans="1:19" s="1672" customFormat="1" ht="15" customHeight="1">
      <c r="A9" s="1627" t="s">
        <v>6</v>
      </c>
      <c r="B9" s="2011" t="s">
        <v>2928</v>
      </c>
      <c r="C9" s="2011"/>
      <c r="D9" s="2011"/>
      <c r="E9" s="2011"/>
      <c r="F9" s="2011"/>
      <c r="G9" s="2011"/>
      <c r="H9" s="2011"/>
      <c r="I9" s="2011"/>
      <c r="J9" s="2011"/>
      <c r="K9" s="2011"/>
      <c r="L9" s="2011"/>
      <c r="M9" s="2011"/>
      <c r="N9" s="2011"/>
      <c r="O9" s="2011"/>
      <c r="P9" s="2011"/>
      <c r="Q9" s="2011"/>
      <c r="R9" s="2011"/>
      <c r="S9" s="2011"/>
    </row>
    <row r="10" spans="1:19" s="6" customFormat="1" ht="15" customHeight="1">
      <c r="B10" s="2029" t="s">
        <v>3045</v>
      </c>
      <c r="C10" s="2029"/>
      <c r="D10" s="2029"/>
      <c r="E10" s="2029"/>
      <c r="F10" s="2029"/>
      <c r="G10" s="2029"/>
      <c r="H10" s="2029"/>
      <c r="I10" s="2029"/>
      <c r="J10" s="2029"/>
      <c r="K10" s="2029"/>
      <c r="L10" s="2029"/>
      <c r="M10" s="2029"/>
      <c r="N10" s="2029"/>
      <c r="O10" s="2029"/>
      <c r="P10" s="2029"/>
      <c r="Q10" s="2029"/>
      <c r="R10" s="2029"/>
      <c r="S10" s="2029"/>
    </row>
    <row r="11" spans="1:19" s="1672" customFormat="1" ht="15" customHeight="1">
      <c r="A11" s="1627" t="s">
        <v>7</v>
      </c>
      <c r="B11" s="2030" t="s">
        <v>2953</v>
      </c>
      <c r="C11" s="2030"/>
      <c r="D11" s="2030"/>
      <c r="E11" s="2030"/>
      <c r="F11" s="2030"/>
      <c r="G11" s="2030"/>
      <c r="H11" s="2030"/>
      <c r="I11" s="2030"/>
      <c r="J11" s="2030"/>
      <c r="K11" s="2030"/>
      <c r="L11" s="2030"/>
      <c r="M11" s="2030"/>
      <c r="N11" s="2030"/>
      <c r="O11" s="2030"/>
      <c r="P11" s="2030"/>
      <c r="Q11" s="2030"/>
      <c r="R11" s="2030"/>
      <c r="S11" s="2030"/>
    </row>
    <row r="12" spans="1:19" s="6" customFormat="1" ht="15" customHeight="1">
      <c r="B12" s="2029" t="s">
        <v>3049</v>
      </c>
      <c r="C12" s="2029"/>
      <c r="D12" s="2029"/>
      <c r="E12" s="2029"/>
      <c r="F12" s="2029"/>
      <c r="G12" s="2029"/>
      <c r="H12" s="2029"/>
      <c r="I12" s="2029"/>
      <c r="J12" s="2029"/>
      <c r="K12" s="2029"/>
      <c r="L12" s="2029"/>
      <c r="M12" s="2029"/>
      <c r="N12" s="2029"/>
      <c r="O12" s="2029"/>
      <c r="P12" s="2029"/>
      <c r="Q12" s="2029"/>
      <c r="R12" s="2029"/>
      <c r="S12" s="2029"/>
    </row>
    <row r="13" spans="1:19" s="1672" customFormat="1" ht="15" customHeight="1">
      <c r="A13" s="1627" t="s">
        <v>8</v>
      </c>
      <c r="B13" s="2011" t="s">
        <v>2937</v>
      </c>
      <c r="C13" s="2011"/>
      <c r="D13" s="2011"/>
      <c r="E13" s="2011"/>
      <c r="F13" s="2011"/>
      <c r="G13" s="2011"/>
      <c r="H13" s="2011"/>
      <c r="I13" s="2011"/>
      <c r="J13" s="2011"/>
      <c r="K13" s="2011"/>
      <c r="L13" s="2011"/>
      <c r="M13" s="2011"/>
      <c r="N13" s="2011"/>
      <c r="O13" s="2011"/>
      <c r="P13" s="2011"/>
      <c r="Q13" s="2011"/>
      <c r="R13" s="2011"/>
    </row>
    <row r="14" spans="1:19" s="1672" customFormat="1" ht="15" customHeight="1">
      <c r="B14" s="2030" t="s">
        <v>3047</v>
      </c>
      <c r="C14" s="2030"/>
      <c r="D14" s="2030"/>
      <c r="E14" s="2030"/>
      <c r="F14" s="2030"/>
      <c r="G14" s="2030"/>
      <c r="H14" s="2030"/>
      <c r="I14" s="2030"/>
      <c r="J14" s="2030"/>
      <c r="K14" s="2030"/>
      <c r="L14" s="2030"/>
      <c r="M14" s="2030"/>
      <c r="N14" s="2030"/>
      <c r="O14" s="2030"/>
      <c r="P14" s="2030"/>
      <c r="Q14" s="2030"/>
      <c r="R14" s="2030"/>
    </row>
    <row r="15" spans="1:19" s="6" customFormat="1" ht="15" customHeight="1">
      <c r="B15" s="2031" t="s">
        <v>3051</v>
      </c>
      <c r="C15" s="2031"/>
      <c r="D15" s="2031"/>
      <c r="E15" s="2031"/>
      <c r="F15" s="2031"/>
      <c r="G15" s="2031"/>
      <c r="H15" s="2031"/>
      <c r="I15" s="2031"/>
      <c r="J15" s="2031"/>
      <c r="K15" s="2031"/>
      <c r="L15" s="2031"/>
      <c r="M15" s="2031"/>
      <c r="N15" s="2031"/>
      <c r="O15" s="2031"/>
      <c r="P15" s="2031"/>
      <c r="Q15" s="2031"/>
      <c r="R15" s="2031"/>
    </row>
    <row r="16" spans="1:19" s="6" customFormat="1" ht="15" customHeight="1">
      <c r="B16" s="1913" t="s">
        <v>3052</v>
      </c>
      <c r="C16" s="1914"/>
      <c r="D16" s="1914"/>
      <c r="E16" s="1914"/>
      <c r="F16" s="1914"/>
      <c r="G16" s="1914"/>
      <c r="H16" s="1914"/>
      <c r="I16" s="1914"/>
      <c r="J16" s="1914"/>
      <c r="K16" s="1914"/>
      <c r="L16" s="1914"/>
      <c r="M16" s="1914"/>
      <c r="N16" s="1914"/>
      <c r="O16" s="1914"/>
      <c r="P16" s="1914"/>
      <c r="Q16" s="1914"/>
      <c r="R16" s="1914"/>
    </row>
    <row r="17" spans="1:18" s="1672" customFormat="1" ht="15" customHeight="1">
      <c r="A17" s="1627" t="s">
        <v>9</v>
      </c>
      <c r="B17" s="2032" t="s">
        <v>2940</v>
      </c>
      <c r="C17" s="2030"/>
      <c r="D17" s="2030"/>
      <c r="E17" s="2030"/>
      <c r="F17" s="2030"/>
      <c r="G17" s="2030"/>
      <c r="H17" s="2030"/>
      <c r="I17" s="2030"/>
      <c r="J17" s="2030"/>
      <c r="K17" s="2030"/>
      <c r="L17" s="2030"/>
      <c r="M17" s="2030"/>
      <c r="N17" s="2030"/>
      <c r="O17" s="2030"/>
      <c r="P17" s="2030"/>
      <c r="Q17" s="2030"/>
      <c r="R17" s="2030"/>
    </row>
    <row r="18" spans="1:18" s="1672" customFormat="1" ht="15" customHeight="1">
      <c r="B18" s="2032" t="s">
        <v>2954</v>
      </c>
      <c r="C18" s="2032"/>
      <c r="D18" s="2032"/>
      <c r="E18" s="2032"/>
      <c r="F18" s="2032"/>
      <c r="G18" s="2032"/>
      <c r="H18" s="2032"/>
      <c r="I18" s="2032"/>
      <c r="J18" s="2032"/>
      <c r="K18" s="2032"/>
      <c r="L18" s="2032"/>
      <c r="M18" s="2032"/>
      <c r="N18" s="2032"/>
      <c r="O18" s="2032"/>
      <c r="P18" s="2032"/>
      <c r="Q18" s="2032"/>
      <c r="R18" s="2032"/>
    </row>
    <row r="19" spans="1:18" s="6" customFormat="1" ht="15" customHeight="1">
      <c r="B19" s="2029" t="s">
        <v>3053</v>
      </c>
      <c r="C19" s="2029"/>
      <c r="D19" s="2029"/>
      <c r="E19" s="2029"/>
      <c r="F19" s="2029"/>
      <c r="G19" s="2029"/>
      <c r="H19" s="2029"/>
      <c r="I19" s="2029"/>
      <c r="J19" s="2029"/>
      <c r="K19" s="2029"/>
      <c r="L19" s="2029"/>
      <c r="M19" s="2029"/>
      <c r="N19" s="2029"/>
      <c r="O19" s="2029"/>
      <c r="P19" s="2029"/>
      <c r="Q19" s="2029"/>
      <c r="R19" s="2029"/>
    </row>
    <row r="20" spans="1:18" s="6" customFormat="1" ht="15" customHeight="1">
      <c r="B20" s="2028" t="s">
        <v>3054</v>
      </c>
      <c r="C20" s="2028"/>
      <c r="D20" s="2028"/>
      <c r="E20" s="2028"/>
      <c r="F20" s="2028"/>
      <c r="G20" s="2028"/>
      <c r="H20" s="2028"/>
      <c r="I20" s="2028"/>
      <c r="J20" s="2028"/>
      <c r="K20" s="2028"/>
      <c r="L20" s="2028"/>
      <c r="M20" s="2028"/>
      <c r="N20" s="2028"/>
      <c r="O20" s="2028"/>
      <c r="P20" s="2028"/>
      <c r="Q20" s="2028"/>
      <c r="R20" s="2028"/>
    </row>
    <row r="21" spans="1:18" ht="15" customHeight="1"/>
    <row r="22" spans="1:18" ht="15" customHeight="1"/>
    <row r="23" spans="1:18" ht="15" customHeight="1"/>
    <row r="24" spans="1:18" ht="15" customHeight="1"/>
    <row r="25" spans="1:18" ht="15" customHeight="1"/>
    <row r="26" spans="1:18" ht="15" customHeight="1"/>
    <row r="27" spans="1:18" ht="15" customHeight="1"/>
    <row r="28" spans="1:18" ht="15" customHeight="1"/>
    <row r="29" spans="1:18" ht="15" customHeight="1"/>
    <row r="30" spans="1:18" ht="15" customHeight="1"/>
    <row r="31" spans="1:18" ht="15" customHeight="1"/>
    <row r="32" spans="1: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15">
    <mergeCell ref="B8:S8"/>
    <mergeCell ref="B1:R1"/>
    <mergeCell ref="B2:R2"/>
    <mergeCell ref="B5:S5"/>
    <mergeCell ref="B6:S6"/>
    <mergeCell ref="B7:S7"/>
    <mergeCell ref="B20:R20"/>
    <mergeCell ref="B10:S10"/>
    <mergeCell ref="B11:S11"/>
    <mergeCell ref="B12:S12"/>
    <mergeCell ref="B14:R14"/>
    <mergeCell ref="B15:R15"/>
    <mergeCell ref="B17:R17"/>
    <mergeCell ref="B18:R18"/>
    <mergeCell ref="B19:R19"/>
  </mergeCells>
  <hyperlinks>
    <hyperlink ref="A5" location="'Tabl.1 '!A1" display="Tabl. 1." xr:uid="{00000000-0004-0000-0200-000000000000}"/>
    <hyperlink ref="A7" location="'Tabl.2 '!A1" display="Tabl. 2." xr:uid="{00000000-0004-0000-0200-000001000000}"/>
    <hyperlink ref="A9" location="'Tabl.3 '!A1" display="Tabl. 3." xr:uid="{00000000-0004-0000-0200-000002000000}"/>
    <hyperlink ref="A11" location="'Tabl.4 '!A1" display="Tabl. 4." xr:uid="{00000000-0004-0000-0200-000003000000}"/>
    <hyperlink ref="A13" location="'Tabl.5 '!A1" display="Tabl. 5." xr:uid="{00000000-0004-0000-0200-000004000000}"/>
    <hyperlink ref="A17" location="Tabl.6!A1" display="Tabl. 6." xr:uid="{00000000-0004-0000-0200-000005000000}"/>
    <hyperlink ref="B5:S6" location="'Tabl.1 '!A1" display="Wydatki publiczne na kulturę i ochronę dziedzictwa narodowego według źródeł finansowania w 2025 r." xr:uid="{00000000-0004-0000-0200-000006000000}"/>
    <hyperlink ref="B7:S8" location="'Tabl.2 '!A1" display="Wydatki budżetu państwa i budżetów jednostek samorządu terytorialnego na kulturę i ochronę dziedzictwa narodowego według wybranych rozdziałów klasyfikacji budżetoweja w 2025 r." xr:uid="{00000000-0004-0000-0200-000007000000}"/>
    <hyperlink ref="B9:S10" location="'Tabl.3 '!A1" display="Wydatki bieżące budżetu państwa i budżetów jednostek samorządu terytorialnego na kulturę i ochronę dziedzictwa narodowego według wybranych rozdziałów klasyfikacji budżetowej w 2025 r." xr:uid="{00000000-0004-0000-0200-000008000000}"/>
    <hyperlink ref="B11:S12" location="'Tabl.4 '!A1" display="Wydatki budżetów jednostek samorządu terytorialnego na kulturę i ochronę dziedzictwa narodowego według wybranych rozdziałów klasyfikacji budżetowej i województwa w 2025 r." xr:uid="{00000000-0004-0000-0200-000009000000}"/>
    <hyperlink ref="B13:R16" location="'Tabl.5 '!A1" display="Wydatki budżetów jednostek samorządu terytorialnego na kulturę i ochronę dziedzictwa narodowego  " xr:uid="{00000000-0004-0000-0200-00000A000000}"/>
    <hyperlink ref="B17:R20" location="Tabl.6!A1" display="Wydatki budżetów jednostek samorządu terytorialnego na kulturę i ochronę dziedzictwa narodowego według województw oraz udział poszczególnych" xr:uid="{00000000-0004-0000-0200-00000B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88"/>
  <sheetViews>
    <sheetView zoomScaleNormal="100" workbookViewId="0">
      <selection activeCell="A23" sqref="A23"/>
    </sheetView>
  </sheetViews>
  <sheetFormatPr defaultColWidth="9.109375" defaultRowHeight="13.2"/>
  <cols>
    <col min="1" max="1" width="60.6640625" style="24" customWidth="1"/>
    <col min="2" max="5" width="18.6640625" style="24" customWidth="1"/>
    <col min="6" max="6" width="36.6640625" style="25" customWidth="1"/>
    <col min="7" max="7" width="9.109375" style="24"/>
    <col min="8" max="8" width="16.5546875" style="24" customWidth="1"/>
    <col min="9" max="10" width="9.109375" style="24"/>
    <col min="11" max="11" width="15.109375" style="24" customWidth="1"/>
    <col min="12" max="16384" width="9.109375" style="24"/>
  </cols>
  <sheetData>
    <row r="1" spans="1:12" s="10" customFormat="1" ht="15" customHeight="1">
      <c r="A1" s="2036" t="s">
        <v>2122</v>
      </c>
      <c r="B1" s="2036"/>
      <c r="C1" s="2036"/>
      <c r="D1" s="2036"/>
      <c r="E1" s="2036"/>
      <c r="F1" s="2036"/>
    </row>
    <row r="2" spans="1:12" s="11" customFormat="1" ht="15" customHeight="1">
      <c r="A2" s="2037" t="s">
        <v>10</v>
      </c>
      <c r="B2" s="2037"/>
      <c r="C2" s="2037"/>
      <c r="D2" s="2037"/>
      <c r="E2" s="2037"/>
      <c r="F2" s="2037"/>
    </row>
    <row r="3" spans="1:12" s="145" customFormat="1" ht="24.9" customHeight="1">
      <c r="A3" s="2042" t="s">
        <v>11</v>
      </c>
      <c r="B3" s="2042"/>
      <c r="C3" s="2042"/>
      <c r="D3" s="2042"/>
      <c r="E3" s="2042"/>
      <c r="F3" s="2042"/>
    </row>
    <row r="4" spans="1:12" s="18" customFormat="1" ht="24.9" customHeight="1">
      <c r="A4" s="2043" t="s">
        <v>12</v>
      </c>
      <c r="B4" s="2046" t="s">
        <v>13</v>
      </c>
      <c r="C4" s="2047"/>
      <c r="D4" s="2048" t="s">
        <v>14</v>
      </c>
      <c r="E4" s="2048"/>
      <c r="F4" s="2049" t="s">
        <v>15</v>
      </c>
    </row>
    <row r="5" spans="1:12" s="18" customFormat="1" ht="24.9" customHeight="1">
      <c r="A5" s="2044"/>
      <c r="B5" s="2052" t="s">
        <v>16</v>
      </c>
      <c r="C5" s="2054" t="s">
        <v>2929</v>
      </c>
      <c r="D5" s="2052" t="s">
        <v>17</v>
      </c>
      <c r="E5" s="2038" t="s">
        <v>2929</v>
      </c>
      <c r="F5" s="2050"/>
    </row>
    <row r="6" spans="1:12" s="18" customFormat="1" ht="24.9" customHeight="1">
      <c r="A6" s="2045"/>
      <c r="B6" s="2053"/>
      <c r="C6" s="2055"/>
      <c r="D6" s="2053"/>
      <c r="E6" s="2039"/>
      <c r="F6" s="2051"/>
    </row>
    <row r="7" spans="1:12" s="1979" customFormat="1" ht="15" customHeight="1">
      <c r="A7" s="1872" t="s">
        <v>18</v>
      </c>
      <c r="B7" s="1991">
        <v>22783172.59914</v>
      </c>
      <c r="C7" s="1868">
        <v>100</v>
      </c>
      <c r="D7" s="1992">
        <v>18643696.197240002</v>
      </c>
      <c r="E7" s="1870">
        <v>100</v>
      </c>
      <c r="F7" s="1903" t="s">
        <v>19</v>
      </c>
      <c r="H7" s="1904"/>
      <c r="I7" s="1905"/>
      <c r="J7" s="1905"/>
      <c r="K7" s="1904"/>
      <c r="L7" s="1905"/>
    </row>
    <row r="8" spans="1:12" s="1979" customFormat="1" ht="15" customHeight="1">
      <c r="A8" s="1873" t="s">
        <v>20</v>
      </c>
      <c r="B8" s="1993">
        <v>7043849.63528</v>
      </c>
      <c r="C8" s="1869">
        <v>30.92</v>
      </c>
      <c r="D8" s="1888">
        <v>6180862.56489</v>
      </c>
      <c r="E8" s="1871">
        <v>33.152559983277406</v>
      </c>
      <c r="F8" s="1906" t="s">
        <v>21</v>
      </c>
      <c r="H8" s="1904"/>
      <c r="I8" s="1907"/>
      <c r="J8" s="1905"/>
      <c r="K8" s="1904"/>
      <c r="L8" s="1905"/>
    </row>
    <row r="9" spans="1:12" s="1979" customFormat="1" ht="15" customHeight="1">
      <c r="A9" s="1873" t="s">
        <v>22</v>
      </c>
      <c r="B9" s="1994">
        <v>15739322.963860001</v>
      </c>
      <c r="C9" s="1869">
        <v>69.08</v>
      </c>
      <c r="D9" s="1879">
        <v>12462833.63235</v>
      </c>
      <c r="E9" s="1871">
        <v>66.847440016722587</v>
      </c>
      <c r="F9" s="1906" t="s">
        <v>23</v>
      </c>
      <c r="H9" s="1904"/>
      <c r="I9" s="1908"/>
      <c r="J9" s="1905"/>
      <c r="K9" s="1904"/>
      <c r="L9" s="1905"/>
    </row>
    <row r="10" spans="1:12" s="1979" customFormat="1" ht="15" customHeight="1">
      <c r="A10" s="585" t="s">
        <v>2922</v>
      </c>
      <c r="B10" s="1993">
        <v>7619978.6551800007</v>
      </c>
      <c r="C10" s="1869">
        <v>33.445643366927897</v>
      </c>
      <c r="D10" s="1888">
        <v>5604235.1598399999</v>
      </c>
      <c r="E10" s="1871">
        <v>30.059678620324476</v>
      </c>
      <c r="F10" s="1906" t="s">
        <v>24</v>
      </c>
      <c r="H10" s="1904"/>
      <c r="I10" s="1908"/>
      <c r="J10" s="1905"/>
      <c r="K10" s="1904"/>
      <c r="L10" s="1905"/>
    </row>
    <row r="11" spans="1:12" s="1979" customFormat="1" ht="15" customHeight="1">
      <c r="A11" s="585" t="s">
        <v>2923</v>
      </c>
      <c r="B11" s="1993">
        <v>4512921.07388</v>
      </c>
      <c r="C11" s="1869">
        <v>19.808132753426754</v>
      </c>
      <c r="D11" s="1888">
        <v>3770648.4785500001</v>
      </c>
      <c r="E11" s="1871">
        <v>20.224790399170974</v>
      </c>
      <c r="F11" s="1906" t="s">
        <v>25</v>
      </c>
      <c r="H11" s="1904"/>
      <c r="I11" s="1908"/>
      <c r="J11" s="1905"/>
      <c r="K11" s="1904"/>
      <c r="L11" s="1905"/>
    </row>
    <row r="12" spans="1:12" s="1979" customFormat="1" ht="15" customHeight="1">
      <c r="A12" s="585" t="s">
        <v>2924</v>
      </c>
      <c r="B12" s="1993">
        <v>301326.04802999995</v>
      </c>
      <c r="C12" s="1869">
        <v>1.3225815970922949</v>
      </c>
      <c r="D12" s="1888">
        <v>211076.49569000001</v>
      </c>
      <c r="E12" s="1871">
        <v>1.1321601331459563</v>
      </c>
      <c r="F12" s="1906" t="s">
        <v>26</v>
      </c>
      <c r="H12" s="1904"/>
      <c r="I12" s="1908"/>
      <c r="J12" s="1905"/>
      <c r="K12" s="1904"/>
      <c r="L12" s="1905"/>
    </row>
    <row r="13" spans="1:12" s="1979" customFormat="1" ht="15" customHeight="1">
      <c r="A13" s="585" t="s">
        <v>2925</v>
      </c>
      <c r="B13" s="1993">
        <v>3305097.18677</v>
      </c>
      <c r="C13" s="1869">
        <v>14.506746908877643</v>
      </c>
      <c r="D13" s="1888">
        <v>2876873.4982699999</v>
      </c>
      <c r="E13" s="1871">
        <v>15.430810864081179</v>
      </c>
      <c r="F13" s="1906" t="s">
        <v>27</v>
      </c>
      <c r="H13" s="1904"/>
      <c r="I13" s="1908"/>
      <c r="J13" s="1905"/>
      <c r="K13" s="1904"/>
      <c r="L13" s="1905"/>
    </row>
    <row r="14" spans="1:12" s="54" customFormat="1" ht="15" customHeight="1">
      <c r="A14" s="2040" t="s">
        <v>3002</v>
      </c>
      <c r="B14" s="2040"/>
      <c r="C14" s="2040"/>
      <c r="D14" s="2040"/>
      <c r="E14" s="2040"/>
      <c r="F14" s="1995"/>
      <c r="H14" s="1996"/>
      <c r="I14" s="1996"/>
      <c r="J14" s="1996"/>
      <c r="K14" s="1996"/>
      <c r="L14" s="1996"/>
    </row>
    <row r="15" spans="1:12" s="194" customFormat="1" ht="15" customHeight="1">
      <c r="A15" s="2041" t="s">
        <v>3012</v>
      </c>
      <c r="B15" s="2041"/>
      <c r="C15" s="2041"/>
      <c r="D15" s="2041"/>
      <c r="E15" s="2041"/>
    </row>
    <row r="16" spans="1:12" s="14" customFormat="1" ht="15" customHeight="1">
      <c r="A16" s="18"/>
      <c r="D16" s="19"/>
      <c r="E16" s="18"/>
      <c r="F16" s="1875"/>
      <c r="J16" s="15"/>
      <c r="K16" s="20"/>
      <c r="L16" s="16"/>
    </row>
    <row r="17" spans="2:12" s="14" customFormat="1" ht="15" customHeight="1">
      <c r="B17" s="21"/>
      <c r="F17" s="17"/>
      <c r="J17" s="15"/>
      <c r="K17" s="20"/>
      <c r="L17" s="15"/>
    </row>
    <row r="18" spans="2:12" s="14" customFormat="1" ht="15" customHeight="1">
      <c r="C18" s="19"/>
      <c r="F18" s="17"/>
      <c r="J18" s="15"/>
      <c r="K18" s="22"/>
      <c r="L18" s="15"/>
    </row>
    <row r="19" spans="2:12" s="14" customFormat="1" ht="15" customHeight="1">
      <c r="F19" s="17"/>
      <c r="J19" s="15"/>
      <c r="K19" s="23"/>
      <c r="L19" s="15"/>
    </row>
    <row r="20" spans="2:12" s="14" customFormat="1" ht="15" customHeight="1">
      <c r="F20" s="17"/>
      <c r="J20" s="15"/>
      <c r="K20" s="22"/>
      <c r="L20" s="15"/>
    </row>
    <row r="21" spans="2:12" s="14" customFormat="1" ht="15" customHeight="1">
      <c r="F21" s="17"/>
      <c r="J21" s="15"/>
      <c r="K21" s="20"/>
      <c r="L21" s="15"/>
    </row>
    <row r="22" spans="2:12" s="14" customFormat="1" ht="15" customHeight="1">
      <c r="C22" s="1876"/>
      <c r="D22" s="1876"/>
      <c r="E22" s="1876"/>
      <c r="F22" s="17"/>
      <c r="J22" s="15"/>
      <c r="K22" s="20"/>
      <c r="L22" s="15"/>
    </row>
    <row r="23" spans="2:12" s="14" customFormat="1" ht="15" customHeight="1">
      <c r="C23" s="1876"/>
      <c r="E23" s="1876"/>
      <c r="F23" s="17"/>
      <c r="J23" s="15"/>
      <c r="K23" s="20"/>
      <c r="L23" s="15"/>
    </row>
    <row r="24" spans="2:12" s="14" customFormat="1" ht="15" customHeight="1">
      <c r="C24" s="1876"/>
      <c r="E24" s="1876"/>
      <c r="F24" s="17"/>
      <c r="J24" s="15"/>
      <c r="K24" s="20"/>
      <c r="L24" s="15"/>
    </row>
    <row r="25" spans="2:12" s="14" customFormat="1" ht="15" customHeight="1">
      <c r="C25" s="1876"/>
      <c r="E25" s="1876"/>
      <c r="F25" s="17"/>
    </row>
    <row r="26" spans="2:12" s="14" customFormat="1" ht="15" customHeight="1">
      <c r="F26" s="17"/>
    </row>
    <row r="27" spans="2:12" s="14" customFormat="1" ht="15" customHeight="1">
      <c r="C27" s="1876"/>
      <c r="D27" s="1876"/>
      <c r="E27" s="1876"/>
      <c r="F27" s="17"/>
    </row>
    <row r="28" spans="2:12" s="14" customFormat="1" ht="15" customHeight="1">
      <c r="F28" s="17"/>
    </row>
    <row r="29" spans="2:12" s="14" customFormat="1" ht="15" customHeight="1">
      <c r="F29" s="17"/>
    </row>
    <row r="30" spans="2:12" s="14" customFormat="1" ht="15" customHeight="1">
      <c r="F30" s="17"/>
    </row>
    <row r="31" spans="2:12" s="14" customFormat="1" ht="15" customHeight="1">
      <c r="F31" s="17"/>
    </row>
    <row r="32" spans="2:12" s="14" customFormat="1" ht="15" customHeight="1">
      <c r="F32" s="17"/>
    </row>
    <row r="33" spans="6:6" s="14" customFormat="1" ht="15" customHeight="1">
      <c r="F33" s="17"/>
    </row>
    <row r="34" spans="6:6" s="14" customFormat="1" ht="15" customHeight="1">
      <c r="F34" s="17"/>
    </row>
    <row r="35" spans="6:6" s="14" customFormat="1" ht="15" customHeight="1">
      <c r="F35" s="17"/>
    </row>
    <row r="36" spans="6:6" s="14" customFormat="1" ht="15" customHeight="1">
      <c r="F36" s="17"/>
    </row>
    <row r="37" spans="6:6" s="14" customFormat="1" ht="15" customHeight="1">
      <c r="F37" s="17"/>
    </row>
    <row r="38" spans="6:6" s="14" customFormat="1" ht="15" customHeight="1">
      <c r="F38" s="17"/>
    </row>
    <row r="39" spans="6:6" s="14" customFormat="1" ht="15" customHeight="1">
      <c r="F39" s="17"/>
    </row>
    <row r="40" spans="6:6" s="14" customFormat="1" ht="15" customHeight="1">
      <c r="F40" s="17"/>
    </row>
    <row r="41" spans="6:6" s="14" customFormat="1" ht="15" customHeight="1">
      <c r="F41" s="17"/>
    </row>
    <row r="42" spans="6:6" s="14" customFormat="1" ht="15" customHeight="1">
      <c r="F42" s="17"/>
    </row>
    <row r="43" spans="6:6" s="14" customFormat="1" ht="15" customHeight="1">
      <c r="F43" s="17"/>
    </row>
    <row r="44" spans="6:6" s="14" customFormat="1" ht="15" customHeight="1">
      <c r="F44" s="17"/>
    </row>
    <row r="45" spans="6:6" s="14" customFormat="1" ht="15" customHeight="1">
      <c r="F45" s="17"/>
    </row>
    <row r="46" spans="6:6" s="14" customFormat="1" ht="15" customHeight="1">
      <c r="F46" s="17"/>
    </row>
    <row r="47" spans="6:6" s="14" customFormat="1" ht="15" customHeight="1">
      <c r="F47" s="17"/>
    </row>
    <row r="48" spans="6:6" s="14" customFormat="1" ht="15" customHeight="1">
      <c r="F48" s="17"/>
    </row>
    <row r="49" spans="6:6" s="14" customFormat="1" ht="15" customHeight="1">
      <c r="F49" s="17"/>
    </row>
    <row r="50" spans="6:6" s="14" customFormat="1" ht="15" customHeight="1">
      <c r="F50" s="17"/>
    </row>
    <row r="51" spans="6:6" s="14" customFormat="1" ht="15" customHeight="1">
      <c r="F51" s="17"/>
    </row>
    <row r="52" spans="6:6" s="14" customFormat="1" ht="15" customHeight="1">
      <c r="F52" s="17"/>
    </row>
    <row r="53" spans="6:6" s="14" customFormat="1" ht="15" customHeight="1">
      <c r="F53" s="17"/>
    </row>
    <row r="54" spans="6:6" s="14" customFormat="1" ht="15" customHeight="1">
      <c r="F54" s="17"/>
    </row>
    <row r="55" spans="6:6" s="14" customFormat="1" ht="15" customHeight="1">
      <c r="F55" s="17"/>
    </row>
    <row r="56" spans="6:6" s="14" customFormat="1" ht="15" customHeight="1">
      <c r="F56" s="17"/>
    </row>
    <row r="57" spans="6:6" s="14" customFormat="1" ht="15" customHeight="1">
      <c r="F57" s="17"/>
    </row>
    <row r="58" spans="6:6" s="14" customFormat="1" ht="15" customHeight="1">
      <c r="F58" s="17"/>
    </row>
    <row r="59" spans="6:6" s="14" customFormat="1" ht="15" customHeight="1">
      <c r="F59" s="17"/>
    </row>
    <row r="60" spans="6:6" s="14" customFormat="1" ht="15" customHeight="1">
      <c r="F60" s="17"/>
    </row>
    <row r="61" spans="6:6" s="14" customFormat="1" ht="15" customHeight="1">
      <c r="F61" s="17"/>
    </row>
    <row r="62" spans="6:6" s="14" customFormat="1" ht="15" customHeight="1">
      <c r="F62" s="17"/>
    </row>
    <row r="63" spans="6:6" s="14" customFormat="1" ht="15" customHeight="1">
      <c r="F63" s="17"/>
    </row>
    <row r="64" spans="6:6" s="14" customFormat="1" ht="15" customHeight="1">
      <c r="F64" s="17"/>
    </row>
    <row r="65" spans="6:6" s="14" customFormat="1" ht="15" customHeight="1">
      <c r="F65" s="17"/>
    </row>
    <row r="66" spans="6:6" s="14" customFormat="1" ht="15" customHeight="1">
      <c r="F66" s="17"/>
    </row>
    <row r="67" spans="6:6" s="14" customFormat="1" ht="15" customHeight="1">
      <c r="F67" s="17"/>
    </row>
    <row r="68" spans="6:6" s="14" customFormat="1" ht="15" customHeight="1">
      <c r="F68" s="17"/>
    </row>
    <row r="69" spans="6:6" s="14" customFormat="1" ht="15" customHeight="1">
      <c r="F69" s="17"/>
    </row>
    <row r="70" spans="6:6" s="14" customFormat="1" ht="15" customHeight="1">
      <c r="F70" s="17"/>
    </row>
    <row r="71" spans="6:6" s="14" customFormat="1" ht="15" customHeight="1">
      <c r="F71" s="17"/>
    </row>
    <row r="72" spans="6:6" s="14" customFormat="1" ht="15" customHeight="1">
      <c r="F72" s="17"/>
    </row>
    <row r="73" spans="6:6" s="14" customFormat="1" ht="15" customHeight="1">
      <c r="F73" s="17"/>
    </row>
    <row r="74" spans="6:6" s="14" customFormat="1" ht="15" customHeight="1">
      <c r="F74" s="17"/>
    </row>
    <row r="75" spans="6:6" s="14" customFormat="1" ht="15" customHeight="1">
      <c r="F75" s="17"/>
    </row>
    <row r="76" spans="6:6" s="14" customFormat="1" ht="15" customHeight="1">
      <c r="F76" s="17"/>
    </row>
    <row r="77" spans="6:6" s="14" customFormat="1" ht="15" customHeight="1">
      <c r="F77" s="17"/>
    </row>
    <row r="78" spans="6:6" s="14" customFormat="1" ht="15" customHeight="1">
      <c r="F78" s="17"/>
    </row>
    <row r="79" spans="6:6" s="14" customFormat="1" ht="15" customHeight="1">
      <c r="F79" s="17"/>
    </row>
    <row r="80" spans="6:6" s="14" customFormat="1" ht="15" customHeight="1">
      <c r="F80" s="17"/>
    </row>
    <row r="81" spans="6:6" s="14" customFormat="1" ht="15" customHeight="1">
      <c r="F81" s="17"/>
    </row>
    <row r="82" spans="6:6" s="14" customFormat="1" ht="15" customHeight="1">
      <c r="F82" s="17"/>
    </row>
    <row r="83" spans="6:6" s="14" customFormat="1" ht="15" customHeight="1">
      <c r="F83" s="17"/>
    </row>
    <row r="84" spans="6:6" s="14" customFormat="1" ht="15" customHeight="1">
      <c r="F84" s="17"/>
    </row>
    <row r="85" spans="6:6" s="14" customFormat="1" ht="15" customHeight="1">
      <c r="F85" s="17"/>
    </row>
    <row r="86" spans="6:6" s="14" customFormat="1" ht="15" customHeight="1">
      <c r="F86" s="17"/>
    </row>
    <row r="87" spans="6:6" s="14" customFormat="1" ht="15" customHeight="1">
      <c r="F87" s="17"/>
    </row>
    <row r="88" spans="6:6" s="14" customFormat="1" ht="15" customHeight="1">
      <c r="F88" s="17"/>
    </row>
    <row r="89" spans="6:6" s="14" customFormat="1" ht="15" customHeight="1">
      <c r="F89" s="17"/>
    </row>
    <row r="90" spans="6:6" s="14" customFormat="1" ht="15" customHeight="1">
      <c r="F90" s="17"/>
    </row>
    <row r="91" spans="6:6" s="14" customFormat="1" ht="15" customHeight="1">
      <c r="F91" s="17"/>
    </row>
    <row r="92" spans="6:6" s="14" customFormat="1" ht="15" customHeight="1">
      <c r="F92" s="17"/>
    </row>
    <row r="93" spans="6:6" s="14" customFormat="1" ht="15" customHeight="1">
      <c r="F93" s="17"/>
    </row>
    <row r="94" spans="6:6" s="14" customFormat="1" ht="15" customHeight="1">
      <c r="F94" s="17"/>
    </row>
    <row r="95" spans="6:6" s="14" customFormat="1" ht="15" customHeight="1">
      <c r="F95" s="17"/>
    </row>
    <row r="96" spans="6:6" s="14" customFormat="1" ht="15" customHeight="1">
      <c r="F96" s="17"/>
    </row>
    <row r="97" spans="6:6" s="14" customFormat="1" ht="15" customHeight="1">
      <c r="F97" s="17"/>
    </row>
    <row r="98" spans="6:6" s="14" customFormat="1" ht="15" customHeight="1">
      <c r="F98" s="17"/>
    </row>
    <row r="99" spans="6:6" s="14" customFormat="1" ht="15" customHeight="1">
      <c r="F99" s="17"/>
    </row>
    <row r="100" spans="6:6" s="14" customFormat="1" ht="15" customHeight="1">
      <c r="F100" s="17"/>
    </row>
    <row r="101" spans="6:6" s="14" customFormat="1" ht="15" customHeight="1">
      <c r="F101" s="17"/>
    </row>
    <row r="102" spans="6:6" s="14" customFormat="1" ht="15" customHeight="1">
      <c r="F102" s="17"/>
    </row>
    <row r="103" spans="6:6" s="14" customFormat="1" ht="15" customHeight="1">
      <c r="F103" s="17"/>
    </row>
    <row r="104" spans="6:6" s="14" customFormat="1" ht="15" customHeight="1">
      <c r="F104" s="17"/>
    </row>
    <row r="105" spans="6:6" s="14" customFormat="1" ht="15" customHeight="1">
      <c r="F105" s="17"/>
    </row>
    <row r="106" spans="6:6" s="14" customFormat="1" ht="15" customHeight="1">
      <c r="F106" s="17"/>
    </row>
    <row r="107" spans="6:6" s="14" customFormat="1" ht="15" customHeight="1">
      <c r="F107" s="17"/>
    </row>
    <row r="108" spans="6:6" s="14" customFormat="1" ht="15" customHeight="1">
      <c r="F108" s="17"/>
    </row>
    <row r="109" spans="6:6" s="14" customFormat="1" ht="15" customHeight="1">
      <c r="F109" s="17"/>
    </row>
    <row r="110" spans="6:6" s="14" customFormat="1" ht="15" customHeight="1">
      <c r="F110" s="17"/>
    </row>
    <row r="111" spans="6:6" s="14" customFormat="1" ht="15" customHeight="1">
      <c r="F111" s="17"/>
    </row>
    <row r="112" spans="6:6" s="14" customFormat="1" ht="15" customHeight="1">
      <c r="F112" s="17"/>
    </row>
    <row r="113" spans="6:6" s="14" customFormat="1" ht="15" customHeight="1">
      <c r="F113" s="17"/>
    </row>
    <row r="114" spans="6:6" s="14" customFormat="1" ht="15" customHeight="1">
      <c r="F114" s="17"/>
    </row>
    <row r="115" spans="6:6" s="14" customFormat="1" ht="15" customHeight="1">
      <c r="F115" s="17"/>
    </row>
    <row r="116" spans="6:6" s="14" customFormat="1" ht="15" customHeight="1">
      <c r="F116" s="17"/>
    </row>
    <row r="117" spans="6:6" s="14" customFormat="1" ht="15" customHeight="1">
      <c r="F117" s="17"/>
    </row>
    <row r="118" spans="6:6" s="14" customFormat="1" ht="15" customHeight="1">
      <c r="F118" s="17"/>
    </row>
    <row r="119" spans="6:6" s="14" customFormat="1" ht="15" customHeight="1">
      <c r="F119" s="17"/>
    </row>
    <row r="120" spans="6:6" s="14" customFormat="1" ht="15" customHeight="1">
      <c r="F120" s="17"/>
    </row>
    <row r="121" spans="6:6" s="14" customFormat="1" ht="15" customHeight="1">
      <c r="F121" s="17"/>
    </row>
    <row r="122" spans="6:6" s="14" customFormat="1" ht="15" customHeight="1">
      <c r="F122" s="17"/>
    </row>
    <row r="123" spans="6:6" s="14" customFormat="1" ht="15" customHeight="1">
      <c r="F123" s="17"/>
    </row>
    <row r="124" spans="6:6" s="14" customFormat="1" ht="15" customHeight="1">
      <c r="F124" s="17"/>
    </row>
    <row r="125" spans="6:6" s="14" customFormat="1" ht="15" customHeight="1">
      <c r="F125" s="17"/>
    </row>
    <row r="126" spans="6:6" s="14" customFormat="1" ht="15" customHeight="1">
      <c r="F126" s="17"/>
    </row>
    <row r="127" spans="6:6" s="14" customFormat="1" ht="15" customHeight="1">
      <c r="F127" s="17"/>
    </row>
    <row r="128" spans="6:6" s="14" customFormat="1" ht="15" customHeight="1">
      <c r="F128" s="17"/>
    </row>
    <row r="129" spans="6:6" s="14" customFormat="1" ht="15" customHeight="1">
      <c r="F129" s="17"/>
    </row>
    <row r="130" spans="6:6" s="14" customFormat="1" ht="15" customHeight="1">
      <c r="F130" s="17"/>
    </row>
    <row r="131" spans="6:6" s="14" customFormat="1" ht="15" customHeight="1">
      <c r="F131" s="17"/>
    </row>
    <row r="132" spans="6:6" s="14" customFormat="1" ht="15" customHeight="1">
      <c r="F132" s="17"/>
    </row>
    <row r="133" spans="6:6" s="14" customFormat="1" ht="15" customHeight="1">
      <c r="F133" s="17"/>
    </row>
    <row r="134" spans="6:6" s="14" customFormat="1" ht="15" customHeight="1">
      <c r="F134" s="17"/>
    </row>
    <row r="135" spans="6:6" s="14" customFormat="1" ht="15" customHeight="1">
      <c r="F135" s="17"/>
    </row>
    <row r="136" spans="6:6" s="14" customFormat="1" ht="15" customHeight="1">
      <c r="F136" s="17"/>
    </row>
    <row r="137" spans="6:6" s="14" customFormat="1" ht="15" customHeight="1">
      <c r="F137" s="17"/>
    </row>
    <row r="138" spans="6:6" s="14" customFormat="1" ht="15" customHeight="1">
      <c r="F138" s="17"/>
    </row>
    <row r="139" spans="6:6" s="14" customFormat="1" ht="15" customHeight="1">
      <c r="F139" s="17"/>
    </row>
    <row r="140" spans="6:6" s="14" customFormat="1" ht="15" customHeight="1">
      <c r="F140" s="17"/>
    </row>
    <row r="141" spans="6:6" s="14" customFormat="1" ht="15" customHeight="1">
      <c r="F141" s="17"/>
    </row>
    <row r="142" spans="6:6" s="14" customFormat="1" ht="15" customHeight="1">
      <c r="F142" s="17"/>
    </row>
    <row r="143" spans="6:6" s="14" customFormat="1" ht="15" customHeight="1">
      <c r="F143" s="17"/>
    </row>
    <row r="144" spans="6:6" s="14" customFormat="1" ht="15" customHeight="1">
      <c r="F144" s="17"/>
    </row>
    <row r="145" spans="6:6" s="14" customFormat="1" ht="15" customHeight="1">
      <c r="F145" s="17"/>
    </row>
    <row r="146" spans="6:6" s="14" customFormat="1" ht="15" customHeight="1">
      <c r="F146" s="17"/>
    </row>
    <row r="147" spans="6:6" s="14" customFormat="1" ht="15" customHeight="1">
      <c r="F147" s="17"/>
    </row>
    <row r="148" spans="6:6" s="14" customFormat="1" ht="15" customHeight="1">
      <c r="F148" s="17"/>
    </row>
    <row r="149" spans="6:6" s="14" customFormat="1" ht="15" customHeight="1">
      <c r="F149" s="17"/>
    </row>
    <row r="150" spans="6:6" s="14" customFormat="1" ht="15" customHeight="1">
      <c r="F150" s="17"/>
    </row>
    <row r="151" spans="6:6" s="14" customFormat="1" ht="15" customHeight="1">
      <c r="F151" s="17"/>
    </row>
    <row r="152" spans="6:6" s="14" customFormat="1" ht="15" customHeight="1">
      <c r="F152" s="17"/>
    </row>
    <row r="153" spans="6:6" s="14" customFormat="1" ht="15" customHeight="1">
      <c r="F153" s="17"/>
    </row>
    <row r="154" spans="6:6" s="14" customFormat="1" ht="15" customHeight="1">
      <c r="F154" s="17"/>
    </row>
    <row r="155" spans="6:6" s="14" customFormat="1" ht="15" customHeight="1">
      <c r="F155" s="17"/>
    </row>
    <row r="156" spans="6:6" s="14" customFormat="1" ht="15" customHeight="1">
      <c r="F156" s="17"/>
    </row>
    <row r="157" spans="6:6" s="14" customFormat="1" ht="15" customHeight="1">
      <c r="F157" s="17"/>
    </row>
    <row r="158" spans="6:6" s="14" customFormat="1" ht="15" customHeight="1">
      <c r="F158" s="17"/>
    </row>
    <row r="159" spans="6:6" s="14" customFormat="1" ht="15" customHeight="1">
      <c r="F159" s="17"/>
    </row>
    <row r="160" spans="6:6" s="14" customFormat="1" ht="15" customHeight="1">
      <c r="F160" s="17"/>
    </row>
    <row r="161" spans="6:6" s="14" customFormat="1" ht="15" customHeight="1">
      <c r="F161" s="17"/>
    </row>
    <row r="162" spans="6:6" s="14" customFormat="1" ht="15" customHeight="1">
      <c r="F162" s="17"/>
    </row>
    <row r="163" spans="6:6" s="14" customFormat="1" ht="15" customHeight="1">
      <c r="F163" s="17"/>
    </row>
    <row r="164" spans="6:6" s="14" customFormat="1" ht="15" customHeight="1">
      <c r="F164" s="17"/>
    </row>
    <row r="165" spans="6:6" s="14" customFormat="1" ht="15" customHeight="1">
      <c r="F165" s="17"/>
    </row>
    <row r="166" spans="6:6" s="14" customFormat="1" ht="15" customHeight="1">
      <c r="F166" s="17"/>
    </row>
    <row r="167" spans="6:6" s="14" customFormat="1" ht="15" customHeight="1">
      <c r="F167" s="17"/>
    </row>
    <row r="168" spans="6:6" s="14" customFormat="1" ht="15" customHeight="1">
      <c r="F168" s="17"/>
    </row>
    <row r="169" spans="6:6" s="14" customFormat="1" ht="15" customHeight="1">
      <c r="F169" s="17"/>
    </row>
    <row r="170" spans="6:6" s="14" customFormat="1" ht="15" customHeight="1">
      <c r="F170" s="17"/>
    </row>
    <row r="171" spans="6:6" s="14" customFormat="1" ht="15" customHeight="1">
      <c r="F171" s="17"/>
    </row>
    <row r="172" spans="6:6" s="14" customFormat="1" ht="15" customHeight="1">
      <c r="F172" s="17"/>
    </row>
    <row r="173" spans="6:6" s="14" customFormat="1" ht="15" customHeight="1">
      <c r="F173" s="17"/>
    </row>
    <row r="174" spans="6:6" s="14" customFormat="1" ht="15" customHeight="1">
      <c r="F174" s="17"/>
    </row>
    <row r="175" spans="6:6" s="14" customFormat="1" ht="15" customHeight="1">
      <c r="F175" s="17"/>
    </row>
    <row r="176" spans="6:6" s="14" customFormat="1" ht="15" customHeight="1">
      <c r="F176" s="17"/>
    </row>
    <row r="177" spans="6:6" s="14" customFormat="1" ht="15" customHeight="1">
      <c r="F177" s="17"/>
    </row>
    <row r="178" spans="6:6" s="14" customFormat="1" ht="15" customHeight="1">
      <c r="F178" s="17"/>
    </row>
    <row r="179" spans="6:6" s="14" customFormat="1" ht="15" customHeight="1">
      <c r="F179" s="17"/>
    </row>
    <row r="180" spans="6:6" s="14" customFormat="1" ht="15" customHeight="1">
      <c r="F180" s="17"/>
    </row>
    <row r="181" spans="6:6" s="14" customFormat="1" ht="15" customHeight="1">
      <c r="F181" s="17"/>
    </row>
    <row r="182" spans="6:6" s="14" customFormat="1" ht="15" customHeight="1">
      <c r="F182" s="17"/>
    </row>
    <row r="183" spans="6:6" s="14" customFormat="1" ht="15" customHeight="1">
      <c r="F183" s="17"/>
    </row>
    <row r="184" spans="6:6" s="14" customFormat="1" ht="15" customHeight="1">
      <c r="F184" s="17"/>
    </row>
    <row r="185" spans="6:6" s="14" customFormat="1" ht="15" customHeight="1">
      <c r="F185" s="17"/>
    </row>
    <row r="186" spans="6:6" s="14" customFormat="1" ht="15" customHeight="1">
      <c r="F186" s="17"/>
    </row>
    <row r="187" spans="6:6" s="14" customFormat="1" ht="15" customHeight="1">
      <c r="F187" s="17"/>
    </row>
    <row r="188" spans="6:6" s="14" customFormat="1" ht="15" customHeight="1">
      <c r="F188" s="17"/>
    </row>
  </sheetData>
  <mergeCells count="13">
    <mergeCell ref="A1:F1"/>
    <mergeCell ref="A2:F2"/>
    <mergeCell ref="E5:E6"/>
    <mergeCell ref="A14:E14"/>
    <mergeCell ref="A15:E15"/>
    <mergeCell ref="A3:F3"/>
    <mergeCell ref="A4:A6"/>
    <mergeCell ref="B4:C4"/>
    <mergeCell ref="D4:E4"/>
    <mergeCell ref="F4:F6"/>
    <mergeCell ref="B5:B6"/>
    <mergeCell ref="C5:C6"/>
    <mergeCell ref="D5:D6"/>
  </mergeCells>
  <hyperlinks>
    <hyperlink ref="A3" location="'spis tablic'!A1" display="'spis tablic'!A1" xr:uid="{BB3CA72D-701E-4BD8-BC43-CB38B7EDD0CC}"/>
    <hyperlink ref="A3:E3" location="'Spis tablic_DZIAŁ I'!A1" display="'Spis tablic_DZIAŁ I'!A1" xr:uid="{DAFDA977-E859-47E0-8BE1-F306BCE90248}"/>
    <hyperlink ref="A3:F3" location="'Spis tablic_DZIAŁ I '!A1" display="'Spis tablic_DZIAŁ I '!A1" xr:uid="{CC18847E-BBF1-468D-BB72-94C05543DC9B}"/>
  </hyperlinks>
  <pageMargins left="0.74803149606299213" right="0.74803149606299213"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9"/>
  <sheetViews>
    <sheetView zoomScaleNormal="100" workbookViewId="0">
      <selection activeCell="A25" sqref="A25:F25"/>
    </sheetView>
  </sheetViews>
  <sheetFormatPr defaultColWidth="9.109375" defaultRowHeight="11.4"/>
  <cols>
    <col min="1" max="1" width="60.6640625" style="2" customWidth="1"/>
    <col min="2" max="5" width="18.6640625" style="2" customWidth="1"/>
    <col min="6" max="6" width="60.6640625" style="2" customWidth="1"/>
    <col min="7" max="9" width="9.109375" style="2"/>
    <col min="10" max="10" width="24.5546875" style="2" customWidth="1"/>
    <col min="11" max="11" width="12.33203125" style="2" customWidth="1"/>
    <col min="12" max="13" width="9.109375" style="2"/>
    <col min="14" max="14" width="19.88671875" style="2" customWidth="1"/>
    <col min="15" max="16" width="9.109375" style="2"/>
    <col min="17" max="17" width="11.6640625" style="2" bestFit="1" customWidth="1"/>
    <col min="18" max="16384" width="9.109375" style="2"/>
  </cols>
  <sheetData>
    <row r="1" spans="1:17" s="2013" customFormat="1" ht="15" customHeight="1">
      <c r="A1" s="2058" t="s">
        <v>3055</v>
      </c>
      <c r="B1" s="2058"/>
      <c r="C1" s="2058"/>
      <c r="D1" s="2058"/>
      <c r="E1" s="2058"/>
      <c r="F1" s="2058"/>
    </row>
    <row r="2" spans="1:17" s="2015" customFormat="1" ht="15" customHeight="1">
      <c r="A2" s="2059" t="s">
        <v>3058</v>
      </c>
      <c r="B2" s="2059"/>
      <c r="C2" s="2059"/>
      <c r="D2" s="2059"/>
      <c r="E2" s="2059"/>
      <c r="F2" s="2059"/>
      <c r="G2" s="2014"/>
      <c r="H2" s="2014"/>
      <c r="I2" s="2014"/>
    </row>
    <row r="3" spans="1:17" s="128" customFormat="1" ht="24.9" customHeight="1">
      <c r="A3" s="2060" t="s">
        <v>11</v>
      </c>
      <c r="B3" s="2060"/>
      <c r="C3" s="2060"/>
      <c r="D3" s="2060"/>
      <c r="E3" s="2060"/>
      <c r="F3" s="2060"/>
      <c r="G3" s="1352"/>
      <c r="H3" s="1352"/>
      <c r="I3" s="1352"/>
    </row>
    <row r="4" spans="1:17" s="18" customFormat="1" ht="24.9" customHeight="1">
      <c r="A4" s="2043" t="s">
        <v>28</v>
      </c>
      <c r="B4" s="2061" t="s">
        <v>29</v>
      </c>
      <c r="C4" s="2043"/>
      <c r="D4" s="2061" t="s">
        <v>3056</v>
      </c>
      <c r="E4" s="2043"/>
      <c r="F4" s="2062" t="s">
        <v>30</v>
      </c>
      <c r="G4" s="27"/>
      <c r="H4" s="27"/>
      <c r="I4" s="27"/>
    </row>
    <row r="5" spans="1:17" s="18" customFormat="1" ht="24.9" customHeight="1">
      <c r="A5" s="2044"/>
      <c r="B5" s="2039"/>
      <c r="C5" s="2045"/>
      <c r="D5" s="2039"/>
      <c r="E5" s="2045"/>
      <c r="F5" s="2063"/>
      <c r="G5" s="27"/>
      <c r="H5" s="27"/>
      <c r="I5" s="27"/>
      <c r="J5" s="28"/>
      <c r="K5" s="29"/>
      <c r="N5" s="28"/>
      <c r="O5" s="29"/>
    </row>
    <row r="6" spans="1:17" s="18" customFormat="1" ht="24.9" customHeight="1">
      <c r="A6" s="2044"/>
      <c r="B6" s="2052" t="s">
        <v>31</v>
      </c>
      <c r="C6" s="2056" t="s">
        <v>2929</v>
      </c>
      <c r="D6" s="2052" t="s">
        <v>31</v>
      </c>
      <c r="E6" s="2056" t="s">
        <v>2929</v>
      </c>
      <c r="F6" s="2063"/>
      <c r="G6" s="27"/>
      <c r="H6" s="27"/>
      <c r="I6" s="27"/>
      <c r="M6" s="30"/>
    </row>
    <row r="7" spans="1:17" s="18" customFormat="1" ht="24.9" customHeight="1">
      <c r="A7" s="2045"/>
      <c r="B7" s="2053"/>
      <c r="C7" s="2053"/>
      <c r="D7" s="2053"/>
      <c r="E7" s="2053"/>
      <c r="F7" s="2064"/>
      <c r="G7" s="27"/>
      <c r="H7" s="27"/>
      <c r="I7" s="27"/>
      <c r="J7" s="28"/>
      <c r="K7" s="31"/>
      <c r="N7" s="28"/>
      <c r="O7" s="31"/>
    </row>
    <row r="8" spans="1:17" s="1979" customFormat="1" ht="15" customHeight="1">
      <c r="A8" s="1873" t="s">
        <v>34</v>
      </c>
      <c r="B8" s="36">
        <v>7043849.63528</v>
      </c>
      <c r="C8" s="1878">
        <v>100</v>
      </c>
      <c r="D8" s="1879">
        <v>15739322.963860001</v>
      </c>
      <c r="E8" s="1880">
        <v>100</v>
      </c>
      <c r="F8" s="1978" t="s">
        <v>35</v>
      </c>
      <c r="G8" s="34"/>
      <c r="H8" s="34"/>
      <c r="I8" s="34"/>
      <c r="J8" s="35"/>
      <c r="K8" s="38"/>
      <c r="N8" s="35"/>
      <c r="O8" s="38"/>
    </row>
    <row r="9" spans="1:17" s="1979" customFormat="1" ht="15" customHeight="1">
      <c r="A9" s="1873" t="s">
        <v>36</v>
      </c>
      <c r="B9" s="39"/>
      <c r="C9" s="1997"/>
      <c r="D9" s="1879"/>
      <c r="E9" s="1998"/>
      <c r="F9" s="1978" t="s">
        <v>37</v>
      </c>
      <c r="G9" s="34"/>
      <c r="H9" s="34"/>
      <c r="I9" s="34"/>
      <c r="J9" s="35"/>
      <c r="K9" s="38"/>
      <c r="N9" s="35"/>
      <c r="O9" s="38"/>
    </row>
    <row r="10" spans="1:17" s="1979" customFormat="1" ht="15" customHeight="1">
      <c r="A10" s="1873" t="s">
        <v>38</v>
      </c>
      <c r="B10" s="36">
        <v>64006.670850000002</v>
      </c>
      <c r="C10" s="1881">
        <v>0.90868877338628296</v>
      </c>
      <c r="D10" s="1879">
        <v>11914.899949999999</v>
      </c>
      <c r="E10" s="1882">
        <v>7.5701476978129942E-2</v>
      </c>
      <c r="F10" s="1978" t="s">
        <v>39</v>
      </c>
      <c r="G10" s="34"/>
      <c r="H10" s="34"/>
      <c r="I10" s="34"/>
      <c r="J10" s="35"/>
      <c r="K10" s="38"/>
      <c r="N10" s="35"/>
      <c r="O10" s="38"/>
      <c r="Q10" s="41"/>
    </row>
    <row r="11" spans="1:17" s="1979" customFormat="1" ht="15" customHeight="1">
      <c r="A11" s="1873" t="s">
        <v>40</v>
      </c>
      <c r="B11" s="36">
        <v>130767</v>
      </c>
      <c r="C11" s="1881">
        <v>1.8564706342542741</v>
      </c>
      <c r="D11" s="1883" t="s">
        <v>41</v>
      </c>
      <c r="E11" s="1883" t="s">
        <v>41</v>
      </c>
      <c r="F11" s="1978" t="s">
        <v>42</v>
      </c>
      <c r="G11" s="34"/>
      <c r="H11" s="34"/>
      <c r="I11" s="34"/>
      <c r="J11" s="35"/>
      <c r="K11" s="38"/>
      <c r="N11" s="35"/>
      <c r="O11" s="38"/>
    </row>
    <row r="12" spans="1:17" s="1979" customFormat="1" ht="15" customHeight="1">
      <c r="A12" s="1873" t="s">
        <v>43</v>
      </c>
      <c r="B12" s="36">
        <v>2263056.8034000001</v>
      </c>
      <c r="C12" s="1881">
        <v>32.128124826305168</v>
      </c>
      <c r="D12" s="1883" t="s">
        <v>41</v>
      </c>
      <c r="E12" s="1883" t="s">
        <v>41</v>
      </c>
      <c r="F12" s="1978" t="s">
        <v>44</v>
      </c>
      <c r="G12" s="34"/>
      <c r="H12" s="34"/>
      <c r="I12" s="34"/>
      <c r="J12" s="35"/>
      <c r="K12" s="38"/>
      <c r="N12" s="35"/>
      <c r="O12" s="38"/>
    </row>
    <row r="13" spans="1:17" s="1979" customFormat="1" ht="15" customHeight="1">
      <c r="A13" s="1873" t="s">
        <v>45</v>
      </c>
      <c r="B13" s="36">
        <v>1618397.82225</v>
      </c>
      <c r="C13" s="1881">
        <v>22.976041597254611</v>
      </c>
      <c r="D13" s="1879">
        <v>1982606.4165000001</v>
      </c>
      <c r="E13" s="1882">
        <v>12.59651651505202</v>
      </c>
      <c r="F13" s="1978" t="s">
        <v>46</v>
      </c>
      <c r="G13" s="34"/>
      <c r="H13" s="34"/>
      <c r="I13" s="34"/>
      <c r="J13" s="35"/>
      <c r="K13" s="38"/>
      <c r="N13" s="35"/>
      <c r="O13" s="38"/>
    </row>
    <row r="14" spans="1:17" s="1979" customFormat="1" ht="15" customHeight="1">
      <c r="A14" s="1873" t="s">
        <v>47</v>
      </c>
      <c r="B14" s="36">
        <v>179221.38899000001</v>
      </c>
      <c r="C14" s="1881">
        <v>2.5443670474217295</v>
      </c>
      <c r="D14" s="1879">
        <v>737276.53960000002</v>
      </c>
      <c r="E14" s="1882">
        <v>4.6842964039362087</v>
      </c>
      <c r="F14" s="1978" t="s">
        <v>48</v>
      </c>
      <c r="G14" s="34"/>
      <c r="H14" s="34"/>
      <c r="I14" s="34"/>
      <c r="J14" s="35"/>
      <c r="K14" s="38"/>
      <c r="N14" s="35"/>
      <c r="O14" s="38"/>
    </row>
    <row r="15" spans="1:17" s="1979" customFormat="1" ht="15" customHeight="1">
      <c r="A15" s="1873" t="s">
        <v>49</v>
      </c>
      <c r="B15" s="36">
        <v>339959.37027999997</v>
      </c>
      <c r="C15" s="1881">
        <v>4.8263291791078426</v>
      </c>
      <c r="D15" s="1879">
        <v>1645.52892</v>
      </c>
      <c r="E15" s="1882">
        <v>1.0454890110447554E-2</v>
      </c>
      <c r="F15" s="1978" t="s">
        <v>50</v>
      </c>
      <c r="G15" s="34"/>
      <c r="H15" s="34"/>
      <c r="I15" s="34"/>
      <c r="J15" s="35"/>
      <c r="K15" s="38"/>
      <c r="N15" s="35"/>
      <c r="O15" s="38"/>
    </row>
    <row r="16" spans="1:17" s="1979" customFormat="1" ht="15" customHeight="1">
      <c r="A16" s="1873" t="s">
        <v>51</v>
      </c>
      <c r="B16" s="36">
        <v>22288.808829999998</v>
      </c>
      <c r="C16" s="1881">
        <v>0.31642936723640036</v>
      </c>
      <c r="D16" s="1879">
        <v>119070.56169</v>
      </c>
      <c r="E16" s="1882">
        <v>0.75651641410119752</v>
      </c>
      <c r="F16" s="1978" t="s">
        <v>52</v>
      </c>
      <c r="G16" s="34"/>
      <c r="H16" s="34"/>
      <c r="I16" s="34"/>
      <c r="J16" s="35"/>
      <c r="K16" s="38"/>
      <c r="N16" s="35"/>
      <c r="O16" s="38"/>
    </row>
    <row r="17" spans="1:15" s="1979" customFormat="1" ht="15" customHeight="1">
      <c r="A17" s="1873" t="s">
        <v>53</v>
      </c>
      <c r="B17" s="36">
        <v>318111.4094</v>
      </c>
      <c r="C17" s="1881">
        <v>4.5161584342558836</v>
      </c>
      <c r="D17" s="1879">
        <v>694780.93854999996</v>
      </c>
      <c r="E17" s="1882">
        <v>4.4143000314900958</v>
      </c>
      <c r="F17" s="1978" t="s">
        <v>54</v>
      </c>
      <c r="G17" s="34"/>
      <c r="H17" s="34"/>
      <c r="I17" s="34"/>
    </row>
    <row r="18" spans="1:15" s="1979" customFormat="1" ht="15" customHeight="1">
      <c r="A18" s="1873" t="s">
        <v>55</v>
      </c>
      <c r="B18" s="36">
        <v>124248.19356</v>
      </c>
      <c r="C18" s="1881">
        <v>1.7639245582087304</v>
      </c>
      <c r="D18" s="1879">
        <v>2814032.9298999999</v>
      </c>
      <c r="E18" s="1882">
        <v>17.878996042977636</v>
      </c>
      <c r="F18" s="1978" t="s">
        <v>56</v>
      </c>
      <c r="G18" s="34"/>
      <c r="H18" s="34"/>
      <c r="I18" s="34"/>
    </row>
    <row r="19" spans="1:15" s="1979" customFormat="1" ht="15" customHeight="1">
      <c r="A19" s="1873" t="s">
        <v>57</v>
      </c>
      <c r="B19" s="36">
        <v>368124.03991000005</v>
      </c>
      <c r="C19" s="1881">
        <v>5.2261768630920917</v>
      </c>
      <c r="D19" s="1879">
        <v>3610.3437999999996</v>
      </c>
      <c r="E19" s="1882">
        <v>2.2938367859214309E-2</v>
      </c>
      <c r="F19" s="1978" t="s">
        <v>58</v>
      </c>
      <c r="G19" s="34"/>
      <c r="H19" s="34"/>
      <c r="I19" s="34"/>
    </row>
    <row r="20" spans="1:15" s="1979" customFormat="1" ht="15" customHeight="1">
      <c r="A20" s="1873" t="s">
        <v>59</v>
      </c>
      <c r="B20" s="36">
        <v>3079</v>
      </c>
      <c r="C20" s="1881">
        <v>4.3711892777756702E-2</v>
      </c>
      <c r="D20" s="1879">
        <v>5364469.9547700007</v>
      </c>
      <c r="E20" s="1882">
        <v>34.083231960406941</v>
      </c>
      <c r="F20" s="1978" t="s">
        <v>60</v>
      </c>
      <c r="G20" s="34"/>
      <c r="H20" s="34"/>
      <c r="I20" s="34"/>
    </row>
    <row r="21" spans="1:15" s="1979" customFormat="1" ht="15" customHeight="1">
      <c r="A21" s="1873" t="s">
        <v>61</v>
      </c>
      <c r="B21" s="36">
        <v>398818.22858</v>
      </c>
      <c r="C21" s="1881">
        <v>5.6619355782734075</v>
      </c>
      <c r="D21" s="1879">
        <v>1551776.5077</v>
      </c>
      <c r="E21" s="1882">
        <v>9.8592328987919409</v>
      </c>
      <c r="F21" s="1978" t="s">
        <v>62</v>
      </c>
      <c r="G21" s="34"/>
      <c r="H21" s="34"/>
      <c r="I21" s="34"/>
    </row>
    <row r="22" spans="1:15" s="1979" customFormat="1" ht="15" customHeight="1">
      <c r="A22" s="1873" t="s">
        <v>63</v>
      </c>
      <c r="B22" s="36">
        <v>196170.37125</v>
      </c>
      <c r="C22" s="1881">
        <v>2.7849880591921812</v>
      </c>
      <c r="D22" s="1879">
        <v>565095.0462000001</v>
      </c>
      <c r="E22" s="1882">
        <v>3.5903389713620371</v>
      </c>
      <c r="F22" s="1978" t="s">
        <v>64</v>
      </c>
      <c r="G22" s="42"/>
      <c r="H22" s="34"/>
      <c r="I22" s="34"/>
    </row>
    <row r="23" spans="1:15" s="54" customFormat="1" ht="15" customHeight="1">
      <c r="A23" s="2040" t="s">
        <v>3003</v>
      </c>
      <c r="B23" s="2040"/>
      <c r="C23" s="2040"/>
      <c r="D23" s="2040"/>
      <c r="E23" s="2040"/>
      <c r="F23" s="2040"/>
      <c r="G23" s="42"/>
      <c r="H23" s="42"/>
      <c r="I23" s="42"/>
      <c r="J23" s="134"/>
      <c r="N23" s="134"/>
    </row>
    <row r="24" spans="1:15" s="54" customFormat="1" ht="15" customHeight="1">
      <c r="A24" s="2040" t="s">
        <v>65</v>
      </c>
      <c r="B24" s="2040"/>
      <c r="C24" s="2040"/>
      <c r="D24" s="2040"/>
      <c r="E24" s="2040"/>
      <c r="F24" s="2040"/>
      <c r="G24" s="42"/>
      <c r="H24" s="42"/>
      <c r="I24" s="42"/>
      <c r="J24" s="134"/>
      <c r="N24" s="134"/>
      <c r="O24" s="150"/>
    </row>
    <row r="25" spans="1:15" s="194" customFormat="1" ht="21" customHeight="1">
      <c r="A25" s="2057" t="s">
        <v>3004</v>
      </c>
      <c r="B25" s="2057"/>
      <c r="C25" s="2057"/>
      <c r="D25" s="2057"/>
      <c r="E25" s="2057"/>
      <c r="F25" s="2057"/>
      <c r="G25" s="159"/>
      <c r="H25" s="159"/>
      <c r="I25" s="159"/>
      <c r="J25" s="1999"/>
      <c r="K25" s="2000"/>
      <c r="N25" s="1999"/>
      <c r="O25" s="2000"/>
    </row>
    <row r="26" spans="1:15" s="14" customFormat="1" ht="15" customHeight="1">
      <c r="J26" s="19"/>
      <c r="K26" s="44"/>
      <c r="N26" s="19"/>
      <c r="O26" s="44"/>
    </row>
    <row r="27" spans="1:15" s="14" customFormat="1" ht="15" customHeight="1">
      <c r="C27" s="18"/>
      <c r="D27" s="1884"/>
      <c r="E27" s="45"/>
      <c r="J27" s="19"/>
      <c r="K27" s="44"/>
      <c r="N27" s="19"/>
      <c r="O27" s="44"/>
    </row>
    <row r="28" spans="1:15" s="14" customFormat="1" ht="15" customHeight="1">
      <c r="B28" s="36"/>
      <c r="C28" s="163"/>
      <c r="D28" s="1981"/>
      <c r="E28" s="1982"/>
      <c r="F28" s="45"/>
      <c r="J28" s="19"/>
      <c r="K28" s="44"/>
      <c r="N28" s="19"/>
      <c r="O28" s="44"/>
    </row>
    <row r="29" spans="1:15" s="14" customFormat="1" ht="15" customHeight="1">
      <c r="B29" s="36"/>
      <c r="C29" s="163"/>
      <c r="D29" s="1983"/>
      <c r="E29" s="1984"/>
      <c r="F29" s="45"/>
      <c r="J29" s="19"/>
      <c r="K29" s="44"/>
      <c r="N29" s="19"/>
      <c r="O29" s="44"/>
    </row>
    <row r="30" spans="1:15" s="14" customFormat="1" ht="15" customHeight="1">
      <c r="B30" s="36"/>
      <c r="C30" s="163"/>
      <c r="D30" s="1983"/>
      <c r="E30" s="1984"/>
      <c r="F30" s="45"/>
      <c r="J30" s="19"/>
      <c r="K30" s="44"/>
      <c r="N30" s="19"/>
      <c r="O30" s="44"/>
    </row>
    <row r="31" spans="1:15" s="14" customFormat="1" ht="15" customHeight="1">
      <c r="B31" s="36"/>
      <c r="C31" s="163"/>
      <c r="D31" s="1981"/>
      <c r="E31" s="1982"/>
      <c r="F31" s="45"/>
      <c r="J31" s="19"/>
      <c r="K31" s="44"/>
      <c r="N31" s="19"/>
      <c r="O31" s="44"/>
    </row>
    <row r="32" spans="1:15" s="14" customFormat="1" ht="15" customHeight="1">
      <c r="B32" s="36"/>
      <c r="C32" s="163"/>
      <c r="D32" s="1981"/>
      <c r="E32" s="1982"/>
      <c r="F32" s="45"/>
      <c r="J32" s="19"/>
      <c r="K32" s="44"/>
      <c r="N32" s="19"/>
      <c r="O32" s="44"/>
    </row>
    <row r="33" spans="2:15" s="14" customFormat="1" ht="15" customHeight="1">
      <c r="B33" s="36"/>
      <c r="C33" s="163"/>
      <c r="D33" s="1981"/>
      <c r="E33" s="1982"/>
      <c r="F33" s="45"/>
      <c r="J33" s="19"/>
      <c r="K33" s="44"/>
      <c r="N33" s="19"/>
      <c r="O33" s="44"/>
    </row>
    <row r="34" spans="2:15" s="14" customFormat="1" ht="15" customHeight="1">
      <c r="B34" s="36"/>
      <c r="C34" s="162"/>
      <c r="D34" s="1981"/>
      <c r="E34" s="1982"/>
      <c r="F34" s="45"/>
      <c r="J34" s="19"/>
      <c r="K34" s="44"/>
      <c r="N34" s="19"/>
      <c r="O34" s="44"/>
    </row>
    <row r="35" spans="2:15" s="14" customFormat="1" ht="15" customHeight="1">
      <c r="B35" s="36"/>
      <c r="C35" s="162"/>
      <c r="D35" s="1981"/>
      <c r="E35" s="1982"/>
      <c r="F35" s="45"/>
      <c r="J35" s="19"/>
      <c r="K35" s="44"/>
      <c r="N35" s="19"/>
      <c r="O35" s="44"/>
    </row>
    <row r="36" spans="2:15" s="14" customFormat="1" ht="15" customHeight="1">
      <c r="B36" s="36"/>
      <c r="C36" s="162"/>
      <c r="D36" s="1981"/>
      <c r="E36" s="1982"/>
      <c r="F36" s="45"/>
    </row>
    <row r="37" spans="2:15" s="14" customFormat="1" ht="15" customHeight="1">
      <c r="B37" s="36"/>
      <c r="C37" s="162"/>
      <c r="D37" s="1981"/>
      <c r="E37" s="1982"/>
      <c r="F37" s="45"/>
    </row>
    <row r="38" spans="2:15" s="14" customFormat="1" ht="15" customHeight="1">
      <c r="B38" s="36"/>
      <c r="C38" s="162"/>
      <c r="D38" s="1981"/>
      <c r="E38" s="1982"/>
      <c r="F38" s="45"/>
    </row>
    <row r="39" spans="2:15" s="14" customFormat="1" ht="15" customHeight="1">
      <c r="B39" s="36"/>
      <c r="C39" s="162"/>
      <c r="D39" s="1981"/>
      <c r="E39" s="1982"/>
      <c r="F39" s="45"/>
    </row>
    <row r="40" spans="2:15" s="14" customFormat="1" ht="15" customHeight="1">
      <c r="B40" s="36"/>
      <c r="C40" s="162"/>
      <c r="D40" s="1981"/>
      <c r="E40" s="1982"/>
      <c r="F40" s="45"/>
      <c r="J40" s="19"/>
      <c r="K40" s="44"/>
      <c r="N40" s="19"/>
      <c r="O40" s="44"/>
    </row>
    <row r="41" spans="2:15" s="14" customFormat="1" ht="15" customHeight="1">
      <c r="D41" s="45"/>
      <c r="E41" s="45"/>
      <c r="F41" s="45"/>
    </row>
    <row r="42" spans="2:15" s="14" customFormat="1" ht="15" customHeight="1"/>
    <row r="43" spans="2:15" s="14" customFormat="1" ht="15" customHeight="1"/>
    <row r="44" spans="2:15" s="14" customFormat="1" ht="15" customHeight="1"/>
    <row r="45" spans="2:15" s="14" customFormat="1" ht="15" customHeight="1"/>
    <row r="46" spans="2:15" s="14" customFormat="1" ht="15" customHeight="1">
      <c r="J46" s="19"/>
      <c r="K46" s="44"/>
      <c r="N46" s="19"/>
      <c r="O46" s="44"/>
    </row>
    <row r="47" spans="2:15" s="14" customFormat="1" ht="15" customHeight="1">
      <c r="J47" s="19"/>
      <c r="K47" s="44"/>
    </row>
    <row r="48" spans="2:15" s="14" customFormat="1" ht="15" customHeight="1"/>
    <row r="49" spans="10:15" s="14" customFormat="1" ht="15" customHeight="1"/>
    <row r="50" spans="10:15" s="14" customFormat="1" ht="15" customHeight="1">
      <c r="N50" s="19"/>
      <c r="O50" s="44"/>
    </row>
    <row r="51" spans="10:15" s="14" customFormat="1" ht="15" customHeight="1">
      <c r="J51" s="19"/>
      <c r="K51" s="44"/>
    </row>
    <row r="52" spans="10:15" s="14" customFormat="1" ht="15" customHeight="1">
      <c r="N52" s="19"/>
      <c r="O52" s="44"/>
    </row>
    <row r="53" spans="10:15" s="14" customFormat="1" ht="15" customHeight="1">
      <c r="J53" s="19"/>
      <c r="K53" s="44"/>
      <c r="N53" s="19"/>
      <c r="O53" s="44"/>
    </row>
    <row r="54" spans="10:15" s="14" customFormat="1" ht="15" customHeight="1">
      <c r="J54" s="19"/>
      <c r="K54" s="44"/>
      <c r="N54" s="19"/>
      <c r="O54" s="44"/>
    </row>
    <row r="55" spans="10:15" s="14" customFormat="1" ht="15" customHeight="1">
      <c r="J55" s="19"/>
      <c r="K55" s="44"/>
      <c r="N55" s="19"/>
      <c r="O55" s="44"/>
    </row>
    <row r="56" spans="10:15" s="14" customFormat="1" ht="15" customHeight="1">
      <c r="J56" s="19"/>
      <c r="K56" s="44"/>
      <c r="N56" s="19"/>
      <c r="O56" s="44"/>
    </row>
    <row r="57" spans="10:15" s="14" customFormat="1" ht="15" customHeight="1">
      <c r="J57" s="19"/>
      <c r="K57" s="44"/>
    </row>
    <row r="58" spans="10:15">
      <c r="J58" s="46"/>
      <c r="K58" s="47"/>
      <c r="M58" s="48"/>
      <c r="N58" s="49"/>
      <c r="O58" s="50"/>
    </row>
    <row r="59" spans="10:15">
      <c r="J59" s="46"/>
      <c r="K59" s="47"/>
    </row>
  </sheetData>
  <mergeCells count="14">
    <mergeCell ref="E6:E7"/>
    <mergeCell ref="A23:F23"/>
    <mergeCell ref="A24:F24"/>
    <mergeCell ref="A25:F25"/>
    <mergeCell ref="A1:F1"/>
    <mergeCell ref="A2:F2"/>
    <mergeCell ref="A3:F3"/>
    <mergeCell ref="A4:A7"/>
    <mergeCell ref="B4:C5"/>
    <mergeCell ref="D4:E5"/>
    <mergeCell ref="F4:F7"/>
    <mergeCell ref="B6:B7"/>
    <mergeCell ref="C6:C7"/>
    <mergeCell ref="D6:D7"/>
  </mergeCells>
  <hyperlinks>
    <hyperlink ref="A3" location="'spis tablic'!A1" display="'spis tablic'!A1" xr:uid="{0F45D24F-A332-40F6-9919-06CB220B0581}"/>
    <hyperlink ref="A3:F3" location="'Spis tablic_DZIAŁ I '!A1" display="'Spis tablic_DZIAŁ I '!A1" xr:uid="{E70428D8-C7AB-4266-88FB-AF0194C43E00}"/>
  </hyperlinks>
  <pageMargins left="0.75" right="0.75"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8"/>
  <sheetViews>
    <sheetView zoomScaleNormal="100" workbookViewId="0">
      <selection sqref="A1:F1"/>
    </sheetView>
  </sheetViews>
  <sheetFormatPr defaultColWidth="9.109375" defaultRowHeight="10.199999999999999"/>
  <cols>
    <col min="1" max="1" width="60.6640625" style="14" customWidth="1"/>
    <col min="2" max="5" width="18.6640625" style="14" customWidth="1"/>
    <col min="6" max="6" width="60.6640625" style="14" customWidth="1"/>
    <col min="7" max="16384" width="9.109375" style="14"/>
  </cols>
  <sheetData>
    <row r="1" spans="1:6" s="2016" customFormat="1" ht="15" customHeight="1">
      <c r="A1" s="2066" t="s">
        <v>3039</v>
      </c>
      <c r="B1" s="2066"/>
      <c r="C1" s="2066"/>
      <c r="D1" s="2066"/>
      <c r="E1" s="2066"/>
      <c r="F1" s="2066"/>
    </row>
    <row r="2" spans="1:6" s="2012" customFormat="1" ht="15" customHeight="1">
      <c r="A2" s="2067" t="s">
        <v>3042</v>
      </c>
      <c r="B2" s="2067"/>
      <c r="C2" s="2067"/>
      <c r="D2" s="2067"/>
      <c r="E2" s="2067"/>
      <c r="F2" s="2067"/>
    </row>
    <row r="3" spans="1:6" s="51" customFormat="1" ht="24.9" customHeight="1">
      <c r="A3" s="2042" t="s">
        <v>11</v>
      </c>
      <c r="B3" s="2042"/>
      <c r="C3" s="2042"/>
      <c r="D3" s="2042"/>
      <c r="E3" s="2042"/>
      <c r="F3" s="2042"/>
    </row>
    <row r="4" spans="1:6" s="18" customFormat="1" ht="24.9" customHeight="1">
      <c r="A4" s="2043" t="s">
        <v>66</v>
      </c>
      <c r="B4" s="2061" t="s">
        <v>29</v>
      </c>
      <c r="C4" s="2043"/>
      <c r="D4" s="2061" t="s">
        <v>3038</v>
      </c>
      <c r="E4" s="2043"/>
      <c r="F4" s="2062" t="s">
        <v>30</v>
      </c>
    </row>
    <row r="5" spans="1:6" s="18" customFormat="1" ht="24.9" customHeight="1">
      <c r="A5" s="2044"/>
      <c r="B5" s="2039"/>
      <c r="C5" s="2045"/>
      <c r="D5" s="2039"/>
      <c r="E5" s="2045"/>
      <c r="F5" s="2063"/>
    </row>
    <row r="6" spans="1:6" s="18" customFormat="1" ht="24.9" customHeight="1">
      <c r="A6" s="2044"/>
      <c r="B6" s="2052" t="s">
        <v>67</v>
      </c>
      <c r="C6" s="2056" t="s">
        <v>2929</v>
      </c>
      <c r="D6" s="2052" t="s">
        <v>31</v>
      </c>
      <c r="E6" s="2056" t="s">
        <v>2929</v>
      </c>
      <c r="F6" s="2063"/>
    </row>
    <row r="7" spans="1:6" s="18" customFormat="1" ht="24.9" customHeight="1">
      <c r="A7" s="2045"/>
      <c r="B7" s="2053"/>
      <c r="C7" s="2053"/>
      <c r="D7" s="2053"/>
      <c r="E7" s="2053"/>
      <c r="F7" s="2064"/>
    </row>
    <row r="8" spans="1:6" s="1979" customFormat="1" ht="15" customHeight="1">
      <c r="A8" s="1872" t="s">
        <v>32</v>
      </c>
      <c r="B8" s="1885">
        <v>870143503.93298995</v>
      </c>
      <c r="C8" s="1877" t="s">
        <v>33</v>
      </c>
      <c r="D8" s="1886">
        <v>365053424.01849997</v>
      </c>
      <c r="E8" s="1877" t="s">
        <v>33</v>
      </c>
      <c r="F8" s="33" t="s">
        <v>2123</v>
      </c>
    </row>
    <row r="9" spans="1:6" s="1979" customFormat="1" ht="15" customHeight="1">
      <c r="A9" s="1873" t="s">
        <v>34</v>
      </c>
      <c r="B9" s="1887">
        <v>6286909.9181700004</v>
      </c>
      <c r="C9" s="1874">
        <v>100</v>
      </c>
      <c r="D9" s="1888">
        <v>12794565.45232</v>
      </c>
      <c r="E9" s="1889">
        <v>100</v>
      </c>
      <c r="F9" s="1978" t="s">
        <v>35</v>
      </c>
    </row>
    <row r="10" spans="1:6" s="1979" customFormat="1" ht="15" customHeight="1">
      <c r="A10" s="1873" t="s">
        <v>36</v>
      </c>
      <c r="B10" s="1890"/>
      <c r="C10" s="1891"/>
      <c r="D10" s="1892"/>
      <c r="E10" s="1893"/>
      <c r="F10" s="1978" t="s">
        <v>37</v>
      </c>
    </row>
    <row r="11" spans="1:6" s="1979" customFormat="1" ht="15" customHeight="1">
      <c r="A11" s="1873" t="s">
        <v>38</v>
      </c>
      <c r="B11" s="1887">
        <v>59295.411390000001</v>
      </c>
      <c r="C11" s="1894">
        <v>0.94</v>
      </c>
      <c r="D11" s="1888">
        <v>11914.899949999999</v>
      </c>
      <c r="E11" s="1895">
        <v>0.09</v>
      </c>
      <c r="F11" s="1978" t="s">
        <v>39</v>
      </c>
    </row>
    <row r="12" spans="1:6" s="1979" customFormat="1" ht="15" customHeight="1">
      <c r="A12" s="1873" t="s">
        <v>40</v>
      </c>
      <c r="B12" s="1887">
        <v>130767</v>
      </c>
      <c r="C12" s="1894">
        <v>2.08</v>
      </c>
      <c r="D12" s="1883" t="s">
        <v>41</v>
      </c>
      <c r="E12" s="1896" t="s">
        <v>41</v>
      </c>
      <c r="F12" s="1978" t="s">
        <v>42</v>
      </c>
    </row>
    <row r="13" spans="1:6" s="1979" customFormat="1" ht="15" customHeight="1">
      <c r="A13" s="1873" t="s">
        <v>43</v>
      </c>
      <c r="B13" s="1887">
        <v>2263056.8034000001</v>
      </c>
      <c r="C13" s="1894">
        <v>36</v>
      </c>
      <c r="D13" s="1883" t="s">
        <v>41</v>
      </c>
      <c r="E13" s="1896" t="s">
        <v>41</v>
      </c>
      <c r="F13" s="1978" t="s">
        <v>44</v>
      </c>
    </row>
    <row r="14" spans="1:6" s="1979" customFormat="1" ht="15" customHeight="1">
      <c r="A14" s="1873" t="s">
        <v>45</v>
      </c>
      <c r="B14" s="1887">
        <v>1083403.2097199999</v>
      </c>
      <c r="C14" s="1894">
        <v>17.23</v>
      </c>
      <c r="D14" s="1888">
        <v>1630053.96627</v>
      </c>
      <c r="E14" s="1895">
        <v>12.74</v>
      </c>
      <c r="F14" s="1978" t="s">
        <v>46</v>
      </c>
    </row>
    <row r="15" spans="1:6" s="1979" customFormat="1" ht="15" customHeight="1">
      <c r="A15" s="1873" t="s">
        <v>47</v>
      </c>
      <c r="B15" s="1887">
        <v>179737.43007</v>
      </c>
      <c r="C15" s="1894">
        <v>2.86</v>
      </c>
      <c r="D15" s="1888">
        <v>277406.77310000005</v>
      </c>
      <c r="E15" s="1895">
        <v>2.17</v>
      </c>
      <c r="F15" s="1978" t="s">
        <v>48</v>
      </c>
    </row>
    <row r="16" spans="1:6" s="1979" customFormat="1" ht="15" customHeight="1">
      <c r="A16" s="1873" t="s">
        <v>49</v>
      </c>
      <c r="B16" s="1887">
        <v>298650.76269</v>
      </c>
      <c r="C16" s="1894">
        <v>4.75</v>
      </c>
      <c r="D16" s="1888">
        <v>1613.52892</v>
      </c>
      <c r="E16" s="1895">
        <v>0.01</v>
      </c>
      <c r="F16" s="1978" t="s">
        <v>50</v>
      </c>
    </row>
    <row r="17" spans="1:7" s="1979" customFormat="1" ht="15" customHeight="1">
      <c r="A17" s="1873" t="s">
        <v>51</v>
      </c>
      <c r="B17" s="1887">
        <v>22288.808829999998</v>
      </c>
      <c r="C17" s="1894">
        <v>0.35</v>
      </c>
      <c r="D17" s="1888">
        <v>112848.40662000001</v>
      </c>
      <c r="E17" s="1895">
        <v>0.88</v>
      </c>
      <c r="F17" s="1978" t="s">
        <v>52</v>
      </c>
    </row>
    <row r="18" spans="1:7" s="1979" customFormat="1" ht="15" customHeight="1">
      <c r="A18" s="1873" t="s">
        <v>53</v>
      </c>
      <c r="B18" s="1887">
        <v>348977.27974000003</v>
      </c>
      <c r="C18" s="1894">
        <v>5.55</v>
      </c>
      <c r="D18" s="1888">
        <v>540528.86600000004</v>
      </c>
      <c r="E18" s="1895">
        <v>4.22</v>
      </c>
      <c r="F18" s="1978" t="s">
        <v>54</v>
      </c>
    </row>
    <row r="19" spans="1:7" s="1979" customFormat="1" ht="15" customHeight="1">
      <c r="A19" s="1873" t="s">
        <v>55</v>
      </c>
      <c r="B19" s="1887">
        <v>147143.47224999999</v>
      </c>
      <c r="C19" s="1894">
        <v>2.34</v>
      </c>
      <c r="D19" s="1888">
        <v>2663003.5298800003</v>
      </c>
      <c r="E19" s="1895">
        <v>20.81</v>
      </c>
      <c r="F19" s="1978" t="s">
        <v>56</v>
      </c>
    </row>
    <row r="20" spans="1:7" s="1979" customFormat="1" ht="15" customHeight="1">
      <c r="A20" s="1873" t="s">
        <v>57</v>
      </c>
      <c r="B20" s="1887">
        <v>315191.91433999996</v>
      </c>
      <c r="C20" s="1894">
        <v>5.01</v>
      </c>
      <c r="D20" s="1888">
        <v>3567.70694</v>
      </c>
      <c r="E20" s="1895">
        <v>0.03</v>
      </c>
      <c r="F20" s="1978" t="s">
        <v>58</v>
      </c>
    </row>
    <row r="21" spans="1:7" s="1979" customFormat="1" ht="15" customHeight="1">
      <c r="A21" s="1873" t="s">
        <v>59</v>
      </c>
      <c r="B21" s="1887">
        <v>3102</v>
      </c>
      <c r="C21" s="1894">
        <v>0.05</v>
      </c>
      <c r="D21" s="1888">
        <v>4148168.5041100001</v>
      </c>
      <c r="E21" s="1895">
        <v>32.42</v>
      </c>
      <c r="F21" s="1978" t="s">
        <v>60</v>
      </c>
    </row>
    <row r="22" spans="1:7" s="1979" customFormat="1" ht="15" customHeight="1">
      <c r="A22" s="1873" t="s">
        <v>61</v>
      </c>
      <c r="B22" s="1887">
        <v>393070.60498</v>
      </c>
      <c r="C22" s="1894">
        <v>6.25</v>
      </c>
      <c r="D22" s="1888">
        <v>1412592.0298900001</v>
      </c>
      <c r="E22" s="1895">
        <v>11.04</v>
      </c>
      <c r="F22" s="1978" t="s">
        <v>62</v>
      </c>
    </row>
    <row r="23" spans="1:7" s="1979" customFormat="1" ht="15" customHeight="1">
      <c r="A23" s="1873" t="s">
        <v>63</v>
      </c>
      <c r="B23" s="1887">
        <v>196170.37125</v>
      </c>
      <c r="C23" s="1894">
        <v>3.12</v>
      </c>
      <c r="D23" s="1888">
        <v>496797.53204000002</v>
      </c>
      <c r="E23" s="1895">
        <v>3.88</v>
      </c>
      <c r="F23" s="1978" t="s">
        <v>64</v>
      </c>
      <c r="G23" s="54"/>
    </row>
    <row r="24" spans="1:7" s="54" customFormat="1" ht="15" customHeight="1">
      <c r="A24" s="2040" t="s">
        <v>3005</v>
      </c>
      <c r="B24" s="2040"/>
      <c r="C24" s="2040"/>
      <c r="D24" s="2040"/>
      <c r="E24" s="2040"/>
      <c r="F24" s="2040"/>
    </row>
    <row r="25" spans="1:7" s="54" customFormat="1" ht="15" customHeight="1">
      <c r="A25" s="2040" t="s">
        <v>68</v>
      </c>
      <c r="B25" s="2040"/>
      <c r="C25" s="2040"/>
      <c r="D25" s="2040"/>
      <c r="E25" s="2040"/>
      <c r="F25" s="2040"/>
    </row>
    <row r="26" spans="1:7" s="194" customFormat="1" ht="21" customHeight="1">
      <c r="A26" s="2057" t="s">
        <v>2824</v>
      </c>
      <c r="B26" s="2057"/>
      <c r="C26" s="2057"/>
      <c r="D26" s="2057"/>
      <c r="E26" s="2057"/>
      <c r="F26" s="2057"/>
    </row>
    <row r="27" spans="1:7" s="1978" customFormat="1" ht="15" customHeight="1">
      <c r="A27" s="2065"/>
      <c r="B27" s="2065"/>
      <c r="C27" s="2065"/>
      <c r="D27" s="2065"/>
      <c r="E27" s="2065"/>
      <c r="F27" s="2065"/>
    </row>
    <row r="28" spans="1:7" ht="15" customHeight="1"/>
    <row r="29" spans="1:7" ht="15" customHeight="1"/>
    <row r="30" spans="1:7" ht="15" customHeight="1">
      <c r="C30" s="18"/>
    </row>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sheetData>
  <mergeCells count="15">
    <mergeCell ref="A24:F24"/>
    <mergeCell ref="A25:F25"/>
    <mergeCell ref="A26:F26"/>
    <mergeCell ref="A27:F27"/>
    <mergeCell ref="A1:F1"/>
    <mergeCell ref="A2:F2"/>
    <mergeCell ref="A3:F3"/>
    <mergeCell ref="A4:A7"/>
    <mergeCell ref="B4:C5"/>
    <mergeCell ref="D4:E5"/>
    <mergeCell ref="F4:F7"/>
    <mergeCell ref="B6:B7"/>
    <mergeCell ref="C6:C7"/>
    <mergeCell ref="D6:D7"/>
    <mergeCell ref="E6:E7"/>
  </mergeCells>
  <hyperlinks>
    <hyperlink ref="A3" location="'spis tablic'!A1" display="'spis tablic'!A1" xr:uid="{5174F26B-4C5D-4D8C-8508-092CE0446FCF}"/>
    <hyperlink ref="A3:F3" location="'Spis tablic_DZIAŁ I '!A1" display="'Spis tablic_DZIAŁ I '!A1" xr:uid="{F1695D69-47D1-452F-8E2B-22CB57D7F54D}"/>
  </hyperlinks>
  <pageMargins left="0.74803149606299213" right="0.74803149606299213"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46"/>
  <sheetViews>
    <sheetView zoomScaleNormal="100" workbookViewId="0">
      <selection activeCell="B16" sqref="B16"/>
    </sheetView>
  </sheetViews>
  <sheetFormatPr defaultColWidth="9.109375" defaultRowHeight="11.4"/>
  <cols>
    <col min="1" max="1" width="35.6640625" style="2" customWidth="1"/>
    <col min="2" max="12" width="16.6640625" style="2" customWidth="1"/>
    <col min="13" max="13" width="9.109375" style="2"/>
    <col min="14" max="14" width="15.88671875" style="1898" customWidth="1"/>
    <col min="15" max="15" width="14.6640625" style="2" customWidth="1"/>
    <col min="16" max="16384" width="9.109375" style="2"/>
  </cols>
  <sheetData>
    <row r="1" spans="1:17" s="2017" customFormat="1" ht="15" customHeight="1">
      <c r="A1" s="2073" t="s">
        <v>3040</v>
      </c>
      <c r="B1" s="2073"/>
      <c r="C1" s="2073"/>
      <c r="D1" s="2073"/>
      <c r="E1" s="2073"/>
      <c r="F1" s="2073"/>
      <c r="G1" s="2073"/>
      <c r="H1" s="2073"/>
      <c r="I1" s="2073"/>
      <c r="J1" s="2073"/>
      <c r="K1" s="2073"/>
      <c r="L1" s="2073"/>
    </row>
    <row r="2" spans="1:17" s="2018" customFormat="1" ht="15" customHeight="1">
      <c r="A2" s="2074" t="s">
        <v>3048</v>
      </c>
      <c r="B2" s="2074"/>
      <c r="C2" s="2074"/>
      <c r="D2" s="2074"/>
      <c r="E2" s="2074"/>
      <c r="F2" s="2074"/>
      <c r="G2" s="2074"/>
      <c r="H2" s="2074"/>
      <c r="I2" s="2074"/>
      <c r="J2" s="2074"/>
      <c r="K2" s="2074"/>
      <c r="L2" s="2074"/>
    </row>
    <row r="3" spans="1:17" s="26" customFormat="1" ht="24.9" customHeight="1">
      <c r="A3" s="2042" t="s">
        <v>11</v>
      </c>
      <c r="B3" s="2042"/>
      <c r="C3" s="2042"/>
      <c r="D3" s="2042"/>
      <c r="E3" s="2042"/>
      <c r="F3" s="2042"/>
      <c r="G3" s="2042"/>
      <c r="H3" s="2042"/>
      <c r="I3" s="2042"/>
      <c r="J3" s="2042"/>
      <c r="K3" s="2042"/>
      <c r="L3" s="2042"/>
      <c r="N3" s="1897"/>
    </row>
    <row r="4" spans="1:17" s="18" customFormat="1" ht="24.9" customHeight="1">
      <c r="A4" s="2075" t="s">
        <v>69</v>
      </c>
      <c r="B4" s="2052" t="s">
        <v>2930</v>
      </c>
      <c r="C4" s="2052" t="s">
        <v>2931</v>
      </c>
      <c r="D4" s="2052" t="s">
        <v>2932</v>
      </c>
      <c r="E4" s="2052" t="s">
        <v>2933</v>
      </c>
      <c r="F4" s="2052" t="s">
        <v>2934</v>
      </c>
      <c r="G4" s="2052" t="s">
        <v>70</v>
      </c>
      <c r="H4" s="2070" t="s">
        <v>2936</v>
      </c>
      <c r="I4" s="2070"/>
      <c r="J4" s="2070"/>
      <c r="K4" s="2070"/>
      <c r="L4" s="2070"/>
    </row>
    <row r="5" spans="1:17" s="18" customFormat="1" ht="24.9" customHeight="1">
      <c r="A5" s="2044"/>
      <c r="B5" s="2071"/>
      <c r="C5" s="2071"/>
      <c r="D5" s="2071"/>
      <c r="E5" s="2071"/>
      <c r="F5" s="2071"/>
      <c r="G5" s="2071"/>
      <c r="H5" s="2052" t="s">
        <v>2935</v>
      </c>
      <c r="I5" s="2052" t="s">
        <v>71</v>
      </c>
      <c r="J5" s="2052" t="s">
        <v>72</v>
      </c>
      <c r="K5" s="2052" t="s">
        <v>73</v>
      </c>
      <c r="L5" s="2061" t="s">
        <v>74</v>
      </c>
    </row>
    <row r="6" spans="1:17" s="18" customFormat="1" ht="24.9" customHeight="1">
      <c r="A6" s="2044"/>
      <c r="B6" s="2071"/>
      <c r="C6" s="2053"/>
      <c r="D6" s="2053"/>
      <c r="E6" s="2053"/>
      <c r="F6" s="2053"/>
      <c r="G6" s="2071"/>
      <c r="H6" s="2071"/>
      <c r="I6" s="2071"/>
      <c r="J6" s="2071"/>
      <c r="K6" s="2071"/>
      <c r="L6" s="2072"/>
      <c r="N6" s="69"/>
    </row>
    <row r="7" spans="1:17" s="18" customFormat="1" ht="24.9" customHeight="1">
      <c r="A7" s="2045"/>
      <c r="B7" s="2076" t="s">
        <v>17</v>
      </c>
      <c r="C7" s="2077"/>
      <c r="D7" s="2077"/>
      <c r="E7" s="2077"/>
      <c r="F7" s="2078"/>
      <c r="G7" s="2053"/>
      <c r="H7" s="2053"/>
      <c r="I7" s="2053"/>
      <c r="J7" s="2053"/>
      <c r="K7" s="2053"/>
      <c r="L7" s="2039"/>
      <c r="N7" s="27"/>
    </row>
    <row r="8" spans="1:17" s="1979" customFormat="1" ht="15" customHeight="1">
      <c r="A8" s="1872" t="s">
        <v>2130</v>
      </c>
      <c r="B8" s="1985">
        <v>15739322.963860001</v>
      </c>
      <c r="C8" s="1985">
        <v>7619978.6551800007</v>
      </c>
      <c r="D8" s="1985">
        <v>301326.04802999995</v>
      </c>
      <c r="E8" s="1985">
        <v>4512921.07388</v>
      </c>
      <c r="F8" s="1985">
        <v>3305097.18677</v>
      </c>
      <c r="G8" s="2001">
        <v>420.81442386797391</v>
      </c>
      <c r="H8" s="1985">
        <v>2721366.9561000001</v>
      </c>
      <c r="I8" s="1985">
        <v>2814032.9298999999</v>
      </c>
      <c r="J8" s="1985">
        <v>5364469.9547700007</v>
      </c>
      <c r="K8" s="1985">
        <v>1551776.5077</v>
      </c>
      <c r="L8" s="2002">
        <v>565095.0462000001</v>
      </c>
      <c r="M8" s="34"/>
      <c r="N8" s="141"/>
      <c r="O8" s="1801"/>
      <c r="P8" s="1441"/>
      <c r="Q8" s="38"/>
    </row>
    <row r="9" spans="1:17" s="1979" customFormat="1" ht="15" customHeight="1">
      <c r="A9" s="1873" t="s">
        <v>75</v>
      </c>
      <c r="B9" s="1899">
        <v>1343092.6246</v>
      </c>
      <c r="C9" s="1879">
        <v>787048.52130999998</v>
      </c>
      <c r="D9" s="1448">
        <v>12163.094429999999</v>
      </c>
      <c r="E9" s="1879">
        <v>371978.99456000002</v>
      </c>
      <c r="F9" s="1879">
        <v>171902.01430000001</v>
      </c>
      <c r="G9" s="1894">
        <v>469.2121707968231</v>
      </c>
      <c r="H9" s="1879">
        <v>191303.36825</v>
      </c>
      <c r="I9" s="1879">
        <v>193586.48306999999</v>
      </c>
      <c r="J9" s="1879">
        <v>524950.36239999998</v>
      </c>
      <c r="K9" s="1879">
        <v>131542.09489000001</v>
      </c>
      <c r="L9" s="2003">
        <v>78423.514999999999</v>
      </c>
      <c r="M9" s="34"/>
      <c r="N9" s="119"/>
      <c r="O9" s="1909"/>
      <c r="P9" s="1441"/>
      <c r="Q9" s="38"/>
    </row>
    <row r="10" spans="1:17" s="1979" customFormat="1" ht="15" customHeight="1">
      <c r="A10" s="1873" t="s">
        <v>76</v>
      </c>
      <c r="B10" s="1899">
        <v>843986.32042</v>
      </c>
      <c r="C10" s="1879">
        <v>388088.86658999999</v>
      </c>
      <c r="D10" s="1448">
        <v>9877.3635699999995</v>
      </c>
      <c r="E10" s="1879">
        <v>199397.54902999999</v>
      </c>
      <c r="F10" s="1879">
        <v>246622.54123</v>
      </c>
      <c r="G10" s="1894">
        <v>426.78661406588094</v>
      </c>
      <c r="H10" s="1879">
        <v>115678.56723</v>
      </c>
      <c r="I10" s="1879">
        <v>134287.47124000001</v>
      </c>
      <c r="J10" s="1879">
        <v>270338.66271</v>
      </c>
      <c r="K10" s="1879">
        <v>110767.5359</v>
      </c>
      <c r="L10" s="2003">
        <v>26189.36375</v>
      </c>
      <c r="M10" s="34"/>
      <c r="N10" s="119"/>
      <c r="O10" s="1909"/>
      <c r="P10" s="1441"/>
      <c r="Q10" s="38"/>
    </row>
    <row r="11" spans="1:17" s="1979" customFormat="1" ht="15" customHeight="1">
      <c r="A11" s="1873" t="s">
        <v>77</v>
      </c>
      <c r="B11" s="1899">
        <v>749395.46996999998</v>
      </c>
      <c r="C11" s="1879">
        <v>452473.71083999996</v>
      </c>
      <c r="D11" s="1448">
        <v>23233.774670000003</v>
      </c>
      <c r="E11" s="1879">
        <v>143070.82427000001</v>
      </c>
      <c r="F11" s="1879">
        <v>130617.16019</v>
      </c>
      <c r="G11" s="1894">
        <v>376.99988478141773</v>
      </c>
      <c r="H11" s="1879">
        <v>97013.775250000006</v>
      </c>
      <c r="I11" s="1879">
        <v>161577.96613999997</v>
      </c>
      <c r="J11" s="1879">
        <v>330919.17275000003</v>
      </c>
      <c r="K11" s="1879">
        <v>48784.597470000001</v>
      </c>
      <c r="L11" s="2003">
        <v>18755.810850000002</v>
      </c>
      <c r="M11" s="34"/>
      <c r="N11" s="119"/>
      <c r="O11" s="1909"/>
      <c r="P11" s="1441"/>
      <c r="Q11" s="38"/>
    </row>
    <row r="12" spans="1:17" s="1979" customFormat="1" ht="15" customHeight="1">
      <c r="A12" s="1873" t="s">
        <v>78</v>
      </c>
      <c r="B12" s="1899">
        <v>396042.88823000004</v>
      </c>
      <c r="C12" s="1879">
        <v>248872.89475000001</v>
      </c>
      <c r="D12" s="1448">
        <v>2538.9080400000003</v>
      </c>
      <c r="E12" s="1879">
        <v>77397.867379999996</v>
      </c>
      <c r="F12" s="1879">
        <v>67233.218059999999</v>
      </c>
      <c r="G12" s="1894">
        <v>409.81725602216085</v>
      </c>
      <c r="H12" s="1879">
        <v>41932.610590000004</v>
      </c>
      <c r="I12" s="1879">
        <v>79829.193249999997</v>
      </c>
      <c r="J12" s="1879">
        <v>177291.08358000001</v>
      </c>
      <c r="K12" s="1879">
        <v>15515.854019999999</v>
      </c>
      <c r="L12" s="2003">
        <v>8865.3780000000006</v>
      </c>
      <c r="M12" s="34"/>
      <c r="N12" s="119"/>
      <c r="O12" s="1909"/>
      <c r="P12" s="1441"/>
      <c r="Q12" s="38"/>
    </row>
    <row r="13" spans="1:17" s="1979" customFormat="1" ht="15" customHeight="1">
      <c r="A13" s="1873" t="s">
        <v>79</v>
      </c>
      <c r="B13" s="1899">
        <v>983276.36732000008</v>
      </c>
      <c r="C13" s="1879">
        <v>530783.91590999998</v>
      </c>
      <c r="D13" s="1448">
        <v>34551.980170000003</v>
      </c>
      <c r="E13" s="1879">
        <v>266363.78074000002</v>
      </c>
      <c r="F13" s="1879">
        <v>151576.6905</v>
      </c>
      <c r="G13" s="1894">
        <v>420.80060912063271</v>
      </c>
      <c r="H13" s="1879">
        <v>160544.21196000002</v>
      </c>
      <c r="I13" s="1879">
        <v>164984.61131000001</v>
      </c>
      <c r="J13" s="1879">
        <v>329287.19770999998</v>
      </c>
      <c r="K13" s="1879">
        <v>113171.70926999999</v>
      </c>
      <c r="L13" s="2003">
        <v>25162.684819999999</v>
      </c>
      <c r="M13" s="34"/>
      <c r="N13" s="119"/>
      <c r="O13" s="1909"/>
      <c r="P13" s="1441"/>
      <c r="Q13" s="38"/>
    </row>
    <row r="14" spans="1:17" s="1979" customFormat="1" ht="15" customHeight="1">
      <c r="A14" s="1873" t="s">
        <v>80</v>
      </c>
      <c r="B14" s="1899">
        <v>1492319.2320399999</v>
      </c>
      <c r="C14" s="1879">
        <v>606125.32704</v>
      </c>
      <c r="D14" s="1448">
        <v>17486.937449999998</v>
      </c>
      <c r="E14" s="1879">
        <v>535057.14133000001</v>
      </c>
      <c r="F14" s="1879">
        <v>333649.82622000005</v>
      </c>
      <c r="G14" s="1894">
        <v>435.37602140938299</v>
      </c>
      <c r="H14" s="1879">
        <v>302313.41992000001</v>
      </c>
      <c r="I14" s="1879">
        <v>228349.41288999998</v>
      </c>
      <c r="J14" s="1879">
        <v>511137.65386999998</v>
      </c>
      <c r="K14" s="1879">
        <v>170877.56738999998</v>
      </c>
      <c r="L14" s="2003">
        <v>52366.203999999998</v>
      </c>
      <c r="M14" s="34"/>
      <c r="N14" s="119"/>
      <c r="O14" s="1909"/>
      <c r="P14" s="1441"/>
      <c r="Q14" s="38"/>
    </row>
    <row r="15" spans="1:17" s="1979" customFormat="1" ht="15" customHeight="1">
      <c r="A15" s="1873" t="s">
        <v>81</v>
      </c>
      <c r="B15" s="1899">
        <v>2813237.6598499999</v>
      </c>
      <c r="C15" s="1879">
        <v>902618.46114000003</v>
      </c>
      <c r="D15" s="1448">
        <v>49173.161200000002</v>
      </c>
      <c r="E15" s="1879">
        <v>1226103.2075100001</v>
      </c>
      <c r="F15" s="1879">
        <v>635342.82999999996</v>
      </c>
      <c r="G15" s="1894">
        <v>510.90223011867437</v>
      </c>
      <c r="H15" s="1879">
        <v>638909.05787000002</v>
      </c>
      <c r="I15" s="1879">
        <v>508934.92456999997</v>
      </c>
      <c r="J15" s="1879">
        <v>761961.50086999999</v>
      </c>
      <c r="K15" s="1879">
        <v>353977.89426999999</v>
      </c>
      <c r="L15" s="2003">
        <v>100917.33098</v>
      </c>
      <c r="M15" s="34"/>
      <c r="N15" s="119"/>
      <c r="O15" s="1909"/>
      <c r="P15" s="1441"/>
      <c r="Q15" s="38"/>
    </row>
    <row r="16" spans="1:17" s="1979" customFormat="1" ht="15" customHeight="1">
      <c r="A16" s="1873" t="s">
        <v>82</v>
      </c>
      <c r="B16" s="1899">
        <v>373022.07104000001</v>
      </c>
      <c r="C16" s="1879">
        <v>237804.88100999998</v>
      </c>
      <c r="D16" s="1448">
        <v>17714.654839999999</v>
      </c>
      <c r="E16" s="1879">
        <v>35662.15436</v>
      </c>
      <c r="F16" s="1879">
        <v>81840.380829999995</v>
      </c>
      <c r="G16" s="1894">
        <v>402.46565330444673</v>
      </c>
      <c r="H16" s="1879">
        <v>74599.525739999997</v>
      </c>
      <c r="I16" s="1879">
        <v>75298.283290000007</v>
      </c>
      <c r="J16" s="1879">
        <v>143974.97123</v>
      </c>
      <c r="K16" s="1879">
        <v>23014.826000000001</v>
      </c>
      <c r="L16" s="2003">
        <v>18346.520519999998</v>
      </c>
      <c r="M16" s="34"/>
      <c r="N16" s="184"/>
      <c r="O16" s="1909"/>
      <c r="P16" s="1441"/>
      <c r="Q16" s="38"/>
    </row>
    <row r="17" spans="1:17" s="1979" customFormat="1" ht="15" customHeight="1">
      <c r="A17" s="1873" t="s">
        <v>83</v>
      </c>
      <c r="B17" s="1899">
        <v>768441.85814999999</v>
      </c>
      <c r="C17" s="1879">
        <v>492259.81426999997</v>
      </c>
      <c r="D17" s="1448">
        <v>28056.916980000002</v>
      </c>
      <c r="E17" s="1879">
        <v>92449.378879999989</v>
      </c>
      <c r="F17" s="1879">
        <v>155675.74802</v>
      </c>
      <c r="G17" s="1894">
        <v>373.40651625449544</v>
      </c>
      <c r="H17" s="1879">
        <v>156144.13861000002</v>
      </c>
      <c r="I17" s="1879">
        <v>136958.0716</v>
      </c>
      <c r="J17" s="1879">
        <v>337775.41416000004</v>
      </c>
      <c r="K17" s="1879">
        <v>20417.88895</v>
      </c>
      <c r="L17" s="2003">
        <v>14883.75108</v>
      </c>
      <c r="M17" s="34"/>
      <c r="N17" s="119"/>
      <c r="O17" s="1909"/>
      <c r="P17" s="1441"/>
      <c r="Q17" s="38"/>
    </row>
    <row r="18" spans="1:17" s="1979" customFormat="1" ht="15" customHeight="1">
      <c r="A18" s="1873" t="s">
        <v>84</v>
      </c>
      <c r="B18" s="1899">
        <v>518650.09158000001</v>
      </c>
      <c r="C18" s="1879">
        <v>233038.96424999999</v>
      </c>
      <c r="D18" s="1448">
        <v>8327.8971799999999</v>
      </c>
      <c r="E18" s="1879">
        <v>115079.32595</v>
      </c>
      <c r="F18" s="1879">
        <v>162203.90419999999</v>
      </c>
      <c r="G18" s="1894">
        <v>459.19572507580955</v>
      </c>
      <c r="H18" s="1879">
        <v>95143.347450000001</v>
      </c>
      <c r="I18" s="1879">
        <v>75198.943019999992</v>
      </c>
      <c r="J18" s="1879">
        <v>213361.31405000002</v>
      </c>
      <c r="K18" s="1879">
        <v>35336.17222</v>
      </c>
      <c r="L18" s="2003">
        <v>26154.449760000003</v>
      </c>
      <c r="M18" s="34"/>
      <c r="N18" s="119"/>
      <c r="O18" s="1909"/>
      <c r="P18" s="1441"/>
      <c r="Q18" s="38"/>
    </row>
    <row r="19" spans="1:17" s="1979" customFormat="1" ht="15" customHeight="1">
      <c r="A19" s="1873" t="s">
        <v>85</v>
      </c>
      <c r="B19" s="1899">
        <v>951972.09235000005</v>
      </c>
      <c r="C19" s="1879">
        <v>404925.04310000001</v>
      </c>
      <c r="D19" s="1448">
        <v>13090.715050000001</v>
      </c>
      <c r="E19" s="1879">
        <v>314224.36518999998</v>
      </c>
      <c r="F19" s="1879">
        <v>219731.96901</v>
      </c>
      <c r="G19" s="1894">
        <v>403.58681010387153</v>
      </c>
      <c r="H19" s="1879">
        <v>124146.76320999999</v>
      </c>
      <c r="I19" s="1879">
        <v>157951.85319999998</v>
      </c>
      <c r="J19" s="1879">
        <v>221915.6525</v>
      </c>
      <c r="K19" s="1879">
        <v>128817.63989000001</v>
      </c>
      <c r="L19" s="2003">
        <v>42072.376100000001</v>
      </c>
      <c r="M19" s="34"/>
      <c r="N19" s="119"/>
      <c r="O19" s="1909"/>
      <c r="P19" s="1441"/>
      <c r="Q19" s="38"/>
    </row>
    <row r="20" spans="1:17" s="1979" customFormat="1" ht="15" customHeight="1">
      <c r="A20" s="1873" t="s">
        <v>86</v>
      </c>
      <c r="B20" s="1899">
        <v>1521695.3484100001</v>
      </c>
      <c r="C20" s="1879">
        <v>509067.38312000001</v>
      </c>
      <c r="D20" s="1448">
        <v>28178.238850000002</v>
      </c>
      <c r="E20" s="1879">
        <v>637936.30613000004</v>
      </c>
      <c r="F20" s="1879">
        <v>346513.42031000002</v>
      </c>
      <c r="G20" s="1894">
        <v>355.91641175891357</v>
      </c>
      <c r="H20" s="1879">
        <v>265555.55310000002</v>
      </c>
      <c r="I20" s="1879">
        <v>333157.88014999998</v>
      </c>
      <c r="J20" s="1879">
        <v>424202.81293999997</v>
      </c>
      <c r="K20" s="1879">
        <v>141832.33546</v>
      </c>
      <c r="L20" s="2003">
        <v>59823.91732</v>
      </c>
      <c r="M20" s="34"/>
      <c r="N20" s="119"/>
      <c r="O20" s="1909"/>
      <c r="P20" s="1441"/>
      <c r="Q20" s="38"/>
    </row>
    <row r="21" spans="1:17" s="1979" customFormat="1" ht="15" customHeight="1">
      <c r="A21" s="1873" t="s">
        <v>87</v>
      </c>
      <c r="B21" s="1899">
        <v>425573.24557999999</v>
      </c>
      <c r="C21" s="1879">
        <v>282788.29217999999</v>
      </c>
      <c r="D21" s="1448">
        <v>15221.646359999999</v>
      </c>
      <c r="E21" s="1879">
        <v>39526.100909999994</v>
      </c>
      <c r="F21" s="1879">
        <v>88037.206129999991</v>
      </c>
      <c r="G21" s="1894">
        <v>369.24685355179497</v>
      </c>
      <c r="H21" s="1879">
        <v>59552.160309999999</v>
      </c>
      <c r="I21" s="1879">
        <v>78294.958270000003</v>
      </c>
      <c r="J21" s="1879">
        <v>187572.28936000002</v>
      </c>
      <c r="K21" s="1879">
        <v>21275.93289</v>
      </c>
      <c r="L21" s="2003">
        <v>14095.544159999999</v>
      </c>
      <c r="M21" s="34"/>
      <c r="N21" s="119"/>
      <c r="O21" s="1909"/>
      <c r="P21" s="1441"/>
      <c r="Q21" s="38"/>
    </row>
    <row r="22" spans="1:17" s="1979" customFormat="1" ht="15" customHeight="1">
      <c r="A22" s="1873" t="s">
        <v>88</v>
      </c>
      <c r="B22" s="1899">
        <v>506263.14030000003</v>
      </c>
      <c r="C22" s="1879">
        <v>338060.65525000001</v>
      </c>
      <c r="D22" s="1448">
        <v>6177.1669299999994</v>
      </c>
      <c r="E22" s="1879">
        <v>63080.576009999997</v>
      </c>
      <c r="F22" s="1879">
        <v>98944.742110000007</v>
      </c>
      <c r="G22" s="1894">
        <v>376.70770867205147</v>
      </c>
      <c r="H22" s="1879">
        <v>86719.800060000009</v>
      </c>
      <c r="I22" s="1879">
        <v>94899.984830000001</v>
      </c>
      <c r="J22" s="1879">
        <v>194475.74148</v>
      </c>
      <c r="K22" s="1879">
        <v>25716.363719999998</v>
      </c>
      <c r="L22" s="2003">
        <v>16479.220849999998</v>
      </c>
      <c r="M22" s="34"/>
      <c r="N22" s="119"/>
      <c r="O22" s="1909"/>
      <c r="P22" s="1441"/>
      <c r="Q22" s="38"/>
    </row>
    <row r="23" spans="1:17" s="1979" customFormat="1" ht="15" customHeight="1">
      <c r="A23" s="1873" t="s">
        <v>89</v>
      </c>
      <c r="B23" s="1899">
        <v>1341389.8157599999</v>
      </c>
      <c r="C23" s="1879">
        <v>795541.39287999994</v>
      </c>
      <c r="D23" s="1448">
        <v>27280.999980000001</v>
      </c>
      <c r="E23" s="1879">
        <v>235658.61997</v>
      </c>
      <c r="F23" s="1879">
        <v>282908.80293000001</v>
      </c>
      <c r="G23" s="1894">
        <v>386.03089817760605</v>
      </c>
      <c r="H23" s="1879">
        <v>228729.20019999999</v>
      </c>
      <c r="I23" s="1879">
        <v>265363.48755000002</v>
      </c>
      <c r="J23" s="1879">
        <v>442389.98681000003</v>
      </c>
      <c r="K23" s="1879">
        <v>138895.78644999999</v>
      </c>
      <c r="L23" s="2003">
        <v>32970.484790000002</v>
      </c>
      <c r="M23" s="34"/>
      <c r="N23" s="119"/>
      <c r="O23" s="1909"/>
      <c r="P23" s="1441"/>
      <c r="Q23" s="38"/>
    </row>
    <row r="24" spans="1:17" s="1979" customFormat="1" ht="15" customHeight="1">
      <c r="A24" s="1873" t="s">
        <v>90</v>
      </c>
      <c r="B24" s="1899">
        <v>710964.73826000001</v>
      </c>
      <c r="C24" s="1879">
        <v>410480.53154</v>
      </c>
      <c r="D24" s="1448">
        <v>8252.5923299999995</v>
      </c>
      <c r="E24" s="1879">
        <v>159934.88165999998</v>
      </c>
      <c r="F24" s="1879">
        <v>132296.73273000002</v>
      </c>
      <c r="G24" s="1894">
        <v>439.56771734950394</v>
      </c>
      <c r="H24" s="1879">
        <v>83081.456349999993</v>
      </c>
      <c r="I24" s="1879">
        <v>125359.40552</v>
      </c>
      <c r="J24" s="1879">
        <v>292916.13835000002</v>
      </c>
      <c r="K24" s="1879">
        <v>71832.308909999992</v>
      </c>
      <c r="L24" s="2003">
        <v>29588.49422</v>
      </c>
      <c r="M24" s="34"/>
      <c r="N24" s="119"/>
      <c r="O24" s="1909"/>
      <c r="P24" s="1441"/>
      <c r="Q24" s="38"/>
    </row>
    <row r="25" spans="1:17" s="54" customFormat="1" ht="15" customHeight="1">
      <c r="A25" s="2068" t="s">
        <v>3006</v>
      </c>
      <c r="B25" s="2069"/>
      <c r="C25" s="2069"/>
      <c r="D25" s="2069"/>
      <c r="E25" s="2069"/>
      <c r="F25" s="2069"/>
      <c r="G25" s="2069"/>
      <c r="H25" s="2069"/>
      <c r="I25" s="2069"/>
      <c r="J25" s="2069"/>
      <c r="K25" s="2069"/>
      <c r="L25" s="2069"/>
    </row>
    <row r="26" spans="1:17" s="194" customFormat="1" ht="15" customHeight="1">
      <c r="A26" s="2041" t="s">
        <v>3007</v>
      </c>
      <c r="B26" s="2041"/>
      <c r="C26" s="2041"/>
      <c r="D26" s="2041"/>
      <c r="E26" s="2041"/>
      <c r="F26" s="2041"/>
      <c r="G26" s="2041"/>
      <c r="H26" s="2041"/>
      <c r="I26" s="2041"/>
      <c r="J26" s="2041"/>
      <c r="K26" s="2041"/>
      <c r="L26" s="2041"/>
    </row>
    <row r="27" spans="1:17" s="14" customFormat="1" ht="15" customHeight="1">
      <c r="C27" s="44"/>
      <c r="D27" s="59"/>
      <c r="E27" s="60"/>
      <c r="F27" s="44"/>
      <c r="G27" s="61"/>
      <c r="N27" s="18"/>
    </row>
    <row r="28" spans="1:17" s="14" customFormat="1" ht="15" customHeight="1">
      <c r="B28" s="62"/>
      <c r="C28" s="63"/>
      <c r="D28" s="63"/>
      <c r="E28" s="63"/>
      <c r="F28" s="63"/>
      <c r="G28" s="63"/>
      <c r="H28" s="64"/>
      <c r="I28" s="62"/>
      <c r="J28" s="64"/>
      <c r="K28" s="64"/>
      <c r="L28" s="62"/>
      <c r="N28" s="18"/>
    </row>
    <row r="29" spans="1:17" s="14" customFormat="1" ht="15" customHeight="1">
      <c r="B29" s="65"/>
      <c r="C29" s="63"/>
      <c r="D29" s="63"/>
      <c r="E29" s="63"/>
      <c r="F29" s="63"/>
      <c r="G29" s="63"/>
      <c r="H29" s="66"/>
      <c r="I29" s="62"/>
      <c r="J29" s="66"/>
      <c r="K29" s="66"/>
      <c r="L29" s="65"/>
      <c r="N29" s="18"/>
    </row>
    <row r="30" spans="1:17" s="14" customFormat="1" ht="15" customHeight="1">
      <c r="B30" s="65"/>
      <c r="C30" s="63"/>
      <c r="D30" s="63"/>
      <c r="E30" s="63"/>
      <c r="F30" s="63"/>
      <c r="G30" s="63"/>
      <c r="H30" s="66"/>
      <c r="I30" s="62"/>
      <c r="J30" s="66"/>
      <c r="K30" s="66"/>
      <c r="L30" s="65"/>
      <c r="N30" s="18"/>
    </row>
    <row r="31" spans="1:17" s="14" customFormat="1" ht="15" customHeight="1">
      <c r="B31" s="65"/>
      <c r="C31" s="63"/>
      <c r="D31" s="63"/>
      <c r="E31" s="63"/>
      <c r="F31" s="63"/>
      <c r="G31" s="63"/>
      <c r="H31" s="66"/>
      <c r="I31" s="62"/>
      <c r="J31" s="66"/>
      <c r="K31" s="66"/>
      <c r="L31" s="65"/>
      <c r="N31" s="18"/>
    </row>
    <row r="32" spans="1:17" s="14" customFormat="1" ht="15" customHeight="1">
      <c r="B32" s="65"/>
      <c r="C32" s="63"/>
      <c r="D32" s="63"/>
      <c r="E32" s="63"/>
      <c r="F32" s="63"/>
      <c r="G32" s="63"/>
      <c r="H32" s="66"/>
      <c r="I32" s="62"/>
      <c r="J32" s="66"/>
      <c r="K32" s="66"/>
      <c r="L32" s="65"/>
      <c r="N32" s="18"/>
    </row>
    <row r="33" spans="2:14" s="14" customFormat="1" ht="15" customHeight="1">
      <c r="B33" s="65"/>
      <c r="C33" s="63"/>
      <c r="D33" s="63"/>
      <c r="E33" s="63"/>
      <c r="F33" s="63"/>
      <c r="G33" s="63"/>
      <c r="H33" s="66"/>
      <c r="I33" s="62"/>
      <c r="J33" s="66"/>
      <c r="K33" s="66"/>
      <c r="L33" s="65"/>
      <c r="N33" s="18"/>
    </row>
    <row r="34" spans="2:14" s="14" customFormat="1" ht="15" customHeight="1">
      <c r="B34" s="65"/>
      <c r="C34" s="63"/>
      <c r="D34" s="63"/>
      <c r="E34" s="63"/>
      <c r="F34" s="63"/>
      <c r="G34" s="63"/>
      <c r="H34" s="66"/>
      <c r="I34" s="62"/>
      <c r="J34" s="66"/>
      <c r="K34" s="66"/>
      <c r="L34" s="65"/>
      <c r="N34" s="18"/>
    </row>
    <row r="35" spans="2:14" s="14" customFormat="1" ht="15" customHeight="1">
      <c r="B35" s="65"/>
      <c r="C35" s="63"/>
      <c r="D35" s="63"/>
      <c r="E35" s="63"/>
      <c r="F35" s="63"/>
      <c r="G35" s="63"/>
      <c r="H35" s="66"/>
      <c r="I35" s="62"/>
      <c r="J35" s="66"/>
      <c r="K35" s="66"/>
      <c r="L35" s="65"/>
      <c r="N35" s="18"/>
    </row>
    <row r="36" spans="2:14" s="14" customFormat="1" ht="15" customHeight="1">
      <c r="B36" s="65"/>
      <c r="C36" s="63"/>
      <c r="D36" s="63"/>
      <c r="E36" s="63"/>
      <c r="F36" s="63"/>
      <c r="G36" s="63"/>
      <c r="H36" s="66"/>
      <c r="I36" s="62"/>
      <c r="J36" s="66"/>
      <c r="K36" s="66"/>
      <c r="L36" s="65"/>
      <c r="N36" s="18"/>
    </row>
    <row r="37" spans="2:14" s="14" customFormat="1" ht="15" customHeight="1">
      <c r="B37" s="65"/>
      <c r="C37" s="63"/>
      <c r="D37" s="63"/>
      <c r="E37" s="63"/>
      <c r="F37" s="63"/>
      <c r="G37" s="63"/>
      <c r="H37" s="66"/>
      <c r="I37" s="62"/>
      <c r="J37" s="66"/>
      <c r="K37" s="66"/>
      <c r="L37" s="65"/>
      <c r="N37" s="18"/>
    </row>
    <row r="38" spans="2:14" s="14" customFormat="1" ht="15" customHeight="1">
      <c r="B38" s="65"/>
      <c r="C38" s="63"/>
      <c r="D38" s="63"/>
      <c r="E38" s="63"/>
      <c r="F38" s="63"/>
      <c r="G38" s="63"/>
      <c r="H38" s="66"/>
      <c r="I38" s="62"/>
      <c r="J38" s="66"/>
      <c r="K38" s="66"/>
      <c r="L38" s="65"/>
      <c r="N38" s="18"/>
    </row>
    <row r="39" spans="2:14" s="14" customFormat="1" ht="15" customHeight="1">
      <c r="B39" s="65"/>
      <c r="C39" s="63"/>
      <c r="D39" s="63"/>
      <c r="E39" s="63"/>
      <c r="F39" s="63"/>
      <c r="G39" s="63"/>
      <c r="H39" s="66"/>
      <c r="I39" s="62"/>
      <c r="J39" s="66"/>
      <c r="K39" s="66"/>
      <c r="L39" s="65"/>
      <c r="N39" s="18"/>
    </row>
    <row r="40" spans="2:14" s="14" customFormat="1" ht="15" customHeight="1">
      <c r="B40" s="65"/>
      <c r="C40" s="63"/>
      <c r="D40" s="63"/>
      <c r="E40" s="63"/>
      <c r="F40" s="63"/>
      <c r="G40" s="63"/>
      <c r="H40" s="66"/>
      <c r="I40" s="62"/>
      <c r="J40" s="66"/>
      <c r="K40" s="66"/>
      <c r="L40" s="65"/>
      <c r="N40" s="18"/>
    </row>
    <row r="41" spans="2:14" s="14" customFormat="1" ht="15" customHeight="1">
      <c r="B41" s="65"/>
      <c r="C41" s="63"/>
      <c r="D41" s="63"/>
      <c r="E41" s="63"/>
      <c r="F41" s="63"/>
      <c r="G41" s="63"/>
      <c r="H41" s="66"/>
      <c r="I41" s="62"/>
      <c r="J41" s="66"/>
      <c r="K41" s="66"/>
      <c r="L41" s="65"/>
      <c r="N41" s="18"/>
    </row>
    <row r="42" spans="2:14" s="14" customFormat="1" ht="15" customHeight="1">
      <c r="B42" s="65"/>
      <c r="C42" s="63"/>
      <c r="D42" s="63"/>
      <c r="E42" s="63"/>
      <c r="F42" s="63"/>
      <c r="G42" s="63"/>
      <c r="H42" s="66"/>
      <c r="I42" s="62"/>
      <c r="J42" s="66"/>
      <c r="K42" s="66"/>
      <c r="L42" s="65"/>
      <c r="N42" s="18"/>
    </row>
    <row r="43" spans="2:14" s="14" customFormat="1" ht="15" customHeight="1">
      <c r="B43" s="65"/>
      <c r="C43" s="63"/>
      <c r="D43" s="63"/>
      <c r="E43" s="63"/>
      <c r="F43" s="63"/>
      <c r="G43" s="63"/>
      <c r="H43" s="66"/>
      <c r="I43" s="62"/>
      <c r="J43" s="66"/>
      <c r="K43" s="66"/>
      <c r="L43" s="65"/>
      <c r="N43" s="18"/>
    </row>
    <row r="44" spans="2:14" s="14" customFormat="1" ht="15" customHeight="1">
      <c r="B44" s="65"/>
      <c r="C44" s="63"/>
      <c r="D44" s="63"/>
      <c r="E44" s="63"/>
      <c r="F44" s="63"/>
      <c r="G44" s="63"/>
      <c r="H44" s="66"/>
      <c r="I44" s="62"/>
      <c r="J44" s="66"/>
      <c r="K44" s="66"/>
      <c r="L44" s="65"/>
      <c r="N44" s="18"/>
    </row>
    <row r="45" spans="2:14" s="14" customFormat="1" ht="15" customHeight="1">
      <c r="B45" s="45"/>
      <c r="C45" s="45"/>
      <c r="D45" s="45"/>
      <c r="E45" s="45"/>
      <c r="F45" s="45"/>
      <c r="G45" s="45"/>
      <c r="H45" s="45"/>
      <c r="I45" s="45"/>
      <c r="J45" s="45"/>
      <c r="K45" s="45"/>
      <c r="L45" s="45"/>
      <c r="N45" s="18"/>
    </row>
    <row r="46" spans="2:14" s="14" customFormat="1" ht="15" customHeight="1">
      <c r="B46" s="67"/>
      <c r="C46" s="67"/>
      <c r="D46" s="67"/>
      <c r="E46" s="67"/>
      <c r="F46" s="67"/>
      <c r="G46" s="68"/>
      <c r="H46" s="67"/>
      <c r="I46" s="67"/>
      <c r="J46" s="67"/>
      <c r="K46" s="67"/>
      <c r="L46" s="67"/>
      <c r="N46" s="18"/>
    </row>
    <row r="47" spans="2:14" s="14" customFormat="1" ht="15" customHeight="1">
      <c r="B47" s="67"/>
      <c r="C47" s="67"/>
      <c r="D47" s="67"/>
      <c r="E47" s="67"/>
      <c r="F47" s="67"/>
      <c r="G47" s="68"/>
      <c r="H47" s="67"/>
      <c r="I47" s="67"/>
      <c r="J47" s="67"/>
      <c r="K47" s="67"/>
      <c r="L47" s="67"/>
      <c r="N47" s="18"/>
    </row>
    <row r="48" spans="2:14" s="14" customFormat="1" ht="15" customHeight="1">
      <c r="B48" s="67"/>
      <c r="C48" s="67"/>
      <c r="D48" s="67"/>
      <c r="E48" s="67"/>
      <c r="F48" s="67"/>
      <c r="G48" s="68"/>
      <c r="H48" s="67"/>
      <c r="I48" s="67"/>
      <c r="J48" s="67"/>
      <c r="K48" s="67"/>
      <c r="L48" s="67"/>
      <c r="N48" s="18"/>
    </row>
    <row r="49" spans="2:14" s="14" customFormat="1" ht="15" customHeight="1">
      <c r="B49" s="67"/>
      <c r="C49" s="67"/>
      <c r="D49" s="67"/>
      <c r="E49" s="67"/>
      <c r="F49" s="67"/>
      <c r="G49" s="68"/>
      <c r="H49" s="67"/>
      <c r="I49" s="67"/>
      <c r="J49" s="67"/>
      <c r="K49" s="67"/>
      <c r="L49" s="67"/>
      <c r="N49" s="18"/>
    </row>
    <row r="50" spans="2:14" s="14" customFormat="1" ht="15" customHeight="1">
      <c r="B50" s="67"/>
      <c r="C50" s="67"/>
      <c r="D50" s="67"/>
      <c r="E50" s="67"/>
      <c r="F50" s="67"/>
      <c r="G50" s="68"/>
      <c r="H50" s="67"/>
      <c r="I50" s="67"/>
      <c r="J50" s="67"/>
      <c r="K50" s="67"/>
      <c r="L50" s="67"/>
      <c r="N50" s="18"/>
    </row>
    <row r="51" spans="2:14" s="14" customFormat="1" ht="15" customHeight="1">
      <c r="B51" s="67"/>
      <c r="C51" s="67"/>
      <c r="D51" s="67"/>
      <c r="E51" s="67"/>
      <c r="F51" s="67"/>
      <c r="G51" s="68"/>
      <c r="H51" s="67"/>
      <c r="I51" s="67"/>
      <c r="J51" s="67"/>
      <c r="K51" s="67"/>
      <c r="L51" s="67"/>
      <c r="N51" s="18"/>
    </row>
    <row r="52" spans="2:14" s="14" customFormat="1" ht="15" customHeight="1">
      <c r="B52" s="67"/>
      <c r="C52" s="67"/>
      <c r="D52" s="67"/>
      <c r="E52" s="67"/>
      <c r="F52" s="67"/>
      <c r="G52" s="68"/>
      <c r="H52" s="67"/>
      <c r="I52" s="67"/>
      <c r="J52" s="67"/>
      <c r="K52" s="67"/>
      <c r="L52" s="67"/>
      <c r="N52" s="18"/>
    </row>
    <row r="53" spans="2:14" s="14" customFormat="1" ht="15" customHeight="1">
      <c r="B53" s="67"/>
      <c r="C53" s="67"/>
      <c r="D53" s="67"/>
      <c r="E53" s="67"/>
      <c r="F53" s="67"/>
      <c r="G53" s="68"/>
      <c r="H53" s="67"/>
      <c r="I53" s="67"/>
      <c r="J53" s="67"/>
      <c r="K53" s="67"/>
      <c r="L53" s="67"/>
      <c r="N53" s="18"/>
    </row>
    <row r="54" spans="2:14" s="14" customFormat="1" ht="15" customHeight="1">
      <c r="B54" s="67"/>
      <c r="C54" s="67"/>
      <c r="D54" s="67"/>
      <c r="E54" s="67"/>
      <c r="F54" s="67"/>
      <c r="G54" s="68"/>
      <c r="H54" s="67"/>
      <c r="I54" s="67"/>
      <c r="J54" s="67"/>
      <c r="K54" s="67"/>
      <c r="L54" s="67"/>
      <c r="N54" s="18"/>
    </row>
    <row r="55" spans="2:14" s="14" customFormat="1" ht="15" customHeight="1">
      <c r="B55" s="67"/>
      <c r="C55" s="67"/>
      <c r="D55" s="67"/>
      <c r="E55" s="67"/>
      <c r="F55" s="67"/>
      <c r="G55" s="68"/>
      <c r="H55" s="67"/>
      <c r="I55" s="67"/>
      <c r="J55" s="67"/>
      <c r="K55" s="67"/>
      <c r="L55" s="67"/>
      <c r="N55" s="18"/>
    </row>
    <row r="56" spans="2:14" s="14" customFormat="1" ht="15" customHeight="1">
      <c r="B56" s="67"/>
      <c r="C56" s="67"/>
      <c r="D56" s="67"/>
      <c r="E56" s="67"/>
      <c r="F56" s="67"/>
      <c r="G56" s="68"/>
      <c r="H56" s="67"/>
      <c r="I56" s="67"/>
      <c r="J56" s="67"/>
      <c r="K56" s="67"/>
      <c r="L56" s="67"/>
      <c r="N56" s="18"/>
    </row>
    <row r="57" spans="2:14" s="14" customFormat="1" ht="15" customHeight="1">
      <c r="B57" s="67"/>
      <c r="C57" s="67"/>
      <c r="D57" s="67"/>
      <c r="E57" s="67"/>
      <c r="F57" s="67"/>
      <c r="G57" s="68"/>
      <c r="H57" s="67"/>
      <c r="I57" s="67"/>
      <c r="J57" s="67"/>
      <c r="K57" s="67"/>
      <c r="L57" s="67"/>
      <c r="N57" s="18"/>
    </row>
    <row r="58" spans="2:14" s="14" customFormat="1" ht="15" customHeight="1">
      <c r="B58" s="67"/>
      <c r="C58" s="67"/>
      <c r="D58" s="67"/>
      <c r="E58" s="67"/>
      <c r="F58" s="67"/>
      <c r="G58" s="68"/>
      <c r="H58" s="67"/>
      <c r="I58" s="67"/>
      <c r="J58" s="67"/>
      <c r="K58" s="67"/>
      <c r="L58" s="67"/>
      <c r="N58" s="18"/>
    </row>
    <row r="59" spans="2:14" s="14" customFormat="1" ht="15" customHeight="1">
      <c r="B59" s="67"/>
      <c r="C59" s="67"/>
      <c r="D59" s="67"/>
      <c r="E59" s="67"/>
      <c r="F59" s="67"/>
      <c r="G59" s="68"/>
      <c r="H59" s="67"/>
      <c r="I59" s="67"/>
      <c r="J59" s="67"/>
      <c r="K59" s="67"/>
      <c r="L59" s="67"/>
      <c r="N59" s="18"/>
    </row>
    <row r="60" spans="2:14" s="14" customFormat="1" ht="15" customHeight="1">
      <c r="B60" s="67"/>
      <c r="C60" s="67"/>
      <c r="D60" s="67"/>
      <c r="E60" s="67"/>
      <c r="F60" s="67"/>
      <c r="G60" s="68"/>
      <c r="H60" s="67"/>
      <c r="I60" s="67"/>
      <c r="J60" s="67"/>
      <c r="K60" s="67"/>
      <c r="L60" s="67"/>
      <c r="N60" s="18"/>
    </row>
    <row r="61" spans="2:14" s="14" customFormat="1" ht="15" customHeight="1">
      <c r="B61" s="67"/>
      <c r="C61" s="67"/>
      <c r="D61" s="67"/>
      <c r="E61" s="67"/>
      <c r="F61" s="67"/>
      <c r="G61" s="68"/>
      <c r="H61" s="67"/>
      <c r="I61" s="67"/>
      <c r="J61" s="67"/>
      <c r="K61" s="67"/>
      <c r="L61" s="67"/>
      <c r="N61" s="18"/>
    </row>
    <row r="62" spans="2:14" s="14" customFormat="1" ht="15" customHeight="1">
      <c r="B62" s="67"/>
      <c r="C62" s="67"/>
      <c r="D62" s="67"/>
      <c r="E62" s="67"/>
      <c r="F62" s="67"/>
      <c r="G62" s="68"/>
      <c r="H62" s="67"/>
      <c r="I62" s="67"/>
      <c r="J62" s="67"/>
      <c r="K62" s="67"/>
      <c r="L62" s="67"/>
      <c r="N62" s="18"/>
    </row>
    <row r="63" spans="2:14" s="14" customFormat="1" ht="15" customHeight="1">
      <c r="B63" s="67"/>
      <c r="C63" s="67"/>
      <c r="D63" s="67"/>
      <c r="E63" s="67"/>
      <c r="F63" s="67"/>
      <c r="G63" s="67"/>
      <c r="H63" s="67"/>
      <c r="I63" s="67"/>
      <c r="J63" s="67"/>
      <c r="K63" s="67"/>
      <c r="L63" s="67"/>
      <c r="N63" s="18"/>
    </row>
    <row r="64" spans="2:14" s="14" customFormat="1" ht="15" customHeight="1">
      <c r="B64" s="67"/>
      <c r="C64" s="67"/>
      <c r="D64" s="67"/>
      <c r="E64" s="67"/>
      <c r="F64" s="67"/>
      <c r="G64" s="67"/>
      <c r="H64" s="67"/>
      <c r="I64" s="67"/>
      <c r="J64" s="67"/>
      <c r="K64" s="67"/>
      <c r="L64" s="67"/>
      <c r="N64" s="18"/>
    </row>
    <row r="65" spans="2:14" s="14" customFormat="1" ht="15" customHeight="1">
      <c r="B65" s="67"/>
      <c r="C65" s="67"/>
      <c r="D65" s="67"/>
      <c r="E65" s="67"/>
      <c r="F65" s="67"/>
      <c r="G65" s="67"/>
      <c r="H65" s="67"/>
      <c r="I65" s="67"/>
      <c r="J65" s="67"/>
      <c r="K65" s="67"/>
      <c r="L65" s="67"/>
      <c r="N65" s="18"/>
    </row>
    <row r="66" spans="2:14" s="14" customFormat="1" ht="15" customHeight="1">
      <c r="B66" s="67"/>
      <c r="C66" s="67"/>
      <c r="D66" s="67"/>
      <c r="E66" s="67"/>
      <c r="F66" s="67"/>
      <c r="G66" s="67"/>
      <c r="H66" s="67"/>
      <c r="I66" s="67"/>
      <c r="J66" s="67"/>
      <c r="K66" s="67"/>
      <c r="L66" s="67"/>
      <c r="N66" s="18"/>
    </row>
    <row r="67" spans="2:14" s="14" customFormat="1" ht="15" customHeight="1">
      <c r="B67" s="45"/>
      <c r="C67" s="45"/>
      <c r="D67" s="45"/>
      <c r="E67" s="45"/>
      <c r="F67" s="45"/>
      <c r="G67" s="45"/>
      <c r="H67" s="45"/>
      <c r="I67" s="45"/>
      <c r="J67" s="45"/>
      <c r="K67" s="45"/>
      <c r="L67" s="45"/>
      <c r="N67" s="18"/>
    </row>
    <row r="68" spans="2:14" s="14" customFormat="1" ht="15" customHeight="1">
      <c r="B68" s="45"/>
      <c r="C68" s="45"/>
      <c r="D68" s="45"/>
      <c r="E68" s="45"/>
      <c r="F68" s="45"/>
      <c r="G68" s="45"/>
      <c r="H68" s="45"/>
      <c r="I68" s="45"/>
      <c r="J68" s="45"/>
      <c r="K68" s="45"/>
      <c r="L68" s="45"/>
      <c r="N68" s="18"/>
    </row>
    <row r="69" spans="2:14" s="14" customFormat="1" ht="15" customHeight="1">
      <c r="B69" s="45"/>
      <c r="C69" s="45"/>
      <c r="D69" s="45"/>
      <c r="E69" s="45"/>
      <c r="F69" s="45"/>
      <c r="G69" s="45"/>
      <c r="H69" s="45"/>
      <c r="I69" s="45"/>
      <c r="J69" s="45"/>
      <c r="K69" s="45"/>
      <c r="L69" s="45"/>
      <c r="N69" s="18"/>
    </row>
    <row r="70" spans="2:14" s="14" customFormat="1" ht="15" customHeight="1">
      <c r="B70" s="45"/>
      <c r="C70" s="45"/>
      <c r="D70" s="45"/>
      <c r="E70" s="45"/>
      <c r="F70" s="45"/>
      <c r="G70" s="45"/>
      <c r="H70" s="45"/>
      <c r="I70" s="45"/>
      <c r="J70" s="45"/>
      <c r="K70" s="45"/>
      <c r="L70" s="45"/>
      <c r="N70" s="18"/>
    </row>
    <row r="71" spans="2:14" s="14" customFormat="1" ht="15" customHeight="1">
      <c r="B71" s="45"/>
      <c r="C71" s="45"/>
      <c r="D71" s="45"/>
      <c r="E71" s="45"/>
      <c r="F71" s="45"/>
      <c r="G71" s="45"/>
      <c r="H71" s="45"/>
      <c r="I71" s="45"/>
      <c r="J71" s="45"/>
      <c r="K71" s="45"/>
      <c r="L71" s="45"/>
      <c r="N71" s="18"/>
    </row>
    <row r="72" spans="2:14" s="14" customFormat="1" ht="15" customHeight="1">
      <c r="B72" s="45"/>
      <c r="C72" s="45"/>
      <c r="D72" s="45"/>
      <c r="E72" s="45"/>
      <c r="F72" s="45"/>
      <c r="G72" s="45"/>
      <c r="H72" s="45"/>
      <c r="I72" s="45"/>
      <c r="J72" s="45"/>
      <c r="K72" s="45"/>
      <c r="L72" s="45"/>
      <c r="N72" s="18"/>
    </row>
    <row r="73" spans="2:14" s="14" customFormat="1" ht="15" customHeight="1">
      <c r="B73" s="45"/>
      <c r="C73" s="45"/>
      <c r="D73" s="45"/>
      <c r="E73" s="45"/>
      <c r="F73" s="45"/>
      <c r="G73" s="45"/>
      <c r="H73" s="45"/>
      <c r="I73" s="45"/>
      <c r="J73" s="45"/>
      <c r="K73" s="45"/>
      <c r="L73" s="45"/>
      <c r="N73" s="18"/>
    </row>
    <row r="74" spans="2:14" s="14" customFormat="1" ht="15" customHeight="1">
      <c r="B74" s="45"/>
      <c r="C74" s="45"/>
      <c r="D74" s="45"/>
      <c r="E74" s="45"/>
      <c r="F74" s="45"/>
      <c r="G74" s="45"/>
      <c r="H74" s="45"/>
      <c r="I74" s="45"/>
      <c r="J74" s="45"/>
      <c r="K74" s="45"/>
      <c r="L74" s="45"/>
      <c r="N74" s="18"/>
    </row>
    <row r="75" spans="2:14" s="14" customFormat="1" ht="15" customHeight="1">
      <c r="B75" s="45"/>
      <c r="C75" s="45"/>
      <c r="D75" s="45"/>
      <c r="E75" s="45"/>
      <c r="F75" s="45"/>
      <c r="G75" s="45"/>
      <c r="H75" s="45"/>
      <c r="I75" s="45"/>
      <c r="J75" s="45"/>
      <c r="K75" s="45"/>
      <c r="L75" s="45"/>
      <c r="N75" s="18"/>
    </row>
    <row r="76" spans="2:14" s="14" customFormat="1" ht="15" customHeight="1">
      <c r="B76" s="45"/>
      <c r="C76" s="45"/>
      <c r="D76" s="45"/>
      <c r="E76" s="45"/>
      <c r="F76" s="45"/>
      <c r="G76" s="45"/>
      <c r="H76" s="45"/>
      <c r="I76" s="45"/>
      <c r="J76" s="45"/>
      <c r="K76" s="45"/>
      <c r="L76" s="45"/>
      <c r="N76" s="18"/>
    </row>
    <row r="77" spans="2:14" s="14" customFormat="1" ht="15" customHeight="1">
      <c r="B77" s="45"/>
      <c r="C77" s="45"/>
      <c r="D77" s="45"/>
      <c r="E77" s="45"/>
      <c r="F77" s="45"/>
      <c r="G77" s="45"/>
      <c r="H77" s="45"/>
      <c r="I77" s="45"/>
      <c r="J77" s="45"/>
      <c r="K77" s="45"/>
      <c r="L77" s="45"/>
      <c r="N77" s="18"/>
    </row>
    <row r="78" spans="2:14" s="14" customFormat="1" ht="15" customHeight="1">
      <c r="B78" s="45"/>
      <c r="C78" s="45"/>
      <c r="D78" s="45"/>
      <c r="E78" s="45"/>
      <c r="F78" s="45"/>
      <c r="G78" s="45"/>
      <c r="H78" s="45"/>
      <c r="I78" s="45"/>
      <c r="J78" s="45"/>
      <c r="K78" s="45"/>
      <c r="L78" s="45"/>
      <c r="N78" s="18"/>
    </row>
    <row r="79" spans="2:14" s="14" customFormat="1" ht="15" customHeight="1">
      <c r="B79" s="45"/>
      <c r="C79" s="45"/>
      <c r="D79" s="45"/>
      <c r="E79" s="45"/>
      <c r="F79" s="45"/>
      <c r="G79" s="45"/>
      <c r="H79" s="45"/>
      <c r="I79" s="45"/>
      <c r="J79" s="45"/>
      <c r="K79" s="45"/>
      <c r="L79" s="45"/>
      <c r="N79" s="18"/>
    </row>
    <row r="80" spans="2:14" s="14" customFormat="1" ht="15" customHeight="1">
      <c r="B80" s="45"/>
      <c r="C80" s="45"/>
      <c r="D80" s="45"/>
      <c r="E80" s="45"/>
      <c r="F80" s="45"/>
      <c r="G80" s="45"/>
      <c r="H80" s="45"/>
      <c r="I80" s="45"/>
      <c r="J80" s="45"/>
      <c r="K80" s="45"/>
      <c r="L80" s="45"/>
      <c r="N80" s="18"/>
    </row>
    <row r="81" spans="2:14" s="14" customFormat="1" ht="15" customHeight="1">
      <c r="B81" s="45"/>
      <c r="C81" s="45"/>
      <c r="D81" s="45"/>
      <c r="E81" s="45"/>
      <c r="F81" s="45"/>
      <c r="G81" s="45"/>
      <c r="H81" s="45"/>
      <c r="I81" s="45"/>
      <c r="J81" s="45"/>
      <c r="K81" s="45"/>
      <c r="L81" s="45"/>
      <c r="N81" s="18"/>
    </row>
    <row r="82" spans="2:14" s="14" customFormat="1" ht="15" customHeight="1">
      <c r="B82" s="45"/>
      <c r="C82" s="45"/>
      <c r="D82" s="45"/>
      <c r="E82" s="45"/>
      <c r="F82" s="45"/>
      <c r="G82" s="45"/>
      <c r="H82" s="45"/>
      <c r="I82" s="45"/>
      <c r="J82" s="45"/>
      <c r="K82" s="45"/>
      <c r="L82" s="45"/>
      <c r="N82" s="18"/>
    </row>
    <row r="83" spans="2:14" s="14" customFormat="1" ht="15" customHeight="1">
      <c r="N83" s="18"/>
    </row>
    <row r="84" spans="2:14" s="14" customFormat="1" ht="15" customHeight="1">
      <c r="N84" s="18"/>
    </row>
    <row r="85" spans="2:14" s="14" customFormat="1" ht="15" customHeight="1">
      <c r="N85" s="18"/>
    </row>
    <row r="86" spans="2:14" s="14" customFormat="1" ht="15" customHeight="1">
      <c r="N86" s="18"/>
    </row>
    <row r="87" spans="2:14" s="14" customFormat="1" ht="15" customHeight="1">
      <c r="N87" s="18"/>
    </row>
    <row r="88" spans="2:14" s="14" customFormat="1" ht="15" customHeight="1">
      <c r="N88" s="18"/>
    </row>
    <row r="89" spans="2:14" s="14" customFormat="1" ht="15" customHeight="1">
      <c r="N89" s="18"/>
    </row>
    <row r="90" spans="2:14" s="14" customFormat="1" ht="15" customHeight="1">
      <c r="N90" s="18"/>
    </row>
    <row r="91" spans="2:14" s="14" customFormat="1" ht="15" customHeight="1">
      <c r="N91" s="18"/>
    </row>
    <row r="92" spans="2:14" s="14" customFormat="1" ht="15" customHeight="1">
      <c r="N92" s="18"/>
    </row>
    <row r="93" spans="2:14" s="14" customFormat="1" ht="15" customHeight="1">
      <c r="N93" s="18"/>
    </row>
    <row r="94" spans="2:14" s="14" customFormat="1" ht="15" customHeight="1">
      <c r="N94" s="18"/>
    </row>
    <row r="95" spans="2:14" s="14" customFormat="1" ht="15" customHeight="1">
      <c r="N95" s="18"/>
    </row>
    <row r="96" spans="2:14" s="14" customFormat="1" ht="15" customHeight="1">
      <c r="N96" s="18"/>
    </row>
    <row r="97" spans="14:14" s="14" customFormat="1" ht="15" customHeight="1">
      <c r="N97" s="18"/>
    </row>
    <row r="98" spans="14:14" s="14" customFormat="1" ht="15" customHeight="1">
      <c r="N98" s="18"/>
    </row>
    <row r="99" spans="14:14" s="14" customFormat="1" ht="15" customHeight="1">
      <c r="N99" s="18"/>
    </row>
    <row r="100" spans="14:14" s="14" customFormat="1" ht="15" customHeight="1">
      <c r="N100" s="18"/>
    </row>
    <row r="101" spans="14:14" s="14" customFormat="1" ht="15" customHeight="1">
      <c r="N101" s="18"/>
    </row>
    <row r="102" spans="14:14" s="14" customFormat="1" ht="15" customHeight="1">
      <c r="N102" s="18"/>
    </row>
    <row r="103" spans="14:14" s="14" customFormat="1" ht="15" customHeight="1">
      <c r="N103" s="18"/>
    </row>
    <row r="104" spans="14:14" s="14" customFormat="1" ht="15" customHeight="1">
      <c r="N104" s="18"/>
    </row>
    <row r="105" spans="14:14" s="14" customFormat="1" ht="15" customHeight="1">
      <c r="N105" s="18"/>
    </row>
    <row r="106" spans="14:14" s="14" customFormat="1" ht="15" customHeight="1">
      <c r="N106" s="18"/>
    </row>
    <row r="107" spans="14:14" s="14" customFormat="1" ht="15" customHeight="1">
      <c r="N107" s="18"/>
    </row>
    <row r="108" spans="14:14" s="14" customFormat="1" ht="15" customHeight="1">
      <c r="N108" s="18"/>
    </row>
    <row r="109" spans="14:14" s="14" customFormat="1" ht="15" customHeight="1">
      <c r="N109" s="18"/>
    </row>
    <row r="110" spans="14:14" s="14" customFormat="1" ht="15" customHeight="1">
      <c r="N110" s="18"/>
    </row>
    <row r="111" spans="14:14" s="14" customFormat="1" ht="15" customHeight="1">
      <c r="N111" s="18"/>
    </row>
    <row r="112" spans="14:14" s="14" customFormat="1" ht="15" customHeight="1">
      <c r="N112" s="18"/>
    </row>
    <row r="113" spans="14:14" s="14" customFormat="1" ht="15" customHeight="1">
      <c r="N113" s="18"/>
    </row>
    <row r="114" spans="14:14" s="14" customFormat="1" ht="15" customHeight="1">
      <c r="N114" s="18"/>
    </row>
    <row r="115" spans="14:14" s="14" customFormat="1" ht="15" customHeight="1">
      <c r="N115" s="18"/>
    </row>
    <row r="116" spans="14:14" s="14" customFormat="1" ht="15" customHeight="1">
      <c r="N116" s="18"/>
    </row>
    <row r="117" spans="14:14" s="14" customFormat="1" ht="15" customHeight="1">
      <c r="N117" s="18"/>
    </row>
    <row r="118" spans="14:14" s="14" customFormat="1" ht="15" customHeight="1">
      <c r="N118" s="18"/>
    </row>
    <row r="119" spans="14:14" s="14" customFormat="1" ht="15" customHeight="1">
      <c r="N119" s="18"/>
    </row>
    <row r="120" spans="14:14" s="14" customFormat="1" ht="15" customHeight="1">
      <c r="N120" s="18"/>
    </row>
    <row r="121" spans="14:14" s="14" customFormat="1" ht="15" customHeight="1">
      <c r="N121" s="18"/>
    </row>
    <row r="122" spans="14:14" s="14" customFormat="1" ht="15" customHeight="1">
      <c r="N122" s="18"/>
    </row>
    <row r="123" spans="14:14" s="14" customFormat="1" ht="15" customHeight="1">
      <c r="N123" s="18"/>
    </row>
    <row r="124" spans="14:14" s="14" customFormat="1" ht="15" customHeight="1">
      <c r="N124" s="18"/>
    </row>
    <row r="125" spans="14:14" s="14" customFormat="1" ht="15" customHeight="1">
      <c r="N125" s="18"/>
    </row>
    <row r="126" spans="14:14" s="14" customFormat="1" ht="15" customHeight="1">
      <c r="N126" s="18"/>
    </row>
    <row r="127" spans="14:14" s="14" customFormat="1" ht="15" customHeight="1">
      <c r="N127" s="18"/>
    </row>
    <row r="128" spans="14:14" s="14" customFormat="1" ht="15" customHeight="1">
      <c r="N128" s="18"/>
    </row>
    <row r="129" spans="14:14" s="14" customFormat="1" ht="15" customHeight="1">
      <c r="N129" s="18"/>
    </row>
    <row r="130" spans="14:14" s="14" customFormat="1" ht="15" customHeight="1">
      <c r="N130" s="18"/>
    </row>
    <row r="131" spans="14:14" s="14" customFormat="1" ht="15" customHeight="1">
      <c r="N131" s="18"/>
    </row>
    <row r="132" spans="14:14" s="14" customFormat="1" ht="15" customHeight="1">
      <c r="N132" s="18"/>
    </row>
    <row r="133" spans="14:14" s="14" customFormat="1" ht="15" customHeight="1">
      <c r="N133" s="18"/>
    </row>
    <row r="134" spans="14:14" s="14" customFormat="1" ht="15" customHeight="1">
      <c r="N134" s="18"/>
    </row>
    <row r="135" spans="14:14" s="14" customFormat="1" ht="15" customHeight="1">
      <c r="N135" s="18"/>
    </row>
    <row r="136" spans="14:14" s="14" customFormat="1" ht="15" customHeight="1">
      <c r="N136" s="18"/>
    </row>
    <row r="137" spans="14:14" s="14" customFormat="1" ht="15" customHeight="1">
      <c r="N137" s="18"/>
    </row>
    <row r="138" spans="14:14" s="14" customFormat="1" ht="15" customHeight="1">
      <c r="N138" s="18"/>
    </row>
    <row r="139" spans="14:14" s="14" customFormat="1" ht="15" customHeight="1">
      <c r="N139" s="18"/>
    </row>
    <row r="140" spans="14:14" s="14" customFormat="1" ht="15" customHeight="1">
      <c r="N140" s="18"/>
    </row>
    <row r="141" spans="14:14" s="14" customFormat="1" ht="15" customHeight="1">
      <c r="N141" s="18"/>
    </row>
    <row r="142" spans="14:14" s="14" customFormat="1" ht="15" customHeight="1">
      <c r="N142" s="18"/>
    </row>
    <row r="143" spans="14:14" s="14" customFormat="1" ht="15" customHeight="1">
      <c r="N143" s="18"/>
    </row>
    <row r="144" spans="14:14" s="14" customFormat="1" ht="15" customHeight="1">
      <c r="N144" s="18"/>
    </row>
    <row r="145" spans="14:14" s="14" customFormat="1" ht="15" customHeight="1">
      <c r="N145" s="18"/>
    </row>
    <row r="146" spans="14:14" s="14" customFormat="1" ht="15" customHeight="1">
      <c r="N146" s="18"/>
    </row>
    <row r="147" spans="14:14" s="14" customFormat="1" ht="15" customHeight="1">
      <c r="N147" s="18"/>
    </row>
    <row r="148" spans="14:14" s="14" customFormat="1" ht="15" customHeight="1">
      <c r="N148" s="18"/>
    </row>
    <row r="149" spans="14:14" s="14" customFormat="1" ht="15" customHeight="1">
      <c r="N149" s="18"/>
    </row>
    <row r="150" spans="14:14" s="14" customFormat="1" ht="15" customHeight="1">
      <c r="N150" s="18"/>
    </row>
    <row r="151" spans="14:14" s="14" customFormat="1" ht="15" customHeight="1">
      <c r="N151" s="18"/>
    </row>
    <row r="152" spans="14:14" s="14" customFormat="1" ht="15" customHeight="1">
      <c r="N152" s="18"/>
    </row>
    <row r="153" spans="14:14" s="14" customFormat="1" ht="15" customHeight="1">
      <c r="N153" s="18"/>
    </row>
    <row r="154" spans="14:14" s="14" customFormat="1" ht="15" customHeight="1">
      <c r="N154" s="18"/>
    </row>
    <row r="155" spans="14:14" s="14" customFormat="1" ht="15" customHeight="1">
      <c r="N155" s="18"/>
    </row>
    <row r="156" spans="14:14" s="14" customFormat="1" ht="15" customHeight="1">
      <c r="N156" s="18"/>
    </row>
    <row r="157" spans="14:14" s="14" customFormat="1" ht="15" customHeight="1">
      <c r="N157" s="18"/>
    </row>
    <row r="158" spans="14:14" s="14" customFormat="1" ht="15" customHeight="1">
      <c r="N158" s="18"/>
    </row>
    <row r="159" spans="14:14" s="14" customFormat="1" ht="15" customHeight="1">
      <c r="N159" s="18"/>
    </row>
    <row r="160" spans="14:14" s="14" customFormat="1" ht="15" customHeight="1">
      <c r="N160" s="18"/>
    </row>
    <row r="161" spans="14:14" s="14" customFormat="1" ht="15" customHeight="1">
      <c r="N161" s="18"/>
    </row>
    <row r="162" spans="14:14" s="14" customFormat="1" ht="15" customHeight="1">
      <c r="N162" s="18"/>
    </row>
    <row r="163" spans="14:14" s="14" customFormat="1" ht="15" customHeight="1">
      <c r="N163" s="18"/>
    </row>
    <row r="164" spans="14:14" s="14" customFormat="1" ht="15" customHeight="1">
      <c r="N164" s="18"/>
    </row>
    <row r="165" spans="14:14" s="14" customFormat="1" ht="15" customHeight="1">
      <c r="N165" s="18"/>
    </row>
    <row r="166" spans="14:14" s="14" customFormat="1" ht="15" customHeight="1">
      <c r="N166" s="18"/>
    </row>
    <row r="167" spans="14:14" s="14" customFormat="1" ht="15" customHeight="1">
      <c r="N167" s="18"/>
    </row>
    <row r="168" spans="14:14" s="14" customFormat="1" ht="15" customHeight="1">
      <c r="N168" s="18"/>
    </row>
    <row r="169" spans="14:14" s="14" customFormat="1" ht="15" customHeight="1">
      <c r="N169" s="18"/>
    </row>
    <row r="170" spans="14:14" s="14" customFormat="1" ht="15" customHeight="1">
      <c r="N170" s="18"/>
    </row>
    <row r="171" spans="14:14" s="14" customFormat="1" ht="15" customHeight="1">
      <c r="N171" s="18"/>
    </row>
    <row r="172" spans="14:14" s="14" customFormat="1" ht="15" customHeight="1">
      <c r="N172" s="18"/>
    </row>
    <row r="173" spans="14:14" s="14" customFormat="1" ht="15" customHeight="1">
      <c r="N173" s="18"/>
    </row>
    <row r="174" spans="14:14" s="14" customFormat="1" ht="15" customHeight="1">
      <c r="N174" s="18"/>
    </row>
    <row r="175" spans="14:14" s="14" customFormat="1" ht="15" customHeight="1">
      <c r="N175" s="18"/>
    </row>
    <row r="176" spans="14:14" s="14" customFormat="1" ht="15" customHeight="1">
      <c r="N176" s="18"/>
    </row>
    <row r="177" spans="14:14" s="14" customFormat="1" ht="15" customHeight="1">
      <c r="N177" s="18"/>
    </row>
    <row r="178" spans="14:14" s="14" customFormat="1" ht="15" customHeight="1">
      <c r="N178" s="18"/>
    </row>
    <row r="179" spans="14:14" s="14" customFormat="1" ht="15" customHeight="1">
      <c r="N179" s="18"/>
    </row>
    <row r="180" spans="14:14" s="14" customFormat="1" ht="15" customHeight="1">
      <c r="N180" s="18"/>
    </row>
    <row r="181" spans="14:14" s="14" customFormat="1" ht="15" customHeight="1">
      <c r="N181" s="18"/>
    </row>
    <row r="182" spans="14:14" s="14" customFormat="1" ht="15" customHeight="1">
      <c r="N182" s="18"/>
    </row>
    <row r="183" spans="14:14" s="14" customFormat="1" ht="15" customHeight="1">
      <c r="N183" s="18"/>
    </row>
    <row r="184" spans="14:14" s="14" customFormat="1" ht="15" customHeight="1">
      <c r="N184" s="18"/>
    </row>
    <row r="185" spans="14:14" s="14" customFormat="1" ht="15" customHeight="1">
      <c r="N185" s="18"/>
    </row>
    <row r="186" spans="14:14" s="14" customFormat="1" ht="15" customHeight="1">
      <c r="N186" s="18"/>
    </row>
    <row r="187" spans="14:14" s="14" customFormat="1" ht="15" customHeight="1">
      <c r="N187" s="18"/>
    </row>
    <row r="188" spans="14:14" s="14" customFormat="1" ht="15" customHeight="1">
      <c r="N188" s="18"/>
    </row>
    <row r="189" spans="14:14" s="14" customFormat="1" ht="15" customHeight="1">
      <c r="N189" s="18"/>
    </row>
    <row r="190" spans="14:14" s="14" customFormat="1" ht="15" customHeight="1">
      <c r="N190" s="18"/>
    </row>
    <row r="191" spans="14:14" s="14" customFormat="1" ht="15" customHeight="1">
      <c r="N191" s="18"/>
    </row>
    <row r="192" spans="14:14" s="14" customFormat="1" ht="15" customHeight="1">
      <c r="N192" s="18"/>
    </row>
    <row r="193" spans="14:14" s="14" customFormat="1" ht="15" customHeight="1">
      <c r="N193" s="18"/>
    </row>
    <row r="194" spans="14:14" s="14" customFormat="1" ht="15" customHeight="1">
      <c r="N194" s="18"/>
    </row>
    <row r="195" spans="14:14" s="14" customFormat="1" ht="15" customHeight="1">
      <c r="N195" s="18"/>
    </row>
    <row r="196" spans="14:14" s="14" customFormat="1" ht="15" customHeight="1">
      <c r="N196" s="18"/>
    </row>
    <row r="197" spans="14:14" s="14" customFormat="1" ht="15" customHeight="1">
      <c r="N197" s="18"/>
    </row>
    <row r="198" spans="14:14" s="14" customFormat="1" ht="15" customHeight="1">
      <c r="N198" s="18"/>
    </row>
    <row r="199" spans="14:14" s="14" customFormat="1" ht="15" customHeight="1">
      <c r="N199" s="18"/>
    </row>
    <row r="200" spans="14:14" s="14" customFormat="1" ht="15" customHeight="1">
      <c r="N200" s="18"/>
    </row>
    <row r="201" spans="14:14" s="14" customFormat="1" ht="15" customHeight="1">
      <c r="N201" s="18"/>
    </row>
    <row r="202" spans="14:14" s="14" customFormat="1" ht="15" customHeight="1">
      <c r="N202" s="18"/>
    </row>
    <row r="203" spans="14:14" s="14" customFormat="1" ht="15" customHeight="1">
      <c r="N203" s="18"/>
    </row>
    <row r="204" spans="14:14" s="14" customFormat="1" ht="15" customHeight="1">
      <c r="N204" s="18"/>
    </row>
    <row r="205" spans="14:14" s="14" customFormat="1" ht="15" customHeight="1">
      <c r="N205" s="18"/>
    </row>
    <row r="206" spans="14:14" s="14" customFormat="1" ht="15" customHeight="1">
      <c r="N206" s="18"/>
    </row>
    <row r="207" spans="14:14" s="14" customFormat="1" ht="15" customHeight="1">
      <c r="N207" s="18"/>
    </row>
    <row r="208" spans="14:14" s="14" customFormat="1" ht="15" customHeight="1">
      <c r="N208" s="18"/>
    </row>
    <row r="209" spans="14:14" s="14" customFormat="1" ht="15" customHeight="1">
      <c r="N209" s="18"/>
    </row>
    <row r="210" spans="14:14" s="14" customFormat="1" ht="15" customHeight="1">
      <c r="N210" s="18"/>
    </row>
    <row r="211" spans="14:14" s="14" customFormat="1" ht="15" customHeight="1">
      <c r="N211" s="18"/>
    </row>
    <row r="212" spans="14:14" s="14" customFormat="1" ht="15" customHeight="1">
      <c r="N212" s="18"/>
    </row>
    <row r="213" spans="14:14" s="14" customFormat="1" ht="15" customHeight="1">
      <c r="N213" s="18"/>
    </row>
    <row r="214" spans="14:14" s="14" customFormat="1" ht="15" customHeight="1">
      <c r="N214" s="18"/>
    </row>
    <row r="215" spans="14:14" s="14" customFormat="1" ht="15" customHeight="1">
      <c r="N215" s="18"/>
    </row>
    <row r="216" spans="14:14" s="14" customFormat="1" ht="15" customHeight="1">
      <c r="N216" s="18"/>
    </row>
    <row r="217" spans="14:14" s="14" customFormat="1" ht="15" customHeight="1">
      <c r="N217" s="18"/>
    </row>
    <row r="218" spans="14:14" s="14" customFormat="1" ht="15" customHeight="1">
      <c r="N218" s="18"/>
    </row>
    <row r="219" spans="14:14" s="14" customFormat="1" ht="15" customHeight="1">
      <c r="N219" s="18"/>
    </row>
    <row r="220" spans="14:14" s="14" customFormat="1" ht="15" customHeight="1">
      <c r="N220" s="18"/>
    </row>
    <row r="221" spans="14:14" s="14" customFormat="1" ht="15" customHeight="1">
      <c r="N221" s="18"/>
    </row>
    <row r="222" spans="14:14" s="14" customFormat="1" ht="15" customHeight="1">
      <c r="N222" s="18"/>
    </row>
    <row r="223" spans="14:14" s="14" customFormat="1" ht="15" customHeight="1">
      <c r="N223" s="18"/>
    </row>
    <row r="224" spans="14:14" s="14" customFormat="1" ht="15" customHeight="1">
      <c r="N224" s="18"/>
    </row>
    <row r="225" spans="14:14" s="14" customFormat="1" ht="15" customHeight="1">
      <c r="N225" s="18"/>
    </row>
    <row r="226" spans="14:14" s="14" customFormat="1" ht="15" customHeight="1">
      <c r="N226" s="18"/>
    </row>
    <row r="227" spans="14:14" s="14" customFormat="1" ht="15" customHeight="1">
      <c r="N227" s="18"/>
    </row>
    <row r="228" spans="14:14" s="14" customFormat="1" ht="15" customHeight="1">
      <c r="N228" s="18"/>
    </row>
    <row r="229" spans="14:14" s="14" customFormat="1" ht="15" customHeight="1">
      <c r="N229" s="18"/>
    </row>
    <row r="230" spans="14:14" s="14" customFormat="1" ht="15" customHeight="1">
      <c r="N230" s="18"/>
    </row>
    <row r="231" spans="14:14" s="14" customFormat="1" ht="15" customHeight="1">
      <c r="N231" s="18"/>
    </row>
    <row r="232" spans="14:14" s="14" customFormat="1" ht="15" customHeight="1">
      <c r="N232" s="18"/>
    </row>
    <row r="233" spans="14:14" s="14" customFormat="1" ht="15" customHeight="1">
      <c r="N233" s="18"/>
    </row>
    <row r="234" spans="14:14" s="14" customFormat="1" ht="15" customHeight="1">
      <c r="N234" s="18"/>
    </row>
    <row r="235" spans="14:14" s="14" customFormat="1" ht="15" customHeight="1">
      <c r="N235" s="18"/>
    </row>
    <row r="236" spans="14:14" s="14" customFormat="1" ht="15" customHeight="1">
      <c r="N236" s="18"/>
    </row>
    <row r="237" spans="14:14" s="14" customFormat="1" ht="15" customHeight="1">
      <c r="N237" s="18"/>
    </row>
    <row r="238" spans="14:14" s="14" customFormat="1" ht="15" customHeight="1">
      <c r="N238" s="18"/>
    </row>
    <row r="239" spans="14:14" s="14" customFormat="1" ht="15" customHeight="1">
      <c r="N239" s="18"/>
    </row>
    <row r="240" spans="14:14" s="14" customFormat="1" ht="15" customHeight="1">
      <c r="N240" s="18"/>
    </row>
    <row r="241" spans="14:14" s="14" customFormat="1" ht="15" customHeight="1">
      <c r="N241" s="18"/>
    </row>
    <row r="242" spans="14:14" s="14" customFormat="1" ht="15" customHeight="1">
      <c r="N242" s="18"/>
    </row>
    <row r="243" spans="14:14" s="14" customFormat="1" ht="15" customHeight="1">
      <c r="N243" s="18"/>
    </row>
    <row r="244" spans="14:14" s="14" customFormat="1" ht="15" customHeight="1">
      <c r="N244" s="18"/>
    </row>
    <row r="245" spans="14:14" s="14" customFormat="1" ht="15" customHeight="1">
      <c r="N245" s="18"/>
    </row>
    <row r="246" spans="14:14" s="14" customFormat="1" ht="15" customHeight="1">
      <c r="N246" s="18"/>
    </row>
  </sheetData>
  <mergeCells count="19">
    <mergeCell ref="A1:L1"/>
    <mergeCell ref="A2:L2"/>
    <mergeCell ref="A3:L3"/>
    <mergeCell ref="A4:A7"/>
    <mergeCell ref="B4:B6"/>
    <mergeCell ref="C4:C6"/>
    <mergeCell ref="D4:D6"/>
    <mergeCell ref="E4:E6"/>
    <mergeCell ref="F4:F6"/>
    <mergeCell ref="G4:G7"/>
    <mergeCell ref="B7:F7"/>
    <mergeCell ref="A25:L25"/>
    <mergeCell ref="A26:L26"/>
    <mergeCell ref="H4:L4"/>
    <mergeCell ref="H5:H7"/>
    <mergeCell ref="I5:I7"/>
    <mergeCell ref="J5:J7"/>
    <mergeCell ref="K5:K7"/>
    <mergeCell ref="L5:L7"/>
  </mergeCells>
  <hyperlinks>
    <hyperlink ref="A3" location="'spis tablic'!A1" display="'spis tablic'!A1" xr:uid="{F7D3AD5E-465E-4BD8-BC25-33EFE62D8281}"/>
    <hyperlink ref="A3:J3" location="'Spis treści'!A1" display="'Spis treści'!A1" xr:uid="{88F8B9B2-52BB-4BB3-9388-2B2FC1400687}"/>
    <hyperlink ref="A3:L3" location="'Spis tablic_DZIAŁ I '!A1" display="'Spis tablic_DZIAŁ I '!A1" xr:uid="{7C9272A7-5B67-459B-9072-F3127D5852C9}"/>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08"/>
  <sheetViews>
    <sheetView topLeftCell="A7" zoomScaleNormal="100" workbookViewId="0">
      <selection activeCell="I7" sqref="I7"/>
    </sheetView>
  </sheetViews>
  <sheetFormatPr defaultColWidth="9.109375" defaultRowHeight="11.4"/>
  <cols>
    <col min="1" max="1" width="35.6640625" style="2" customWidth="1"/>
    <col min="2" max="7" width="18.6640625" style="2" customWidth="1"/>
    <col min="8" max="16384" width="9.109375" style="2"/>
  </cols>
  <sheetData>
    <row r="1" spans="1:16" s="171" customFormat="1" ht="16.95" customHeight="1">
      <c r="A1" s="2058" t="s">
        <v>3050</v>
      </c>
      <c r="B1" s="2058"/>
      <c r="C1" s="2058"/>
      <c r="D1" s="2058"/>
      <c r="E1" s="2058"/>
      <c r="F1" s="2058"/>
      <c r="G1" s="2058"/>
      <c r="H1" s="179"/>
    </row>
    <row r="2" spans="1:16" s="626" customFormat="1" ht="15" customHeight="1">
      <c r="A2" s="2081" t="s">
        <v>3046</v>
      </c>
      <c r="B2" s="2081"/>
      <c r="C2" s="2081"/>
      <c r="D2" s="2081"/>
      <c r="E2" s="2081"/>
      <c r="F2" s="2081"/>
      <c r="G2" s="2081"/>
    </row>
    <row r="3" spans="1:16" s="7" customFormat="1" ht="15" customHeight="1">
      <c r="A3" s="2082" t="s">
        <v>3043</v>
      </c>
      <c r="B3" s="2082"/>
      <c r="C3" s="2082"/>
      <c r="D3" s="2082"/>
      <c r="E3" s="2082"/>
      <c r="F3" s="2082"/>
      <c r="G3" s="2082"/>
      <c r="H3" s="991"/>
      <c r="I3" s="991"/>
      <c r="J3" s="991"/>
      <c r="K3" s="991"/>
      <c r="L3" s="991"/>
      <c r="M3" s="991"/>
      <c r="N3" s="991"/>
      <c r="O3" s="991"/>
      <c r="P3" s="991"/>
    </row>
    <row r="4" spans="1:16" s="7" customFormat="1" ht="15" customHeight="1">
      <c r="A4" s="2082" t="s">
        <v>3013</v>
      </c>
      <c r="B4" s="2082"/>
      <c r="C4" s="2082"/>
      <c r="D4" s="2082"/>
      <c r="E4" s="2082"/>
      <c r="F4" s="2082"/>
      <c r="G4" s="2082"/>
      <c r="H4" s="991"/>
      <c r="I4" s="991"/>
      <c r="J4" s="991"/>
      <c r="K4" s="991"/>
      <c r="L4" s="991"/>
      <c r="M4" s="991"/>
      <c r="N4" s="991"/>
      <c r="O4" s="991"/>
      <c r="P4" s="991"/>
    </row>
    <row r="5" spans="1:16" s="128" customFormat="1" ht="24.9" customHeight="1">
      <c r="A5" s="2042" t="s">
        <v>11</v>
      </c>
      <c r="B5" s="2042"/>
      <c r="C5" s="2042"/>
      <c r="D5" s="2042"/>
      <c r="E5" s="2042"/>
      <c r="F5" s="2042"/>
      <c r="G5" s="2042"/>
    </row>
    <row r="6" spans="1:16" s="18" customFormat="1" ht="24.9" customHeight="1">
      <c r="A6" s="2043" t="s">
        <v>91</v>
      </c>
      <c r="B6" s="2052" t="s">
        <v>3008</v>
      </c>
      <c r="C6" s="2048" t="s">
        <v>3014</v>
      </c>
      <c r="D6" s="2048"/>
      <c r="E6" s="2048"/>
      <c r="F6" s="2048"/>
      <c r="G6" s="2048"/>
    </row>
    <row r="7" spans="1:16" s="18" customFormat="1" ht="24.9" customHeight="1">
      <c r="A7" s="2044"/>
      <c r="B7" s="2071"/>
      <c r="C7" s="2052" t="s">
        <v>92</v>
      </c>
      <c r="D7" s="2052" t="s">
        <v>93</v>
      </c>
      <c r="E7" s="2052" t="s">
        <v>94</v>
      </c>
      <c r="F7" s="2052" t="s">
        <v>95</v>
      </c>
      <c r="G7" s="2075" t="s">
        <v>96</v>
      </c>
    </row>
    <row r="8" spans="1:16" s="18" customFormat="1" ht="24.9" customHeight="1">
      <c r="A8" s="2044"/>
      <c r="B8" s="2071"/>
      <c r="C8" s="2071"/>
      <c r="D8" s="2071"/>
      <c r="E8" s="2071"/>
      <c r="F8" s="2071"/>
      <c r="G8" s="2079"/>
    </row>
    <row r="9" spans="1:16" s="18" customFormat="1" ht="24.9" customHeight="1">
      <c r="A9" s="2045"/>
      <c r="B9" s="2053"/>
      <c r="C9" s="2053"/>
      <c r="D9" s="2053"/>
      <c r="E9" s="2053"/>
      <c r="F9" s="2053"/>
      <c r="G9" s="2080"/>
      <c r="I9" s="69"/>
    </row>
    <row r="10" spans="1:16" s="1979" customFormat="1" ht="15" customHeight="1">
      <c r="A10" s="1872" t="s">
        <v>2130</v>
      </c>
      <c r="B10" s="1985">
        <v>15739322.963860001</v>
      </c>
      <c r="C10" s="1986">
        <v>17.290241532934377</v>
      </c>
      <c r="D10" s="1986">
        <v>17.878996042977636</v>
      </c>
      <c r="E10" s="1986">
        <v>34.083231960406941</v>
      </c>
      <c r="F10" s="1986">
        <v>9.8592328987919409</v>
      </c>
      <c r="G10" s="1987">
        <v>3.5903389713620371</v>
      </c>
      <c r="I10" s="70"/>
      <c r="J10" s="1902"/>
      <c r="K10" s="35"/>
      <c r="L10" s="38"/>
      <c r="M10" s="38"/>
      <c r="N10" s="38"/>
      <c r="O10" s="38"/>
      <c r="P10" s="38"/>
    </row>
    <row r="11" spans="1:16" s="1979" customFormat="1" ht="15" customHeight="1">
      <c r="A11" s="1873" t="s">
        <v>75</v>
      </c>
      <c r="B11" s="1899">
        <v>1343092.6246</v>
      </c>
      <c r="C11" s="1881">
        <v>14.243497786087092</v>
      </c>
      <c r="D11" s="1881">
        <v>14.413487165686279</v>
      </c>
      <c r="E11" s="1881">
        <v>39.085194333215902</v>
      </c>
      <c r="F11" s="1881">
        <v>9.7939704589752985</v>
      </c>
      <c r="G11" s="1900">
        <v>5.8390250652560987</v>
      </c>
      <c r="I11" s="70"/>
      <c r="J11" s="1902"/>
      <c r="K11" s="35"/>
      <c r="L11" s="38"/>
      <c r="M11" s="38"/>
      <c r="N11" s="38"/>
      <c r="O11" s="38"/>
      <c r="P11" s="38"/>
    </row>
    <row r="12" spans="1:16" s="1979" customFormat="1" ht="15" customHeight="1">
      <c r="A12" s="1873" t="s">
        <v>76</v>
      </c>
      <c r="B12" s="1899">
        <v>843986.32042</v>
      </c>
      <c r="C12" s="1881">
        <v>13.706213528725666</v>
      </c>
      <c r="D12" s="1881">
        <v>15.911095712211711</v>
      </c>
      <c r="E12" s="1881">
        <v>32.031166402729028</v>
      </c>
      <c r="F12" s="1881">
        <v>13.124328347511346</v>
      </c>
      <c r="G12" s="1900">
        <v>3.1030554780754227</v>
      </c>
      <c r="I12" s="70"/>
      <c r="J12" s="1902"/>
      <c r="K12" s="35"/>
      <c r="L12" s="38"/>
      <c r="M12" s="38"/>
      <c r="N12" s="38"/>
      <c r="O12" s="38"/>
      <c r="P12" s="38"/>
    </row>
    <row r="13" spans="1:16" s="1979" customFormat="1" ht="15" customHeight="1">
      <c r="A13" s="1873" t="s">
        <v>77</v>
      </c>
      <c r="B13" s="1899">
        <v>749395.46996999998</v>
      </c>
      <c r="C13" s="1881">
        <v>12.945604709070857</v>
      </c>
      <c r="D13" s="1881">
        <v>21.561107934969012</v>
      </c>
      <c r="E13" s="1881">
        <v>44.158149603339275</v>
      </c>
      <c r="F13" s="1881">
        <v>6.5098602039792102</v>
      </c>
      <c r="G13" s="1900">
        <v>2.5027921306691163</v>
      </c>
      <c r="I13" s="70"/>
      <c r="J13" s="1902"/>
      <c r="K13" s="35"/>
      <c r="L13" s="38"/>
      <c r="M13" s="38"/>
      <c r="N13" s="38"/>
      <c r="O13" s="38"/>
      <c r="P13" s="38"/>
    </row>
    <row r="14" spans="1:16" s="1979" customFormat="1" ht="15" customHeight="1">
      <c r="A14" s="1873" t="s">
        <v>78</v>
      </c>
      <c r="B14" s="1899">
        <v>396042.88823000004</v>
      </c>
      <c r="C14" s="1881">
        <v>10.587896370871793</v>
      </c>
      <c r="D14" s="1881">
        <v>20.156704140496917</v>
      </c>
      <c r="E14" s="1881">
        <v>44.765627372417057</v>
      </c>
      <c r="F14" s="1881">
        <v>3.9177206512515985</v>
      </c>
      <c r="G14" s="1900">
        <v>2.2384893816983462</v>
      </c>
      <c r="I14" s="70"/>
      <c r="J14" s="1902"/>
      <c r="K14" s="35"/>
      <c r="L14" s="38"/>
      <c r="M14" s="38"/>
      <c r="N14" s="38"/>
      <c r="O14" s="38"/>
      <c r="P14" s="38"/>
    </row>
    <row r="15" spans="1:16" s="1979" customFormat="1" ht="15" customHeight="1">
      <c r="A15" s="1873" t="s">
        <v>79</v>
      </c>
      <c r="B15" s="1899">
        <v>983276.36732000008</v>
      </c>
      <c r="C15" s="1881">
        <v>16.327475905637431</v>
      </c>
      <c r="D15" s="1881">
        <v>16.779068102661618</v>
      </c>
      <c r="E15" s="1881">
        <v>33.488773721624071</v>
      </c>
      <c r="F15" s="1881">
        <v>11.509654155368212</v>
      </c>
      <c r="G15" s="1900">
        <v>2.5590653509331203</v>
      </c>
      <c r="I15" s="70"/>
      <c r="J15" s="1902"/>
      <c r="K15" s="35"/>
      <c r="L15" s="38"/>
      <c r="M15" s="38"/>
      <c r="N15" s="38"/>
      <c r="O15" s="38"/>
      <c r="P15" s="38"/>
    </row>
    <row r="16" spans="1:16" s="1979" customFormat="1" ht="15" customHeight="1">
      <c r="A16" s="1873" t="s">
        <v>80</v>
      </c>
      <c r="B16" s="1899">
        <v>1492319.2320399999</v>
      </c>
      <c r="C16" s="1881">
        <v>20.257959116879949</v>
      </c>
      <c r="D16" s="1881">
        <v>15.30164645655919</v>
      </c>
      <c r="E16" s="1881">
        <v>34.251227411394744</v>
      </c>
      <c r="F16" s="1881">
        <v>11.450470095222883</v>
      </c>
      <c r="G16" s="1900">
        <v>3.5090483909676222</v>
      </c>
      <c r="I16" s="70"/>
      <c r="J16" s="1902"/>
      <c r="K16" s="35"/>
      <c r="L16" s="38"/>
      <c r="M16" s="38"/>
      <c r="N16" s="38"/>
      <c r="O16" s="38"/>
      <c r="P16" s="38"/>
    </row>
    <row r="17" spans="1:16" s="1979" customFormat="1" ht="15" customHeight="1">
      <c r="A17" s="1873" t="s">
        <v>81</v>
      </c>
      <c r="B17" s="1899">
        <v>2813237.6598499999</v>
      </c>
      <c r="C17" s="1881">
        <v>22.710809932214055</v>
      </c>
      <c r="D17" s="1881">
        <v>18.090719167933223</v>
      </c>
      <c r="E17" s="1881">
        <v>27.084860683637629</v>
      </c>
      <c r="F17" s="1881">
        <v>12.582580537787692</v>
      </c>
      <c r="G17" s="1900">
        <v>3.5872309126339812</v>
      </c>
      <c r="I17" s="70"/>
      <c r="J17" s="1902"/>
      <c r="K17" s="35"/>
      <c r="L17" s="38"/>
      <c r="M17" s="38"/>
      <c r="N17" s="38"/>
      <c r="O17" s="38"/>
      <c r="P17" s="38"/>
    </row>
    <row r="18" spans="1:16" s="1979" customFormat="1" ht="15" customHeight="1">
      <c r="A18" s="1873" t="s">
        <v>82</v>
      </c>
      <c r="B18" s="1899">
        <v>373022.07104000001</v>
      </c>
      <c r="C18" s="1881">
        <v>19.998689496311471</v>
      </c>
      <c r="D18" s="1881">
        <v>20.186012875877683</v>
      </c>
      <c r="E18" s="1881">
        <v>38.596904153309801</v>
      </c>
      <c r="F18" s="1881">
        <v>6.1698295588338166</v>
      </c>
      <c r="G18" s="1900">
        <v>4.9183471822053821</v>
      </c>
      <c r="I18" s="70"/>
      <c r="J18" s="1902"/>
      <c r="K18" s="35"/>
      <c r="L18" s="38"/>
      <c r="M18" s="38"/>
      <c r="N18" s="38"/>
      <c r="O18" s="38"/>
      <c r="P18" s="38"/>
    </row>
    <row r="19" spans="1:16" s="1979" customFormat="1" ht="15" customHeight="1">
      <c r="A19" s="1873" t="s">
        <v>83</v>
      </c>
      <c r="B19" s="1899">
        <v>768441.85814999999</v>
      </c>
      <c r="C19" s="1881">
        <v>20.319577461060256</v>
      </c>
      <c r="D19" s="1881">
        <v>17.822828122575508</v>
      </c>
      <c r="E19" s="1881">
        <v>43.955884310256586</v>
      </c>
      <c r="F19" s="1881">
        <v>2.6570505931516322</v>
      </c>
      <c r="G19" s="1900">
        <v>1.9368740682388346</v>
      </c>
      <c r="I19" s="70"/>
      <c r="J19" s="1902"/>
      <c r="K19" s="35"/>
      <c r="L19" s="38"/>
      <c r="M19" s="38"/>
      <c r="N19" s="38"/>
      <c r="O19" s="38"/>
      <c r="P19" s="38"/>
    </row>
    <row r="20" spans="1:16" s="1979" customFormat="1" ht="15" customHeight="1">
      <c r="A20" s="1873" t="s">
        <v>84</v>
      </c>
      <c r="B20" s="1899">
        <v>518650.09158000001</v>
      </c>
      <c r="C20" s="1881">
        <v>18.344419290500493</v>
      </c>
      <c r="D20" s="1881">
        <v>14.498974210322841</v>
      </c>
      <c r="E20" s="1881">
        <v>41.137814783763474</v>
      </c>
      <c r="F20" s="1881">
        <v>6.8131044019201754</v>
      </c>
      <c r="G20" s="1900">
        <v>5.0427928548752154</v>
      </c>
      <c r="I20" s="70"/>
      <c r="J20" s="1902"/>
      <c r="K20" s="35"/>
      <c r="L20" s="38"/>
      <c r="M20" s="38"/>
      <c r="N20" s="38"/>
      <c r="O20" s="38"/>
      <c r="P20" s="38"/>
    </row>
    <row r="21" spans="1:16" s="1979" customFormat="1" ht="15" customHeight="1">
      <c r="A21" s="1873" t="s">
        <v>85</v>
      </c>
      <c r="B21" s="1899">
        <v>951972.09235000005</v>
      </c>
      <c r="C21" s="1881">
        <v>13.041008681623879</v>
      </c>
      <c r="D21" s="1881">
        <v>16.59206761094082</v>
      </c>
      <c r="E21" s="1881">
        <v>23.311151060341267</v>
      </c>
      <c r="F21" s="1881">
        <v>13.531661371711639</v>
      </c>
      <c r="G21" s="1900">
        <v>4.4194967938757355</v>
      </c>
      <c r="I21" s="70"/>
      <c r="J21" s="1902"/>
      <c r="K21" s="35"/>
      <c r="L21" s="38"/>
      <c r="M21" s="38"/>
      <c r="N21" s="38"/>
      <c r="O21" s="38"/>
      <c r="P21" s="38"/>
    </row>
    <row r="22" spans="1:16" s="1979" customFormat="1" ht="15" customHeight="1">
      <c r="A22" s="1873" t="s">
        <v>86</v>
      </c>
      <c r="B22" s="1899">
        <v>1521695.3484100001</v>
      </c>
      <c r="C22" s="1881">
        <v>17.451295581436561</v>
      </c>
      <c r="D22" s="1881">
        <v>21.893862033429514</v>
      </c>
      <c r="E22" s="1881">
        <v>27.87698690038345</v>
      </c>
      <c r="F22" s="1881">
        <v>9.3206787816101802</v>
      </c>
      <c r="G22" s="1900">
        <v>3.9313991057743087</v>
      </c>
      <c r="I22" s="70"/>
      <c r="J22" s="1902"/>
      <c r="K22" s="35"/>
      <c r="L22" s="38"/>
      <c r="M22" s="38"/>
      <c r="N22" s="38"/>
      <c r="O22" s="38"/>
      <c r="P22" s="38"/>
    </row>
    <row r="23" spans="1:16" s="1979" customFormat="1" ht="15" customHeight="1">
      <c r="A23" s="1873" t="s">
        <v>87</v>
      </c>
      <c r="B23" s="1899">
        <v>425573.24557999999</v>
      </c>
      <c r="C23" s="1881">
        <v>13.993398534449291</v>
      </c>
      <c r="D23" s="1881">
        <v>18.397528294640406</v>
      </c>
      <c r="E23" s="1881">
        <v>44.075207101979316</v>
      </c>
      <c r="F23" s="1881">
        <v>4.999358655876903</v>
      </c>
      <c r="G23" s="1900">
        <v>3.3121311798606232</v>
      </c>
      <c r="I23" s="70"/>
      <c r="J23" s="1902"/>
      <c r="K23" s="35"/>
      <c r="L23" s="38"/>
      <c r="M23" s="38"/>
      <c r="N23" s="38"/>
      <c r="O23" s="38"/>
      <c r="P23" s="38"/>
    </row>
    <row r="24" spans="1:16" s="1979" customFormat="1" ht="15" customHeight="1">
      <c r="A24" s="1873" t="s">
        <v>88</v>
      </c>
      <c r="B24" s="1899">
        <v>506263.14030000003</v>
      </c>
      <c r="C24" s="1881">
        <v>17.129392435841137</v>
      </c>
      <c r="D24" s="1881">
        <v>18.745189462887705</v>
      </c>
      <c r="E24" s="1881">
        <v>38.413964201454228</v>
      </c>
      <c r="F24" s="1881">
        <v>5.0796437016451694</v>
      </c>
      <c r="G24" s="1900">
        <v>3.2550702467169126</v>
      </c>
      <c r="I24" s="70"/>
      <c r="J24" s="1902"/>
      <c r="K24" s="35"/>
      <c r="L24" s="38"/>
      <c r="M24" s="38"/>
      <c r="N24" s="38"/>
      <c r="O24" s="38"/>
      <c r="P24" s="38"/>
    </row>
    <row r="25" spans="1:16" s="1979" customFormat="1" ht="15" customHeight="1">
      <c r="A25" s="1873" t="s">
        <v>89</v>
      </c>
      <c r="B25" s="1899">
        <v>1341389.8157599999</v>
      </c>
      <c r="C25" s="1881">
        <v>17.051657729368358</v>
      </c>
      <c r="D25" s="1881">
        <v>19.782727170897097</v>
      </c>
      <c r="E25" s="1881">
        <v>32.979972086589335</v>
      </c>
      <c r="F25" s="1881">
        <v>10.354617637476613</v>
      </c>
      <c r="G25" s="1900">
        <v>2.4579346288923256</v>
      </c>
      <c r="I25" s="70"/>
      <c r="J25" s="1902"/>
      <c r="K25" s="35"/>
      <c r="L25" s="38"/>
      <c r="M25" s="38"/>
      <c r="N25" s="38"/>
      <c r="O25" s="38"/>
      <c r="P25" s="38"/>
    </row>
    <row r="26" spans="1:16" s="1979" customFormat="1" ht="15" customHeight="1">
      <c r="A26" s="1873" t="s">
        <v>90</v>
      </c>
      <c r="B26" s="1899">
        <v>710964.73826000001</v>
      </c>
      <c r="C26" s="1881">
        <v>11.68573515380408</v>
      </c>
      <c r="D26" s="1881">
        <v>17.632295776975091</v>
      </c>
      <c r="E26" s="1881">
        <v>41.19981239391376</v>
      </c>
      <c r="F26" s="1881">
        <v>10.103498112410026</v>
      </c>
      <c r="G26" s="1900">
        <v>4.1617386387423734</v>
      </c>
      <c r="J26" s="1902"/>
      <c r="K26" s="35"/>
      <c r="L26" s="38"/>
      <c r="M26" s="38"/>
      <c r="N26" s="38"/>
      <c r="O26" s="38"/>
      <c r="P26" s="38"/>
    </row>
    <row r="27" spans="1:16" s="184" customFormat="1" ht="15" customHeight="1">
      <c r="A27" s="884" t="s">
        <v>3009</v>
      </c>
      <c r="B27" s="1899"/>
      <c r="C27" s="2004"/>
      <c r="D27" s="2004"/>
      <c r="E27" s="2004"/>
      <c r="F27" s="2004"/>
      <c r="G27" s="2004"/>
      <c r="K27" s="217"/>
      <c r="L27" s="2005"/>
      <c r="M27" s="2005"/>
      <c r="N27" s="2005"/>
      <c r="O27" s="2005"/>
      <c r="P27" s="2005"/>
    </row>
    <row r="28" spans="1:16" s="194" customFormat="1" ht="15" customHeight="1">
      <c r="A28" s="991" t="s">
        <v>3010</v>
      </c>
      <c r="B28" s="2006"/>
      <c r="C28" s="2007"/>
      <c r="D28" s="2007"/>
      <c r="E28" s="2007"/>
      <c r="F28" s="2007"/>
      <c r="G28" s="2007"/>
      <c r="K28" s="2008"/>
      <c r="L28" s="2000"/>
      <c r="M28" s="2000"/>
      <c r="N28" s="2000"/>
      <c r="O28" s="2000"/>
      <c r="P28" s="2000"/>
    </row>
    <row r="29" spans="1:16" s="1979" customFormat="1" ht="15" customHeight="1"/>
    <row r="30" spans="1:16" s="1979" customFormat="1" ht="15" customHeight="1">
      <c r="A30" s="54"/>
      <c r="B30" s="54"/>
      <c r="C30" s="1806"/>
      <c r="D30" s="54"/>
    </row>
    <row r="31" spans="1:16" s="1979" customFormat="1" ht="15" customHeight="1">
      <c r="B31" s="34"/>
      <c r="C31" s="34"/>
      <c r="D31" s="34"/>
      <c r="E31" s="34"/>
      <c r="F31" s="34"/>
      <c r="G31" s="34"/>
      <c r="H31" s="34"/>
      <c r="I31" s="34"/>
      <c r="J31" s="34"/>
      <c r="K31" s="34"/>
      <c r="L31" s="34"/>
      <c r="M31" s="34"/>
      <c r="N31" s="34"/>
      <c r="O31" s="34"/>
    </row>
    <row r="32" spans="1:16" s="1979" customFormat="1" ht="15" customHeight="1">
      <c r="B32" s="71"/>
      <c r="C32" s="72"/>
      <c r="D32" s="72"/>
      <c r="E32" s="72"/>
      <c r="F32" s="72"/>
      <c r="G32" s="73"/>
      <c r="H32" s="34"/>
      <c r="I32" s="74"/>
      <c r="J32" s="75"/>
      <c r="K32" s="75"/>
      <c r="L32" s="75"/>
      <c r="M32" s="75"/>
      <c r="N32" s="75"/>
      <c r="O32" s="34"/>
    </row>
    <row r="33" spans="2:15" s="1979" customFormat="1" ht="15" customHeight="1">
      <c r="B33" s="76"/>
      <c r="C33" s="68"/>
      <c r="D33" s="68"/>
      <c r="E33" s="68"/>
      <c r="F33" s="68"/>
      <c r="G33" s="77"/>
      <c r="H33" s="34"/>
      <c r="I33" s="74"/>
      <c r="J33" s="75"/>
      <c r="K33" s="75"/>
      <c r="L33" s="75"/>
      <c r="M33" s="75"/>
      <c r="N33" s="75"/>
      <c r="O33" s="34"/>
    </row>
    <row r="34" spans="2:15" s="1979" customFormat="1" ht="15" customHeight="1">
      <c r="B34" s="76"/>
      <c r="C34" s="68"/>
      <c r="D34" s="68"/>
      <c r="E34" s="68"/>
      <c r="F34" s="68"/>
      <c r="G34" s="77"/>
      <c r="H34" s="34"/>
      <c r="I34" s="74"/>
      <c r="J34" s="75"/>
      <c r="K34" s="75"/>
      <c r="L34" s="75"/>
      <c r="M34" s="75"/>
      <c r="N34" s="75"/>
      <c r="O34" s="34"/>
    </row>
    <row r="35" spans="2:15" s="1979" customFormat="1" ht="15" customHeight="1">
      <c r="B35" s="76"/>
      <c r="C35" s="68"/>
      <c r="D35" s="68"/>
      <c r="E35" s="68"/>
      <c r="F35" s="68"/>
      <c r="G35" s="77"/>
      <c r="H35" s="34"/>
      <c r="I35" s="74"/>
      <c r="J35" s="75"/>
      <c r="K35" s="75"/>
      <c r="L35" s="75"/>
      <c r="M35" s="75"/>
      <c r="N35" s="75"/>
      <c r="O35" s="34"/>
    </row>
    <row r="36" spans="2:15" s="1979" customFormat="1" ht="15" customHeight="1">
      <c r="B36" s="76"/>
      <c r="C36" s="68"/>
      <c r="D36" s="68"/>
      <c r="E36" s="68"/>
      <c r="F36" s="68"/>
      <c r="G36" s="77"/>
      <c r="H36" s="34"/>
      <c r="I36" s="74"/>
      <c r="J36" s="75"/>
      <c r="K36" s="75"/>
      <c r="L36" s="75"/>
      <c r="M36" s="75"/>
      <c r="N36" s="75"/>
      <c r="O36" s="34"/>
    </row>
    <row r="37" spans="2:15" s="1979" customFormat="1" ht="15" customHeight="1">
      <c r="B37" s="76"/>
      <c r="C37" s="68"/>
      <c r="D37" s="68"/>
      <c r="E37" s="68"/>
      <c r="F37" s="68"/>
      <c r="G37" s="77"/>
      <c r="H37" s="34"/>
      <c r="I37" s="74"/>
      <c r="J37" s="75"/>
      <c r="K37" s="75"/>
      <c r="L37" s="75"/>
      <c r="M37" s="75"/>
      <c r="N37" s="75"/>
      <c r="O37" s="34"/>
    </row>
    <row r="38" spans="2:15" s="1979" customFormat="1" ht="15" customHeight="1">
      <c r="B38" s="76"/>
      <c r="C38" s="68"/>
      <c r="D38" s="68"/>
      <c r="E38" s="68"/>
      <c r="F38" s="68"/>
      <c r="G38" s="77"/>
      <c r="H38" s="34"/>
      <c r="I38" s="74"/>
      <c r="J38" s="75"/>
      <c r="K38" s="75"/>
      <c r="L38" s="75"/>
      <c r="M38" s="75"/>
      <c r="N38" s="75"/>
      <c r="O38" s="34"/>
    </row>
    <row r="39" spans="2:15" s="1979" customFormat="1" ht="15" customHeight="1">
      <c r="B39" s="76"/>
      <c r="C39" s="68"/>
      <c r="D39" s="68"/>
      <c r="E39" s="68"/>
      <c r="F39" s="68"/>
      <c r="G39" s="77"/>
      <c r="H39" s="34"/>
      <c r="I39" s="74"/>
      <c r="J39" s="75"/>
      <c r="K39" s="75"/>
      <c r="L39" s="75"/>
      <c r="M39" s="75"/>
      <c r="N39" s="75"/>
      <c r="O39" s="34"/>
    </row>
    <row r="40" spans="2:15" s="1979" customFormat="1" ht="15" customHeight="1">
      <c r="B40" s="76"/>
      <c r="C40" s="68"/>
      <c r="D40" s="68"/>
      <c r="E40" s="68"/>
      <c r="F40" s="68"/>
      <c r="G40" s="77"/>
      <c r="H40" s="34"/>
      <c r="I40" s="74"/>
      <c r="J40" s="75"/>
      <c r="K40" s="75"/>
      <c r="L40" s="75"/>
      <c r="M40" s="75"/>
      <c r="N40" s="75"/>
      <c r="O40" s="34"/>
    </row>
    <row r="41" spans="2:15" s="1979" customFormat="1" ht="15" customHeight="1">
      <c r="B41" s="76"/>
      <c r="C41" s="68"/>
      <c r="D41" s="68"/>
      <c r="E41" s="68"/>
      <c r="F41" s="68"/>
      <c r="G41" s="77"/>
      <c r="H41" s="34"/>
      <c r="I41" s="74"/>
      <c r="J41" s="75"/>
      <c r="K41" s="75"/>
      <c r="L41" s="75"/>
      <c r="M41" s="75"/>
      <c r="N41" s="75"/>
      <c r="O41" s="34"/>
    </row>
    <row r="42" spans="2:15" s="1979" customFormat="1" ht="15" customHeight="1">
      <c r="B42" s="76"/>
      <c r="C42" s="68"/>
      <c r="D42" s="68"/>
      <c r="E42" s="68"/>
      <c r="F42" s="68"/>
      <c r="G42" s="77"/>
      <c r="H42" s="34"/>
      <c r="I42" s="74"/>
      <c r="J42" s="75"/>
      <c r="K42" s="75"/>
      <c r="L42" s="75"/>
      <c r="M42" s="75"/>
      <c r="N42" s="75"/>
      <c r="O42" s="34"/>
    </row>
    <row r="43" spans="2:15" s="1979" customFormat="1" ht="15" customHeight="1">
      <c r="B43" s="76"/>
      <c r="C43" s="68"/>
      <c r="D43" s="68"/>
      <c r="E43" s="68"/>
      <c r="F43" s="68"/>
      <c r="G43" s="77"/>
      <c r="H43" s="34"/>
      <c r="I43" s="74"/>
      <c r="J43" s="75"/>
      <c r="K43" s="75"/>
      <c r="L43" s="75"/>
      <c r="M43" s="75"/>
      <c r="N43" s="75"/>
      <c r="O43" s="34"/>
    </row>
    <row r="44" spans="2:15" s="1979" customFormat="1" ht="15" customHeight="1">
      <c r="B44" s="76"/>
      <c r="C44" s="68"/>
      <c r="D44" s="68"/>
      <c r="E44" s="68"/>
      <c r="F44" s="68"/>
      <c r="G44" s="77"/>
      <c r="H44" s="34"/>
      <c r="I44" s="74"/>
      <c r="J44" s="75"/>
      <c r="K44" s="75"/>
      <c r="L44" s="75"/>
      <c r="M44" s="75"/>
      <c r="N44" s="75"/>
      <c r="O44" s="34"/>
    </row>
    <row r="45" spans="2:15" s="1979" customFormat="1" ht="15" customHeight="1">
      <c r="B45" s="76"/>
      <c r="C45" s="68"/>
      <c r="D45" s="68"/>
      <c r="E45" s="68"/>
      <c r="F45" s="68"/>
      <c r="G45" s="77"/>
      <c r="H45" s="34"/>
      <c r="I45" s="74"/>
      <c r="J45" s="75"/>
      <c r="K45" s="75"/>
      <c r="L45" s="75"/>
      <c r="M45" s="75"/>
      <c r="N45" s="75"/>
      <c r="O45" s="34"/>
    </row>
    <row r="46" spans="2:15" s="1979" customFormat="1" ht="15" customHeight="1">
      <c r="B46" s="76"/>
      <c r="C46" s="68"/>
      <c r="D46" s="68"/>
      <c r="E46" s="68"/>
      <c r="F46" s="68"/>
      <c r="G46" s="77"/>
      <c r="H46" s="34"/>
      <c r="I46" s="74"/>
      <c r="J46" s="75"/>
      <c r="K46" s="75"/>
      <c r="L46" s="75"/>
      <c r="M46" s="75"/>
      <c r="N46" s="75"/>
      <c r="O46" s="34"/>
    </row>
    <row r="47" spans="2:15" s="1979" customFormat="1" ht="15" customHeight="1">
      <c r="B47" s="76"/>
      <c r="C47" s="68"/>
      <c r="D47" s="68"/>
      <c r="E47" s="68"/>
      <c r="F47" s="68"/>
      <c r="G47" s="77"/>
      <c r="H47" s="34"/>
      <c r="I47" s="74"/>
      <c r="J47" s="75"/>
      <c r="K47" s="75"/>
      <c r="L47" s="75"/>
      <c r="M47" s="75"/>
      <c r="N47" s="75"/>
      <c r="O47" s="34"/>
    </row>
    <row r="48" spans="2:15" s="1979" customFormat="1" ht="15" customHeight="1">
      <c r="B48" s="76"/>
      <c r="C48" s="68"/>
      <c r="D48" s="68"/>
      <c r="E48" s="68"/>
      <c r="F48" s="68"/>
      <c r="G48" s="77"/>
      <c r="H48" s="34"/>
      <c r="I48" s="74"/>
      <c r="J48" s="75"/>
      <c r="K48" s="75"/>
      <c r="L48" s="75"/>
      <c r="M48" s="75"/>
      <c r="N48" s="75"/>
      <c r="O48" s="34"/>
    </row>
    <row r="49" s="1979" customFormat="1" ht="15" customHeight="1"/>
    <row r="50" s="1979" customFormat="1" ht="15" customHeight="1"/>
    <row r="51" s="1979" customFormat="1" ht="15" customHeight="1"/>
    <row r="52" s="1979" customFormat="1" ht="15" customHeight="1"/>
    <row r="53" s="1979" customFormat="1" ht="15" customHeight="1"/>
    <row r="54" s="1979" customFormat="1" ht="15" customHeight="1"/>
    <row r="55" s="1979" customFormat="1" ht="15" customHeight="1"/>
    <row r="56" s="1979" customFormat="1" ht="15" customHeight="1"/>
    <row r="57" s="1979" customFormat="1" ht="15" customHeight="1"/>
    <row r="58" s="1979" customFormat="1" ht="15" customHeight="1"/>
    <row r="59" s="1979" customFormat="1" ht="15" customHeight="1"/>
    <row r="60" s="1979" customFormat="1" ht="15" customHeight="1"/>
    <row r="61" s="1979" customFormat="1" ht="15" customHeight="1"/>
    <row r="62" s="1979" customFormat="1" ht="15" customHeight="1"/>
    <row r="63" s="1979" customFormat="1" ht="15" customHeight="1"/>
    <row r="64" s="1979" customFormat="1" ht="15" customHeight="1"/>
    <row r="65" s="1979" customFormat="1" ht="15" customHeight="1"/>
    <row r="66" s="1979" customFormat="1" ht="15" customHeight="1"/>
    <row r="67" s="1979" customFormat="1" ht="15" customHeight="1"/>
    <row r="68" s="1979" customFormat="1" ht="15" customHeight="1"/>
    <row r="69" s="1979" customFormat="1" ht="15" customHeight="1"/>
    <row r="70" s="1979" customFormat="1" ht="15" customHeight="1"/>
    <row r="71" s="1979" customFormat="1" ht="15" customHeight="1"/>
    <row r="72" s="1979" customFormat="1" ht="15" customHeight="1"/>
    <row r="73" s="1979" customFormat="1" ht="15" customHeight="1"/>
    <row r="74" s="1979" customFormat="1" ht="15" customHeight="1"/>
    <row r="75" s="1979" customFormat="1" ht="15" customHeight="1"/>
    <row r="76" s="1979" customFormat="1" ht="15" customHeight="1"/>
    <row r="77" s="1979" customFormat="1" ht="15" customHeight="1"/>
    <row r="78" s="1979" customFormat="1" ht="15" customHeight="1"/>
    <row r="79" s="1979" customFormat="1" ht="15" customHeight="1"/>
    <row r="80" s="1979" customFormat="1" ht="15" customHeight="1"/>
    <row r="81" s="1979" customFormat="1" ht="15" customHeight="1"/>
    <row r="82" s="1979" customFormat="1" ht="15" customHeight="1"/>
    <row r="83" s="1979" customFormat="1" ht="15" customHeight="1"/>
    <row r="84" s="1979" customFormat="1" ht="15" customHeight="1"/>
    <row r="85" s="1979" customFormat="1" ht="15" customHeight="1"/>
    <row r="86" s="1979" customFormat="1" ht="15" customHeight="1"/>
    <row r="87" s="1979" customFormat="1" ht="15" customHeight="1"/>
    <row r="88" s="1979" customFormat="1" ht="15" customHeight="1"/>
    <row r="89" s="1979" customFormat="1" ht="15" customHeight="1"/>
    <row r="90" s="1979" customFormat="1" ht="15" customHeight="1"/>
    <row r="91" s="1979" customFormat="1" ht="15" customHeight="1"/>
    <row r="92" s="1979" customFormat="1" ht="15" customHeight="1"/>
    <row r="93" s="1979" customFormat="1" ht="15" customHeight="1"/>
    <row r="94" s="1979" customFormat="1" ht="15" customHeight="1"/>
    <row r="95" s="1979" customFormat="1" ht="15" customHeight="1"/>
    <row r="96" s="1979" customFormat="1" ht="15" customHeight="1"/>
    <row r="97" s="1979" customFormat="1" ht="15" customHeight="1"/>
    <row r="98" s="1979" customFormat="1" ht="15" customHeight="1"/>
    <row r="99" s="1979" customFormat="1" ht="15" customHeight="1"/>
    <row r="100" s="1979" customFormat="1" ht="15" customHeight="1"/>
    <row r="101" s="1979" customFormat="1" ht="15" customHeight="1"/>
    <row r="102" s="1979" customFormat="1" ht="15" customHeight="1"/>
    <row r="103" s="1979" customFormat="1" ht="15" customHeight="1"/>
    <row r="104" s="1979" customFormat="1" ht="15" customHeight="1"/>
    <row r="105" s="1979" customFormat="1" ht="15" customHeight="1"/>
    <row r="106" s="1979" customFormat="1" ht="15" customHeight="1"/>
    <row r="107" s="1979" customFormat="1" ht="15" customHeight="1"/>
    <row r="108" s="1979" customFormat="1" ht="15" customHeight="1"/>
    <row r="109" s="1979" customFormat="1" ht="15" customHeight="1"/>
    <row r="110" s="1979" customFormat="1" ht="15" customHeight="1"/>
    <row r="111" s="1979" customFormat="1" ht="15" customHeight="1"/>
    <row r="112" s="1979" customFormat="1" ht="15" customHeight="1"/>
    <row r="113" s="1979" customFormat="1" ht="15" customHeight="1"/>
    <row r="114" s="1979" customFormat="1" ht="15" customHeight="1"/>
    <row r="115" s="1979" customFormat="1" ht="15" customHeight="1"/>
    <row r="116" s="1979" customFormat="1" ht="15" customHeight="1"/>
    <row r="117" s="1979" customFormat="1" ht="15" customHeight="1"/>
    <row r="118" s="1979" customFormat="1" ht="15" customHeight="1"/>
    <row r="119" s="1979" customFormat="1" ht="15" customHeight="1"/>
    <row r="120" s="1979" customFormat="1" ht="15" customHeight="1"/>
    <row r="121" s="1979" customFormat="1" ht="15" customHeight="1"/>
    <row r="122" s="1979" customFormat="1" ht="15" customHeight="1"/>
    <row r="123" s="1979" customFormat="1" ht="15" customHeight="1"/>
    <row r="124" s="1979" customFormat="1" ht="15" customHeight="1"/>
    <row r="125" s="1979" customFormat="1" ht="15" customHeight="1"/>
    <row r="126" s="1979" customFormat="1" ht="15" customHeight="1"/>
    <row r="127" s="1979" customFormat="1" ht="15" customHeight="1"/>
    <row r="128" s="1979" customFormat="1" ht="15" customHeight="1"/>
    <row r="129" s="1979" customFormat="1" ht="15" customHeight="1"/>
    <row r="130" s="1979" customFormat="1" ht="15" customHeight="1"/>
    <row r="131" s="1979" customFormat="1" ht="15" customHeight="1"/>
    <row r="132" s="1979" customFormat="1" ht="15" customHeight="1"/>
    <row r="133" s="1979" customFormat="1" ht="15" customHeight="1"/>
    <row r="134" s="1979" customFormat="1" ht="15" customHeight="1"/>
    <row r="135" s="1979" customFormat="1" ht="15" customHeight="1"/>
    <row r="136" s="1979" customFormat="1" ht="15" customHeight="1"/>
    <row r="137" s="1979" customFormat="1" ht="15" customHeight="1"/>
    <row r="138" s="1979" customFormat="1" ht="15" customHeight="1"/>
    <row r="139" s="1979" customFormat="1" ht="15" customHeight="1"/>
    <row r="140" s="1979" customFormat="1" ht="15" customHeight="1"/>
    <row r="141" s="1979" customFormat="1" ht="15" customHeight="1"/>
    <row r="142" s="1979" customFormat="1" ht="15" customHeight="1"/>
    <row r="143" s="1979" customFormat="1" ht="15" customHeight="1"/>
    <row r="144" s="1979" customFormat="1" ht="15" customHeight="1"/>
    <row r="145" s="1979" customFormat="1" ht="15" customHeight="1"/>
    <row r="146" s="1979" customFormat="1" ht="15" customHeight="1"/>
    <row r="147" s="1979" customFormat="1" ht="15" customHeight="1"/>
    <row r="148" s="1979" customFormat="1" ht="15" customHeight="1"/>
    <row r="149" s="1979" customFormat="1" ht="15" customHeight="1"/>
    <row r="150" s="1979" customFormat="1" ht="15" customHeight="1"/>
    <row r="151" s="1979" customFormat="1" ht="15" customHeight="1"/>
    <row r="152" s="1979" customFormat="1" ht="15" customHeight="1"/>
    <row r="153" s="1979" customFormat="1" ht="15" customHeight="1"/>
    <row r="154" s="1979" customFormat="1" ht="15" customHeight="1"/>
    <row r="155" s="1979" customFormat="1" ht="15" customHeight="1"/>
    <row r="156" s="1979" customFormat="1" ht="15" customHeight="1"/>
    <row r="157" s="1979" customFormat="1" ht="15" customHeight="1"/>
    <row r="158" s="1979" customFormat="1" ht="15" customHeight="1"/>
    <row r="159" s="1979" customFormat="1" ht="15" customHeight="1"/>
    <row r="160" s="1979" customFormat="1" ht="15" customHeight="1"/>
    <row r="161" s="1979" customFormat="1" ht="15" customHeight="1"/>
    <row r="162" s="1979" customFormat="1" ht="15" customHeight="1"/>
    <row r="163" s="1979" customFormat="1" ht="15" customHeight="1"/>
    <row r="164" s="1979" customFormat="1" ht="15" customHeight="1"/>
    <row r="165" s="1979" customFormat="1" ht="15" customHeight="1"/>
    <row r="166" s="1979" customFormat="1" ht="15" customHeight="1"/>
    <row r="167" s="1979" customFormat="1" ht="15" customHeight="1"/>
    <row r="168" s="1979" customFormat="1" ht="15" customHeight="1"/>
    <row r="169" s="1979" customFormat="1" ht="15" customHeight="1"/>
    <row r="170" s="1979" customFormat="1" ht="15" customHeight="1"/>
    <row r="171" s="1979" customFormat="1" ht="15" customHeight="1"/>
    <row r="172" s="1979" customFormat="1" ht="15" customHeight="1"/>
    <row r="173" s="1979" customFormat="1" ht="15" customHeight="1"/>
    <row r="174" s="1979" customFormat="1" ht="15" customHeight="1"/>
    <row r="175" s="1979" customFormat="1" ht="15" customHeight="1"/>
    <row r="176" s="1979" customFormat="1" ht="15" customHeight="1"/>
    <row r="177" s="1979" customFormat="1" ht="15" customHeight="1"/>
    <row r="178" s="1979" customFormat="1" ht="15" customHeight="1"/>
    <row r="179" s="1979" customFormat="1" ht="15" customHeight="1"/>
    <row r="180" s="1979" customFormat="1" ht="15" customHeight="1"/>
    <row r="181" s="1979" customFormat="1" ht="15" customHeight="1"/>
    <row r="182" s="1979" customFormat="1" ht="15" customHeight="1"/>
    <row r="183" s="1979" customFormat="1" ht="15" customHeight="1"/>
    <row r="184" s="1979" customFormat="1" ht="15" customHeight="1"/>
    <row r="185" s="1979" customFormat="1" ht="15" customHeight="1"/>
    <row r="186" s="1979" customFormat="1" ht="15" customHeight="1"/>
    <row r="187" s="1979" customFormat="1" ht="15" customHeight="1"/>
    <row r="188" s="1979" customFormat="1" ht="15" customHeight="1"/>
    <row r="189" s="1979" customFormat="1" ht="15" customHeight="1"/>
    <row r="190" s="1979" customFormat="1" ht="15" customHeight="1"/>
    <row r="191" s="1979" customFormat="1" ht="15" customHeight="1"/>
    <row r="192" s="1979" customFormat="1" ht="15" customHeight="1"/>
    <row r="193" s="1979" customFormat="1" ht="15" customHeight="1"/>
    <row r="194" s="1979" customFormat="1" ht="15" customHeight="1"/>
    <row r="195" s="1979" customFormat="1" ht="15" customHeight="1"/>
    <row r="196" s="1979" customFormat="1" ht="15" customHeight="1"/>
    <row r="197" s="1979" customFormat="1" ht="15" customHeight="1"/>
    <row r="198" s="1979" customFormat="1" ht="15" customHeight="1"/>
    <row r="199" s="1979" customFormat="1" ht="15" customHeight="1"/>
    <row r="200" s="1979" customFormat="1" ht="15" customHeight="1"/>
    <row r="201" s="1979" customFormat="1" ht="15" customHeight="1"/>
    <row r="202" s="1979" customFormat="1" ht="15" customHeight="1"/>
    <row r="203" s="1979" customFormat="1" ht="15" customHeight="1"/>
    <row r="204" s="1979" customFormat="1" ht="15" customHeight="1"/>
    <row r="205" s="1979" customFormat="1" ht="15" customHeight="1"/>
    <row r="206" s="1979" customFormat="1" ht="15" customHeight="1"/>
    <row r="207" s="1979" customFormat="1" ht="15" customHeight="1"/>
    <row r="208" s="1979" customFormat="1" ht="15" customHeight="1"/>
  </sheetData>
  <mergeCells count="13">
    <mergeCell ref="G7:G9"/>
    <mergeCell ref="A1:G1"/>
    <mergeCell ref="A2:G2"/>
    <mergeCell ref="A5:G5"/>
    <mergeCell ref="A6:A9"/>
    <mergeCell ref="B6:B9"/>
    <mergeCell ref="C6:G6"/>
    <mergeCell ref="C7:C9"/>
    <mergeCell ref="D7:D9"/>
    <mergeCell ref="E7:E9"/>
    <mergeCell ref="F7:F9"/>
    <mergeCell ref="A3:G3"/>
    <mergeCell ref="A4:G4"/>
  </mergeCells>
  <hyperlinks>
    <hyperlink ref="A5" location="'spis tablic'!A1" display="'spis tablic'!A1" xr:uid="{8C69DF04-B3D1-4EC5-AD74-DD44B901CAF4}"/>
    <hyperlink ref="A5:F5" location="'Spis treści'!A1" display="'Spis treści'!A1" xr:uid="{306F0BEB-3762-4A14-BEE9-FF7EDB9437BA}"/>
    <hyperlink ref="A5:G5" location="'Spis tablic_DZIAŁ I '!A1" display="'Spis tablic_DZIAŁ I '!A1" xr:uid="{FDFF0B26-AFC6-4DC1-BDDF-0A93840B73C6}"/>
  </hyperlink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59"/>
  <sheetViews>
    <sheetView zoomScaleNormal="100" workbookViewId="0">
      <selection activeCell="A3" sqref="A3:G3"/>
    </sheetView>
  </sheetViews>
  <sheetFormatPr defaultColWidth="9.109375" defaultRowHeight="11.4"/>
  <cols>
    <col min="1" max="1" width="35.6640625" style="2" customWidth="1"/>
    <col min="2" max="7" width="18.6640625" style="2" customWidth="1"/>
    <col min="8" max="8" width="9.109375" style="82"/>
    <col min="9" max="16384" width="9.109375" style="2"/>
  </cols>
  <sheetData>
    <row r="1" spans="1:8" s="2016" customFormat="1" ht="30" customHeight="1">
      <c r="A1" s="2087" t="s">
        <v>3041</v>
      </c>
      <c r="B1" s="2058"/>
      <c r="C1" s="2058"/>
      <c r="D1" s="2058"/>
      <c r="E1" s="2058"/>
      <c r="F1" s="2058"/>
      <c r="G1" s="2058"/>
      <c r="H1" s="2019"/>
    </row>
    <row r="2" spans="1:8" s="11" customFormat="1" ht="35.25" customHeight="1">
      <c r="A2" s="2088" t="s">
        <v>3044</v>
      </c>
      <c r="B2" s="2089"/>
      <c r="C2" s="2089"/>
      <c r="D2" s="2089"/>
      <c r="E2" s="2089"/>
      <c r="F2" s="2089"/>
      <c r="G2" s="2089"/>
      <c r="H2" s="1910"/>
    </row>
    <row r="3" spans="1:8" s="145" customFormat="1" ht="24.9" customHeight="1">
      <c r="A3" s="2042" t="s">
        <v>11</v>
      </c>
      <c r="B3" s="2042"/>
      <c r="C3" s="2042"/>
      <c r="D3" s="2042"/>
      <c r="E3" s="2042"/>
      <c r="F3" s="2042"/>
      <c r="G3" s="2042"/>
      <c r="H3" s="1911"/>
    </row>
    <row r="4" spans="1:8" s="18" customFormat="1" ht="24.9" customHeight="1">
      <c r="A4" s="2075" t="s">
        <v>91</v>
      </c>
      <c r="B4" s="2052" t="s">
        <v>97</v>
      </c>
      <c r="C4" s="2090" t="s">
        <v>98</v>
      </c>
      <c r="D4" s="2091"/>
      <c r="E4" s="2091"/>
      <c r="F4" s="2091"/>
      <c r="G4" s="2091"/>
      <c r="H4" s="27"/>
    </row>
    <row r="5" spans="1:8" s="18" customFormat="1" ht="24.9" customHeight="1">
      <c r="A5" s="2079"/>
      <c r="B5" s="2071"/>
      <c r="C5" s="2052" t="s">
        <v>99</v>
      </c>
      <c r="D5" s="2052" t="s">
        <v>71</v>
      </c>
      <c r="E5" s="2052" t="s">
        <v>100</v>
      </c>
      <c r="F5" s="2052" t="s">
        <v>73</v>
      </c>
      <c r="G5" s="2075" t="s">
        <v>101</v>
      </c>
      <c r="H5" s="27"/>
    </row>
    <row r="6" spans="1:8" s="18" customFormat="1" ht="24.9" customHeight="1">
      <c r="A6" s="2079"/>
      <c r="B6" s="2071"/>
      <c r="C6" s="2071"/>
      <c r="D6" s="2071"/>
      <c r="E6" s="2071"/>
      <c r="F6" s="2071"/>
      <c r="G6" s="2079"/>
      <c r="H6" s="27"/>
    </row>
    <row r="7" spans="1:8" s="18" customFormat="1" ht="24.9" customHeight="1">
      <c r="A7" s="2079"/>
      <c r="B7" s="2071"/>
      <c r="C7" s="2071"/>
      <c r="D7" s="2071"/>
      <c r="E7" s="2071"/>
      <c r="F7" s="2071"/>
      <c r="G7" s="2079"/>
      <c r="H7" s="27"/>
    </row>
    <row r="8" spans="1:8" s="18" customFormat="1" ht="24.9" customHeight="1">
      <c r="A8" s="2080"/>
      <c r="B8" s="2053"/>
      <c r="C8" s="2071"/>
      <c r="D8" s="2071"/>
      <c r="E8" s="2071"/>
      <c r="F8" s="2071"/>
      <c r="G8" s="2079"/>
      <c r="H8" s="27"/>
    </row>
    <row r="9" spans="1:8" s="14" customFormat="1" ht="21" customHeight="1">
      <c r="A9" s="1980"/>
      <c r="B9" s="2083" t="s">
        <v>2938</v>
      </c>
      <c r="C9" s="2084"/>
      <c r="D9" s="2084"/>
      <c r="E9" s="2084"/>
      <c r="F9" s="2084"/>
      <c r="G9" s="2084"/>
      <c r="H9" s="45"/>
    </row>
    <row r="10" spans="1:8" s="1979" customFormat="1" ht="15" customHeight="1">
      <c r="A10" s="1932" t="s">
        <v>2973</v>
      </c>
      <c r="B10" s="1934">
        <v>15739322.963860001</v>
      </c>
      <c r="C10" s="1934">
        <v>2721366.9561000001</v>
      </c>
      <c r="D10" s="1934">
        <v>2814032.9298999999</v>
      </c>
      <c r="E10" s="1934">
        <v>5364469.9547700007</v>
      </c>
      <c r="F10" s="1934">
        <v>1551776.5077</v>
      </c>
      <c r="G10" s="1935">
        <v>565095.0462000001</v>
      </c>
      <c r="H10" s="34"/>
    </row>
    <row r="11" spans="1:8" s="1979" customFormat="1" ht="15" customHeight="1">
      <c r="A11" s="1873" t="s">
        <v>75</v>
      </c>
      <c r="B11" s="1899">
        <v>1343092.6246</v>
      </c>
      <c r="C11" s="1879">
        <v>191303.36825</v>
      </c>
      <c r="D11" s="1879">
        <v>193586.48306999999</v>
      </c>
      <c r="E11" s="1879">
        <v>524950.36239999998</v>
      </c>
      <c r="F11" s="1879">
        <v>131542.09489000001</v>
      </c>
      <c r="G11" s="2003">
        <v>78423.514999999999</v>
      </c>
      <c r="H11" s="34"/>
    </row>
    <row r="12" spans="1:8" s="1979" customFormat="1" ht="15" customHeight="1">
      <c r="A12" s="1873" t="s">
        <v>76</v>
      </c>
      <c r="B12" s="1899">
        <v>843986.32042</v>
      </c>
      <c r="C12" s="1879">
        <v>115678.56723</v>
      </c>
      <c r="D12" s="1879">
        <v>134287.47124000001</v>
      </c>
      <c r="E12" s="1879">
        <v>270338.66271</v>
      </c>
      <c r="F12" s="1879">
        <v>110767.5359</v>
      </c>
      <c r="G12" s="2003">
        <v>26189.36375</v>
      </c>
      <c r="H12" s="34"/>
    </row>
    <row r="13" spans="1:8" s="1979" customFormat="1" ht="15" customHeight="1">
      <c r="A13" s="1873" t="s">
        <v>77</v>
      </c>
      <c r="B13" s="1899">
        <v>749395.46996999998</v>
      </c>
      <c r="C13" s="1879">
        <v>97013.775250000006</v>
      </c>
      <c r="D13" s="1879">
        <v>161577.96613999997</v>
      </c>
      <c r="E13" s="1879">
        <v>330919.17275000003</v>
      </c>
      <c r="F13" s="1879">
        <v>48784.597470000001</v>
      </c>
      <c r="G13" s="2003">
        <v>18755.810850000002</v>
      </c>
      <c r="H13" s="34"/>
    </row>
    <row r="14" spans="1:8" s="1979" customFormat="1" ht="15" customHeight="1">
      <c r="A14" s="1873" t="s">
        <v>78</v>
      </c>
      <c r="B14" s="1899">
        <v>396042.88823000004</v>
      </c>
      <c r="C14" s="1879">
        <v>41932.610590000004</v>
      </c>
      <c r="D14" s="1879">
        <v>79829.193249999997</v>
      </c>
      <c r="E14" s="1879">
        <v>177291.08358000001</v>
      </c>
      <c r="F14" s="1879">
        <v>15515.854019999999</v>
      </c>
      <c r="G14" s="2003">
        <v>8865.3780000000006</v>
      </c>
      <c r="H14" s="34"/>
    </row>
    <row r="15" spans="1:8" s="1979" customFormat="1" ht="15" customHeight="1">
      <c r="A15" s="1873" t="s">
        <v>79</v>
      </c>
      <c r="B15" s="1899">
        <v>983276.36732000008</v>
      </c>
      <c r="C15" s="1879">
        <v>160544.21196000002</v>
      </c>
      <c r="D15" s="1879">
        <v>164984.61131000001</v>
      </c>
      <c r="E15" s="1879">
        <v>329287.19770999998</v>
      </c>
      <c r="F15" s="1879">
        <v>113171.70926999999</v>
      </c>
      <c r="G15" s="2003">
        <v>25162.684819999999</v>
      </c>
      <c r="H15" s="34"/>
    </row>
    <row r="16" spans="1:8" s="1979" customFormat="1" ht="15" customHeight="1">
      <c r="A16" s="1873" t="s">
        <v>80</v>
      </c>
      <c r="B16" s="1899">
        <v>1492319.2320399999</v>
      </c>
      <c r="C16" s="1879">
        <v>302313.41992000001</v>
      </c>
      <c r="D16" s="1879">
        <v>228349.41288999998</v>
      </c>
      <c r="E16" s="1879">
        <v>511137.65386999998</v>
      </c>
      <c r="F16" s="1879">
        <v>170877.56738999998</v>
      </c>
      <c r="G16" s="2003">
        <v>52366.203999999998</v>
      </c>
      <c r="H16" s="34"/>
    </row>
    <row r="17" spans="1:8" s="1979" customFormat="1" ht="15" customHeight="1">
      <c r="A17" s="1873" t="s">
        <v>81</v>
      </c>
      <c r="B17" s="1899">
        <v>2813237.6598499999</v>
      </c>
      <c r="C17" s="1879">
        <v>638909.05787000002</v>
      </c>
      <c r="D17" s="1879">
        <v>508934.92456999997</v>
      </c>
      <c r="E17" s="1879">
        <v>761961.50086999999</v>
      </c>
      <c r="F17" s="1879">
        <v>353977.89426999999</v>
      </c>
      <c r="G17" s="2003">
        <v>100917.33098</v>
      </c>
      <c r="H17" s="34"/>
    </row>
    <row r="18" spans="1:8" s="1979" customFormat="1" ht="15" customHeight="1">
      <c r="A18" s="1873" t="s">
        <v>82</v>
      </c>
      <c r="B18" s="1899">
        <v>373022.07104000001</v>
      </c>
      <c r="C18" s="1879">
        <v>74599.525739999997</v>
      </c>
      <c r="D18" s="1879">
        <v>75298.283290000007</v>
      </c>
      <c r="E18" s="1879">
        <v>143974.97123</v>
      </c>
      <c r="F18" s="1879">
        <v>23014.826000000001</v>
      </c>
      <c r="G18" s="2003">
        <v>18346.520519999998</v>
      </c>
      <c r="H18" s="34"/>
    </row>
    <row r="19" spans="1:8" s="1979" customFormat="1" ht="15" customHeight="1">
      <c r="A19" s="1873" t="s">
        <v>83</v>
      </c>
      <c r="B19" s="1899">
        <v>768441.85814999999</v>
      </c>
      <c r="C19" s="1879">
        <v>156144.13861000002</v>
      </c>
      <c r="D19" s="1879">
        <v>136958.0716</v>
      </c>
      <c r="E19" s="1879">
        <v>337775.41416000004</v>
      </c>
      <c r="F19" s="1879">
        <v>20417.88895</v>
      </c>
      <c r="G19" s="2003">
        <v>14883.75108</v>
      </c>
      <c r="H19" s="34"/>
    </row>
    <row r="20" spans="1:8" s="1979" customFormat="1" ht="15" customHeight="1">
      <c r="A20" s="1873" t="s">
        <v>84</v>
      </c>
      <c r="B20" s="1899">
        <v>518650.09158000001</v>
      </c>
      <c r="C20" s="1879">
        <v>95143.347450000001</v>
      </c>
      <c r="D20" s="1879">
        <v>75198.943019999992</v>
      </c>
      <c r="E20" s="1879">
        <v>213361.31405000002</v>
      </c>
      <c r="F20" s="1879">
        <v>35336.17222</v>
      </c>
      <c r="G20" s="2003">
        <v>26154.449760000003</v>
      </c>
      <c r="H20" s="34"/>
    </row>
    <row r="21" spans="1:8" s="1979" customFormat="1" ht="15" customHeight="1">
      <c r="A21" s="1873" t="s">
        <v>85</v>
      </c>
      <c r="B21" s="1899">
        <v>951972.09235000005</v>
      </c>
      <c r="C21" s="1879">
        <v>124146.76320999999</v>
      </c>
      <c r="D21" s="1879">
        <v>157951.85319999998</v>
      </c>
      <c r="E21" s="1879">
        <v>221915.6525</v>
      </c>
      <c r="F21" s="1879">
        <v>128817.63989000001</v>
      </c>
      <c r="G21" s="2003">
        <v>42072.376100000001</v>
      </c>
      <c r="H21" s="34"/>
    </row>
    <row r="22" spans="1:8" s="1979" customFormat="1" ht="15" customHeight="1">
      <c r="A22" s="1873" t="s">
        <v>86</v>
      </c>
      <c r="B22" s="1899">
        <v>1521695.3484100001</v>
      </c>
      <c r="C22" s="1879">
        <v>265555.55310000002</v>
      </c>
      <c r="D22" s="1879">
        <v>333157.88014999998</v>
      </c>
      <c r="E22" s="1879">
        <v>424202.81293999997</v>
      </c>
      <c r="F22" s="1879">
        <v>141832.33546</v>
      </c>
      <c r="G22" s="2003">
        <v>59823.91732</v>
      </c>
      <c r="H22" s="34"/>
    </row>
    <row r="23" spans="1:8" s="1979" customFormat="1" ht="15" customHeight="1">
      <c r="A23" s="1873" t="s">
        <v>87</v>
      </c>
      <c r="B23" s="1899">
        <v>425573.24557999999</v>
      </c>
      <c r="C23" s="1879">
        <v>59552.160309999999</v>
      </c>
      <c r="D23" s="1879">
        <v>78294.958270000003</v>
      </c>
      <c r="E23" s="1879">
        <v>187572.28936000002</v>
      </c>
      <c r="F23" s="1879">
        <v>21275.93289</v>
      </c>
      <c r="G23" s="2003">
        <v>14095.544159999999</v>
      </c>
      <c r="H23" s="34"/>
    </row>
    <row r="24" spans="1:8" s="1979" customFormat="1" ht="15" customHeight="1">
      <c r="A24" s="1873" t="s">
        <v>88</v>
      </c>
      <c r="B24" s="1899">
        <v>506263.14030000003</v>
      </c>
      <c r="C24" s="1879">
        <v>86719.800060000009</v>
      </c>
      <c r="D24" s="1879">
        <v>94899.984830000001</v>
      </c>
      <c r="E24" s="1879">
        <v>194475.74148</v>
      </c>
      <c r="F24" s="1879">
        <v>25716.363719999998</v>
      </c>
      <c r="G24" s="2003">
        <v>16479.220849999998</v>
      </c>
      <c r="H24" s="34"/>
    </row>
    <row r="25" spans="1:8" s="1979" customFormat="1" ht="15" customHeight="1">
      <c r="A25" s="1873" t="s">
        <v>89</v>
      </c>
      <c r="B25" s="1899">
        <v>1341389.8157599999</v>
      </c>
      <c r="C25" s="1879">
        <v>228729.20019999999</v>
      </c>
      <c r="D25" s="1879">
        <v>265363.48755000002</v>
      </c>
      <c r="E25" s="1879">
        <v>442389.98681000003</v>
      </c>
      <c r="F25" s="1879">
        <v>138895.78644999999</v>
      </c>
      <c r="G25" s="2003">
        <v>32970.484790000002</v>
      </c>
      <c r="H25" s="34"/>
    </row>
    <row r="26" spans="1:8" s="1979" customFormat="1" ht="15" customHeight="1">
      <c r="A26" s="1873" t="s">
        <v>90</v>
      </c>
      <c r="B26" s="1899">
        <v>710964.73826000001</v>
      </c>
      <c r="C26" s="1879">
        <v>83081.456349999993</v>
      </c>
      <c r="D26" s="1879">
        <v>125359.40552</v>
      </c>
      <c r="E26" s="1879">
        <v>292916.13835000002</v>
      </c>
      <c r="F26" s="1879">
        <v>71832.308909999992</v>
      </c>
      <c r="G26" s="2003">
        <v>29588.49422</v>
      </c>
      <c r="H26" s="34"/>
    </row>
    <row r="27" spans="1:8" s="14" customFormat="1" ht="21" customHeight="1">
      <c r="A27" s="80"/>
      <c r="B27" s="2085" t="s">
        <v>2939</v>
      </c>
      <c r="C27" s="2085"/>
      <c r="D27" s="2085"/>
      <c r="E27" s="2085"/>
      <c r="F27" s="2085"/>
      <c r="G27" s="2085"/>
      <c r="H27" s="45"/>
    </row>
    <row r="28" spans="1:8" s="1979" customFormat="1" ht="15" customHeight="1">
      <c r="A28" s="1932" t="s">
        <v>2973</v>
      </c>
      <c r="B28" s="1936">
        <v>100</v>
      </c>
      <c r="C28" s="1936">
        <v>100</v>
      </c>
      <c r="D28" s="1936">
        <v>100</v>
      </c>
      <c r="E28" s="1936">
        <v>100</v>
      </c>
      <c r="F28" s="1936">
        <v>100</v>
      </c>
      <c r="G28" s="1937">
        <v>100</v>
      </c>
      <c r="H28" s="34"/>
    </row>
    <row r="29" spans="1:8" s="70" customFormat="1" ht="15" customHeight="1">
      <c r="A29" s="585" t="s">
        <v>75</v>
      </c>
      <c r="B29" s="1933">
        <v>8.5333570426374443</v>
      </c>
      <c r="C29" s="1881">
        <v>7.0296792507599735</v>
      </c>
      <c r="D29" s="1881">
        <v>6.8793254340800951</v>
      </c>
      <c r="E29" s="1881">
        <v>9.7856893006404579</v>
      </c>
      <c r="F29" s="1881">
        <v>8.4768711368731857</v>
      </c>
      <c r="G29" s="1901">
        <v>13.87793354894216</v>
      </c>
      <c r="H29" s="195"/>
    </row>
    <row r="30" spans="1:8" s="70" customFormat="1" ht="15" customHeight="1">
      <c r="A30" s="585" t="s">
        <v>76</v>
      </c>
      <c r="B30" s="1912">
        <v>5.3622784306410596</v>
      </c>
      <c r="C30" s="1881">
        <v>4.2507522541458114</v>
      </c>
      <c r="D30" s="1881">
        <v>4.7720646696473485</v>
      </c>
      <c r="E30" s="1881">
        <v>5.0394291512364457</v>
      </c>
      <c r="F30" s="1881">
        <v>7.1381114065308644</v>
      </c>
      <c r="G30" s="1900">
        <v>4.6345059872867802</v>
      </c>
      <c r="H30" s="195"/>
    </row>
    <row r="31" spans="1:8" s="70" customFormat="1" ht="15" customHeight="1">
      <c r="A31" s="585" t="s">
        <v>77</v>
      </c>
      <c r="B31" s="1912">
        <v>4.7612941909301414</v>
      </c>
      <c r="C31" s="1881">
        <v>3.5648913511109415</v>
      </c>
      <c r="D31" s="1881">
        <v>5.7418647956526163</v>
      </c>
      <c r="E31" s="1881">
        <v>6.1687207783828111</v>
      </c>
      <c r="F31" s="1881">
        <v>3.1437901803467292</v>
      </c>
      <c r="G31" s="1900">
        <v>3.3190541973645065</v>
      </c>
      <c r="H31" s="195"/>
    </row>
    <row r="32" spans="1:8" s="70" customFormat="1" ht="15" customHeight="1">
      <c r="A32" s="585" t="s">
        <v>78</v>
      </c>
      <c r="B32" s="1912">
        <v>2.5162638135031461</v>
      </c>
      <c r="C32" s="1881">
        <v>1.5408657217655706</v>
      </c>
      <c r="D32" s="1881">
        <v>2.8368251274457128</v>
      </c>
      <c r="E32" s="1881">
        <v>3.3049133479134434</v>
      </c>
      <c r="F32" s="1881">
        <v>0.99987684714966885</v>
      </c>
      <c r="G32" s="1900">
        <v>1.5688295375469175</v>
      </c>
      <c r="H32" s="195"/>
    </row>
    <row r="33" spans="1:8" s="70" customFormat="1" ht="15" customHeight="1">
      <c r="A33" s="585" t="s">
        <v>79</v>
      </c>
      <c r="B33" s="1912">
        <v>6.2472596157900799</v>
      </c>
      <c r="C33" s="1881">
        <v>5.8993959487946617</v>
      </c>
      <c r="D33" s="1881">
        <v>5.8629239749466242</v>
      </c>
      <c r="E33" s="1881">
        <v>6.1382988531271963</v>
      </c>
      <c r="F33" s="1881">
        <v>7.2930417948999597</v>
      </c>
      <c r="G33" s="1900">
        <v>4.4528234655757979</v>
      </c>
      <c r="H33" s="195"/>
    </row>
    <row r="34" spans="1:8" s="70" customFormat="1" ht="15" customHeight="1">
      <c r="A34" s="585" t="s">
        <v>80</v>
      </c>
      <c r="B34" s="1912">
        <v>9.4814702987326918</v>
      </c>
      <c r="C34" s="1881">
        <v>11.108881117350171</v>
      </c>
      <c r="D34" s="1881">
        <v>8.1146674036296602</v>
      </c>
      <c r="E34" s="1881">
        <v>9.5282042434687249</v>
      </c>
      <c r="F34" s="1881">
        <v>11.011738258834061</v>
      </c>
      <c r="G34" s="1900">
        <v>9.2667957987135487</v>
      </c>
      <c r="H34" s="195"/>
    </row>
    <row r="35" spans="1:8" s="70" customFormat="1" ht="15" customHeight="1">
      <c r="A35" s="585" t="s">
        <v>81</v>
      </c>
      <c r="B35" s="1912">
        <v>17.873943284025891</v>
      </c>
      <c r="C35" s="1881">
        <v>23.477504804630343</v>
      </c>
      <c r="D35" s="1881">
        <v>18.085606574194767</v>
      </c>
      <c r="E35" s="1881">
        <v>14.203854384392182</v>
      </c>
      <c r="F35" s="1881">
        <v>22.811138879441874</v>
      </c>
      <c r="G35" s="1900">
        <v>17.858470297805979</v>
      </c>
      <c r="H35" s="195"/>
    </row>
    <row r="36" spans="1:8" s="70" customFormat="1" ht="15" customHeight="1">
      <c r="A36" s="585" t="s">
        <v>82</v>
      </c>
      <c r="B36" s="1912">
        <v>2.3700007420682465</v>
      </c>
      <c r="C36" s="1881">
        <v>2.7412519863513305</v>
      </c>
      <c r="D36" s="1881">
        <v>2.6758138645049838</v>
      </c>
      <c r="E36" s="1881">
        <v>2.6838620114179177</v>
      </c>
      <c r="F36" s="1881">
        <v>1.4831276208783402</v>
      </c>
      <c r="G36" s="1900">
        <v>3.2466256151724862</v>
      </c>
      <c r="H36" s="195"/>
    </row>
    <row r="37" spans="1:8" s="70" customFormat="1" ht="15" customHeight="1">
      <c r="A37" s="585" t="s">
        <v>83</v>
      </c>
      <c r="B37" s="1912">
        <v>4.8823056742304933</v>
      </c>
      <c r="C37" s="1881">
        <v>5.737709802788622</v>
      </c>
      <c r="D37" s="1881">
        <v>4.8669676230429531</v>
      </c>
      <c r="E37" s="1881">
        <v>6.2965291446856853</v>
      </c>
      <c r="F37" s="1881">
        <v>1.3157751034820619</v>
      </c>
      <c r="G37" s="1900">
        <v>2.6338491515872002</v>
      </c>
      <c r="H37" s="195"/>
    </row>
    <row r="38" spans="1:8" s="70" customFormat="1" ht="15" customHeight="1">
      <c r="A38" s="585" t="s">
        <v>84</v>
      </c>
      <c r="B38" s="1912">
        <v>3.2952503279264516</v>
      </c>
      <c r="C38" s="1881">
        <v>3.4961601645354818</v>
      </c>
      <c r="D38" s="1881">
        <v>2.6722836901084976</v>
      </c>
      <c r="E38" s="1881">
        <v>3.9773046703390063</v>
      </c>
      <c r="F38" s="1881">
        <v>2.2771431352814004</v>
      </c>
      <c r="G38" s="1900">
        <v>4.6283275593860616</v>
      </c>
      <c r="H38" s="195"/>
    </row>
    <row r="39" spans="1:8" s="70" customFormat="1" ht="15" customHeight="1">
      <c r="A39" s="585" t="s">
        <v>85</v>
      </c>
      <c r="B39" s="1912">
        <v>6.0483674840136388</v>
      </c>
      <c r="C39" s="1881">
        <v>4.5619266057347563</v>
      </c>
      <c r="D39" s="1881">
        <v>5.6130065686762594</v>
      </c>
      <c r="E39" s="1881">
        <v>4.1367675533847699</v>
      </c>
      <c r="F39" s="1881">
        <v>8.3013010733697676</v>
      </c>
      <c r="G39" s="1900">
        <v>7.4451857935965027</v>
      </c>
      <c r="H39" s="195"/>
    </row>
    <row r="40" spans="1:8" s="70" customFormat="1" ht="15" customHeight="1">
      <c r="A40" s="585" t="s">
        <v>86</v>
      </c>
      <c r="B40" s="1912">
        <v>9.6681118489280369</v>
      </c>
      <c r="C40" s="1881">
        <v>9.7581677658263537</v>
      </c>
      <c r="D40" s="1881">
        <v>11.839160679681141</v>
      </c>
      <c r="E40" s="1881">
        <v>7.9076370362146529</v>
      </c>
      <c r="F40" s="1881">
        <v>9.1399975934820628</v>
      </c>
      <c r="G40" s="1900">
        <v>10.586523049934319</v>
      </c>
      <c r="H40" s="195"/>
    </row>
    <row r="41" spans="1:8" s="70" customFormat="1" ht="15" customHeight="1">
      <c r="A41" s="585" t="s">
        <v>87</v>
      </c>
      <c r="B41" s="1912">
        <v>2.7038853358380415</v>
      </c>
      <c r="C41" s="1881">
        <v>2.1883179031226425</v>
      </c>
      <c r="D41" s="1881">
        <v>2.7823042665240707</v>
      </c>
      <c r="E41" s="1881">
        <v>3.4965670595883154</v>
      </c>
      <c r="F41" s="1881">
        <v>1.3710694023545051</v>
      </c>
      <c r="G41" s="1900">
        <v>2.4943669661919605</v>
      </c>
      <c r="H41" s="195"/>
    </row>
    <row r="42" spans="1:8" s="70" customFormat="1" ht="15" customHeight="1">
      <c r="A42" s="585" t="s">
        <v>88</v>
      </c>
      <c r="B42" s="1912">
        <v>3.2165496664784188</v>
      </c>
      <c r="C42" s="1881">
        <v>3.1866264806962468</v>
      </c>
      <c r="D42" s="1881">
        <v>3.3723835930154653</v>
      </c>
      <c r="E42" s="1881">
        <v>3.6252554887939166</v>
      </c>
      <c r="F42" s="1881">
        <v>1.6572208428465049</v>
      </c>
      <c r="G42" s="1900">
        <v>2.9161856860744138</v>
      </c>
      <c r="H42" s="195"/>
    </row>
    <row r="43" spans="1:8" s="70" customFormat="1" ht="15" customHeight="1">
      <c r="A43" s="585" t="s">
        <v>89</v>
      </c>
      <c r="B43" s="1912">
        <v>8.5225382237853875</v>
      </c>
      <c r="C43" s="1881">
        <v>8.4049378084531661</v>
      </c>
      <c r="D43" s="1881">
        <v>9.4300064768406973</v>
      </c>
      <c r="E43" s="1881">
        <v>8.2466672483948571</v>
      </c>
      <c r="F43" s="1881">
        <v>8.9507597106149941</v>
      </c>
      <c r="G43" s="1900">
        <v>5.834502533991599</v>
      </c>
      <c r="H43" s="195"/>
    </row>
    <row r="44" spans="1:8" s="70" customFormat="1" ht="15" customHeight="1">
      <c r="A44" s="585" t="s">
        <v>90</v>
      </c>
      <c r="B44" s="1912">
        <v>4.5171240204708205</v>
      </c>
      <c r="C44" s="1881">
        <v>3.0529310339339277</v>
      </c>
      <c r="D44" s="1881">
        <v>4.4547952580091099</v>
      </c>
      <c r="E44" s="1881">
        <v>5.4602997280196099</v>
      </c>
      <c r="F44" s="1881">
        <v>4.6290370136140186</v>
      </c>
      <c r="G44" s="1900">
        <v>5.2360208108297508</v>
      </c>
      <c r="H44" s="195"/>
    </row>
    <row r="45" spans="1:8" s="184" customFormat="1" ht="15" customHeight="1">
      <c r="A45" s="2086" t="s">
        <v>3011</v>
      </c>
      <c r="B45" s="2086"/>
      <c r="C45" s="2086"/>
      <c r="D45" s="2086"/>
      <c r="E45" s="2086"/>
      <c r="F45" s="2086"/>
      <c r="G45" s="2086"/>
      <c r="H45" s="183"/>
    </row>
    <row r="46" spans="1:8" s="194" customFormat="1" ht="15" customHeight="1">
      <c r="A46" s="2041" t="s">
        <v>3007</v>
      </c>
      <c r="B46" s="2041"/>
      <c r="C46" s="2041"/>
      <c r="D46" s="2041"/>
      <c r="E46" s="2041"/>
      <c r="F46" s="2041"/>
      <c r="G46" s="2041"/>
      <c r="H46" s="159"/>
    </row>
    <row r="47" spans="1:8" s="1979" customFormat="1" ht="15" customHeight="1">
      <c r="H47" s="34"/>
    </row>
    <row r="48" spans="1:8" s="1979" customFormat="1" ht="15" customHeight="1">
      <c r="C48" s="1902"/>
      <c r="D48" s="1902"/>
      <c r="E48" s="1902"/>
      <c r="F48" s="1902"/>
      <c r="G48" s="1902"/>
      <c r="H48" s="34"/>
    </row>
    <row r="49" spans="3:8" s="1979" customFormat="1" ht="15" customHeight="1">
      <c r="C49" s="1902"/>
      <c r="H49" s="34"/>
    </row>
    <row r="50" spans="3:8" s="1979" customFormat="1" ht="15" customHeight="1">
      <c r="H50" s="34"/>
    </row>
    <row r="51" spans="3:8" s="1979" customFormat="1" ht="15" customHeight="1">
      <c r="C51" s="1902"/>
      <c r="H51" s="34"/>
    </row>
    <row r="52" spans="3:8" s="1979" customFormat="1" ht="15" customHeight="1">
      <c r="C52" s="1902"/>
      <c r="H52" s="34"/>
    </row>
    <row r="53" spans="3:8" s="1979" customFormat="1" ht="15" customHeight="1">
      <c r="C53" s="1902"/>
      <c r="H53" s="34"/>
    </row>
    <row r="54" spans="3:8" s="1979" customFormat="1" ht="15" customHeight="1">
      <c r="C54" s="1902"/>
      <c r="H54" s="34"/>
    </row>
    <row r="55" spans="3:8" s="1979" customFormat="1" ht="15" customHeight="1">
      <c r="C55" s="1902"/>
      <c r="H55" s="34"/>
    </row>
    <row r="56" spans="3:8" s="1979" customFormat="1" ht="15" customHeight="1">
      <c r="C56" s="1902"/>
      <c r="H56" s="34"/>
    </row>
    <row r="57" spans="3:8" s="1979" customFormat="1" ht="15" customHeight="1">
      <c r="H57" s="34"/>
    </row>
    <row r="58" spans="3:8" s="1979" customFormat="1" ht="15" customHeight="1">
      <c r="H58" s="34"/>
    </row>
    <row r="59" spans="3:8" s="1979" customFormat="1" ht="15" customHeight="1">
      <c r="H59" s="34"/>
    </row>
    <row r="60" spans="3:8" s="1979" customFormat="1" ht="15" customHeight="1">
      <c r="H60" s="34"/>
    </row>
    <row r="61" spans="3:8" s="1979" customFormat="1" ht="15" customHeight="1">
      <c r="H61" s="34"/>
    </row>
    <row r="62" spans="3:8" s="1979" customFormat="1" ht="15" customHeight="1">
      <c r="H62" s="34"/>
    </row>
    <row r="63" spans="3:8" s="1979" customFormat="1" ht="15" customHeight="1">
      <c r="H63" s="34"/>
    </row>
    <row r="64" spans="3:8" s="1979" customFormat="1" ht="15" customHeight="1">
      <c r="H64" s="34"/>
    </row>
    <row r="65" spans="8:8" s="1979" customFormat="1" ht="15" customHeight="1">
      <c r="H65" s="34"/>
    </row>
    <row r="66" spans="8:8" s="1979" customFormat="1" ht="15" customHeight="1">
      <c r="H66" s="34"/>
    </row>
    <row r="67" spans="8:8" s="1979" customFormat="1" ht="15" customHeight="1">
      <c r="H67" s="34"/>
    </row>
    <row r="68" spans="8:8" s="1979" customFormat="1" ht="15" customHeight="1">
      <c r="H68" s="34"/>
    </row>
    <row r="69" spans="8:8" s="1979" customFormat="1" ht="15" customHeight="1">
      <c r="H69" s="34"/>
    </row>
    <row r="70" spans="8:8" s="1979" customFormat="1" ht="15" customHeight="1">
      <c r="H70" s="34"/>
    </row>
    <row r="71" spans="8:8" s="1979" customFormat="1" ht="15" customHeight="1">
      <c r="H71" s="34"/>
    </row>
    <row r="72" spans="8:8" s="1979" customFormat="1" ht="15" customHeight="1">
      <c r="H72" s="34"/>
    </row>
    <row r="73" spans="8:8" s="1979" customFormat="1" ht="15" customHeight="1">
      <c r="H73" s="34"/>
    </row>
    <row r="74" spans="8:8" s="1979" customFormat="1" ht="15" customHeight="1">
      <c r="H74" s="34"/>
    </row>
    <row r="75" spans="8:8" s="1979" customFormat="1" ht="15" customHeight="1">
      <c r="H75" s="34"/>
    </row>
    <row r="76" spans="8:8" s="1979" customFormat="1" ht="15" customHeight="1">
      <c r="H76" s="34"/>
    </row>
    <row r="77" spans="8:8" s="1979" customFormat="1" ht="15" customHeight="1">
      <c r="H77" s="34"/>
    </row>
    <row r="78" spans="8:8" s="1979" customFormat="1" ht="15" customHeight="1">
      <c r="H78" s="34"/>
    </row>
    <row r="79" spans="8:8" s="1979" customFormat="1" ht="15" customHeight="1">
      <c r="H79" s="34"/>
    </row>
    <row r="80" spans="8:8" s="1979" customFormat="1" ht="15" customHeight="1">
      <c r="H80" s="34"/>
    </row>
    <row r="81" spans="8:8" s="1979" customFormat="1" ht="15" customHeight="1">
      <c r="H81" s="34"/>
    </row>
    <row r="82" spans="8:8" s="1979" customFormat="1" ht="15" customHeight="1">
      <c r="H82" s="34"/>
    </row>
    <row r="83" spans="8:8" s="1979" customFormat="1" ht="15" customHeight="1">
      <c r="H83" s="34"/>
    </row>
    <row r="84" spans="8:8" s="1979" customFormat="1" ht="15" customHeight="1">
      <c r="H84" s="34"/>
    </row>
    <row r="85" spans="8:8" s="1979" customFormat="1" ht="15" customHeight="1">
      <c r="H85" s="34"/>
    </row>
    <row r="86" spans="8:8" s="1979" customFormat="1" ht="15" customHeight="1">
      <c r="H86" s="34"/>
    </row>
    <row r="87" spans="8:8" s="1979" customFormat="1" ht="15" customHeight="1">
      <c r="H87" s="34"/>
    </row>
    <row r="88" spans="8:8" s="1979" customFormat="1" ht="15" customHeight="1">
      <c r="H88" s="34"/>
    </row>
    <row r="89" spans="8:8" s="1979" customFormat="1" ht="15" customHeight="1">
      <c r="H89" s="34"/>
    </row>
    <row r="90" spans="8:8" s="1979" customFormat="1" ht="15" customHeight="1">
      <c r="H90" s="34"/>
    </row>
    <row r="91" spans="8:8" s="1979" customFormat="1" ht="15" customHeight="1">
      <c r="H91" s="34"/>
    </row>
    <row r="92" spans="8:8" s="1979" customFormat="1" ht="15" customHeight="1">
      <c r="H92" s="34"/>
    </row>
    <row r="93" spans="8:8" s="1979" customFormat="1" ht="15" customHeight="1">
      <c r="H93" s="34"/>
    </row>
    <row r="94" spans="8:8" s="1979" customFormat="1" ht="15" customHeight="1">
      <c r="H94" s="34"/>
    </row>
    <row r="95" spans="8:8" s="1979" customFormat="1" ht="15" customHeight="1">
      <c r="H95" s="34"/>
    </row>
    <row r="96" spans="8:8" s="1979" customFormat="1" ht="15" customHeight="1">
      <c r="H96" s="34"/>
    </row>
    <row r="97" spans="8:8" s="1979" customFormat="1" ht="15" customHeight="1">
      <c r="H97" s="34"/>
    </row>
    <row r="98" spans="8:8" s="1979" customFormat="1" ht="15" customHeight="1">
      <c r="H98" s="34"/>
    </row>
    <row r="99" spans="8:8" s="1979" customFormat="1" ht="15" customHeight="1">
      <c r="H99" s="34"/>
    </row>
    <row r="100" spans="8:8" s="1979" customFormat="1" ht="15" customHeight="1">
      <c r="H100" s="34"/>
    </row>
    <row r="101" spans="8:8" s="1979" customFormat="1" ht="15" customHeight="1">
      <c r="H101" s="34"/>
    </row>
    <row r="102" spans="8:8" s="1979" customFormat="1" ht="15" customHeight="1">
      <c r="H102" s="34"/>
    </row>
    <row r="103" spans="8:8" s="1979" customFormat="1" ht="15" customHeight="1">
      <c r="H103" s="34"/>
    </row>
    <row r="104" spans="8:8" s="1979" customFormat="1" ht="15" customHeight="1">
      <c r="H104" s="34"/>
    </row>
    <row r="105" spans="8:8" s="1979" customFormat="1" ht="15" customHeight="1">
      <c r="H105" s="34"/>
    </row>
    <row r="106" spans="8:8" s="1979" customFormat="1" ht="15" customHeight="1">
      <c r="H106" s="34"/>
    </row>
    <row r="107" spans="8:8" s="1979" customFormat="1" ht="15" customHeight="1">
      <c r="H107" s="34"/>
    </row>
    <row r="108" spans="8:8" s="1979" customFormat="1" ht="15" customHeight="1">
      <c r="H108" s="34"/>
    </row>
    <row r="109" spans="8:8" s="1979" customFormat="1" ht="15" customHeight="1">
      <c r="H109" s="34"/>
    </row>
    <row r="110" spans="8:8" s="1979" customFormat="1" ht="15" customHeight="1">
      <c r="H110" s="34"/>
    </row>
    <row r="111" spans="8:8" s="1979" customFormat="1" ht="15" customHeight="1">
      <c r="H111" s="34"/>
    </row>
    <row r="112" spans="8:8" s="1979" customFormat="1" ht="15" customHeight="1">
      <c r="H112" s="34"/>
    </row>
    <row r="113" spans="8:8" s="1979" customFormat="1" ht="15" customHeight="1">
      <c r="H113" s="34"/>
    </row>
    <row r="114" spans="8:8" s="1979" customFormat="1" ht="15" customHeight="1">
      <c r="H114" s="34"/>
    </row>
    <row r="115" spans="8:8" s="1979" customFormat="1" ht="15" customHeight="1">
      <c r="H115" s="34"/>
    </row>
    <row r="116" spans="8:8" s="1979" customFormat="1" ht="15" customHeight="1">
      <c r="H116" s="34"/>
    </row>
    <row r="117" spans="8:8" s="1979" customFormat="1" ht="15" customHeight="1">
      <c r="H117" s="34"/>
    </row>
    <row r="118" spans="8:8" s="1979" customFormat="1" ht="15" customHeight="1">
      <c r="H118" s="34"/>
    </row>
    <row r="119" spans="8:8" s="1979" customFormat="1" ht="15" customHeight="1">
      <c r="H119" s="34"/>
    </row>
    <row r="120" spans="8:8" s="1979" customFormat="1" ht="15" customHeight="1">
      <c r="H120" s="34"/>
    </row>
    <row r="121" spans="8:8" s="1979" customFormat="1" ht="15" customHeight="1">
      <c r="H121" s="34"/>
    </row>
    <row r="122" spans="8:8" s="1979" customFormat="1" ht="15" customHeight="1">
      <c r="H122" s="34"/>
    </row>
    <row r="123" spans="8:8" s="1979" customFormat="1" ht="15" customHeight="1">
      <c r="H123" s="34"/>
    </row>
    <row r="124" spans="8:8" s="1979" customFormat="1" ht="15" customHeight="1">
      <c r="H124" s="34"/>
    </row>
    <row r="125" spans="8:8" s="1979" customFormat="1" ht="15" customHeight="1">
      <c r="H125" s="34"/>
    </row>
    <row r="126" spans="8:8" s="1979" customFormat="1" ht="15" customHeight="1">
      <c r="H126" s="34"/>
    </row>
    <row r="127" spans="8:8" s="1979" customFormat="1" ht="15" customHeight="1">
      <c r="H127" s="34"/>
    </row>
    <row r="128" spans="8:8" s="1979" customFormat="1" ht="15" customHeight="1">
      <c r="H128" s="34"/>
    </row>
    <row r="129" spans="8:8" s="1979" customFormat="1" ht="15" customHeight="1">
      <c r="H129" s="34"/>
    </row>
    <row r="130" spans="8:8" s="1979" customFormat="1" ht="15" customHeight="1">
      <c r="H130" s="34"/>
    </row>
    <row r="131" spans="8:8" s="1979" customFormat="1" ht="15" customHeight="1">
      <c r="H131" s="34"/>
    </row>
    <row r="132" spans="8:8" s="1979" customFormat="1" ht="15" customHeight="1">
      <c r="H132" s="34"/>
    </row>
    <row r="133" spans="8:8" s="1979" customFormat="1" ht="15" customHeight="1">
      <c r="H133" s="34"/>
    </row>
    <row r="134" spans="8:8" s="1979" customFormat="1" ht="15" customHeight="1">
      <c r="H134" s="34"/>
    </row>
    <row r="135" spans="8:8" s="1979" customFormat="1" ht="15" customHeight="1">
      <c r="H135" s="34"/>
    </row>
    <row r="136" spans="8:8" s="1979" customFormat="1" ht="15" customHeight="1">
      <c r="H136" s="34"/>
    </row>
    <row r="137" spans="8:8" s="1979" customFormat="1" ht="15" customHeight="1">
      <c r="H137" s="34"/>
    </row>
    <row r="138" spans="8:8" s="1979" customFormat="1" ht="15" customHeight="1">
      <c r="H138" s="34"/>
    </row>
    <row r="139" spans="8:8" s="1979" customFormat="1" ht="15" customHeight="1">
      <c r="H139" s="34"/>
    </row>
    <row r="140" spans="8:8" s="1979" customFormat="1" ht="15" customHeight="1">
      <c r="H140" s="34"/>
    </row>
    <row r="141" spans="8:8" s="1979" customFormat="1" ht="15" customHeight="1">
      <c r="H141" s="34"/>
    </row>
    <row r="142" spans="8:8" s="1979" customFormat="1" ht="15" customHeight="1">
      <c r="H142" s="34"/>
    </row>
    <row r="143" spans="8:8" s="1979" customFormat="1" ht="15" customHeight="1">
      <c r="H143" s="34"/>
    </row>
    <row r="144" spans="8:8" s="1979" customFormat="1" ht="15" customHeight="1">
      <c r="H144" s="34"/>
    </row>
    <row r="145" spans="8:8" s="1979" customFormat="1" ht="15" customHeight="1">
      <c r="H145" s="34"/>
    </row>
    <row r="146" spans="8:8" s="1979" customFormat="1" ht="15" customHeight="1">
      <c r="H146" s="34"/>
    </row>
    <row r="147" spans="8:8" s="1979" customFormat="1" ht="15" customHeight="1">
      <c r="H147" s="34"/>
    </row>
    <row r="148" spans="8:8" s="1979" customFormat="1" ht="15" customHeight="1">
      <c r="H148" s="34"/>
    </row>
    <row r="149" spans="8:8" s="1979" customFormat="1" ht="15" customHeight="1">
      <c r="H149" s="34"/>
    </row>
    <row r="150" spans="8:8" s="1979" customFormat="1" ht="15" customHeight="1">
      <c r="H150" s="34"/>
    </row>
    <row r="151" spans="8:8" s="1979" customFormat="1" ht="15" customHeight="1">
      <c r="H151" s="34"/>
    </row>
    <row r="152" spans="8:8" s="1979" customFormat="1" ht="15" customHeight="1">
      <c r="H152" s="34"/>
    </row>
    <row r="153" spans="8:8" s="1979" customFormat="1" ht="15" customHeight="1">
      <c r="H153" s="34"/>
    </row>
    <row r="154" spans="8:8" s="1979" customFormat="1" ht="15" customHeight="1">
      <c r="H154" s="34"/>
    </row>
    <row r="155" spans="8:8" s="1979" customFormat="1" ht="15" customHeight="1">
      <c r="H155" s="34"/>
    </row>
    <row r="156" spans="8:8" s="1979" customFormat="1" ht="15" customHeight="1">
      <c r="H156" s="34"/>
    </row>
    <row r="157" spans="8:8" s="1979" customFormat="1" ht="15" customHeight="1">
      <c r="H157" s="34"/>
    </row>
    <row r="158" spans="8:8" s="1979" customFormat="1" ht="15" customHeight="1">
      <c r="H158" s="34"/>
    </row>
    <row r="159" spans="8:8" s="1979" customFormat="1" ht="15" customHeight="1">
      <c r="H159" s="34"/>
    </row>
    <row r="160" spans="8:8" s="1979" customFormat="1" ht="15" customHeight="1">
      <c r="H160" s="34"/>
    </row>
    <row r="161" spans="8:8" s="1979" customFormat="1" ht="15" customHeight="1">
      <c r="H161" s="34"/>
    </row>
    <row r="162" spans="8:8" s="1979" customFormat="1" ht="15" customHeight="1">
      <c r="H162" s="34"/>
    </row>
    <row r="163" spans="8:8" s="1979" customFormat="1" ht="15" customHeight="1">
      <c r="H163" s="34"/>
    </row>
    <row r="164" spans="8:8" s="1979" customFormat="1" ht="15" customHeight="1">
      <c r="H164" s="34"/>
    </row>
    <row r="165" spans="8:8" s="1979" customFormat="1" ht="15" customHeight="1">
      <c r="H165" s="34"/>
    </row>
    <row r="166" spans="8:8" s="1979" customFormat="1" ht="15" customHeight="1">
      <c r="H166" s="34"/>
    </row>
    <row r="167" spans="8:8" s="1979" customFormat="1" ht="15" customHeight="1">
      <c r="H167" s="34"/>
    </row>
    <row r="168" spans="8:8" s="1979" customFormat="1" ht="15" customHeight="1">
      <c r="H168" s="34"/>
    </row>
    <row r="169" spans="8:8" s="1979" customFormat="1" ht="15" customHeight="1">
      <c r="H169" s="34"/>
    </row>
    <row r="170" spans="8:8" s="1979" customFormat="1" ht="15" customHeight="1">
      <c r="H170" s="34"/>
    </row>
    <row r="171" spans="8:8" s="1979" customFormat="1" ht="15" customHeight="1">
      <c r="H171" s="34"/>
    </row>
    <row r="172" spans="8:8" s="1979" customFormat="1" ht="15" customHeight="1">
      <c r="H172" s="34"/>
    </row>
    <row r="173" spans="8:8" s="1979" customFormat="1" ht="15" customHeight="1">
      <c r="H173" s="34"/>
    </row>
    <row r="174" spans="8:8" s="1979" customFormat="1" ht="15" customHeight="1">
      <c r="H174" s="34"/>
    </row>
    <row r="175" spans="8:8" s="1979" customFormat="1" ht="15" customHeight="1">
      <c r="H175" s="34"/>
    </row>
    <row r="176" spans="8:8" s="1979" customFormat="1" ht="15" customHeight="1">
      <c r="H176" s="34"/>
    </row>
    <row r="177" spans="8:8" s="1979" customFormat="1" ht="15" customHeight="1">
      <c r="H177" s="34"/>
    </row>
    <row r="178" spans="8:8" s="1979" customFormat="1" ht="15" customHeight="1">
      <c r="H178" s="34"/>
    </row>
    <row r="179" spans="8:8" s="1979" customFormat="1" ht="15" customHeight="1">
      <c r="H179" s="34"/>
    </row>
    <row r="180" spans="8:8" s="1979" customFormat="1" ht="15" customHeight="1">
      <c r="H180" s="34"/>
    </row>
    <row r="181" spans="8:8" s="1979" customFormat="1" ht="15" customHeight="1">
      <c r="H181" s="34"/>
    </row>
    <row r="182" spans="8:8" s="1979" customFormat="1" ht="15" customHeight="1">
      <c r="H182" s="34"/>
    </row>
    <row r="183" spans="8:8" s="1979" customFormat="1" ht="15" customHeight="1">
      <c r="H183" s="34"/>
    </row>
    <row r="184" spans="8:8" s="1979" customFormat="1" ht="15" customHeight="1">
      <c r="H184" s="34"/>
    </row>
    <row r="185" spans="8:8" s="1979" customFormat="1" ht="15" customHeight="1">
      <c r="H185" s="34"/>
    </row>
    <row r="186" spans="8:8" s="1979" customFormat="1" ht="15" customHeight="1">
      <c r="H186" s="34"/>
    </row>
    <row r="187" spans="8:8" s="1979" customFormat="1" ht="15" customHeight="1">
      <c r="H187" s="34"/>
    </row>
    <row r="188" spans="8:8" s="1979" customFormat="1" ht="15" customHeight="1">
      <c r="H188" s="34"/>
    </row>
    <row r="189" spans="8:8" s="1979" customFormat="1" ht="15" customHeight="1">
      <c r="H189" s="34"/>
    </row>
    <row r="190" spans="8:8" s="1979" customFormat="1" ht="15" customHeight="1">
      <c r="H190" s="34"/>
    </row>
    <row r="191" spans="8:8" s="1979" customFormat="1" ht="15" customHeight="1">
      <c r="H191" s="34"/>
    </row>
    <row r="192" spans="8:8" s="1979" customFormat="1" ht="15" customHeight="1">
      <c r="H192" s="34"/>
    </row>
    <row r="193" spans="8:8" s="1979" customFormat="1" ht="15" customHeight="1">
      <c r="H193" s="34"/>
    </row>
    <row r="194" spans="8:8" s="1979" customFormat="1" ht="15" customHeight="1">
      <c r="H194" s="34"/>
    </row>
    <row r="195" spans="8:8" s="1979" customFormat="1" ht="15" customHeight="1">
      <c r="H195" s="34"/>
    </row>
    <row r="196" spans="8:8" s="1979" customFormat="1" ht="15" customHeight="1">
      <c r="H196" s="34"/>
    </row>
    <row r="197" spans="8:8" s="1979" customFormat="1" ht="15" customHeight="1">
      <c r="H197" s="34"/>
    </row>
    <row r="198" spans="8:8" s="1979" customFormat="1" ht="15" customHeight="1">
      <c r="H198" s="34"/>
    </row>
    <row r="199" spans="8:8" s="1979" customFormat="1" ht="15" customHeight="1">
      <c r="H199" s="34"/>
    </row>
    <row r="200" spans="8:8" s="1979" customFormat="1" ht="15" customHeight="1">
      <c r="H200" s="34"/>
    </row>
    <row r="201" spans="8:8" s="1979" customFormat="1" ht="15" customHeight="1">
      <c r="H201" s="34"/>
    </row>
    <row r="202" spans="8:8" s="1979" customFormat="1" ht="15" customHeight="1">
      <c r="H202" s="34"/>
    </row>
    <row r="203" spans="8:8" s="1979" customFormat="1" ht="15" customHeight="1">
      <c r="H203" s="34"/>
    </row>
    <row r="204" spans="8:8" s="1979" customFormat="1" ht="15" customHeight="1">
      <c r="H204" s="34"/>
    </row>
    <row r="205" spans="8:8" s="1979" customFormat="1" ht="15" customHeight="1">
      <c r="H205" s="34"/>
    </row>
    <row r="206" spans="8:8" s="1979" customFormat="1" ht="15" customHeight="1">
      <c r="H206" s="34"/>
    </row>
    <row r="207" spans="8:8" s="1979" customFormat="1" ht="15" customHeight="1">
      <c r="H207" s="34"/>
    </row>
    <row r="208" spans="8:8" s="1979" customFormat="1" ht="15" customHeight="1">
      <c r="H208" s="34"/>
    </row>
    <row r="209" spans="8:8" s="1979" customFormat="1" ht="15" customHeight="1">
      <c r="H209" s="34"/>
    </row>
    <row r="210" spans="8:8" s="1979" customFormat="1" ht="15" customHeight="1">
      <c r="H210" s="34"/>
    </row>
    <row r="211" spans="8:8" s="1979" customFormat="1" ht="15" customHeight="1">
      <c r="H211" s="34"/>
    </row>
    <row r="212" spans="8:8" s="1979" customFormat="1" ht="15" customHeight="1">
      <c r="H212" s="34"/>
    </row>
    <row r="213" spans="8:8" s="1979" customFormat="1" ht="15" customHeight="1">
      <c r="H213" s="34"/>
    </row>
    <row r="214" spans="8:8" s="1979" customFormat="1" ht="15" customHeight="1">
      <c r="H214" s="34"/>
    </row>
    <row r="215" spans="8:8" s="1979" customFormat="1" ht="15" customHeight="1">
      <c r="H215" s="34"/>
    </row>
    <row r="216" spans="8:8" s="1979" customFormat="1" ht="15" customHeight="1">
      <c r="H216" s="34"/>
    </row>
    <row r="217" spans="8:8" s="1979" customFormat="1" ht="15" customHeight="1">
      <c r="H217" s="34"/>
    </row>
    <row r="218" spans="8:8" s="1979" customFormat="1" ht="15" customHeight="1">
      <c r="H218" s="34"/>
    </row>
    <row r="219" spans="8:8" s="1979" customFormat="1" ht="15" customHeight="1">
      <c r="H219" s="34"/>
    </row>
    <row r="220" spans="8:8" s="1979" customFormat="1" ht="15" customHeight="1">
      <c r="H220" s="34"/>
    </row>
    <row r="221" spans="8:8" s="1979" customFormat="1" ht="15" customHeight="1">
      <c r="H221" s="34"/>
    </row>
    <row r="222" spans="8:8" s="1979" customFormat="1" ht="15" customHeight="1">
      <c r="H222" s="34"/>
    </row>
    <row r="223" spans="8:8" s="1979" customFormat="1" ht="15" customHeight="1">
      <c r="H223" s="34"/>
    </row>
    <row r="224" spans="8:8" s="1979" customFormat="1" ht="15" customHeight="1">
      <c r="H224" s="34"/>
    </row>
    <row r="225" spans="8:8" s="1979" customFormat="1" ht="15" customHeight="1">
      <c r="H225" s="34"/>
    </row>
    <row r="226" spans="8:8" s="1979" customFormat="1" ht="15" customHeight="1">
      <c r="H226" s="34"/>
    </row>
    <row r="227" spans="8:8" s="1979" customFormat="1" ht="15" customHeight="1">
      <c r="H227" s="34"/>
    </row>
    <row r="228" spans="8:8" s="1979" customFormat="1" ht="15" customHeight="1">
      <c r="H228" s="34"/>
    </row>
    <row r="229" spans="8:8" s="1979" customFormat="1" ht="15" customHeight="1">
      <c r="H229" s="34"/>
    </row>
    <row r="230" spans="8:8" s="1979" customFormat="1" ht="15" customHeight="1">
      <c r="H230" s="34"/>
    </row>
    <row r="231" spans="8:8" s="1979" customFormat="1" ht="15" customHeight="1">
      <c r="H231" s="34"/>
    </row>
    <row r="232" spans="8:8" s="1979" customFormat="1" ht="15" customHeight="1">
      <c r="H232" s="34"/>
    </row>
    <row r="233" spans="8:8" s="1979" customFormat="1" ht="15" customHeight="1">
      <c r="H233" s="34"/>
    </row>
    <row r="234" spans="8:8" s="1979" customFormat="1" ht="15" customHeight="1">
      <c r="H234" s="34"/>
    </row>
    <row r="235" spans="8:8" s="1979" customFormat="1" ht="15" customHeight="1">
      <c r="H235" s="34"/>
    </row>
    <row r="236" spans="8:8" s="1979" customFormat="1" ht="15" customHeight="1">
      <c r="H236" s="34"/>
    </row>
    <row r="237" spans="8:8" s="1979" customFormat="1" ht="15" customHeight="1">
      <c r="H237" s="34"/>
    </row>
    <row r="238" spans="8:8" s="1979" customFormat="1" ht="15" customHeight="1">
      <c r="H238" s="34"/>
    </row>
    <row r="239" spans="8:8" s="1979" customFormat="1" ht="15" customHeight="1">
      <c r="H239" s="34"/>
    </row>
    <row r="240" spans="8:8" s="1979" customFormat="1" ht="15" customHeight="1">
      <c r="H240" s="34"/>
    </row>
    <row r="241" spans="8:8" s="1979" customFormat="1" ht="15" customHeight="1">
      <c r="H241" s="34"/>
    </row>
    <row r="242" spans="8:8" s="1979" customFormat="1" ht="15" customHeight="1">
      <c r="H242" s="34"/>
    </row>
    <row r="243" spans="8:8" s="1979" customFormat="1" ht="15" customHeight="1">
      <c r="H243" s="34"/>
    </row>
    <row r="244" spans="8:8" s="1979" customFormat="1" ht="15" customHeight="1">
      <c r="H244" s="34"/>
    </row>
    <row r="245" spans="8:8" s="1979" customFormat="1" ht="15" customHeight="1">
      <c r="H245" s="34"/>
    </row>
    <row r="246" spans="8:8" s="1979" customFormat="1" ht="15" customHeight="1">
      <c r="H246" s="34"/>
    </row>
    <row r="247" spans="8:8" s="1979" customFormat="1" ht="15" customHeight="1">
      <c r="H247" s="34"/>
    </row>
    <row r="248" spans="8:8" s="1979" customFormat="1" ht="15" customHeight="1">
      <c r="H248" s="34"/>
    </row>
    <row r="249" spans="8:8" s="1979" customFormat="1" ht="15" customHeight="1">
      <c r="H249" s="34"/>
    </row>
    <row r="250" spans="8:8" s="1979" customFormat="1" ht="15" customHeight="1">
      <c r="H250" s="34"/>
    </row>
    <row r="251" spans="8:8" s="1979" customFormat="1" ht="15" customHeight="1">
      <c r="H251" s="34"/>
    </row>
    <row r="252" spans="8:8" s="1979" customFormat="1" ht="15" customHeight="1">
      <c r="H252" s="34"/>
    </row>
    <row r="253" spans="8:8" s="1979" customFormat="1" ht="15" customHeight="1">
      <c r="H253" s="34"/>
    </row>
    <row r="254" spans="8:8" s="1979" customFormat="1" ht="15" customHeight="1">
      <c r="H254" s="34"/>
    </row>
    <row r="255" spans="8:8" s="1979" customFormat="1" ht="15" customHeight="1">
      <c r="H255" s="34"/>
    </row>
    <row r="256" spans="8:8" s="1979" customFormat="1" ht="15" customHeight="1">
      <c r="H256" s="34"/>
    </row>
    <row r="257" spans="8:8" s="1979" customFormat="1" ht="15" customHeight="1">
      <c r="H257" s="34"/>
    </row>
    <row r="258" spans="8:8" s="1979" customFormat="1" ht="15" customHeight="1">
      <c r="H258" s="34"/>
    </row>
    <row r="259" spans="8:8" s="1979" customFormat="1" ht="15" customHeight="1">
      <c r="H259" s="34"/>
    </row>
  </sheetData>
  <mergeCells count="15">
    <mergeCell ref="B9:G9"/>
    <mergeCell ref="B27:G27"/>
    <mergeCell ref="A45:G45"/>
    <mergeCell ref="A46:G46"/>
    <mergeCell ref="A1:G1"/>
    <mergeCell ref="A2:G2"/>
    <mergeCell ref="A3:G3"/>
    <mergeCell ref="A4:A8"/>
    <mergeCell ref="B4:B8"/>
    <mergeCell ref="C4:G4"/>
    <mergeCell ref="C5:C8"/>
    <mergeCell ref="D5:D8"/>
    <mergeCell ref="E5:E8"/>
    <mergeCell ref="F5:F8"/>
    <mergeCell ref="G5:G8"/>
  </mergeCells>
  <hyperlinks>
    <hyperlink ref="A3" location="'spis tablic'!A1" display="'spis tablic'!A1" xr:uid="{DF91A489-5F65-49C1-A655-69B69FC3FC04}"/>
    <hyperlink ref="A3:F3" location="'Spis treści'!A1" display="'Spis treści'!A1" xr:uid="{158EDC47-4CCC-4380-8FE2-0B2A9D6F8399}"/>
    <hyperlink ref="A3:G3" location="'Spis tablic_DZIAŁ I '!A1" display="'Spis tablic_DZIAŁ I '!A1" xr:uid="{02D5189A-72D2-4A21-8C0C-AAA7D6652124}"/>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4"/>
  <sheetViews>
    <sheetView workbookViewId="0"/>
  </sheetViews>
  <sheetFormatPr defaultColWidth="9.109375" defaultRowHeight="11.4"/>
  <cols>
    <col min="1" max="1" width="14.6640625" style="1" customWidth="1"/>
    <col min="2" max="18" width="9.109375" style="1"/>
    <col min="19" max="19" width="10.33203125" style="1" customWidth="1"/>
    <col min="20" max="16384" width="9.109375" style="1"/>
  </cols>
  <sheetData>
    <row r="1" spans="1:19" s="84" customFormat="1" ht="15" customHeight="1">
      <c r="A1" s="1544" t="s">
        <v>102</v>
      </c>
      <c r="B1" s="2033" t="s">
        <v>103</v>
      </c>
      <c r="C1" s="2033"/>
      <c r="D1" s="2033"/>
      <c r="E1" s="2033"/>
      <c r="F1" s="2033"/>
      <c r="G1" s="2033"/>
      <c r="H1" s="2033"/>
      <c r="I1" s="2033"/>
      <c r="J1" s="2033"/>
      <c r="K1" s="2033"/>
      <c r="L1" s="2033"/>
      <c r="M1" s="2033"/>
      <c r="N1" s="2033"/>
      <c r="O1" s="2033"/>
      <c r="P1" s="2033"/>
      <c r="Q1" s="2033"/>
      <c r="R1" s="2033"/>
      <c r="S1" s="2033"/>
    </row>
    <row r="2" spans="1:19" s="535" customFormat="1" ht="15" customHeight="1">
      <c r="A2" s="533" t="s">
        <v>104</v>
      </c>
      <c r="B2" s="2094" t="s">
        <v>105</v>
      </c>
      <c r="C2" s="2094"/>
      <c r="D2" s="2094"/>
      <c r="E2" s="2094"/>
      <c r="F2" s="2094"/>
      <c r="G2" s="2094"/>
      <c r="H2" s="2094"/>
      <c r="I2" s="2094"/>
      <c r="J2" s="2094"/>
      <c r="K2" s="2094"/>
      <c r="L2" s="2094"/>
      <c r="M2" s="2094"/>
      <c r="N2" s="2094"/>
      <c r="O2" s="2094"/>
      <c r="P2" s="2094"/>
      <c r="Q2" s="2094"/>
      <c r="R2" s="2094"/>
      <c r="S2" s="2094"/>
    </row>
    <row r="3" spans="1:19" s="84" customFormat="1" ht="15" customHeight="1">
      <c r="A3" s="1435" t="s">
        <v>2</v>
      </c>
      <c r="B3" s="83"/>
    </row>
    <row r="4" spans="1:19" s="535" customFormat="1" ht="15" customHeight="1">
      <c r="A4" s="6" t="s">
        <v>3</v>
      </c>
      <c r="B4" s="1808"/>
    </row>
    <row r="5" spans="1:19" s="1672" customFormat="1" ht="15" customHeight="1">
      <c r="A5" s="1627" t="s">
        <v>106</v>
      </c>
      <c r="B5" s="2093" t="s">
        <v>107</v>
      </c>
      <c r="C5" s="2093"/>
      <c r="D5" s="2093"/>
      <c r="E5" s="2093"/>
      <c r="F5" s="2093"/>
      <c r="G5" s="2093"/>
      <c r="H5" s="2093"/>
      <c r="I5" s="2093"/>
      <c r="J5" s="2093"/>
      <c r="K5" s="2093"/>
      <c r="L5" s="2093"/>
      <c r="M5" s="2093"/>
      <c r="N5" s="2093"/>
      <c r="O5" s="2093"/>
      <c r="P5" s="2093"/>
      <c r="Q5" s="2093"/>
      <c r="R5" s="2093"/>
      <c r="S5" s="2093"/>
    </row>
    <row r="6" spans="1:19" s="6" customFormat="1" ht="15" customHeight="1">
      <c r="B6" s="2092" t="s">
        <v>108</v>
      </c>
      <c r="C6" s="2092"/>
      <c r="D6" s="2092"/>
      <c r="E6" s="2092"/>
      <c r="F6" s="2092"/>
      <c r="G6" s="2092"/>
      <c r="H6" s="2092"/>
      <c r="I6" s="2092"/>
      <c r="J6" s="2092"/>
      <c r="K6" s="2092"/>
      <c r="L6" s="2092"/>
      <c r="M6" s="2092"/>
      <c r="N6" s="2092"/>
      <c r="O6" s="2092"/>
      <c r="P6" s="2092"/>
      <c r="Q6" s="2092"/>
      <c r="R6" s="2092"/>
      <c r="S6" s="2092"/>
    </row>
    <row r="7" spans="1:19" s="1672" customFormat="1" ht="28.5" customHeight="1">
      <c r="A7" s="1627" t="s">
        <v>109</v>
      </c>
      <c r="B7" s="2093" t="s">
        <v>2764</v>
      </c>
      <c r="C7" s="2093"/>
      <c r="D7" s="2093"/>
      <c r="E7" s="2093"/>
      <c r="F7" s="2093"/>
      <c r="G7" s="2093"/>
      <c r="H7" s="2093"/>
      <c r="I7" s="2093"/>
      <c r="J7" s="2093"/>
      <c r="K7" s="2093"/>
      <c r="L7" s="2093"/>
      <c r="M7" s="2093"/>
      <c r="N7" s="2093"/>
      <c r="O7" s="2093"/>
      <c r="P7" s="2093"/>
      <c r="Q7" s="2093"/>
      <c r="R7" s="2093"/>
      <c r="S7" s="2093"/>
    </row>
    <row r="8" spans="1:19" s="6" customFormat="1" ht="15" customHeight="1">
      <c r="B8" s="2092" t="s">
        <v>110</v>
      </c>
      <c r="C8" s="2092"/>
      <c r="D8" s="2092"/>
      <c r="E8" s="2092"/>
      <c r="F8" s="2092"/>
      <c r="G8" s="2092"/>
      <c r="H8" s="2092"/>
      <c r="I8" s="2092"/>
      <c r="J8" s="2092"/>
      <c r="K8" s="2092"/>
      <c r="L8" s="2092"/>
      <c r="M8" s="2092"/>
      <c r="N8" s="2092"/>
      <c r="O8" s="2092"/>
      <c r="P8" s="2092"/>
      <c r="Q8" s="2092"/>
      <c r="R8" s="2092"/>
      <c r="S8" s="2092"/>
    </row>
    <row r="9" spans="1:19" s="1672" customFormat="1" ht="15" customHeight="1">
      <c r="A9" s="1627" t="s">
        <v>111</v>
      </c>
      <c r="B9" s="2093" t="s">
        <v>112</v>
      </c>
      <c r="C9" s="2093"/>
      <c r="D9" s="2093"/>
      <c r="E9" s="2093"/>
      <c r="F9" s="2093"/>
      <c r="G9" s="2093"/>
      <c r="H9" s="2093"/>
      <c r="I9" s="2093"/>
      <c r="J9" s="2093"/>
      <c r="K9" s="2093"/>
      <c r="L9" s="2093"/>
      <c r="M9" s="2093"/>
      <c r="N9" s="2093"/>
      <c r="O9" s="2093"/>
      <c r="P9" s="2093"/>
      <c r="Q9" s="2093"/>
      <c r="R9" s="2093"/>
      <c r="S9" s="2093"/>
    </row>
    <row r="10" spans="1:19" s="6" customFormat="1" ht="15" customHeight="1">
      <c r="B10" s="2092" t="s">
        <v>2594</v>
      </c>
      <c r="C10" s="2092"/>
      <c r="D10" s="2092"/>
      <c r="E10" s="2092"/>
      <c r="F10" s="2092"/>
      <c r="G10" s="2092"/>
      <c r="H10" s="2092"/>
      <c r="I10" s="2092"/>
      <c r="J10" s="2092"/>
      <c r="K10" s="2092"/>
      <c r="L10" s="2092"/>
      <c r="M10" s="2092"/>
      <c r="N10" s="2092"/>
      <c r="O10" s="2092"/>
      <c r="P10" s="2092"/>
      <c r="Q10" s="2092"/>
      <c r="R10" s="2092"/>
      <c r="S10" s="2092"/>
    </row>
    <row r="11" spans="1:19" s="1672" customFormat="1" ht="15" customHeight="1">
      <c r="A11" s="1627" t="s">
        <v>113</v>
      </c>
      <c r="B11" s="2093" t="s">
        <v>114</v>
      </c>
      <c r="C11" s="2093"/>
      <c r="D11" s="2093"/>
      <c r="E11" s="2093"/>
      <c r="F11" s="2093"/>
      <c r="G11" s="2093"/>
      <c r="H11" s="2093"/>
      <c r="I11" s="2093"/>
      <c r="J11" s="2093"/>
      <c r="K11" s="2093"/>
      <c r="L11" s="2093"/>
      <c r="M11" s="2093"/>
      <c r="N11" s="2093"/>
      <c r="O11" s="2093"/>
      <c r="P11" s="2093"/>
      <c r="Q11" s="2093"/>
      <c r="R11" s="2093"/>
      <c r="S11" s="2093"/>
    </row>
    <row r="12" spans="1:19" s="6" customFormat="1" ht="15" customHeight="1">
      <c r="B12" s="2092" t="s">
        <v>115</v>
      </c>
      <c r="C12" s="2092"/>
      <c r="D12" s="2092"/>
      <c r="E12" s="2092"/>
      <c r="F12" s="2092"/>
      <c r="G12" s="2092"/>
      <c r="H12" s="2092"/>
      <c r="I12" s="2092"/>
      <c r="J12" s="2092"/>
      <c r="K12" s="2092"/>
      <c r="L12" s="2092"/>
      <c r="M12" s="2092"/>
      <c r="N12" s="2092"/>
      <c r="O12" s="2092"/>
      <c r="P12" s="2092"/>
      <c r="Q12" s="2092"/>
      <c r="R12" s="2092"/>
      <c r="S12" s="2092"/>
    </row>
    <row r="13" spans="1:19" s="1672" customFormat="1" ht="15" customHeight="1">
      <c r="A13" s="1627" t="s">
        <v>116</v>
      </c>
      <c r="B13" s="2093" t="s">
        <v>117</v>
      </c>
      <c r="C13" s="2093"/>
      <c r="D13" s="2093"/>
      <c r="E13" s="2093"/>
      <c r="F13" s="2093"/>
      <c r="G13" s="2093"/>
      <c r="H13" s="2093"/>
      <c r="I13" s="2093"/>
      <c r="J13" s="2093"/>
      <c r="K13" s="2093"/>
      <c r="L13" s="2093"/>
      <c r="M13" s="2093"/>
      <c r="N13" s="2093"/>
      <c r="O13" s="2093"/>
      <c r="P13" s="2093"/>
      <c r="Q13" s="2093"/>
      <c r="R13" s="2093"/>
      <c r="S13" s="2093"/>
    </row>
    <row r="14" spans="1:19" s="6" customFormat="1" ht="15" customHeight="1">
      <c r="B14" s="2092" t="s">
        <v>118</v>
      </c>
      <c r="C14" s="2092"/>
      <c r="D14" s="2092"/>
      <c r="E14" s="2092"/>
      <c r="F14" s="2092"/>
      <c r="G14" s="2092"/>
      <c r="H14" s="2092"/>
      <c r="I14" s="2092"/>
      <c r="J14" s="2092"/>
      <c r="K14" s="2092"/>
      <c r="L14" s="2092"/>
      <c r="M14" s="2092"/>
      <c r="N14" s="2092"/>
      <c r="O14" s="2092"/>
      <c r="P14" s="2092"/>
      <c r="Q14" s="2092"/>
      <c r="R14" s="2092"/>
      <c r="S14" s="2092"/>
    </row>
    <row r="15" spans="1:19" s="1672" customFormat="1" ht="15" customHeight="1">
      <c r="A15" s="1627" t="s">
        <v>119</v>
      </c>
      <c r="B15" s="2093" t="s">
        <v>120</v>
      </c>
      <c r="C15" s="2093"/>
      <c r="D15" s="2093"/>
      <c r="E15" s="2093"/>
      <c r="F15" s="2093"/>
      <c r="G15" s="2093"/>
      <c r="H15" s="2093"/>
      <c r="I15" s="2093"/>
      <c r="J15" s="2093"/>
      <c r="K15" s="2093"/>
      <c r="L15" s="2093"/>
      <c r="M15" s="2093"/>
      <c r="N15" s="2093"/>
      <c r="O15" s="2093"/>
      <c r="P15" s="2093"/>
      <c r="Q15" s="2093"/>
      <c r="R15" s="2093"/>
      <c r="S15" s="2093"/>
    </row>
    <row r="16" spans="1:19" s="6" customFormat="1" ht="15" customHeight="1">
      <c r="B16" s="2092" t="s">
        <v>121</v>
      </c>
      <c r="C16" s="2092"/>
      <c r="D16" s="2092"/>
      <c r="E16" s="2092"/>
      <c r="F16" s="2092"/>
      <c r="G16" s="2092"/>
      <c r="H16" s="2092"/>
      <c r="I16" s="2092"/>
      <c r="J16" s="2092"/>
      <c r="K16" s="2092"/>
      <c r="L16" s="2092"/>
      <c r="M16" s="2092"/>
      <c r="N16" s="2092"/>
      <c r="O16" s="2092"/>
      <c r="P16" s="2092"/>
      <c r="Q16" s="2092"/>
      <c r="R16" s="2092"/>
      <c r="S16" s="2092"/>
    </row>
    <row r="17" ht="15" customHeight="1"/>
    <row r="18" ht="12.75" customHeight="1"/>
    <row r="19" ht="12.75" customHeight="1"/>
    <row r="34" spans="9:9" ht="13.2">
      <c r="I34" s="86"/>
    </row>
  </sheetData>
  <mergeCells count="14">
    <mergeCell ref="B1:S1"/>
    <mergeCell ref="B2:S2"/>
    <mergeCell ref="B5:S5"/>
    <mergeCell ref="B6:S6"/>
    <mergeCell ref="B7:S7"/>
    <mergeCell ref="B14:S14"/>
    <mergeCell ref="B15:S15"/>
    <mergeCell ref="B16:S16"/>
    <mergeCell ref="B8:S8"/>
    <mergeCell ref="B9:S9"/>
    <mergeCell ref="B10:S10"/>
    <mergeCell ref="B11:S11"/>
    <mergeCell ref="B12:S12"/>
    <mergeCell ref="B13:S13"/>
  </mergeCells>
  <hyperlinks>
    <hyperlink ref="B5:S5" location="'Tabl.1(7)'!A1" display="Przeciętne wydatki na kulturę na 1 osobę rocznie w gospodarstwach domowych według grup społeczno-ekonomicznych " xr:uid="{00000000-0004-0000-0900-000000000000}"/>
    <hyperlink ref="B6:S6" location="'Tabl.1(7)'!A1" display="Average expenditure on culture per capita in households by socio-economic groups" xr:uid="{00000000-0004-0000-0900-000001000000}"/>
    <hyperlink ref="A5" location="'Tabl.1(7)'!A1" display="Tabl. 1(7)." xr:uid="{00000000-0004-0000-0900-000002000000}"/>
    <hyperlink ref="A7" location="'Tabl.2(8)'!A1" display="Tabl. 2(8)." xr:uid="{00000000-0004-0000-0900-000003000000}"/>
    <hyperlink ref="B7:S7" location="'Tabl.2(8)'!A1" display="Udział wydatków na wybrane artykuły i usługi kulturalne w przeciętnych wydatkach na kulturę na 1 osobę rocznie w gospodarstwach domowych" xr:uid="{00000000-0004-0000-0900-000004000000}"/>
    <hyperlink ref="B8:S8" location="'Tabl.2(8)'!A1" display="Share of expenditure on selected cultural goods and services in the average expenditure on culture per person per year in households by socio-economic groups " xr:uid="{00000000-0004-0000-0900-000005000000}"/>
    <hyperlink ref="B9:S9" location="'Tabl.3(9)'!A1" display="Przeciętne wydatki na kulturę na 1 osobę rocznie w gospodarstwach domowych według grup społeczno-ekonomicznych i klasy wielkości miejscowości" xr:uid="{00000000-0004-0000-0900-000006000000}"/>
    <hyperlink ref="B10:S10" location="'Tabl.3(9)'!A1" display="Average expenditure on culture per capita in households by socio-economic groups and class of locality" xr:uid="{00000000-0004-0000-0900-000007000000}"/>
    <hyperlink ref="A9" location="'Tabl.3(9)'!A1" display="Tabl. 3(9)." xr:uid="{00000000-0004-0000-0900-000008000000}"/>
    <hyperlink ref="A11" location="'Tabl.4(10)'!A1" display="Tabl. 4(10)." xr:uid="{00000000-0004-0000-0900-000009000000}"/>
    <hyperlink ref="B11:S11" location="'Tabl.4(10)'!A1" display="Przeciętne wydatki na wybrane artykuły użytku kulturalnego na 1 osobę rocznie w gospodarstwach domowych według klasy wielkości miejscowości" xr:uid="{00000000-0004-0000-0900-00000A000000}"/>
    <hyperlink ref="B12:S12" location="'Tabl.4(10)'!A1" display="Average expenditure on selected cultural goods per capita in households by class of locality" xr:uid="{00000000-0004-0000-0900-00000B000000}"/>
    <hyperlink ref="A13" location="'Tabl.5(11)'!A1" display="Tabl. 5(11)." xr:uid="{00000000-0004-0000-0900-00000C000000}"/>
    <hyperlink ref="B13:S13" location="'Tabl.5(11)'!A1" display="Gospodarstwa domowe wyposażone w wybrany sprzęt audiowizualny według grup społeczno-ekonomicznych w 2025 r." xr:uid="{00000000-0004-0000-0900-00000D000000}"/>
    <hyperlink ref="B14:S14" location="'Tabl.5(11)'!A1" display="Households equipped with selected audio-visual articles by socio-economic groups in 2025" xr:uid="{00000000-0004-0000-0900-00000E000000}"/>
    <hyperlink ref="A15" location="'Tabl.6(12)'!A1" display="Tabl. 6(12)." xr:uid="{00000000-0004-0000-0900-00000F000000}"/>
    <hyperlink ref="B15:S15" location="'Tabl.6(12)'!A1" display="Gospodarstwa domowe wyposażone w wybrany sprzęt audiowizualny według klasy wielkości miejscowości w 2025 r.                                                                                                                " xr:uid="{00000000-0004-0000-0900-000010000000}"/>
    <hyperlink ref="B16:S16" location="'Tabl.6(12)'!A1" display="Households equipped with selected audio-visual articles by class of locality in 2025" xr:uid="{00000000-0004-0000-0900-000011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00"/>
  <sheetViews>
    <sheetView zoomScaleNormal="100" workbookViewId="0">
      <selection activeCell="A29" sqref="A29"/>
    </sheetView>
  </sheetViews>
  <sheetFormatPr defaultColWidth="9.109375" defaultRowHeight="11.4"/>
  <cols>
    <col min="1" max="1" width="50.6640625" style="2" customWidth="1"/>
    <col min="2" max="2" width="6.6640625" style="2" customWidth="1"/>
    <col min="3" max="11" width="12.6640625" style="2" customWidth="1"/>
    <col min="12" max="16384" width="9.109375" style="2"/>
  </cols>
  <sheetData>
    <row r="1" spans="1:13" s="5" customFormat="1" ht="15" customHeight="1">
      <c r="A1" s="2102" t="s">
        <v>2756</v>
      </c>
      <c r="B1" s="2102"/>
      <c r="C1" s="2102"/>
      <c r="D1" s="2102"/>
      <c r="E1" s="2102"/>
      <c r="F1" s="2102"/>
      <c r="G1" s="2102"/>
      <c r="H1" s="2102"/>
      <c r="I1" s="2102"/>
      <c r="J1" s="2103"/>
      <c r="K1" s="2103"/>
    </row>
    <row r="2" spans="1:13" s="87" customFormat="1" ht="15" customHeight="1">
      <c r="A2" s="2104" t="s">
        <v>2757</v>
      </c>
      <c r="B2" s="2104"/>
      <c r="C2" s="2104"/>
      <c r="D2" s="2104"/>
      <c r="E2" s="2104"/>
      <c r="F2" s="2104"/>
      <c r="G2" s="2104"/>
      <c r="H2" s="2104"/>
      <c r="I2" s="2104"/>
      <c r="J2" s="2104"/>
      <c r="K2" s="2104"/>
    </row>
    <row r="3" spans="1:13" s="128" customFormat="1" ht="24.9" customHeight="1">
      <c r="A3" s="2042" t="s">
        <v>11</v>
      </c>
      <c r="B3" s="2042"/>
      <c r="C3" s="2042"/>
      <c r="D3" s="2042"/>
      <c r="E3" s="2042"/>
      <c r="F3" s="2042"/>
      <c r="G3" s="2042"/>
      <c r="H3" s="2042"/>
      <c r="I3" s="2042"/>
      <c r="J3" s="2042"/>
      <c r="K3" s="2042"/>
    </row>
    <row r="4" spans="1:13" s="18" customFormat="1" ht="24.9" customHeight="1">
      <c r="A4" s="2105" t="s">
        <v>122</v>
      </c>
      <c r="B4" s="2106"/>
      <c r="C4" s="2095" t="s">
        <v>123</v>
      </c>
      <c r="D4" s="2101" t="s">
        <v>124</v>
      </c>
      <c r="E4" s="2101"/>
      <c r="F4" s="2101"/>
      <c r="G4" s="2101"/>
      <c r="H4" s="2101"/>
      <c r="I4" s="2101"/>
      <c r="J4" s="2101"/>
      <c r="K4" s="2046"/>
    </row>
    <row r="5" spans="1:13" s="18" customFormat="1" ht="24.9" customHeight="1">
      <c r="A5" s="2079"/>
      <c r="B5" s="2107"/>
      <c r="C5" s="2096"/>
      <c r="D5" s="2098" t="s">
        <v>125</v>
      </c>
      <c r="E5" s="2105"/>
      <c r="F5" s="2106"/>
      <c r="G5" s="2095" t="s">
        <v>126</v>
      </c>
      <c r="H5" s="2095" t="s">
        <v>163</v>
      </c>
      <c r="I5" s="2098" t="s">
        <v>127</v>
      </c>
      <c r="J5" s="2105"/>
      <c r="K5" s="2105"/>
    </row>
    <row r="6" spans="1:13" s="18" customFormat="1" ht="24.9" customHeight="1">
      <c r="A6" s="2079"/>
      <c r="B6" s="2107"/>
      <c r="C6" s="2096"/>
      <c r="D6" s="2095" t="s">
        <v>128</v>
      </c>
      <c r="E6" s="2105" t="s">
        <v>129</v>
      </c>
      <c r="F6" s="2106"/>
      <c r="G6" s="2096"/>
      <c r="H6" s="2096"/>
      <c r="I6" s="2095" t="s">
        <v>128</v>
      </c>
      <c r="J6" s="2095" t="s">
        <v>130</v>
      </c>
      <c r="K6" s="2098" t="s">
        <v>131</v>
      </c>
      <c r="L6" s="27"/>
    </row>
    <row r="7" spans="1:13" s="18" customFormat="1" ht="24.9" customHeight="1">
      <c r="A7" s="2079"/>
      <c r="B7" s="2107"/>
      <c r="C7" s="2096"/>
      <c r="D7" s="2096"/>
      <c r="E7" s="2047" t="s">
        <v>164</v>
      </c>
      <c r="F7" s="2101" t="s">
        <v>2758</v>
      </c>
      <c r="G7" s="2096"/>
      <c r="H7" s="2096"/>
      <c r="I7" s="2096"/>
      <c r="J7" s="2096"/>
      <c r="K7" s="2099"/>
      <c r="L7" s="27"/>
    </row>
    <row r="8" spans="1:13" s="18" customFormat="1" ht="24.9" customHeight="1">
      <c r="A8" s="2080"/>
      <c r="B8" s="2045"/>
      <c r="C8" s="2097"/>
      <c r="D8" s="2097"/>
      <c r="E8" s="2047"/>
      <c r="F8" s="2101"/>
      <c r="G8" s="2097"/>
      <c r="H8" s="2097"/>
      <c r="I8" s="2097"/>
      <c r="J8" s="2097"/>
      <c r="K8" s="2100"/>
      <c r="L8" s="27"/>
    </row>
    <row r="9" spans="1:13" s="14" customFormat="1" ht="15" customHeight="1">
      <c r="A9" s="1438" t="s">
        <v>2129</v>
      </c>
      <c r="B9" s="88">
        <v>2024</v>
      </c>
      <c r="C9" s="89">
        <v>481.68</v>
      </c>
      <c r="D9" s="89">
        <v>489.2399999999999</v>
      </c>
      <c r="E9" s="89">
        <v>285.11999999999995</v>
      </c>
      <c r="F9" s="89">
        <v>660.12000000000012</v>
      </c>
      <c r="G9" s="89">
        <v>191.88</v>
      </c>
      <c r="H9" s="90">
        <v>807</v>
      </c>
      <c r="I9" s="89">
        <v>385.32000000000005</v>
      </c>
      <c r="J9" s="89">
        <v>388.32</v>
      </c>
      <c r="K9" s="14">
        <v>342.71999999999997</v>
      </c>
      <c r="L9" s="55"/>
    </row>
    <row r="10" spans="1:13" s="14" customFormat="1" ht="15" customHeight="1">
      <c r="A10" s="80"/>
      <c r="B10" s="91">
        <v>2025</v>
      </c>
      <c r="C10" s="92">
        <v>540.84</v>
      </c>
      <c r="D10" s="92">
        <v>559.79999999999995</v>
      </c>
      <c r="E10" s="92">
        <v>336.59999999999997</v>
      </c>
      <c r="F10" s="92">
        <v>734.63999999999987</v>
      </c>
      <c r="G10" s="92">
        <v>405.12</v>
      </c>
      <c r="H10" s="93">
        <v>808.2</v>
      </c>
      <c r="I10" s="92">
        <v>424.20000000000005</v>
      </c>
      <c r="J10" s="92">
        <v>429.84000000000009</v>
      </c>
      <c r="K10" s="94">
        <v>356.64</v>
      </c>
      <c r="L10" s="55"/>
    </row>
    <row r="11" spans="1:13" s="14" customFormat="1" ht="15" customHeight="1">
      <c r="A11" s="80" t="s">
        <v>2759</v>
      </c>
      <c r="B11" s="95"/>
      <c r="C11" s="92"/>
      <c r="D11" s="92"/>
      <c r="E11" s="92"/>
      <c r="F11" s="92"/>
      <c r="G11" s="92"/>
      <c r="H11" s="92"/>
      <c r="I11" s="92"/>
      <c r="J11" s="92"/>
      <c r="K11" s="72"/>
      <c r="L11" s="55"/>
    </row>
    <row r="12" spans="1:13" s="14" customFormat="1" ht="15" customHeight="1">
      <c r="A12" s="80" t="s">
        <v>2976</v>
      </c>
      <c r="B12" s="88">
        <v>2024</v>
      </c>
      <c r="C12" s="96">
        <v>20.28</v>
      </c>
      <c r="D12" s="97">
        <v>11.64</v>
      </c>
      <c r="E12" s="97">
        <v>8.3999999999999986</v>
      </c>
      <c r="F12" s="97">
        <v>14.399999999999999</v>
      </c>
      <c r="G12" s="97">
        <v>9</v>
      </c>
      <c r="H12" s="97">
        <v>15</v>
      </c>
      <c r="I12" s="97">
        <v>50.279999999999994</v>
      </c>
      <c r="J12" s="97">
        <v>51.480000000000004</v>
      </c>
      <c r="K12" s="29">
        <v>33.24</v>
      </c>
      <c r="L12" s="55"/>
    </row>
    <row r="13" spans="1:13" s="18" customFormat="1" ht="15" customHeight="1">
      <c r="A13" s="52" t="s">
        <v>132</v>
      </c>
      <c r="B13" s="91">
        <v>2025</v>
      </c>
      <c r="C13" s="98">
        <v>20.16</v>
      </c>
      <c r="D13" s="92">
        <v>11.399999999999999</v>
      </c>
      <c r="E13" s="92">
        <v>8.64</v>
      </c>
      <c r="F13" s="92">
        <v>13.440000000000001</v>
      </c>
      <c r="G13" s="92">
        <v>6.24</v>
      </c>
      <c r="H13" s="92">
        <v>13.2</v>
      </c>
      <c r="I13" s="92">
        <v>51</v>
      </c>
      <c r="J13" s="92">
        <v>52.800000000000004</v>
      </c>
      <c r="K13" s="94">
        <v>30</v>
      </c>
      <c r="L13" s="99"/>
      <c r="M13" s="27"/>
    </row>
    <row r="14" spans="1:13" s="18" customFormat="1" ht="15" customHeight="1">
      <c r="A14" s="100" t="s">
        <v>133</v>
      </c>
      <c r="B14" s="88">
        <v>2024</v>
      </c>
      <c r="C14" s="101">
        <v>24.36</v>
      </c>
      <c r="D14" s="101">
        <v>26.519999999999996</v>
      </c>
      <c r="E14" s="101">
        <v>9.7200000000000006</v>
      </c>
      <c r="F14" s="101">
        <v>40.68</v>
      </c>
      <c r="G14" s="101">
        <v>5.76</v>
      </c>
      <c r="H14" s="101">
        <v>37.08</v>
      </c>
      <c r="I14" s="101">
        <v>17.28</v>
      </c>
      <c r="J14" s="101">
        <v>17.64</v>
      </c>
      <c r="K14" s="102">
        <v>12.96</v>
      </c>
      <c r="L14" s="99"/>
    </row>
    <row r="15" spans="1:13" s="18" customFormat="1" ht="15" customHeight="1">
      <c r="A15" s="52" t="s">
        <v>134</v>
      </c>
      <c r="B15" s="91">
        <v>2025</v>
      </c>
      <c r="C15" s="92">
        <v>25.919999999999995</v>
      </c>
      <c r="D15" s="92">
        <v>29.28</v>
      </c>
      <c r="E15" s="92">
        <v>10.32</v>
      </c>
      <c r="F15" s="92">
        <v>44.040000000000006</v>
      </c>
      <c r="G15" s="92">
        <v>10.560000000000002</v>
      </c>
      <c r="H15" s="92">
        <v>33.839999999999996</v>
      </c>
      <c r="I15" s="92">
        <v>18</v>
      </c>
      <c r="J15" s="92">
        <v>18.72</v>
      </c>
      <c r="K15" s="94">
        <v>10.08</v>
      </c>
      <c r="L15" s="99"/>
    </row>
    <row r="16" spans="1:13" s="18" customFormat="1" ht="21" customHeight="1">
      <c r="A16" s="1535" t="s">
        <v>2761</v>
      </c>
      <c r="B16" s="88">
        <v>2024</v>
      </c>
      <c r="C16" s="97">
        <v>47.16</v>
      </c>
      <c r="D16" s="97">
        <v>51.72</v>
      </c>
      <c r="E16" s="97">
        <v>17.64</v>
      </c>
      <c r="F16" s="97">
        <v>80.28</v>
      </c>
      <c r="G16" s="97">
        <v>12.600000000000001</v>
      </c>
      <c r="H16" s="97">
        <v>86.160000000000011</v>
      </c>
      <c r="I16" s="97">
        <v>22.799999999999997</v>
      </c>
      <c r="J16" s="97">
        <v>23.64</v>
      </c>
      <c r="K16" s="29">
        <v>11.76</v>
      </c>
      <c r="L16" s="99"/>
    </row>
    <row r="17" spans="1:21" s="18" customFormat="1" ht="21" customHeight="1">
      <c r="A17" s="986" t="s">
        <v>2838</v>
      </c>
      <c r="B17" s="91">
        <v>2025</v>
      </c>
      <c r="C17" s="98">
        <v>57.12</v>
      </c>
      <c r="D17" s="98">
        <v>65.16</v>
      </c>
      <c r="E17" s="98">
        <v>22.919999999999998</v>
      </c>
      <c r="F17" s="98">
        <v>98.28</v>
      </c>
      <c r="G17" s="98">
        <v>61.560000000000009</v>
      </c>
      <c r="H17" s="98">
        <v>81.72</v>
      </c>
      <c r="I17" s="98">
        <v>29.28</v>
      </c>
      <c r="J17" s="98">
        <v>30.36</v>
      </c>
      <c r="K17" s="55">
        <v>14.76</v>
      </c>
      <c r="L17" s="99"/>
    </row>
    <row r="18" spans="1:21" s="18" customFormat="1" ht="15" customHeight="1">
      <c r="A18" s="100" t="s">
        <v>135</v>
      </c>
      <c r="B18" s="88">
        <v>2024</v>
      </c>
      <c r="C18" s="97">
        <v>58.080000000000013</v>
      </c>
      <c r="D18" s="97">
        <v>58.56</v>
      </c>
      <c r="E18" s="97">
        <v>30.36</v>
      </c>
      <c r="F18" s="97">
        <v>82.320000000000007</v>
      </c>
      <c r="G18" s="97">
        <v>6.36</v>
      </c>
      <c r="H18" s="97">
        <v>125.99999999999997</v>
      </c>
      <c r="I18" s="97">
        <v>37.56</v>
      </c>
      <c r="J18" s="97">
        <v>38.64</v>
      </c>
      <c r="K18" s="29">
        <v>21.840000000000003</v>
      </c>
      <c r="L18" s="99"/>
    </row>
    <row r="19" spans="1:21" s="18" customFormat="1" ht="15" customHeight="1">
      <c r="A19" s="52" t="s">
        <v>136</v>
      </c>
      <c r="B19" s="91">
        <v>2025</v>
      </c>
      <c r="C19" s="93">
        <v>44.64</v>
      </c>
      <c r="D19" s="93">
        <v>49.08</v>
      </c>
      <c r="E19" s="93">
        <v>33.479999999999997</v>
      </c>
      <c r="F19" s="93">
        <v>61.199999999999996</v>
      </c>
      <c r="G19" s="93">
        <v>17.64</v>
      </c>
      <c r="H19" s="93">
        <v>53.88</v>
      </c>
      <c r="I19" s="93">
        <v>38.28</v>
      </c>
      <c r="J19" s="93">
        <v>39.72</v>
      </c>
      <c r="K19" s="103">
        <v>21.96</v>
      </c>
      <c r="L19" s="99"/>
    </row>
    <row r="20" spans="1:21" s="18" customFormat="1" ht="15" customHeight="1">
      <c r="A20" s="100" t="s">
        <v>137</v>
      </c>
      <c r="B20" s="88">
        <v>2024</v>
      </c>
      <c r="C20" s="104">
        <v>5.16</v>
      </c>
      <c r="D20" s="104">
        <v>5.88</v>
      </c>
      <c r="E20" s="104">
        <v>1.8</v>
      </c>
      <c r="F20" s="104">
        <v>9.24</v>
      </c>
      <c r="G20" s="104">
        <v>0.6</v>
      </c>
      <c r="H20" s="104">
        <v>8.76</v>
      </c>
      <c r="I20" s="104">
        <v>2.88</v>
      </c>
      <c r="J20" s="104">
        <v>2.64</v>
      </c>
      <c r="K20" s="56">
        <v>4.68</v>
      </c>
      <c r="L20" s="99"/>
    </row>
    <row r="21" spans="1:21" s="18" customFormat="1" ht="15" customHeight="1">
      <c r="A21" s="52" t="s">
        <v>138</v>
      </c>
      <c r="B21" s="91">
        <v>2025</v>
      </c>
      <c r="C21" s="105">
        <v>5.8800000000000008</v>
      </c>
      <c r="D21" s="105">
        <v>6</v>
      </c>
      <c r="E21" s="105">
        <v>2.16</v>
      </c>
      <c r="F21" s="105">
        <v>9</v>
      </c>
      <c r="G21" s="105">
        <v>1.56</v>
      </c>
      <c r="H21" s="105">
        <v>9.6000000000000014</v>
      </c>
      <c r="I21" s="105">
        <v>4.4399999999999995</v>
      </c>
      <c r="J21" s="105">
        <v>4.68</v>
      </c>
      <c r="K21" s="106">
        <v>1.92</v>
      </c>
      <c r="L21" s="99"/>
    </row>
    <row r="22" spans="1:21" s="18" customFormat="1" ht="15" customHeight="1">
      <c r="A22" s="100" t="s">
        <v>2760</v>
      </c>
      <c r="B22" s="88">
        <v>2024</v>
      </c>
      <c r="C22" s="97">
        <v>8.0400000000000009</v>
      </c>
      <c r="D22" s="97">
        <v>8.52</v>
      </c>
      <c r="E22" s="97">
        <v>3.96</v>
      </c>
      <c r="F22" s="97">
        <v>12.36</v>
      </c>
      <c r="G22" s="97">
        <v>5.5200000000000005</v>
      </c>
      <c r="H22" s="97">
        <v>11.16</v>
      </c>
      <c r="I22" s="97">
        <v>6.24</v>
      </c>
      <c r="J22" s="97">
        <v>6.6000000000000005</v>
      </c>
      <c r="K22" s="29">
        <v>3.12</v>
      </c>
      <c r="L22" s="99"/>
    </row>
    <row r="23" spans="1:21" s="18" customFormat="1" ht="15" customHeight="1">
      <c r="A23" s="52" t="s">
        <v>139</v>
      </c>
      <c r="B23" s="91">
        <v>2025</v>
      </c>
      <c r="C23" s="93">
        <v>13.319999999999999</v>
      </c>
      <c r="D23" s="93">
        <v>13.68</v>
      </c>
      <c r="E23" s="93">
        <v>5.16</v>
      </c>
      <c r="F23" s="93">
        <v>20.399999999999999</v>
      </c>
      <c r="G23" s="93">
        <v>5.5200000000000005</v>
      </c>
      <c r="H23" s="93">
        <v>28.08</v>
      </c>
      <c r="I23" s="93">
        <v>6.36</v>
      </c>
      <c r="J23" s="93">
        <v>6.6000000000000005</v>
      </c>
      <c r="K23" s="103">
        <v>1.7999999999999998</v>
      </c>
      <c r="L23" s="99"/>
      <c r="M23" s="27"/>
    </row>
    <row r="24" spans="1:21" s="18" customFormat="1" ht="15" customHeight="1">
      <c r="A24" s="100" t="s">
        <v>140</v>
      </c>
      <c r="B24" s="88">
        <v>2024</v>
      </c>
      <c r="C24" s="97">
        <v>131.88</v>
      </c>
      <c r="D24" s="97">
        <v>128.04</v>
      </c>
      <c r="E24" s="97">
        <v>113.64000000000001</v>
      </c>
      <c r="F24" s="97">
        <v>140.16</v>
      </c>
      <c r="G24" s="97">
        <v>80.28</v>
      </c>
      <c r="H24" s="97">
        <v>136.44</v>
      </c>
      <c r="I24" s="97">
        <v>156.12</v>
      </c>
      <c r="J24" s="97">
        <v>154.19999999999999</v>
      </c>
      <c r="K24" s="29">
        <v>182.88</v>
      </c>
      <c r="L24" s="99"/>
      <c r="M24" s="29"/>
      <c r="N24" s="29"/>
      <c r="O24" s="29"/>
      <c r="P24" s="29"/>
      <c r="Q24" s="29"/>
      <c r="R24" s="29"/>
      <c r="S24" s="29"/>
      <c r="T24" s="29"/>
      <c r="U24" s="29"/>
    </row>
    <row r="25" spans="1:21" s="18" customFormat="1" ht="15" customHeight="1">
      <c r="A25" s="52" t="s">
        <v>141</v>
      </c>
      <c r="B25" s="91">
        <v>2025</v>
      </c>
      <c r="C25" s="107">
        <v>141.24</v>
      </c>
      <c r="D25" s="107">
        <v>137.04</v>
      </c>
      <c r="E25" s="107">
        <v>115.92</v>
      </c>
      <c r="F25" s="107">
        <v>153.60000000000002</v>
      </c>
      <c r="G25" s="107">
        <v>79.08</v>
      </c>
      <c r="H25" s="107">
        <v>156.84</v>
      </c>
      <c r="I25" s="107">
        <v>161.88</v>
      </c>
      <c r="J25" s="107">
        <v>161.76</v>
      </c>
      <c r="K25" s="99">
        <v>162.84</v>
      </c>
      <c r="L25" s="108"/>
      <c r="M25" s="29"/>
      <c r="N25" s="29"/>
      <c r="O25" s="29"/>
      <c r="P25" s="29"/>
      <c r="Q25" s="29"/>
      <c r="R25" s="29"/>
      <c r="S25" s="29"/>
      <c r="T25" s="29"/>
      <c r="U25" s="29"/>
    </row>
    <row r="26" spans="1:21" s="18" customFormat="1" ht="15" customHeight="1">
      <c r="A26" s="42" t="s">
        <v>2974</v>
      </c>
      <c r="B26" s="42"/>
      <c r="C26" s="42"/>
      <c r="D26" s="42"/>
      <c r="E26" s="42"/>
      <c r="F26" s="42"/>
      <c r="G26" s="42"/>
      <c r="H26" s="42"/>
      <c r="I26" s="42"/>
      <c r="J26" s="42"/>
      <c r="K26" s="42"/>
      <c r="L26" s="42"/>
    </row>
    <row r="27" spans="1:21" s="1938" customFormat="1" ht="15" customHeight="1">
      <c r="A27" s="194" t="s">
        <v>2975</v>
      </c>
      <c r="B27" s="194"/>
      <c r="C27" s="194"/>
      <c r="D27" s="194"/>
      <c r="E27" s="194"/>
      <c r="F27" s="194"/>
      <c r="G27" s="194"/>
      <c r="H27" s="194"/>
      <c r="I27" s="194"/>
      <c r="J27" s="194"/>
      <c r="K27" s="194"/>
      <c r="L27" s="194"/>
    </row>
    <row r="28" spans="1:21" ht="15" customHeight="1">
      <c r="A28" s="58"/>
      <c r="B28" s="58"/>
      <c r="C28" s="58"/>
      <c r="D28" s="58"/>
      <c r="E28" s="58"/>
      <c r="F28" s="58"/>
      <c r="G28" s="58"/>
      <c r="H28" s="58"/>
      <c r="I28" s="58"/>
      <c r="J28" s="58"/>
      <c r="K28" s="58"/>
      <c r="L28" s="58"/>
    </row>
    <row r="29" spans="1:21" ht="15" customHeight="1">
      <c r="A29" s="5"/>
      <c r="B29" s="5"/>
      <c r="C29" s="5"/>
      <c r="D29" s="5"/>
      <c r="E29" s="5"/>
      <c r="F29" s="5"/>
      <c r="G29" s="5"/>
      <c r="H29" s="5"/>
      <c r="I29" s="5"/>
      <c r="J29" s="5"/>
      <c r="K29" s="5"/>
      <c r="L29" s="5"/>
    </row>
    <row r="30" spans="1:21" ht="15" customHeight="1"/>
    <row r="31" spans="1:21" ht="15" customHeight="1"/>
    <row r="32" spans="1:2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sheetData>
  <mergeCells count="17">
    <mergeCell ref="A1:K1"/>
    <mergeCell ref="A2:K2"/>
    <mergeCell ref="A3:K3"/>
    <mergeCell ref="A4:B8"/>
    <mergeCell ref="C4:C8"/>
    <mergeCell ref="D4:K4"/>
    <mergeCell ref="D5:F5"/>
    <mergeCell ref="G5:G8"/>
    <mergeCell ref="H5:H8"/>
    <mergeCell ref="I5:K5"/>
    <mergeCell ref="D6:D8"/>
    <mergeCell ref="E6:F6"/>
    <mergeCell ref="I6:I8"/>
    <mergeCell ref="J6:J8"/>
    <mergeCell ref="K6:K8"/>
    <mergeCell ref="E7:E8"/>
    <mergeCell ref="F7:F8"/>
  </mergeCells>
  <hyperlinks>
    <hyperlink ref="A3" location="'spis tablic'!A1" display="'spis tablic'!A1" xr:uid="{00000000-0004-0000-0A00-000000000000}"/>
    <hyperlink ref="A3:K3" location="'Spis tablic_DZIAŁ II'!A1" display="'Spis tablic_DZIAŁ II'!A1" xr:uid="{00000000-0004-0000-0A00-00000100000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296"/>
  <sheetViews>
    <sheetView topLeftCell="A4" zoomScaleNormal="100" workbookViewId="0">
      <selection activeCell="A30" sqref="A30"/>
    </sheetView>
  </sheetViews>
  <sheetFormatPr defaultColWidth="9.109375" defaultRowHeight="11.4"/>
  <cols>
    <col min="1" max="1" width="50.6640625" style="2" customWidth="1"/>
    <col min="2" max="2" width="6.6640625" style="2" customWidth="1"/>
    <col min="3" max="11" width="12.6640625" style="2" customWidth="1"/>
    <col min="12" max="16384" width="9.109375" style="2"/>
  </cols>
  <sheetData>
    <row r="1" spans="1:24" s="5" customFormat="1" ht="15" customHeight="1">
      <c r="A1" s="2102" t="s">
        <v>142</v>
      </c>
      <c r="B1" s="2102"/>
      <c r="C1" s="2102"/>
      <c r="D1" s="2102"/>
      <c r="E1" s="2102"/>
      <c r="F1" s="2102"/>
      <c r="G1" s="2102"/>
      <c r="H1" s="2102"/>
      <c r="I1" s="2102"/>
      <c r="J1" s="2102"/>
      <c r="K1" s="2102"/>
    </row>
    <row r="2" spans="1:24" s="5" customFormat="1" ht="15" customHeight="1">
      <c r="A2" s="2102" t="s">
        <v>2762</v>
      </c>
      <c r="B2" s="2102"/>
      <c r="C2" s="2102"/>
      <c r="D2" s="2102"/>
      <c r="E2" s="2102"/>
      <c r="F2" s="2102"/>
      <c r="G2" s="2102"/>
      <c r="H2" s="2102"/>
      <c r="I2" s="2102"/>
      <c r="J2" s="2102"/>
      <c r="K2" s="2102"/>
    </row>
    <row r="3" spans="1:24" s="87" customFormat="1" ht="15" customHeight="1">
      <c r="A3" s="1748" t="s">
        <v>2763</v>
      </c>
      <c r="B3" s="109"/>
      <c r="C3" s="109"/>
      <c r="D3" s="109"/>
      <c r="E3" s="109"/>
      <c r="F3" s="109"/>
      <c r="G3" s="109"/>
      <c r="H3" s="109"/>
      <c r="I3" s="109"/>
      <c r="J3" s="109"/>
      <c r="K3" s="109"/>
    </row>
    <row r="4" spans="1:24" s="110" customFormat="1" ht="24.9" customHeight="1">
      <c r="A4" s="2109" t="s">
        <v>11</v>
      </c>
      <c r="B4" s="2110"/>
      <c r="C4" s="2110"/>
      <c r="D4" s="2110"/>
      <c r="E4" s="2110"/>
      <c r="F4" s="2110"/>
      <c r="G4" s="2110"/>
      <c r="H4" s="2110"/>
      <c r="I4" s="2110"/>
      <c r="J4" s="2110"/>
      <c r="K4" s="2110"/>
    </row>
    <row r="5" spans="1:24" s="18" customFormat="1" ht="24.9" customHeight="1">
      <c r="A5" s="2098" t="s">
        <v>143</v>
      </c>
      <c r="B5" s="2106"/>
      <c r="C5" s="2095" t="s">
        <v>123</v>
      </c>
      <c r="D5" s="2101" t="s">
        <v>144</v>
      </c>
      <c r="E5" s="2101"/>
      <c r="F5" s="2101"/>
      <c r="G5" s="2101"/>
      <c r="H5" s="2101"/>
      <c r="I5" s="2101"/>
      <c r="J5" s="2101"/>
      <c r="K5" s="2046"/>
      <c r="M5" s="111"/>
      <c r="N5" s="111"/>
      <c r="O5" s="111"/>
      <c r="P5" s="111"/>
      <c r="Q5" s="111"/>
      <c r="R5" s="111"/>
      <c r="S5" s="111"/>
      <c r="T5" s="111"/>
      <c r="U5" s="111"/>
    </row>
    <row r="6" spans="1:24" s="18" customFormat="1" ht="24.9" customHeight="1">
      <c r="A6" s="2099"/>
      <c r="B6" s="2107"/>
      <c r="C6" s="2096"/>
      <c r="D6" s="2098" t="s">
        <v>125</v>
      </c>
      <c r="E6" s="2105"/>
      <c r="F6" s="2106"/>
      <c r="G6" s="2095" t="s">
        <v>126</v>
      </c>
      <c r="H6" s="2095" t="s">
        <v>163</v>
      </c>
      <c r="I6" s="2098" t="s">
        <v>127</v>
      </c>
      <c r="J6" s="2105"/>
      <c r="K6" s="2105"/>
      <c r="M6" s="111"/>
      <c r="N6" s="111"/>
      <c r="O6" s="111"/>
      <c r="P6" s="111"/>
      <c r="Q6" s="111"/>
      <c r="R6" s="111"/>
      <c r="S6" s="111"/>
      <c r="T6" s="111"/>
      <c r="U6" s="111"/>
    </row>
    <row r="7" spans="1:24" s="18" customFormat="1" ht="24.9" customHeight="1">
      <c r="A7" s="2099"/>
      <c r="B7" s="2107"/>
      <c r="C7" s="2096"/>
      <c r="D7" s="2098" t="s">
        <v>128</v>
      </c>
      <c r="E7" s="2098" t="s">
        <v>129</v>
      </c>
      <c r="F7" s="2106"/>
      <c r="G7" s="2096"/>
      <c r="H7" s="2096"/>
      <c r="I7" s="2095" t="s">
        <v>128</v>
      </c>
      <c r="J7" s="2095" t="s">
        <v>130</v>
      </c>
      <c r="K7" s="2105" t="s">
        <v>131</v>
      </c>
      <c r="M7" s="111"/>
      <c r="N7" s="111"/>
      <c r="O7" s="111"/>
      <c r="P7" s="111"/>
      <c r="Q7" s="111"/>
      <c r="R7" s="111"/>
      <c r="S7" s="111"/>
      <c r="T7" s="111"/>
      <c r="U7" s="111"/>
    </row>
    <row r="8" spans="1:24" s="18" customFormat="1" ht="24.9" customHeight="1">
      <c r="A8" s="2099"/>
      <c r="B8" s="2107"/>
      <c r="C8" s="2096"/>
      <c r="D8" s="2099"/>
      <c r="E8" s="2101" t="s">
        <v>164</v>
      </c>
      <c r="F8" s="2101" t="s">
        <v>2758</v>
      </c>
      <c r="G8" s="2096"/>
      <c r="H8" s="2096"/>
      <c r="I8" s="2096"/>
      <c r="J8" s="2096"/>
      <c r="K8" s="2079"/>
      <c r="M8" s="111"/>
      <c r="N8" s="111"/>
      <c r="O8" s="111"/>
      <c r="P8" s="111"/>
      <c r="Q8" s="111"/>
      <c r="R8" s="111"/>
      <c r="S8" s="111"/>
      <c r="T8" s="111"/>
      <c r="U8" s="111"/>
    </row>
    <row r="9" spans="1:24" s="18" customFormat="1" ht="24.9" customHeight="1">
      <c r="A9" s="2100"/>
      <c r="B9" s="2045"/>
      <c r="C9" s="2097"/>
      <c r="D9" s="2100"/>
      <c r="E9" s="2101"/>
      <c r="F9" s="2101"/>
      <c r="G9" s="2097"/>
      <c r="H9" s="2097"/>
      <c r="I9" s="2097"/>
      <c r="J9" s="2097"/>
      <c r="K9" s="2080"/>
      <c r="M9" s="111"/>
      <c r="N9" s="111"/>
      <c r="O9" s="111"/>
      <c r="P9" s="111"/>
      <c r="Q9" s="111"/>
      <c r="R9" s="111"/>
      <c r="S9" s="111"/>
      <c r="T9" s="111"/>
      <c r="U9" s="111"/>
    </row>
    <row r="10" spans="1:24" s="1747" customFormat="1" ht="15" customHeight="1">
      <c r="A10" s="1438" t="s">
        <v>2131</v>
      </c>
      <c r="B10" s="112">
        <v>2024</v>
      </c>
      <c r="C10" s="113">
        <v>481.68</v>
      </c>
      <c r="D10" s="113">
        <v>489.2399999999999</v>
      </c>
      <c r="E10" s="113">
        <v>285.11999999999995</v>
      </c>
      <c r="F10" s="113">
        <v>660.12000000000012</v>
      </c>
      <c r="G10" s="113">
        <v>191.88</v>
      </c>
      <c r="H10" s="113">
        <v>807</v>
      </c>
      <c r="I10" s="113">
        <v>385.32000000000005</v>
      </c>
      <c r="J10" s="113">
        <v>388.32</v>
      </c>
      <c r="K10" s="38">
        <v>342.71999999999997</v>
      </c>
    </row>
    <row r="11" spans="1:24" s="38" customFormat="1" ht="15" customHeight="1">
      <c r="A11" s="114"/>
      <c r="B11" s="115">
        <v>2025</v>
      </c>
      <c r="C11" s="1796">
        <v>540.84</v>
      </c>
      <c r="D11" s="1796">
        <v>559.79999999999995</v>
      </c>
      <c r="E11" s="1796">
        <v>336.59999999999997</v>
      </c>
      <c r="F11" s="1796">
        <v>734.63999999999987</v>
      </c>
      <c r="G11" s="1796">
        <v>405.12</v>
      </c>
      <c r="H11" s="1797">
        <v>808.2</v>
      </c>
      <c r="I11" s="1796">
        <v>424.20000000000005</v>
      </c>
      <c r="J11" s="1796">
        <v>429.84000000000009</v>
      </c>
      <c r="K11" s="13">
        <v>356.64</v>
      </c>
      <c r="L11" s="75"/>
      <c r="M11" s="75"/>
      <c r="N11" s="75"/>
      <c r="O11" s="75"/>
      <c r="P11" s="75"/>
      <c r="Q11" s="75"/>
      <c r="R11" s="75"/>
      <c r="S11" s="75"/>
      <c r="T11" s="75"/>
      <c r="U11" s="75"/>
      <c r="V11" s="75"/>
      <c r="W11" s="75"/>
      <c r="X11" s="75"/>
    </row>
    <row r="12" spans="1:24" s="5" customFormat="1" ht="21" customHeight="1">
      <c r="A12" s="80"/>
      <c r="B12" s="1749"/>
      <c r="C12" s="2108" t="s">
        <v>2132</v>
      </c>
      <c r="D12" s="2108"/>
      <c r="E12" s="2108"/>
      <c r="F12" s="2108"/>
      <c r="G12" s="2108"/>
      <c r="H12" s="2108"/>
      <c r="I12" s="2108"/>
      <c r="J12" s="2108"/>
      <c r="K12" s="2108"/>
      <c r="L12" s="1747"/>
      <c r="N12" s="1798"/>
    </row>
    <row r="13" spans="1:24" s="54" customFormat="1" ht="15" customHeight="1">
      <c r="A13" s="100" t="s">
        <v>2976</v>
      </c>
      <c r="B13" s="116">
        <v>2024</v>
      </c>
      <c r="C13" s="117">
        <v>4.2102640757349281</v>
      </c>
      <c r="D13" s="117">
        <v>2.3792003924454264</v>
      </c>
      <c r="E13" s="117">
        <v>2.9461279461279464</v>
      </c>
      <c r="F13" s="117">
        <v>2.1814215597164144</v>
      </c>
      <c r="G13" s="117">
        <v>4.6904315196998132</v>
      </c>
      <c r="H13" s="117">
        <v>1.8587360594795539</v>
      </c>
      <c r="I13" s="117">
        <v>13.048894425412641</v>
      </c>
      <c r="J13" s="117">
        <v>13.257107540173054</v>
      </c>
      <c r="K13" s="75">
        <v>9.6988795518207294</v>
      </c>
    </row>
    <row r="14" spans="1:24" s="54" customFormat="1" ht="15" customHeight="1">
      <c r="A14" s="52" t="s">
        <v>132</v>
      </c>
      <c r="B14" s="115">
        <v>2025</v>
      </c>
      <c r="C14" s="1796">
        <v>3.727534945640115</v>
      </c>
      <c r="D14" s="1796">
        <v>2.0364415862808145</v>
      </c>
      <c r="E14" s="1796">
        <v>2.5668449197860967</v>
      </c>
      <c r="F14" s="1796">
        <v>1.8294674942829146</v>
      </c>
      <c r="G14" s="1796">
        <v>1.5402843601895735</v>
      </c>
      <c r="H14" s="1797">
        <v>1.6332590942835936</v>
      </c>
      <c r="I14" s="1796">
        <v>12.022630834512022</v>
      </c>
      <c r="J14" s="1796">
        <v>12.28364042434394</v>
      </c>
      <c r="K14" s="13">
        <v>8.4118438761776595</v>
      </c>
    </row>
    <row r="15" spans="1:24" s="54" customFormat="1" ht="15" customHeight="1">
      <c r="A15" s="100" t="s">
        <v>133</v>
      </c>
      <c r="B15" s="116">
        <v>2024</v>
      </c>
      <c r="C15" s="117">
        <v>5.0572994519182863</v>
      </c>
      <c r="D15" s="117">
        <v>5.4206524405199907</v>
      </c>
      <c r="E15" s="117">
        <v>3.4090909090909101</v>
      </c>
      <c r="F15" s="117">
        <v>6.1625159061988715</v>
      </c>
      <c r="G15" s="117">
        <v>3.0018761726078798</v>
      </c>
      <c r="H15" s="117">
        <v>4.5947955390334565</v>
      </c>
      <c r="I15" s="117">
        <v>4.4845842416692614</v>
      </c>
      <c r="J15" s="117">
        <v>4.5426452410383193</v>
      </c>
      <c r="K15" s="75">
        <v>3.7815126050420171</v>
      </c>
    </row>
    <row r="16" spans="1:24" s="54" customFormat="1" ht="15" customHeight="1">
      <c r="A16" s="52" t="s">
        <v>134</v>
      </c>
      <c r="B16" s="115">
        <v>2025</v>
      </c>
      <c r="C16" s="1796">
        <v>4.7925449301087184</v>
      </c>
      <c r="D16" s="1796">
        <v>5.2304394426580929</v>
      </c>
      <c r="E16" s="1796">
        <v>3.0659536541889487</v>
      </c>
      <c r="F16" s="1796">
        <v>5.9947729500163369</v>
      </c>
      <c r="G16" s="1796">
        <v>2.6066350710900479</v>
      </c>
      <c r="H16" s="1797">
        <v>4.1870824053452118</v>
      </c>
      <c r="I16" s="1796">
        <v>4.2432814710042424</v>
      </c>
      <c r="J16" s="1796">
        <v>4.3551088777219418</v>
      </c>
      <c r="K16" s="13">
        <v>2.8263795423956934</v>
      </c>
    </row>
    <row r="17" spans="1:23" s="54" customFormat="1" ht="21" customHeight="1">
      <c r="A17" s="1535" t="s">
        <v>2761</v>
      </c>
      <c r="B17" s="116">
        <v>2024</v>
      </c>
      <c r="C17" s="117">
        <v>9.7907324364723465</v>
      </c>
      <c r="D17" s="117">
        <v>10.57149865096885</v>
      </c>
      <c r="E17" s="117">
        <v>6.1868686868686886</v>
      </c>
      <c r="F17" s="117">
        <v>12.161425195419012</v>
      </c>
      <c r="G17" s="117">
        <v>6.5666041275797378</v>
      </c>
      <c r="H17" s="117">
        <v>10.676579925650559</v>
      </c>
      <c r="I17" s="117">
        <v>5.9171597633136077</v>
      </c>
      <c r="J17" s="117">
        <v>6.0877626699629168</v>
      </c>
      <c r="K17" s="75">
        <v>3.4313725490196081</v>
      </c>
    </row>
    <row r="18" spans="1:23" s="54" customFormat="1" ht="21" customHeight="1">
      <c r="A18" s="986" t="s">
        <v>2838</v>
      </c>
      <c r="B18" s="115">
        <v>2025</v>
      </c>
      <c r="C18" s="1796">
        <v>10.561349012646993</v>
      </c>
      <c r="D18" s="1796">
        <v>11.639871382636656</v>
      </c>
      <c r="E18" s="1796">
        <v>6.809269162210339</v>
      </c>
      <c r="F18" s="1796">
        <v>13.377981051943813</v>
      </c>
      <c r="G18" s="1796">
        <v>15.195497630331756</v>
      </c>
      <c r="H18" s="1797">
        <v>10.111358574610248</v>
      </c>
      <c r="I18" s="1796">
        <v>6.9024045261669027</v>
      </c>
      <c r="J18" s="1796">
        <v>7.0630932439977645</v>
      </c>
      <c r="K18" s="13">
        <v>4.1386271870794076</v>
      </c>
      <c r="R18" s="42"/>
    </row>
    <row r="19" spans="1:23" s="54" customFormat="1" ht="15" customHeight="1">
      <c r="A19" s="100" t="s">
        <v>135</v>
      </c>
      <c r="B19" s="116">
        <v>2024</v>
      </c>
      <c r="C19" s="117">
        <v>12.057797708021925</v>
      </c>
      <c r="D19" s="117">
        <v>11.969585479519257</v>
      </c>
      <c r="E19" s="117">
        <v>10.648148148148149</v>
      </c>
      <c r="F19" s="117">
        <v>12.470459916378838</v>
      </c>
      <c r="G19" s="117">
        <v>3.3145716072545341</v>
      </c>
      <c r="H19" s="117">
        <v>15.613382899628251</v>
      </c>
      <c r="I19" s="117">
        <v>9.7477421364061048</v>
      </c>
      <c r="J19" s="117">
        <v>9.9505562422744145</v>
      </c>
      <c r="K19" s="75">
        <v>6.3725490196078445</v>
      </c>
    </row>
    <row r="20" spans="1:23" s="54" customFormat="1" ht="15" customHeight="1">
      <c r="A20" s="52" t="s">
        <v>136</v>
      </c>
      <c r="B20" s="115">
        <v>2025</v>
      </c>
      <c r="C20" s="1796">
        <v>8.2538273796316837</v>
      </c>
      <c r="D20" s="1796">
        <v>8.7674169346195061</v>
      </c>
      <c r="E20" s="1796">
        <v>9.9465240641711237</v>
      </c>
      <c r="F20" s="1796">
        <v>8.3306109114668416</v>
      </c>
      <c r="G20" s="1796">
        <v>4.3542654028436019</v>
      </c>
      <c r="H20" s="1797">
        <v>6.6666666666666679</v>
      </c>
      <c r="I20" s="1796">
        <v>9.0240452616690234</v>
      </c>
      <c r="J20" s="1796">
        <v>9.2406476828587358</v>
      </c>
      <c r="K20" s="13">
        <v>6.1574697173620461</v>
      </c>
    </row>
    <row r="21" spans="1:23" s="54" customFormat="1" ht="15" customHeight="1">
      <c r="A21" s="100" t="s">
        <v>137</v>
      </c>
      <c r="B21" s="116">
        <v>2024</v>
      </c>
      <c r="C21" s="118">
        <v>1.07</v>
      </c>
      <c r="D21" s="118">
        <v>1.2</v>
      </c>
      <c r="E21" s="118">
        <v>0.63</v>
      </c>
      <c r="F21" s="118">
        <v>1.4</v>
      </c>
      <c r="G21" s="118">
        <v>0.31</v>
      </c>
      <c r="H21" s="118">
        <v>1.0900000000000001</v>
      </c>
      <c r="I21" s="118">
        <v>0.75</v>
      </c>
      <c r="J21" s="118">
        <v>0.68</v>
      </c>
      <c r="K21" s="119">
        <v>1.37</v>
      </c>
    </row>
    <row r="22" spans="1:23" s="54" customFormat="1" ht="15" customHeight="1">
      <c r="A22" s="52" t="s">
        <v>138</v>
      </c>
      <c r="B22" s="115">
        <v>2025</v>
      </c>
      <c r="C22" s="1796">
        <v>1.0871976924783671</v>
      </c>
      <c r="D22" s="1796">
        <v>1.071811361200429</v>
      </c>
      <c r="E22" s="1796">
        <v>0.64171122994652419</v>
      </c>
      <c r="F22" s="1796">
        <v>1.2250898399215944</v>
      </c>
      <c r="G22" s="1796">
        <v>0.38507109004739337</v>
      </c>
      <c r="H22" s="1797">
        <v>1.1878247958426136</v>
      </c>
      <c r="I22" s="1796">
        <v>1.0466760961810464</v>
      </c>
      <c r="J22" s="1796">
        <v>1.0887772194304854</v>
      </c>
      <c r="K22" s="13">
        <v>0.53835800807537015</v>
      </c>
    </row>
    <row r="23" spans="1:23" s="54" customFormat="1" ht="15" customHeight="1">
      <c r="A23" s="100" t="s">
        <v>2760</v>
      </c>
      <c r="B23" s="116">
        <v>2024</v>
      </c>
      <c r="C23" s="117">
        <v>1.669157947184853</v>
      </c>
      <c r="D23" s="117">
        <v>1.7414765759136623</v>
      </c>
      <c r="E23" s="117">
        <v>1.3888888888888891</v>
      </c>
      <c r="F23" s="117">
        <v>1.8723868387565894</v>
      </c>
      <c r="G23" s="117">
        <v>2.8767979987492183</v>
      </c>
      <c r="H23" s="117">
        <v>1.3828996282527881</v>
      </c>
      <c r="I23" s="117">
        <v>1.6194331983805668</v>
      </c>
      <c r="J23" s="117">
        <v>1.6996291718170582</v>
      </c>
      <c r="K23" s="75">
        <v>0.9103641456582634</v>
      </c>
    </row>
    <row r="24" spans="1:23" s="54" customFormat="1" ht="15" customHeight="1">
      <c r="A24" s="52" t="s">
        <v>139</v>
      </c>
      <c r="B24" s="115">
        <v>2025</v>
      </c>
      <c r="C24" s="1796">
        <v>2.4628355890836473</v>
      </c>
      <c r="D24" s="1796">
        <v>2.4437299035369775</v>
      </c>
      <c r="E24" s="1796">
        <v>1.5329768270944744</v>
      </c>
      <c r="F24" s="1796">
        <v>2.7768703038222804</v>
      </c>
      <c r="G24" s="1796">
        <v>1.3625592417061612</v>
      </c>
      <c r="H24" s="1797">
        <v>3.4743875278396446</v>
      </c>
      <c r="I24" s="1796">
        <v>1.4992927864214993</v>
      </c>
      <c r="J24" s="1796">
        <v>1.5354550530429925</v>
      </c>
      <c r="K24" s="13">
        <v>0.5047106325706594</v>
      </c>
    </row>
    <row r="25" spans="1:23" s="54" customFormat="1" ht="15" customHeight="1">
      <c r="A25" s="100" t="s">
        <v>145</v>
      </c>
      <c r="B25" s="116">
        <v>2024</v>
      </c>
      <c r="C25" s="117">
        <v>27.37917289486796</v>
      </c>
      <c r="D25" s="117">
        <v>26.171204316899686</v>
      </c>
      <c r="E25" s="117">
        <v>39.856902356902367</v>
      </c>
      <c r="F25" s="117">
        <v>21.232503181239771</v>
      </c>
      <c r="G25" s="117">
        <v>41.838649155722329</v>
      </c>
      <c r="H25" s="117">
        <v>16.907063197026023</v>
      </c>
      <c r="I25" s="117">
        <v>40.516972905636869</v>
      </c>
      <c r="J25" s="117">
        <v>39.709517923362178</v>
      </c>
      <c r="K25" s="75">
        <v>53.361344537815128</v>
      </c>
      <c r="N25" s="42"/>
    </row>
    <row r="26" spans="1:23" s="54" customFormat="1" ht="15" customHeight="1">
      <c r="A26" s="52" t="s">
        <v>141</v>
      </c>
      <c r="B26" s="115">
        <v>2025</v>
      </c>
      <c r="C26" s="1796">
        <v>26.114932327490571</v>
      </c>
      <c r="D26" s="1796">
        <v>24.480171489817792</v>
      </c>
      <c r="E26" s="1796">
        <v>34.438502673796798</v>
      </c>
      <c r="F26" s="1796">
        <v>20.90819993466188</v>
      </c>
      <c r="G26" s="1796">
        <v>19.520142180094783</v>
      </c>
      <c r="H26" s="1797">
        <v>19.406087602078699</v>
      </c>
      <c r="I26" s="1796">
        <v>38.161244695898155</v>
      </c>
      <c r="J26" s="1796">
        <v>37.632607481853704</v>
      </c>
      <c r="K26" s="13">
        <v>45.659488559892331</v>
      </c>
    </row>
    <row r="27" spans="1:23" s="54" customFormat="1" ht="15" customHeight="1">
      <c r="A27" s="42" t="s">
        <v>2974</v>
      </c>
      <c r="B27" s="42"/>
      <c r="C27" s="42"/>
      <c r="D27" s="42"/>
      <c r="E27" s="42"/>
      <c r="F27" s="42"/>
      <c r="G27" s="42"/>
      <c r="H27" s="188"/>
      <c r="I27" s="42"/>
      <c r="J27" s="42"/>
      <c r="K27" s="42"/>
      <c r="L27" s="42"/>
    </row>
    <row r="28" spans="1:23" s="194" customFormat="1" ht="15" customHeight="1">
      <c r="A28" s="194" t="s">
        <v>2975</v>
      </c>
    </row>
    <row r="29" spans="1:23" s="14" customFormat="1" ht="15" customHeight="1">
      <c r="C29" s="45"/>
      <c r="D29" s="45"/>
      <c r="E29" s="45"/>
      <c r="F29" s="45"/>
      <c r="G29" s="45"/>
      <c r="H29" s="45"/>
      <c r="I29" s="45"/>
      <c r="J29" s="45"/>
      <c r="K29" s="45"/>
      <c r="L29" s="45"/>
      <c r="M29" s="45"/>
      <c r="N29" s="45"/>
      <c r="O29" s="45"/>
      <c r="P29" s="45"/>
      <c r="Q29" s="45"/>
      <c r="R29" s="45"/>
      <c r="S29" s="45"/>
      <c r="T29" s="45"/>
      <c r="U29" s="45"/>
      <c r="V29" s="45"/>
      <c r="W29" s="45"/>
    </row>
    <row r="30" spans="1:23" s="14" customFormat="1" ht="15" customHeight="1">
      <c r="C30" s="120"/>
      <c r="D30" s="120"/>
      <c r="E30" s="120"/>
      <c r="F30" s="120"/>
      <c r="G30" s="120"/>
      <c r="H30" s="120"/>
      <c r="I30" s="120"/>
      <c r="J30" s="120"/>
      <c r="K30" s="120"/>
      <c r="L30" s="45"/>
      <c r="M30" s="68"/>
      <c r="N30" s="68"/>
      <c r="O30" s="68"/>
      <c r="P30" s="68"/>
      <c r="Q30" s="68"/>
      <c r="R30" s="68"/>
      <c r="S30" s="68"/>
      <c r="T30" s="68"/>
      <c r="U30" s="68"/>
      <c r="V30" s="45"/>
      <c r="W30" s="45"/>
    </row>
    <row r="31" spans="1:23" s="14" customFormat="1" ht="15" customHeight="1">
      <c r="C31" s="121"/>
      <c r="D31" s="121"/>
      <c r="E31" s="121"/>
      <c r="F31" s="121"/>
      <c r="G31" s="121"/>
      <c r="H31" s="121"/>
      <c r="I31" s="121"/>
      <c r="J31" s="121"/>
      <c r="K31" s="121"/>
      <c r="L31" s="45"/>
      <c r="M31" s="68"/>
      <c r="N31" s="68"/>
      <c r="O31" s="68"/>
      <c r="P31" s="68"/>
      <c r="Q31" s="68"/>
      <c r="R31" s="68"/>
      <c r="S31" s="68"/>
      <c r="T31" s="68"/>
      <c r="U31" s="68"/>
      <c r="V31" s="45"/>
      <c r="W31" s="45"/>
    </row>
    <row r="32" spans="1:23" s="14" customFormat="1" ht="15" customHeight="1">
      <c r="C32" s="121"/>
      <c r="D32" s="121"/>
      <c r="E32" s="121"/>
      <c r="F32" s="121"/>
      <c r="G32" s="121"/>
      <c r="H32" s="121"/>
      <c r="I32" s="121"/>
      <c r="J32" s="121"/>
      <c r="K32" s="121"/>
      <c r="L32" s="45"/>
      <c r="M32" s="68"/>
      <c r="N32" s="68"/>
      <c r="O32" s="68"/>
      <c r="P32" s="68"/>
      <c r="Q32" s="68"/>
      <c r="R32" s="68"/>
      <c r="S32" s="68"/>
      <c r="T32" s="68"/>
      <c r="U32" s="68"/>
      <c r="V32" s="45"/>
      <c r="W32" s="45"/>
    </row>
    <row r="33" spans="3:23" s="14" customFormat="1" ht="15" customHeight="1">
      <c r="C33" s="120"/>
      <c r="D33" s="120"/>
      <c r="E33" s="120"/>
      <c r="F33" s="120"/>
      <c r="G33" s="120"/>
      <c r="H33" s="120"/>
      <c r="I33" s="120"/>
      <c r="J33" s="120"/>
      <c r="K33" s="120"/>
      <c r="L33" s="45"/>
      <c r="M33" s="68"/>
      <c r="N33" s="68"/>
      <c r="O33" s="68"/>
      <c r="P33" s="68"/>
      <c r="Q33" s="68"/>
      <c r="R33" s="68"/>
      <c r="S33" s="68"/>
      <c r="T33" s="68"/>
      <c r="U33" s="68"/>
      <c r="V33" s="45"/>
      <c r="W33" s="45"/>
    </row>
    <row r="34" spans="3:23" s="14" customFormat="1" ht="15" customHeight="1">
      <c r="C34" s="121"/>
      <c r="D34" s="121"/>
      <c r="E34" s="121"/>
      <c r="F34" s="121"/>
      <c r="G34" s="121"/>
      <c r="H34" s="121"/>
      <c r="I34" s="121"/>
      <c r="J34" s="121"/>
      <c r="K34" s="121"/>
      <c r="L34" s="45"/>
      <c r="M34" s="68"/>
      <c r="N34" s="68"/>
      <c r="O34" s="68"/>
      <c r="P34" s="68"/>
      <c r="Q34" s="68"/>
      <c r="R34" s="68"/>
      <c r="S34" s="68"/>
      <c r="T34" s="68"/>
      <c r="U34" s="68"/>
      <c r="V34" s="45"/>
      <c r="W34" s="45"/>
    </row>
    <row r="35" spans="3:23" s="14" customFormat="1" ht="15" customHeight="1">
      <c r="C35" s="121"/>
      <c r="D35" s="121"/>
      <c r="E35" s="121"/>
      <c r="F35" s="121"/>
      <c r="G35" s="121"/>
      <c r="H35" s="121"/>
      <c r="I35" s="121"/>
      <c r="J35" s="121"/>
      <c r="K35" s="121"/>
      <c r="L35" s="45"/>
      <c r="M35" s="68"/>
      <c r="N35" s="68"/>
      <c r="O35" s="68"/>
      <c r="P35" s="68"/>
      <c r="Q35" s="68"/>
      <c r="R35" s="68"/>
      <c r="S35" s="68"/>
      <c r="T35" s="68"/>
      <c r="U35" s="68"/>
      <c r="V35" s="45"/>
      <c r="W35" s="45"/>
    </row>
    <row r="36" spans="3:23" s="14" customFormat="1" ht="15" customHeight="1">
      <c r="C36" s="120"/>
      <c r="D36" s="120"/>
      <c r="E36" s="120"/>
      <c r="F36" s="120"/>
      <c r="G36" s="120"/>
      <c r="H36" s="120"/>
      <c r="I36" s="120"/>
      <c r="J36" s="120"/>
      <c r="K36" s="120"/>
      <c r="L36" s="45"/>
      <c r="M36" s="68"/>
      <c r="N36" s="68"/>
      <c r="O36" s="68"/>
      <c r="P36" s="68"/>
      <c r="Q36" s="68"/>
      <c r="R36" s="68"/>
      <c r="S36" s="68"/>
      <c r="T36" s="68"/>
      <c r="U36" s="68"/>
      <c r="V36" s="45"/>
      <c r="W36" s="45"/>
    </row>
    <row r="37" spans="3:23" s="14" customFormat="1" ht="15" customHeight="1">
      <c r="C37" s="121"/>
      <c r="D37" s="121"/>
      <c r="E37" s="121"/>
      <c r="F37" s="121"/>
      <c r="G37" s="121"/>
      <c r="H37" s="121"/>
      <c r="I37" s="121"/>
      <c r="J37" s="121"/>
      <c r="K37" s="121"/>
      <c r="L37" s="45"/>
      <c r="M37" s="68"/>
      <c r="N37" s="68"/>
      <c r="O37" s="68"/>
      <c r="P37" s="68"/>
      <c r="Q37" s="68"/>
      <c r="R37" s="68"/>
      <c r="S37" s="68"/>
      <c r="T37" s="68"/>
      <c r="U37" s="68"/>
      <c r="V37" s="45"/>
      <c r="W37" s="45"/>
    </row>
    <row r="38" spans="3:23" s="14" customFormat="1" ht="15" customHeight="1">
      <c r="C38" s="121"/>
      <c r="D38" s="121"/>
      <c r="E38" s="121"/>
      <c r="F38" s="121"/>
      <c r="G38" s="121"/>
      <c r="H38" s="121"/>
      <c r="I38" s="121"/>
      <c r="J38" s="121"/>
      <c r="K38" s="121"/>
      <c r="L38" s="45"/>
      <c r="M38" s="68"/>
      <c r="N38" s="68"/>
      <c r="O38" s="68"/>
      <c r="P38" s="68"/>
      <c r="Q38" s="68"/>
      <c r="R38" s="68"/>
      <c r="S38" s="68"/>
      <c r="T38" s="68"/>
      <c r="U38" s="68"/>
      <c r="V38" s="45"/>
      <c r="W38" s="45"/>
    </row>
    <row r="39" spans="3:23" s="14" customFormat="1" ht="15" customHeight="1">
      <c r="C39" s="120"/>
      <c r="D39" s="120"/>
      <c r="E39" s="120"/>
      <c r="F39" s="120"/>
      <c r="G39" s="120"/>
      <c r="H39" s="120"/>
      <c r="I39" s="120"/>
      <c r="J39" s="120"/>
      <c r="K39" s="120"/>
      <c r="L39" s="45"/>
      <c r="M39" s="68"/>
      <c r="N39" s="68"/>
      <c r="O39" s="68"/>
      <c r="P39" s="68"/>
      <c r="Q39" s="68"/>
      <c r="R39" s="68"/>
      <c r="S39" s="68"/>
      <c r="T39" s="68"/>
      <c r="U39" s="68"/>
      <c r="V39" s="45"/>
      <c r="W39" s="45"/>
    </row>
    <row r="40" spans="3:23" s="14" customFormat="1" ht="15" customHeight="1">
      <c r="C40" s="121"/>
      <c r="D40" s="121"/>
      <c r="E40" s="121"/>
      <c r="F40" s="121"/>
      <c r="G40" s="121"/>
      <c r="H40" s="121"/>
      <c r="I40" s="121"/>
      <c r="J40" s="121"/>
      <c r="K40" s="121"/>
      <c r="L40" s="45"/>
      <c r="M40" s="68"/>
      <c r="N40" s="68"/>
      <c r="O40" s="68"/>
      <c r="P40" s="68"/>
      <c r="Q40" s="68"/>
      <c r="R40" s="68"/>
      <c r="S40" s="68"/>
      <c r="T40" s="68"/>
      <c r="U40" s="68"/>
      <c r="V40" s="45"/>
      <c r="W40" s="45"/>
    </row>
    <row r="41" spans="3:23" s="14" customFormat="1" ht="15" customHeight="1">
      <c r="C41" s="121"/>
      <c r="D41" s="121"/>
      <c r="E41" s="121"/>
      <c r="F41" s="121"/>
      <c r="G41" s="121"/>
      <c r="H41" s="121"/>
      <c r="I41" s="121"/>
      <c r="J41" s="121"/>
      <c r="K41" s="121"/>
      <c r="L41" s="45"/>
      <c r="M41" s="68"/>
      <c r="N41" s="68"/>
      <c r="O41" s="68"/>
      <c r="P41" s="68"/>
      <c r="Q41" s="68"/>
      <c r="R41" s="68"/>
      <c r="S41" s="68"/>
      <c r="T41" s="68"/>
      <c r="U41" s="68"/>
      <c r="V41" s="45"/>
      <c r="W41" s="45"/>
    </row>
    <row r="42" spans="3:23" s="14" customFormat="1" ht="15" customHeight="1">
      <c r="C42" s="120"/>
      <c r="D42" s="120"/>
      <c r="E42" s="120"/>
      <c r="F42" s="120"/>
      <c r="G42" s="120"/>
      <c r="H42" s="120"/>
      <c r="I42" s="120"/>
      <c r="J42" s="120"/>
      <c r="K42" s="120"/>
      <c r="L42" s="45"/>
      <c r="M42" s="68"/>
      <c r="N42" s="68"/>
      <c r="O42" s="68"/>
      <c r="P42" s="68"/>
      <c r="Q42" s="68"/>
      <c r="R42" s="68"/>
      <c r="S42" s="68"/>
      <c r="T42" s="68"/>
      <c r="U42" s="68"/>
      <c r="V42" s="45"/>
      <c r="W42" s="45"/>
    </row>
    <row r="43" spans="3:23" s="14" customFormat="1" ht="15" customHeight="1">
      <c r="C43" s="121"/>
      <c r="D43" s="121"/>
      <c r="E43" s="121"/>
      <c r="F43" s="121"/>
      <c r="G43" s="121"/>
      <c r="H43" s="121"/>
      <c r="I43" s="121"/>
      <c r="J43" s="121"/>
      <c r="K43" s="121"/>
      <c r="L43" s="45"/>
      <c r="M43" s="68"/>
      <c r="N43" s="68"/>
      <c r="O43" s="68"/>
      <c r="P43" s="68"/>
      <c r="Q43" s="68"/>
      <c r="R43" s="68"/>
      <c r="S43" s="68"/>
      <c r="T43" s="68"/>
      <c r="U43" s="68"/>
      <c r="V43" s="45"/>
      <c r="W43" s="45"/>
    </row>
    <row r="44" spans="3:23" s="14" customFormat="1" ht="15" customHeight="1">
      <c r="C44" s="122"/>
      <c r="D44" s="122"/>
      <c r="E44" s="122"/>
      <c r="F44" s="122"/>
      <c r="G44" s="122"/>
      <c r="H44" s="122"/>
      <c r="I44" s="122"/>
      <c r="J44" s="122"/>
      <c r="K44" s="122"/>
      <c r="L44" s="45"/>
      <c r="M44" s="68"/>
      <c r="N44" s="68"/>
      <c r="O44" s="68"/>
      <c r="P44" s="68"/>
      <c r="Q44" s="68"/>
      <c r="R44" s="68"/>
      <c r="S44" s="68"/>
      <c r="T44" s="68"/>
      <c r="U44" s="68"/>
      <c r="V44" s="45"/>
      <c r="W44" s="45"/>
    </row>
    <row r="45" spans="3:23" s="14" customFormat="1" ht="15" customHeight="1">
      <c r="C45" s="120"/>
      <c r="D45" s="120"/>
      <c r="E45" s="120"/>
      <c r="F45" s="120"/>
      <c r="G45" s="120"/>
      <c r="H45" s="120"/>
      <c r="I45" s="120"/>
      <c r="J45" s="120"/>
      <c r="K45" s="120"/>
      <c r="L45" s="45"/>
      <c r="M45" s="68"/>
      <c r="N45" s="68"/>
      <c r="O45" s="68"/>
      <c r="P45" s="68"/>
      <c r="Q45" s="68"/>
      <c r="R45" s="68"/>
      <c r="S45" s="68"/>
      <c r="T45" s="68"/>
      <c r="U45" s="68"/>
      <c r="V45" s="45"/>
      <c r="W45" s="45"/>
    </row>
    <row r="46" spans="3:23" s="14" customFormat="1" ht="15" customHeight="1">
      <c r="C46" s="121"/>
      <c r="D46" s="121"/>
      <c r="E46" s="121"/>
      <c r="F46" s="121"/>
      <c r="G46" s="121"/>
      <c r="H46" s="121"/>
      <c r="I46" s="121"/>
      <c r="J46" s="121"/>
      <c r="K46" s="121"/>
      <c r="L46" s="45"/>
      <c r="M46" s="68"/>
      <c r="N46" s="68"/>
      <c r="O46" s="68"/>
      <c r="P46" s="68"/>
      <c r="Q46" s="68"/>
      <c r="R46" s="68"/>
      <c r="S46" s="68"/>
      <c r="T46" s="68"/>
      <c r="U46" s="68"/>
      <c r="V46" s="45"/>
      <c r="W46" s="45"/>
    </row>
    <row r="47" spans="3:23" s="14" customFormat="1" ht="15" customHeight="1">
      <c r="C47" s="122"/>
      <c r="D47" s="122"/>
      <c r="E47" s="122"/>
      <c r="F47" s="122"/>
      <c r="G47" s="122"/>
      <c r="H47" s="122"/>
      <c r="I47" s="122"/>
      <c r="J47" s="122"/>
      <c r="K47" s="122"/>
      <c r="L47" s="45"/>
      <c r="M47" s="68"/>
      <c r="N47" s="68"/>
      <c r="O47" s="68"/>
      <c r="P47" s="68"/>
      <c r="Q47" s="68"/>
      <c r="R47" s="68"/>
      <c r="S47" s="68"/>
      <c r="T47" s="68"/>
      <c r="U47" s="68"/>
      <c r="V47" s="45"/>
      <c r="W47" s="45"/>
    </row>
    <row r="48" spans="3:23" s="14" customFormat="1" ht="15" customHeight="1">
      <c r="C48" s="120"/>
      <c r="D48" s="120"/>
      <c r="E48" s="120"/>
      <c r="F48" s="120"/>
      <c r="G48" s="120"/>
      <c r="H48" s="120"/>
      <c r="I48" s="120"/>
      <c r="J48" s="120"/>
      <c r="K48" s="120"/>
      <c r="L48" s="45"/>
      <c r="M48" s="68"/>
      <c r="N48" s="68"/>
      <c r="O48" s="68"/>
      <c r="P48" s="68"/>
      <c r="Q48" s="68"/>
      <c r="R48" s="68"/>
      <c r="S48" s="68"/>
      <c r="T48" s="68"/>
      <c r="U48" s="68"/>
      <c r="V48" s="45"/>
      <c r="W48" s="45"/>
    </row>
    <row r="49" spans="3:23" s="14" customFormat="1" ht="15" customHeight="1">
      <c r="C49" s="121"/>
      <c r="D49" s="121"/>
      <c r="E49" s="121"/>
      <c r="F49" s="121"/>
      <c r="G49" s="121"/>
      <c r="H49" s="121"/>
      <c r="I49" s="121"/>
      <c r="J49" s="121"/>
      <c r="K49" s="121"/>
      <c r="L49" s="45"/>
      <c r="M49" s="68"/>
      <c r="N49" s="68"/>
      <c r="O49" s="68"/>
      <c r="P49" s="68"/>
      <c r="Q49" s="68"/>
      <c r="R49" s="68"/>
      <c r="S49" s="68"/>
      <c r="T49" s="68"/>
      <c r="U49" s="68"/>
      <c r="V49" s="45"/>
      <c r="W49" s="45"/>
    </row>
    <row r="50" spans="3:23" s="14" customFormat="1" ht="15" customHeight="1">
      <c r="C50" s="45"/>
      <c r="D50" s="45"/>
      <c r="E50" s="45"/>
      <c r="F50" s="45"/>
      <c r="G50" s="45"/>
      <c r="H50" s="45"/>
      <c r="I50" s="45"/>
      <c r="J50" s="45"/>
      <c r="K50" s="45"/>
      <c r="L50" s="45"/>
      <c r="M50" s="45"/>
      <c r="N50" s="45"/>
      <c r="O50" s="45"/>
      <c r="P50" s="45"/>
      <c r="Q50" s="45"/>
      <c r="R50" s="45"/>
      <c r="S50" s="45"/>
      <c r="T50" s="45"/>
      <c r="U50" s="45"/>
      <c r="V50" s="45"/>
      <c r="W50" s="45"/>
    </row>
    <row r="51" spans="3:23" s="14" customFormat="1" ht="15" customHeight="1">
      <c r="C51" s="45"/>
      <c r="D51" s="45"/>
      <c r="E51" s="45"/>
      <c r="F51" s="45"/>
      <c r="G51" s="45"/>
      <c r="H51" s="45"/>
      <c r="I51" s="45"/>
      <c r="J51" s="45"/>
      <c r="K51" s="45"/>
      <c r="L51" s="45"/>
      <c r="M51" s="45"/>
      <c r="N51" s="45"/>
      <c r="O51" s="45"/>
      <c r="P51" s="45"/>
      <c r="Q51" s="45"/>
      <c r="R51" s="45"/>
      <c r="S51" s="45"/>
      <c r="T51" s="45"/>
      <c r="U51" s="45"/>
      <c r="V51" s="45"/>
      <c r="W51" s="45"/>
    </row>
    <row r="52" spans="3:23" s="14" customFormat="1" ht="15" customHeight="1">
      <c r="C52" s="45"/>
      <c r="D52" s="45"/>
      <c r="E52" s="45"/>
      <c r="F52" s="45"/>
      <c r="G52" s="45"/>
      <c r="H52" s="45"/>
      <c r="I52" s="45"/>
      <c r="J52" s="45"/>
      <c r="K52" s="45"/>
      <c r="L52" s="45"/>
      <c r="M52" s="45"/>
      <c r="N52" s="45"/>
      <c r="O52" s="45"/>
      <c r="P52" s="45"/>
      <c r="Q52" s="45"/>
      <c r="R52" s="45"/>
      <c r="S52" s="45"/>
      <c r="T52" s="45"/>
      <c r="U52" s="45"/>
      <c r="V52" s="45"/>
      <c r="W52" s="45"/>
    </row>
    <row r="53" spans="3:23" s="14" customFormat="1" ht="15" customHeight="1"/>
    <row r="54" spans="3:23" s="14" customFormat="1" ht="15" customHeight="1"/>
    <row r="55" spans="3:23" s="14" customFormat="1" ht="15" customHeight="1"/>
    <row r="56" spans="3:23" s="14" customFormat="1" ht="15" customHeight="1"/>
    <row r="57" spans="3:23" s="14" customFormat="1" ht="15" customHeight="1"/>
    <row r="58" spans="3:23" s="14" customFormat="1" ht="15" customHeight="1"/>
    <row r="59" spans="3:23" s="14" customFormat="1" ht="15" customHeight="1"/>
    <row r="60" spans="3:23" s="14" customFormat="1" ht="15" customHeight="1"/>
    <row r="61" spans="3:23" s="14" customFormat="1" ht="15" customHeight="1"/>
    <row r="62" spans="3:23" s="14" customFormat="1" ht="15" customHeight="1"/>
    <row r="63" spans="3:23" s="14" customFormat="1" ht="15" customHeight="1"/>
    <row r="64" spans="3:23" s="14" customFormat="1" ht="15" customHeight="1"/>
    <row r="65" s="14" customFormat="1" ht="15" customHeight="1"/>
    <row r="66" s="14" customFormat="1" ht="15" customHeight="1"/>
    <row r="67" s="14" customFormat="1" ht="15" customHeight="1"/>
    <row r="68" s="14" customFormat="1" ht="15" customHeight="1"/>
    <row r="69" s="14" customFormat="1" ht="15" customHeight="1"/>
    <row r="70" s="14" customFormat="1" ht="15" customHeight="1"/>
    <row r="71" s="14" customFormat="1" ht="15" customHeight="1"/>
    <row r="72" s="14" customFormat="1" ht="15" customHeight="1"/>
    <row r="73" s="14" customFormat="1" ht="15" customHeight="1"/>
    <row r="74" s="14" customFormat="1" ht="15" customHeight="1"/>
    <row r="75" s="14" customFormat="1" ht="15" customHeight="1"/>
    <row r="76" s="14" customFormat="1" ht="15" customHeight="1"/>
    <row r="77" s="14" customFormat="1" ht="15" customHeight="1"/>
    <row r="78" s="14" customFormat="1" ht="15" customHeight="1"/>
    <row r="79" s="14" customFormat="1" ht="15" customHeight="1"/>
    <row r="80" s="14" customFormat="1" ht="15" customHeight="1"/>
    <row r="81" s="14" customFormat="1" ht="15" customHeight="1"/>
    <row r="82" s="14" customFormat="1" ht="15" customHeight="1"/>
    <row r="83" s="14" customFormat="1" ht="15" customHeight="1"/>
    <row r="84" s="14" customFormat="1" ht="15" customHeight="1"/>
    <row r="85" s="14" customFormat="1" ht="15" customHeight="1"/>
    <row r="86" s="14" customFormat="1" ht="15" customHeight="1"/>
    <row r="87" s="14" customFormat="1" ht="15" customHeight="1"/>
    <row r="88" s="14" customFormat="1" ht="15" customHeight="1"/>
    <row r="89" s="14" customFormat="1" ht="15" customHeight="1"/>
    <row r="90" s="14" customFormat="1" ht="15" customHeight="1"/>
    <row r="91" s="14" customFormat="1" ht="15" customHeight="1"/>
    <row r="92" s="14" customFormat="1" ht="15" customHeight="1"/>
    <row r="93" s="14" customFormat="1" ht="15" customHeight="1"/>
    <row r="94" s="14" customFormat="1" ht="15" customHeight="1"/>
    <row r="95" s="14" customFormat="1" ht="15" customHeight="1"/>
    <row r="96" s="14" customFormat="1" ht="15" customHeight="1"/>
    <row r="97" s="14" customFormat="1" ht="15" customHeight="1"/>
    <row r="98" s="14" customFormat="1" ht="15" customHeight="1"/>
    <row r="99" s="14" customFormat="1" ht="15" customHeight="1"/>
    <row r="100" s="14" customFormat="1" ht="15" customHeight="1"/>
    <row r="101" s="14" customFormat="1" ht="15" customHeight="1"/>
    <row r="102" s="14" customFormat="1" ht="15" customHeight="1"/>
    <row r="103" s="14" customFormat="1" ht="15" customHeight="1"/>
    <row r="104" s="14" customFormat="1" ht="15" customHeight="1"/>
    <row r="105" s="14" customFormat="1" ht="15" customHeight="1"/>
    <row r="106" s="14" customFormat="1" ht="15" customHeight="1"/>
    <row r="107" s="14" customFormat="1" ht="15" customHeight="1"/>
    <row r="108" s="14" customFormat="1" ht="15" customHeight="1"/>
    <row r="109" s="14" customFormat="1" ht="15" customHeight="1"/>
    <row r="110" s="14" customFormat="1" ht="15" customHeight="1"/>
    <row r="111" s="14" customFormat="1" ht="15" customHeight="1"/>
    <row r="112" s="14" customFormat="1" ht="15" customHeight="1"/>
    <row r="113" s="14" customFormat="1" ht="15" customHeight="1"/>
    <row r="114" s="14" customFormat="1" ht="15" customHeight="1"/>
    <row r="115" s="14" customFormat="1" ht="15" customHeight="1"/>
    <row r="116" s="14" customFormat="1" ht="15" customHeight="1"/>
    <row r="117" s="14" customFormat="1" ht="15" customHeight="1"/>
    <row r="118" s="14" customFormat="1" ht="15" customHeight="1"/>
    <row r="119" s="14" customFormat="1" ht="15" customHeight="1"/>
    <row r="120" s="14" customFormat="1" ht="15" customHeight="1"/>
    <row r="121" s="14" customFormat="1" ht="15" customHeight="1"/>
    <row r="122" s="14" customFormat="1" ht="15" customHeight="1"/>
    <row r="123" s="14" customFormat="1" ht="15" customHeight="1"/>
    <row r="124" s="14" customFormat="1" ht="15" customHeight="1"/>
    <row r="125" s="14" customFormat="1" ht="15" customHeight="1"/>
    <row r="126" s="14" customFormat="1" ht="15" customHeight="1"/>
    <row r="127" s="14" customFormat="1" ht="15" customHeight="1"/>
    <row r="128" s="14" customFormat="1" ht="15" customHeight="1"/>
    <row r="129" s="14" customFormat="1" ht="15" customHeight="1"/>
    <row r="130" s="14" customFormat="1" ht="15" customHeight="1"/>
    <row r="131" s="14" customFormat="1" ht="15" customHeight="1"/>
    <row r="132" s="14" customFormat="1" ht="15" customHeight="1"/>
    <row r="133" s="14" customFormat="1" ht="15" customHeight="1"/>
    <row r="134" s="14" customFormat="1" ht="15" customHeight="1"/>
    <row r="135" s="14" customFormat="1" ht="15" customHeight="1"/>
    <row r="136" s="14" customFormat="1" ht="15" customHeight="1"/>
    <row r="137" s="14" customFormat="1" ht="15" customHeight="1"/>
    <row r="138" s="14" customFormat="1" ht="15" customHeight="1"/>
    <row r="139" s="14" customFormat="1" ht="15" customHeight="1"/>
    <row r="140" s="14" customFormat="1" ht="15" customHeight="1"/>
    <row r="141" s="14" customFormat="1" ht="15" customHeight="1"/>
    <row r="142" s="14" customFormat="1" ht="15" customHeight="1"/>
    <row r="143" s="14" customFormat="1" ht="15" customHeight="1"/>
    <row r="144" s="14" customFormat="1" ht="15" customHeight="1"/>
    <row r="145" s="14" customFormat="1" ht="15" customHeight="1"/>
    <row r="146" s="14" customFormat="1" ht="15" customHeight="1"/>
    <row r="147" s="14" customFormat="1" ht="15" customHeight="1"/>
    <row r="148" s="14" customFormat="1" ht="15" customHeight="1"/>
    <row r="149" s="14" customFormat="1" ht="15" customHeight="1"/>
    <row r="150" s="14" customFormat="1" ht="15" customHeight="1"/>
    <row r="151" s="14" customFormat="1" ht="15" customHeight="1"/>
    <row r="152" s="14" customFormat="1" ht="15" customHeight="1"/>
    <row r="153" s="14" customFormat="1" ht="15" customHeight="1"/>
    <row r="154" s="14" customFormat="1" ht="15" customHeight="1"/>
    <row r="155" s="14" customFormat="1" ht="15" customHeight="1"/>
    <row r="156" s="14" customFormat="1" ht="15" customHeight="1"/>
    <row r="157" s="14" customFormat="1" ht="15" customHeight="1"/>
    <row r="158" s="14" customFormat="1" ht="15" customHeight="1"/>
    <row r="159" s="14" customFormat="1" ht="15" customHeight="1"/>
    <row r="160" s="14" customFormat="1" ht="15" customHeight="1"/>
    <row r="161" s="14" customFormat="1" ht="15" customHeight="1"/>
    <row r="162" s="14" customFormat="1" ht="15" customHeight="1"/>
    <row r="163" s="14" customFormat="1" ht="15" customHeight="1"/>
    <row r="164" s="14" customFormat="1" ht="15" customHeight="1"/>
    <row r="165" s="14" customFormat="1" ht="15" customHeight="1"/>
    <row r="166" s="14" customFormat="1" ht="15" customHeight="1"/>
    <row r="167" s="14" customFormat="1" ht="15" customHeight="1"/>
    <row r="168" s="14" customFormat="1" ht="15" customHeight="1"/>
    <row r="169" s="14" customFormat="1" ht="15" customHeight="1"/>
    <row r="170" s="14" customFormat="1" ht="15" customHeight="1"/>
    <row r="171" s="14" customFormat="1" ht="15" customHeight="1"/>
    <row r="172" s="14" customFormat="1" ht="15" customHeight="1"/>
    <row r="173" s="14" customFormat="1" ht="15" customHeight="1"/>
    <row r="174" s="14" customFormat="1" ht="15" customHeight="1"/>
    <row r="175" s="14" customFormat="1" ht="15" customHeight="1"/>
    <row r="176" s="14" customFormat="1" ht="15" customHeight="1"/>
    <row r="177" s="14" customFormat="1" ht="15" customHeight="1"/>
    <row r="178" s="14" customFormat="1" ht="15" customHeight="1"/>
    <row r="179" s="14" customFormat="1" ht="15" customHeight="1"/>
    <row r="180" s="14" customFormat="1" ht="15" customHeight="1"/>
    <row r="181" s="14" customFormat="1" ht="15" customHeight="1"/>
    <row r="182" s="14" customFormat="1" ht="15" customHeight="1"/>
    <row r="183" s="14" customFormat="1" ht="15" customHeight="1"/>
    <row r="184" s="14" customFormat="1" ht="15" customHeight="1"/>
    <row r="185" s="14" customFormat="1" ht="15" customHeight="1"/>
    <row r="186" s="14" customFormat="1" ht="15" customHeight="1"/>
    <row r="187" s="14" customFormat="1" ht="15" customHeight="1"/>
    <row r="188" s="14" customFormat="1" ht="15" customHeight="1"/>
    <row r="189" s="14" customFormat="1" ht="15" customHeight="1"/>
    <row r="190" s="14" customFormat="1" ht="15" customHeight="1"/>
    <row r="191" s="14" customFormat="1" ht="15" customHeight="1"/>
    <row r="192" s="14" customFormat="1" ht="15" customHeight="1"/>
    <row r="193" s="14" customFormat="1" ht="15" customHeight="1"/>
    <row r="194" s="14" customFormat="1" ht="15" customHeight="1"/>
    <row r="195" s="14" customFormat="1" ht="15" customHeight="1"/>
    <row r="196" s="14" customFormat="1" ht="15" customHeight="1"/>
    <row r="197" s="14" customFormat="1" ht="15" customHeight="1"/>
    <row r="198" s="14" customFormat="1" ht="15" customHeight="1"/>
    <row r="199" s="14" customFormat="1" ht="15" customHeight="1"/>
    <row r="200" s="14" customFormat="1" ht="15" customHeight="1"/>
    <row r="201" s="14" customFormat="1" ht="15" customHeight="1"/>
    <row r="202" s="14" customFormat="1" ht="15" customHeight="1"/>
    <row r="203" s="14" customFormat="1" ht="15" customHeight="1"/>
    <row r="204" s="14" customFormat="1" ht="15" customHeight="1"/>
    <row r="205" s="14" customFormat="1" ht="15" customHeight="1"/>
    <row r="206" s="14" customFormat="1" ht="15" customHeight="1"/>
    <row r="207" s="14" customFormat="1" ht="15" customHeight="1"/>
    <row r="208" s="14" customFormat="1" ht="15" customHeight="1"/>
    <row r="209" s="14" customFormat="1" ht="15" customHeight="1"/>
    <row r="210" s="14" customFormat="1" ht="15" customHeight="1"/>
    <row r="211" s="14" customFormat="1" ht="15" customHeight="1"/>
    <row r="212" s="14" customFormat="1" ht="15" customHeight="1"/>
    <row r="213" s="14" customFormat="1" ht="15" customHeight="1"/>
    <row r="214" s="14" customFormat="1" ht="15" customHeight="1"/>
    <row r="215" s="14" customFormat="1" ht="15" customHeight="1"/>
    <row r="216" s="14" customFormat="1" ht="15" customHeight="1"/>
    <row r="217" s="14" customFormat="1" ht="15" customHeight="1"/>
    <row r="218" s="14" customFormat="1" ht="15" customHeight="1"/>
    <row r="219" s="14" customFormat="1" ht="15" customHeight="1"/>
    <row r="220" s="14" customFormat="1" ht="15" customHeight="1"/>
    <row r="221" s="14" customFormat="1" ht="15" customHeight="1"/>
    <row r="222" s="14" customFormat="1" ht="15" customHeight="1"/>
    <row r="223" s="14" customFormat="1" ht="15" customHeight="1"/>
    <row r="224" s="14" customFormat="1" ht="15" customHeight="1"/>
    <row r="225" s="14" customFormat="1" ht="15" customHeight="1"/>
    <row r="226" s="14" customFormat="1" ht="15" customHeight="1"/>
    <row r="227" s="14" customFormat="1" ht="15" customHeight="1"/>
    <row r="228" s="14" customFormat="1" ht="15" customHeight="1"/>
    <row r="229" s="14" customFormat="1" ht="15" customHeight="1"/>
    <row r="230" s="14" customFormat="1" ht="15" customHeight="1"/>
    <row r="231" s="14" customFormat="1" ht="15" customHeight="1"/>
    <row r="232" s="14" customFormat="1" ht="15" customHeight="1"/>
    <row r="233" s="14" customFormat="1" ht="15" customHeight="1"/>
    <row r="234" s="14" customFormat="1" ht="15" customHeight="1"/>
    <row r="235" s="14" customFormat="1" ht="15" customHeight="1"/>
    <row r="236" s="14" customFormat="1" ht="15" customHeight="1"/>
    <row r="237" s="14" customFormat="1" ht="15" customHeight="1"/>
    <row r="238" s="14" customFormat="1" ht="15" customHeight="1"/>
    <row r="239" s="14" customFormat="1" ht="15" customHeight="1"/>
    <row r="240" s="14" customFormat="1" ht="15" customHeight="1"/>
    <row r="241" s="14" customFormat="1" ht="15" customHeight="1"/>
    <row r="242" s="14" customFormat="1" ht="15" customHeight="1"/>
    <row r="243" s="14" customFormat="1" ht="15" customHeight="1"/>
    <row r="244" s="14" customFormat="1" ht="15" customHeight="1"/>
    <row r="245" s="14" customFormat="1" ht="15" customHeight="1"/>
    <row r="246" s="14" customFormat="1" ht="15" customHeight="1"/>
    <row r="247" s="14" customFormat="1" ht="15" customHeight="1"/>
    <row r="248" s="14" customFormat="1" ht="15" customHeight="1"/>
    <row r="249" s="14" customFormat="1" ht="15" customHeight="1"/>
    <row r="250" s="14" customFormat="1" ht="15" customHeight="1"/>
    <row r="251" s="14" customFormat="1" ht="15" customHeight="1"/>
    <row r="252" s="14" customFormat="1" ht="15" customHeight="1"/>
    <row r="253" s="14" customFormat="1" ht="15" customHeight="1"/>
    <row r="254" s="14" customFormat="1" ht="15" customHeight="1"/>
    <row r="255" s="14" customFormat="1" ht="15" customHeight="1"/>
    <row r="256" s="14" customFormat="1" ht="15" customHeight="1"/>
    <row r="257" s="14" customFormat="1" ht="15" customHeight="1"/>
    <row r="258" s="14" customFormat="1" ht="15" customHeight="1"/>
    <row r="259" s="14" customFormat="1" ht="15" customHeight="1"/>
    <row r="260" s="14" customFormat="1" ht="15" customHeight="1"/>
    <row r="261" s="14" customFormat="1" ht="15" customHeight="1"/>
    <row r="262" s="14" customFormat="1" ht="15" customHeight="1"/>
    <row r="263" s="14" customFormat="1" ht="15" customHeight="1"/>
    <row r="264" s="14" customFormat="1" ht="15" customHeight="1"/>
    <row r="265" s="14" customFormat="1" ht="15" customHeight="1"/>
    <row r="266" s="14" customFormat="1" ht="15" customHeight="1"/>
    <row r="267" s="14" customFormat="1" ht="15" customHeight="1"/>
    <row r="268" s="14" customFormat="1" ht="15" customHeight="1"/>
    <row r="269" s="14" customFormat="1" ht="15" customHeight="1"/>
    <row r="270" s="14" customFormat="1" ht="15" customHeight="1"/>
    <row r="271" s="14" customFormat="1" ht="15" customHeight="1"/>
    <row r="272" s="14" customFormat="1" ht="15" customHeight="1"/>
    <row r="273" s="14" customFormat="1" ht="15" customHeight="1"/>
    <row r="274" s="14" customFormat="1" ht="15" customHeight="1"/>
    <row r="275" s="14" customFormat="1" ht="15" customHeight="1"/>
    <row r="276" s="14" customFormat="1" ht="15" customHeight="1"/>
    <row r="277" s="14" customFormat="1" ht="15" customHeight="1"/>
    <row r="278" s="14" customFormat="1" ht="15" customHeight="1"/>
    <row r="279" s="14" customFormat="1" ht="15" customHeight="1"/>
    <row r="280" s="14" customFormat="1" ht="15" customHeight="1"/>
    <row r="281" s="14" customFormat="1" ht="15" customHeight="1"/>
    <row r="282" s="14" customFormat="1" ht="15" customHeight="1"/>
    <row r="283" s="14" customFormat="1" ht="15" customHeight="1"/>
    <row r="284" s="14" customFormat="1" ht="15" customHeight="1"/>
    <row r="285" s="14" customFormat="1" ht="15" customHeight="1"/>
    <row r="286" s="14" customFormat="1" ht="15" customHeight="1"/>
    <row r="287" s="14" customFormat="1" ht="15" customHeight="1"/>
    <row r="288" s="14" customFormat="1" ht="15" customHeight="1"/>
    <row r="289" s="14" customFormat="1" ht="15" customHeight="1"/>
    <row r="290" s="14" customFormat="1" ht="15" customHeight="1"/>
    <row r="291" s="14" customFormat="1" ht="15" customHeight="1"/>
    <row r="292" s="14" customFormat="1" ht="15" customHeight="1"/>
    <row r="293" s="14" customFormat="1" ht="15" customHeight="1"/>
    <row r="294" s="14" customFormat="1" ht="15" customHeight="1"/>
    <row r="295" s="14" customFormat="1" ht="15" customHeight="1"/>
    <row r="296" s="14" customFormat="1" ht="15" customHeight="1"/>
  </sheetData>
  <mergeCells count="18">
    <mergeCell ref="A1:K1"/>
    <mergeCell ref="A2:K2"/>
    <mergeCell ref="A4:K4"/>
    <mergeCell ref="A5:B9"/>
    <mergeCell ref="C5:C9"/>
    <mergeCell ref="D5:K5"/>
    <mergeCell ref="D6:F6"/>
    <mergeCell ref="G6:G9"/>
    <mergeCell ref="H6:H9"/>
    <mergeCell ref="I6:K6"/>
    <mergeCell ref="C12:K12"/>
    <mergeCell ref="D7:D9"/>
    <mergeCell ref="E7:F7"/>
    <mergeCell ref="I7:I9"/>
    <mergeCell ref="J7:J9"/>
    <mergeCell ref="K7:K9"/>
    <mergeCell ref="E8:E9"/>
    <mergeCell ref="F8:F9"/>
  </mergeCells>
  <hyperlinks>
    <hyperlink ref="A4:K4" location="'Spis tablic_DZIAŁ II'!A1" display="'Spis tablic_DZIAŁ II'!A1"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255"/>
  <sheetViews>
    <sheetView zoomScaleNormal="100" workbookViewId="0">
      <selection activeCell="N16" sqref="N16"/>
    </sheetView>
  </sheetViews>
  <sheetFormatPr defaultColWidth="9.109375" defaultRowHeight="11.4"/>
  <cols>
    <col min="1" max="1" width="50.6640625" style="2" customWidth="1"/>
    <col min="2" max="2" width="6.6640625" style="2" customWidth="1"/>
    <col min="3" max="3" width="18.6640625" style="2" customWidth="1"/>
    <col min="4" max="10" width="12.6640625" style="2" customWidth="1"/>
    <col min="11" max="16384" width="9.109375" style="2"/>
  </cols>
  <sheetData>
    <row r="1" spans="1:14" s="5" customFormat="1" ht="15" customHeight="1">
      <c r="A1" s="123" t="s">
        <v>2798</v>
      </c>
      <c r="B1" s="123"/>
      <c r="C1" s="123"/>
      <c r="D1" s="123"/>
      <c r="E1" s="123"/>
      <c r="F1" s="123"/>
      <c r="G1" s="123"/>
      <c r="H1" s="123"/>
      <c r="I1" s="123"/>
      <c r="J1" s="123"/>
      <c r="K1" s="124"/>
      <c r="L1" s="125"/>
      <c r="M1" s="125"/>
      <c r="N1" s="125"/>
    </row>
    <row r="2" spans="1:14" s="87" customFormat="1" ht="15" customHeight="1">
      <c r="A2" s="2113" t="s">
        <v>2765</v>
      </c>
      <c r="B2" s="2113"/>
      <c r="C2" s="2113"/>
      <c r="D2" s="2113"/>
      <c r="E2" s="2113"/>
      <c r="F2" s="2113"/>
      <c r="G2" s="2113"/>
      <c r="H2" s="2113"/>
      <c r="I2" s="2113"/>
      <c r="J2" s="2113"/>
      <c r="K2" s="126"/>
    </row>
    <row r="3" spans="1:14" s="145" customFormat="1" ht="24.9" customHeight="1">
      <c r="A3" s="2042" t="s">
        <v>11</v>
      </c>
      <c r="B3" s="2042"/>
      <c r="C3" s="2042"/>
      <c r="D3" s="2042"/>
      <c r="E3" s="2042"/>
      <c r="F3" s="2042"/>
      <c r="G3" s="2042"/>
      <c r="H3" s="2042"/>
      <c r="I3" s="2042"/>
      <c r="J3" s="2042"/>
      <c r="K3" s="127"/>
    </row>
    <row r="4" spans="1:14" s="18" customFormat="1" ht="24.9" customHeight="1">
      <c r="A4" s="2105" t="s">
        <v>146</v>
      </c>
      <c r="B4" s="2106"/>
      <c r="C4" s="2095" t="s">
        <v>123</v>
      </c>
      <c r="D4" s="2046" t="s">
        <v>147</v>
      </c>
      <c r="E4" s="2048"/>
      <c r="F4" s="2048"/>
      <c r="G4" s="2048"/>
      <c r="H4" s="2048"/>
      <c r="I4" s="2047"/>
      <c r="J4" s="2105" t="s">
        <v>148</v>
      </c>
      <c r="K4" s="27"/>
    </row>
    <row r="5" spans="1:14" s="18" customFormat="1" ht="24.9" customHeight="1">
      <c r="A5" s="2079"/>
      <c r="B5" s="2107"/>
      <c r="C5" s="2096"/>
      <c r="D5" s="2095" t="s">
        <v>128</v>
      </c>
      <c r="E5" s="2095" t="s">
        <v>149</v>
      </c>
      <c r="F5" s="2095" t="s">
        <v>150</v>
      </c>
      <c r="G5" s="2095" t="s">
        <v>151</v>
      </c>
      <c r="H5" s="2095" t="s">
        <v>152</v>
      </c>
      <c r="I5" s="2095" t="s">
        <v>153</v>
      </c>
      <c r="J5" s="2079"/>
      <c r="K5" s="27"/>
    </row>
    <row r="6" spans="1:14" s="18" customFormat="1" ht="24.9" customHeight="1">
      <c r="A6" s="2079"/>
      <c r="B6" s="2107"/>
      <c r="C6" s="2096"/>
      <c r="D6" s="2096"/>
      <c r="E6" s="2097"/>
      <c r="F6" s="2097"/>
      <c r="G6" s="2097"/>
      <c r="H6" s="2097"/>
      <c r="I6" s="2097"/>
      <c r="J6" s="2079"/>
      <c r="K6" s="27"/>
    </row>
    <row r="7" spans="1:14" s="18" customFormat="1" ht="24.9" customHeight="1">
      <c r="A7" s="2080"/>
      <c r="B7" s="2045"/>
      <c r="C7" s="2097"/>
      <c r="D7" s="2097"/>
      <c r="E7" s="2046" t="s">
        <v>154</v>
      </c>
      <c r="F7" s="2048"/>
      <c r="G7" s="2048"/>
      <c r="H7" s="2048"/>
      <c r="I7" s="2047"/>
      <c r="J7" s="2080"/>
      <c r="K7" s="27"/>
    </row>
    <row r="8" spans="1:14" ht="21" customHeight="1">
      <c r="A8" s="80"/>
      <c r="B8" s="79"/>
      <c r="C8" s="2111" t="s">
        <v>2134</v>
      </c>
      <c r="D8" s="2111"/>
      <c r="E8" s="2111"/>
      <c r="F8" s="2111"/>
      <c r="G8" s="2111"/>
      <c r="H8" s="2111"/>
      <c r="I8" s="2111"/>
      <c r="J8" s="2111"/>
    </row>
    <row r="9" spans="1:14" s="14" customFormat="1" ht="15" customHeight="1">
      <c r="A9" s="80" t="s">
        <v>2138</v>
      </c>
      <c r="B9" s="88">
        <v>2024</v>
      </c>
      <c r="C9" s="129">
        <v>481.68</v>
      </c>
      <c r="D9" s="129">
        <v>594.48</v>
      </c>
      <c r="E9" s="129">
        <v>366.00000000000006</v>
      </c>
      <c r="F9" s="129">
        <v>459.36000000000013</v>
      </c>
      <c r="G9" s="129">
        <v>603.24</v>
      </c>
      <c r="H9" s="130">
        <v>637.92000000000007</v>
      </c>
      <c r="I9" s="129">
        <v>1010.1599999999999</v>
      </c>
      <c r="J9" s="41">
        <v>316.44000000000005</v>
      </c>
    </row>
    <row r="10" spans="1:14" s="14" customFormat="1" ht="15" customHeight="1">
      <c r="A10" s="80"/>
      <c r="B10" s="91">
        <v>2025</v>
      </c>
      <c r="C10" s="107">
        <v>540.84</v>
      </c>
      <c r="D10" s="107">
        <v>634.92000000000007</v>
      </c>
      <c r="E10" s="107">
        <v>426.24</v>
      </c>
      <c r="F10" s="107">
        <v>503.16000000000008</v>
      </c>
      <c r="G10" s="107">
        <v>589.44000000000005</v>
      </c>
      <c r="H10" s="1820">
        <v>719.52</v>
      </c>
      <c r="I10" s="1820">
        <v>1018.8</v>
      </c>
      <c r="J10" s="99">
        <v>403.68000000000006</v>
      </c>
    </row>
    <row r="11" spans="1:14" s="18" customFormat="1" ht="15" customHeight="1">
      <c r="A11" s="100" t="s">
        <v>2759</v>
      </c>
      <c r="B11" s="91"/>
      <c r="C11" s="131"/>
      <c r="D11" s="131"/>
      <c r="E11" s="131"/>
      <c r="F11" s="131"/>
      <c r="G11" s="131"/>
      <c r="H11" s="131"/>
      <c r="I11" s="131"/>
      <c r="J11" s="132"/>
    </row>
    <row r="12" spans="1:14" s="18" customFormat="1" ht="15" customHeight="1">
      <c r="A12" s="100" t="s">
        <v>2766</v>
      </c>
      <c r="B12" s="88">
        <v>2024</v>
      </c>
      <c r="C12" s="133">
        <v>489.2399999999999</v>
      </c>
      <c r="D12" s="133">
        <v>596.40000000000009</v>
      </c>
      <c r="E12" s="133">
        <v>344.64</v>
      </c>
      <c r="F12" s="133">
        <v>442.56000000000006</v>
      </c>
      <c r="G12" s="133">
        <v>568.43999999999983</v>
      </c>
      <c r="H12" s="133">
        <v>632.2800000000002</v>
      </c>
      <c r="I12" s="133">
        <v>1094.8799999999997</v>
      </c>
      <c r="J12" s="134">
        <v>331.80000000000007</v>
      </c>
    </row>
    <row r="13" spans="1:14" s="18" customFormat="1" ht="15" customHeight="1">
      <c r="A13" s="52" t="s">
        <v>2767</v>
      </c>
      <c r="B13" s="91">
        <v>2025</v>
      </c>
      <c r="C13" s="93">
        <v>559.79999999999995</v>
      </c>
      <c r="D13" s="93">
        <v>651.6</v>
      </c>
      <c r="E13" s="93">
        <v>392.87999999999994</v>
      </c>
      <c r="F13" s="93">
        <v>501.36</v>
      </c>
      <c r="G13" s="93">
        <v>610.92000000000007</v>
      </c>
      <c r="H13" s="1820">
        <v>736.67999999999984</v>
      </c>
      <c r="I13" s="1820">
        <v>1086.6000000000001</v>
      </c>
      <c r="J13" s="103">
        <v>422.04000000000008</v>
      </c>
    </row>
    <row r="14" spans="1:14" s="18" customFormat="1" ht="15" customHeight="1">
      <c r="A14" s="158" t="s">
        <v>155</v>
      </c>
      <c r="B14" s="88">
        <v>2024</v>
      </c>
      <c r="C14" s="133">
        <v>285.11999999999995</v>
      </c>
      <c r="D14" s="133">
        <v>307.68</v>
      </c>
      <c r="E14" s="133">
        <v>259.32</v>
      </c>
      <c r="F14" s="133">
        <v>243.23999999999995</v>
      </c>
      <c r="G14" s="133">
        <v>406.43999999999994</v>
      </c>
      <c r="H14" s="133">
        <v>490.32000000000005</v>
      </c>
      <c r="I14" s="133">
        <v>392.4</v>
      </c>
      <c r="J14" s="134">
        <v>265.44000000000005</v>
      </c>
    </row>
    <row r="15" spans="1:14" s="18" customFormat="1" ht="15" customHeight="1">
      <c r="A15" s="52" t="s">
        <v>2768</v>
      </c>
      <c r="B15" s="91">
        <v>2025</v>
      </c>
      <c r="C15" s="93">
        <v>336.59999999999997</v>
      </c>
      <c r="D15" s="93">
        <v>339.71999999999997</v>
      </c>
      <c r="E15" s="93">
        <v>339.4799999999999</v>
      </c>
      <c r="F15" s="93">
        <v>322.79999999999995</v>
      </c>
      <c r="G15" s="93">
        <v>419.76</v>
      </c>
      <c r="H15" s="1820">
        <v>304.56</v>
      </c>
      <c r="I15" s="1820">
        <v>313.91999999999996</v>
      </c>
      <c r="J15" s="103">
        <v>333.6</v>
      </c>
    </row>
    <row r="16" spans="1:14" s="18" customFormat="1" ht="15" customHeight="1">
      <c r="A16" s="100" t="s">
        <v>156</v>
      </c>
      <c r="B16" s="88">
        <v>2024</v>
      </c>
      <c r="C16" s="133">
        <v>660.12000000000012</v>
      </c>
      <c r="D16" s="133">
        <v>758.87999999999988</v>
      </c>
      <c r="E16" s="133">
        <v>419.5200000000001</v>
      </c>
      <c r="F16" s="133">
        <v>587.04</v>
      </c>
      <c r="G16" s="135">
        <v>664.8</v>
      </c>
      <c r="H16" s="133">
        <v>682.19999999999993</v>
      </c>
      <c r="I16" s="133">
        <v>1259.8800000000001</v>
      </c>
      <c r="J16" s="134">
        <v>430.32000000000005</v>
      </c>
    </row>
    <row r="17" spans="1:18" s="18" customFormat="1" ht="15" customHeight="1">
      <c r="A17" s="52" t="s">
        <v>2769</v>
      </c>
      <c r="B17" s="91">
        <v>2025</v>
      </c>
      <c r="C17" s="107">
        <v>734.63999999999987</v>
      </c>
      <c r="D17" s="93">
        <v>825.60000000000014</v>
      </c>
      <c r="E17" s="107">
        <v>441.12</v>
      </c>
      <c r="F17" s="107">
        <v>630.24</v>
      </c>
      <c r="G17" s="107">
        <v>724.07999999999993</v>
      </c>
      <c r="H17" s="1820">
        <v>943.07999999999993</v>
      </c>
      <c r="I17" s="1820">
        <v>1252.1999999999998</v>
      </c>
      <c r="J17" s="99">
        <v>534.72000000000014</v>
      </c>
    </row>
    <row r="18" spans="1:18" s="18" customFormat="1" ht="15" customHeight="1">
      <c r="A18" s="100" t="s">
        <v>2770</v>
      </c>
      <c r="B18" s="88">
        <v>2024</v>
      </c>
      <c r="C18" s="133">
        <v>191.88</v>
      </c>
      <c r="D18" s="136">
        <v>459.48</v>
      </c>
      <c r="E18" s="136">
        <v>344.15999999999997</v>
      </c>
      <c r="F18" s="136">
        <v>881.87999999999988</v>
      </c>
      <c r="G18" s="136">
        <v>120</v>
      </c>
      <c r="H18" s="136">
        <v>1589.52</v>
      </c>
      <c r="I18" s="136">
        <v>137.28000000000003</v>
      </c>
      <c r="J18" s="134">
        <v>180.72</v>
      </c>
    </row>
    <row r="19" spans="1:18" s="18" customFormat="1" ht="15" customHeight="1">
      <c r="A19" s="52" t="s">
        <v>2771</v>
      </c>
      <c r="B19" s="91">
        <v>2025</v>
      </c>
      <c r="C19" s="107">
        <v>405.12</v>
      </c>
      <c r="D19" s="107">
        <v>530.6400000000001</v>
      </c>
      <c r="E19" s="107">
        <v>553.56000000000006</v>
      </c>
      <c r="F19" s="107">
        <v>198.24</v>
      </c>
      <c r="G19" s="93">
        <v>0</v>
      </c>
      <c r="H19" s="1820">
        <v>1104.48</v>
      </c>
      <c r="I19" s="1820">
        <v>1860</v>
      </c>
      <c r="J19" s="99">
        <v>399.71999999999991</v>
      </c>
    </row>
    <row r="20" spans="1:18" s="18" customFormat="1" ht="15" customHeight="1">
      <c r="A20" s="100" t="s">
        <v>2772</v>
      </c>
      <c r="B20" s="88">
        <v>2024</v>
      </c>
      <c r="C20" s="136">
        <v>807</v>
      </c>
      <c r="D20" s="136">
        <v>1015.5600000000002</v>
      </c>
      <c r="E20" s="136">
        <v>525.11999999999989</v>
      </c>
      <c r="F20" s="136">
        <v>798.24000000000012</v>
      </c>
      <c r="G20" s="137">
        <v>1163.8800000000001</v>
      </c>
      <c r="H20" s="136">
        <v>1028.4000000000001</v>
      </c>
      <c r="I20" s="136">
        <v>1376.88</v>
      </c>
      <c r="J20" s="134">
        <v>413.27999999999986</v>
      </c>
      <c r="K20" s="69"/>
    </row>
    <row r="21" spans="1:18" s="18" customFormat="1" ht="15" customHeight="1">
      <c r="A21" s="52" t="s">
        <v>2773</v>
      </c>
      <c r="B21" s="91">
        <v>2025</v>
      </c>
      <c r="C21" s="93">
        <v>808.19999999999982</v>
      </c>
      <c r="D21" s="107">
        <v>993.84000000000026</v>
      </c>
      <c r="E21" s="107">
        <v>747.36</v>
      </c>
      <c r="F21" s="107">
        <v>674.16</v>
      </c>
      <c r="G21" s="107">
        <v>657.71999999999991</v>
      </c>
      <c r="H21" s="1820">
        <v>1365.48</v>
      </c>
      <c r="I21" s="1820">
        <v>1404.96</v>
      </c>
      <c r="J21" s="103">
        <v>488.99999999999989</v>
      </c>
      <c r="K21" s="69"/>
    </row>
    <row r="22" spans="1:18" s="18" customFormat="1" ht="15" customHeight="1">
      <c r="A22" s="100" t="s">
        <v>2774</v>
      </c>
      <c r="B22" s="88">
        <v>2024</v>
      </c>
      <c r="C22" s="136">
        <v>385.32000000000005</v>
      </c>
      <c r="D22" s="136">
        <v>415.91999999999996</v>
      </c>
      <c r="E22" s="136">
        <v>374.15999999999997</v>
      </c>
      <c r="F22" s="136">
        <v>387.96</v>
      </c>
      <c r="G22" s="136">
        <v>410.03999999999996</v>
      </c>
      <c r="H22" s="136">
        <v>459.59999999999997</v>
      </c>
      <c r="I22" s="136">
        <v>498.24</v>
      </c>
      <c r="J22" s="138">
        <v>317.52</v>
      </c>
      <c r="K22" s="69"/>
    </row>
    <row r="23" spans="1:18" s="18" customFormat="1" ht="15" customHeight="1">
      <c r="A23" s="52" t="s">
        <v>2775</v>
      </c>
      <c r="B23" s="91">
        <v>2025</v>
      </c>
      <c r="C23" s="93">
        <v>424.20000000000005</v>
      </c>
      <c r="D23" s="93">
        <v>469.08000000000004</v>
      </c>
      <c r="E23" s="93">
        <v>410.88</v>
      </c>
      <c r="F23" s="93">
        <v>458.76000000000022</v>
      </c>
      <c r="G23" s="93">
        <v>540.24</v>
      </c>
      <c r="H23" s="1820">
        <v>432.6</v>
      </c>
      <c r="I23" s="1820">
        <v>541.32000000000005</v>
      </c>
      <c r="J23" s="103">
        <v>327.72</v>
      </c>
      <c r="K23" s="69"/>
    </row>
    <row r="24" spans="1:18" s="18" customFormat="1" ht="15" customHeight="1">
      <c r="A24" s="100" t="s">
        <v>2776</v>
      </c>
      <c r="B24" s="88">
        <v>2024</v>
      </c>
      <c r="C24" s="133">
        <v>388.32</v>
      </c>
      <c r="D24" s="133">
        <v>418.32</v>
      </c>
      <c r="E24" s="133">
        <v>367.08</v>
      </c>
      <c r="F24" s="133">
        <v>390.72</v>
      </c>
      <c r="G24" s="133">
        <v>422.52</v>
      </c>
      <c r="H24" s="133">
        <v>457.91999999999996</v>
      </c>
      <c r="I24" s="133">
        <v>503.88</v>
      </c>
      <c r="J24" s="134">
        <v>320.15999999999997</v>
      </c>
      <c r="L24" s="54"/>
      <c r="M24" s="54"/>
      <c r="N24" s="54"/>
      <c r="O24" s="54"/>
      <c r="P24" s="54"/>
      <c r="Q24" s="54"/>
      <c r="R24" s="54"/>
    </row>
    <row r="25" spans="1:18" s="18" customFormat="1" ht="15" customHeight="1">
      <c r="A25" s="52" t="s">
        <v>2777</v>
      </c>
      <c r="B25" s="91">
        <v>2025</v>
      </c>
      <c r="C25" s="92">
        <v>429.84000000000009</v>
      </c>
      <c r="D25" s="92">
        <v>475.20000000000005</v>
      </c>
      <c r="E25" s="92">
        <v>416.99999999999989</v>
      </c>
      <c r="F25" s="92">
        <v>461.76000000000005</v>
      </c>
      <c r="G25" s="92">
        <v>571.67999999999984</v>
      </c>
      <c r="H25" s="1821">
        <v>422.15999999999997</v>
      </c>
      <c r="I25" s="1821">
        <v>543.59999999999991</v>
      </c>
      <c r="J25" s="94">
        <v>329.4</v>
      </c>
    </row>
    <row r="26" spans="1:18" s="18" customFormat="1" ht="15" customHeight="1">
      <c r="A26" s="100" t="s">
        <v>2778</v>
      </c>
      <c r="B26" s="88">
        <v>2024</v>
      </c>
      <c r="C26" s="133">
        <v>342.71999999999997</v>
      </c>
      <c r="D26" s="133">
        <v>379.68000000000006</v>
      </c>
      <c r="E26" s="133">
        <v>493.08000000000004</v>
      </c>
      <c r="F26" s="133">
        <v>340.68</v>
      </c>
      <c r="G26" s="133">
        <v>281.52</v>
      </c>
      <c r="H26" s="133">
        <v>493.80000000000007</v>
      </c>
      <c r="I26" s="133">
        <v>349.32</v>
      </c>
      <c r="J26" s="134">
        <v>291.84000000000003</v>
      </c>
    </row>
    <row r="27" spans="1:18" s="18" customFormat="1" ht="15" customHeight="1">
      <c r="A27" s="52" t="s">
        <v>2779</v>
      </c>
      <c r="B27" s="91">
        <v>2025</v>
      </c>
      <c r="C27" s="92">
        <v>356.64</v>
      </c>
      <c r="D27" s="92">
        <v>383.99999999999994</v>
      </c>
      <c r="E27" s="92">
        <v>333.6</v>
      </c>
      <c r="F27" s="92">
        <v>417</v>
      </c>
      <c r="G27" s="92">
        <v>224.52</v>
      </c>
      <c r="H27" s="1821">
        <v>570.4799999999999</v>
      </c>
      <c r="I27" s="1821">
        <v>489.00000000000011</v>
      </c>
      <c r="J27" s="94">
        <v>315.24</v>
      </c>
    </row>
    <row r="28" spans="1:18" s="18" customFormat="1" ht="21" customHeight="1">
      <c r="A28" s="100"/>
      <c r="B28" s="139"/>
      <c r="C28" s="2112" t="s">
        <v>2133</v>
      </c>
      <c r="D28" s="2112"/>
      <c r="E28" s="2112"/>
      <c r="F28" s="2112"/>
      <c r="G28" s="2112"/>
      <c r="H28" s="2112"/>
      <c r="I28" s="2112"/>
      <c r="J28" s="2112"/>
    </row>
    <row r="29" spans="1:18" s="18" customFormat="1" ht="15" customHeight="1">
      <c r="A29" s="1799" t="s">
        <v>2780</v>
      </c>
      <c r="B29" s="88">
        <v>2024</v>
      </c>
      <c r="C29" s="140">
        <v>2.1368226607541163</v>
      </c>
      <c r="D29" s="140">
        <v>2.3506078176452174</v>
      </c>
      <c r="E29" s="140">
        <v>1.7388825541619159</v>
      </c>
      <c r="F29" s="140">
        <v>1.9501459552811362</v>
      </c>
      <c r="G29" s="140">
        <v>2.4870379165677194</v>
      </c>
      <c r="H29" s="140">
        <v>2.2791680779273125</v>
      </c>
      <c r="I29" s="140">
        <v>3.1881653846590843</v>
      </c>
      <c r="J29" s="68">
        <v>1.7088533768809053</v>
      </c>
    </row>
    <row r="30" spans="1:18" s="18" customFormat="1" ht="15" customHeight="1">
      <c r="A30" s="100"/>
      <c r="B30" s="91">
        <v>2025</v>
      </c>
      <c r="C30" s="93">
        <v>2.2362584473707714</v>
      </c>
      <c r="D30" s="93">
        <v>2.3587155677010663</v>
      </c>
      <c r="E30" s="93">
        <v>1.8274707126209697</v>
      </c>
      <c r="F30" s="93">
        <v>2.0596123429379811</v>
      </c>
      <c r="G30" s="93">
        <v>2.1830625986089198</v>
      </c>
      <c r="H30" s="93">
        <v>2.4816237335275813</v>
      </c>
      <c r="I30" s="93">
        <v>3.091004412599939</v>
      </c>
      <c r="J30" s="103">
        <v>2.0005709120319715</v>
      </c>
    </row>
    <row r="31" spans="1:18" s="18" customFormat="1" ht="15" customHeight="1">
      <c r="A31" s="100" t="s">
        <v>2759</v>
      </c>
      <c r="B31" s="91"/>
      <c r="C31" s="140"/>
      <c r="D31" s="140"/>
      <c r="E31" s="140"/>
      <c r="F31" s="140"/>
      <c r="G31" s="140"/>
      <c r="H31" s="140"/>
      <c r="I31" s="140"/>
      <c r="J31" s="68"/>
    </row>
    <row r="32" spans="1:18" s="18" customFormat="1" ht="15" customHeight="1">
      <c r="A32" s="100" t="s">
        <v>2766</v>
      </c>
      <c r="B32" s="88">
        <v>2024</v>
      </c>
      <c r="C32" s="140">
        <v>2.1914877605650451</v>
      </c>
      <c r="D32" s="140">
        <v>2.3876323526585832</v>
      </c>
      <c r="E32" s="140">
        <v>1.6731429104064597</v>
      </c>
      <c r="F32" s="140">
        <v>1.9061894301589353</v>
      </c>
      <c r="G32" s="140">
        <v>2.3952428868314728</v>
      </c>
      <c r="H32" s="140">
        <v>2.3034081172294409</v>
      </c>
      <c r="I32" s="140">
        <v>3.4309135691052308</v>
      </c>
      <c r="J32" s="68">
        <v>1.7991697140849292</v>
      </c>
    </row>
    <row r="33" spans="1:13" s="18" customFormat="1" ht="15" customHeight="1">
      <c r="A33" s="52" t="s">
        <v>2767</v>
      </c>
      <c r="B33" s="91">
        <v>2025</v>
      </c>
      <c r="C33" s="93">
        <v>2.3247817246740818</v>
      </c>
      <c r="D33" s="93">
        <v>2.4531063645234741</v>
      </c>
      <c r="E33" s="93">
        <v>1.733439930535333</v>
      </c>
      <c r="F33" s="93">
        <v>2.0643210419435642</v>
      </c>
      <c r="G33" s="93">
        <v>2.3243391316258046</v>
      </c>
      <c r="H33" s="93">
        <v>2.5851468804743294</v>
      </c>
      <c r="I33" s="93">
        <v>3.3287259306095747</v>
      </c>
      <c r="J33" s="103">
        <v>2.0746447384720659</v>
      </c>
    </row>
    <row r="34" spans="1:13" s="18" customFormat="1" ht="15" customHeight="1">
      <c r="A34" s="158" t="s">
        <v>155</v>
      </c>
      <c r="B34" s="88">
        <v>2024</v>
      </c>
      <c r="C34" s="140">
        <v>1.550084158609621</v>
      </c>
      <c r="D34" s="140">
        <v>1.5586910399581755</v>
      </c>
      <c r="E34" s="140">
        <v>1.4481875875379471</v>
      </c>
      <c r="F34" s="140">
        <v>1.2622362816648813</v>
      </c>
      <c r="G34" s="140">
        <v>1.929661639785099</v>
      </c>
      <c r="H34" s="140">
        <v>2.1685020565211626</v>
      </c>
      <c r="I34" s="140">
        <v>1.7380951115410577</v>
      </c>
      <c r="J34" s="68">
        <v>1.5423017389242937</v>
      </c>
    </row>
    <row r="35" spans="1:13" s="18" customFormat="1" ht="15" customHeight="1">
      <c r="A35" s="52" t="s">
        <v>2768</v>
      </c>
      <c r="B35" s="91">
        <v>2025</v>
      </c>
      <c r="C35" s="93">
        <v>1.6909916264264917</v>
      </c>
      <c r="D35" s="93">
        <v>1.5797814756531736</v>
      </c>
      <c r="E35" s="93">
        <v>1.6444901731684769</v>
      </c>
      <c r="F35" s="93">
        <v>1.5739277982563922</v>
      </c>
      <c r="G35" s="93">
        <v>1.8081724432038462</v>
      </c>
      <c r="H35" s="93">
        <v>1.2946865817825661</v>
      </c>
      <c r="I35" s="93">
        <v>1.3719248378181357</v>
      </c>
      <c r="J35" s="103">
        <v>1.8163642659732249</v>
      </c>
    </row>
    <row r="36" spans="1:13" s="18" customFormat="1" ht="15" customHeight="1">
      <c r="A36" s="158" t="s">
        <v>156</v>
      </c>
      <c r="B36" s="88">
        <v>2024</v>
      </c>
      <c r="C36" s="140">
        <v>2.577413777754872</v>
      </c>
      <c r="D36" s="140">
        <v>2.7190527171179069</v>
      </c>
      <c r="E36" s="140">
        <v>1.8264840182648407</v>
      </c>
      <c r="F36" s="140">
        <v>2.2511722938304439</v>
      </c>
      <c r="G36" s="140">
        <v>2.6250201377898659</v>
      </c>
      <c r="H36" s="140">
        <v>2.3414911406377423</v>
      </c>
      <c r="I36" s="140">
        <v>3.6939824571897026</v>
      </c>
      <c r="J36" s="68">
        <v>2.1234892493175348</v>
      </c>
    </row>
    <row r="37" spans="1:13" s="18" customFormat="1" ht="15" customHeight="1">
      <c r="A37" s="52" t="s">
        <v>2769</v>
      </c>
      <c r="B37" s="91">
        <v>2025</v>
      </c>
      <c r="C37" s="93">
        <v>2.6861598269484745</v>
      </c>
      <c r="D37" s="93">
        <v>2.8091608040406189</v>
      </c>
      <c r="E37" s="93">
        <v>1.8027030738147078</v>
      </c>
      <c r="F37" s="93">
        <v>2.3331852509995556</v>
      </c>
      <c r="G37" s="93">
        <v>2.5769035305372032</v>
      </c>
      <c r="H37" s="93">
        <v>3.0546486318407959</v>
      </c>
      <c r="I37" s="93">
        <v>3.604814249293546</v>
      </c>
      <c r="J37" s="103">
        <v>2.3386165634512444</v>
      </c>
    </row>
    <row r="38" spans="1:13" s="18" customFormat="1" ht="15" customHeight="1">
      <c r="A38" s="100" t="s">
        <v>2770</v>
      </c>
      <c r="B38" s="88">
        <v>2024</v>
      </c>
      <c r="C38" s="140">
        <v>1.2196703305085392</v>
      </c>
      <c r="D38" s="140">
        <v>2.6328274875715967</v>
      </c>
      <c r="E38" s="140">
        <v>2.2562424280567046</v>
      </c>
      <c r="F38" s="140">
        <v>3.3829567843267223</v>
      </c>
      <c r="G38" s="140">
        <v>1.1729930089616667</v>
      </c>
      <c r="H38" s="140">
        <v>5.4621103720717334</v>
      </c>
      <c r="I38" s="140">
        <v>0.7367336424523443</v>
      </c>
      <c r="J38" s="68">
        <v>1.1540760494735391</v>
      </c>
    </row>
    <row r="39" spans="1:13" s="18" customFormat="1" ht="15" customHeight="1">
      <c r="A39" s="52" t="s">
        <v>2771</v>
      </c>
      <c r="B39" s="91">
        <v>2025</v>
      </c>
      <c r="C39" s="93">
        <v>2.4841429853865287</v>
      </c>
      <c r="D39" s="93">
        <v>2.6391334188773841</v>
      </c>
      <c r="E39" s="93">
        <v>2.9102632043808518</v>
      </c>
      <c r="F39" s="93">
        <v>0.85623360872404597</v>
      </c>
      <c r="G39" s="93">
        <v>0</v>
      </c>
      <c r="H39" s="93">
        <v>4.2248284409354842</v>
      </c>
      <c r="I39" s="93">
        <v>9.1755067247584776</v>
      </c>
      <c r="J39" s="103">
        <v>2.4761196803568102</v>
      </c>
    </row>
    <row r="40" spans="1:13" s="18" customFormat="1" ht="15" customHeight="1">
      <c r="A40" s="100" t="s">
        <v>2772</v>
      </c>
      <c r="B40" s="88">
        <v>2024</v>
      </c>
      <c r="C40" s="140">
        <v>3.1262348046393789</v>
      </c>
      <c r="D40" s="140">
        <v>3.526734926052332</v>
      </c>
      <c r="E40" s="140">
        <v>2.5006142962450779</v>
      </c>
      <c r="F40" s="140">
        <v>3.0546970789344381</v>
      </c>
      <c r="G40" s="104">
        <v>4.66</v>
      </c>
      <c r="H40" s="140">
        <v>3.5197240076390752</v>
      </c>
      <c r="I40" s="140">
        <v>3.8007976573783311</v>
      </c>
      <c r="J40" s="68">
        <v>2.0477572182847354</v>
      </c>
      <c r="K40" s="69"/>
      <c r="L40" s="69"/>
      <c r="M40" s="69"/>
    </row>
    <row r="41" spans="1:13" s="18" customFormat="1" ht="15" customHeight="1">
      <c r="A41" s="52" t="s">
        <v>2773</v>
      </c>
      <c r="B41" s="91">
        <v>2025</v>
      </c>
      <c r="C41" s="93">
        <v>2.9668296550812734</v>
      </c>
      <c r="D41" s="93">
        <v>3.2477667192144501</v>
      </c>
      <c r="E41" s="93">
        <v>2.8032587658099657</v>
      </c>
      <c r="F41" s="93">
        <v>2.8614941094376332</v>
      </c>
      <c r="G41" s="93">
        <v>2.3684415214028296</v>
      </c>
      <c r="H41" s="93">
        <v>3.7501606646738761</v>
      </c>
      <c r="I41" s="93">
        <v>3.7371960814981979</v>
      </c>
      <c r="J41" s="103">
        <v>2.2788406153708496</v>
      </c>
      <c r="K41" s="69"/>
      <c r="L41" s="69"/>
      <c r="M41" s="69"/>
    </row>
    <row r="42" spans="1:13" s="18" customFormat="1" ht="15" customHeight="1">
      <c r="A42" s="100" t="s">
        <v>2774</v>
      </c>
      <c r="B42" s="88">
        <v>2024</v>
      </c>
      <c r="C42" s="140">
        <v>1.6341715396633945</v>
      </c>
      <c r="D42" s="140">
        <v>1.6639062912556104</v>
      </c>
      <c r="E42" s="140">
        <v>1.6427905310354638</v>
      </c>
      <c r="F42" s="140">
        <v>1.625456264014721</v>
      </c>
      <c r="G42" s="140">
        <v>1.6648071366973771</v>
      </c>
      <c r="H42" s="140">
        <v>1.6027585860572555</v>
      </c>
      <c r="I42" s="140">
        <v>1.7990147014857472</v>
      </c>
      <c r="J42" s="68">
        <v>1.5526711106938316</v>
      </c>
      <c r="K42" s="69"/>
      <c r="L42" s="69"/>
      <c r="M42" s="69"/>
    </row>
    <row r="43" spans="1:13" s="18" customFormat="1" ht="15" customHeight="1">
      <c r="A43" s="52" t="s">
        <v>2775</v>
      </c>
      <c r="B43" s="91">
        <v>2025</v>
      </c>
      <c r="C43" s="93">
        <v>1.6703680952605966</v>
      </c>
      <c r="D43" s="93">
        <v>1.7426697754456983</v>
      </c>
      <c r="E43" s="93">
        <v>1.6538985441442136</v>
      </c>
      <c r="F43" s="93">
        <v>1.8048683763266242</v>
      </c>
      <c r="G43" s="93">
        <v>1.9066495567950332</v>
      </c>
      <c r="H43" s="93">
        <v>1.5869801594463839</v>
      </c>
      <c r="I43" s="93">
        <v>1.7222750371295164</v>
      </c>
      <c r="J43" s="103">
        <v>1.4823378709915545</v>
      </c>
      <c r="K43" s="69"/>
      <c r="L43" s="69"/>
      <c r="M43" s="69"/>
    </row>
    <row r="44" spans="1:13" s="18" customFormat="1" ht="15" customHeight="1">
      <c r="A44" s="100" t="s">
        <v>2776</v>
      </c>
      <c r="B44" s="88">
        <v>2024</v>
      </c>
      <c r="C44" s="140">
        <v>1.6431150129732965</v>
      </c>
      <c r="D44" s="140">
        <v>1.675043485781831</v>
      </c>
      <c r="E44" s="140">
        <v>1.6220802290744227</v>
      </c>
      <c r="F44" s="140">
        <v>1.6395258668439125</v>
      </c>
      <c r="G44" s="140">
        <v>1.7076896961466643</v>
      </c>
      <c r="H44" s="140">
        <v>1.6059727371818882</v>
      </c>
      <c r="I44" s="140">
        <v>1.8134547197761148</v>
      </c>
      <c r="J44" s="68">
        <v>1.5569742877484565</v>
      </c>
      <c r="K44" s="69"/>
      <c r="L44" s="69"/>
      <c r="M44" s="69"/>
    </row>
    <row r="45" spans="1:13" s="18" customFormat="1" ht="15" customHeight="1">
      <c r="A45" s="52" t="s">
        <v>2777</v>
      </c>
      <c r="B45" s="91">
        <v>2025</v>
      </c>
      <c r="C45" s="92">
        <v>1.6737692048895372</v>
      </c>
      <c r="D45" s="92">
        <v>1.7501602103727931</v>
      </c>
      <c r="E45" s="92">
        <v>1.6639213958744323</v>
      </c>
      <c r="F45" s="92">
        <v>1.8121623976302497</v>
      </c>
      <c r="G45" s="92">
        <v>1.9632650201725061</v>
      </c>
      <c r="H45" s="92">
        <v>1.5424074358243638</v>
      </c>
      <c r="I45" s="92">
        <v>1.7243348178599978</v>
      </c>
      <c r="J45" s="94">
        <v>1.4703755483777659</v>
      </c>
      <c r="K45" s="69"/>
      <c r="L45" s="69"/>
      <c r="M45" s="69"/>
    </row>
    <row r="46" spans="1:13" s="18" customFormat="1" ht="15" customHeight="1">
      <c r="A46" s="100" t="s">
        <v>2778</v>
      </c>
      <c r="B46" s="88">
        <v>2024</v>
      </c>
      <c r="C46" s="140">
        <v>1.5011274223813054</v>
      </c>
      <c r="D46" s="140">
        <v>1.496179163198911</v>
      </c>
      <c r="E46" s="140">
        <v>1.9419815868574779</v>
      </c>
      <c r="F46" s="140">
        <v>1.3927316967877397</v>
      </c>
      <c r="G46" s="140">
        <v>1.1986572586207778</v>
      </c>
      <c r="H46" s="140">
        <v>1.5569075238549259</v>
      </c>
      <c r="I46" s="140">
        <v>1.3765936518745507</v>
      </c>
      <c r="J46" s="68">
        <v>1.5103620024717272</v>
      </c>
      <c r="K46" s="69"/>
      <c r="L46" s="69"/>
      <c r="M46" s="69"/>
    </row>
    <row r="47" spans="1:13" s="18" customFormat="1" ht="15" customHeight="1">
      <c r="A47" s="52" t="s">
        <v>2779</v>
      </c>
      <c r="B47" s="91">
        <v>2025</v>
      </c>
      <c r="C47" s="92">
        <v>1.6225098677206791</v>
      </c>
      <c r="D47" s="92">
        <v>1.6199496803130553</v>
      </c>
      <c r="E47" s="92">
        <v>1.5086639640959685</v>
      </c>
      <c r="F47" s="92">
        <v>1.6998982506946345</v>
      </c>
      <c r="G47" s="92">
        <v>1.0960364603470294</v>
      </c>
      <c r="H47" s="92">
        <v>2.2111113695030342</v>
      </c>
      <c r="I47" s="92">
        <v>1.6774379450870625</v>
      </c>
      <c r="J47" s="94">
        <v>1.6280467776820633</v>
      </c>
      <c r="K47" s="69"/>
      <c r="L47" s="69"/>
      <c r="M47" s="69"/>
    </row>
    <row r="48" spans="1:13" s="14" customFormat="1" ht="15" customHeight="1"/>
    <row r="49" spans="3:19" s="14" customFormat="1" ht="15" customHeight="1">
      <c r="C49" s="45"/>
      <c r="D49" s="45"/>
      <c r="E49" s="45"/>
      <c r="F49" s="45"/>
      <c r="G49" s="45"/>
      <c r="H49" s="45"/>
      <c r="I49" s="45"/>
      <c r="J49" s="45"/>
      <c r="K49" s="45"/>
      <c r="L49" s="45"/>
      <c r="M49" s="45"/>
      <c r="N49" s="45"/>
      <c r="O49" s="45"/>
      <c r="P49" s="45"/>
      <c r="Q49" s="45"/>
      <c r="R49" s="45"/>
      <c r="S49" s="45"/>
    </row>
    <row r="50" spans="3:19" s="14" customFormat="1" ht="15" customHeight="1">
      <c r="C50" s="120"/>
      <c r="D50" s="120"/>
      <c r="E50" s="120"/>
      <c r="F50" s="120"/>
      <c r="G50" s="120"/>
      <c r="H50" s="120"/>
      <c r="I50" s="120"/>
      <c r="J50" s="120"/>
      <c r="K50" s="45"/>
      <c r="L50" s="68"/>
      <c r="M50" s="68"/>
      <c r="N50" s="68"/>
      <c r="O50" s="68"/>
      <c r="P50" s="68"/>
      <c r="Q50" s="68"/>
      <c r="R50" s="68"/>
      <c r="S50" s="68"/>
    </row>
    <row r="51" spans="3:19" s="14" customFormat="1" ht="15" customHeight="1">
      <c r="C51" s="121"/>
      <c r="D51" s="121"/>
      <c r="E51" s="121"/>
      <c r="F51" s="121"/>
      <c r="G51" s="121"/>
      <c r="H51" s="121"/>
      <c r="I51" s="121"/>
      <c r="J51" s="121"/>
      <c r="K51" s="45"/>
      <c r="L51" s="68"/>
      <c r="M51" s="68"/>
      <c r="N51" s="68"/>
      <c r="O51" s="68"/>
      <c r="P51" s="68"/>
      <c r="Q51" s="68"/>
      <c r="R51" s="68"/>
      <c r="S51" s="68"/>
    </row>
    <row r="52" spans="3:19" s="14" customFormat="1" ht="15" customHeight="1">
      <c r="C52" s="121"/>
      <c r="D52" s="121"/>
      <c r="E52" s="121"/>
      <c r="F52" s="121"/>
      <c r="G52" s="121"/>
      <c r="H52" s="121"/>
      <c r="I52" s="121"/>
      <c r="J52" s="121"/>
      <c r="K52" s="45"/>
      <c r="L52" s="68"/>
      <c r="M52" s="68"/>
      <c r="N52" s="68"/>
      <c r="O52" s="68"/>
      <c r="P52" s="68"/>
      <c r="Q52" s="68"/>
      <c r="R52" s="68"/>
      <c r="S52" s="68"/>
    </row>
    <row r="53" spans="3:19" s="14" customFormat="1" ht="15" customHeight="1">
      <c r="C53" s="120"/>
      <c r="D53" s="120"/>
      <c r="E53" s="120"/>
      <c r="F53" s="120"/>
      <c r="G53" s="120"/>
      <c r="H53" s="120"/>
      <c r="I53" s="120"/>
      <c r="J53" s="120"/>
      <c r="K53" s="45"/>
      <c r="L53" s="68"/>
      <c r="M53" s="68"/>
      <c r="N53" s="68"/>
      <c r="O53" s="68"/>
      <c r="P53" s="68"/>
      <c r="Q53" s="68"/>
      <c r="R53" s="68"/>
      <c r="S53" s="68"/>
    </row>
    <row r="54" spans="3:19" s="14" customFormat="1" ht="15" customHeight="1">
      <c r="C54" s="121"/>
      <c r="D54" s="121"/>
      <c r="E54" s="121"/>
      <c r="F54" s="121"/>
      <c r="G54" s="121"/>
      <c r="H54" s="121"/>
      <c r="I54" s="121"/>
      <c r="J54" s="121"/>
      <c r="K54" s="45"/>
      <c r="L54" s="68"/>
      <c r="M54" s="68"/>
      <c r="N54" s="68"/>
      <c r="O54" s="68"/>
      <c r="P54" s="68"/>
      <c r="Q54" s="68"/>
      <c r="R54" s="68"/>
      <c r="S54" s="68"/>
    </row>
    <row r="55" spans="3:19" s="14" customFormat="1" ht="15" customHeight="1">
      <c r="C55" s="121"/>
      <c r="D55" s="121"/>
      <c r="E55" s="121"/>
      <c r="F55" s="121"/>
      <c r="G55" s="121"/>
      <c r="H55" s="121"/>
      <c r="I55" s="121"/>
      <c r="J55" s="121"/>
      <c r="K55" s="45"/>
      <c r="L55" s="68"/>
      <c r="M55" s="68"/>
      <c r="N55" s="68"/>
      <c r="O55" s="68"/>
      <c r="P55" s="68"/>
      <c r="Q55" s="68"/>
      <c r="R55" s="68"/>
      <c r="S55" s="68"/>
    </row>
    <row r="56" spans="3:19" s="14" customFormat="1" ht="15" customHeight="1">
      <c r="C56" s="120"/>
      <c r="D56" s="120"/>
      <c r="E56" s="120"/>
      <c r="F56" s="120"/>
      <c r="G56" s="120"/>
      <c r="H56" s="120"/>
      <c r="I56" s="120"/>
      <c r="J56" s="120"/>
      <c r="K56" s="45"/>
      <c r="L56" s="68"/>
      <c r="M56" s="68"/>
      <c r="N56" s="68"/>
      <c r="O56" s="68"/>
      <c r="P56" s="68"/>
      <c r="Q56" s="68"/>
      <c r="R56" s="68"/>
      <c r="S56" s="68"/>
    </row>
    <row r="57" spans="3:19" s="14" customFormat="1" ht="15" customHeight="1">
      <c r="C57" s="121"/>
      <c r="D57" s="121"/>
      <c r="E57" s="121"/>
      <c r="F57" s="121"/>
      <c r="G57" s="121"/>
      <c r="H57" s="121"/>
      <c r="I57" s="121"/>
      <c r="J57" s="121"/>
      <c r="K57" s="45"/>
      <c r="L57" s="68"/>
      <c r="M57" s="68"/>
      <c r="N57" s="68"/>
      <c r="O57" s="68"/>
      <c r="P57" s="68"/>
      <c r="Q57" s="68"/>
      <c r="R57" s="68"/>
      <c r="S57" s="68"/>
    </row>
    <row r="58" spans="3:19" s="14" customFormat="1" ht="15" customHeight="1">
      <c r="C58" s="121"/>
      <c r="D58" s="121"/>
      <c r="E58" s="121"/>
      <c r="F58" s="121"/>
      <c r="G58" s="121"/>
      <c r="H58" s="121"/>
      <c r="I58" s="121"/>
      <c r="J58" s="121"/>
      <c r="K58" s="45"/>
      <c r="L58" s="68"/>
      <c r="M58" s="68"/>
      <c r="N58" s="68"/>
      <c r="O58" s="68"/>
      <c r="P58" s="68"/>
      <c r="Q58" s="68"/>
      <c r="R58" s="68"/>
      <c r="S58" s="68"/>
    </row>
    <row r="59" spans="3:19" s="14" customFormat="1" ht="15" customHeight="1">
      <c r="C59" s="120"/>
      <c r="D59" s="120"/>
      <c r="E59" s="120"/>
      <c r="F59" s="120"/>
      <c r="G59" s="120"/>
      <c r="H59" s="120"/>
      <c r="I59" s="120"/>
      <c r="J59" s="120"/>
      <c r="K59" s="45"/>
      <c r="L59" s="68"/>
      <c r="M59" s="68"/>
      <c r="N59" s="68"/>
      <c r="O59" s="68"/>
      <c r="P59" s="68"/>
      <c r="Q59" s="68"/>
      <c r="R59" s="68"/>
      <c r="S59" s="68"/>
    </row>
    <row r="60" spans="3:19" s="14" customFormat="1" ht="15" customHeight="1">
      <c r="C60" s="121"/>
      <c r="D60" s="121"/>
      <c r="E60" s="121"/>
      <c r="F60" s="121"/>
      <c r="G60" s="121"/>
      <c r="H60" s="121"/>
      <c r="I60" s="121"/>
      <c r="J60" s="121"/>
      <c r="K60" s="45"/>
      <c r="L60" s="68"/>
      <c r="M60" s="68"/>
      <c r="N60" s="68"/>
      <c r="O60" s="68"/>
      <c r="P60" s="68"/>
      <c r="Q60" s="68"/>
      <c r="R60" s="68"/>
      <c r="S60" s="68"/>
    </row>
    <row r="61" spans="3:19" s="14" customFormat="1" ht="15" customHeight="1">
      <c r="C61" s="121"/>
      <c r="D61" s="141"/>
      <c r="E61" s="141"/>
      <c r="F61" s="141"/>
      <c r="G61" s="141"/>
      <c r="H61" s="141"/>
      <c r="I61" s="141"/>
      <c r="J61" s="121"/>
      <c r="K61" s="45"/>
      <c r="L61" s="68"/>
      <c r="M61" s="68"/>
      <c r="N61" s="68"/>
      <c r="O61" s="68"/>
      <c r="P61" s="68"/>
      <c r="Q61" s="68"/>
      <c r="R61" s="68"/>
      <c r="S61" s="68"/>
    </row>
    <row r="62" spans="3:19" s="14" customFormat="1" ht="15" customHeight="1">
      <c r="C62" s="120"/>
      <c r="D62" s="142"/>
      <c r="E62" s="142"/>
      <c r="F62" s="142"/>
      <c r="G62" s="142"/>
      <c r="H62" s="142"/>
      <c r="I62" s="142"/>
      <c r="J62" s="120"/>
      <c r="K62" s="45"/>
      <c r="L62" s="68"/>
      <c r="M62" s="68"/>
      <c r="N62" s="68"/>
      <c r="O62" s="68"/>
      <c r="P62" s="68"/>
      <c r="Q62" s="68"/>
      <c r="R62" s="68"/>
      <c r="S62" s="68"/>
    </row>
    <row r="63" spans="3:19" s="14" customFormat="1" ht="15" customHeight="1">
      <c r="C63" s="121"/>
      <c r="D63" s="143"/>
      <c r="E63" s="143"/>
      <c r="F63" s="143"/>
      <c r="G63" s="143"/>
      <c r="H63" s="143"/>
      <c r="I63" s="144"/>
      <c r="J63" s="121"/>
      <c r="K63" s="45"/>
      <c r="L63" s="68"/>
      <c r="M63" s="68"/>
      <c r="N63" s="68"/>
      <c r="O63" s="68"/>
      <c r="P63" s="68"/>
      <c r="Q63" s="68"/>
      <c r="R63" s="68"/>
      <c r="S63" s="68"/>
    </row>
    <row r="64" spans="3:19" s="14" customFormat="1" ht="15" customHeight="1">
      <c r="C64" s="121"/>
      <c r="D64" s="121"/>
      <c r="E64" s="121"/>
      <c r="F64" s="121"/>
      <c r="G64" s="121"/>
      <c r="H64" s="121"/>
      <c r="I64" s="121"/>
      <c r="J64" s="121"/>
      <c r="K64" s="45"/>
      <c r="L64" s="68"/>
      <c r="M64" s="68"/>
      <c r="N64" s="68"/>
      <c r="O64" s="68"/>
      <c r="P64" s="68"/>
      <c r="Q64" s="68"/>
      <c r="R64" s="68"/>
      <c r="S64" s="68"/>
    </row>
    <row r="65" spans="3:19" s="14" customFormat="1" ht="15" customHeight="1">
      <c r="C65" s="56"/>
      <c r="D65" s="56"/>
      <c r="E65" s="56"/>
      <c r="F65" s="56"/>
      <c r="G65" s="56"/>
      <c r="H65" s="56"/>
      <c r="I65" s="56"/>
      <c r="J65" s="56"/>
      <c r="K65" s="45"/>
      <c r="L65" s="68"/>
      <c r="M65" s="68"/>
      <c r="N65" s="68"/>
      <c r="O65" s="68"/>
      <c r="P65" s="68"/>
      <c r="Q65" s="68"/>
      <c r="R65" s="68"/>
      <c r="S65" s="68"/>
    </row>
    <row r="66" spans="3:19" s="14" customFormat="1" ht="15" customHeight="1">
      <c r="C66" s="144"/>
      <c r="D66" s="144"/>
      <c r="E66" s="144"/>
      <c r="F66" s="144"/>
      <c r="G66" s="144"/>
      <c r="H66" s="144"/>
      <c r="I66" s="144"/>
      <c r="J66" s="144"/>
      <c r="K66" s="45"/>
      <c r="L66" s="68"/>
      <c r="M66" s="68"/>
      <c r="N66" s="68"/>
      <c r="O66" s="68"/>
      <c r="P66" s="68"/>
      <c r="Q66" s="68"/>
      <c r="R66" s="68"/>
      <c r="S66" s="68"/>
    </row>
    <row r="67" spans="3:19" s="14" customFormat="1" ht="15" customHeight="1">
      <c r="C67" s="144"/>
      <c r="D67" s="144"/>
      <c r="E67" s="144"/>
      <c r="F67" s="144"/>
      <c r="G67" s="144"/>
      <c r="H67" s="144"/>
      <c r="I67" s="144"/>
      <c r="J67" s="144"/>
      <c r="K67" s="45"/>
      <c r="L67" s="68"/>
      <c r="M67" s="68"/>
      <c r="N67" s="68"/>
      <c r="O67" s="68"/>
      <c r="P67" s="68"/>
      <c r="Q67" s="68"/>
      <c r="R67" s="68"/>
      <c r="S67" s="68"/>
    </row>
    <row r="68" spans="3:19" s="14" customFormat="1" ht="15" customHeight="1">
      <c r="C68" s="56"/>
      <c r="D68" s="56"/>
      <c r="E68" s="56"/>
      <c r="F68" s="56"/>
      <c r="G68" s="56"/>
      <c r="H68" s="56"/>
      <c r="I68" s="56"/>
      <c r="J68" s="56"/>
      <c r="K68" s="45"/>
      <c r="L68" s="68"/>
      <c r="M68" s="68"/>
      <c r="N68" s="68"/>
      <c r="O68" s="68"/>
      <c r="P68" s="68"/>
      <c r="Q68" s="68"/>
      <c r="R68" s="68"/>
      <c r="S68" s="68"/>
    </row>
    <row r="69" spans="3:19" s="14" customFormat="1" ht="15" customHeight="1">
      <c r="C69" s="144"/>
      <c r="D69" s="144"/>
      <c r="E69" s="144"/>
      <c r="F69" s="144"/>
      <c r="G69" s="144"/>
      <c r="H69" s="144"/>
      <c r="I69" s="144"/>
      <c r="J69" s="144"/>
      <c r="K69" s="45"/>
      <c r="L69" s="68"/>
      <c r="M69" s="68"/>
      <c r="N69" s="68"/>
      <c r="O69" s="68"/>
      <c r="P69" s="68"/>
      <c r="Q69" s="68"/>
      <c r="R69" s="68"/>
      <c r="S69" s="68"/>
    </row>
    <row r="70" spans="3:19" s="14" customFormat="1" ht="15" customHeight="1">
      <c r="C70" s="144"/>
      <c r="D70" s="144"/>
      <c r="E70" s="144"/>
      <c r="F70" s="144"/>
      <c r="G70" s="144"/>
      <c r="H70" s="144"/>
      <c r="I70" s="144"/>
      <c r="J70" s="144"/>
      <c r="K70" s="45"/>
      <c r="L70" s="68"/>
      <c r="M70" s="68"/>
      <c r="N70" s="68"/>
      <c r="O70" s="68"/>
      <c r="P70" s="68"/>
      <c r="Q70" s="68"/>
      <c r="R70" s="68"/>
      <c r="S70" s="68"/>
    </row>
    <row r="71" spans="3:19" s="14" customFormat="1" ht="15" customHeight="1">
      <c r="C71" s="56"/>
      <c r="D71" s="56"/>
      <c r="E71" s="56"/>
      <c r="F71" s="56"/>
      <c r="G71" s="56"/>
      <c r="H71" s="56"/>
      <c r="I71" s="56"/>
      <c r="J71" s="56"/>
      <c r="K71" s="45"/>
      <c r="L71" s="68"/>
      <c r="M71" s="68"/>
      <c r="N71" s="68"/>
      <c r="O71" s="68"/>
      <c r="P71" s="68"/>
      <c r="Q71" s="68"/>
      <c r="R71" s="68"/>
      <c r="S71" s="68"/>
    </row>
    <row r="72" spans="3:19" s="14" customFormat="1" ht="15" customHeight="1">
      <c r="C72" s="144"/>
      <c r="D72" s="144"/>
      <c r="E72" s="144"/>
      <c r="F72" s="144"/>
      <c r="G72" s="144"/>
      <c r="H72" s="144"/>
      <c r="I72" s="144"/>
      <c r="J72" s="144"/>
      <c r="K72" s="45"/>
      <c r="L72" s="68"/>
      <c r="M72" s="68"/>
      <c r="N72" s="68"/>
      <c r="O72" s="68"/>
      <c r="P72" s="68"/>
      <c r="Q72" s="68"/>
      <c r="R72" s="68"/>
      <c r="S72" s="68"/>
    </row>
    <row r="73" spans="3:19" s="14" customFormat="1" ht="15" customHeight="1">
      <c r="C73" s="144"/>
      <c r="D73" s="144"/>
      <c r="E73" s="144"/>
      <c r="F73" s="144"/>
      <c r="G73" s="144"/>
      <c r="H73" s="144"/>
      <c r="I73" s="144"/>
      <c r="J73" s="144"/>
      <c r="K73" s="45"/>
      <c r="L73" s="68"/>
      <c r="M73" s="68"/>
      <c r="N73" s="68"/>
      <c r="O73" s="68"/>
      <c r="P73" s="68"/>
      <c r="Q73" s="68"/>
      <c r="R73" s="68"/>
      <c r="S73" s="68"/>
    </row>
    <row r="74" spans="3:19" s="14" customFormat="1" ht="15" customHeight="1">
      <c r="C74" s="56"/>
      <c r="D74" s="56"/>
      <c r="E74" s="56"/>
      <c r="F74" s="56"/>
      <c r="G74" s="56"/>
      <c r="H74" s="56"/>
      <c r="I74" s="56"/>
      <c r="J74" s="56"/>
      <c r="K74" s="45"/>
      <c r="L74" s="68"/>
      <c r="M74" s="68"/>
      <c r="N74" s="68"/>
      <c r="O74" s="68"/>
      <c r="P74" s="68"/>
      <c r="Q74" s="68"/>
      <c r="R74" s="68"/>
      <c r="S74" s="68"/>
    </row>
    <row r="75" spans="3:19" s="14" customFormat="1" ht="15" customHeight="1">
      <c r="C75" s="144"/>
      <c r="D75" s="144"/>
      <c r="E75" s="144"/>
      <c r="F75" s="144"/>
      <c r="G75" s="144"/>
      <c r="H75" s="144"/>
      <c r="I75" s="144"/>
      <c r="J75" s="144"/>
      <c r="K75" s="45"/>
      <c r="L75" s="68"/>
      <c r="M75" s="68"/>
      <c r="N75" s="68"/>
      <c r="O75" s="68"/>
      <c r="P75" s="68"/>
      <c r="Q75" s="68"/>
      <c r="R75" s="68"/>
      <c r="S75" s="68"/>
    </row>
    <row r="76" spans="3:19" s="14" customFormat="1" ht="15" customHeight="1">
      <c r="C76" s="45"/>
      <c r="D76" s="45"/>
      <c r="E76" s="45"/>
      <c r="F76" s="45"/>
      <c r="G76" s="45"/>
      <c r="H76" s="45"/>
      <c r="I76" s="45"/>
      <c r="J76" s="45"/>
      <c r="K76" s="45"/>
      <c r="L76" s="45"/>
      <c r="M76" s="45"/>
      <c r="N76" s="45"/>
      <c r="O76" s="45"/>
      <c r="P76" s="45"/>
      <c r="Q76" s="45"/>
      <c r="R76" s="45"/>
      <c r="S76" s="45"/>
    </row>
    <row r="77" spans="3:19" s="14" customFormat="1" ht="15" customHeight="1">
      <c r="C77" s="45"/>
      <c r="D77" s="45"/>
      <c r="E77" s="45"/>
      <c r="F77" s="45"/>
      <c r="G77" s="45"/>
      <c r="H77" s="45"/>
      <c r="I77" s="45"/>
      <c r="J77" s="45"/>
      <c r="K77" s="45"/>
      <c r="L77" s="45"/>
      <c r="M77" s="45"/>
      <c r="N77" s="45"/>
      <c r="O77" s="45"/>
      <c r="P77" s="45"/>
      <c r="Q77" s="45"/>
      <c r="R77" s="45"/>
      <c r="S77" s="45"/>
    </row>
    <row r="78" spans="3:19" s="14" customFormat="1" ht="15" customHeight="1">
      <c r="C78" s="45"/>
      <c r="D78" s="45"/>
      <c r="E78" s="45"/>
      <c r="F78" s="45"/>
      <c r="G78" s="45"/>
      <c r="H78" s="45"/>
      <c r="I78" s="45"/>
      <c r="J78" s="45"/>
      <c r="K78" s="45"/>
      <c r="L78" s="45"/>
      <c r="M78" s="45"/>
      <c r="N78" s="45"/>
      <c r="O78" s="45"/>
      <c r="P78" s="45"/>
      <c r="Q78" s="45"/>
      <c r="R78" s="45"/>
      <c r="S78" s="45"/>
    </row>
    <row r="79" spans="3:19" s="14" customFormat="1" ht="15" customHeight="1"/>
    <row r="80" spans="3:19" s="14" customFormat="1" ht="15" customHeight="1"/>
    <row r="81" s="14" customFormat="1" ht="15" customHeight="1"/>
    <row r="82" s="14" customFormat="1" ht="15" customHeight="1"/>
    <row r="83" s="14" customFormat="1" ht="15" customHeight="1"/>
    <row r="84" s="14" customFormat="1" ht="15" customHeight="1"/>
    <row r="85" s="14" customFormat="1" ht="15" customHeight="1"/>
    <row r="86" s="14" customFormat="1" ht="15" customHeight="1"/>
    <row r="87" s="14" customFormat="1" ht="15" customHeight="1"/>
    <row r="88" s="14" customFormat="1" ht="15" customHeight="1"/>
    <row r="89" s="14" customFormat="1" ht="15" customHeight="1"/>
    <row r="90" s="14" customFormat="1" ht="15" customHeight="1"/>
    <row r="91" s="14" customFormat="1" ht="15" customHeight="1"/>
    <row r="92" s="14" customFormat="1" ht="15" customHeight="1"/>
    <row r="93" s="14" customFormat="1" ht="15" customHeight="1"/>
    <row r="94" s="14" customFormat="1" ht="15" customHeight="1"/>
    <row r="95" s="14" customFormat="1" ht="15" customHeight="1"/>
    <row r="96" s="14" customFormat="1" ht="15" customHeight="1"/>
    <row r="97" s="14" customFormat="1" ht="15" customHeight="1"/>
    <row r="98" s="14" customFormat="1" ht="15" customHeight="1"/>
    <row r="99" s="14" customFormat="1" ht="15" customHeight="1"/>
    <row r="100" s="14" customFormat="1" ht="15" customHeight="1"/>
    <row r="101" s="14" customFormat="1" ht="15" customHeight="1"/>
    <row r="102" s="14" customFormat="1" ht="15" customHeight="1"/>
    <row r="103" s="14" customFormat="1" ht="15" customHeight="1"/>
    <row r="104" s="14" customFormat="1" ht="15" customHeight="1"/>
    <row r="105" s="14" customFormat="1" ht="15" customHeight="1"/>
    <row r="106" s="14" customFormat="1" ht="15" customHeight="1"/>
    <row r="107" s="14" customFormat="1" ht="15" customHeight="1"/>
    <row r="108" s="14" customFormat="1" ht="15" customHeight="1"/>
    <row r="109" s="14" customFormat="1" ht="15" customHeight="1"/>
    <row r="110" s="14" customFormat="1" ht="15" customHeight="1"/>
    <row r="111" s="14" customFormat="1" ht="15" customHeight="1"/>
    <row r="112" s="14" customFormat="1" ht="15" customHeight="1"/>
    <row r="113" s="14" customFormat="1" ht="15" customHeight="1"/>
    <row r="114" s="14" customFormat="1" ht="15" customHeight="1"/>
    <row r="115" s="14" customFormat="1" ht="15" customHeight="1"/>
    <row r="116" s="14" customFormat="1" ht="15" customHeight="1"/>
    <row r="117" s="14" customFormat="1" ht="15" customHeight="1"/>
    <row r="118" s="14" customFormat="1" ht="15" customHeight="1"/>
    <row r="119" s="14" customFormat="1" ht="15" customHeight="1"/>
    <row r="120" s="14" customFormat="1" ht="15" customHeight="1"/>
    <row r="121" s="14" customFormat="1" ht="15" customHeight="1"/>
    <row r="122" s="14" customFormat="1" ht="15" customHeight="1"/>
    <row r="123" s="14" customFormat="1" ht="15" customHeight="1"/>
    <row r="124" s="14" customFormat="1" ht="15" customHeight="1"/>
    <row r="125" s="14" customFormat="1" ht="15" customHeight="1"/>
    <row r="126" s="14" customFormat="1" ht="15" customHeight="1"/>
    <row r="127" s="14" customFormat="1" ht="15" customHeight="1"/>
    <row r="128" s="14" customFormat="1" ht="15" customHeight="1"/>
    <row r="129" s="14" customFormat="1" ht="15" customHeight="1"/>
    <row r="130" s="14" customFormat="1" ht="15" customHeight="1"/>
    <row r="131" s="14" customFormat="1" ht="15" customHeight="1"/>
    <row r="132" s="14" customFormat="1" ht="15" customHeight="1"/>
    <row r="133" s="14" customFormat="1" ht="15" customHeight="1"/>
    <row r="134" s="14" customFormat="1" ht="15" customHeight="1"/>
    <row r="135" s="14" customFormat="1" ht="15" customHeight="1"/>
    <row r="136" s="14" customFormat="1" ht="15" customHeight="1"/>
    <row r="137" s="14" customFormat="1" ht="15" customHeight="1"/>
    <row r="138" s="14" customFormat="1" ht="15" customHeight="1"/>
    <row r="139" s="14" customFormat="1" ht="15" customHeight="1"/>
    <row r="140" s="14" customFormat="1" ht="15" customHeight="1"/>
    <row r="141" s="14" customFormat="1" ht="15" customHeight="1"/>
    <row r="142" s="14" customFormat="1" ht="15" customHeight="1"/>
    <row r="143" s="14" customFormat="1" ht="15" customHeight="1"/>
    <row r="144" s="14" customFormat="1" ht="15" customHeight="1"/>
    <row r="145" s="14" customFormat="1" ht="15" customHeight="1"/>
    <row r="146" s="14" customFormat="1" ht="15" customHeight="1"/>
    <row r="147" s="14" customFormat="1" ht="15" customHeight="1"/>
    <row r="148" s="14" customFormat="1" ht="15" customHeight="1"/>
    <row r="149" s="14" customFormat="1" ht="15" customHeight="1"/>
    <row r="150" s="14" customFormat="1" ht="15" customHeight="1"/>
    <row r="151" s="14" customFormat="1" ht="15" customHeight="1"/>
    <row r="152" s="14" customFormat="1" ht="15" customHeight="1"/>
    <row r="153" s="14" customFormat="1" ht="15" customHeight="1"/>
    <row r="154" s="14" customFormat="1" ht="15" customHeight="1"/>
    <row r="155" s="14" customFormat="1" ht="15" customHeight="1"/>
    <row r="156" s="14" customFormat="1" ht="15" customHeight="1"/>
    <row r="157" s="14" customFormat="1" ht="15" customHeight="1"/>
    <row r="158" s="14" customFormat="1" ht="15" customHeight="1"/>
    <row r="159" s="14" customFormat="1" ht="15" customHeight="1"/>
    <row r="160" s="14" customFormat="1" ht="15" customHeight="1"/>
    <row r="161" s="14" customFormat="1" ht="15" customHeight="1"/>
    <row r="162" s="14" customFormat="1" ht="15" customHeight="1"/>
    <row r="163" s="14" customFormat="1" ht="15" customHeight="1"/>
    <row r="164" s="14" customFormat="1" ht="15" customHeight="1"/>
    <row r="165" s="14" customFormat="1" ht="15" customHeight="1"/>
    <row r="166" s="14" customFormat="1" ht="15" customHeight="1"/>
    <row r="167" s="14" customFormat="1" ht="15" customHeight="1"/>
    <row r="168" s="14" customFormat="1" ht="15" customHeight="1"/>
    <row r="169" s="14" customFormat="1" ht="15" customHeight="1"/>
    <row r="170" s="14" customFormat="1" ht="15" customHeight="1"/>
    <row r="171" s="14" customFormat="1" ht="15" customHeight="1"/>
    <row r="172" s="14" customFormat="1" ht="15" customHeight="1"/>
    <row r="173" s="14" customFormat="1" ht="15" customHeight="1"/>
    <row r="174" s="14" customFormat="1" ht="15" customHeight="1"/>
    <row r="175" s="14" customFormat="1" ht="15" customHeight="1"/>
    <row r="176" s="14" customFormat="1" ht="15" customHeight="1"/>
    <row r="177" s="14" customFormat="1" ht="15" customHeight="1"/>
    <row r="178" s="14" customFormat="1" ht="15" customHeight="1"/>
    <row r="179" s="14" customFormat="1" ht="15" customHeight="1"/>
    <row r="180" s="14" customFormat="1" ht="15" customHeight="1"/>
    <row r="181" s="14" customFormat="1" ht="15" customHeight="1"/>
    <row r="182" s="14" customFormat="1" ht="15" customHeight="1"/>
    <row r="183" s="14" customFormat="1" ht="15" customHeight="1"/>
    <row r="184" s="14" customFormat="1" ht="15" customHeight="1"/>
    <row r="185" s="14" customFormat="1" ht="15" customHeight="1"/>
    <row r="186" s="14" customFormat="1" ht="15" customHeight="1"/>
    <row r="187" s="14" customFormat="1" ht="15" customHeight="1"/>
    <row r="188" s="14" customFormat="1" ht="15" customHeight="1"/>
    <row r="189" s="14" customFormat="1" ht="15" customHeight="1"/>
    <row r="190" s="14" customFormat="1" ht="15" customHeight="1"/>
    <row r="191" s="14" customFormat="1" ht="15" customHeight="1"/>
    <row r="192" s="14" customFormat="1" ht="15" customHeight="1"/>
    <row r="193" s="14" customFormat="1" ht="15" customHeight="1"/>
    <row r="194" s="14" customFormat="1" ht="15" customHeight="1"/>
    <row r="195" s="14" customFormat="1" ht="15" customHeight="1"/>
    <row r="196" s="14" customFormat="1" ht="15" customHeight="1"/>
    <row r="197" s="14" customFormat="1" ht="15" customHeight="1"/>
    <row r="198" s="14" customFormat="1" ht="15" customHeight="1"/>
    <row r="199" s="14" customFormat="1" ht="15" customHeight="1"/>
    <row r="200" s="14" customFormat="1" ht="15" customHeight="1"/>
    <row r="201" s="14" customFormat="1" ht="15" customHeight="1"/>
    <row r="202" s="14" customFormat="1" ht="15" customHeight="1"/>
    <row r="203" s="14" customFormat="1" ht="15" customHeight="1"/>
    <row r="204" s="14" customFormat="1" ht="15" customHeight="1"/>
    <row r="205" s="14" customFormat="1" ht="15" customHeight="1"/>
    <row r="206" s="14" customFormat="1" ht="15" customHeight="1"/>
    <row r="207" s="14" customFormat="1" ht="15" customHeight="1"/>
    <row r="208" s="14" customFormat="1" ht="15" customHeight="1"/>
    <row r="209" s="14" customFormat="1" ht="15" customHeight="1"/>
    <row r="210" s="14" customFormat="1" ht="15" customHeight="1"/>
    <row r="211" s="14" customFormat="1" ht="15" customHeight="1"/>
    <row r="212" s="14" customFormat="1" ht="15" customHeight="1"/>
    <row r="213" s="14" customFormat="1" ht="15" customHeight="1"/>
    <row r="214" s="14" customFormat="1" ht="15" customHeight="1"/>
    <row r="215" s="14" customFormat="1" ht="15" customHeight="1"/>
    <row r="216" s="14" customFormat="1" ht="15" customHeight="1"/>
    <row r="217" s="14" customFormat="1" ht="15" customHeight="1"/>
    <row r="218" s="14" customFormat="1" ht="15" customHeight="1"/>
    <row r="219" s="14" customFormat="1" ht="15" customHeight="1"/>
    <row r="220" s="14" customFormat="1" ht="15" customHeight="1"/>
    <row r="221" s="14" customFormat="1" ht="15" customHeight="1"/>
    <row r="222" s="14" customFormat="1" ht="15" customHeight="1"/>
    <row r="223" s="14" customFormat="1" ht="15" customHeight="1"/>
    <row r="224" s="14" customFormat="1" ht="15" customHeight="1"/>
    <row r="225" s="14" customFormat="1" ht="15" customHeight="1"/>
    <row r="226" s="14" customFormat="1" ht="15" customHeight="1"/>
    <row r="227" s="14" customFormat="1" ht="15" customHeight="1"/>
    <row r="228" s="14" customFormat="1" ht="15" customHeight="1"/>
    <row r="229" s="14" customFormat="1" ht="15" customHeight="1"/>
    <row r="230" s="14" customFormat="1" ht="15" customHeight="1"/>
    <row r="231" s="14" customFormat="1" ht="15" customHeight="1"/>
    <row r="232" s="14" customFormat="1" ht="15" customHeight="1"/>
    <row r="233" s="14" customFormat="1" ht="15" customHeight="1"/>
    <row r="234" s="14" customFormat="1" ht="15" customHeight="1"/>
    <row r="235" s="14" customFormat="1" ht="15" customHeight="1"/>
    <row r="236" s="14" customFormat="1" ht="15" customHeight="1"/>
    <row r="237" s="14" customFormat="1" ht="15" customHeight="1"/>
    <row r="238" s="14" customFormat="1" ht="15" customHeight="1"/>
    <row r="239" s="14" customFormat="1" ht="15" customHeight="1"/>
    <row r="240" s="14" customFormat="1" ht="15" customHeight="1"/>
    <row r="241" s="14" customFormat="1" ht="15" customHeight="1"/>
    <row r="242" s="14" customFormat="1" ht="15" customHeight="1"/>
    <row r="243" s="14" customFormat="1" ht="15" customHeight="1"/>
    <row r="244" s="14" customFormat="1" ht="15" customHeight="1"/>
    <row r="245" s="14" customFormat="1" ht="15" customHeight="1"/>
    <row r="246" s="14" customFormat="1" ht="15" customHeight="1"/>
    <row r="247" s="14" customFormat="1" ht="15" customHeight="1"/>
    <row r="248" s="14" customFormat="1" ht="15" customHeight="1"/>
    <row r="249" s="14" customFormat="1" ht="15" customHeight="1"/>
    <row r="250" s="14" customFormat="1" ht="15" customHeight="1"/>
    <row r="251" s="14" customFormat="1" ht="15" customHeight="1"/>
    <row r="252" s="14" customFormat="1" ht="15" customHeight="1"/>
    <row r="253" s="14" customFormat="1" ht="15" customHeight="1"/>
    <row r="254" s="14" customFormat="1" ht="15" customHeight="1"/>
    <row r="255" s="14" customFormat="1" ht="15" customHeight="1"/>
  </sheetData>
  <mergeCells count="15">
    <mergeCell ref="C8:J8"/>
    <mergeCell ref="C28:J28"/>
    <mergeCell ref="A2:J2"/>
    <mergeCell ref="A3:J3"/>
    <mergeCell ref="A4:B7"/>
    <mergeCell ref="C4:C7"/>
    <mergeCell ref="D4:I4"/>
    <mergeCell ref="J4:J7"/>
    <mergeCell ref="D5:D7"/>
    <mergeCell ref="E5:E6"/>
    <mergeCell ref="F5:F6"/>
    <mergeCell ref="G5:G6"/>
    <mergeCell ref="H5:H6"/>
    <mergeCell ref="I5:I6"/>
    <mergeCell ref="E7:I7"/>
  </mergeCells>
  <hyperlinks>
    <hyperlink ref="A3" location="'spis tablic'!A1" display="'spis tablic'!A1" xr:uid="{00000000-0004-0000-0C00-000000000000}"/>
    <hyperlink ref="A3:J3" location="'Spis tablic_DZIAŁ II'!A1" display="'Spis tablic_DZIAŁ II'!A1" xr:uid="{00000000-0004-0000-0C00-000001000000}"/>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38"/>
  <sheetViews>
    <sheetView zoomScaleNormal="100" workbookViewId="0">
      <selection activeCell="A47" sqref="A47"/>
    </sheetView>
  </sheetViews>
  <sheetFormatPr defaultColWidth="9.109375" defaultRowHeight="11.4"/>
  <cols>
    <col min="1" max="1" width="50.6640625" style="2" customWidth="1"/>
    <col min="2" max="2" width="6.6640625" style="2" customWidth="1"/>
    <col min="3" max="10" width="12.6640625" style="2" customWidth="1"/>
    <col min="11" max="16384" width="9.109375" style="2"/>
  </cols>
  <sheetData>
    <row r="1" spans="1:10" s="5" customFormat="1" ht="15" customHeight="1">
      <c r="A1" s="2102" t="s">
        <v>2137</v>
      </c>
      <c r="B1" s="2102"/>
      <c r="C1" s="2102"/>
      <c r="D1" s="2102"/>
      <c r="E1" s="2102"/>
      <c r="F1" s="2102"/>
      <c r="G1" s="2102"/>
      <c r="H1" s="2102"/>
      <c r="I1" s="2102"/>
      <c r="J1" s="2102"/>
    </row>
    <row r="2" spans="1:10" s="87" customFormat="1" ht="15" customHeight="1">
      <c r="A2" s="2114" t="s">
        <v>2781</v>
      </c>
      <c r="B2" s="2114"/>
      <c r="C2" s="2114"/>
      <c r="D2" s="2114"/>
      <c r="E2" s="2114"/>
      <c r="F2" s="2114"/>
      <c r="G2" s="2114"/>
      <c r="H2" s="2114"/>
      <c r="I2" s="2114"/>
      <c r="J2" s="2114"/>
    </row>
    <row r="3" spans="1:10" s="145" customFormat="1" ht="24.9" customHeight="1">
      <c r="A3" s="2115" t="s">
        <v>11</v>
      </c>
      <c r="B3" s="2115"/>
      <c r="C3" s="2115"/>
      <c r="D3" s="2115"/>
      <c r="E3" s="2115"/>
      <c r="F3" s="2115"/>
      <c r="G3" s="2115"/>
      <c r="H3" s="2115"/>
      <c r="I3" s="2115"/>
      <c r="J3" s="2115"/>
    </row>
    <row r="4" spans="1:10" s="18" customFormat="1" ht="24.9" customHeight="1">
      <c r="A4" s="2105" t="s">
        <v>146</v>
      </c>
      <c r="B4" s="2106"/>
      <c r="C4" s="2095" t="s">
        <v>123</v>
      </c>
      <c r="D4" s="2046" t="s">
        <v>147</v>
      </c>
      <c r="E4" s="2048"/>
      <c r="F4" s="2048"/>
      <c r="G4" s="2048"/>
      <c r="H4" s="2048"/>
      <c r="I4" s="2047"/>
      <c r="J4" s="2105" t="s">
        <v>148</v>
      </c>
    </row>
    <row r="5" spans="1:10" s="18" customFormat="1" ht="24.9" customHeight="1">
      <c r="A5" s="2079"/>
      <c r="B5" s="2107"/>
      <c r="C5" s="2096"/>
      <c r="D5" s="2116" t="s">
        <v>157</v>
      </c>
      <c r="E5" s="2095" t="s">
        <v>149</v>
      </c>
      <c r="F5" s="2095" t="s">
        <v>150</v>
      </c>
      <c r="G5" s="2095" t="s">
        <v>151</v>
      </c>
      <c r="H5" s="2095" t="s">
        <v>152</v>
      </c>
      <c r="I5" s="2095" t="s">
        <v>153</v>
      </c>
      <c r="J5" s="2079"/>
    </row>
    <row r="6" spans="1:10" s="18" customFormat="1" ht="24.9" customHeight="1">
      <c r="A6" s="2079"/>
      <c r="B6" s="2107"/>
      <c r="C6" s="2096"/>
      <c r="D6" s="2117"/>
      <c r="E6" s="2097"/>
      <c r="F6" s="2097"/>
      <c r="G6" s="2097"/>
      <c r="H6" s="2097"/>
      <c r="I6" s="2097"/>
      <c r="J6" s="2079"/>
    </row>
    <row r="7" spans="1:10" s="18" customFormat="1" ht="24.9" customHeight="1">
      <c r="A7" s="2080"/>
      <c r="B7" s="2045"/>
      <c r="C7" s="2097"/>
      <c r="D7" s="2118"/>
      <c r="E7" s="2046" t="s">
        <v>158</v>
      </c>
      <c r="F7" s="2048"/>
      <c r="G7" s="2048"/>
      <c r="H7" s="2048"/>
      <c r="I7" s="2047"/>
      <c r="J7" s="2080"/>
    </row>
    <row r="8" spans="1:10" s="58" customFormat="1" ht="21" customHeight="1">
      <c r="A8" s="80"/>
      <c r="B8" s="80"/>
      <c r="C8" s="2119" t="s">
        <v>2135</v>
      </c>
      <c r="D8" s="2119"/>
      <c r="E8" s="2119"/>
      <c r="F8" s="2119"/>
      <c r="G8" s="2119"/>
      <c r="H8" s="2119"/>
      <c r="I8" s="2119"/>
      <c r="J8" s="2119"/>
    </row>
    <row r="9" spans="1:10" s="1747" customFormat="1" ht="15" customHeight="1">
      <c r="A9" s="1438" t="s">
        <v>2782</v>
      </c>
      <c r="B9" s="146">
        <v>2024</v>
      </c>
      <c r="C9" s="147">
        <v>481.68</v>
      </c>
      <c r="D9" s="147">
        <v>594.48</v>
      </c>
      <c r="E9" s="147">
        <v>366.00000000000006</v>
      </c>
      <c r="F9" s="147">
        <v>459.36000000000013</v>
      </c>
      <c r="G9" s="147">
        <v>603.24</v>
      </c>
      <c r="H9" s="147">
        <v>637.92000000000007</v>
      </c>
      <c r="I9" s="1822">
        <v>1010.1599999999999</v>
      </c>
      <c r="J9" s="1747">
        <v>316.44000000000005</v>
      </c>
    </row>
    <row r="10" spans="1:10" s="1747" customFormat="1" ht="15" customHeight="1">
      <c r="A10" s="80"/>
      <c r="B10" s="148">
        <v>2025</v>
      </c>
      <c r="C10" s="1800">
        <v>540.84</v>
      </c>
      <c r="D10" s="1800">
        <v>634.92000000000007</v>
      </c>
      <c r="E10" s="1800">
        <v>426.24</v>
      </c>
      <c r="F10" s="1800">
        <v>503.16000000000008</v>
      </c>
      <c r="G10" s="1800">
        <v>589.44000000000005</v>
      </c>
      <c r="H10" s="1800">
        <v>719.52</v>
      </c>
      <c r="I10" s="1823">
        <v>1018.8</v>
      </c>
      <c r="J10" s="1801">
        <v>403.68000000000006</v>
      </c>
    </row>
    <row r="11" spans="1:10" s="1747" customFormat="1" ht="15" customHeight="1">
      <c r="A11" s="80" t="s">
        <v>2976</v>
      </c>
      <c r="B11" s="146">
        <v>2024</v>
      </c>
      <c r="C11" s="149">
        <v>20.28</v>
      </c>
      <c r="D11" s="149">
        <v>24.96</v>
      </c>
      <c r="E11" s="149">
        <v>19.200000000000003</v>
      </c>
      <c r="F11" s="149">
        <v>20.52</v>
      </c>
      <c r="G11" s="149">
        <v>21.6</v>
      </c>
      <c r="H11" s="149">
        <v>32.400000000000006</v>
      </c>
      <c r="I11" s="149">
        <v>36.36</v>
      </c>
      <c r="J11" s="150">
        <v>13.2</v>
      </c>
    </row>
    <row r="12" spans="1:10" s="54" customFormat="1" ht="15" customHeight="1">
      <c r="A12" s="52" t="s">
        <v>132</v>
      </c>
      <c r="B12" s="148">
        <v>2025</v>
      </c>
      <c r="C12" s="1800">
        <v>20.160000000000004</v>
      </c>
      <c r="D12" s="1800">
        <v>25.320000000000004</v>
      </c>
      <c r="E12" s="1800">
        <v>20.52</v>
      </c>
      <c r="F12" s="1800">
        <v>21.839999999999996</v>
      </c>
      <c r="G12" s="1800">
        <v>23.880000000000003</v>
      </c>
      <c r="H12" s="1800">
        <v>29.52</v>
      </c>
      <c r="I12" s="1800">
        <v>34.08</v>
      </c>
      <c r="J12" s="1801">
        <v>12.72</v>
      </c>
    </row>
    <row r="13" spans="1:10" s="54" customFormat="1" ht="15" customHeight="1">
      <c r="A13" s="100" t="s">
        <v>133</v>
      </c>
      <c r="B13" s="146">
        <v>2024</v>
      </c>
      <c r="C13" s="149">
        <v>24.36</v>
      </c>
      <c r="D13" s="149">
        <v>32.519999999999996</v>
      </c>
      <c r="E13" s="149">
        <v>13.080000000000002</v>
      </c>
      <c r="F13" s="149">
        <v>19.920000000000002</v>
      </c>
      <c r="G13" s="149">
        <v>30.839999999999996</v>
      </c>
      <c r="H13" s="149">
        <v>38.4</v>
      </c>
      <c r="I13" s="149">
        <v>70.08</v>
      </c>
      <c r="J13" s="54">
        <v>12.24</v>
      </c>
    </row>
    <row r="14" spans="1:10" s="54" customFormat="1" ht="15" customHeight="1">
      <c r="A14" s="52" t="s">
        <v>134</v>
      </c>
      <c r="B14" s="148">
        <v>2025</v>
      </c>
      <c r="C14" s="1796">
        <v>25.919999999999995</v>
      </c>
      <c r="D14" s="1796">
        <v>34.679999999999993</v>
      </c>
      <c r="E14" s="1796">
        <v>14.76</v>
      </c>
      <c r="F14" s="1796">
        <v>24.839999999999996</v>
      </c>
      <c r="G14" s="1796">
        <v>33.24</v>
      </c>
      <c r="H14" s="1796">
        <v>38.760000000000005</v>
      </c>
      <c r="I14" s="1796">
        <v>67.679999999999993</v>
      </c>
      <c r="J14" s="13">
        <v>13.200000000000001</v>
      </c>
    </row>
    <row r="15" spans="1:10" s="54" customFormat="1" ht="21" customHeight="1">
      <c r="A15" s="1535" t="s">
        <v>2761</v>
      </c>
      <c r="B15" s="146">
        <v>2024</v>
      </c>
      <c r="C15" s="149">
        <v>47.16</v>
      </c>
      <c r="D15" s="149">
        <v>64.199999999999989</v>
      </c>
      <c r="E15" s="149">
        <v>31.800000000000004</v>
      </c>
      <c r="F15" s="149">
        <v>48.84</v>
      </c>
      <c r="G15" s="149">
        <v>53.28</v>
      </c>
      <c r="H15" s="149">
        <v>62.640000000000008</v>
      </c>
      <c r="I15" s="149">
        <v>130.19999999999999</v>
      </c>
      <c r="J15" s="54">
        <v>22.08</v>
      </c>
    </row>
    <row r="16" spans="1:10" s="54" customFormat="1" ht="21" customHeight="1">
      <c r="A16" s="986" t="s">
        <v>2838</v>
      </c>
      <c r="B16" s="148">
        <v>2025</v>
      </c>
      <c r="C16" s="1796">
        <v>57.12</v>
      </c>
      <c r="D16" s="1796">
        <v>74.52</v>
      </c>
      <c r="E16" s="1796">
        <v>36.599999999999994</v>
      </c>
      <c r="F16" s="1796">
        <v>45.72</v>
      </c>
      <c r="G16" s="1796">
        <v>57.36</v>
      </c>
      <c r="H16" s="1796">
        <v>106.56</v>
      </c>
      <c r="I16" s="1796">
        <v>148.32</v>
      </c>
      <c r="J16" s="13">
        <v>31.799999999999997</v>
      </c>
    </row>
    <row r="17" spans="1:10" s="54" customFormat="1" ht="15" customHeight="1">
      <c r="A17" s="100" t="s">
        <v>135</v>
      </c>
      <c r="B17" s="146">
        <v>2024</v>
      </c>
      <c r="C17" s="149">
        <v>58.080000000000013</v>
      </c>
      <c r="D17" s="149">
        <v>79.320000000000007</v>
      </c>
      <c r="E17" s="149">
        <v>31.200000000000003</v>
      </c>
      <c r="F17" s="149">
        <v>43.44</v>
      </c>
      <c r="G17" s="149">
        <v>144.83999999999997</v>
      </c>
      <c r="H17" s="149">
        <v>60.96</v>
      </c>
      <c r="I17" s="149">
        <v>149.52000000000001</v>
      </c>
      <c r="J17" s="150">
        <v>27</v>
      </c>
    </row>
    <row r="18" spans="1:10" s="54" customFormat="1" ht="15" customHeight="1">
      <c r="A18" s="52" t="s">
        <v>136</v>
      </c>
      <c r="B18" s="148">
        <v>2025</v>
      </c>
      <c r="C18" s="1800">
        <v>44.64</v>
      </c>
      <c r="D18" s="1800">
        <v>55.320000000000007</v>
      </c>
      <c r="E18" s="1800">
        <v>33.72</v>
      </c>
      <c r="F18" s="1800">
        <v>49.08</v>
      </c>
      <c r="G18" s="1800">
        <v>49.92</v>
      </c>
      <c r="H18" s="1800">
        <v>70.92</v>
      </c>
      <c r="I18" s="1800">
        <v>81.84</v>
      </c>
      <c r="J18" s="1801">
        <v>29.28</v>
      </c>
    </row>
    <row r="19" spans="1:10" s="54" customFormat="1" ht="15" customHeight="1">
      <c r="A19" s="100" t="s">
        <v>137</v>
      </c>
      <c r="B19" s="146">
        <v>2024</v>
      </c>
      <c r="C19" s="149">
        <v>5.16</v>
      </c>
      <c r="D19" s="149">
        <v>7.3200000000000012</v>
      </c>
      <c r="E19" s="149">
        <v>1.56</v>
      </c>
      <c r="F19" s="149">
        <v>3.96</v>
      </c>
      <c r="G19" s="149">
        <v>6.6000000000000005</v>
      </c>
      <c r="H19" s="149">
        <v>13.920000000000002</v>
      </c>
      <c r="I19" s="149">
        <v>15.48</v>
      </c>
      <c r="J19" s="54">
        <v>2.04</v>
      </c>
    </row>
    <row r="20" spans="1:10" s="54" customFormat="1" ht="15" customHeight="1">
      <c r="A20" s="52" t="s">
        <v>138</v>
      </c>
      <c r="B20" s="148">
        <v>2025</v>
      </c>
      <c r="C20" s="1796">
        <v>5.8800000000000008</v>
      </c>
      <c r="D20" s="1796">
        <v>7.919999999999999</v>
      </c>
      <c r="E20" s="1796">
        <v>2.04</v>
      </c>
      <c r="F20" s="1796">
        <v>6.6000000000000005</v>
      </c>
      <c r="G20" s="1796">
        <v>4.32</v>
      </c>
      <c r="H20" s="1796">
        <v>15</v>
      </c>
      <c r="I20" s="1796">
        <v>14.52</v>
      </c>
      <c r="J20" s="13">
        <v>2.7600000000000007</v>
      </c>
    </row>
    <row r="21" spans="1:10" s="54" customFormat="1" ht="15" customHeight="1">
      <c r="A21" s="100" t="s">
        <v>2760</v>
      </c>
      <c r="B21" s="146">
        <v>2024</v>
      </c>
      <c r="C21" s="149">
        <v>8.0400000000000009</v>
      </c>
      <c r="D21" s="149">
        <v>10.919999999999998</v>
      </c>
      <c r="E21" s="149">
        <v>3.96</v>
      </c>
      <c r="F21" s="149">
        <v>5.88</v>
      </c>
      <c r="G21" s="149">
        <v>18.72</v>
      </c>
      <c r="H21" s="149">
        <v>18.12</v>
      </c>
      <c r="I21" s="149">
        <v>16.799999999999997</v>
      </c>
      <c r="J21" s="54">
        <v>3.96</v>
      </c>
    </row>
    <row r="22" spans="1:10" s="54" customFormat="1" ht="15" customHeight="1">
      <c r="A22" s="52" t="s">
        <v>139</v>
      </c>
      <c r="B22" s="148">
        <v>2025</v>
      </c>
      <c r="C22" s="1796">
        <v>13.319999999999999</v>
      </c>
      <c r="D22" s="1796">
        <v>14.52</v>
      </c>
      <c r="E22" s="1796">
        <v>14.160000000000002</v>
      </c>
      <c r="F22" s="1796">
        <v>13.32</v>
      </c>
      <c r="G22" s="1796">
        <v>8.16</v>
      </c>
      <c r="H22" s="1796">
        <v>14.28</v>
      </c>
      <c r="I22" s="1796">
        <v>20.399999999999999</v>
      </c>
      <c r="J22" s="13">
        <v>11.879999999999999</v>
      </c>
    </row>
    <row r="23" spans="1:10" s="54" customFormat="1" ht="15" customHeight="1">
      <c r="A23" s="100" t="s">
        <v>159</v>
      </c>
      <c r="B23" s="146">
        <v>2024</v>
      </c>
      <c r="C23" s="149">
        <v>131.88</v>
      </c>
      <c r="D23" s="149">
        <v>141.96</v>
      </c>
      <c r="E23" s="149">
        <v>147.72</v>
      </c>
      <c r="F23" s="149">
        <v>146.28</v>
      </c>
      <c r="G23" s="149">
        <v>133.68</v>
      </c>
      <c r="H23" s="149">
        <v>120.47999999999999</v>
      </c>
      <c r="I23" s="151">
        <v>146.88</v>
      </c>
      <c r="J23" s="54">
        <v>117.12</v>
      </c>
    </row>
    <row r="24" spans="1:10" s="54" customFormat="1" ht="15" customHeight="1">
      <c r="A24" s="52" t="s">
        <v>141</v>
      </c>
      <c r="B24" s="148">
        <v>2025</v>
      </c>
      <c r="C24" s="1796">
        <v>141.24</v>
      </c>
      <c r="D24" s="1796">
        <v>151.80000000000001</v>
      </c>
      <c r="E24" s="1796">
        <v>150.72</v>
      </c>
      <c r="F24" s="1796">
        <v>146.64000000000001</v>
      </c>
      <c r="G24" s="1796">
        <v>140.04</v>
      </c>
      <c r="H24" s="1796">
        <v>130.56</v>
      </c>
      <c r="I24" s="1796">
        <v>178.32</v>
      </c>
      <c r="J24" s="13">
        <v>125.88</v>
      </c>
    </row>
    <row r="25" spans="1:10" s="54" customFormat="1" ht="21" customHeight="1">
      <c r="A25" s="100"/>
      <c r="B25" s="152"/>
      <c r="C25" s="2111" t="s">
        <v>2136</v>
      </c>
      <c r="D25" s="2111"/>
      <c r="E25" s="2111"/>
      <c r="F25" s="2111"/>
      <c r="G25" s="2111"/>
      <c r="H25" s="2111"/>
      <c r="I25" s="2111"/>
      <c r="J25" s="2111"/>
    </row>
    <row r="26" spans="1:10" s="54" customFormat="1" ht="15" customHeight="1">
      <c r="A26" s="100" t="s">
        <v>2976</v>
      </c>
      <c r="B26" s="146">
        <v>2024</v>
      </c>
      <c r="C26" s="117">
        <v>4.2102640757349281</v>
      </c>
      <c r="D26" s="117">
        <v>4.1986273718207512</v>
      </c>
      <c r="E26" s="117">
        <v>5.2459016393442619</v>
      </c>
      <c r="F26" s="117">
        <v>4.4670846394984309</v>
      </c>
      <c r="G26" s="117">
        <v>3.5806644121742592</v>
      </c>
      <c r="H26" s="117">
        <v>5.0790067720090297</v>
      </c>
      <c r="I26" s="117">
        <v>3.5994297933000721</v>
      </c>
      <c r="J26" s="38">
        <v>4.1714069017823281</v>
      </c>
    </row>
    <row r="27" spans="1:10" s="54" customFormat="1" ht="15" customHeight="1">
      <c r="A27" s="52" t="s">
        <v>132</v>
      </c>
      <c r="B27" s="148">
        <v>2025</v>
      </c>
      <c r="C27" s="1796">
        <v>3.7275349456401159</v>
      </c>
      <c r="D27" s="1796">
        <v>3.9879039879039881</v>
      </c>
      <c r="E27" s="1796">
        <v>4.8141891891891895</v>
      </c>
      <c r="F27" s="1796">
        <v>4.3405676126878117</v>
      </c>
      <c r="G27" s="1796">
        <v>4.0513029315960907</v>
      </c>
      <c r="H27" s="1796">
        <v>4.1027351567711809</v>
      </c>
      <c r="I27" s="1796">
        <v>3.3451118963486453</v>
      </c>
      <c r="J27" s="13">
        <v>3.1510107015457782</v>
      </c>
    </row>
    <row r="28" spans="1:10" s="54" customFormat="1" ht="15" customHeight="1">
      <c r="A28" s="100" t="s">
        <v>133</v>
      </c>
      <c r="B28" s="146">
        <v>2024</v>
      </c>
      <c r="C28" s="117">
        <v>5.0572994519182863</v>
      </c>
      <c r="D28" s="117">
        <v>5.4703270084779962</v>
      </c>
      <c r="E28" s="117">
        <v>3.5737704918032782</v>
      </c>
      <c r="F28" s="117">
        <v>4.3364681295715775</v>
      </c>
      <c r="G28" s="117">
        <v>5.1123930773821362</v>
      </c>
      <c r="H28" s="117">
        <v>6.0195635816403303</v>
      </c>
      <c r="I28" s="117">
        <v>6.9375148491328114</v>
      </c>
      <c r="J28" s="38">
        <v>3.8680318543799768</v>
      </c>
    </row>
    <row r="29" spans="1:10" s="54" customFormat="1" ht="15" customHeight="1">
      <c r="A29" s="52" t="s">
        <v>134</v>
      </c>
      <c r="B29" s="148">
        <v>2025</v>
      </c>
      <c r="C29" s="1796">
        <v>4.7925449301087184</v>
      </c>
      <c r="D29" s="1796">
        <v>5.4621054621054608</v>
      </c>
      <c r="E29" s="1796">
        <v>3.4628378378378377</v>
      </c>
      <c r="F29" s="1796">
        <v>4.9367994276174558</v>
      </c>
      <c r="G29" s="1796">
        <v>5.6392508143322475</v>
      </c>
      <c r="H29" s="1796">
        <v>5.3869246164109414</v>
      </c>
      <c r="I29" s="1796">
        <v>6.6431095406360416</v>
      </c>
      <c r="J29" s="13">
        <v>3.269916765755053</v>
      </c>
    </row>
    <row r="30" spans="1:10" s="54" customFormat="1" ht="21" customHeight="1">
      <c r="A30" s="1535" t="s">
        <v>2761</v>
      </c>
      <c r="B30" s="146">
        <v>2024</v>
      </c>
      <c r="C30" s="117">
        <v>9.7907324364723465</v>
      </c>
      <c r="D30" s="117">
        <v>10.79935405732741</v>
      </c>
      <c r="E30" s="117">
        <v>8.6885245901639347</v>
      </c>
      <c r="F30" s="117">
        <v>10.632183908045976</v>
      </c>
      <c r="G30" s="117">
        <v>8.8323055500298384</v>
      </c>
      <c r="H30" s="117">
        <v>9.8194130925507892</v>
      </c>
      <c r="I30" s="117">
        <v>12.889047279638872</v>
      </c>
      <c r="J30" s="38">
        <v>6.9776260902540743</v>
      </c>
    </row>
    <row r="31" spans="1:10" s="54" customFormat="1" ht="21" customHeight="1">
      <c r="A31" s="986" t="s">
        <v>2838</v>
      </c>
      <c r="B31" s="148">
        <v>2025</v>
      </c>
      <c r="C31" s="1796">
        <v>10.561349012646993</v>
      </c>
      <c r="D31" s="1796">
        <v>11.736911736911734</v>
      </c>
      <c r="E31" s="1796">
        <v>8.5867117117117093</v>
      </c>
      <c r="F31" s="1796">
        <v>9.0865728595277826</v>
      </c>
      <c r="G31" s="1796">
        <v>9.7312703583061868</v>
      </c>
      <c r="H31" s="1796">
        <v>14.809873248832556</v>
      </c>
      <c r="I31" s="1796">
        <v>14.558303886925794</v>
      </c>
      <c r="J31" s="13">
        <v>7.8775267538644442</v>
      </c>
    </row>
    <row r="32" spans="1:10" s="54" customFormat="1" ht="15" customHeight="1">
      <c r="A32" s="100" t="s">
        <v>135</v>
      </c>
      <c r="B32" s="146">
        <v>2024</v>
      </c>
      <c r="C32" s="117">
        <v>12.057797708021925</v>
      </c>
      <c r="D32" s="117">
        <v>13.342753330641907</v>
      </c>
      <c r="E32" s="117">
        <v>8.524590163934425</v>
      </c>
      <c r="F32" s="117">
        <v>9.4566353187042811</v>
      </c>
      <c r="G32" s="117">
        <v>24.010344141635166</v>
      </c>
      <c r="H32" s="117">
        <v>9.5560571858540246</v>
      </c>
      <c r="I32" s="117">
        <v>14.801615585649802</v>
      </c>
      <c r="J32" s="38">
        <v>8.5324232081911244</v>
      </c>
    </row>
    <row r="33" spans="1:19" s="54" customFormat="1" ht="15" customHeight="1">
      <c r="A33" s="52" t="s">
        <v>136</v>
      </c>
      <c r="B33" s="148">
        <v>2025</v>
      </c>
      <c r="C33" s="1796">
        <v>8.2538273796316837</v>
      </c>
      <c r="D33" s="1796">
        <v>8.7129087129087122</v>
      </c>
      <c r="E33" s="1796">
        <v>7.9110360360360357</v>
      </c>
      <c r="F33" s="1796">
        <v>9.7543524922489837</v>
      </c>
      <c r="G33" s="1796">
        <v>8.4690553745928341</v>
      </c>
      <c r="H33" s="1796">
        <v>9.8565710473649109</v>
      </c>
      <c r="I33" s="1796">
        <v>8.0329799764428742</v>
      </c>
      <c r="J33" s="13">
        <v>7.2532699167657544</v>
      </c>
    </row>
    <row r="34" spans="1:19" s="54" customFormat="1" ht="15" customHeight="1">
      <c r="A34" s="100" t="s">
        <v>137</v>
      </c>
      <c r="B34" s="146">
        <v>2024</v>
      </c>
      <c r="C34" s="117">
        <v>1.0712506228201295</v>
      </c>
      <c r="D34" s="117">
        <v>1.2313282196205089</v>
      </c>
      <c r="E34" s="117">
        <v>0.42622950819672129</v>
      </c>
      <c r="F34" s="117">
        <v>0.86206896551724121</v>
      </c>
      <c r="G34" s="117">
        <v>1.0940919037199126</v>
      </c>
      <c r="H34" s="117">
        <v>2.18209179834462</v>
      </c>
      <c r="I34" s="117">
        <v>1.5324305060584464</v>
      </c>
      <c r="J34" s="38">
        <v>0.64467197572999602</v>
      </c>
    </row>
    <row r="35" spans="1:19" s="54" customFormat="1" ht="15" customHeight="1">
      <c r="A35" s="52" t="s">
        <v>138</v>
      </c>
      <c r="B35" s="148">
        <v>2025</v>
      </c>
      <c r="C35" s="1796">
        <v>1.0871976924783671</v>
      </c>
      <c r="D35" s="1796">
        <v>1.247401247401247</v>
      </c>
      <c r="E35" s="1796">
        <v>0.47860360360360354</v>
      </c>
      <c r="F35" s="1796">
        <v>1.3117099928452181</v>
      </c>
      <c r="G35" s="1796">
        <v>0.73289902280130292</v>
      </c>
      <c r="H35" s="1796">
        <v>2.084723148765844</v>
      </c>
      <c r="I35" s="1796">
        <v>1.4252061248527679</v>
      </c>
      <c r="J35" s="13">
        <v>0.68370986920332943</v>
      </c>
    </row>
    <row r="36" spans="1:19" s="54" customFormat="1" ht="15" customHeight="1">
      <c r="A36" s="100" t="s">
        <v>2760</v>
      </c>
      <c r="B36" s="146">
        <v>2024</v>
      </c>
      <c r="C36" s="117">
        <v>1.669157947184853</v>
      </c>
      <c r="D36" s="117">
        <v>1.8368994751715784</v>
      </c>
      <c r="E36" s="117">
        <v>1.081967213114754</v>
      </c>
      <c r="F36" s="117">
        <v>1.2800417972831764</v>
      </c>
      <c r="G36" s="117">
        <v>3.1032424905510241</v>
      </c>
      <c r="H36" s="117">
        <v>2.8404815650865309</v>
      </c>
      <c r="I36" s="117">
        <v>1.6631028747921119</v>
      </c>
      <c r="J36" s="38">
        <v>1.2514220705346983</v>
      </c>
    </row>
    <row r="37" spans="1:19" s="54" customFormat="1" ht="15" customHeight="1">
      <c r="A37" s="52" t="s">
        <v>139</v>
      </c>
      <c r="B37" s="148">
        <v>2025</v>
      </c>
      <c r="C37" s="1796">
        <v>2.4628355890836473</v>
      </c>
      <c r="D37" s="1796">
        <v>2.2869022869022868</v>
      </c>
      <c r="E37" s="1796">
        <v>3.3220720720720722</v>
      </c>
      <c r="F37" s="1796">
        <v>2.6472692582876221</v>
      </c>
      <c r="G37" s="1796">
        <v>1.3843648208469055</v>
      </c>
      <c r="H37" s="1796">
        <v>1.9846564376250833</v>
      </c>
      <c r="I37" s="1796">
        <v>2.0023557126030624</v>
      </c>
      <c r="J37" s="13">
        <v>2.9429250891795475</v>
      </c>
    </row>
    <row r="38" spans="1:19" s="54" customFormat="1" ht="15" customHeight="1">
      <c r="A38" s="100" t="s">
        <v>140</v>
      </c>
      <c r="B38" s="116">
        <v>2024</v>
      </c>
      <c r="C38" s="117">
        <v>27.37917289486796</v>
      </c>
      <c r="D38" s="117">
        <v>23.879693177230521</v>
      </c>
      <c r="E38" s="117">
        <v>40.36065573770491</v>
      </c>
      <c r="F38" s="117">
        <v>31.844305120167181</v>
      </c>
      <c r="G38" s="117">
        <v>22.16033419534514</v>
      </c>
      <c r="H38" s="117">
        <v>18.886380737396536</v>
      </c>
      <c r="I38" s="117">
        <v>14.540270848182468</v>
      </c>
      <c r="J38" s="38">
        <v>37.011755783086834</v>
      </c>
    </row>
    <row r="39" spans="1:19" s="54" customFormat="1" ht="15" customHeight="1">
      <c r="A39" s="52" t="s">
        <v>141</v>
      </c>
      <c r="B39" s="148">
        <v>2025</v>
      </c>
      <c r="C39" s="1796">
        <v>26.114932327490571</v>
      </c>
      <c r="D39" s="1796">
        <v>23.908523908523907</v>
      </c>
      <c r="E39" s="1796">
        <v>35.36036036036036</v>
      </c>
      <c r="F39" s="1796">
        <v>29.143811113761032</v>
      </c>
      <c r="G39" s="1796">
        <v>23.758143322475568</v>
      </c>
      <c r="H39" s="1796">
        <v>18.145430286857906</v>
      </c>
      <c r="I39" s="1796">
        <v>17.502944640753828</v>
      </c>
      <c r="J39" s="13">
        <v>31.183115338882278</v>
      </c>
    </row>
    <row r="40" spans="1:19" s="1925" customFormat="1" ht="15" customHeight="1">
      <c r="A40" s="42" t="s">
        <v>2974</v>
      </c>
      <c r="B40" s="34"/>
      <c r="C40" s="34"/>
      <c r="D40" s="34"/>
      <c r="E40" s="34"/>
      <c r="F40" s="34"/>
      <c r="G40" s="34"/>
      <c r="H40" s="34"/>
      <c r="I40" s="34"/>
      <c r="J40" s="34"/>
      <c r="K40" s="34"/>
      <c r="L40" s="34"/>
    </row>
    <row r="41" spans="1:19" s="1924" customFormat="1" ht="15" customHeight="1">
      <c r="A41" s="1924" t="s">
        <v>2975</v>
      </c>
    </row>
    <row r="42" spans="1:19" s="14" customFormat="1" ht="15" customHeight="1"/>
    <row r="43" spans="1:19" s="14" customFormat="1" ht="15" customHeight="1">
      <c r="C43" s="120"/>
      <c r="D43" s="120"/>
      <c r="E43" s="120"/>
      <c r="F43" s="120"/>
      <c r="G43" s="120"/>
      <c r="H43" s="120"/>
      <c r="I43" s="120"/>
      <c r="J43" s="120"/>
      <c r="K43" s="45"/>
      <c r="L43" s="68"/>
      <c r="M43" s="68"/>
      <c r="N43" s="68"/>
      <c r="O43" s="68"/>
      <c r="P43" s="68"/>
      <c r="Q43" s="68"/>
      <c r="R43" s="68"/>
      <c r="S43" s="68"/>
    </row>
    <row r="44" spans="1:19" s="14" customFormat="1" ht="15" customHeight="1">
      <c r="C44" s="121"/>
      <c r="D44" s="121"/>
      <c r="E44" s="121"/>
      <c r="F44" s="121"/>
      <c r="G44" s="121"/>
      <c r="H44" s="121"/>
      <c r="I44" s="121"/>
      <c r="J44" s="121"/>
      <c r="K44" s="45"/>
      <c r="L44" s="68"/>
      <c r="M44" s="68"/>
      <c r="N44" s="68"/>
      <c r="O44" s="68"/>
      <c r="P44" s="68"/>
      <c r="Q44" s="68"/>
      <c r="R44" s="68"/>
      <c r="S44" s="68"/>
    </row>
    <row r="45" spans="1:19" s="14" customFormat="1" ht="15" customHeight="1">
      <c r="C45" s="121"/>
      <c r="D45" s="121"/>
      <c r="E45" s="121"/>
      <c r="F45" s="121"/>
      <c r="G45" s="121"/>
      <c r="H45" s="121"/>
      <c r="I45" s="121"/>
      <c r="J45" s="121"/>
      <c r="K45" s="45"/>
      <c r="L45" s="68"/>
      <c r="M45" s="68"/>
      <c r="N45" s="68"/>
      <c r="O45" s="68"/>
      <c r="P45" s="68"/>
      <c r="Q45" s="68"/>
      <c r="R45" s="68"/>
      <c r="S45" s="68"/>
    </row>
    <row r="46" spans="1:19" s="14" customFormat="1" ht="15" customHeight="1">
      <c r="C46" s="120"/>
      <c r="D46" s="120"/>
      <c r="E46" s="120"/>
      <c r="F46" s="120"/>
      <c r="G46" s="120"/>
      <c r="H46" s="120"/>
      <c r="I46" s="120"/>
      <c r="J46" s="120"/>
      <c r="K46" s="45"/>
      <c r="L46" s="68"/>
      <c r="M46" s="68"/>
      <c r="N46" s="68"/>
      <c r="O46" s="68"/>
      <c r="P46" s="68"/>
      <c r="Q46" s="68"/>
      <c r="R46" s="68"/>
      <c r="S46" s="68"/>
    </row>
    <row r="47" spans="1:19" s="14" customFormat="1" ht="15" customHeight="1">
      <c r="C47" s="121"/>
      <c r="D47" s="121"/>
      <c r="E47" s="121"/>
      <c r="F47" s="121"/>
      <c r="G47" s="121"/>
      <c r="H47" s="121"/>
      <c r="I47" s="121"/>
      <c r="J47" s="121"/>
      <c r="K47" s="45"/>
      <c r="L47" s="68"/>
      <c r="M47" s="68"/>
      <c r="N47" s="68"/>
      <c r="O47" s="68"/>
      <c r="P47" s="68"/>
      <c r="Q47" s="68"/>
      <c r="R47" s="68"/>
      <c r="S47" s="68"/>
    </row>
    <row r="48" spans="1:19" s="14" customFormat="1" ht="15" customHeight="1">
      <c r="C48" s="121"/>
      <c r="D48" s="121"/>
      <c r="E48" s="121"/>
      <c r="F48" s="121"/>
      <c r="G48" s="121"/>
      <c r="H48" s="121"/>
      <c r="I48" s="121"/>
      <c r="J48" s="121"/>
      <c r="K48" s="45"/>
      <c r="L48" s="68"/>
      <c r="M48" s="68"/>
      <c r="N48" s="68"/>
      <c r="O48" s="68"/>
      <c r="P48" s="68"/>
      <c r="Q48" s="68"/>
      <c r="R48" s="68"/>
      <c r="S48" s="68"/>
    </row>
    <row r="49" spans="3:19" s="14" customFormat="1" ht="15" customHeight="1">
      <c r="C49" s="120"/>
      <c r="D49" s="120"/>
      <c r="E49" s="120"/>
      <c r="F49" s="120"/>
      <c r="G49" s="120"/>
      <c r="H49" s="120"/>
      <c r="I49" s="120"/>
      <c r="J49" s="120"/>
      <c r="K49" s="45"/>
      <c r="L49" s="68"/>
      <c r="M49" s="68"/>
      <c r="N49" s="68"/>
      <c r="O49" s="68"/>
      <c r="P49" s="68"/>
      <c r="Q49" s="68"/>
      <c r="R49" s="68"/>
      <c r="S49" s="68"/>
    </row>
    <row r="50" spans="3:19" s="14" customFormat="1" ht="15" customHeight="1">
      <c r="C50" s="121"/>
      <c r="D50" s="121"/>
      <c r="E50" s="121"/>
      <c r="F50" s="121"/>
      <c r="G50" s="121"/>
      <c r="H50" s="121"/>
      <c r="I50" s="153"/>
      <c r="J50" s="153"/>
      <c r="K50" s="45"/>
      <c r="L50" s="68"/>
      <c r="M50" s="68"/>
      <c r="N50" s="68"/>
      <c r="O50" s="68"/>
      <c r="P50" s="68"/>
      <c r="Q50" s="68"/>
      <c r="R50" s="68"/>
      <c r="S50" s="68"/>
    </row>
    <row r="51" spans="3:19" s="14" customFormat="1" ht="15" customHeight="1">
      <c r="C51" s="121"/>
      <c r="D51" s="121"/>
      <c r="E51" s="121"/>
      <c r="F51" s="121"/>
      <c r="G51" s="121"/>
      <c r="H51" s="121"/>
      <c r="I51" s="121"/>
      <c r="J51" s="121"/>
      <c r="K51" s="45"/>
      <c r="L51" s="68"/>
      <c r="M51" s="68"/>
      <c r="N51" s="68"/>
      <c r="O51" s="68"/>
      <c r="P51" s="68"/>
      <c r="Q51" s="68"/>
      <c r="R51" s="68"/>
      <c r="S51" s="68"/>
    </row>
    <row r="52" spans="3:19" s="14" customFormat="1" ht="15" customHeight="1">
      <c r="C52" s="120"/>
      <c r="D52" s="120"/>
      <c r="E52" s="120"/>
      <c r="F52" s="120"/>
      <c r="G52" s="120"/>
      <c r="H52" s="120"/>
      <c r="I52" s="120"/>
      <c r="J52" s="120"/>
      <c r="K52" s="45"/>
      <c r="L52" s="68"/>
      <c r="M52" s="68"/>
      <c r="N52" s="68"/>
      <c r="O52" s="68"/>
      <c r="P52" s="68"/>
      <c r="Q52" s="68"/>
      <c r="R52" s="68"/>
      <c r="S52" s="68"/>
    </row>
    <row r="53" spans="3:19" s="14" customFormat="1" ht="15" customHeight="1">
      <c r="C53" s="121"/>
      <c r="D53" s="121"/>
      <c r="E53" s="121"/>
      <c r="F53" s="121"/>
      <c r="G53" s="121"/>
      <c r="H53" s="121"/>
      <c r="I53" s="121"/>
      <c r="J53" s="121"/>
      <c r="K53" s="45"/>
      <c r="L53" s="68"/>
      <c r="M53" s="68"/>
      <c r="N53" s="68"/>
      <c r="O53" s="68"/>
      <c r="P53" s="68"/>
      <c r="Q53" s="68"/>
      <c r="R53" s="68"/>
      <c r="S53" s="68"/>
    </row>
    <row r="54" spans="3:19" s="14" customFormat="1" ht="15" customHeight="1">
      <c r="C54" s="121"/>
      <c r="D54" s="121"/>
      <c r="E54" s="121"/>
      <c r="F54" s="121"/>
      <c r="G54" s="121"/>
      <c r="H54" s="121"/>
      <c r="I54" s="121"/>
      <c r="J54" s="121"/>
      <c r="K54" s="45"/>
      <c r="L54" s="68"/>
      <c r="M54" s="68"/>
      <c r="N54" s="68"/>
      <c r="O54" s="68"/>
      <c r="P54" s="68"/>
      <c r="Q54" s="68"/>
      <c r="R54" s="68"/>
      <c r="S54" s="68"/>
    </row>
    <row r="55" spans="3:19" s="14" customFormat="1" ht="15" customHeight="1">
      <c r="C55" s="120"/>
      <c r="D55" s="120"/>
      <c r="E55" s="120"/>
      <c r="F55" s="120"/>
      <c r="G55" s="120"/>
      <c r="H55" s="120"/>
      <c r="I55" s="120"/>
      <c r="J55" s="120"/>
      <c r="K55" s="45"/>
      <c r="L55" s="68"/>
      <c r="M55" s="68"/>
      <c r="N55" s="68"/>
      <c r="O55" s="68"/>
      <c r="P55" s="68"/>
      <c r="Q55" s="68"/>
      <c r="R55" s="68"/>
      <c r="S55" s="68"/>
    </row>
    <row r="56" spans="3:19" s="14" customFormat="1" ht="15" customHeight="1">
      <c r="C56" s="121"/>
      <c r="D56" s="121"/>
      <c r="E56" s="121"/>
      <c r="F56" s="121"/>
      <c r="G56" s="121"/>
      <c r="H56" s="121"/>
      <c r="I56" s="121"/>
      <c r="J56" s="121"/>
      <c r="K56" s="45"/>
      <c r="L56" s="68"/>
      <c r="M56" s="68"/>
      <c r="N56" s="68"/>
      <c r="O56" s="68"/>
      <c r="P56" s="68"/>
      <c r="Q56" s="68"/>
      <c r="R56" s="68"/>
      <c r="S56" s="68"/>
    </row>
    <row r="57" spans="3:19" s="14" customFormat="1" ht="15" customHeight="1">
      <c r="C57" s="121"/>
      <c r="D57" s="121"/>
      <c r="E57" s="121"/>
      <c r="F57" s="121"/>
      <c r="G57" s="121"/>
      <c r="H57" s="121"/>
      <c r="I57" s="121"/>
      <c r="J57" s="121"/>
      <c r="K57" s="45"/>
      <c r="L57" s="68"/>
      <c r="M57" s="68"/>
      <c r="N57" s="68"/>
      <c r="O57" s="68"/>
      <c r="P57" s="68"/>
      <c r="Q57" s="68"/>
      <c r="R57" s="68"/>
      <c r="S57" s="68"/>
    </row>
    <row r="58" spans="3:19" s="14" customFormat="1" ht="15" customHeight="1">
      <c r="C58" s="120"/>
      <c r="D58" s="120"/>
      <c r="E58" s="120"/>
      <c r="F58" s="120"/>
      <c r="G58" s="120"/>
      <c r="H58" s="120"/>
      <c r="I58" s="120"/>
      <c r="J58" s="120"/>
      <c r="K58" s="45"/>
      <c r="L58" s="68"/>
      <c r="M58" s="68"/>
      <c r="N58" s="68"/>
      <c r="O58" s="68"/>
      <c r="P58" s="68"/>
      <c r="Q58" s="68"/>
      <c r="R58" s="68"/>
      <c r="S58" s="68"/>
    </row>
    <row r="59" spans="3:19" s="14" customFormat="1" ht="15" customHeight="1">
      <c r="C59" s="121"/>
      <c r="D59" s="121"/>
      <c r="E59" s="121"/>
      <c r="F59" s="121"/>
      <c r="G59" s="121"/>
      <c r="H59" s="121"/>
      <c r="I59" s="121"/>
      <c r="J59" s="121"/>
      <c r="K59" s="45"/>
      <c r="L59" s="68"/>
      <c r="M59" s="68"/>
      <c r="N59" s="68"/>
      <c r="O59" s="68"/>
      <c r="P59" s="68"/>
      <c r="Q59" s="68"/>
      <c r="R59" s="68"/>
      <c r="S59" s="68"/>
    </row>
    <row r="60" spans="3:19" s="14" customFormat="1" ht="15" customHeight="1">
      <c r="C60" s="121"/>
      <c r="D60" s="121"/>
      <c r="E60" s="121"/>
      <c r="F60" s="121"/>
      <c r="G60" s="121"/>
      <c r="H60" s="121"/>
      <c r="I60" s="121"/>
      <c r="J60" s="121"/>
      <c r="K60" s="45"/>
      <c r="L60" s="68"/>
      <c r="M60" s="68"/>
      <c r="N60" s="68"/>
      <c r="O60" s="68"/>
      <c r="P60" s="68"/>
      <c r="Q60" s="68"/>
      <c r="R60" s="68"/>
      <c r="S60" s="68"/>
    </row>
    <row r="61" spans="3:19" s="14" customFormat="1" ht="15" customHeight="1">
      <c r="C61" s="120"/>
      <c r="D61" s="120"/>
      <c r="E61" s="120"/>
      <c r="F61" s="120"/>
      <c r="G61" s="120"/>
      <c r="H61" s="120"/>
      <c r="I61" s="120"/>
      <c r="J61" s="120"/>
      <c r="K61" s="45"/>
      <c r="L61" s="68"/>
      <c r="M61" s="68"/>
      <c r="N61" s="68"/>
      <c r="O61" s="68"/>
      <c r="P61" s="68"/>
      <c r="Q61" s="68"/>
      <c r="R61" s="68"/>
      <c r="S61" s="68"/>
    </row>
    <row r="62" spans="3:19" s="14" customFormat="1" ht="15" customHeight="1">
      <c r="C62" s="121"/>
      <c r="D62" s="121"/>
      <c r="E62" s="121"/>
      <c r="F62" s="121"/>
      <c r="G62" s="121"/>
      <c r="H62" s="121"/>
      <c r="I62" s="121"/>
      <c r="J62" s="121"/>
      <c r="K62" s="45"/>
      <c r="L62" s="68"/>
      <c r="M62" s="68"/>
      <c r="N62" s="68"/>
      <c r="O62" s="68"/>
      <c r="P62" s="68"/>
      <c r="Q62" s="68"/>
      <c r="R62" s="68"/>
      <c r="S62" s="68"/>
    </row>
    <row r="63" spans="3:19" s="14" customFormat="1" ht="15" customHeight="1">
      <c r="C63" s="45"/>
      <c r="D63" s="45"/>
      <c r="E63" s="45"/>
      <c r="F63" s="45"/>
      <c r="G63" s="45"/>
      <c r="H63" s="45"/>
      <c r="I63" s="45"/>
      <c r="J63" s="45"/>
      <c r="K63" s="45"/>
      <c r="L63" s="45"/>
      <c r="M63" s="45"/>
      <c r="N63" s="45"/>
      <c r="O63" s="45"/>
      <c r="P63" s="45"/>
      <c r="Q63" s="45"/>
      <c r="R63" s="45"/>
      <c r="S63" s="45"/>
    </row>
    <row r="64" spans="3:19" s="14" customFormat="1" ht="15" customHeight="1"/>
    <row r="65" s="14" customFormat="1" ht="15" customHeight="1"/>
    <row r="66" s="14" customFormat="1" ht="15" customHeight="1"/>
    <row r="67" s="14" customFormat="1" ht="15" customHeight="1"/>
    <row r="68" s="14" customFormat="1" ht="15" customHeight="1"/>
    <row r="69" s="14" customFormat="1" ht="15" customHeight="1"/>
    <row r="70" s="14" customFormat="1" ht="15" customHeight="1"/>
    <row r="71" s="14" customFormat="1" ht="15" customHeight="1"/>
    <row r="72" s="14" customFormat="1" ht="15" customHeight="1"/>
    <row r="73" s="14" customFormat="1" ht="15" customHeight="1"/>
    <row r="74" s="14" customFormat="1" ht="15" customHeight="1"/>
    <row r="75" s="14" customFormat="1" ht="15" customHeight="1"/>
    <row r="76" s="14" customFormat="1" ht="15" customHeight="1"/>
    <row r="77" s="14" customFormat="1" ht="15" customHeight="1"/>
    <row r="78" s="14" customFormat="1" ht="15" customHeight="1"/>
    <row r="79" s="14" customFormat="1" ht="15" customHeight="1"/>
    <row r="80" s="14" customFormat="1" ht="15" customHeight="1"/>
    <row r="81" s="14" customFormat="1" ht="15" customHeight="1"/>
    <row r="82" s="14" customFormat="1" ht="15" customHeight="1"/>
    <row r="83" s="14" customFormat="1" ht="15" customHeight="1"/>
    <row r="84" s="14" customFormat="1" ht="15" customHeight="1"/>
    <row r="85" s="14" customFormat="1" ht="15" customHeight="1"/>
    <row r="86" s="14" customFormat="1" ht="15" customHeight="1"/>
    <row r="87" s="14" customFormat="1" ht="15" customHeight="1"/>
    <row r="88" s="14" customFormat="1" ht="15" customHeight="1"/>
    <row r="89" s="14" customFormat="1" ht="15" customHeight="1"/>
    <row r="90" s="14" customFormat="1" ht="15" customHeight="1"/>
    <row r="91" s="14" customFormat="1" ht="15" customHeight="1"/>
    <row r="92" s="14" customFormat="1" ht="15" customHeight="1"/>
    <row r="93" s="14" customFormat="1" ht="15" customHeight="1"/>
    <row r="94" s="14" customFormat="1" ht="15" customHeight="1"/>
    <row r="95" s="14" customFormat="1" ht="15" customHeight="1"/>
    <row r="96" s="14" customFormat="1" ht="15" customHeight="1"/>
    <row r="97" s="14" customFormat="1" ht="15" customHeight="1"/>
    <row r="98" s="14" customFormat="1" ht="15" customHeight="1"/>
    <row r="99" s="14" customFormat="1" ht="15" customHeight="1"/>
    <row r="100" s="14" customFormat="1" ht="15" customHeight="1"/>
    <row r="101" s="14" customFormat="1" ht="15" customHeight="1"/>
    <row r="102" s="14" customFormat="1" ht="15" customHeight="1"/>
    <row r="103" s="14" customFormat="1" ht="15" customHeight="1"/>
    <row r="104" s="14" customFormat="1" ht="15" customHeight="1"/>
    <row r="105" s="14" customFormat="1" ht="15" customHeight="1"/>
    <row r="106" s="14" customFormat="1" ht="15" customHeight="1"/>
    <row r="107" s="14" customFormat="1" ht="15" customHeight="1"/>
    <row r="108" s="14" customFormat="1" ht="15" customHeight="1"/>
    <row r="109" s="14" customFormat="1" ht="15" customHeight="1"/>
    <row r="110" s="14" customFormat="1" ht="15" customHeight="1"/>
    <row r="111" s="14" customFormat="1" ht="15" customHeight="1"/>
    <row r="112" s="14" customFormat="1" ht="15" customHeight="1"/>
    <row r="113" s="14" customFormat="1" ht="15" customHeight="1"/>
    <row r="114" s="14" customFormat="1" ht="15" customHeight="1"/>
    <row r="115" s="14" customFormat="1" ht="15" customHeight="1"/>
    <row r="116" s="14" customFormat="1" ht="15" customHeight="1"/>
    <row r="117" s="14" customFormat="1" ht="15" customHeight="1"/>
    <row r="118" s="14" customFormat="1" ht="15" customHeight="1"/>
    <row r="119" s="14" customFormat="1" ht="15" customHeight="1"/>
    <row r="120" s="14" customFormat="1" ht="15" customHeight="1"/>
    <row r="121" s="14" customFormat="1" ht="15" customHeight="1"/>
    <row r="122" s="14" customFormat="1" ht="15" customHeight="1"/>
    <row r="123" s="14" customFormat="1" ht="15" customHeight="1"/>
    <row r="124" s="14" customFormat="1" ht="15" customHeight="1"/>
    <row r="125" s="14" customFormat="1" ht="15" customHeight="1"/>
    <row r="126" s="14" customFormat="1" ht="15" customHeight="1"/>
    <row r="127" s="14" customFormat="1" ht="15" customHeight="1"/>
    <row r="128" s="14" customFormat="1" ht="15" customHeight="1"/>
    <row r="129" s="14" customFormat="1" ht="15" customHeight="1"/>
    <row r="130" s="14" customFormat="1" ht="15" customHeight="1"/>
    <row r="131" s="14" customFormat="1" ht="15" customHeight="1"/>
    <row r="132" s="14" customFormat="1" ht="15" customHeight="1"/>
    <row r="133" s="14" customFormat="1" ht="15" customHeight="1"/>
    <row r="134" s="14" customFormat="1" ht="15" customHeight="1"/>
    <row r="135" s="14" customFormat="1" ht="15" customHeight="1"/>
    <row r="136" s="14" customFormat="1" ht="15" customHeight="1"/>
    <row r="137" s="14" customFormat="1" ht="15" customHeight="1"/>
    <row r="138" s="14" customFormat="1" ht="15" customHeight="1"/>
    <row r="139" s="14" customFormat="1" ht="15" customHeight="1"/>
    <row r="140" s="14" customFormat="1" ht="15" customHeight="1"/>
    <row r="141" s="14" customFormat="1" ht="15" customHeight="1"/>
    <row r="142" s="14" customFormat="1" ht="15" customHeight="1"/>
    <row r="143" s="14" customFormat="1" ht="15" customHeight="1"/>
    <row r="144" s="14" customFormat="1" ht="15" customHeight="1"/>
    <row r="145" s="14" customFormat="1" ht="15" customHeight="1"/>
    <row r="146" s="14" customFormat="1" ht="15" customHeight="1"/>
    <row r="147" s="14" customFormat="1" ht="15" customHeight="1"/>
    <row r="148" s="14" customFormat="1" ht="15" customHeight="1"/>
    <row r="149" s="14" customFormat="1" ht="15" customHeight="1"/>
    <row r="150" s="14" customFormat="1" ht="15" customHeight="1"/>
    <row r="151" s="14" customFormat="1" ht="15" customHeight="1"/>
    <row r="152" s="14" customFormat="1" ht="15" customHeight="1"/>
    <row r="153" s="14" customFormat="1" ht="15" customHeight="1"/>
    <row r="154" s="14" customFormat="1" ht="15" customHeight="1"/>
    <row r="155" s="14" customFormat="1" ht="15" customHeight="1"/>
    <row r="156" s="14" customFormat="1" ht="15" customHeight="1"/>
    <row r="157" s="14" customFormat="1" ht="15" customHeight="1"/>
    <row r="158" s="14" customFormat="1" ht="15" customHeight="1"/>
    <row r="159" s="14" customFormat="1" ht="15" customHeight="1"/>
    <row r="160" s="14" customFormat="1" ht="15" customHeight="1"/>
    <row r="161" s="14" customFormat="1" ht="15" customHeight="1"/>
    <row r="162" s="14" customFormat="1" ht="15" customHeight="1"/>
    <row r="163" s="14" customFormat="1" ht="15" customHeight="1"/>
    <row r="164" s="14" customFormat="1" ht="15" customHeight="1"/>
    <row r="165" s="14" customFormat="1" ht="15" customHeight="1"/>
    <row r="166" s="14" customFormat="1" ht="15" customHeight="1"/>
    <row r="167" s="14" customFormat="1" ht="15" customHeight="1"/>
    <row r="168" s="14" customFormat="1" ht="15" customHeight="1"/>
    <row r="169" s="14" customFormat="1" ht="15" customHeight="1"/>
    <row r="170" s="14" customFormat="1" ht="15" customHeight="1"/>
    <row r="171" s="14" customFormat="1" ht="15" customHeight="1"/>
    <row r="172" s="14" customFormat="1" ht="15" customHeight="1"/>
    <row r="173" s="14" customFormat="1" ht="15" customHeight="1"/>
    <row r="174" s="14" customFormat="1" ht="15" customHeight="1"/>
    <row r="175" s="14" customFormat="1" ht="15" customHeight="1"/>
    <row r="176" s="14" customFormat="1" ht="15" customHeight="1"/>
    <row r="177" s="14" customFormat="1" ht="15" customHeight="1"/>
    <row r="178" s="14" customFormat="1" ht="15" customHeight="1"/>
    <row r="179" s="14" customFormat="1" ht="15" customHeight="1"/>
    <row r="180" s="14" customFormat="1" ht="15" customHeight="1"/>
    <row r="181" s="14" customFormat="1" ht="15" customHeight="1"/>
    <row r="182" s="14" customFormat="1" ht="15" customHeight="1"/>
    <row r="183" s="14" customFormat="1" ht="15" customHeight="1"/>
    <row r="184" s="14" customFormat="1" ht="15" customHeight="1"/>
    <row r="185" s="14" customFormat="1" ht="15" customHeight="1"/>
    <row r="186" s="14" customFormat="1" ht="15" customHeight="1"/>
    <row r="187" s="14" customFormat="1" ht="15" customHeight="1"/>
    <row r="188" s="14" customFormat="1" ht="15" customHeight="1"/>
    <row r="189" s="14" customFormat="1" ht="15" customHeight="1"/>
    <row r="190" s="14" customFormat="1" ht="15" customHeight="1"/>
    <row r="191" s="14" customFormat="1" ht="15" customHeight="1"/>
    <row r="192" s="14" customFormat="1" ht="15" customHeight="1"/>
    <row r="193" s="14" customFormat="1" ht="15" customHeight="1"/>
    <row r="194" s="14" customFormat="1" ht="15" customHeight="1"/>
    <row r="195" s="14" customFormat="1" ht="15" customHeight="1"/>
    <row r="196" s="14" customFormat="1" ht="15" customHeight="1"/>
    <row r="197" s="14" customFormat="1" ht="15" customHeight="1"/>
    <row r="198" s="14" customFormat="1" ht="15" customHeight="1"/>
    <row r="199" s="14" customFormat="1" ht="15" customHeight="1"/>
    <row r="200" s="14" customFormat="1" ht="15" customHeight="1"/>
    <row r="201" s="14" customFormat="1" ht="15" customHeight="1"/>
    <row r="202" s="14" customFormat="1" ht="15" customHeight="1"/>
    <row r="203" s="14" customFormat="1" ht="15" customHeight="1"/>
    <row r="204" s="14" customFormat="1" ht="15" customHeight="1"/>
    <row r="205" s="14" customFormat="1" ht="15" customHeight="1"/>
    <row r="206" s="14" customFormat="1" ht="15" customHeight="1"/>
    <row r="207" s="14" customFormat="1" ht="15" customHeight="1"/>
    <row r="208" s="14" customFormat="1" ht="15" customHeight="1"/>
    <row r="209" s="14" customFormat="1" ht="15" customHeight="1"/>
    <row r="210" s="14" customFormat="1" ht="15" customHeight="1"/>
    <row r="211" s="14" customFormat="1" ht="15" customHeight="1"/>
    <row r="212" s="14" customFormat="1" ht="15" customHeight="1"/>
    <row r="213" s="14" customFormat="1" ht="15" customHeight="1"/>
    <row r="214" s="14" customFormat="1" ht="15" customHeight="1"/>
    <row r="215" s="14" customFormat="1" ht="15" customHeight="1"/>
    <row r="216" s="14" customFormat="1" ht="15" customHeight="1"/>
    <row r="217" s="14" customFormat="1" ht="15" customHeight="1"/>
    <row r="218" s="14" customFormat="1" ht="15" customHeight="1"/>
    <row r="219" s="14" customFormat="1" ht="15" customHeight="1"/>
    <row r="220" s="14" customFormat="1" ht="15" customHeight="1"/>
    <row r="221" s="14" customFormat="1" ht="15" customHeight="1"/>
    <row r="222" s="14" customFormat="1" ht="15" customHeight="1"/>
    <row r="223" s="14" customFormat="1" ht="15" customHeight="1"/>
    <row r="224" s="14" customFormat="1" ht="15" customHeight="1"/>
    <row r="225" s="14" customFormat="1" ht="15" customHeight="1"/>
    <row r="226" s="14" customFormat="1" ht="15" customHeight="1"/>
    <row r="227" s="14" customFormat="1" ht="15" customHeight="1"/>
    <row r="228" s="14" customFormat="1" ht="15" customHeight="1"/>
    <row r="229" s="14" customFormat="1" ht="15" customHeight="1"/>
    <row r="230" s="14" customFormat="1" ht="15" customHeight="1"/>
    <row r="231" s="14" customFormat="1" ht="15" customHeight="1"/>
    <row r="232" s="14" customFormat="1" ht="15" customHeight="1"/>
    <row r="233" s="14" customFormat="1" ht="15" customHeight="1"/>
    <row r="234" s="14" customFormat="1" ht="15" customHeight="1"/>
    <row r="235" s="14" customFormat="1" ht="15" customHeight="1"/>
    <row r="236" s="14" customFormat="1" ht="15" customHeight="1"/>
    <row r="237" s="14" customFormat="1" ht="15" customHeight="1"/>
    <row r="238" s="14" customFormat="1" ht="15" customHeight="1"/>
  </sheetData>
  <mergeCells count="16">
    <mergeCell ref="C25:J25"/>
    <mergeCell ref="A1:J1"/>
    <mergeCell ref="A2:J2"/>
    <mergeCell ref="A3:J3"/>
    <mergeCell ref="A4:B7"/>
    <mergeCell ref="C4:C7"/>
    <mergeCell ref="D4:I4"/>
    <mergeCell ref="J4:J7"/>
    <mergeCell ref="D5:D7"/>
    <mergeCell ref="E5:E6"/>
    <mergeCell ref="F5:F6"/>
    <mergeCell ref="G5:G6"/>
    <mergeCell ref="H5:H6"/>
    <mergeCell ref="I5:I6"/>
    <mergeCell ref="E7:I7"/>
    <mergeCell ref="C8:J8"/>
  </mergeCells>
  <hyperlinks>
    <hyperlink ref="A3:J3" location="'Spis tablic_DZIAŁ II'!A1" display="'Spis tablic_DZIAŁ II'!A1" xr:uid="{00000000-0004-0000-0D00-000000000000}"/>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202"/>
  <sheetViews>
    <sheetView zoomScaleNormal="100" workbookViewId="0">
      <selection activeCell="K21" sqref="K21"/>
    </sheetView>
  </sheetViews>
  <sheetFormatPr defaultColWidth="9.109375" defaultRowHeight="11.4"/>
  <cols>
    <col min="1" max="1" width="49.6640625" style="2" customWidth="1"/>
    <col min="2" max="9" width="12.6640625" style="2" customWidth="1"/>
    <col min="10" max="10" width="12.6640625" style="82" customWidth="1"/>
    <col min="11" max="11" width="49.6640625" style="82" customWidth="1"/>
    <col min="12" max="16384" width="9.109375" style="2"/>
  </cols>
  <sheetData>
    <row r="1" spans="1:21" s="1803" customFormat="1" ht="15" customHeight="1">
      <c r="A1" s="2124" t="s">
        <v>2784</v>
      </c>
      <c r="B1" s="2124"/>
      <c r="C1" s="2124"/>
      <c r="D1" s="2124"/>
      <c r="E1" s="2124"/>
      <c r="F1" s="2124"/>
      <c r="G1" s="2124"/>
      <c r="H1" s="2125"/>
      <c r="I1" s="2125"/>
      <c r="J1" s="2125"/>
      <c r="K1" s="1802"/>
    </row>
    <row r="2" spans="1:21" s="156" customFormat="1" ht="15" customHeight="1">
      <c r="A2" s="2088" t="s">
        <v>2783</v>
      </c>
      <c r="B2" s="2126"/>
      <c r="C2" s="2126"/>
      <c r="D2" s="2126"/>
      <c r="E2" s="2126"/>
      <c r="F2" s="2126"/>
      <c r="G2" s="2126"/>
      <c r="H2" s="2126"/>
      <c r="I2" s="2126"/>
      <c r="J2" s="2126"/>
      <c r="K2" s="155"/>
    </row>
    <row r="3" spans="1:21" s="128" customFormat="1" ht="24.9" customHeight="1">
      <c r="A3" s="2115" t="s">
        <v>11</v>
      </c>
      <c r="B3" s="2115"/>
      <c r="C3" s="2115"/>
      <c r="D3" s="2115"/>
      <c r="E3" s="2115"/>
      <c r="F3" s="2115"/>
      <c r="G3" s="2115"/>
      <c r="H3" s="2115"/>
      <c r="I3" s="2115"/>
      <c r="J3" s="2115"/>
      <c r="K3" s="2115"/>
    </row>
    <row r="4" spans="1:21" s="18" customFormat="1" ht="24.9" customHeight="1">
      <c r="A4" s="2105" t="s">
        <v>160</v>
      </c>
      <c r="B4" s="2095" t="s">
        <v>123</v>
      </c>
      <c r="C4" s="2101" t="s">
        <v>161</v>
      </c>
      <c r="D4" s="2101"/>
      <c r="E4" s="2101"/>
      <c r="F4" s="2101"/>
      <c r="G4" s="2101"/>
      <c r="H4" s="2101"/>
      <c r="I4" s="2101"/>
      <c r="J4" s="2101"/>
      <c r="K4" s="2121" t="s">
        <v>162</v>
      </c>
      <c r="M4" s="111"/>
      <c r="N4" s="111"/>
      <c r="O4" s="111"/>
      <c r="P4" s="111"/>
      <c r="Q4" s="111"/>
      <c r="R4" s="111"/>
      <c r="S4" s="111"/>
      <c r="T4" s="111"/>
      <c r="U4" s="111"/>
    </row>
    <row r="5" spans="1:21" s="18" customFormat="1" ht="24.9" customHeight="1">
      <c r="A5" s="2079"/>
      <c r="B5" s="2096"/>
      <c r="C5" s="2098" t="s">
        <v>125</v>
      </c>
      <c r="D5" s="2105"/>
      <c r="E5" s="2106"/>
      <c r="F5" s="2095" t="s">
        <v>126</v>
      </c>
      <c r="G5" s="2095" t="s">
        <v>163</v>
      </c>
      <c r="H5" s="2098" t="s">
        <v>127</v>
      </c>
      <c r="I5" s="2105"/>
      <c r="J5" s="2106"/>
      <c r="K5" s="2122"/>
      <c r="M5" s="111"/>
      <c r="N5" s="111"/>
      <c r="O5" s="111"/>
      <c r="P5" s="111"/>
      <c r="Q5" s="111"/>
      <c r="R5" s="111"/>
      <c r="S5" s="111"/>
      <c r="T5" s="111"/>
      <c r="U5" s="111"/>
    </row>
    <row r="6" spans="1:21" s="18" customFormat="1" ht="24.9" customHeight="1">
      <c r="A6" s="2079"/>
      <c r="B6" s="2096"/>
      <c r="C6" s="2095" t="s">
        <v>128</v>
      </c>
      <c r="D6" s="2098" t="s">
        <v>129</v>
      </c>
      <c r="E6" s="2106"/>
      <c r="F6" s="2096"/>
      <c r="G6" s="2096"/>
      <c r="H6" s="2095" t="s">
        <v>128</v>
      </c>
      <c r="I6" s="2095" t="s">
        <v>130</v>
      </c>
      <c r="J6" s="2095" t="s">
        <v>131</v>
      </c>
      <c r="K6" s="2122"/>
      <c r="M6" s="111"/>
      <c r="N6" s="111"/>
      <c r="O6" s="111"/>
      <c r="P6" s="111"/>
      <c r="Q6" s="111"/>
      <c r="R6" s="111"/>
      <c r="S6" s="111"/>
      <c r="T6" s="111"/>
      <c r="U6" s="111"/>
    </row>
    <row r="7" spans="1:21" s="18" customFormat="1" ht="24.9" customHeight="1">
      <c r="A7" s="2079"/>
      <c r="B7" s="2096"/>
      <c r="C7" s="2096"/>
      <c r="D7" s="2101" t="s">
        <v>164</v>
      </c>
      <c r="E7" s="2101" t="s">
        <v>2758</v>
      </c>
      <c r="F7" s="2096"/>
      <c r="G7" s="2096"/>
      <c r="H7" s="2096"/>
      <c r="I7" s="2096"/>
      <c r="J7" s="2096"/>
      <c r="K7" s="2122"/>
      <c r="M7" s="111"/>
      <c r="N7" s="111"/>
      <c r="O7" s="111"/>
      <c r="P7" s="111"/>
      <c r="Q7" s="111"/>
      <c r="R7" s="111"/>
      <c r="S7" s="111"/>
      <c r="T7" s="111"/>
      <c r="U7" s="111"/>
    </row>
    <row r="8" spans="1:21" s="18" customFormat="1" ht="24.9" customHeight="1">
      <c r="A8" s="2080"/>
      <c r="B8" s="2097"/>
      <c r="C8" s="2097"/>
      <c r="D8" s="2101"/>
      <c r="E8" s="2101"/>
      <c r="F8" s="2097"/>
      <c r="G8" s="2097"/>
      <c r="H8" s="2097"/>
      <c r="I8" s="2097"/>
      <c r="J8" s="2097"/>
      <c r="K8" s="2123"/>
      <c r="M8" s="111"/>
      <c r="N8" s="111"/>
      <c r="O8" s="111"/>
      <c r="P8" s="111"/>
      <c r="Q8" s="111"/>
      <c r="R8" s="111"/>
      <c r="S8" s="111"/>
      <c r="T8" s="111"/>
      <c r="U8" s="111"/>
    </row>
    <row r="9" spans="1:21" s="54" customFormat="1" ht="21" customHeight="1">
      <c r="A9" s="100"/>
      <c r="B9" s="2120" t="s">
        <v>2139</v>
      </c>
      <c r="C9" s="2120"/>
      <c r="D9" s="2120"/>
      <c r="E9" s="2120"/>
      <c r="F9" s="2120"/>
      <c r="G9" s="2120"/>
      <c r="H9" s="2120"/>
      <c r="I9" s="2120"/>
      <c r="J9" s="2120"/>
      <c r="K9" s="52"/>
    </row>
    <row r="10" spans="1:21" s="54" customFormat="1" ht="15" customHeight="1">
      <c r="A10" s="100" t="s">
        <v>165</v>
      </c>
      <c r="B10" s="1804">
        <v>95</v>
      </c>
      <c r="C10" s="1804">
        <v>93</v>
      </c>
      <c r="D10" s="1804">
        <v>96.6</v>
      </c>
      <c r="E10" s="1804">
        <v>90.5</v>
      </c>
      <c r="F10" s="1804">
        <v>99.4</v>
      </c>
      <c r="G10" s="1804">
        <v>93.1</v>
      </c>
      <c r="H10" s="1804">
        <v>98.7</v>
      </c>
      <c r="I10" s="1804">
        <v>98.8</v>
      </c>
      <c r="J10" s="1805">
        <v>97.6</v>
      </c>
      <c r="K10" s="52" t="s">
        <v>166</v>
      </c>
      <c r="L10" s="1806"/>
    </row>
    <row r="11" spans="1:21" s="54" customFormat="1" ht="15" customHeight="1">
      <c r="A11" s="100" t="s">
        <v>181</v>
      </c>
      <c r="B11" s="1804">
        <v>65.099999999999994</v>
      </c>
      <c r="C11" s="1804">
        <v>65.599999999999994</v>
      </c>
      <c r="D11" s="1804">
        <v>66.3</v>
      </c>
      <c r="E11" s="1804">
        <v>65</v>
      </c>
      <c r="F11" s="1804">
        <v>58</v>
      </c>
      <c r="G11" s="1804">
        <v>67.099999999999994</v>
      </c>
      <c r="H11" s="1804">
        <v>65.400000000000006</v>
      </c>
      <c r="I11" s="1804">
        <v>66.400000000000006</v>
      </c>
      <c r="J11" s="1805">
        <v>54.8</v>
      </c>
      <c r="K11" s="52" t="s">
        <v>167</v>
      </c>
      <c r="L11" s="1806"/>
    </row>
    <row r="12" spans="1:21" s="54" customFormat="1" ht="21" customHeight="1">
      <c r="A12" s="100" t="s">
        <v>168</v>
      </c>
      <c r="B12" s="1804">
        <v>60.1</v>
      </c>
      <c r="C12" s="1804">
        <v>55.6</v>
      </c>
      <c r="D12" s="1804">
        <v>59.8</v>
      </c>
      <c r="E12" s="1804">
        <v>52.7</v>
      </c>
      <c r="F12" s="1804">
        <v>69.5</v>
      </c>
      <c r="G12" s="1804">
        <v>54.2</v>
      </c>
      <c r="H12" s="1804">
        <v>68.400000000000006</v>
      </c>
      <c r="I12" s="1804">
        <v>68.8</v>
      </c>
      <c r="J12" s="1805">
        <v>63.5</v>
      </c>
      <c r="K12" s="52" t="s">
        <v>169</v>
      </c>
      <c r="L12" s="1806"/>
    </row>
    <row r="13" spans="1:21" s="54" customFormat="1" ht="15" customHeight="1">
      <c r="A13" s="100" t="s">
        <v>170</v>
      </c>
      <c r="B13" s="1804">
        <v>79</v>
      </c>
      <c r="C13" s="1804">
        <v>91.9</v>
      </c>
      <c r="D13" s="1804">
        <v>86</v>
      </c>
      <c r="E13" s="1804">
        <v>96.1</v>
      </c>
      <c r="F13" s="1804">
        <v>87.7</v>
      </c>
      <c r="G13" s="1804">
        <v>97.3</v>
      </c>
      <c r="H13" s="1804">
        <v>52.6</v>
      </c>
      <c r="I13" s="1804">
        <v>54.1</v>
      </c>
      <c r="J13" s="1805">
        <v>36.5</v>
      </c>
      <c r="K13" s="52" t="s">
        <v>171</v>
      </c>
      <c r="L13" s="1806"/>
    </row>
    <row r="14" spans="1:21" s="54" customFormat="1" ht="15" customHeight="1">
      <c r="A14" s="158" t="s">
        <v>172</v>
      </c>
      <c r="B14" s="1804">
        <v>91</v>
      </c>
      <c r="C14" s="1804">
        <v>98.2</v>
      </c>
      <c r="D14" s="1804">
        <v>96.9</v>
      </c>
      <c r="E14" s="1804">
        <v>99</v>
      </c>
      <c r="F14" s="1804">
        <v>95.9</v>
      </c>
      <c r="G14" s="1804">
        <v>98.9</v>
      </c>
      <c r="H14" s="1804">
        <v>76.7</v>
      </c>
      <c r="I14" s="1804">
        <v>77.099999999999994</v>
      </c>
      <c r="J14" s="1805">
        <v>73.099999999999994</v>
      </c>
      <c r="K14" s="52" t="s">
        <v>173</v>
      </c>
      <c r="L14" s="1806"/>
    </row>
    <row r="15" spans="1:21" s="54" customFormat="1" ht="15" customHeight="1">
      <c r="A15" s="42" t="s">
        <v>174</v>
      </c>
      <c r="B15" s="1804">
        <v>90.9</v>
      </c>
      <c r="C15" s="1804">
        <v>96.6</v>
      </c>
      <c r="D15" s="1804">
        <v>94.8</v>
      </c>
      <c r="E15" s="1804">
        <v>97.9</v>
      </c>
      <c r="F15" s="1804">
        <v>93.6</v>
      </c>
      <c r="G15" s="1804">
        <v>97.9</v>
      </c>
      <c r="H15" s="1804">
        <v>79.5</v>
      </c>
      <c r="I15" s="1804">
        <v>79.7</v>
      </c>
      <c r="J15" s="1805">
        <v>77.2</v>
      </c>
      <c r="K15" s="159" t="s">
        <v>175</v>
      </c>
      <c r="L15" s="1806"/>
    </row>
    <row r="16" spans="1:21" s="54" customFormat="1" ht="15" customHeight="1">
      <c r="A16" s="160" t="s">
        <v>176</v>
      </c>
      <c r="B16" s="1804">
        <v>20.7</v>
      </c>
      <c r="C16" s="1804">
        <v>28.4</v>
      </c>
      <c r="D16" s="1804">
        <v>25.9</v>
      </c>
      <c r="E16" s="1804">
        <v>30.1</v>
      </c>
      <c r="F16" s="1804">
        <v>23.9</v>
      </c>
      <c r="G16" s="1804">
        <v>34.200000000000003</v>
      </c>
      <c r="H16" s="1804">
        <v>4.8</v>
      </c>
      <c r="I16" s="1804">
        <v>5</v>
      </c>
      <c r="J16" s="1805">
        <v>2.9</v>
      </c>
      <c r="K16" s="159" t="s">
        <v>177</v>
      </c>
      <c r="L16" s="1806"/>
    </row>
    <row r="17" spans="2:13" s="18" customFormat="1" ht="15" customHeight="1">
      <c r="B17" s="157"/>
      <c r="C17" s="157"/>
      <c r="D17" s="157"/>
      <c r="E17" s="157"/>
      <c r="F17" s="157"/>
      <c r="G17" s="157"/>
      <c r="H17" s="157"/>
      <c r="I17" s="157"/>
      <c r="J17" s="161"/>
      <c r="K17" s="161"/>
      <c r="L17" s="157"/>
      <c r="M17" s="157"/>
    </row>
    <row r="18" spans="2:13" s="14" customFormat="1" ht="15" customHeight="1">
      <c r="B18" s="162"/>
      <c r="C18" s="162"/>
      <c r="D18" s="162"/>
      <c r="E18" s="162"/>
      <c r="F18" s="162"/>
      <c r="G18" s="162"/>
      <c r="H18" s="162"/>
      <c r="I18" s="162"/>
      <c r="J18" s="163"/>
      <c r="K18" s="163"/>
      <c r="L18" s="162"/>
      <c r="M18" s="162"/>
    </row>
    <row r="19" spans="2:13" s="14" customFormat="1" ht="15" customHeight="1">
      <c r="B19" s="162"/>
      <c r="C19" s="162"/>
      <c r="D19" s="162"/>
      <c r="E19" s="162"/>
      <c r="F19" s="162"/>
      <c r="G19" s="162"/>
      <c r="H19" s="162"/>
      <c r="I19" s="162"/>
      <c r="J19" s="163"/>
      <c r="K19" s="163"/>
      <c r="L19" s="162"/>
      <c r="M19" s="162"/>
    </row>
    <row r="20" spans="2:13" s="14" customFormat="1" ht="15" customHeight="1">
      <c r="B20" s="162"/>
      <c r="C20" s="162"/>
      <c r="D20" s="162"/>
      <c r="E20" s="162"/>
      <c r="F20" s="162"/>
      <c r="G20" s="162"/>
      <c r="H20" s="162"/>
      <c r="I20" s="162"/>
      <c r="J20" s="163"/>
      <c r="K20" s="163"/>
      <c r="L20" s="162"/>
      <c r="M20" s="162"/>
    </row>
    <row r="21" spans="2:13" s="14" customFormat="1" ht="15" customHeight="1">
      <c r="B21" s="162"/>
      <c r="C21" s="162"/>
      <c r="D21" s="162"/>
      <c r="E21" s="162"/>
      <c r="F21" s="162"/>
      <c r="G21" s="162"/>
      <c r="H21" s="162"/>
      <c r="I21" s="162"/>
      <c r="J21" s="163"/>
      <c r="K21" s="163"/>
      <c r="L21" s="162"/>
      <c r="M21" s="162"/>
    </row>
    <row r="22" spans="2:13" s="14" customFormat="1" ht="15" customHeight="1">
      <c r="B22" s="162"/>
      <c r="C22" s="162"/>
      <c r="D22" s="162"/>
      <c r="E22" s="162"/>
      <c r="F22" s="162"/>
      <c r="G22" s="162"/>
      <c r="H22" s="162"/>
      <c r="I22" s="162"/>
      <c r="J22" s="163"/>
      <c r="K22" s="163"/>
      <c r="L22" s="162"/>
      <c r="M22" s="162"/>
    </row>
    <row r="23" spans="2:13" s="14" customFormat="1" ht="15" customHeight="1">
      <c r="B23" s="162"/>
      <c r="C23" s="162"/>
      <c r="D23" s="162"/>
      <c r="E23" s="162"/>
      <c r="F23" s="162"/>
      <c r="G23" s="162"/>
      <c r="H23" s="162"/>
      <c r="I23" s="162"/>
      <c r="J23" s="163"/>
      <c r="K23" s="163"/>
      <c r="L23" s="162"/>
      <c r="M23" s="162"/>
    </row>
    <row r="24" spans="2:13" s="14" customFormat="1" ht="15" customHeight="1">
      <c r="B24" s="162"/>
      <c r="C24" s="162"/>
      <c r="D24" s="162"/>
      <c r="E24" s="162"/>
      <c r="F24" s="162"/>
      <c r="G24" s="162"/>
      <c r="H24" s="162"/>
      <c r="I24" s="162"/>
      <c r="J24" s="163"/>
      <c r="K24" s="163"/>
      <c r="L24" s="162"/>
      <c r="M24" s="162"/>
    </row>
    <row r="25" spans="2:13" s="14" customFormat="1" ht="15" customHeight="1">
      <c r="B25" s="162"/>
      <c r="C25" s="162"/>
      <c r="D25" s="162"/>
      <c r="E25" s="162"/>
      <c r="F25" s="162"/>
      <c r="G25" s="162"/>
      <c r="H25" s="162"/>
      <c r="I25" s="162"/>
      <c r="J25" s="163"/>
      <c r="K25" s="163"/>
      <c r="L25" s="162"/>
      <c r="M25" s="162"/>
    </row>
    <row r="26" spans="2:13" s="14" customFormat="1" ht="15" customHeight="1">
      <c r="B26" s="162"/>
      <c r="C26" s="162"/>
      <c r="D26" s="162"/>
      <c r="E26" s="162"/>
      <c r="F26" s="162"/>
      <c r="G26" s="162"/>
      <c r="H26" s="162"/>
      <c r="I26" s="162"/>
      <c r="J26" s="163"/>
      <c r="K26" s="163"/>
      <c r="L26" s="162"/>
      <c r="M26" s="162"/>
    </row>
    <row r="27" spans="2:13" s="14" customFormat="1" ht="15" customHeight="1">
      <c r="B27" s="162"/>
      <c r="C27" s="162"/>
      <c r="D27" s="162"/>
      <c r="E27" s="162"/>
      <c r="F27" s="162"/>
      <c r="G27" s="162"/>
      <c r="H27" s="162"/>
      <c r="I27" s="162"/>
      <c r="J27" s="163"/>
      <c r="K27" s="163"/>
      <c r="L27" s="162"/>
      <c r="M27" s="162"/>
    </row>
    <row r="28" spans="2:13" s="14" customFormat="1" ht="15" customHeight="1">
      <c r="B28" s="162"/>
      <c r="C28" s="162"/>
      <c r="D28" s="162"/>
      <c r="E28" s="162"/>
      <c r="F28" s="162"/>
      <c r="G28" s="162"/>
      <c r="H28" s="162"/>
      <c r="I28" s="162"/>
      <c r="J28" s="163"/>
      <c r="K28" s="163"/>
      <c r="L28" s="162"/>
      <c r="M28" s="162"/>
    </row>
    <row r="29" spans="2:13" s="14" customFormat="1" ht="15" customHeight="1">
      <c r="B29" s="162"/>
      <c r="C29" s="162"/>
      <c r="D29" s="162"/>
      <c r="E29" s="162"/>
      <c r="F29" s="162"/>
      <c r="G29" s="162"/>
      <c r="H29" s="162"/>
      <c r="I29" s="162"/>
      <c r="J29" s="163"/>
      <c r="K29" s="163"/>
      <c r="L29" s="162"/>
      <c r="M29" s="162"/>
    </row>
    <row r="30" spans="2:13" s="14" customFormat="1" ht="15" customHeight="1">
      <c r="B30" s="162"/>
      <c r="C30" s="162"/>
      <c r="D30" s="162"/>
      <c r="E30" s="162"/>
      <c r="F30" s="162"/>
      <c r="G30" s="162"/>
      <c r="H30" s="162"/>
      <c r="I30" s="162"/>
      <c r="J30" s="163"/>
      <c r="K30" s="163"/>
      <c r="L30" s="162"/>
      <c r="M30" s="162"/>
    </row>
    <row r="31" spans="2:13" s="14" customFormat="1" ht="15" customHeight="1">
      <c r="B31" s="162"/>
      <c r="C31" s="162"/>
      <c r="D31" s="162"/>
      <c r="E31" s="162"/>
      <c r="F31" s="162"/>
      <c r="G31" s="162"/>
      <c r="H31" s="162"/>
      <c r="I31" s="162"/>
      <c r="J31" s="163"/>
      <c r="K31" s="163"/>
      <c r="L31" s="162"/>
      <c r="M31" s="162"/>
    </row>
    <row r="32" spans="2:13" s="14" customFormat="1" ht="15" customHeight="1">
      <c r="B32" s="162"/>
      <c r="C32" s="162"/>
      <c r="D32" s="162"/>
      <c r="E32" s="162"/>
      <c r="F32" s="162"/>
      <c r="G32" s="162"/>
      <c r="H32" s="162"/>
      <c r="I32" s="162"/>
      <c r="J32" s="163"/>
      <c r="K32" s="163"/>
      <c r="L32" s="162"/>
      <c r="M32" s="162"/>
    </row>
    <row r="33" spans="2:13" s="14" customFormat="1" ht="15" customHeight="1">
      <c r="B33" s="162"/>
      <c r="C33" s="162"/>
      <c r="D33" s="162"/>
      <c r="E33" s="162"/>
      <c r="F33" s="162"/>
      <c r="G33" s="162"/>
      <c r="H33" s="162"/>
      <c r="I33" s="162"/>
      <c r="J33" s="163"/>
      <c r="K33" s="163"/>
      <c r="L33" s="162"/>
      <c r="M33" s="162"/>
    </row>
    <row r="34" spans="2:13" s="14" customFormat="1" ht="15" customHeight="1">
      <c r="B34" s="162"/>
      <c r="C34" s="162"/>
      <c r="D34" s="162"/>
      <c r="E34" s="162"/>
      <c r="F34" s="162"/>
      <c r="G34" s="162"/>
      <c r="H34" s="162"/>
      <c r="I34" s="162"/>
      <c r="J34" s="163"/>
      <c r="K34" s="163"/>
      <c r="L34" s="162"/>
      <c r="M34" s="162"/>
    </row>
    <row r="35" spans="2:13" s="14" customFormat="1" ht="15" customHeight="1">
      <c r="B35" s="162"/>
      <c r="C35" s="162"/>
      <c r="D35" s="162"/>
      <c r="E35" s="162"/>
      <c r="F35" s="162"/>
      <c r="G35" s="162"/>
      <c r="H35" s="162"/>
      <c r="I35" s="162"/>
      <c r="J35" s="163"/>
      <c r="K35" s="163"/>
      <c r="L35" s="162"/>
      <c r="M35" s="162"/>
    </row>
    <row r="36" spans="2:13" s="14" customFormat="1" ht="15" customHeight="1">
      <c r="B36" s="162"/>
      <c r="C36" s="162"/>
      <c r="D36" s="162"/>
      <c r="E36" s="162"/>
      <c r="F36" s="162"/>
      <c r="G36" s="162"/>
      <c r="H36" s="162"/>
      <c r="I36" s="162"/>
      <c r="J36" s="163"/>
      <c r="K36" s="163"/>
      <c r="L36" s="162"/>
      <c r="M36" s="162"/>
    </row>
    <row r="37" spans="2:13" s="14" customFormat="1" ht="15" customHeight="1">
      <c r="B37" s="162"/>
      <c r="C37" s="162"/>
      <c r="D37" s="162"/>
      <c r="E37" s="162"/>
      <c r="F37" s="162"/>
      <c r="G37" s="162"/>
      <c r="H37" s="162"/>
      <c r="I37" s="162"/>
      <c r="J37" s="163"/>
      <c r="K37" s="163"/>
      <c r="L37" s="162"/>
      <c r="M37" s="162"/>
    </row>
    <row r="38" spans="2:13" s="14" customFormat="1" ht="15" customHeight="1">
      <c r="B38" s="162"/>
      <c r="C38" s="162"/>
      <c r="D38" s="162"/>
      <c r="E38" s="162"/>
      <c r="F38" s="162"/>
      <c r="G38" s="162"/>
      <c r="H38" s="162"/>
      <c r="I38" s="162"/>
      <c r="J38" s="163"/>
      <c r="K38" s="163"/>
      <c r="L38" s="162"/>
      <c r="M38" s="162"/>
    </row>
    <row r="39" spans="2:13" s="14" customFormat="1" ht="15" customHeight="1">
      <c r="B39" s="162"/>
      <c r="C39" s="162"/>
      <c r="D39" s="162"/>
      <c r="E39" s="162"/>
      <c r="F39" s="162"/>
      <c r="G39" s="162"/>
      <c r="H39" s="162"/>
      <c r="I39" s="162"/>
      <c r="J39" s="163"/>
      <c r="K39" s="163"/>
      <c r="L39" s="162"/>
      <c r="M39" s="162"/>
    </row>
    <row r="40" spans="2:13" s="14" customFormat="1" ht="15" customHeight="1">
      <c r="B40" s="162"/>
      <c r="C40" s="162"/>
      <c r="D40" s="162"/>
      <c r="E40" s="162"/>
      <c r="F40" s="162"/>
      <c r="G40" s="162"/>
      <c r="H40" s="162"/>
      <c r="I40" s="162"/>
      <c r="J40" s="163"/>
      <c r="K40" s="163"/>
      <c r="L40" s="162"/>
      <c r="M40" s="162"/>
    </row>
    <row r="41" spans="2:13" s="14" customFormat="1" ht="15" customHeight="1">
      <c r="B41" s="162"/>
      <c r="C41" s="162"/>
      <c r="D41" s="162"/>
      <c r="E41" s="162"/>
      <c r="F41" s="162"/>
      <c r="G41" s="162"/>
      <c r="H41" s="162"/>
      <c r="I41" s="162"/>
      <c r="J41" s="163"/>
      <c r="K41" s="163"/>
      <c r="L41" s="162"/>
      <c r="M41" s="162"/>
    </row>
    <row r="42" spans="2:13" s="14" customFormat="1" ht="15" customHeight="1">
      <c r="B42" s="162"/>
      <c r="C42" s="162"/>
      <c r="D42" s="162"/>
      <c r="E42" s="162"/>
      <c r="F42" s="162"/>
      <c r="G42" s="162"/>
      <c r="H42" s="162"/>
      <c r="I42" s="162"/>
      <c r="J42" s="163"/>
      <c r="K42" s="163"/>
      <c r="L42" s="162"/>
      <c r="M42" s="162"/>
    </row>
    <row r="43" spans="2:13" s="14" customFormat="1" ht="15" customHeight="1">
      <c r="B43" s="162"/>
      <c r="C43" s="162"/>
      <c r="D43" s="162"/>
      <c r="E43" s="162"/>
      <c r="F43" s="162"/>
      <c r="G43" s="162"/>
      <c r="H43" s="162"/>
      <c r="I43" s="162"/>
      <c r="J43" s="163"/>
      <c r="K43" s="163"/>
      <c r="L43" s="162"/>
      <c r="M43" s="162"/>
    </row>
    <row r="44" spans="2:13" s="14" customFormat="1" ht="15" customHeight="1">
      <c r="B44" s="162"/>
      <c r="C44" s="162"/>
      <c r="D44" s="162"/>
      <c r="E44" s="162"/>
      <c r="F44" s="162"/>
      <c r="G44" s="162"/>
      <c r="H44" s="162"/>
      <c r="I44" s="162"/>
      <c r="J44" s="163"/>
      <c r="K44" s="163"/>
      <c r="L44" s="162"/>
      <c r="M44" s="162"/>
    </row>
    <row r="45" spans="2:13" s="14" customFormat="1" ht="15" customHeight="1">
      <c r="B45" s="162"/>
      <c r="C45" s="162"/>
      <c r="D45" s="162"/>
      <c r="E45" s="162"/>
      <c r="F45" s="162"/>
      <c r="G45" s="162"/>
      <c r="H45" s="162"/>
      <c r="I45" s="162"/>
      <c r="J45" s="163"/>
      <c r="K45" s="163"/>
      <c r="L45" s="162"/>
      <c r="M45" s="162"/>
    </row>
    <row r="46" spans="2:13" s="14" customFormat="1" ht="15" customHeight="1">
      <c r="B46" s="162"/>
      <c r="C46" s="162"/>
      <c r="D46" s="162"/>
      <c r="E46" s="162"/>
      <c r="F46" s="162"/>
      <c r="G46" s="162"/>
      <c r="H46" s="162"/>
      <c r="I46" s="162"/>
      <c r="J46" s="163"/>
      <c r="K46" s="163"/>
      <c r="L46" s="162"/>
      <c r="M46" s="162"/>
    </row>
    <row r="47" spans="2:13" s="14" customFormat="1" ht="15" customHeight="1">
      <c r="B47" s="162"/>
      <c r="C47" s="162"/>
      <c r="D47" s="162"/>
      <c r="E47" s="162"/>
      <c r="F47" s="162"/>
      <c r="G47" s="162"/>
      <c r="H47" s="162"/>
      <c r="I47" s="162"/>
      <c r="J47" s="163"/>
      <c r="K47" s="163"/>
      <c r="L47" s="162"/>
      <c r="M47" s="162"/>
    </row>
    <row r="48" spans="2:13" s="14" customFormat="1" ht="15" customHeight="1">
      <c r="B48" s="162"/>
      <c r="C48" s="162"/>
      <c r="D48" s="162"/>
      <c r="E48" s="162"/>
      <c r="F48" s="162"/>
      <c r="G48" s="162"/>
      <c r="H48" s="162"/>
      <c r="I48" s="162"/>
      <c r="J48" s="163"/>
      <c r="K48" s="163"/>
      <c r="L48" s="162"/>
      <c r="M48" s="162"/>
    </row>
    <row r="49" spans="2:13" s="14" customFormat="1" ht="15" customHeight="1">
      <c r="B49" s="162"/>
      <c r="C49" s="162"/>
      <c r="D49" s="162"/>
      <c r="E49" s="162"/>
      <c r="F49" s="162"/>
      <c r="G49" s="162"/>
      <c r="H49" s="162"/>
      <c r="I49" s="162"/>
      <c r="J49" s="163"/>
      <c r="K49" s="163"/>
      <c r="L49" s="162"/>
      <c r="M49" s="162"/>
    </row>
    <row r="50" spans="2:13" s="14" customFormat="1" ht="15" customHeight="1">
      <c r="B50" s="162"/>
      <c r="C50" s="162"/>
      <c r="D50" s="162"/>
      <c r="E50" s="162"/>
      <c r="F50" s="162"/>
      <c r="G50" s="162"/>
      <c r="H50" s="162"/>
      <c r="I50" s="162"/>
      <c r="J50" s="163"/>
      <c r="K50" s="163"/>
      <c r="L50" s="162"/>
      <c r="M50" s="162"/>
    </row>
    <row r="51" spans="2:13" s="14" customFormat="1" ht="15" customHeight="1">
      <c r="B51" s="162"/>
      <c r="C51" s="162"/>
      <c r="D51" s="162"/>
      <c r="E51" s="162"/>
      <c r="F51" s="162"/>
      <c r="G51" s="162"/>
      <c r="H51" s="162"/>
      <c r="I51" s="162"/>
      <c r="J51" s="163"/>
      <c r="K51" s="163"/>
      <c r="L51" s="162"/>
      <c r="M51" s="162"/>
    </row>
    <row r="52" spans="2:13" s="14" customFormat="1" ht="15" customHeight="1">
      <c r="B52" s="162"/>
      <c r="C52" s="162"/>
      <c r="D52" s="162"/>
      <c r="E52" s="162"/>
      <c r="F52" s="162"/>
      <c r="G52" s="162"/>
      <c r="H52" s="162"/>
      <c r="I52" s="162"/>
      <c r="J52" s="163"/>
      <c r="K52" s="163"/>
      <c r="L52" s="162"/>
      <c r="M52" s="162"/>
    </row>
    <row r="53" spans="2:13" s="14" customFormat="1" ht="15" customHeight="1">
      <c r="B53" s="162"/>
      <c r="C53" s="162"/>
      <c r="D53" s="162"/>
      <c r="E53" s="162"/>
      <c r="F53" s="162"/>
      <c r="G53" s="162"/>
      <c r="H53" s="162"/>
      <c r="I53" s="162"/>
      <c r="J53" s="163"/>
      <c r="K53" s="163"/>
      <c r="L53" s="162"/>
      <c r="M53" s="162"/>
    </row>
    <row r="54" spans="2:13" s="14" customFormat="1" ht="15" customHeight="1">
      <c r="B54" s="162"/>
      <c r="C54" s="162"/>
      <c r="D54" s="162"/>
      <c r="E54" s="162"/>
      <c r="F54" s="162"/>
      <c r="G54" s="162"/>
      <c r="H54" s="162"/>
      <c r="I54" s="162"/>
      <c r="J54" s="163"/>
      <c r="K54" s="163"/>
      <c r="L54" s="162"/>
      <c r="M54" s="162"/>
    </row>
    <row r="55" spans="2:13" s="14" customFormat="1" ht="15" customHeight="1">
      <c r="B55" s="162"/>
      <c r="C55" s="162"/>
      <c r="D55" s="162"/>
      <c r="E55" s="162"/>
      <c r="F55" s="162"/>
      <c r="G55" s="162"/>
      <c r="H55" s="162"/>
      <c r="I55" s="162"/>
      <c r="J55" s="163"/>
      <c r="K55" s="163"/>
      <c r="L55" s="162"/>
      <c r="M55" s="162"/>
    </row>
    <row r="56" spans="2:13" s="14" customFormat="1" ht="15" customHeight="1">
      <c r="B56" s="162"/>
      <c r="C56" s="162"/>
      <c r="D56" s="162"/>
      <c r="E56" s="162"/>
      <c r="F56" s="162"/>
      <c r="G56" s="162"/>
      <c r="H56" s="162"/>
      <c r="I56" s="162"/>
      <c r="J56" s="163"/>
      <c r="K56" s="163"/>
      <c r="L56" s="162"/>
      <c r="M56" s="162"/>
    </row>
    <row r="57" spans="2:13" s="14" customFormat="1" ht="15" customHeight="1">
      <c r="B57" s="162"/>
      <c r="C57" s="162"/>
      <c r="D57" s="162"/>
      <c r="E57" s="162"/>
      <c r="F57" s="162"/>
      <c r="G57" s="162"/>
      <c r="H57" s="162"/>
      <c r="I57" s="162"/>
      <c r="J57" s="163"/>
      <c r="K57" s="163"/>
      <c r="L57" s="162"/>
      <c r="M57" s="162"/>
    </row>
    <row r="58" spans="2:13" s="14" customFormat="1" ht="15" customHeight="1">
      <c r="B58" s="162"/>
      <c r="C58" s="162"/>
      <c r="D58" s="162"/>
      <c r="E58" s="162"/>
      <c r="F58" s="162"/>
      <c r="G58" s="162"/>
      <c r="H58" s="162"/>
      <c r="I58" s="162"/>
      <c r="J58" s="163"/>
      <c r="K58" s="163"/>
      <c r="L58" s="162"/>
      <c r="M58" s="162"/>
    </row>
    <row r="59" spans="2:13" s="14" customFormat="1" ht="15" customHeight="1">
      <c r="B59" s="162"/>
      <c r="C59" s="162"/>
      <c r="D59" s="162"/>
      <c r="E59" s="162"/>
      <c r="F59" s="162"/>
      <c r="G59" s="162"/>
      <c r="H59" s="162"/>
      <c r="I59" s="162"/>
      <c r="J59" s="163"/>
      <c r="K59" s="163"/>
      <c r="L59" s="162"/>
      <c r="M59" s="162"/>
    </row>
    <row r="60" spans="2:13" s="14" customFormat="1" ht="15" customHeight="1">
      <c r="B60" s="162"/>
      <c r="C60" s="162"/>
      <c r="D60" s="162"/>
      <c r="E60" s="162"/>
      <c r="F60" s="162"/>
      <c r="G60" s="162"/>
      <c r="H60" s="162"/>
      <c r="I60" s="162"/>
      <c r="J60" s="163"/>
      <c r="K60" s="163"/>
      <c r="L60" s="162"/>
      <c r="M60" s="162"/>
    </row>
    <row r="61" spans="2:13" s="14" customFormat="1" ht="15" customHeight="1">
      <c r="B61" s="162"/>
      <c r="C61" s="162"/>
      <c r="D61" s="162"/>
      <c r="E61" s="162"/>
      <c r="F61" s="162"/>
      <c r="G61" s="162"/>
      <c r="H61" s="162"/>
      <c r="I61" s="162"/>
      <c r="J61" s="163"/>
      <c r="K61" s="163"/>
      <c r="L61" s="162"/>
      <c r="M61" s="162"/>
    </row>
    <row r="62" spans="2:13" s="14" customFormat="1" ht="15" customHeight="1">
      <c r="B62" s="162"/>
      <c r="C62" s="162"/>
      <c r="D62" s="162"/>
      <c r="E62" s="162"/>
      <c r="F62" s="162"/>
      <c r="G62" s="162"/>
      <c r="H62" s="162"/>
      <c r="I62" s="162"/>
      <c r="J62" s="163"/>
      <c r="K62" s="163"/>
      <c r="L62" s="162"/>
      <c r="M62" s="162"/>
    </row>
    <row r="63" spans="2:13" s="14" customFormat="1" ht="15" customHeight="1">
      <c r="B63" s="162"/>
      <c r="C63" s="162"/>
      <c r="D63" s="162"/>
      <c r="E63" s="162"/>
      <c r="F63" s="162"/>
      <c r="G63" s="162"/>
      <c r="H63" s="162"/>
      <c r="I63" s="162"/>
      <c r="J63" s="163"/>
      <c r="K63" s="163"/>
      <c r="L63" s="162"/>
      <c r="M63" s="162"/>
    </row>
    <row r="64" spans="2:13" s="14" customFormat="1" ht="15" customHeight="1">
      <c r="B64" s="162"/>
      <c r="C64" s="162"/>
      <c r="D64" s="162"/>
      <c r="E64" s="162"/>
      <c r="F64" s="162"/>
      <c r="G64" s="162"/>
      <c r="H64" s="162"/>
      <c r="I64" s="162"/>
      <c r="J64" s="163"/>
      <c r="K64" s="163"/>
      <c r="L64" s="162"/>
      <c r="M64" s="162"/>
    </row>
    <row r="65" spans="2:13" s="14" customFormat="1" ht="15" customHeight="1">
      <c r="B65" s="162"/>
      <c r="C65" s="162"/>
      <c r="D65" s="162"/>
      <c r="E65" s="162"/>
      <c r="F65" s="162"/>
      <c r="G65" s="162"/>
      <c r="H65" s="162"/>
      <c r="I65" s="162"/>
      <c r="J65" s="163"/>
      <c r="K65" s="163"/>
      <c r="L65" s="162"/>
      <c r="M65" s="162"/>
    </row>
    <row r="66" spans="2:13" s="14" customFormat="1" ht="15" customHeight="1">
      <c r="B66" s="162"/>
      <c r="C66" s="162"/>
      <c r="D66" s="162"/>
      <c r="E66" s="162"/>
      <c r="F66" s="162"/>
      <c r="G66" s="162"/>
      <c r="H66" s="162"/>
      <c r="I66" s="162"/>
      <c r="J66" s="163"/>
      <c r="K66" s="163"/>
      <c r="L66" s="162"/>
      <c r="M66" s="162"/>
    </row>
    <row r="67" spans="2:13" s="14" customFormat="1" ht="15" customHeight="1">
      <c r="B67" s="162"/>
      <c r="C67" s="162"/>
      <c r="D67" s="162"/>
      <c r="E67" s="162"/>
      <c r="F67" s="162"/>
      <c r="G67" s="162"/>
      <c r="H67" s="162"/>
      <c r="I67" s="162"/>
      <c r="J67" s="163"/>
      <c r="K67" s="163"/>
      <c r="L67" s="162"/>
      <c r="M67" s="162"/>
    </row>
    <row r="68" spans="2:13" s="14" customFormat="1" ht="15" customHeight="1">
      <c r="B68" s="162"/>
      <c r="C68" s="162"/>
      <c r="D68" s="162"/>
      <c r="E68" s="162"/>
      <c r="F68" s="162"/>
      <c r="G68" s="162"/>
      <c r="H68" s="162"/>
      <c r="I68" s="162"/>
      <c r="J68" s="163"/>
      <c r="K68" s="163"/>
      <c r="L68" s="162"/>
      <c r="M68" s="162"/>
    </row>
    <row r="69" spans="2:13" s="14" customFormat="1" ht="15" customHeight="1">
      <c r="B69" s="162"/>
      <c r="C69" s="162"/>
      <c r="D69" s="162"/>
      <c r="E69" s="162"/>
      <c r="F69" s="162"/>
      <c r="G69" s="162"/>
      <c r="H69" s="162"/>
      <c r="I69" s="162"/>
      <c r="J69" s="163"/>
      <c r="K69" s="163"/>
      <c r="L69" s="162"/>
      <c r="M69" s="162"/>
    </row>
    <row r="70" spans="2:13" s="14" customFormat="1" ht="15" customHeight="1">
      <c r="B70" s="162"/>
      <c r="C70" s="162"/>
      <c r="D70" s="162"/>
      <c r="E70" s="162"/>
      <c r="F70" s="162"/>
      <c r="G70" s="162"/>
      <c r="H70" s="162"/>
      <c r="I70" s="162"/>
      <c r="J70" s="163"/>
      <c r="K70" s="163"/>
      <c r="L70" s="162"/>
      <c r="M70" s="162"/>
    </row>
    <row r="71" spans="2:13" s="14" customFormat="1" ht="15" customHeight="1">
      <c r="B71" s="162"/>
      <c r="C71" s="162"/>
      <c r="D71" s="162"/>
      <c r="E71" s="162"/>
      <c r="F71" s="162"/>
      <c r="G71" s="162"/>
      <c r="H71" s="162"/>
      <c r="I71" s="162"/>
      <c r="J71" s="163"/>
      <c r="K71" s="163"/>
      <c r="L71" s="162"/>
      <c r="M71" s="162"/>
    </row>
    <row r="72" spans="2:13" s="14" customFormat="1" ht="15" customHeight="1">
      <c r="B72" s="162"/>
      <c r="C72" s="162"/>
      <c r="D72" s="162"/>
      <c r="E72" s="162"/>
      <c r="F72" s="162"/>
      <c r="G72" s="162"/>
      <c r="H72" s="162"/>
      <c r="I72" s="162"/>
      <c r="J72" s="163"/>
      <c r="K72" s="163"/>
      <c r="L72" s="162"/>
      <c r="M72" s="162"/>
    </row>
    <row r="73" spans="2:13" s="14" customFormat="1" ht="15" customHeight="1">
      <c r="B73" s="162"/>
      <c r="C73" s="162"/>
      <c r="D73" s="162"/>
      <c r="E73" s="162"/>
      <c r="F73" s="162"/>
      <c r="G73" s="162"/>
      <c r="H73" s="162"/>
      <c r="I73" s="162"/>
      <c r="J73" s="163"/>
      <c r="K73" s="163"/>
      <c r="L73" s="162"/>
      <c r="M73" s="162"/>
    </row>
    <row r="74" spans="2:13" s="14" customFormat="1" ht="15" customHeight="1">
      <c r="B74" s="162"/>
      <c r="C74" s="162"/>
      <c r="D74" s="162"/>
      <c r="E74" s="162"/>
      <c r="F74" s="162"/>
      <c r="G74" s="162"/>
      <c r="H74" s="162"/>
      <c r="I74" s="162"/>
      <c r="J74" s="163"/>
      <c r="K74" s="163"/>
      <c r="L74" s="162"/>
      <c r="M74" s="162"/>
    </row>
    <row r="75" spans="2:13" s="14" customFormat="1" ht="15" customHeight="1">
      <c r="B75" s="162"/>
      <c r="C75" s="162"/>
      <c r="D75" s="162"/>
      <c r="E75" s="162"/>
      <c r="F75" s="162"/>
      <c r="G75" s="162"/>
      <c r="H75" s="162"/>
      <c r="I75" s="162"/>
      <c r="J75" s="163"/>
      <c r="K75" s="163"/>
      <c r="L75" s="162"/>
      <c r="M75" s="162"/>
    </row>
    <row r="76" spans="2:13" s="14" customFormat="1" ht="15" customHeight="1">
      <c r="B76" s="162"/>
      <c r="C76" s="162"/>
      <c r="D76" s="162"/>
      <c r="E76" s="162"/>
      <c r="F76" s="162"/>
      <c r="G76" s="162"/>
      <c r="H76" s="162"/>
      <c r="I76" s="162"/>
      <c r="J76" s="163"/>
      <c r="K76" s="163"/>
      <c r="L76" s="162"/>
      <c r="M76" s="162"/>
    </row>
    <row r="77" spans="2:13" s="14" customFormat="1" ht="15" customHeight="1">
      <c r="B77" s="162"/>
      <c r="C77" s="162"/>
      <c r="D77" s="162"/>
      <c r="E77" s="162"/>
      <c r="F77" s="162"/>
      <c r="G77" s="162"/>
      <c r="H77" s="162"/>
      <c r="I77" s="162"/>
      <c r="J77" s="163"/>
      <c r="K77" s="163"/>
      <c r="L77" s="162"/>
      <c r="M77" s="162"/>
    </row>
    <row r="78" spans="2:13" s="14" customFormat="1" ht="15" customHeight="1">
      <c r="B78" s="162"/>
      <c r="C78" s="162"/>
      <c r="D78" s="162"/>
      <c r="E78" s="162"/>
      <c r="F78" s="162"/>
      <c r="G78" s="162"/>
      <c r="H78" s="162"/>
      <c r="I78" s="162"/>
      <c r="J78" s="163"/>
      <c r="K78" s="163"/>
      <c r="L78" s="162"/>
      <c r="M78" s="162"/>
    </row>
    <row r="79" spans="2:13" s="14" customFormat="1" ht="15" customHeight="1">
      <c r="B79" s="162"/>
      <c r="C79" s="162"/>
      <c r="D79" s="162"/>
      <c r="E79" s="162"/>
      <c r="F79" s="162"/>
      <c r="G79" s="162"/>
      <c r="H79" s="162"/>
      <c r="I79" s="162"/>
      <c r="J79" s="163"/>
      <c r="K79" s="163"/>
      <c r="L79" s="162"/>
      <c r="M79" s="162"/>
    </row>
    <row r="80" spans="2:13" s="14" customFormat="1" ht="15" customHeight="1">
      <c r="B80" s="162"/>
      <c r="C80" s="162"/>
      <c r="D80" s="162"/>
      <c r="E80" s="162"/>
      <c r="F80" s="162"/>
      <c r="G80" s="162"/>
      <c r="H80" s="162"/>
      <c r="I80" s="162"/>
      <c r="J80" s="163"/>
      <c r="K80" s="163"/>
      <c r="L80" s="162"/>
      <c r="M80" s="162"/>
    </row>
    <row r="81" spans="2:13" s="14" customFormat="1" ht="15" customHeight="1">
      <c r="B81" s="162"/>
      <c r="C81" s="162"/>
      <c r="D81" s="162"/>
      <c r="E81" s="162"/>
      <c r="F81" s="162"/>
      <c r="G81" s="162"/>
      <c r="H81" s="162"/>
      <c r="I81" s="162"/>
      <c r="J81" s="163"/>
      <c r="K81" s="163"/>
      <c r="L81" s="162"/>
      <c r="M81" s="162"/>
    </row>
    <row r="82" spans="2:13" s="14" customFormat="1" ht="15" customHeight="1">
      <c r="B82" s="162"/>
      <c r="C82" s="162"/>
      <c r="D82" s="162"/>
      <c r="E82" s="162"/>
      <c r="F82" s="162"/>
      <c r="G82" s="162"/>
      <c r="H82" s="162"/>
      <c r="I82" s="162"/>
      <c r="J82" s="163"/>
      <c r="K82" s="163"/>
      <c r="L82" s="162"/>
      <c r="M82" s="162"/>
    </row>
    <row r="83" spans="2:13" s="14" customFormat="1" ht="15" customHeight="1">
      <c r="B83" s="162"/>
      <c r="C83" s="162"/>
      <c r="D83" s="162"/>
      <c r="E83" s="162"/>
      <c r="F83" s="162"/>
      <c r="G83" s="162"/>
      <c r="H83" s="162"/>
      <c r="I83" s="162"/>
      <c r="J83" s="163"/>
      <c r="K83" s="163"/>
      <c r="L83" s="162"/>
      <c r="M83" s="162"/>
    </row>
    <row r="84" spans="2:13" s="14" customFormat="1" ht="15" customHeight="1">
      <c r="B84" s="162"/>
      <c r="C84" s="162"/>
      <c r="D84" s="162"/>
      <c r="E84" s="162"/>
      <c r="F84" s="162"/>
      <c r="G84" s="162"/>
      <c r="H84" s="162"/>
      <c r="I84" s="162"/>
      <c r="J84" s="163"/>
      <c r="K84" s="163"/>
      <c r="L84" s="162"/>
      <c r="M84" s="162"/>
    </row>
    <row r="85" spans="2:13" s="14" customFormat="1" ht="15" customHeight="1">
      <c r="B85" s="162"/>
      <c r="C85" s="162"/>
      <c r="D85" s="162"/>
      <c r="E85" s="162"/>
      <c r="F85" s="162"/>
      <c r="G85" s="162"/>
      <c r="H85" s="162"/>
      <c r="I85" s="162"/>
      <c r="J85" s="163"/>
      <c r="K85" s="163"/>
      <c r="L85" s="162"/>
      <c r="M85" s="162"/>
    </row>
    <row r="86" spans="2:13" s="14" customFormat="1" ht="15" customHeight="1">
      <c r="B86" s="162"/>
      <c r="C86" s="162"/>
      <c r="D86" s="162"/>
      <c r="E86" s="162"/>
      <c r="F86" s="162"/>
      <c r="G86" s="162"/>
      <c r="H86" s="162"/>
      <c r="I86" s="162"/>
      <c r="J86" s="163"/>
      <c r="K86" s="163"/>
      <c r="L86" s="162"/>
      <c r="M86" s="162"/>
    </row>
    <row r="87" spans="2:13" s="14" customFormat="1" ht="15" customHeight="1">
      <c r="B87" s="162"/>
      <c r="C87" s="162"/>
      <c r="D87" s="162"/>
      <c r="E87" s="162"/>
      <c r="F87" s="162"/>
      <c r="G87" s="162"/>
      <c r="H87" s="162"/>
      <c r="I87" s="162"/>
      <c r="J87" s="163"/>
      <c r="K87" s="163"/>
      <c r="L87" s="162"/>
      <c r="M87" s="162"/>
    </row>
    <row r="88" spans="2:13" s="14" customFormat="1" ht="15" customHeight="1">
      <c r="B88" s="162"/>
      <c r="C88" s="162"/>
      <c r="D88" s="162"/>
      <c r="E88" s="162"/>
      <c r="F88" s="162"/>
      <c r="G88" s="162"/>
      <c r="H88" s="162"/>
      <c r="I88" s="162"/>
      <c r="J88" s="163"/>
      <c r="K88" s="163"/>
      <c r="L88" s="162"/>
      <c r="M88" s="162"/>
    </row>
    <row r="89" spans="2:13" s="14" customFormat="1" ht="15" customHeight="1">
      <c r="J89" s="45"/>
      <c r="K89" s="45"/>
    </row>
    <row r="90" spans="2:13" s="14" customFormat="1" ht="15" customHeight="1">
      <c r="J90" s="45"/>
      <c r="K90" s="45"/>
    </row>
    <row r="91" spans="2:13" s="14" customFormat="1" ht="15" customHeight="1">
      <c r="J91" s="45"/>
      <c r="K91" s="45"/>
    </row>
    <row r="92" spans="2:13" s="14" customFormat="1" ht="15" customHeight="1">
      <c r="J92" s="45"/>
      <c r="K92" s="45"/>
    </row>
    <row r="93" spans="2:13" s="14" customFormat="1" ht="15" customHeight="1">
      <c r="J93" s="45"/>
      <c r="K93" s="45"/>
    </row>
    <row r="94" spans="2:13" s="14" customFormat="1" ht="15" customHeight="1">
      <c r="J94" s="45"/>
      <c r="K94" s="45"/>
    </row>
    <row r="95" spans="2:13" s="14" customFormat="1" ht="15" customHeight="1">
      <c r="J95" s="45"/>
      <c r="K95" s="45"/>
    </row>
    <row r="96" spans="2:13" s="14" customFormat="1" ht="15" customHeight="1">
      <c r="J96" s="45"/>
      <c r="K96" s="45"/>
    </row>
    <row r="97" spans="10:11" s="14" customFormat="1" ht="15" customHeight="1">
      <c r="J97" s="45"/>
      <c r="K97" s="45"/>
    </row>
    <row r="98" spans="10:11" s="14" customFormat="1" ht="15" customHeight="1">
      <c r="J98" s="45"/>
      <c r="K98" s="45"/>
    </row>
    <row r="99" spans="10:11" s="14" customFormat="1" ht="15" customHeight="1">
      <c r="J99" s="45"/>
      <c r="K99" s="45"/>
    </row>
    <row r="100" spans="10:11" s="14" customFormat="1" ht="15" customHeight="1">
      <c r="J100" s="45"/>
      <c r="K100" s="45"/>
    </row>
    <row r="101" spans="10:11" s="14" customFormat="1" ht="15" customHeight="1">
      <c r="J101" s="45"/>
      <c r="K101" s="45"/>
    </row>
    <row r="102" spans="10:11" s="14" customFormat="1" ht="15" customHeight="1">
      <c r="J102" s="45"/>
      <c r="K102" s="45"/>
    </row>
    <row r="103" spans="10:11" s="14" customFormat="1" ht="15" customHeight="1">
      <c r="J103" s="45"/>
      <c r="K103" s="45"/>
    </row>
    <row r="104" spans="10:11" s="14" customFormat="1" ht="15" customHeight="1">
      <c r="J104" s="45"/>
      <c r="K104" s="45"/>
    </row>
    <row r="105" spans="10:11" s="14" customFormat="1" ht="15" customHeight="1">
      <c r="J105" s="45"/>
      <c r="K105" s="45"/>
    </row>
    <row r="106" spans="10:11" s="14" customFormat="1" ht="15" customHeight="1">
      <c r="J106" s="45"/>
      <c r="K106" s="45"/>
    </row>
    <row r="107" spans="10:11" s="14" customFormat="1" ht="15" customHeight="1">
      <c r="J107" s="45"/>
      <c r="K107" s="45"/>
    </row>
    <row r="108" spans="10:11" s="14" customFormat="1" ht="15" customHeight="1">
      <c r="J108" s="45"/>
      <c r="K108" s="45"/>
    </row>
    <row r="109" spans="10:11" s="14" customFormat="1" ht="15" customHeight="1">
      <c r="J109" s="45"/>
      <c r="K109" s="45"/>
    </row>
    <row r="110" spans="10:11" s="14" customFormat="1" ht="15" customHeight="1">
      <c r="J110" s="45"/>
      <c r="K110" s="45"/>
    </row>
    <row r="111" spans="10:11" s="14" customFormat="1" ht="15" customHeight="1">
      <c r="J111" s="45"/>
      <c r="K111" s="45"/>
    </row>
    <row r="112" spans="10:11" s="14" customFormat="1" ht="15" customHeight="1">
      <c r="J112" s="45"/>
      <c r="K112" s="45"/>
    </row>
    <row r="113" spans="10:11" s="14" customFormat="1" ht="15" customHeight="1">
      <c r="J113" s="45"/>
      <c r="K113" s="45"/>
    </row>
    <row r="114" spans="10:11" s="14" customFormat="1" ht="15" customHeight="1">
      <c r="J114" s="45"/>
      <c r="K114" s="45"/>
    </row>
    <row r="115" spans="10:11" s="14" customFormat="1" ht="15" customHeight="1">
      <c r="J115" s="45"/>
      <c r="K115" s="45"/>
    </row>
    <row r="116" spans="10:11" s="14" customFormat="1" ht="15" customHeight="1">
      <c r="J116" s="45"/>
      <c r="K116" s="45"/>
    </row>
    <row r="117" spans="10:11" s="14" customFormat="1" ht="15" customHeight="1">
      <c r="J117" s="45"/>
      <c r="K117" s="45"/>
    </row>
    <row r="118" spans="10:11" s="14" customFormat="1" ht="15" customHeight="1">
      <c r="J118" s="45"/>
      <c r="K118" s="45"/>
    </row>
    <row r="119" spans="10:11" s="14" customFormat="1" ht="15" customHeight="1">
      <c r="J119" s="45"/>
      <c r="K119" s="45"/>
    </row>
    <row r="120" spans="10:11" s="14" customFormat="1" ht="15" customHeight="1">
      <c r="J120" s="45"/>
      <c r="K120" s="45"/>
    </row>
    <row r="121" spans="10:11" s="14" customFormat="1" ht="15" customHeight="1">
      <c r="J121" s="45"/>
      <c r="K121" s="45"/>
    </row>
    <row r="122" spans="10:11" s="14" customFormat="1" ht="15" customHeight="1">
      <c r="J122" s="45"/>
      <c r="K122" s="45"/>
    </row>
    <row r="123" spans="10:11" s="14" customFormat="1" ht="15" customHeight="1">
      <c r="J123" s="45"/>
      <c r="K123" s="45"/>
    </row>
    <row r="124" spans="10:11" s="14" customFormat="1" ht="15" customHeight="1">
      <c r="J124" s="45"/>
      <c r="K124" s="45"/>
    </row>
    <row r="125" spans="10:11" s="14" customFormat="1" ht="15" customHeight="1">
      <c r="J125" s="45"/>
      <c r="K125" s="45"/>
    </row>
    <row r="126" spans="10:11" s="14" customFormat="1" ht="15" customHeight="1">
      <c r="J126" s="45"/>
      <c r="K126" s="45"/>
    </row>
    <row r="127" spans="10:11" s="14" customFormat="1" ht="15" customHeight="1">
      <c r="J127" s="45"/>
      <c r="K127" s="45"/>
    </row>
    <row r="128" spans="10:11" s="14" customFormat="1" ht="15" customHeight="1">
      <c r="J128" s="45"/>
      <c r="K128" s="45"/>
    </row>
    <row r="129" spans="10:11" s="14" customFormat="1" ht="15" customHeight="1">
      <c r="J129" s="45"/>
      <c r="K129" s="45"/>
    </row>
    <row r="130" spans="10:11" s="14" customFormat="1" ht="15" customHeight="1">
      <c r="J130" s="45"/>
      <c r="K130" s="45"/>
    </row>
    <row r="131" spans="10:11" s="14" customFormat="1" ht="15" customHeight="1">
      <c r="J131" s="45"/>
      <c r="K131" s="45"/>
    </row>
    <row r="132" spans="10:11" s="14" customFormat="1" ht="15" customHeight="1">
      <c r="J132" s="45"/>
      <c r="K132" s="45"/>
    </row>
    <row r="133" spans="10:11" s="14" customFormat="1" ht="15" customHeight="1">
      <c r="J133" s="45"/>
      <c r="K133" s="45"/>
    </row>
    <row r="134" spans="10:11" s="14" customFormat="1" ht="15" customHeight="1">
      <c r="J134" s="45"/>
      <c r="K134" s="45"/>
    </row>
    <row r="135" spans="10:11" s="14" customFormat="1" ht="15" customHeight="1">
      <c r="J135" s="45"/>
      <c r="K135" s="45"/>
    </row>
    <row r="136" spans="10:11" s="14" customFormat="1" ht="15" customHeight="1">
      <c r="J136" s="45"/>
      <c r="K136" s="45"/>
    </row>
    <row r="137" spans="10:11" s="14" customFormat="1" ht="15" customHeight="1">
      <c r="J137" s="45"/>
      <c r="K137" s="45"/>
    </row>
    <row r="138" spans="10:11" s="14" customFormat="1" ht="15" customHeight="1">
      <c r="J138" s="45"/>
      <c r="K138" s="45"/>
    </row>
    <row r="139" spans="10:11" s="14" customFormat="1" ht="15" customHeight="1">
      <c r="J139" s="45"/>
      <c r="K139" s="45"/>
    </row>
    <row r="140" spans="10:11" s="14" customFormat="1" ht="15" customHeight="1">
      <c r="J140" s="45"/>
      <c r="K140" s="45"/>
    </row>
    <row r="141" spans="10:11" s="14" customFormat="1" ht="15" customHeight="1">
      <c r="J141" s="45"/>
      <c r="K141" s="45"/>
    </row>
    <row r="142" spans="10:11" s="14" customFormat="1" ht="15" customHeight="1">
      <c r="J142" s="45"/>
      <c r="K142" s="45"/>
    </row>
    <row r="143" spans="10:11" s="14" customFormat="1" ht="15" customHeight="1">
      <c r="J143" s="45"/>
      <c r="K143" s="45"/>
    </row>
    <row r="144" spans="10:11" s="14" customFormat="1" ht="15" customHeight="1">
      <c r="J144" s="45"/>
      <c r="K144" s="45"/>
    </row>
    <row r="145" spans="10:11" s="14" customFormat="1" ht="15" customHeight="1">
      <c r="J145" s="45"/>
      <c r="K145" s="45"/>
    </row>
    <row r="146" spans="10:11" s="14" customFormat="1" ht="15" customHeight="1">
      <c r="J146" s="45"/>
      <c r="K146" s="45"/>
    </row>
    <row r="147" spans="10:11" s="14" customFormat="1" ht="15" customHeight="1">
      <c r="J147" s="45"/>
      <c r="K147" s="45"/>
    </row>
    <row r="148" spans="10:11" s="14" customFormat="1" ht="15" customHeight="1">
      <c r="J148" s="45"/>
      <c r="K148" s="45"/>
    </row>
    <row r="149" spans="10:11" s="14" customFormat="1" ht="15" customHeight="1">
      <c r="J149" s="45"/>
      <c r="K149" s="45"/>
    </row>
    <row r="150" spans="10:11" s="14" customFormat="1" ht="15" customHeight="1">
      <c r="J150" s="45"/>
      <c r="K150" s="45"/>
    </row>
    <row r="151" spans="10:11" s="14" customFormat="1" ht="15" customHeight="1">
      <c r="J151" s="45"/>
      <c r="K151" s="45"/>
    </row>
    <row r="152" spans="10:11" s="14" customFormat="1" ht="15" customHeight="1">
      <c r="J152" s="45"/>
      <c r="K152" s="45"/>
    </row>
    <row r="153" spans="10:11" s="14" customFormat="1" ht="15" customHeight="1">
      <c r="J153" s="45"/>
      <c r="K153" s="45"/>
    </row>
    <row r="154" spans="10:11" s="14" customFormat="1" ht="15" customHeight="1">
      <c r="J154" s="45"/>
      <c r="K154" s="45"/>
    </row>
    <row r="155" spans="10:11" s="14" customFormat="1" ht="15" customHeight="1">
      <c r="J155" s="45"/>
      <c r="K155" s="45"/>
    </row>
    <row r="156" spans="10:11" s="14" customFormat="1" ht="15" customHeight="1">
      <c r="J156" s="45"/>
      <c r="K156" s="45"/>
    </row>
    <row r="157" spans="10:11" s="14" customFormat="1" ht="15" customHeight="1">
      <c r="J157" s="45"/>
      <c r="K157" s="45"/>
    </row>
    <row r="158" spans="10:11" s="14" customFormat="1" ht="15" customHeight="1">
      <c r="J158" s="45"/>
      <c r="K158" s="45"/>
    </row>
    <row r="159" spans="10:11" s="14" customFormat="1" ht="15" customHeight="1">
      <c r="J159" s="45"/>
      <c r="K159" s="45"/>
    </row>
    <row r="160" spans="10:11" s="14" customFormat="1" ht="15" customHeight="1">
      <c r="J160" s="45"/>
      <c r="K160" s="45"/>
    </row>
    <row r="161" spans="10:11" s="14" customFormat="1" ht="15" customHeight="1">
      <c r="J161" s="45"/>
      <c r="K161" s="45"/>
    </row>
    <row r="162" spans="10:11" s="14" customFormat="1" ht="15" customHeight="1">
      <c r="J162" s="45"/>
      <c r="K162" s="45"/>
    </row>
    <row r="163" spans="10:11" s="14" customFormat="1" ht="15" customHeight="1">
      <c r="J163" s="45"/>
      <c r="K163" s="45"/>
    </row>
    <row r="164" spans="10:11" s="14" customFormat="1" ht="15" customHeight="1">
      <c r="J164" s="45"/>
      <c r="K164" s="45"/>
    </row>
    <row r="165" spans="10:11" s="14" customFormat="1" ht="15" customHeight="1">
      <c r="J165" s="45"/>
      <c r="K165" s="45"/>
    </row>
    <row r="166" spans="10:11" s="14" customFormat="1" ht="15" customHeight="1">
      <c r="J166" s="45"/>
      <c r="K166" s="45"/>
    </row>
    <row r="167" spans="10:11" s="14" customFormat="1" ht="15" customHeight="1">
      <c r="J167" s="45"/>
      <c r="K167" s="45"/>
    </row>
    <row r="168" spans="10:11" s="14" customFormat="1" ht="15" customHeight="1">
      <c r="J168" s="45"/>
      <c r="K168" s="45"/>
    </row>
    <row r="169" spans="10:11" s="14" customFormat="1" ht="15" customHeight="1">
      <c r="J169" s="45"/>
      <c r="K169" s="45"/>
    </row>
    <row r="170" spans="10:11" s="14" customFormat="1" ht="15" customHeight="1">
      <c r="J170" s="45"/>
      <c r="K170" s="45"/>
    </row>
    <row r="171" spans="10:11" s="14" customFormat="1" ht="15" customHeight="1">
      <c r="J171" s="45"/>
      <c r="K171" s="45"/>
    </row>
    <row r="172" spans="10:11" s="14" customFormat="1" ht="15" customHeight="1">
      <c r="J172" s="45"/>
      <c r="K172" s="45"/>
    </row>
    <row r="173" spans="10:11" s="14" customFormat="1" ht="15" customHeight="1">
      <c r="J173" s="45"/>
      <c r="K173" s="45"/>
    </row>
    <row r="174" spans="10:11" s="14" customFormat="1" ht="15" customHeight="1">
      <c r="J174" s="45"/>
      <c r="K174" s="45"/>
    </row>
    <row r="175" spans="10:11" s="14" customFormat="1" ht="15" customHeight="1">
      <c r="J175" s="45"/>
      <c r="K175" s="45"/>
    </row>
    <row r="176" spans="10:11" s="14" customFormat="1" ht="15" customHeight="1">
      <c r="J176" s="45"/>
      <c r="K176" s="45"/>
    </row>
    <row r="177" spans="10:11" s="14" customFormat="1" ht="15" customHeight="1">
      <c r="J177" s="45"/>
      <c r="K177" s="45"/>
    </row>
    <row r="178" spans="10:11" s="14" customFormat="1" ht="15" customHeight="1">
      <c r="J178" s="45"/>
      <c r="K178" s="45"/>
    </row>
    <row r="179" spans="10:11" s="14" customFormat="1" ht="15" customHeight="1">
      <c r="J179" s="45"/>
      <c r="K179" s="45"/>
    </row>
    <row r="180" spans="10:11" s="14" customFormat="1" ht="15" customHeight="1">
      <c r="J180" s="45"/>
      <c r="K180" s="45"/>
    </row>
    <row r="181" spans="10:11" s="14" customFormat="1" ht="15" customHeight="1">
      <c r="J181" s="45"/>
      <c r="K181" s="45"/>
    </row>
    <row r="182" spans="10:11" s="14" customFormat="1" ht="15" customHeight="1">
      <c r="J182" s="45"/>
      <c r="K182" s="45"/>
    </row>
    <row r="183" spans="10:11" s="14" customFormat="1" ht="15" customHeight="1">
      <c r="J183" s="45"/>
      <c r="K183" s="45"/>
    </row>
    <row r="184" spans="10:11" s="14" customFormat="1" ht="15" customHeight="1">
      <c r="J184" s="45"/>
      <c r="K184" s="45"/>
    </row>
    <row r="185" spans="10:11" s="14" customFormat="1" ht="15" customHeight="1">
      <c r="J185" s="45"/>
      <c r="K185" s="45"/>
    </row>
    <row r="186" spans="10:11" s="14" customFormat="1" ht="15" customHeight="1">
      <c r="J186" s="45"/>
      <c r="K186" s="45"/>
    </row>
    <row r="187" spans="10:11" s="14" customFormat="1" ht="15" customHeight="1">
      <c r="J187" s="45"/>
      <c r="K187" s="45"/>
    </row>
    <row r="188" spans="10:11" s="14" customFormat="1" ht="15" customHeight="1">
      <c r="J188" s="45"/>
      <c r="K188" s="45"/>
    </row>
    <row r="189" spans="10:11" s="14" customFormat="1" ht="15" customHeight="1">
      <c r="J189" s="45"/>
      <c r="K189" s="45"/>
    </row>
    <row r="190" spans="10:11" s="14" customFormat="1" ht="15" customHeight="1">
      <c r="J190" s="45"/>
      <c r="K190" s="45"/>
    </row>
    <row r="191" spans="10:11" s="14" customFormat="1" ht="15" customHeight="1">
      <c r="J191" s="45"/>
      <c r="K191" s="45"/>
    </row>
    <row r="192" spans="10:11" s="14" customFormat="1" ht="15" customHeight="1">
      <c r="J192" s="45"/>
      <c r="K192" s="45"/>
    </row>
    <row r="193" spans="10:11" s="14" customFormat="1" ht="15" customHeight="1">
      <c r="J193" s="45"/>
      <c r="K193" s="45"/>
    </row>
    <row r="194" spans="10:11" s="14" customFormat="1" ht="15" customHeight="1">
      <c r="J194" s="45"/>
      <c r="K194" s="45"/>
    </row>
    <row r="195" spans="10:11" s="14" customFormat="1" ht="15" customHeight="1">
      <c r="J195" s="45"/>
      <c r="K195" s="45"/>
    </row>
    <row r="196" spans="10:11" s="14" customFormat="1" ht="15" customHeight="1">
      <c r="J196" s="45"/>
      <c r="K196" s="45"/>
    </row>
    <row r="197" spans="10:11" s="14" customFormat="1" ht="15" customHeight="1">
      <c r="J197" s="45"/>
      <c r="K197" s="45"/>
    </row>
    <row r="198" spans="10:11" s="14" customFormat="1" ht="15" customHeight="1">
      <c r="J198" s="45"/>
      <c r="K198" s="45"/>
    </row>
    <row r="199" spans="10:11" s="14" customFormat="1" ht="15" customHeight="1">
      <c r="J199" s="45"/>
      <c r="K199" s="45"/>
    </row>
    <row r="200" spans="10:11" s="14" customFormat="1" ht="15" customHeight="1">
      <c r="J200" s="45"/>
      <c r="K200" s="45"/>
    </row>
    <row r="201" spans="10:11" s="14" customFormat="1" ht="15" customHeight="1">
      <c r="J201" s="45"/>
      <c r="K201" s="45"/>
    </row>
    <row r="202" spans="10:11" s="14" customFormat="1" ht="15" customHeight="1">
      <c r="J202" s="45"/>
      <c r="K202" s="45"/>
    </row>
  </sheetData>
  <mergeCells count="19">
    <mergeCell ref="A1:J1"/>
    <mergeCell ref="A2:J2"/>
    <mergeCell ref="A4:A8"/>
    <mergeCell ref="B4:B8"/>
    <mergeCell ref="C4:J4"/>
    <mergeCell ref="D7:D8"/>
    <mergeCell ref="E7:E8"/>
    <mergeCell ref="A3:K3"/>
    <mergeCell ref="B9:J9"/>
    <mergeCell ref="K4:K8"/>
    <mergeCell ref="C5:E5"/>
    <mergeCell ref="F5:F8"/>
    <mergeCell ref="G5:G8"/>
    <mergeCell ref="H5:J5"/>
    <mergeCell ref="C6:C8"/>
    <mergeCell ref="D6:E6"/>
    <mergeCell ref="H6:H8"/>
    <mergeCell ref="I6:I8"/>
    <mergeCell ref="J6:J8"/>
  </mergeCells>
  <hyperlinks>
    <hyperlink ref="A3:J3" location="'Spis tablic'!A1" display="'Spis tablic'!A1" xr:uid="{00000000-0004-0000-0E00-000000000000}"/>
    <hyperlink ref="A3:K3" location="'Spis tablic_DZIAŁ II'!A1" display="'Spis tablic_DZIAŁ II'!A1" xr:uid="{00000000-0004-0000-0E00-000001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47"/>
  <sheetViews>
    <sheetView zoomScaleNormal="100" workbookViewId="0">
      <selection activeCell="D18" sqref="D18"/>
    </sheetView>
  </sheetViews>
  <sheetFormatPr defaultColWidth="9.109375" defaultRowHeight="11.4"/>
  <cols>
    <col min="1" max="1" width="49.6640625" style="2" customWidth="1"/>
    <col min="2" max="9" width="12.6640625" style="2" customWidth="1"/>
    <col min="10" max="10" width="49.6640625" style="2" customWidth="1"/>
    <col min="11" max="16384" width="9.109375" style="2"/>
  </cols>
  <sheetData>
    <row r="1" spans="1:11" s="10" customFormat="1" ht="15" customHeight="1">
      <c r="A1" s="2124" t="s">
        <v>2786</v>
      </c>
      <c r="B1" s="2127"/>
      <c r="C1" s="2127"/>
      <c r="D1" s="2127"/>
      <c r="E1" s="2127"/>
      <c r="F1" s="2127"/>
      <c r="G1" s="2127"/>
      <c r="H1" s="2127"/>
      <c r="I1" s="2127"/>
      <c r="J1" s="154"/>
    </row>
    <row r="2" spans="1:11" s="156" customFormat="1" ht="15" customHeight="1">
      <c r="A2" s="2128" t="s">
        <v>2785</v>
      </c>
      <c r="B2" s="2128"/>
      <c r="C2" s="2128"/>
      <c r="D2" s="2128"/>
      <c r="E2" s="2128"/>
      <c r="F2" s="2128"/>
      <c r="G2" s="2128"/>
      <c r="H2" s="2128"/>
      <c r="I2" s="2128"/>
      <c r="J2" s="155"/>
    </row>
    <row r="3" spans="1:11" s="145" customFormat="1" ht="24.9" customHeight="1">
      <c r="A3" s="2115" t="s">
        <v>11</v>
      </c>
      <c r="B3" s="2115"/>
      <c r="C3" s="2115"/>
      <c r="D3" s="2115"/>
      <c r="E3" s="2115"/>
      <c r="F3" s="2115"/>
      <c r="G3" s="2115"/>
      <c r="H3" s="2115"/>
      <c r="I3" s="2115"/>
      <c r="J3" s="2115"/>
    </row>
    <row r="4" spans="1:11" s="18" customFormat="1" ht="24.9" customHeight="1">
      <c r="A4" s="2105" t="s">
        <v>178</v>
      </c>
      <c r="B4" s="2095" t="s">
        <v>123</v>
      </c>
      <c r="C4" s="2046" t="s">
        <v>147</v>
      </c>
      <c r="D4" s="2048"/>
      <c r="E4" s="2048"/>
      <c r="F4" s="2048"/>
      <c r="G4" s="2048"/>
      <c r="H4" s="2047"/>
      <c r="I4" s="2095" t="s">
        <v>148</v>
      </c>
      <c r="J4" s="2105" t="s">
        <v>179</v>
      </c>
      <c r="K4" s="164"/>
    </row>
    <row r="5" spans="1:11" s="18" customFormat="1" ht="24.9" customHeight="1">
      <c r="A5" s="2079"/>
      <c r="B5" s="2096"/>
      <c r="C5" s="2095" t="s">
        <v>128</v>
      </c>
      <c r="D5" s="2095" t="s">
        <v>149</v>
      </c>
      <c r="E5" s="2095" t="s">
        <v>150</v>
      </c>
      <c r="F5" s="2095" t="s">
        <v>151</v>
      </c>
      <c r="G5" s="2095" t="s">
        <v>152</v>
      </c>
      <c r="H5" s="2095" t="s">
        <v>153</v>
      </c>
      <c r="I5" s="2096"/>
      <c r="J5" s="2079"/>
    </row>
    <row r="6" spans="1:11" s="18" customFormat="1" ht="24.9" customHeight="1">
      <c r="A6" s="2079"/>
      <c r="B6" s="2096"/>
      <c r="C6" s="2096"/>
      <c r="D6" s="2096"/>
      <c r="E6" s="2096"/>
      <c r="F6" s="2096"/>
      <c r="G6" s="2096"/>
      <c r="H6" s="2096"/>
      <c r="I6" s="2096"/>
      <c r="J6" s="2079"/>
    </row>
    <row r="7" spans="1:11" s="18" customFormat="1" ht="24.9" customHeight="1">
      <c r="A7" s="2080"/>
      <c r="B7" s="2097"/>
      <c r="C7" s="2097"/>
      <c r="D7" s="2046" t="s">
        <v>154</v>
      </c>
      <c r="E7" s="2048"/>
      <c r="F7" s="2048"/>
      <c r="G7" s="2048"/>
      <c r="H7" s="2047"/>
      <c r="I7" s="2097"/>
      <c r="J7" s="2080"/>
    </row>
    <row r="8" spans="1:11" s="125" customFormat="1" ht="21" customHeight="1">
      <c r="A8" s="100"/>
      <c r="B8" s="2112" t="s">
        <v>2140</v>
      </c>
      <c r="C8" s="2112"/>
      <c r="D8" s="2112"/>
      <c r="E8" s="2112"/>
      <c r="F8" s="2112"/>
      <c r="G8" s="2112"/>
      <c r="H8" s="2112"/>
      <c r="I8" s="2112"/>
      <c r="J8" s="100"/>
    </row>
    <row r="9" spans="1:11" s="54" customFormat="1" ht="15" customHeight="1">
      <c r="A9" s="100" t="s">
        <v>180</v>
      </c>
      <c r="B9" s="165">
        <v>95</v>
      </c>
      <c r="C9" s="165">
        <v>93.6</v>
      </c>
      <c r="D9" s="165">
        <v>97.7</v>
      </c>
      <c r="E9" s="166">
        <v>96.9</v>
      </c>
      <c r="F9" s="1807">
        <v>93.4</v>
      </c>
      <c r="G9" s="1807">
        <v>91</v>
      </c>
      <c r="H9" s="1807">
        <v>87.7</v>
      </c>
      <c r="I9" s="1807">
        <v>97.8</v>
      </c>
      <c r="J9" s="52" t="s">
        <v>166</v>
      </c>
    </row>
    <row r="10" spans="1:11" s="54" customFormat="1" ht="15" customHeight="1">
      <c r="A10" s="100" t="s">
        <v>181</v>
      </c>
      <c r="B10" s="1804">
        <v>65.099999999999994</v>
      </c>
      <c r="C10" s="1804">
        <v>68.599999999999994</v>
      </c>
      <c r="D10" s="1804">
        <v>64.599999999999994</v>
      </c>
      <c r="E10" s="1804">
        <v>70.599999999999994</v>
      </c>
      <c r="F10" s="1804">
        <v>71.3</v>
      </c>
      <c r="G10" s="1804">
        <v>74</v>
      </c>
      <c r="H10" s="1804">
        <v>64.400000000000006</v>
      </c>
      <c r="I10" s="1804">
        <v>58.3</v>
      </c>
      <c r="J10" s="52" t="s">
        <v>167</v>
      </c>
    </row>
    <row r="11" spans="1:11" s="54" customFormat="1" ht="21" customHeight="1">
      <c r="A11" s="100" t="s">
        <v>182</v>
      </c>
      <c r="B11" s="1804">
        <v>60.1</v>
      </c>
      <c r="C11" s="1804">
        <v>56.5</v>
      </c>
      <c r="D11" s="1804">
        <v>67.099999999999994</v>
      </c>
      <c r="E11" s="1804">
        <v>56.6</v>
      </c>
      <c r="F11" s="1804">
        <v>59.6</v>
      </c>
      <c r="G11" s="1804">
        <v>52.8</v>
      </c>
      <c r="H11" s="1804">
        <v>48</v>
      </c>
      <c r="I11" s="1804">
        <v>67.3</v>
      </c>
      <c r="J11" s="52" t="s">
        <v>169</v>
      </c>
    </row>
    <row r="12" spans="1:11" s="54" customFormat="1" ht="15" customHeight="1">
      <c r="A12" s="100" t="s">
        <v>170</v>
      </c>
      <c r="B12" s="1804">
        <v>79</v>
      </c>
      <c r="C12" s="1804">
        <v>79.3</v>
      </c>
      <c r="D12" s="1804">
        <v>71.099999999999994</v>
      </c>
      <c r="E12" s="1804">
        <v>76.7</v>
      </c>
      <c r="F12" s="1804">
        <v>78.7</v>
      </c>
      <c r="G12" s="1804">
        <v>81.900000000000006</v>
      </c>
      <c r="H12" s="1804">
        <v>88.1</v>
      </c>
      <c r="I12" s="1804">
        <v>78.400000000000006</v>
      </c>
      <c r="J12" s="52" t="s">
        <v>171</v>
      </c>
    </row>
    <row r="13" spans="1:11" s="54" customFormat="1" ht="15" customHeight="1">
      <c r="A13" s="158" t="s">
        <v>172</v>
      </c>
      <c r="B13" s="167">
        <v>91</v>
      </c>
      <c r="C13" s="167">
        <v>91.3</v>
      </c>
      <c r="D13" s="167">
        <v>88</v>
      </c>
      <c r="E13" s="167">
        <v>89.9</v>
      </c>
      <c r="F13" s="167">
        <v>91</v>
      </c>
      <c r="G13" s="167">
        <v>92.7</v>
      </c>
      <c r="H13" s="167">
        <v>95</v>
      </c>
      <c r="I13" s="167">
        <v>90.5</v>
      </c>
      <c r="J13" s="52" t="s">
        <v>173</v>
      </c>
    </row>
    <row r="14" spans="1:11" s="54" customFormat="1" ht="15" customHeight="1">
      <c r="A14" s="42" t="s">
        <v>174</v>
      </c>
      <c r="B14" s="1804">
        <v>90.9</v>
      </c>
      <c r="C14" s="1804">
        <v>91.4</v>
      </c>
      <c r="D14" s="1804">
        <v>87.9</v>
      </c>
      <c r="E14" s="1804">
        <v>89.5</v>
      </c>
      <c r="F14" s="1804">
        <v>93</v>
      </c>
      <c r="G14" s="1804">
        <v>93.4</v>
      </c>
      <c r="H14" s="1804">
        <v>94.7</v>
      </c>
      <c r="I14" s="1804">
        <v>89.9</v>
      </c>
      <c r="J14" s="159" t="s">
        <v>175</v>
      </c>
    </row>
    <row r="15" spans="1:11" s="54" customFormat="1" ht="15" customHeight="1">
      <c r="A15" s="42" t="s">
        <v>176</v>
      </c>
      <c r="B15" s="1804">
        <v>20.7</v>
      </c>
      <c r="C15" s="1804">
        <v>20.6</v>
      </c>
      <c r="D15" s="1804">
        <v>18.399999999999999</v>
      </c>
      <c r="E15" s="1804">
        <v>21.3</v>
      </c>
      <c r="F15" s="1804">
        <v>19</v>
      </c>
      <c r="G15" s="1804">
        <v>21.3</v>
      </c>
      <c r="H15" s="1804">
        <v>22</v>
      </c>
      <c r="I15" s="1804">
        <v>21</v>
      </c>
      <c r="J15" s="159" t="s">
        <v>177</v>
      </c>
    </row>
    <row r="16" spans="1:11" s="54" customFormat="1" ht="15" customHeight="1">
      <c r="B16" s="42"/>
      <c r="C16" s="42"/>
      <c r="D16" s="42"/>
      <c r="E16" s="42"/>
      <c r="F16" s="42"/>
      <c r="G16" s="42"/>
      <c r="H16" s="42"/>
      <c r="I16" s="42"/>
    </row>
    <row r="17" spans="2:9" s="54" customFormat="1" ht="15" customHeight="1">
      <c r="B17" s="42"/>
      <c r="C17" s="42"/>
      <c r="D17" s="42"/>
      <c r="E17" s="42"/>
      <c r="F17" s="42"/>
      <c r="G17" s="42"/>
      <c r="H17" s="42"/>
      <c r="I17" s="42"/>
    </row>
    <row r="18" spans="2:9" s="54" customFormat="1" ht="15" customHeight="1">
      <c r="B18" s="42"/>
      <c r="C18" s="42"/>
      <c r="D18" s="42"/>
      <c r="E18" s="42"/>
      <c r="F18" s="42"/>
      <c r="G18" s="42"/>
      <c r="H18" s="42"/>
      <c r="I18" s="42"/>
    </row>
    <row r="19" spans="2:9" s="54" customFormat="1" ht="15" customHeight="1"/>
    <row r="20" spans="2:9" s="54" customFormat="1" ht="15" customHeight="1"/>
    <row r="21" spans="2:9" s="54" customFormat="1" ht="15" customHeight="1"/>
    <row r="22" spans="2:9" s="54" customFormat="1" ht="15" customHeight="1"/>
    <row r="23" spans="2:9" s="54" customFormat="1" ht="15" customHeight="1"/>
    <row r="24" spans="2:9" s="54" customFormat="1" ht="15" customHeight="1"/>
    <row r="25" spans="2:9" s="54" customFormat="1" ht="15" customHeight="1"/>
    <row r="26" spans="2:9" s="54" customFormat="1" ht="15" customHeight="1"/>
    <row r="27" spans="2:9" s="54" customFormat="1" ht="15" customHeight="1"/>
    <row r="28" spans="2:9" s="54" customFormat="1" ht="15" customHeight="1"/>
    <row r="29" spans="2:9" s="58" customFormat="1" ht="15" customHeight="1"/>
    <row r="30" spans="2:9" s="58" customFormat="1" ht="15" customHeight="1"/>
    <row r="31" spans="2:9" s="58" customFormat="1" ht="15" customHeight="1"/>
    <row r="32" spans="2:9" s="58" customFormat="1" ht="15" customHeight="1"/>
    <row r="33" s="58" customFormat="1" ht="15" customHeight="1"/>
    <row r="34" s="58" customFormat="1" ht="15" customHeight="1"/>
    <row r="35" s="58" customFormat="1" ht="15" customHeight="1"/>
    <row r="36" s="58" customFormat="1" ht="15" customHeight="1"/>
    <row r="37" s="58" customFormat="1" ht="15" customHeight="1"/>
    <row r="38" s="58" customFormat="1" ht="15" customHeight="1"/>
    <row r="39" s="58" customFormat="1" ht="15" customHeight="1"/>
    <row r="40" s="58" customFormat="1" ht="15" customHeight="1"/>
    <row r="41" s="58" customFormat="1" ht="15" customHeight="1"/>
    <row r="42" s="58" customFormat="1" ht="15" customHeight="1"/>
    <row r="43" s="58" customFormat="1" ht="15" customHeight="1"/>
    <row r="44" s="58" customFormat="1" ht="15" customHeight="1"/>
    <row r="45" s="58" customFormat="1" ht="15" customHeight="1"/>
    <row r="46" s="58" customFormat="1" ht="15" customHeight="1"/>
    <row r="47" s="58" customFormat="1" ht="15" customHeight="1"/>
    <row r="48" s="58" customFormat="1" ht="15" customHeight="1"/>
    <row r="49" s="58" customFormat="1" ht="15" customHeight="1"/>
    <row r="50" s="58" customFormat="1" ht="15" customHeight="1"/>
    <row r="51" s="58" customFormat="1" ht="15" customHeight="1"/>
    <row r="52" s="58" customFormat="1" ht="15" customHeight="1"/>
    <row r="53" s="58" customFormat="1" ht="15" customHeight="1"/>
    <row r="54" s="58" customFormat="1" ht="15" customHeight="1"/>
    <row r="55" s="58" customFormat="1" ht="15" customHeight="1"/>
    <row r="56" s="58" customFormat="1" ht="15" customHeight="1"/>
    <row r="57" s="58" customFormat="1" ht="15" customHeight="1"/>
    <row r="58" s="58" customFormat="1" ht="15" customHeight="1"/>
    <row r="59" s="58" customFormat="1" ht="15" customHeight="1"/>
    <row r="60" s="58" customFormat="1" ht="15" customHeight="1"/>
    <row r="61" s="58" customFormat="1" ht="15" customHeight="1"/>
    <row r="62" s="58" customFormat="1" ht="15" customHeight="1"/>
    <row r="63" s="58" customFormat="1" ht="15" customHeight="1"/>
    <row r="64" s="58" customFormat="1" ht="15" customHeight="1"/>
    <row r="65" s="58" customFormat="1" ht="15" customHeight="1"/>
    <row r="66" s="58" customFormat="1" ht="15" customHeight="1"/>
    <row r="67" s="58" customFormat="1" ht="15" customHeight="1"/>
    <row r="68" s="58" customFormat="1" ht="15" customHeight="1"/>
    <row r="69" s="58" customFormat="1" ht="15" customHeight="1"/>
    <row r="70" s="58" customFormat="1" ht="15" customHeight="1"/>
    <row r="71" s="58" customFormat="1" ht="15" customHeight="1"/>
    <row r="72" s="58" customFormat="1" ht="15" customHeight="1"/>
    <row r="73" s="58" customFormat="1" ht="15" customHeight="1"/>
    <row r="74" s="58" customFormat="1" ht="15" customHeight="1"/>
    <row r="75" s="58" customFormat="1" ht="15" customHeight="1"/>
    <row r="76" s="58" customFormat="1" ht="15" customHeight="1"/>
    <row r="77" s="58" customFormat="1" ht="15" customHeight="1"/>
    <row r="78" s="58" customFormat="1" ht="15" customHeight="1"/>
    <row r="79" s="58" customFormat="1" ht="15" customHeight="1"/>
    <row r="80" s="58" customFormat="1" ht="15" customHeight="1"/>
    <row r="81" s="58" customFormat="1" ht="15" customHeight="1"/>
    <row r="82" s="58" customFormat="1" ht="15" customHeight="1"/>
    <row r="83" s="58" customFormat="1" ht="15" customHeight="1"/>
    <row r="84" s="58" customFormat="1" ht="15" customHeight="1"/>
    <row r="85" s="58" customFormat="1" ht="15" customHeight="1"/>
    <row r="86" s="58" customFormat="1" ht="15" customHeight="1"/>
    <row r="87" s="58" customFormat="1" ht="15" customHeight="1"/>
    <row r="88" s="58" customFormat="1" ht="15" customHeight="1"/>
    <row r="89" s="58" customFormat="1" ht="15" customHeight="1"/>
    <row r="90" s="58" customFormat="1" ht="15" customHeight="1"/>
    <row r="91" s="58" customFormat="1" ht="15" customHeight="1"/>
    <row r="92" s="58" customFormat="1" ht="15" customHeight="1"/>
    <row r="93" s="58" customFormat="1" ht="15" customHeight="1"/>
    <row r="94" s="58" customFormat="1" ht="15" customHeight="1"/>
    <row r="95" s="58" customFormat="1" ht="15" customHeight="1"/>
    <row r="96" s="58" customFormat="1" ht="15" customHeight="1"/>
    <row r="97" s="58" customFormat="1" ht="15" customHeight="1"/>
    <row r="98" s="58" customFormat="1" ht="15" customHeight="1"/>
    <row r="99" s="58" customFormat="1" ht="15" customHeight="1"/>
    <row r="100" s="58" customFormat="1" ht="15" customHeight="1"/>
    <row r="101" s="58" customFormat="1" ht="15" customHeight="1"/>
    <row r="102" s="58" customFormat="1" ht="15" customHeight="1"/>
    <row r="103" s="58" customFormat="1" ht="15" customHeight="1"/>
    <row r="104" s="58" customFormat="1" ht="15" customHeight="1"/>
    <row r="105" s="58" customFormat="1" ht="15" customHeight="1"/>
    <row r="106" s="58" customFormat="1" ht="15" customHeight="1"/>
    <row r="107" s="58" customFormat="1" ht="15" customHeight="1"/>
    <row r="108" s="58" customFormat="1" ht="15" customHeight="1"/>
    <row r="109" s="58" customFormat="1" ht="15" customHeight="1"/>
    <row r="110" s="58" customFormat="1" ht="15" customHeight="1"/>
    <row r="111" s="58" customFormat="1" ht="15" customHeight="1"/>
    <row r="112" s="58" customFormat="1" ht="15" customHeight="1"/>
    <row r="113" s="58" customFormat="1" ht="15" customHeight="1"/>
    <row r="114" s="58" customFormat="1" ht="15" customHeight="1"/>
    <row r="115" s="58" customFormat="1" ht="15" customHeight="1"/>
    <row r="116" s="58" customFormat="1" ht="15" customHeight="1"/>
    <row r="117" s="58" customFormat="1" ht="15" customHeight="1"/>
    <row r="118" s="58" customFormat="1" ht="15" customHeight="1"/>
    <row r="119" s="58" customFormat="1" ht="15" customHeight="1"/>
    <row r="120" s="58" customFormat="1" ht="15" customHeight="1"/>
    <row r="121" s="58" customFormat="1" ht="15" customHeight="1"/>
    <row r="122" s="58" customFormat="1" ht="15" customHeight="1"/>
    <row r="123" s="58" customFormat="1" ht="15" customHeight="1"/>
    <row r="124" s="58" customFormat="1" ht="15" customHeight="1"/>
    <row r="125" s="58" customFormat="1" ht="15" customHeight="1"/>
    <row r="126" s="58" customFormat="1" ht="15" customHeight="1"/>
    <row r="127" s="58" customFormat="1" ht="15" customHeight="1"/>
    <row r="128" s="58" customFormat="1" ht="15" customHeight="1"/>
    <row r="129" s="58" customFormat="1" ht="15" customHeight="1"/>
    <row r="130" s="58" customFormat="1" ht="15" customHeight="1"/>
    <row r="131" s="58" customFormat="1" ht="15" customHeight="1"/>
    <row r="132" s="58" customFormat="1" ht="15" customHeight="1"/>
    <row r="133" s="58" customFormat="1" ht="15" customHeight="1"/>
    <row r="134" s="58" customFormat="1" ht="15" customHeight="1"/>
    <row r="135" s="58" customFormat="1" ht="15" customHeight="1"/>
    <row r="136" s="58" customFormat="1" ht="15" customHeight="1"/>
    <row r="137" s="58" customFormat="1" ht="15" customHeight="1"/>
    <row r="138" s="58" customFormat="1" ht="15" customHeight="1"/>
    <row r="139" s="58" customFormat="1" ht="15" customHeight="1"/>
    <row r="140" s="58" customFormat="1" ht="15" customHeight="1"/>
    <row r="141" s="58" customFormat="1" ht="15" customHeight="1"/>
    <row r="142" s="58" customFormat="1" ht="15" customHeight="1"/>
    <row r="143" s="58" customFormat="1" ht="15" customHeight="1"/>
    <row r="144" s="58" customFormat="1" ht="15" customHeight="1"/>
    <row r="145" s="58" customFormat="1" ht="15" customHeight="1"/>
    <row r="146" s="58" customFormat="1" ht="15" customHeight="1"/>
    <row r="147" s="58" customFormat="1" ht="15" customHeight="1"/>
    <row r="148" s="58" customFormat="1" ht="15" customHeight="1"/>
    <row r="149" s="58" customFormat="1" ht="15" customHeight="1"/>
    <row r="150" s="58" customFormat="1" ht="15" customHeight="1"/>
    <row r="151" s="58" customFormat="1" ht="15" customHeight="1"/>
    <row r="152" s="58" customFormat="1" ht="15" customHeight="1"/>
    <row r="153" s="58" customFormat="1" ht="15" customHeight="1"/>
    <row r="154" s="58" customFormat="1" ht="15" customHeight="1"/>
    <row r="155" s="58" customFormat="1" ht="15" customHeight="1"/>
    <row r="156" s="58" customFormat="1" ht="15" customHeight="1"/>
    <row r="157" s="58" customFormat="1" ht="15" customHeight="1"/>
    <row r="158" s="58" customFormat="1" ht="15" customHeight="1"/>
    <row r="159" s="58" customFormat="1" ht="15" customHeight="1"/>
    <row r="160" s="58" customFormat="1" ht="15" customHeight="1"/>
    <row r="161" s="58" customFormat="1" ht="15" customHeight="1"/>
    <row r="162" s="58" customFormat="1" ht="15" customHeight="1"/>
    <row r="163" s="58" customFormat="1" ht="15" customHeight="1"/>
    <row r="164" s="58" customFormat="1" ht="15" customHeight="1"/>
    <row r="165" s="58" customFormat="1" ht="15" customHeight="1"/>
    <row r="166" s="58" customFormat="1" ht="15" customHeight="1"/>
    <row r="167" s="58" customFormat="1" ht="15" customHeight="1"/>
    <row r="168" s="58" customFormat="1" ht="15" customHeight="1"/>
    <row r="169" s="58" customFormat="1" ht="15" customHeight="1"/>
    <row r="170" s="58" customFormat="1" ht="15" customHeight="1"/>
    <row r="171" s="58" customFormat="1" ht="15" customHeight="1"/>
    <row r="172" s="58" customFormat="1" ht="15" customHeight="1"/>
    <row r="173" s="58" customFormat="1" ht="15" customHeight="1"/>
    <row r="174" s="58" customFormat="1" ht="15" customHeight="1"/>
    <row r="175" s="58" customFormat="1" ht="15" customHeight="1"/>
    <row r="176" s="58" customFormat="1" ht="15" customHeight="1"/>
    <row r="177" s="58" customFormat="1" ht="15" customHeight="1"/>
    <row r="178" s="58" customFormat="1" ht="15" customHeight="1"/>
    <row r="179" s="58" customFormat="1" ht="15" customHeight="1"/>
    <row r="180" s="58" customFormat="1" ht="15" customHeight="1"/>
    <row r="181" s="58" customFormat="1" ht="15" customHeight="1"/>
    <row r="182" s="58" customFormat="1" ht="15" customHeight="1"/>
    <row r="183" s="58" customFormat="1" ht="15" customHeight="1"/>
    <row r="184" s="58" customFormat="1" ht="15" customHeight="1"/>
    <row r="185" s="58" customFormat="1" ht="15" customHeight="1"/>
    <row r="186" s="58" customFormat="1" ht="15" customHeight="1"/>
    <row r="187" s="58" customFormat="1" ht="15" customHeight="1"/>
    <row r="188" s="58" customFormat="1" ht="15" customHeight="1"/>
    <row r="189" s="58" customFormat="1" ht="15" customHeight="1"/>
    <row r="190" s="58" customFormat="1" ht="15" customHeight="1"/>
    <row r="191" s="58" customFormat="1" ht="15" customHeight="1"/>
    <row r="192" s="58" customFormat="1" ht="15" customHeight="1"/>
    <row r="193" s="58" customFormat="1" ht="15" customHeight="1"/>
    <row r="194" s="58" customFormat="1" ht="15" customHeight="1"/>
    <row r="195" s="58" customFormat="1" ht="15" customHeight="1"/>
    <row r="196" s="58" customFormat="1" ht="15" customHeight="1"/>
    <row r="197" s="58" customFormat="1" ht="15" customHeight="1"/>
    <row r="198" s="58" customFormat="1" ht="15" customHeight="1"/>
    <row r="199" s="58" customFormat="1" ht="15" customHeight="1"/>
    <row r="200" s="58" customFormat="1" ht="15" customHeight="1"/>
    <row r="201" s="58" customFormat="1" ht="15" customHeight="1"/>
    <row r="202" s="58" customFormat="1" ht="15" customHeight="1"/>
    <row r="203" s="58" customFormat="1" ht="15" customHeight="1"/>
    <row r="204" s="58" customFormat="1" ht="15" customHeight="1"/>
    <row r="205" s="58" customFormat="1" ht="15" customHeight="1"/>
    <row r="206" s="58" customFormat="1" ht="15" customHeight="1"/>
    <row r="207" s="58" customFormat="1" ht="15" customHeight="1"/>
    <row r="208" s="58" customFormat="1" ht="15" customHeight="1"/>
    <row r="209" s="58" customFormat="1" ht="15" customHeight="1"/>
    <row r="210" s="58" customFormat="1" ht="15" customHeight="1"/>
    <row r="211" s="58" customFormat="1" ht="15" customHeight="1"/>
    <row r="212" s="58" customFormat="1" ht="15" customHeight="1"/>
    <row r="213" s="58" customFormat="1" ht="15" customHeight="1"/>
    <row r="214" s="58" customFormat="1" ht="15" customHeight="1"/>
    <row r="215" s="58" customFormat="1" ht="15" customHeight="1"/>
    <row r="216" s="58" customFormat="1" ht="15" customHeight="1"/>
    <row r="217" s="58" customFormat="1" ht="15" customHeight="1"/>
    <row r="218" s="58" customFormat="1" ht="15" customHeight="1"/>
    <row r="219" s="58" customFormat="1" ht="15" customHeight="1"/>
    <row r="220" s="58" customFormat="1" ht="15" customHeight="1"/>
    <row r="221" s="58" customFormat="1" ht="15" customHeight="1"/>
    <row r="222" s="58" customFormat="1" ht="15" customHeight="1"/>
    <row r="223" s="58" customFormat="1" ht="15" customHeight="1"/>
    <row r="224" s="58" customFormat="1" ht="15" customHeight="1"/>
    <row r="225" s="58" customFormat="1" ht="15" customHeight="1"/>
    <row r="226" s="58" customFormat="1" ht="15" customHeight="1"/>
    <row r="227" s="58" customFormat="1" ht="15" customHeight="1"/>
    <row r="228" s="58" customFormat="1" ht="15" customHeight="1"/>
    <row r="229" s="58" customFormat="1" ht="15" customHeight="1"/>
    <row r="230" s="58" customFormat="1" ht="15" customHeight="1"/>
    <row r="231" s="58" customFormat="1" ht="15" customHeight="1"/>
    <row r="232" s="58" customFormat="1" ht="15" customHeight="1"/>
    <row r="233" s="58" customFormat="1" ht="15" customHeight="1"/>
    <row r="234" s="58" customFormat="1" ht="15" customHeight="1"/>
    <row r="235" s="58" customFormat="1" ht="15" customHeight="1"/>
    <row r="236" s="58" customFormat="1" ht="15" customHeight="1"/>
    <row r="237" s="58" customFormat="1" ht="15" customHeight="1"/>
    <row r="238" s="58" customFormat="1" ht="15" customHeight="1"/>
    <row r="239" s="58" customFormat="1" ht="15" customHeight="1"/>
    <row r="240" s="58" customFormat="1" ht="15" customHeight="1"/>
    <row r="241" s="58" customFormat="1" ht="15" customHeight="1"/>
    <row r="242" s="58" customFormat="1" ht="15" customHeight="1"/>
    <row r="243" s="58" customFormat="1" ht="15" customHeight="1"/>
    <row r="244" s="58" customFormat="1" ht="15" customHeight="1"/>
    <row r="245" s="58" customFormat="1" ht="15" customHeight="1"/>
    <row r="246" s="58" customFormat="1" ht="15" customHeight="1"/>
    <row r="247" s="58" customFormat="1" ht="15" customHeight="1"/>
  </sheetData>
  <mergeCells count="16">
    <mergeCell ref="A1:I1"/>
    <mergeCell ref="A2:I2"/>
    <mergeCell ref="A4:A7"/>
    <mergeCell ref="B4:B7"/>
    <mergeCell ref="C4:H4"/>
    <mergeCell ref="I4:I7"/>
    <mergeCell ref="A3:J3"/>
    <mergeCell ref="B8:I8"/>
    <mergeCell ref="J4:J7"/>
    <mergeCell ref="C5:C7"/>
    <mergeCell ref="D5:D6"/>
    <mergeCell ref="E5:E6"/>
    <mergeCell ref="F5:F6"/>
    <mergeCell ref="G5:G6"/>
    <mergeCell ref="H5:H6"/>
    <mergeCell ref="D7:H7"/>
  </mergeCells>
  <hyperlinks>
    <hyperlink ref="A3:I3" location="'Spis tablic'!A1" display="'Spis tablic'!A1" xr:uid="{00000000-0004-0000-0F00-000000000000}"/>
    <hyperlink ref="A3:J3" location="'Spis tablic_DZIAŁ II'!A1" display="'Spis tablic_DZIAŁ II'!A1" xr:uid="{00000000-0004-0000-0F00-000001000000}"/>
  </hyperlinks>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82"/>
  <sheetViews>
    <sheetView topLeftCell="A62" zoomScaleNormal="100" workbookViewId="0">
      <selection activeCell="B78" sqref="B78"/>
    </sheetView>
  </sheetViews>
  <sheetFormatPr defaultColWidth="9.109375" defaultRowHeight="11.4"/>
  <cols>
    <col min="1" max="1" width="14.6640625" style="1779" customWidth="1"/>
    <col min="2" max="2" width="9.109375" style="1781" customWidth="1"/>
    <col min="3" max="16384" width="9.109375" style="1779"/>
  </cols>
  <sheetData>
    <row r="1" spans="1:8" s="1792" customFormat="1" ht="15" customHeight="1">
      <c r="A1" s="1499" t="s">
        <v>183</v>
      </c>
      <c r="B1" s="1499" t="s">
        <v>55</v>
      </c>
    </row>
    <row r="2" spans="1:8" s="1782" customFormat="1" ht="15" customHeight="1">
      <c r="A2" s="1501" t="s">
        <v>184</v>
      </c>
      <c r="B2" s="1501" t="s">
        <v>185</v>
      </c>
    </row>
    <row r="3" spans="1:8" s="1792" customFormat="1" ht="15" customHeight="1">
      <c r="A3" s="1503" t="s">
        <v>2</v>
      </c>
      <c r="B3" s="1781"/>
    </row>
    <row r="4" spans="1:8" s="1782" customFormat="1" ht="15" customHeight="1">
      <c r="A4" s="1506" t="s">
        <v>3</v>
      </c>
    </row>
    <row r="5" spans="1:8" s="1507" customFormat="1" ht="15" customHeight="1">
      <c r="A5" s="1793" t="s">
        <v>186</v>
      </c>
      <c r="B5" s="1783" t="s">
        <v>187</v>
      </c>
    </row>
    <row r="6" spans="1:8" s="1506" customFormat="1" ht="15" customHeight="1">
      <c r="B6" s="1784" t="s">
        <v>188</v>
      </c>
      <c r="H6" s="1705"/>
    </row>
    <row r="7" spans="1:8" s="1507" customFormat="1" ht="15" customHeight="1">
      <c r="A7" s="1627" t="s">
        <v>2083</v>
      </c>
      <c r="B7" s="1750" t="s">
        <v>2596</v>
      </c>
    </row>
    <row r="8" spans="1:8" s="1506" customFormat="1" ht="15" customHeight="1">
      <c r="B8" s="1863" t="s">
        <v>2595</v>
      </c>
    </row>
    <row r="9" spans="1:8" s="1785" customFormat="1" ht="15" customHeight="1">
      <c r="A9" s="1627" t="s">
        <v>2084</v>
      </c>
      <c r="B9" s="1750" t="s">
        <v>2598</v>
      </c>
    </row>
    <row r="10" spans="1:8" s="1506" customFormat="1" ht="15" customHeight="1">
      <c r="B10" s="1863" t="s">
        <v>2597</v>
      </c>
    </row>
    <row r="11" spans="1:8" s="1785" customFormat="1" ht="15" customHeight="1">
      <c r="A11" s="1627" t="s">
        <v>189</v>
      </c>
      <c r="B11" s="1864" t="s">
        <v>192</v>
      </c>
    </row>
    <row r="12" spans="1:8" s="1506" customFormat="1" ht="15" customHeight="1">
      <c r="B12" s="1863" t="s">
        <v>193</v>
      </c>
    </row>
    <row r="13" spans="1:8" s="1507" customFormat="1" ht="15" customHeight="1">
      <c r="A13" s="1627" t="s">
        <v>2085</v>
      </c>
      <c r="B13" s="1864" t="s">
        <v>2866</v>
      </c>
    </row>
    <row r="14" spans="1:8" s="1506" customFormat="1" ht="15" customHeight="1">
      <c r="B14" s="1863" t="s">
        <v>195</v>
      </c>
    </row>
    <row r="15" spans="1:8" s="1785" customFormat="1" ht="15" customHeight="1">
      <c r="A15" s="1627" t="s">
        <v>2086</v>
      </c>
      <c r="B15" s="1750" t="s">
        <v>196</v>
      </c>
    </row>
    <row r="16" spans="1:8" s="1506" customFormat="1" ht="15" customHeight="1">
      <c r="B16" s="1863" t="s">
        <v>2845</v>
      </c>
    </row>
    <row r="17" spans="1:2" s="1785" customFormat="1" ht="15" customHeight="1">
      <c r="A17" s="1627" t="s">
        <v>190</v>
      </c>
      <c r="B17" s="1750" t="s">
        <v>197</v>
      </c>
    </row>
    <row r="18" spans="1:2" s="1506" customFormat="1" ht="15" customHeight="1">
      <c r="B18" s="1863" t="s">
        <v>198</v>
      </c>
    </row>
    <row r="19" spans="1:2" s="1785" customFormat="1" ht="15" customHeight="1">
      <c r="A19" s="1627" t="s">
        <v>2087</v>
      </c>
      <c r="B19" s="1750" t="s">
        <v>199</v>
      </c>
    </row>
    <row r="20" spans="1:2" s="1506" customFormat="1" ht="15" customHeight="1">
      <c r="B20" s="1863" t="s">
        <v>200</v>
      </c>
    </row>
    <row r="21" spans="1:2" s="1785" customFormat="1" ht="15" customHeight="1">
      <c r="A21" s="1627" t="s">
        <v>2088</v>
      </c>
      <c r="B21" s="1750" t="s">
        <v>201</v>
      </c>
    </row>
    <row r="22" spans="1:2" s="1506" customFormat="1" ht="15" customHeight="1">
      <c r="B22" s="1863" t="s">
        <v>202</v>
      </c>
    </row>
    <row r="23" spans="1:2" s="1785" customFormat="1" ht="15" customHeight="1">
      <c r="A23" s="1627" t="s">
        <v>191</v>
      </c>
      <c r="B23" s="1750" t="s">
        <v>2599</v>
      </c>
    </row>
    <row r="24" spans="1:2" s="1506" customFormat="1" ht="15" customHeight="1">
      <c r="B24" s="1863" t="s">
        <v>2600</v>
      </c>
    </row>
    <row r="25" spans="1:2" s="1785" customFormat="1" ht="15" customHeight="1">
      <c r="A25" s="1627" t="s">
        <v>2089</v>
      </c>
      <c r="B25" s="1750" t="s">
        <v>203</v>
      </c>
    </row>
    <row r="26" spans="1:2" s="1506" customFormat="1" ht="15" customHeight="1">
      <c r="B26" s="1863" t="s">
        <v>204</v>
      </c>
    </row>
    <row r="27" spans="1:2" s="1786" customFormat="1" ht="15" customHeight="1">
      <c r="A27" s="1627" t="s">
        <v>194</v>
      </c>
      <c r="B27" s="1750" t="s">
        <v>2601</v>
      </c>
    </row>
    <row r="28" spans="1:2" s="1788" customFormat="1" ht="15" customHeight="1">
      <c r="B28" s="1863" t="s">
        <v>2602</v>
      </c>
    </row>
    <row r="29" spans="1:2" s="1786" customFormat="1" ht="15" customHeight="1">
      <c r="A29" s="1627" t="s">
        <v>2090</v>
      </c>
      <c r="B29" s="1750" t="s">
        <v>2603</v>
      </c>
    </row>
    <row r="30" spans="1:2" s="1788" customFormat="1" ht="15" customHeight="1">
      <c r="B30" s="1863" t="s">
        <v>2604</v>
      </c>
    </row>
    <row r="31" spans="1:2" s="1786" customFormat="1" ht="15" customHeight="1">
      <c r="A31" s="1627" t="s">
        <v>2091</v>
      </c>
      <c r="B31" s="1864" t="s">
        <v>2827</v>
      </c>
    </row>
    <row r="32" spans="1:2" s="1788" customFormat="1" ht="15" customHeight="1">
      <c r="B32" s="1863" t="s">
        <v>2839</v>
      </c>
    </row>
    <row r="33" spans="1:2" s="1786" customFormat="1" ht="15" customHeight="1">
      <c r="A33" s="1627" t="s">
        <v>2092</v>
      </c>
      <c r="B33" s="1864" t="s">
        <v>2828</v>
      </c>
    </row>
    <row r="34" spans="1:2" s="1788" customFormat="1" ht="15" customHeight="1">
      <c r="B34" s="1863" t="s">
        <v>2846</v>
      </c>
    </row>
    <row r="35" spans="1:2" s="1786" customFormat="1" ht="15" customHeight="1">
      <c r="A35" s="1627" t="s">
        <v>2093</v>
      </c>
      <c r="B35" s="1750" t="s">
        <v>2605</v>
      </c>
    </row>
    <row r="36" spans="1:2" s="1788" customFormat="1" ht="15" customHeight="1">
      <c r="B36" s="1863" t="s">
        <v>2606</v>
      </c>
    </row>
    <row r="37" spans="1:2" s="1787" customFormat="1" ht="15" customHeight="1">
      <c r="A37" s="1627" t="s">
        <v>2094</v>
      </c>
      <c r="B37" s="1750" t="s">
        <v>2607</v>
      </c>
    </row>
    <row r="38" spans="1:2" s="1788" customFormat="1" ht="15" customHeight="1">
      <c r="B38" s="1863" t="s">
        <v>2608</v>
      </c>
    </row>
    <row r="39" spans="1:2" s="1786" customFormat="1" ht="15" customHeight="1">
      <c r="A39" s="1627" t="s">
        <v>2095</v>
      </c>
      <c r="B39" s="1750" t="s">
        <v>2609</v>
      </c>
    </row>
    <row r="40" spans="1:2" s="1788" customFormat="1" ht="15" customHeight="1">
      <c r="B40" s="1863" t="s">
        <v>2610</v>
      </c>
    </row>
    <row r="41" spans="1:2" s="1786" customFormat="1" ht="15" customHeight="1">
      <c r="A41" s="1627" t="s">
        <v>2096</v>
      </c>
      <c r="B41" s="1864" t="s">
        <v>2829</v>
      </c>
    </row>
    <row r="42" spans="1:2" s="1788" customFormat="1" ht="15" customHeight="1">
      <c r="B42" s="1863" t="s">
        <v>2840</v>
      </c>
    </row>
    <row r="43" spans="1:2" s="1786" customFormat="1" ht="15" customHeight="1">
      <c r="A43" s="1627" t="s">
        <v>2097</v>
      </c>
      <c r="B43" s="1864" t="s">
        <v>2830</v>
      </c>
    </row>
    <row r="44" spans="1:2" s="1788" customFormat="1" ht="15" customHeight="1">
      <c r="B44" s="1863" t="s">
        <v>2847</v>
      </c>
    </row>
    <row r="45" spans="1:2" s="1786" customFormat="1" ht="15" customHeight="1">
      <c r="A45" s="1627" t="s">
        <v>2098</v>
      </c>
      <c r="B45" s="1750" t="s">
        <v>2611</v>
      </c>
    </row>
    <row r="46" spans="1:2" s="1788" customFormat="1" ht="15" customHeight="1">
      <c r="B46" s="1863" t="s">
        <v>2612</v>
      </c>
    </row>
    <row r="47" spans="1:2" s="1787" customFormat="1" ht="15" customHeight="1">
      <c r="A47" s="1627" t="s">
        <v>2099</v>
      </c>
      <c r="B47" s="1750" t="s">
        <v>2613</v>
      </c>
    </row>
    <row r="48" spans="1:2" s="1788" customFormat="1" ht="15" customHeight="1">
      <c r="B48" s="1863" t="s">
        <v>2614</v>
      </c>
    </row>
    <row r="49" spans="1:2" s="1786" customFormat="1" ht="15" customHeight="1">
      <c r="A49" s="1627" t="s">
        <v>2101</v>
      </c>
      <c r="B49" s="1750" t="s">
        <v>2615</v>
      </c>
    </row>
    <row r="50" spans="1:2" s="1788" customFormat="1" ht="15" customHeight="1">
      <c r="B50" s="1863" t="s">
        <v>2616</v>
      </c>
    </row>
    <row r="51" spans="1:2" s="1787" customFormat="1" ht="15" customHeight="1">
      <c r="A51" s="1627" t="s">
        <v>2102</v>
      </c>
      <c r="B51" s="1864" t="s">
        <v>2831</v>
      </c>
    </row>
    <row r="52" spans="1:2" s="1794" customFormat="1" ht="15" customHeight="1">
      <c r="A52" s="1788"/>
      <c r="B52" s="1863" t="s">
        <v>2841</v>
      </c>
    </row>
    <row r="53" spans="1:2" s="1787" customFormat="1" ht="15" customHeight="1">
      <c r="A53" s="1627" t="s">
        <v>2103</v>
      </c>
      <c r="B53" s="1864" t="s">
        <v>2832</v>
      </c>
    </row>
    <row r="54" spans="1:2" s="1788" customFormat="1" ht="15" customHeight="1">
      <c r="B54" s="1863" t="s">
        <v>2848</v>
      </c>
    </row>
    <row r="55" spans="1:2" s="1786" customFormat="1" ht="15" customHeight="1">
      <c r="A55" s="1627" t="s">
        <v>2104</v>
      </c>
      <c r="B55" s="1750" t="s">
        <v>2617</v>
      </c>
    </row>
    <row r="56" spans="1:2" s="1788" customFormat="1" ht="15" customHeight="1">
      <c r="B56" s="1863" t="s">
        <v>2618</v>
      </c>
    </row>
    <row r="57" spans="1:2" s="1786" customFormat="1" ht="15" customHeight="1">
      <c r="A57" s="1627" t="s">
        <v>2105</v>
      </c>
      <c r="B57" s="1750" t="s">
        <v>2619</v>
      </c>
    </row>
    <row r="58" spans="1:2" s="1788" customFormat="1" ht="15" customHeight="1">
      <c r="B58" s="1863" t="s">
        <v>2854</v>
      </c>
    </row>
    <row r="59" spans="1:2" s="1786" customFormat="1" ht="15" customHeight="1">
      <c r="A59" s="1627" t="s">
        <v>2106</v>
      </c>
      <c r="B59" s="1864" t="s">
        <v>2833</v>
      </c>
    </row>
    <row r="60" spans="1:2" s="1788" customFormat="1" ht="15" customHeight="1">
      <c r="B60" s="1863" t="s">
        <v>2842</v>
      </c>
    </row>
    <row r="61" spans="1:2" s="1786" customFormat="1" ht="15" customHeight="1">
      <c r="A61" s="1627" t="s">
        <v>2107</v>
      </c>
      <c r="B61" s="1864" t="s">
        <v>2834</v>
      </c>
    </row>
    <row r="62" spans="1:2" s="1788" customFormat="1" ht="15" customHeight="1">
      <c r="B62" s="1863" t="s">
        <v>2849</v>
      </c>
    </row>
    <row r="63" spans="1:2" s="1786" customFormat="1" ht="15" customHeight="1">
      <c r="A63" s="1627" t="s">
        <v>2109</v>
      </c>
      <c r="B63" s="1750" t="s">
        <v>2620</v>
      </c>
    </row>
    <row r="64" spans="1:2" s="1788" customFormat="1" ht="15" customHeight="1">
      <c r="B64" s="1863" t="s">
        <v>2621</v>
      </c>
    </row>
    <row r="65" spans="1:2" s="1786" customFormat="1" ht="15" customHeight="1">
      <c r="A65" s="1627" t="s">
        <v>2110</v>
      </c>
      <c r="B65" s="1750" t="s">
        <v>2622</v>
      </c>
    </row>
    <row r="66" spans="1:2" s="1788" customFormat="1" ht="15" customHeight="1">
      <c r="B66" s="1863" t="s">
        <v>2623</v>
      </c>
    </row>
    <row r="67" spans="1:2" s="1786" customFormat="1" ht="15" customHeight="1">
      <c r="A67" s="1627" t="s">
        <v>2111</v>
      </c>
      <c r="B67" s="1864" t="s">
        <v>2867</v>
      </c>
    </row>
    <row r="68" spans="1:2" s="1788" customFormat="1" ht="15" customHeight="1">
      <c r="B68" s="1863" t="s">
        <v>2843</v>
      </c>
    </row>
    <row r="69" spans="1:2" s="1786" customFormat="1" ht="15" customHeight="1">
      <c r="A69" s="1627" t="s">
        <v>205</v>
      </c>
      <c r="B69" s="1864" t="s">
        <v>2835</v>
      </c>
    </row>
    <row r="70" spans="1:2" s="1788" customFormat="1" ht="15" customHeight="1">
      <c r="B70" s="1863" t="s">
        <v>2850</v>
      </c>
    </row>
    <row r="71" spans="1:2" s="1786" customFormat="1" ht="15" customHeight="1">
      <c r="A71" s="1627" t="s">
        <v>2113</v>
      </c>
      <c r="B71" s="1750" t="s">
        <v>2625</v>
      </c>
    </row>
    <row r="72" spans="1:2" s="1788" customFormat="1" ht="15" customHeight="1">
      <c r="B72" s="1863" t="s">
        <v>2624</v>
      </c>
    </row>
    <row r="73" spans="1:2" s="1786" customFormat="1" ht="15" customHeight="1">
      <c r="A73" s="1627" t="s">
        <v>2114</v>
      </c>
      <c r="B73" s="1750" t="s">
        <v>2626</v>
      </c>
    </row>
    <row r="74" spans="1:2" s="1788" customFormat="1" ht="15" customHeight="1">
      <c r="B74" s="1863" t="s">
        <v>2627</v>
      </c>
    </row>
    <row r="75" spans="1:2" s="1786" customFormat="1" ht="15" customHeight="1">
      <c r="A75" s="1627" t="s">
        <v>2115</v>
      </c>
      <c r="B75" s="1864" t="s">
        <v>2836</v>
      </c>
    </row>
    <row r="76" spans="1:2" s="1788" customFormat="1" ht="15" customHeight="1">
      <c r="B76" s="1863" t="s">
        <v>2844</v>
      </c>
    </row>
    <row r="77" spans="1:2" s="1786" customFormat="1" ht="15" customHeight="1">
      <c r="A77" s="1627" t="s">
        <v>2116</v>
      </c>
      <c r="B77" s="1864" t="s">
        <v>2837</v>
      </c>
    </row>
    <row r="78" spans="1:2" s="1788" customFormat="1" ht="15" customHeight="1">
      <c r="B78" s="1863" t="s">
        <v>2851</v>
      </c>
    </row>
    <row r="79" spans="1:2" s="1789" customFormat="1" ht="12.9" customHeight="1">
      <c r="B79" s="1790"/>
    </row>
    <row r="80" spans="1:2" s="1789" customFormat="1">
      <c r="B80" s="1791"/>
    </row>
    <row r="81" spans="1:2">
      <c r="A81" s="1780"/>
    </row>
    <row r="82" spans="1:2">
      <c r="B82" s="1782"/>
    </row>
  </sheetData>
  <hyperlinks>
    <hyperlink ref="A7" location="'Tabl.2(14)'!A1" display="Tabl. 2(14)." xr:uid="{00000000-0004-0000-1000-000000000000}"/>
    <hyperlink ref="A9" location="'Tabl.3(15)'!A1" display="Tabl. 3(15)." xr:uid="{00000000-0004-0000-1000-000001000000}"/>
    <hyperlink ref="A11" location="'Tabl.4(16)'!A1" display="Tabl. 4(16)." xr:uid="{00000000-0004-0000-1000-000002000000}"/>
    <hyperlink ref="A13" location="'Tabl.5(17)'!A1" display="Tabl. 5(17)." xr:uid="{00000000-0004-0000-1000-000003000000}"/>
    <hyperlink ref="A15" location="'Tabl.6(18)'!A1" display="Tabl. 6(18)." xr:uid="{00000000-0004-0000-1000-000004000000}"/>
    <hyperlink ref="A17" location="'Tabl.7(19)'!A1" display="Tabl. 7(19)." xr:uid="{00000000-0004-0000-1000-000005000000}"/>
    <hyperlink ref="A19" location="'Tabl.8(20)'!A1" display="Tabl. 8(20)." xr:uid="{00000000-0004-0000-1000-000006000000}"/>
    <hyperlink ref="A21" location="'Tabl.9(21)'!A1" display="Tabl. 9(21)." xr:uid="{00000000-0004-0000-1000-000007000000}"/>
    <hyperlink ref="A25" location="'Tabl.11(23)'!A1" display="Tabl. 11(23)." xr:uid="{00000000-0004-0000-1000-000008000000}"/>
    <hyperlink ref="A27" location="'Tabl.12(24)'!A1" display="Tabl. 12(24)." xr:uid="{00000000-0004-0000-1000-000009000000}"/>
    <hyperlink ref="A29" location="'Tabl.13(25)'!A1" display="Tabl. 13(25)." xr:uid="{00000000-0004-0000-1000-00000A000000}"/>
    <hyperlink ref="A31" location="'Tabl.14(26)'!A1" display="Tabl. 14(26)." xr:uid="{00000000-0004-0000-1000-00000B000000}"/>
    <hyperlink ref="A33" location="'Tabl.15(27)'!A1" display="Tabl. 15(27). " xr:uid="{00000000-0004-0000-1000-00000C000000}"/>
    <hyperlink ref="A37" location="'Tabl.17(29)'!A1" display="Tabl. 17(29). " xr:uid="{00000000-0004-0000-1000-00000D000000}"/>
    <hyperlink ref="A41" location="'Tabl.19(31)'!A1" display="Tabl. 19(31)." xr:uid="{00000000-0004-0000-1000-00000E000000}"/>
    <hyperlink ref="A43" location="'Tabl.20(32)'!A1" display="Tabl. 20(32). " xr:uid="{00000000-0004-0000-1000-00000F000000}"/>
    <hyperlink ref="A39" location="'Tabl.18(30)'!A1" display="Tabl. 18(30)." xr:uid="{00000000-0004-0000-1000-000010000000}"/>
    <hyperlink ref="A47" location="'Tabl.22(34)'!A1" display="Tabl. 22(34). " xr:uid="{00000000-0004-0000-1000-000011000000}"/>
    <hyperlink ref="A51" location="'Tabl.24(36)'!A1" display="Tabl. 24(36)." xr:uid="{00000000-0004-0000-1000-000012000000}"/>
    <hyperlink ref="A53" location="'Tabl.25(37)'!A1" display="Tabl. 25(37)." xr:uid="{00000000-0004-0000-1000-000013000000}"/>
    <hyperlink ref="A49" location="'Tabl.23(35)'!A1" display="Tabl. 23(35)." xr:uid="{00000000-0004-0000-1000-000014000000}"/>
    <hyperlink ref="A55" location="'Tabl.26(38)'!A1" display="Tabl. 26(38)." xr:uid="{00000000-0004-0000-1000-000015000000}"/>
    <hyperlink ref="A59" location="'Tabl.28(40)'!A1" display="Tabl. 28(40)." xr:uid="{00000000-0004-0000-1000-000016000000}"/>
    <hyperlink ref="A61" location="'Tabl.29(41)'!A1" display="Tabl. 29(41)." xr:uid="{00000000-0004-0000-1000-000017000000}"/>
    <hyperlink ref="A57" location="'Tabl.27(39)'!A1" display="Tabl. 27(39)." xr:uid="{00000000-0004-0000-1000-000018000000}"/>
    <hyperlink ref="A63" location="'Tabl.30(42)'!A1" display="Tabl. 30(42). " xr:uid="{00000000-0004-0000-1000-000019000000}"/>
    <hyperlink ref="A65" location="'Tabl.31(43)'!A1" display="Tabl. 31(43)." xr:uid="{00000000-0004-0000-1000-00001A000000}"/>
    <hyperlink ref="A67" location="'Tabl.32(44)'!A1" display="Tabl. 32(44)." xr:uid="{00000000-0004-0000-1000-00001B000000}"/>
    <hyperlink ref="A69" location="'Tabl.33(45)'!A1" display="Tabl. 33(45)." xr:uid="{00000000-0004-0000-1000-00001C000000}"/>
    <hyperlink ref="A71" location="'Tabl.34(46)'!A1" display="Tabl. 34(46)." xr:uid="{00000000-0004-0000-1000-00001D000000}"/>
    <hyperlink ref="A73" location="'Tabl.35(47)'!A1" display="Tabl. 35(47). " xr:uid="{00000000-0004-0000-1000-00001E000000}"/>
    <hyperlink ref="A75" location="'Tabl.36(48)'!A1" display="Tabl. 36(48)." xr:uid="{00000000-0004-0000-1000-00001F000000}"/>
    <hyperlink ref="A77" location="'Tabl.37(49)'!A1" display="Tabl. 37(49)." xr:uid="{00000000-0004-0000-1000-000020000000}"/>
    <hyperlink ref="A5" location="'Tabl.1(13)'!A1" display="Tabl. 1 (13)." xr:uid="{00000000-0004-0000-1000-000021000000}"/>
    <hyperlink ref="B52" location="'Tabl.24(36)'!A1" display="Out-of-library loans to library users actively borrowing items in specialised/factory libraries" xr:uid="{00000000-0004-0000-1000-000022000000}"/>
    <hyperlink ref="B77:B78" location="'Tabl.90(102)'!A1" display="TABL. 90(102).   UDOSTĘPNIANIE ZBIORÓW NA MIEJSCU CZYTELNIKOM AKTYWNIE WYPOŻYCZAJĄCYM W BIBLIOTEKACH TOWARZYSTW NAUKOWYCH" xr:uid="{00000000-0004-0000-1000-000023000000}"/>
    <hyperlink ref="B75:B76" location="'Tabl.89(101)'!A1" display="TABL. 89(101).   WYPOŻYCZENIA NA ZEWNĄTRZ CZYTELNIKOM AKTYWNIE WYPOŻYCZAJĄCYM W BIBLIOTEKACH TOWARZYSTW NAUKOWYCH" xr:uid="{00000000-0004-0000-1000-000024000000}"/>
    <hyperlink ref="B73:B74" location="'Tabl.88(100)'!A1" display="TABL. 88(100).   ZBIORY BIBLIOTEK TOWARZYSTW NAUKOWYCH. Stan w dniu 31 XII" xr:uid="{00000000-0004-0000-1000-000025000000}"/>
    <hyperlink ref="B71:B72" location="'Tabl.86(98)'!A1" display="TABL. 86(98).   BIBLIOTEKI TOWARZYSTW NAUKOWYCH. Stan w dniu 31 XII" xr:uid="{00000000-0004-0000-1000-000026000000}"/>
    <hyperlink ref="B69:B70" location="'Tabl.82(94)'!A1" display="TABL. 82(94).     UDOSTĘPNIANIE ZBIORÓW NA MIEJSCU CZYTELNIKOM AKTYWNIE WYPOŻYCZAJĄCYM W BIBLIOTEKACH FACHOWO-BELETRYSTYCZNYCH" xr:uid="{00000000-0004-0000-1000-000027000000}"/>
    <hyperlink ref="B67:B68" location="'Tabl.81(93)'!A1" display="TABL. 81(93).     WYPOŻYCZENIA NA ZEWNATRZ CZYTELNIKOM AKTYWNIE WYPOŻYCZAJĄCYM W BIBLIOTEKACH FACHOWO-BELETRYSTYCZNYCH" xr:uid="{00000000-0004-0000-1000-000028000000}"/>
    <hyperlink ref="B65:B66" location="'Tabl.80(92)'!A1" display="TABL. 80(92).    ZBIORY BIBLIOTEK FACHOWO-BELETRYSTYCZNYCH. Stan w dniu 31 XII" xr:uid="{00000000-0004-0000-1000-000029000000}"/>
    <hyperlink ref="B63:B64" location="'Tabl.78(90)'!A1" display="TABL. 78(90).     BIBLIOTEKI FACHOWO-BELETRYSTYCZNE. Stan w dniu 31 XII" xr:uid="{00000000-0004-0000-1000-00002A000000}"/>
    <hyperlink ref="B57:B58" location="'Tabl.74(86)'!A1" display="TABL. 74(86).     ZBIORY OŚRODKÓW INTE. Stan w dniu 31 XII" xr:uid="{00000000-0004-0000-1000-00002B000000}"/>
    <hyperlink ref="B61:B62" location="'Tabl.72(84)'!A1" display="TABL. 72(84).      UDOSTĘPNIANIE ZBIORÓW NA MIEJSCU CZYTELNIKOM AKTYWNIE WYPOŻYCZAJĄCYM W OŚRODKACH INTE" xr:uid="{00000000-0004-0000-1000-00002C000000}"/>
    <hyperlink ref="B59:B60" location="'Tabl.71(83)'!A1" display="TABL. 71(83).     WYPOŻYCZENIA NA ZEWNĄTRZ CZYTELNIKOM AKTYWNIE WYPOŻYCZAJĄCYM W OŚRODKACH INTE" xr:uid="{00000000-0004-0000-1000-00002D000000}"/>
    <hyperlink ref="B55:B56" location="'Tabl.70(82)'!A1" display="TABL. 70(82).     OŚRODKI INFORMACJI NAUKOWEJ, TECHNICZNEJ I EKONOMICZNEJ (INTE). Stan w dniu 31 XII" xr:uid="{00000000-0004-0000-1000-00002E000000}"/>
    <hyperlink ref="B49:B50" location="'Tabl.66(78)'!A1" display="TABL. 66(78).    ZBIORY BIBLIOTEK FACHOWYCH. Stan w dniu 31 XII" xr:uid="{00000000-0004-0000-1000-00002F000000}"/>
    <hyperlink ref="B53:B54" location="'Tabl.64(76)'!A1" display="TABL. 64(76).    UDOSTĘPNIANIE ZBIORÓW NA MIEJSCU CZYTELNIKOM AKTYWNIE WYPOŻYCZAJĄCYM W BIBLIOTEKACH FACHOWYCH" xr:uid="{00000000-0004-0000-1000-000030000000}"/>
    <hyperlink ref="B51" location="'Tabl.24(36)'!A1" display="Wypożyczenia na zewnątrz czytelnikom aktywnie wypożyczającym w bibliotekach fachowych/zakładowych " xr:uid="{00000000-0004-0000-1000-000031000000}"/>
    <hyperlink ref="B47:B48" location="'Tabl.62(74)'!A1" display="TABL. 62(74).     BIBLIOTEKI FACHOWE. Stan w dniu 31 XII" xr:uid="{00000000-0004-0000-1000-000032000000}"/>
    <hyperlink ref="B43:B44" location="'Tabl.56(68)'!A1" display="TABL. 56(68).    UDOSTĘPNIANIE ZBIORÓW NA MIEJSCU CZYTELNIKOM AKTYWNIE WYPOŻYCZAJĄCYM W BIBLIOTEKACH PEDAGOGICZNYCH" xr:uid="{00000000-0004-0000-1000-000033000000}"/>
    <hyperlink ref="B41:B42" location="'Tabl.55(67)'!A1" display="TABL. 55(67).    WYPOŻYCZENIA NA ZEWNĄTRZ CZYTELNIKOM AKTYWNIE WYPOŻYCZAJĄCYM W BIBLIOTEKACH PEDAGOGICZNYCH" xr:uid="{00000000-0004-0000-1000-000034000000}"/>
    <hyperlink ref="B37:B38" location="'Tabl.54(66)'!A1" display="TABL. 54(66).    BIBLIOTEKI PEDAGOGICZNE. Stan w dniu 31 XII" xr:uid="{00000000-0004-0000-1000-000035000000}"/>
    <hyperlink ref="B33:B34" location="'Tabl.45(57)'!A1" display="TABL. 45(57).   UDOSTĘPNIANIE ZBIORÓW NA MIEJSCU CZYTELNIKOM AKTYWNIE WYPOŻYCZAJĄCYM W BIBLIOTEKACH NAUKOWYCH" xr:uid="{00000000-0004-0000-1000-000036000000}"/>
    <hyperlink ref="B31:B32" location="'Tabl.44(56)'!A1" display="TABL. 44(56).   WYPOŻYCZENIA NA ZEWNĄTRZ CZYTELNIKOM AKTYWNIE WYPOŻYCZAJĄCYM W BIBLIOTEKACH NAUKOWYCH" xr:uid="{00000000-0004-0000-1000-000037000000}"/>
    <hyperlink ref="B29:B30" location="'Tabl.43(55)'!A1" display="TABL. 43(55).   ZBIORY BIBLIOTEK NAUKOWYCH. Stan w dniu 31 XII" xr:uid="{00000000-0004-0000-1000-000038000000}"/>
    <hyperlink ref="B27:B28" location="'Tabl 41(53)'!A1" display="TABL. 41(53).   BIBLIOTEKI NAUKOWE. Stan w dniu 31 XII" xr:uid="{00000000-0004-0000-1000-000039000000}"/>
    <hyperlink ref="B25:B26" location="'Tabl.40(52)'!A1" display="TABL. 40(52).     BIBLIOTEKI PUBLICZNE WEDŁUG REGIONÓW (NTS 1), WOJEWÓDZTW (NTS 2) I PODREGIONÓW (NTS 3) W 2015 r. – WYBRANE DANE                 " xr:uid="{00000000-0004-0000-1000-00003A000000}"/>
    <hyperlink ref="B21:B22" location="'Tabl.37(49)'!A1" display="TABL. 37(49).     INNE FORMY DZIAŁALNOŚCI BIBLIOTEK PUBLICZNYCH          " xr:uid="{00000000-0004-0000-1000-00003B000000}"/>
    <hyperlink ref="B19:B20" location="'Tabl.34(46)'!A1" display="TABL. 34(46).   KOMPUTERYZACJA BIBLIOTEK  PUBLICZNYCH                 " xr:uid="{00000000-0004-0000-1000-00003C000000}"/>
    <hyperlink ref="B17:B18" location="'Tabl.27(39)'!A1" display="TABL. 27(39 ).   PUNKTY BIBLIOTECZNE  W 2015 R.                 " xr:uid="{00000000-0004-0000-1000-00003D000000}"/>
    <hyperlink ref="B15:B16" location="'Tabl.24(36)'!A1" display="TABL. 24(36).   UDOSTĘPNIANIE ZBIORÓW NA MIEJSCU W BIBLIOTEKACH PUBLICZNYCH" xr:uid="{00000000-0004-0000-1000-00003E000000}"/>
    <hyperlink ref="B13:B14" location="'Tabl.21(33)'!A1" display="TABL. 21(33).   CZYTELNICY I WYPOŻYCZENIA NA ZEWNĄTRZ W BIBLIOTEKACH PUBLICZNYCH" xr:uid="{00000000-0004-0000-1000-00003F000000}"/>
    <hyperlink ref="B11:B12" location="'Tabl.19(31)'!A1" display="TABL. 19(31).   CZYTELNICY ZAREJESTROWANI W BIBLIOTEKACH PUBLICZNYCH WEDŁUG WIEKU" xr:uid="{00000000-0004-0000-1000-000040000000}"/>
    <hyperlink ref="B9:B10" location="'Tabl.13(25)'!A1" display="TABL. 13(25).   ZBIORY BIBLIOTEK PUBLICZNYCH Stan w dniu 31 XII                 " xr:uid="{00000000-0004-0000-1000-000041000000}"/>
    <hyperlink ref="B7:B8" location="'Tabl.4(16)'!A1" display="TABL. 4(16).   BIBLIOTEKI PUBLICZNE Stan w dniu 31 XII   " xr:uid="{00000000-0004-0000-1000-000042000000}"/>
    <hyperlink ref="B5:B6" location="'Tabl.1(13)'!A1" display="TABL. 1(13).   SIEĆ I DZIAŁALNOŚĆ BIBLIOTEK PUBLICZNYCH W 2015 R.   " xr:uid="{00000000-0004-0000-1000-000043000000}"/>
    <hyperlink ref="B9" location="'Tabl.3(15)'!A1" display="Zbiory bibliotek publicznych" xr:uid="{00000000-0004-0000-1000-000044000000}"/>
    <hyperlink ref="B11" location="'Tabl.4(16)'!A1" display="Czytelnicy w bibliotekach publicznych według wieku" xr:uid="{00000000-0004-0000-1000-000045000000}"/>
    <hyperlink ref="B10" location="'Tabl.3(15)'!A1" display="Collections of library materials in public libraries" xr:uid="{00000000-0004-0000-1000-000046000000}"/>
    <hyperlink ref="B12" location="'Tabl.4(16)'!A1" display="Library users of public libraries by age" xr:uid="{00000000-0004-0000-1000-000047000000}"/>
    <hyperlink ref="B13" location="'Tabl.5(17)'!A1" display="Czytelnicy i wypożyczenia na zewnątrz w bibliotekach publicznych" xr:uid="{00000000-0004-0000-1000-000048000000}"/>
    <hyperlink ref="B14" location="'Tabl.5(17)'!A1" display="Library users and out-of-library loans in public libraries" xr:uid="{00000000-0004-0000-1000-000049000000}"/>
    <hyperlink ref="B15" location="'Tabl.6(18)'!A1" display="Udostępnianie zbiorów na miejscu w bibliotekach publicznych " xr:uid="{00000000-0004-0000-1000-00004A000000}"/>
    <hyperlink ref="B16" location="'Tabl.6(18)'!A1" display="Loans to library users in reading rooms of public libraries" xr:uid="{00000000-0004-0000-1000-00004B000000}"/>
    <hyperlink ref="B17" location="'Tabl.7(19)'!A1" display="Punkty biblioteczne " xr:uid="{00000000-0004-0000-1000-00004C000000}"/>
    <hyperlink ref="B18" location="'Tabl.7(19)'!A1" display="Library service points" xr:uid="{00000000-0004-0000-1000-00004D000000}"/>
    <hyperlink ref="B19" location="'Tabl.8(20)'!A1" display="Komputeryzacja bibliotek publicznych " xr:uid="{00000000-0004-0000-1000-00004E000000}"/>
    <hyperlink ref="B20" location="'Tabl.8(20)'!A1" display="Computerisation of public libraries" xr:uid="{00000000-0004-0000-1000-00004F000000}"/>
    <hyperlink ref="B21" location="'Tabl.9(21)'!A1" display="Inne formy działalności bibliotek publicznych " xr:uid="{00000000-0004-0000-1000-000050000000}"/>
    <hyperlink ref="B22" location="'Tabl.9(21)'!A1" display="Other forms of public libraries activity" xr:uid="{00000000-0004-0000-1000-000051000000}"/>
    <hyperlink ref="B26" location="'Tabl.11(23)'!A1" display="Selected data on public libraries by macroregion (NUTS 1), region (NUTS 2) and subregion (NUTS 3)" xr:uid="{00000000-0004-0000-1000-000052000000}"/>
    <hyperlink ref="B27" location="'Tabl.12(24)'!A1" display="Biblioteki naukowe" xr:uid="{00000000-0004-0000-1000-000053000000}"/>
    <hyperlink ref="B28" location="'Tabl.12(24)'!A1" display="Scientific libraries" xr:uid="{00000000-0004-0000-1000-000054000000}"/>
    <hyperlink ref="B29" location="'Tabl.13(25)'!A1" display="Zbiory bibliotek naukowych" xr:uid="{00000000-0004-0000-1000-000055000000}"/>
    <hyperlink ref="B30" location="'Tabl.13(25)'!A1" display="Collections of library materials in scientific libraries" xr:uid="{00000000-0004-0000-1000-000056000000}"/>
    <hyperlink ref="B31" location="'Tabl.14(26)'!A1" display="Wypożyczenia na zewnątrz czytelnikom aktywnie wypożyczającym w bibliotekach naukowych " xr:uid="{00000000-0004-0000-1000-000057000000}"/>
    <hyperlink ref="B32" location="'Tabl.14(26)'!A1" display="Out-of-library loans to library users actively borrowing items in scientific libraries" xr:uid="{00000000-0004-0000-1000-000058000000}"/>
    <hyperlink ref="B33" location="'Tabl.15(27)'!A1" display="Udostępnianie zbiorów na miejscu czytelnikom aktywnie wypożyczającym w bibliotekach naukowych " xr:uid="{00000000-0004-0000-1000-000059000000}"/>
    <hyperlink ref="B34" location="'Tabl.15(27)'!A1" display="Loans to library users actively borrowing items in reading rooms of scientific libraries" xr:uid="{00000000-0004-0000-1000-00005A000000}"/>
    <hyperlink ref="B37" location="'Tabl.17(29)'!A1" display="Biblioteki pedagogiczne" xr:uid="{00000000-0004-0000-1000-00005B000000}"/>
    <hyperlink ref="B38" location="'Tabl.17(29)'!A1" display="Pedagogic libraries" xr:uid="{00000000-0004-0000-1000-00005C000000}"/>
    <hyperlink ref="B41" location="'Tabl.19(31)'!A1" display="Wypożyczenia na zewnątrz czytelnikom aktywnie wypożyczającym w bibliotekach pedagogicznych " xr:uid="{00000000-0004-0000-1000-00005D000000}"/>
    <hyperlink ref="B42" location="'Tabl.19(31)'!A1" display="Out-of-library loans to library users actively borrowing items in pedagogic libraries" xr:uid="{00000000-0004-0000-1000-00005E000000}"/>
    <hyperlink ref="B43" location="'Tabl.20(32)'!A1" display="Udostępnianie zbiorów na miejscu czytelnikom aktywnie wypożyczającym w bibliotekach pedagogicznych " xr:uid="{00000000-0004-0000-1000-00005F000000}"/>
    <hyperlink ref="B44" location="'Tabl.20(32)'!A1" display="Loans to library users actively borrowing items in reading rooms of pedagogic libraries" xr:uid="{00000000-0004-0000-1000-000060000000}"/>
    <hyperlink ref="B39" location="'Tabl.18(30)'!A1" display="Zbiory bibliotek pedagogicznych" xr:uid="{00000000-0004-0000-1000-000061000000}"/>
    <hyperlink ref="B47" location="'Tabl.22(34)'!A1" display="Biblioteki fachowe/zakładowe" xr:uid="{00000000-0004-0000-1000-000062000000}"/>
    <hyperlink ref="B48" location="'Tabl.22(34)'!A1" display="Specialised/factory libraries" xr:uid="{00000000-0004-0000-1000-000063000000}"/>
    <hyperlink ref="B53" location="'Tabl.25(37)'!A1" display="Udostępnianie zbiorów na miejscu czytelnikom aktywnie wypożyczającym w bibliotekach fachowych/zakładowych " xr:uid="{00000000-0004-0000-1000-000064000000}"/>
    <hyperlink ref="B54" location="'Tabl.25(37)'!A1" display="Loans to library users actively borrowing items in reading rooms of specialised/factory libraries" xr:uid="{00000000-0004-0000-1000-000065000000}"/>
    <hyperlink ref="B49" location="'Tabl.23(35)'!A1" display="Zbiory bibliotek fachowych/zakładowych" xr:uid="{00000000-0004-0000-1000-000066000000}"/>
    <hyperlink ref="B50" location="'Tabl.23(35)'!A1" display="Collections of library materials in specialised/factory libraries" xr:uid="{00000000-0004-0000-1000-000067000000}"/>
    <hyperlink ref="B55" location="'Tabl.26(38)'!A1" display="Ośrodki informacji naukowej, technicznej i ekonomicznej (INTE)" xr:uid="{00000000-0004-0000-1000-000068000000}"/>
    <hyperlink ref="B56" location="'Tabl.26(38)'!A1" display="Centres of scientific, technical and economic information (INTE)" xr:uid="{00000000-0004-0000-1000-000069000000}"/>
    <hyperlink ref="B59" location="'Tabl.28(40)'!A1" display="Wypożyczenia na zewnątrz czytelnikom aktywnie wypożyczającym w ośrodkach INTE" xr:uid="{00000000-0004-0000-1000-00006A000000}"/>
    <hyperlink ref="B60" location="'Tabl.28(40)'!A1" display="Out-of-library loans to library users actively borrowing items in INTE centres" xr:uid="{00000000-0004-0000-1000-00006B000000}"/>
    <hyperlink ref="B61" location="'Tabl.29(41)'!A1" display="Udostępnianie zbiorów na miejscu czytelnikom aktywnie wypożyczającym w ośrodkach INTE " xr:uid="{00000000-0004-0000-1000-00006C000000}"/>
    <hyperlink ref="B62" location="'Tabl.29(41)'!A1" display="Loans to library users actively borrowing items in reading rooms of INTE centres" xr:uid="{00000000-0004-0000-1000-00006D000000}"/>
    <hyperlink ref="B57" location="'Tabl.27(39)'!A1" display="Zbiory ośrodków INTE" xr:uid="{00000000-0004-0000-1000-00006E000000}"/>
    <hyperlink ref="B58" location="'Tabl.27(39)'!A1" display="Collections of library materials of INTE centres" xr:uid="{00000000-0004-0000-1000-00006F000000}"/>
    <hyperlink ref="B63" location="'Tabl.30(42)'!A1" display="Biblioteki fachowo-beletrystyczne" xr:uid="{00000000-0004-0000-1000-000070000000}"/>
    <hyperlink ref="B64" location="'Tabl.30(42)'!A1" display="Fiction and specialised libraries" xr:uid="{00000000-0004-0000-1000-000071000000}"/>
    <hyperlink ref="B65" location="'Tabl.31(43)'!A1" display="Zbiory bibliotek fachowo-beletrystycznych" xr:uid="{00000000-0004-0000-1000-000072000000}"/>
    <hyperlink ref="B66" location="'Tabl.31(43)'!A1" display="Collections of library materials in fiction and specialised libraries" xr:uid="{00000000-0004-0000-1000-000073000000}"/>
    <hyperlink ref="B67" location="'Tabl.32(44)'!A1" display="Wypożyczenia na zewnatrz czytelnikom aktywnie wypożyczającym w bibliotekach fachowo-beletrystycznych " xr:uid="{00000000-0004-0000-1000-000074000000}"/>
    <hyperlink ref="B68" location="'Tabl.32(44)'!A1" display="Out-of-library loans to library users actively borrowing items in fiction and specialised libraries" xr:uid="{00000000-0004-0000-1000-000075000000}"/>
    <hyperlink ref="B69" location="'Tabl.33(45)'!A1" display="Udostępnianie zbiorów na miejscu czytelnikom aktywnie wypożyczającym w bibliotekach fachowo-beletrystycznych " xr:uid="{00000000-0004-0000-1000-000076000000}"/>
    <hyperlink ref="B70" location="'Tabl.33(45)'!A1" display="Loans to library users actively borrowing items in reading rooms of fiction and specialised libraries" xr:uid="{00000000-0004-0000-1000-000077000000}"/>
    <hyperlink ref="B71" location="'Tabl.34(46)'!A1" display="Biblioteki towarzystw naukowych" xr:uid="{00000000-0004-0000-1000-000078000000}"/>
    <hyperlink ref="B72" location="'Tabl.34(46)'!A1" display="Libraries of scientific societies" xr:uid="{00000000-0004-0000-1000-000079000000}"/>
    <hyperlink ref="B73" location="'Tabl.35(47)'!A1" display="Zbiory bibliotek towarzystw naukowych" xr:uid="{00000000-0004-0000-1000-00007A000000}"/>
    <hyperlink ref="B74" location="'Tabl.35(47)'!A1" display="Collections of library materials in libraries of scientific societies" xr:uid="{00000000-0004-0000-1000-00007B000000}"/>
    <hyperlink ref="B75" location="'Tabl.36(48)'!A1" display="Wypożyczenia na zewnątrz czytelnikom aktywnie wypożyczającym w bibliotekach towarzystw naukowych " xr:uid="{00000000-0004-0000-1000-00007C000000}"/>
    <hyperlink ref="B76" location="'Tabl.36(48)'!A1" display="Out-of-library loans to library users actively borrowing items in libraries of scientific societies" xr:uid="{00000000-0004-0000-1000-00007D000000}"/>
    <hyperlink ref="B77" location="'Tabl.37(49)'!A1" display="Udostępnianie zbiorów na miejscu czytelnikom aktywnie wypożyczającym w bibliotekach towarzystw naukowych " xr:uid="{00000000-0004-0000-1000-00007E000000}"/>
    <hyperlink ref="B78" location="'Tabl.37(49)'!A1" display="Loans to library users actively borrowing items in reading rooms of libraries of scientific societies" xr:uid="{00000000-0004-0000-1000-00007F000000}"/>
    <hyperlink ref="B25" location="'Tabl.11(23)'!A1" display="Biblioteki publiczne według makroregionów (NUTS 1), regionów (NUTS 2) i podregionów (NUTS 3) – wybrane dane " xr:uid="{00000000-0004-0000-1000-000080000000}"/>
    <hyperlink ref="A35" location="'Tabl.16(28)'!A1" display="Tabl. 16(28). " xr:uid="{00000000-0004-0000-1000-000081000000}"/>
    <hyperlink ref="B40" location="'Tabl.18(30)'!A1" display="Collections of library materials in pedagogic libraries" xr:uid="{00000000-0004-0000-1000-000082000000}"/>
    <hyperlink ref="A45" location="'Tabl.21(33)'!A1" display="Tabl. 21(33). " xr:uid="{00000000-0004-0000-1000-000083000000}"/>
    <hyperlink ref="B7" location="'Tabl.2(14)'!A1" display="Biblioteki publiczne" xr:uid="{00000000-0004-0000-1000-000084000000}"/>
    <hyperlink ref="B8" location="'Tabl.2(14)'!A1" display="Public libraries" xr:uid="{00000000-0004-0000-1000-000085000000}"/>
    <hyperlink ref="A23" location="'Tabl.10(22)'!A1" display="Tabl. 10(22)." xr:uid="{00000000-0004-0000-1000-000086000000}"/>
    <hyperlink ref="B23:B24" location="'Tabl.10(22)'!A1" display="Pracujący w bibliotekach publicznych" xr:uid="{00000000-0004-0000-1000-000087000000}"/>
    <hyperlink ref="B35" location="'Tabl.16(28)'!A1" display="Pracujący w bibliotekach naukowych" xr:uid="{00000000-0004-0000-1000-000088000000}"/>
    <hyperlink ref="B36" location="'Tabl.16(28)'!A1" display="Employment in scientific libraries" xr:uid="{00000000-0004-0000-1000-000089000000}"/>
    <hyperlink ref="B45:B46" location="'Tabl.21(33)'!A1" display="Pracujący w bibliotekach pedagogicznych" xr:uid="{00000000-0004-0000-1000-00008A000000}"/>
  </hyperlinks>
  <pageMargins left="0.75" right="0.75" top="1" bottom="1" header="0.5" footer="0.5"/>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122"/>
  <sheetViews>
    <sheetView topLeftCell="K39" zoomScale="99" zoomScaleNormal="99" workbookViewId="0">
      <selection activeCell="Q55" sqref="Q55"/>
    </sheetView>
  </sheetViews>
  <sheetFormatPr defaultColWidth="9.109375" defaultRowHeight="13.2"/>
  <cols>
    <col min="1" max="1" width="50.6640625" style="12" customWidth="1"/>
    <col min="2" max="15" width="13.6640625" style="200" customWidth="1"/>
    <col min="16" max="16" width="13.6640625" style="201" customWidth="1"/>
    <col min="17" max="17" width="50.6640625" style="194" customWidth="1"/>
    <col min="18" max="18" width="9.109375" style="202"/>
    <col min="19" max="16384" width="9.109375" style="203"/>
  </cols>
  <sheetData>
    <row r="1" spans="1:18" s="171" customFormat="1" ht="30" customHeight="1">
      <c r="A1" s="2132" t="s">
        <v>2725</v>
      </c>
      <c r="B1" s="2132"/>
      <c r="C1" s="2132"/>
      <c r="D1" s="2132"/>
      <c r="E1" s="2132"/>
      <c r="F1" s="2132"/>
      <c r="G1" s="168"/>
      <c r="H1" s="168"/>
      <c r="I1" s="168"/>
      <c r="J1" s="168"/>
      <c r="K1" s="168"/>
      <c r="L1" s="168"/>
      <c r="M1" s="168"/>
      <c r="N1" s="168"/>
      <c r="O1" s="168"/>
      <c r="P1" s="168"/>
      <c r="Q1" s="169"/>
      <c r="R1" s="170"/>
    </row>
    <row r="2" spans="1:18" s="173" customFormat="1" ht="24.9" customHeight="1">
      <c r="A2" s="2115" t="s">
        <v>11</v>
      </c>
      <c r="B2" s="2115"/>
      <c r="C2" s="2115"/>
      <c r="D2" s="2115"/>
      <c r="E2" s="2115"/>
      <c r="F2" s="2115"/>
      <c r="G2" s="2115"/>
      <c r="H2" s="2115"/>
      <c r="I2" s="2115"/>
      <c r="J2" s="2115"/>
      <c r="K2" s="2115"/>
      <c r="L2" s="2115"/>
      <c r="M2" s="2115"/>
      <c r="N2" s="2115"/>
      <c r="O2" s="2115"/>
      <c r="P2" s="2115"/>
      <c r="Q2" s="2115"/>
      <c r="R2" s="172"/>
    </row>
    <row r="3" spans="1:18" s="69" customFormat="1" ht="24.9" customHeight="1">
      <c r="A3" s="2133" t="s">
        <v>206</v>
      </c>
      <c r="B3" s="2136" t="s">
        <v>207</v>
      </c>
      <c r="C3" s="2136" t="s">
        <v>208</v>
      </c>
      <c r="D3" s="2136"/>
      <c r="E3" s="2136"/>
      <c r="F3" s="2136"/>
      <c r="G3" s="2136"/>
      <c r="H3" s="2136"/>
      <c r="I3" s="2136"/>
      <c r="J3" s="2136"/>
      <c r="K3" s="2136" t="s">
        <v>209</v>
      </c>
      <c r="L3" s="2136"/>
      <c r="M3" s="2136" t="s">
        <v>2724</v>
      </c>
      <c r="N3" s="2136"/>
      <c r="O3" s="2136"/>
      <c r="P3" s="2136"/>
      <c r="Q3" s="2137" t="s">
        <v>210</v>
      </c>
      <c r="R3" s="199"/>
    </row>
    <row r="4" spans="1:18" s="69" customFormat="1" ht="24.9" customHeight="1">
      <c r="A4" s="2134"/>
      <c r="B4" s="2136"/>
      <c r="C4" s="2129" t="s">
        <v>211</v>
      </c>
      <c r="D4" s="2129" t="s">
        <v>212</v>
      </c>
      <c r="E4" s="2129" t="s">
        <v>213</v>
      </c>
      <c r="F4" s="2129" t="s">
        <v>2720</v>
      </c>
      <c r="G4" s="2129" t="s">
        <v>214</v>
      </c>
      <c r="H4" s="2129" t="s">
        <v>215</v>
      </c>
      <c r="I4" s="2129" t="s">
        <v>216</v>
      </c>
      <c r="J4" s="2129" t="s">
        <v>217</v>
      </c>
      <c r="K4" s="2129" t="s">
        <v>211</v>
      </c>
      <c r="L4" s="2129" t="s">
        <v>218</v>
      </c>
      <c r="M4" s="2129" t="s">
        <v>219</v>
      </c>
      <c r="N4" s="2129" t="s">
        <v>220</v>
      </c>
      <c r="O4" s="2129" t="s">
        <v>221</v>
      </c>
      <c r="P4" s="2129" t="s">
        <v>222</v>
      </c>
      <c r="Q4" s="2138"/>
      <c r="R4" s="199"/>
    </row>
    <row r="5" spans="1:18" s="69" customFormat="1" ht="24.9" customHeight="1">
      <c r="A5" s="2134"/>
      <c r="B5" s="2136"/>
      <c r="C5" s="2130"/>
      <c r="D5" s="2130"/>
      <c r="E5" s="2130"/>
      <c r="F5" s="2130"/>
      <c r="G5" s="2130"/>
      <c r="H5" s="2130"/>
      <c r="I5" s="2130"/>
      <c r="J5" s="2130"/>
      <c r="K5" s="2130"/>
      <c r="L5" s="2130"/>
      <c r="M5" s="2130"/>
      <c r="N5" s="2130"/>
      <c r="O5" s="2130"/>
      <c r="P5" s="2130"/>
      <c r="Q5" s="2138"/>
      <c r="R5" s="199"/>
    </row>
    <row r="6" spans="1:18" s="69" customFormat="1" ht="24.9" customHeight="1">
      <c r="A6" s="2134"/>
      <c r="B6" s="2136"/>
      <c r="C6" s="2130"/>
      <c r="D6" s="2130"/>
      <c r="E6" s="2130"/>
      <c r="F6" s="2130"/>
      <c r="G6" s="2130"/>
      <c r="H6" s="2130"/>
      <c r="I6" s="2130"/>
      <c r="J6" s="2130"/>
      <c r="K6" s="2130"/>
      <c r="L6" s="2130"/>
      <c r="M6" s="2130"/>
      <c r="N6" s="2130"/>
      <c r="O6" s="2130"/>
      <c r="P6" s="2130"/>
      <c r="Q6" s="2138"/>
      <c r="R6" s="199"/>
    </row>
    <row r="7" spans="1:18" s="69" customFormat="1" ht="24.9" customHeight="1">
      <c r="A7" s="2134"/>
      <c r="B7" s="2136"/>
      <c r="C7" s="2130"/>
      <c r="D7" s="2130"/>
      <c r="E7" s="2130"/>
      <c r="F7" s="2130"/>
      <c r="G7" s="2130"/>
      <c r="H7" s="2130"/>
      <c r="I7" s="2130"/>
      <c r="J7" s="2130"/>
      <c r="K7" s="2130"/>
      <c r="L7" s="2130"/>
      <c r="M7" s="2130"/>
      <c r="N7" s="2130"/>
      <c r="O7" s="2130"/>
      <c r="P7" s="2130"/>
      <c r="Q7" s="2138"/>
      <c r="R7" s="199"/>
    </row>
    <row r="8" spans="1:18" s="69" customFormat="1" ht="24.9" customHeight="1">
      <c r="A8" s="2134"/>
      <c r="B8" s="2136"/>
      <c r="C8" s="2130"/>
      <c r="D8" s="2130"/>
      <c r="E8" s="2130"/>
      <c r="F8" s="2130"/>
      <c r="G8" s="2130"/>
      <c r="H8" s="2130"/>
      <c r="I8" s="2130"/>
      <c r="J8" s="2130"/>
      <c r="K8" s="2130"/>
      <c r="L8" s="2130"/>
      <c r="M8" s="2130"/>
      <c r="N8" s="2130"/>
      <c r="O8" s="2130"/>
      <c r="P8" s="2130"/>
      <c r="Q8" s="2138"/>
      <c r="R8" s="199"/>
    </row>
    <row r="9" spans="1:18" s="69" customFormat="1" ht="24.9" customHeight="1">
      <c r="A9" s="2135"/>
      <c r="B9" s="2136"/>
      <c r="C9" s="2131"/>
      <c r="D9" s="2131"/>
      <c r="E9" s="2131"/>
      <c r="F9" s="2131"/>
      <c r="G9" s="2131"/>
      <c r="H9" s="2131"/>
      <c r="I9" s="2131"/>
      <c r="J9" s="2131"/>
      <c r="K9" s="2131"/>
      <c r="L9" s="2131"/>
      <c r="M9" s="2131"/>
      <c r="N9" s="2131"/>
      <c r="O9" s="2131"/>
      <c r="P9" s="2131"/>
      <c r="Q9" s="2139"/>
      <c r="R9" s="199"/>
    </row>
    <row r="10" spans="1:18" s="179" customFormat="1" ht="15" customHeight="1">
      <c r="A10" s="208" t="s">
        <v>55</v>
      </c>
      <c r="B10" s="175">
        <v>7438</v>
      </c>
      <c r="C10" s="175">
        <v>2613</v>
      </c>
      <c r="D10" s="175">
        <v>18</v>
      </c>
      <c r="E10" s="175">
        <v>36</v>
      </c>
      <c r="F10" s="176">
        <v>77</v>
      </c>
      <c r="G10" s="176">
        <v>243</v>
      </c>
      <c r="H10" s="176">
        <v>708</v>
      </c>
      <c r="I10" s="176">
        <v>1529</v>
      </c>
      <c r="J10" s="176">
        <v>2</v>
      </c>
      <c r="K10" s="175">
        <v>4825</v>
      </c>
      <c r="L10" s="176">
        <v>139</v>
      </c>
      <c r="M10" s="175">
        <v>49</v>
      </c>
      <c r="N10" s="175">
        <v>1493</v>
      </c>
      <c r="O10" s="175">
        <v>12</v>
      </c>
      <c r="P10" s="175">
        <v>3</v>
      </c>
      <c r="Q10" s="177" t="s">
        <v>185</v>
      </c>
      <c r="R10" s="178"/>
    </row>
    <row r="11" spans="1:18" s="184" customFormat="1" ht="15" customHeight="1">
      <c r="A11" s="100" t="s">
        <v>223</v>
      </c>
      <c r="B11" s="180">
        <v>7272</v>
      </c>
      <c r="C11" s="180">
        <v>2610</v>
      </c>
      <c r="D11" s="180">
        <v>18</v>
      </c>
      <c r="E11" s="180">
        <v>36</v>
      </c>
      <c r="F11" s="181">
        <v>76</v>
      </c>
      <c r="G11" s="181">
        <v>243</v>
      </c>
      <c r="H11" s="181">
        <v>708</v>
      </c>
      <c r="I11" s="181">
        <v>1527</v>
      </c>
      <c r="J11" s="181">
        <v>2</v>
      </c>
      <c r="K11" s="180">
        <v>4662</v>
      </c>
      <c r="L11" s="181">
        <v>137</v>
      </c>
      <c r="M11" s="180">
        <v>48</v>
      </c>
      <c r="N11" s="180">
        <v>1452</v>
      </c>
      <c r="O11" s="180">
        <v>11</v>
      </c>
      <c r="P11" s="180">
        <v>3</v>
      </c>
      <c r="Q11" s="182" t="s">
        <v>224</v>
      </c>
      <c r="R11" s="183"/>
    </row>
    <row r="12" spans="1:18" s="184" customFormat="1" ht="21" customHeight="1">
      <c r="A12" s="158" t="s">
        <v>225</v>
      </c>
      <c r="B12" s="180">
        <v>3933</v>
      </c>
      <c r="C12" s="180">
        <v>1746</v>
      </c>
      <c r="D12" s="180">
        <v>18</v>
      </c>
      <c r="E12" s="180">
        <v>25</v>
      </c>
      <c r="F12" s="181">
        <v>64</v>
      </c>
      <c r="G12" s="181">
        <v>191</v>
      </c>
      <c r="H12" s="181">
        <v>522</v>
      </c>
      <c r="I12" s="181">
        <v>924</v>
      </c>
      <c r="J12" s="181">
        <v>2</v>
      </c>
      <c r="K12" s="180">
        <v>2187</v>
      </c>
      <c r="L12" s="181">
        <v>77</v>
      </c>
      <c r="M12" s="180">
        <v>21</v>
      </c>
      <c r="N12" s="180">
        <v>763</v>
      </c>
      <c r="O12" s="180">
        <v>4</v>
      </c>
      <c r="P12" s="180">
        <v>1</v>
      </c>
      <c r="Q12" s="182" t="s">
        <v>2721</v>
      </c>
      <c r="R12" s="183"/>
    </row>
    <row r="13" spans="1:18" s="184" customFormat="1" ht="15" customHeight="1">
      <c r="A13" s="100" t="s">
        <v>226</v>
      </c>
      <c r="B13" s="180">
        <v>3871</v>
      </c>
      <c r="C13" s="180">
        <v>1727</v>
      </c>
      <c r="D13" s="180">
        <v>18</v>
      </c>
      <c r="E13" s="180">
        <v>24</v>
      </c>
      <c r="F13" s="181">
        <v>64</v>
      </c>
      <c r="G13" s="181">
        <v>189</v>
      </c>
      <c r="H13" s="181">
        <v>515</v>
      </c>
      <c r="I13" s="181">
        <v>915</v>
      </c>
      <c r="J13" s="181">
        <v>2</v>
      </c>
      <c r="K13" s="180">
        <v>2144</v>
      </c>
      <c r="L13" s="181">
        <v>73</v>
      </c>
      <c r="M13" s="180">
        <v>21</v>
      </c>
      <c r="N13" s="180">
        <v>753</v>
      </c>
      <c r="O13" s="180">
        <v>4</v>
      </c>
      <c r="P13" s="180">
        <v>1</v>
      </c>
      <c r="Q13" s="182" t="s">
        <v>227</v>
      </c>
      <c r="R13" s="183"/>
    </row>
    <row r="14" spans="1:18" s="184" customFormat="1" ht="15" customHeight="1">
      <c r="A14" s="100" t="s">
        <v>228</v>
      </c>
      <c r="B14" s="180">
        <v>2666</v>
      </c>
      <c r="C14" s="180">
        <v>1290</v>
      </c>
      <c r="D14" s="180">
        <v>16</v>
      </c>
      <c r="E14" s="180">
        <v>20</v>
      </c>
      <c r="F14" s="181">
        <v>53</v>
      </c>
      <c r="G14" s="181">
        <v>160</v>
      </c>
      <c r="H14" s="181">
        <v>401</v>
      </c>
      <c r="I14" s="181">
        <v>638</v>
      </c>
      <c r="J14" s="181">
        <v>2</v>
      </c>
      <c r="K14" s="180">
        <v>1376</v>
      </c>
      <c r="L14" s="181">
        <v>57</v>
      </c>
      <c r="M14" s="180">
        <v>11</v>
      </c>
      <c r="N14" s="180">
        <v>512</v>
      </c>
      <c r="O14" s="180">
        <v>4</v>
      </c>
      <c r="P14" s="185" t="s">
        <v>41</v>
      </c>
      <c r="Q14" s="182" t="s">
        <v>229</v>
      </c>
      <c r="R14" s="183"/>
    </row>
    <row r="15" spans="1:18" s="184" customFormat="1" ht="15" customHeight="1">
      <c r="A15" s="158" t="s">
        <v>230</v>
      </c>
      <c r="B15" s="180" t="s">
        <v>231</v>
      </c>
      <c r="C15" s="180" t="s">
        <v>231</v>
      </c>
      <c r="D15" s="180" t="s">
        <v>231</v>
      </c>
      <c r="E15" s="180" t="s">
        <v>231</v>
      </c>
      <c r="F15" s="181" t="s">
        <v>231</v>
      </c>
      <c r="G15" s="181" t="s">
        <v>231</v>
      </c>
      <c r="H15" s="181" t="s">
        <v>231</v>
      </c>
      <c r="I15" s="181" t="s">
        <v>231</v>
      </c>
      <c r="J15" s="181" t="s">
        <v>231</v>
      </c>
      <c r="K15" s="181" t="s">
        <v>231</v>
      </c>
      <c r="L15" s="181" t="s">
        <v>231</v>
      </c>
      <c r="M15" s="181" t="s">
        <v>231</v>
      </c>
      <c r="N15" s="181" t="s">
        <v>231</v>
      </c>
      <c r="O15" s="180" t="s">
        <v>231</v>
      </c>
      <c r="P15" s="181" t="s">
        <v>231</v>
      </c>
      <c r="Q15" s="182" t="s">
        <v>232</v>
      </c>
      <c r="R15" s="183"/>
    </row>
    <row r="16" spans="1:18" s="184" customFormat="1" ht="15" customHeight="1">
      <c r="A16" s="100" t="s">
        <v>233</v>
      </c>
      <c r="B16" s="180">
        <v>123889055</v>
      </c>
      <c r="C16" s="180">
        <v>73673775</v>
      </c>
      <c r="D16" s="180">
        <v>11154145</v>
      </c>
      <c r="E16" s="180">
        <v>863192</v>
      </c>
      <c r="F16" s="180">
        <v>7540207</v>
      </c>
      <c r="G16" s="180">
        <v>11675864</v>
      </c>
      <c r="H16" s="180">
        <v>19889117</v>
      </c>
      <c r="I16" s="180">
        <v>22493300</v>
      </c>
      <c r="J16" s="180">
        <v>57950</v>
      </c>
      <c r="K16" s="180">
        <v>50215280</v>
      </c>
      <c r="L16" s="180">
        <v>2188396</v>
      </c>
      <c r="M16" s="180">
        <v>403553</v>
      </c>
      <c r="N16" s="180">
        <v>17465260</v>
      </c>
      <c r="O16" s="180">
        <v>180505</v>
      </c>
      <c r="P16" s="180">
        <v>21197</v>
      </c>
      <c r="Q16" s="182" t="s">
        <v>3060</v>
      </c>
      <c r="R16" s="183"/>
    </row>
    <row r="17" spans="1:18" s="184" customFormat="1" ht="15" customHeight="1">
      <c r="A17" s="100" t="s">
        <v>234</v>
      </c>
      <c r="B17" s="180">
        <v>121976427</v>
      </c>
      <c r="C17" s="180">
        <v>71777112</v>
      </c>
      <c r="D17" s="180">
        <v>9672612</v>
      </c>
      <c r="E17" s="180">
        <v>841586</v>
      </c>
      <c r="F17" s="180">
        <v>7243527</v>
      </c>
      <c r="G17" s="180">
        <v>11623649</v>
      </c>
      <c r="H17" s="180">
        <v>19846921</v>
      </c>
      <c r="I17" s="180">
        <v>22490867</v>
      </c>
      <c r="J17" s="180">
        <v>57950</v>
      </c>
      <c r="K17" s="180">
        <v>50199315</v>
      </c>
      <c r="L17" s="180">
        <v>2188317</v>
      </c>
      <c r="M17" s="180">
        <v>403307</v>
      </c>
      <c r="N17" s="180">
        <v>17457815</v>
      </c>
      <c r="O17" s="180">
        <v>180505</v>
      </c>
      <c r="P17" s="180">
        <v>21197</v>
      </c>
      <c r="Q17" s="182" t="s">
        <v>235</v>
      </c>
      <c r="R17" s="183"/>
    </row>
    <row r="18" spans="1:18" s="184" customFormat="1" ht="15" customHeight="1">
      <c r="A18" s="100" t="s">
        <v>236</v>
      </c>
      <c r="B18" s="180">
        <v>6156134</v>
      </c>
      <c r="C18" s="180">
        <v>4816575</v>
      </c>
      <c r="D18" s="180">
        <v>2112369</v>
      </c>
      <c r="E18" s="180">
        <v>91135</v>
      </c>
      <c r="F18" s="180">
        <v>1167362</v>
      </c>
      <c r="G18" s="180">
        <v>740181</v>
      </c>
      <c r="H18" s="180">
        <v>528984</v>
      </c>
      <c r="I18" s="180">
        <v>175185</v>
      </c>
      <c r="J18" s="180">
        <v>1359</v>
      </c>
      <c r="K18" s="180">
        <v>1339559</v>
      </c>
      <c r="L18" s="180">
        <v>114397</v>
      </c>
      <c r="M18" s="180">
        <v>1206</v>
      </c>
      <c r="N18" s="180">
        <v>136733</v>
      </c>
      <c r="O18" s="180">
        <v>428</v>
      </c>
      <c r="P18" s="185" t="s">
        <v>41</v>
      </c>
      <c r="Q18" s="182" t="s">
        <v>237</v>
      </c>
      <c r="R18" s="183"/>
    </row>
    <row r="19" spans="1:18" s="184" customFormat="1" ht="15" customHeight="1">
      <c r="A19" s="100" t="s">
        <v>238</v>
      </c>
      <c r="B19" s="180">
        <v>51093</v>
      </c>
      <c r="C19" s="180">
        <v>51091</v>
      </c>
      <c r="D19" s="180">
        <v>32479</v>
      </c>
      <c r="E19" s="185" t="s">
        <v>41</v>
      </c>
      <c r="F19" s="180">
        <v>15625</v>
      </c>
      <c r="G19" s="180">
        <v>1417</v>
      </c>
      <c r="H19" s="180">
        <v>122</v>
      </c>
      <c r="I19" s="180">
        <v>1448</v>
      </c>
      <c r="J19" s="186" t="s">
        <v>41</v>
      </c>
      <c r="K19" s="180">
        <v>2</v>
      </c>
      <c r="L19" s="185" t="s">
        <v>41</v>
      </c>
      <c r="M19" s="185" t="s">
        <v>41</v>
      </c>
      <c r="N19" s="180">
        <v>28</v>
      </c>
      <c r="O19" s="185" t="s">
        <v>41</v>
      </c>
      <c r="P19" s="185" t="s">
        <v>41</v>
      </c>
      <c r="Q19" s="182" t="s">
        <v>239</v>
      </c>
      <c r="R19" s="183"/>
    </row>
    <row r="20" spans="1:18" s="184" customFormat="1" ht="15" customHeight="1">
      <c r="A20" s="100" t="s">
        <v>240</v>
      </c>
      <c r="B20" s="180">
        <v>168567</v>
      </c>
      <c r="C20" s="180">
        <v>168567</v>
      </c>
      <c r="D20" s="180">
        <v>136575</v>
      </c>
      <c r="E20" s="185" t="s">
        <v>41</v>
      </c>
      <c r="F20" s="180">
        <v>30274</v>
      </c>
      <c r="G20" s="180">
        <v>781</v>
      </c>
      <c r="H20" s="180">
        <v>188</v>
      </c>
      <c r="I20" s="180">
        <v>749</v>
      </c>
      <c r="J20" s="185" t="s">
        <v>41</v>
      </c>
      <c r="K20" s="185" t="s">
        <v>41</v>
      </c>
      <c r="L20" s="185" t="s">
        <v>41</v>
      </c>
      <c r="M20" s="185" t="s">
        <v>41</v>
      </c>
      <c r="N20" s="185" t="s">
        <v>41</v>
      </c>
      <c r="O20" s="185" t="s">
        <v>41</v>
      </c>
      <c r="P20" s="185" t="s">
        <v>41</v>
      </c>
      <c r="Q20" s="182" t="s">
        <v>241</v>
      </c>
      <c r="R20" s="183"/>
    </row>
    <row r="21" spans="1:18" s="184" customFormat="1" ht="15" customHeight="1">
      <c r="A21" s="100" t="s">
        <v>242</v>
      </c>
      <c r="B21" s="180">
        <v>51580</v>
      </c>
      <c r="C21" s="180">
        <v>51580</v>
      </c>
      <c r="D21" s="180">
        <v>46604</v>
      </c>
      <c r="E21" s="181">
        <v>204</v>
      </c>
      <c r="F21" s="180">
        <v>4457</v>
      </c>
      <c r="G21" s="180">
        <v>310</v>
      </c>
      <c r="H21" s="180">
        <v>5</v>
      </c>
      <c r="I21" s="185" t="s">
        <v>41</v>
      </c>
      <c r="J21" s="185" t="s">
        <v>41</v>
      </c>
      <c r="K21" s="185" t="s">
        <v>41</v>
      </c>
      <c r="L21" s="185" t="s">
        <v>41</v>
      </c>
      <c r="M21" s="185" t="s">
        <v>41</v>
      </c>
      <c r="N21" s="185" t="s">
        <v>41</v>
      </c>
      <c r="O21" s="185" t="s">
        <v>41</v>
      </c>
      <c r="P21" s="185" t="s">
        <v>41</v>
      </c>
      <c r="Q21" s="182" t="s">
        <v>243</v>
      </c>
      <c r="R21" s="183"/>
    </row>
    <row r="22" spans="1:18" s="184" customFormat="1" ht="15" customHeight="1">
      <c r="A22" s="100" t="s">
        <v>244</v>
      </c>
      <c r="B22" s="180">
        <v>176742</v>
      </c>
      <c r="C22" s="180">
        <v>173828</v>
      </c>
      <c r="D22" s="180">
        <v>163754</v>
      </c>
      <c r="E22" s="185" t="s">
        <v>41</v>
      </c>
      <c r="F22" s="180">
        <v>7112</v>
      </c>
      <c r="G22" s="180">
        <v>2905</v>
      </c>
      <c r="H22" s="180">
        <v>53</v>
      </c>
      <c r="I22" s="180">
        <v>4</v>
      </c>
      <c r="J22" s="185" t="s">
        <v>41</v>
      </c>
      <c r="K22" s="180">
        <v>2914</v>
      </c>
      <c r="L22" s="181">
        <v>8</v>
      </c>
      <c r="M22" s="185" t="s">
        <v>41</v>
      </c>
      <c r="N22" s="180">
        <v>26</v>
      </c>
      <c r="O22" s="185" t="s">
        <v>41</v>
      </c>
      <c r="P22" s="185" t="s">
        <v>41</v>
      </c>
      <c r="Q22" s="182" t="s">
        <v>245</v>
      </c>
      <c r="R22" s="183"/>
    </row>
    <row r="23" spans="1:18" s="184" customFormat="1" ht="15" customHeight="1">
      <c r="A23" s="100" t="s">
        <v>246</v>
      </c>
      <c r="B23" s="180">
        <v>147055</v>
      </c>
      <c r="C23" s="180">
        <v>145950</v>
      </c>
      <c r="D23" s="180">
        <v>124053</v>
      </c>
      <c r="E23" s="181">
        <v>390</v>
      </c>
      <c r="F23" s="180">
        <v>19545</v>
      </c>
      <c r="G23" s="180">
        <v>1221</v>
      </c>
      <c r="H23" s="180">
        <v>648</v>
      </c>
      <c r="I23" s="180">
        <v>93</v>
      </c>
      <c r="J23" s="185" t="s">
        <v>41</v>
      </c>
      <c r="K23" s="180">
        <v>1105</v>
      </c>
      <c r="L23" s="181">
        <v>5</v>
      </c>
      <c r="M23" s="185" t="s">
        <v>41</v>
      </c>
      <c r="N23" s="180">
        <v>211</v>
      </c>
      <c r="O23" s="185" t="s">
        <v>41</v>
      </c>
      <c r="P23" s="185" t="s">
        <v>41</v>
      </c>
      <c r="Q23" s="182" t="s">
        <v>247</v>
      </c>
      <c r="R23" s="183"/>
    </row>
    <row r="24" spans="1:18" s="184" customFormat="1" ht="15" customHeight="1">
      <c r="A24" s="100" t="s">
        <v>248</v>
      </c>
      <c r="B24" s="180">
        <v>438631</v>
      </c>
      <c r="C24" s="180">
        <v>429015</v>
      </c>
      <c r="D24" s="180">
        <v>273609</v>
      </c>
      <c r="E24" s="180">
        <v>3748</v>
      </c>
      <c r="F24" s="180">
        <v>119170</v>
      </c>
      <c r="G24" s="180">
        <v>19374</v>
      </c>
      <c r="H24" s="180">
        <v>12647</v>
      </c>
      <c r="I24" s="180">
        <v>467</v>
      </c>
      <c r="J24" s="185" t="s">
        <v>41</v>
      </c>
      <c r="K24" s="180">
        <v>9616</v>
      </c>
      <c r="L24" s="181">
        <v>5</v>
      </c>
      <c r="M24" s="185" t="s">
        <v>41</v>
      </c>
      <c r="N24" s="180">
        <v>358</v>
      </c>
      <c r="O24" s="185" t="s">
        <v>41</v>
      </c>
      <c r="P24" s="185" t="s">
        <v>41</v>
      </c>
      <c r="Q24" s="182" t="s">
        <v>249</v>
      </c>
      <c r="R24" s="183"/>
    </row>
    <row r="25" spans="1:18" s="184" customFormat="1" ht="15" customHeight="1">
      <c r="A25" s="100" t="s">
        <v>250</v>
      </c>
      <c r="B25" s="180">
        <v>141814</v>
      </c>
      <c r="C25" s="180">
        <v>114777</v>
      </c>
      <c r="D25" s="180">
        <v>114562</v>
      </c>
      <c r="E25" s="185" t="s">
        <v>41</v>
      </c>
      <c r="F25" s="180">
        <v>104</v>
      </c>
      <c r="G25" s="180">
        <v>78</v>
      </c>
      <c r="H25" s="180">
        <v>15</v>
      </c>
      <c r="I25" s="180">
        <v>18</v>
      </c>
      <c r="J25" s="185" t="s">
        <v>41</v>
      </c>
      <c r="K25" s="180">
        <v>27037</v>
      </c>
      <c r="L25" s="185" t="s">
        <v>41</v>
      </c>
      <c r="M25" s="185" t="s">
        <v>41</v>
      </c>
      <c r="N25" s="180">
        <v>7</v>
      </c>
      <c r="O25" s="185" t="s">
        <v>41</v>
      </c>
      <c r="P25" s="185" t="s">
        <v>41</v>
      </c>
      <c r="Q25" s="182" t="s">
        <v>251</v>
      </c>
      <c r="R25" s="183"/>
    </row>
    <row r="26" spans="1:18" s="184" customFormat="1" ht="15" customHeight="1">
      <c r="A26" s="100" t="s">
        <v>252</v>
      </c>
      <c r="B26" s="180">
        <v>3487415</v>
      </c>
      <c r="C26" s="180">
        <v>2298892</v>
      </c>
      <c r="D26" s="180">
        <v>514241</v>
      </c>
      <c r="E26" s="180">
        <v>54253</v>
      </c>
      <c r="F26" s="180">
        <v>616781</v>
      </c>
      <c r="G26" s="180">
        <v>530326</v>
      </c>
      <c r="H26" s="180">
        <v>430719</v>
      </c>
      <c r="I26" s="180">
        <v>151213</v>
      </c>
      <c r="J26" s="180">
        <v>1359</v>
      </c>
      <c r="K26" s="180">
        <v>1188523</v>
      </c>
      <c r="L26" s="180">
        <v>100158</v>
      </c>
      <c r="M26" s="180">
        <v>1008</v>
      </c>
      <c r="N26" s="180">
        <v>125859</v>
      </c>
      <c r="O26" s="180">
        <v>254</v>
      </c>
      <c r="P26" s="185" t="s">
        <v>41</v>
      </c>
      <c r="Q26" s="182" t="s">
        <v>253</v>
      </c>
      <c r="R26" s="183"/>
    </row>
    <row r="27" spans="1:18" s="184" customFormat="1" ht="15" customHeight="1">
      <c r="A27" s="100" t="s">
        <v>254</v>
      </c>
      <c r="B27" s="180">
        <v>1980094</v>
      </c>
      <c r="C27" s="180">
        <v>1189464</v>
      </c>
      <c r="D27" s="180">
        <v>162088</v>
      </c>
      <c r="E27" s="180">
        <v>37440</v>
      </c>
      <c r="F27" s="180">
        <v>329300</v>
      </c>
      <c r="G27" s="180">
        <v>304521</v>
      </c>
      <c r="H27" s="180">
        <v>245450</v>
      </c>
      <c r="I27" s="180">
        <v>109306</v>
      </c>
      <c r="J27" s="180">
        <v>1359</v>
      </c>
      <c r="K27" s="180">
        <v>790630</v>
      </c>
      <c r="L27" s="180">
        <v>56910</v>
      </c>
      <c r="M27" s="180">
        <v>497</v>
      </c>
      <c r="N27" s="180">
        <v>86413</v>
      </c>
      <c r="O27" s="180">
        <v>254</v>
      </c>
      <c r="P27" s="185" t="s">
        <v>41</v>
      </c>
      <c r="Q27" s="182" t="s">
        <v>255</v>
      </c>
      <c r="R27" s="183"/>
    </row>
    <row r="28" spans="1:18" s="184" customFormat="1" ht="15" customHeight="1">
      <c r="A28" s="54" t="s">
        <v>256</v>
      </c>
      <c r="B28" s="180">
        <v>257593</v>
      </c>
      <c r="C28" s="180">
        <v>204377</v>
      </c>
      <c r="D28" s="180">
        <v>110678</v>
      </c>
      <c r="E28" s="180">
        <v>1416</v>
      </c>
      <c r="F28" s="180">
        <v>43247</v>
      </c>
      <c r="G28" s="180">
        <v>26289</v>
      </c>
      <c r="H28" s="180">
        <v>13517</v>
      </c>
      <c r="I28" s="180">
        <v>9230</v>
      </c>
      <c r="J28" s="185" t="s">
        <v>41</v>
      </c>
      <c r="K28" s="180">
        <v>53216</v>
      </c>
      <c r="L28" s="180">
        <v>6474</v>
      </c>
      <c r="M28" s="180">
        <v>19</v>
      </c>
      <c r="N28" s="180">
        <v>2574</v>
      </c>
      <c r="O28" s="180">
        <v>174</v>
      </c>
      <c r="P28" s="185" t="s">
        <v>41</v>
      </c>
      <c r="Q28" s="182" t="s">
        <v>257</v>
      </c>
      <c r="R28" s="183"/>
    </row>
    <row r="29" spans="1:18" s="184" customFormat="1" ht="15" customHeight="1">
      <c r="A29" s="100" t="s">
        <v>258</v>
      </c>
      <c r="B29" s="180">
        <v>1235644</v>
      </c>
      <c r="C29" s="180">
        <v>1178498</v>
      </c>
      <c r="D29" s="180">
        <v>595814</v>
      </c>
      <c r="E29" s="180">
        <v>31124</v>
      </c>
      <c r="F29" s="180">
        <v>311047</v>
      </c>
      <c r="G29" s="180">
        <v>157480</v>
      </c>
      <c r="H29" s="180">
        <v>71070</v>
      </c>
      <c r="I29" s="180">
        <v>11963</v>
      </c>
      <c r="J29" s="185" t="s">
        <v>41</v>
      </c>
      <c r="K29" s="180">
        <v>57146</v>
      </c>
      <c r="L29" s="180">
        <v>7747</v>
      </c>
      <c r="M29" s="180">
        <v>179</v>
      </c>
      <c r="N29" s="180">
        <v>7670</v>
      </c>
      <c r="O29" s="185" t="s">
        <v>41</v>
      </c>
      <c r="P29" s="185" t="s">
        <v>41</v>
      </c>
      <c r="Q29" s="182" t="s">
        <v>259</v>
      </c>
      <c r="R29" s="183"/>
    </row>
    <row r="30" spans="1:18" s="184" customFormat="1" ht="15" customHeight="1">
      <c r="A30" s="100" t="s">
        <v>260</v>
      </c>
      <c r="B30" s="180"/>
      <c r="C30" s="180"/>
      <c r="D30" s="180"/>
      <c r="E30" s="181"/>
      <c r="F30" s="181"/>
      <c r="G30" s="181"/>
      <c r="H30" s="181"/>
      <c r="I30" s="181"/>
      <c r="J30" s="181"/>
      <c r="K30" s="181"/>
      <c r="L30" s="181"/>
      <c r="M30" s="181"/>
      <c r="N30" s="181"/>
      <c r="O30" s="181"/>
      <c r="P30" s="181"/>
      <c r="Q30" s="182" t="s">
        <v>2852</v>
      </c>
      <c r="R30" s="183"/>
    </row>
    <row r="31" spans="1:18" s="184" customFormat="1" ht="15" customHeight="1">
      <c r="A31" s="100" t="s">
        <v>2868</v>
      </c>
      <c r="B31" s="180">
        <v>56352294</v>
      </c>
      <c r="C31" s="180">
        <v>56352294</v>
      </c>
      <c r="D31" s="180">
        <v>6874737</v>
      </c>
      <c r="E31" s="180">
        <v>487600</v>
      </c>
      <c r="F31" s="180">
        <v>6161236</v>
      </c>
      <c r="G31" s="180">
        <v>8448519</v>
      </c>
      <c r="H31" s="180">
        <v>12703688</v>
      </c>
      <c r="I31" s="180">
        <v>21676514</v>
      </c>
      <c r="J31" s="185" t="s">
        <v>41</v>
      </c>
      <c r="K31" s="185" t="s">
        <v>41</v>
      </c>
      <c r="L31" s="185" t="s">
        <v>41</v>
      </c>
      <c r="M31" s="180">
        <v>243800</v>
      </c>
      <c r="N31" s="180">
        <v>6663861</v>
      </c>
      <c r="O31" s="185" t="s">
        <v>41</v>
      </c>
      <c r="P31" s="185" t="s">
        <v>41</v>
      </c>
      <c r="Q31" s="182" t="s">
        <v>2869</v>
      </c>
      <c r="R31" s="183"/>
    </row>
    <row r="32" spans="1:18" s="184" customFormat="1" ht="15" customHeight="1">
      <c r="A32" s="100" t="s">
        <v>261</v>
      </c>
      <c r="B32" s="180">
        <v>4222</v>
      </c>
      <c r="C32" s="180">
        <v>4222</v>
      </c>
      <c r="D32" s="180">
        <v>1942</v>
      </c>
      <c r="E32" s="181">
        <v>2</v>
      </c>
      <c r="F32" s="180">
        <v>1165</v>
      </c>
      <c r="G32" s="180">
        <v>279</v>
      </c>
      <c r="H32" s="180">
        <v>371</v>
      </c>
      <c r="I32" s="180">
        <v>463</v>
      </c>
      <c r="J32" s="185" t="s">
        <v>41</v>
      </c>
      <c r="K32" s="185" t="s">
        <v>41</v>
      </c>
      <c r="L32" s="185" t="s">
        <v>41</v>
      </c>
      <c r="M32" s="185" t="s">
        <v>41</v>
      </c>
      <c r="N32" s="180">
        <v>278</v>
      </c>
      <c r="O32" s="185" t="s">
        <v>41</v>
      </c>
      <c r="P32" s="185" t="s">
        <v>41</v>
      </c>
      <c r="Q32" s="182" t="s">
        <v>2870</v>
      </c>
      <c r="R32" s="183"/>
    </row>
    <row r="33" spans="1:18" s="184" customFormat="1" ht="15" customHeight="1">
      <c r="A33" s="100" t="s">
        <v>262</v>
      </c>
      <c r="B33" s="180">
        <v>88</v>
      </c>
      <c r="C33" s="180">
        <v>88</v>
      </c>
      <c r="D33" s="180">
        <v>40</v>
      </c>
      <c r="E33" s="185" t="s">
        <v>41</v>
      </c>
      <c r="F33" s="180">
        <v>23</v>
      </c>
      <c r="G33" s="180">
        <v>12</v>
      </c>
      <c r="H33" s="180">
        <v>8</v>
      </c>
      <c r="I33" s="180">
        <v>5</v>
      </c>
      <c r="J33" s="185" t="s">
        <v>41</v>
      </c>
      <c r="K33" s="185" t="s">
        <v>41</v>
      </c>
      <c r="L33" s="185" t="s">
        <v>41</v>
      </c>
      <c r="M33" s="185" t="s">
        <v>41</v>
      </c>
      <c r="N33" s="180">
        <v>3</v>
      </c>
      <c r="O33" s="185" t="s">
        <v>41</v>
      </c>
      <c r="P33" s="185" t="s">
        <v>41</v>
      </c>
      <c r="Q33" s="182" t="s">
        <v>2871</v>
      </c>
      <c r="R33" s="183"/>
    </row>
    <row r="34" spans="1:18" s="184" customFormat="1" ht="15" customHeight="1">
      <c r="A34" s="100" t="s">
        <v>263</v>
      </c>
      <c r="B34" s="180">
        <v>4862018</v>
      </c>
      <c r="C34" s="180">
        <v>4862018</v>
      </c>
      <c r="D34" s="180">
        <v>533727</v>
      </c>
      <c r="E34" s="180">
        <v>54340</v>
      </c>
      <c r="F34" s="180">
        <v>613134</v>
      </c>
      <c r="G34" s="180">
        <v>539488</v>
      </c>
      <c r="H34" s="180">
        <v>1159537</v>
      </c>
      <c r="I34" s="180">
        <v>1961792</v>
      </c>
      <c r="J34" s="185" t="s">
        <v>41</v>
      </c>
      <c r="K34" s="185" t="s">
        <v>41</v>
      </c>
      <c r="L34" s="185" t="s">
        <v>41</v>
      </c>
      <c r="M34" s="180">
        <v>54340</v>
      </c>
      <c r="N34" s="180">
        <v>1153942</v>
      </c>
      <c r="O34" s="185" t="s">
        <v>41</v>
      </c>
      <c r="P34" s="185" t="s">
        <v>41</v>
      </c>
      <c r="Q34" s="182" t="s">
        <v>2872</v>
      </c>
      <c r="R34" s="183"/>
    </row>
    <row r="35" spans="1:18" s="184" customFormat="1" ht="15" customHeight="1">
      <c r="A35" s="100" t="s">
        <v>264</v>
      </c>
      <c r="B35" s="180">
        <v>60309219</v>
      </c>
      <c r="C35" s="180">
        <v>32240864</v>
      </c>
      <c r="D35" s="180">
        <v>2288261</v>
      </c>
      <c r="E35" s="180">
        <v>475841</v>
      </c>
      <c r="F35" s="180">
        <v>4547534</v>
      </c>
      <c r="G35" s="180">
        <v>6947089</v>
      </c>
      <c r="H35" s="180">
        <v>9861687</v>
      </c>
      <c r="I35" s="180">
        <v>8108129</v>
      </c>
      <c r="J35" s="180">
        <v>12323</v>
      </c>
      <c r="K35" s="180">
        <v>28068355</v>
      </c>
      <c r="L35" s="180">
        <v>1487638</v>
      </c>
      <c r="M35" s="180">
        <v>189180</v>
      </c>
      <c r="N35" s="180">
        <v>5841263</v>
      </c>
      <c r="O35" s="180">
        <v>65529</v>
      </c>
      <c r="P35" s="180">
        <v>6363</v>
      </c>
      <c r="Q35" s="182" t="s">
        <v>265</v>
      </c>
      <c r="R35" s="183"/>
    </row>
    <row r="36" spans="1:18" s="184" customFormat="1" ht="15" customHeight="1">
      <c r="A36" s="100" t="s">
        <v>266</v>
      </c>
      <c r="B36" s="180">
        <v>5384407</v>
      </c>
      <c r="C36" s="180">
        <v>2685503</v>
      </c>
      <c r="D36" s="180">
        <v>194732</v>
      </c>
      <c r="E36" s="180">
        <v>35956</v>
      </c>
      <c r="F36" s="180">
        <v>386222</v>
      </c>
      <c r="G36" s="180">
        <v>565987</v>
      </c>
      <c r="H36" s="180">
        <v>800774</v>
      </c>
      <c r="I36" s="180">
        <v>700408</v>
      </c>
      <c r="J36" s="180">
        <v>1424</v>
      </c>
      <c r="K36" s="180">
        <v>2698904</v>
      </c>
      <c r="L36" s="180">
        <v>166401</v>
      </c>
      <c r="M36" s="180">
        <v>13258</v>
      </c>
      <c r="N36" s="180">
        <v>509442</v>
      </c>
      <c r="O36" s="180">
        <v>5521</v>
      </c>
      <c r="P36" s="180">
        <v>572</v>
      </c>
      <c r="Q36" s="182" t="s">
        <v>267</v>
      </c>
      <c r="R36" s="183"/>
    </row>
    <row r="37" spans="1:18" s="184" customFormat="1" ht="15" customHeight="1">
      <c r="A37" s="100" t="s">
        <v>268</v>
      </c>
      <c r="B37" s="180"/>
      <c r="C37" s="180"/>
      <c r="D37" s="180"/>
      <c r="E37" s="181"/>
      <c r="F37" s="181"/>
      <c r="G37" s="180"/>
      <c r="H37" s="180"/>
      <c r="I37" s="181"/>
      <c r="J37" s="181"/>
      <c r="K37" s="181"/>
      <c r="L37" s="181"/>
      <c r="M37" s="181"/>
      <c r="N37" s="181"/>
      <c r="O37" s="181"/>
      <c r="P37" s="181"/>
      <c r="Q37" s="182" t="s">
        <v>269</v>
      </c>
      <c r="R37" s="183"/>
    </row>
    <row r="38" spans="1:18" s="184" customFormat="1" ht="15" customHeight="1">
      <c r="A38" s="100" t="s">
        <v>270</v>
      </c>
      <c r="B38" s="180">
        <v>248414</v>
      </c>
      <c r="C38" s="180">
        <v>133552</v>
      </c>
      <c r="D38" s="180">
        <v>3090</v>
      </c>
      <c r="E38" s="180">
        <v>889</v>
      </c>
      <c r="F38" s="180">
        <v>12088</v>
      </c>
      <c r="G38" s="180">
        <v>26552</v>
      </c>
      <c r="H38" s="180">
        <v>43966</v>
      </c>
      <c r="I38" s="180">
        <v>46901</v>
      </c>
      <c r="J38" s="180">
        <v>66</v>
      </c>
      <c r="K38" s="180">
        <v>114862</v>
      </c>
      <c r="L38" s="180">
        <v>13949</v>
      </c>
      <c r="M38" s="180">
        <v>614</v>
      </c>
      <c r="N38" s="180">
        <v>31745</v>
      </c>
      <c r="O38" s="180">
        <v>197</v>
      </c>
      <c r="P38" s="180">
        <v>36</v>
      </c>
      <c r="Q38" s="182" t="s">
        <v>271</v>
      </c>
      <c r="R38" s="183"/>
    </row>
    <row r="39" spans="1:18" s="184" customFormat="1" ht="15" customHeight="1">
      <c r="A39" s="100" t="s">
        <v>272</v>
      </c>
      <c r="B39" s="180">
        <v>983236</v>
      </c>
      <c r="C39" s="180">
        <v>491705</v>
      </c>
      <c r="D39" s="180">
        <v>9980</v>
      </c>
      <c r="E39" s="180">
        <v>3471</v>
      </c>
      <c r="F39" s="180">
        <v>47042</v>
      </c>
      <c r="G39" s="180">
        <v>96321</v>
      </c>
      <c r="H39" s="180">
        <v>164456</v>
      </c>
      <c r="I39" s="180">
        <v>170213</v>
      </c>
      <c r="J39" s="180">
        <v>222</v>
      </c>
      <c r="K39" s="180">
        <v>491531</v>
      </c>
      <c r="L39" s="180">
        <v>53150</v>
      </c>
      <c r="M39" s="180">
        <v>4885</v>
      </c>
      <c r="N39" s="180">
        <v>120038</v>
      </c>
      <c r="O39" s="180">
        <v>919</v>
      </c>
      <c r="P39" s="180">
        <v>291</v>
      </c>
      <c r="Q39" s="182" t="s">
        <v>273</v>
      </c>
      <c r="R39" s="183"/>
    </row>
    <row r="40" spans="1:18" s="184" customFormat="1" ht="15" customHeight="1">
      <c r="A40" s="100" t="s">
        <v>274</v>
      </c>
      <c r="B40" s="180">
        <v>314456</v>
      </c>
      <c r="C40" s="180">
        <v>164786</v>
      </c>
      <c r="D40" s="180">
        <v>5664</v>
      </c>
      <c r="E40" s="180">
        <v>1393</v>
      </c>
      <c r="F40" s="180">
        <v>16784</v>
      </c>
      <c r="G40" s="180">
        <v>32021</v>
      </c>
      <c r="H40" s="180">
        <v>54275</v>
      </c>
      <c r="I40" s="180">
        <v>54613</v>
      </c>
      <c r="J40" s="180">
        <v>36</v>
      </c>
      <c r="K40" s="180">
        <v>149670</v>
      </c>
      <c r="L40" s="180">
        <v>13405</v>
      </c>
      <c r="M40" s="180">
        <v>1923</v>
      </c>
      <c r="N40" s="180">
        <v>37643</v>
      </c>
      <c r="O40" s="180">
        <v>931</v>
      </c>
      <c r="P40" s="180">
        <v>92</v>
      </c>
      <c r="Q40" s="182" t="s">
        <v>275</v>
      </c>
      <c r="R40" s="183"/>
    </row>
    <row r="41" spans="1:18" s="184" customFormat="1" ht="15" customHeight="1">
      <c r="A41" s="100" t="s">
        <v>276</v>
      </c>
      <c r="B41" s="180">
        <v>282161</v>
      </c>
      <c r="C41" s="180">
        <v>170184</v>
      </c>
      <c r="D41" s="180">
        <v>21941</v>
      </c>
      <c r="E41" s="180">
        <v>1969</v>
      </c>
      <c r="F41" s="180">
        <v>23451</v>
      </c>
      <c r="G41" s="180">
        <v>35721</v>
      </c>
      <c r="H41" s="180">
        <v>48108</v>
      </c>
      <c r="I41" s="180">
        <v>38969</v>
      </c>
      <c r="J41" s="180">
        <v>25</v>
      </c>
      <c r="K41" s="180">
        <v>111977</v>
      </c>
      <c r="L41" s="180">
        <v>7476</v>
      </c>
      <c r="M41" s="180">
        <v>624</v>
      </c>
      <c r="N41" s="180">
        <v>27804</v>
      </c>
      <c r="O41" s="180">
        <v>462</v>
      </c>
      <c r="P41" s="180">
        <v>24</v>
      </c>
      <c r="Q41" s="182" t="s">
        <v>277</v>
      </c>
      <c r="R41" s="183"/>
    </row>
    <row r="42" spans="1:18" s="184" customFormat="1" ht="15" customHeight="1">
      <c r="A42" s="100" t="s">
        <v>278</v>
      </c>
      <c r="B42" s="180">
        <v>242523</v>
      </c>
      <c r="C42" s="180">
        <v>140759</v>
      </c>
      <c r="D42" s="180">
        <v>35121</v>
      </c>
      <c r="E42" s="180">
        <v>2608</v>
      </c>
      <c r="F42" s="180">
        <v>22247</v>
      </c>
      <c r="G42" s="180">
        <v>22540</v>
      </c>
      <c r="H42" s="180">
        <v>31169</v>
      </c>
      <c r="I42" s="180">
        <v>27043</v>
      </c>
      <c r="J42" s="180">
        <v>31</v>
      </c>
      <c r="K42" s="180">
        <v>101764</v>
      </c>
      <c r="L42" s="180">
        <v>3828</v>
      </c>
      <c r="M42" s="180">
        <v>378</v>
      </c>
      <c r="N42" s="180">
        <v>18692</v>
      </c>
      <c r="O42" s="180">
        <v>504</v>
      </c>
      <c r="P42" s="180">
        <v>17</v>
      </c>
      <c r="Q42" s="182" t="s">
        <v>279</v>
      </c>
      <c r="R42" s="183"/>
    </row>
    <row r="43" spans="1:18" s="184" customFormat="1" ht="15" customHeight="1">
      <c r="A43" s="100" t="s">
        <v>280</v>
      </c>
      <c r="B43" s="180">
        <v>1332440</v>
      </c>
      <c r="C43" s="180">
        <v>646006</v>
      </c>
      <c r="D43" s="180">
        <v>66242</v>
      </c>
      <c r="E43" s="180">
        <v>9815</v>
      </c>
      <c r="F43" s="180">
        <v>114903</v>
      </c>
      <c r="G43" s="180">
        <v>132141</v>
      </c>
      <c r="H43" s="180">
        <v>176392</v>
      </c>
      <c r="I43" s="180">
        <v>146226</v>
      </c>
      <c r="J43" s="180">
        <v>287</v>
      </c>
      <c r="K43" s="180">
        <v>686434</v>
      </c>
      <c r="L43" s="180">
        <v>41883</v>
      </c>
      <c r="M43" s="180">
        <v>1645</v>
      </c>
      <c r="N43" s="180">
        <v>102989</v>
      </c>
      <c r="O43" s="180">
        <v>1106</v>
      </c>
      <c r="P43" s="180">
        <v>37</v>
      </c>
      <c r="Q43" s="182" t="s">
        <v>281</v>
      </c>
      <c r="R43" s="183"/>
    </row>
    <row r="44" spans="1:18" s="184" customFormat="1" ht="15" customHeight="1">
      <c r="A44" s="100" t="s">
        <v>282</v>
      </c>
      <c r="B44" s="180">
        <v>960955</v>
      </c>
      <c r="C44" s="180">
        <v>468644</v>
      </c>
      <c r="D44" s="180">
        <v>30525</v>
      </c>
      <c r="E44" s="180">
        <v>7770</v>
      </c>
      <c r="F44" s="180">
        <v>80952</v>
      </c>
      <c r="G44" s="180">
        <v>103724</v>
      </c>
      <c r="H44" s="180">
        <v>134276</v>
      </c>
      <c r="I44" s="180">
        <v>111114</v>
      </c>
      <c r="J44" s="180">
        <v>283</v>
      </c>
      <c r="K44" s="180">
        <v>492311</v>
      </c>
      <c r="L44" s="180">
        <v>21346</v>
      </c>
      <c r="M44" s="180">
        <v>1553</v>
      </c>
      <c r="N44" s="180">
        <v>81059</v>
      </c>
      <c r="O44" s="180">
        <v>748</v>
      </c>
      <c r="P44" s="180">
        <v>34</v>
      </c>
      <c r="Q44" s="182" t="s">
        <v>283</v>
      </c>
      <c r="R44" s="183"/>
    </row>
    <row r="45" spans="1:18" s="184" customFormat="1" ht="15" customHeight="1">
      <c r="A45" s="100" t="s">
        <v>284</v>
      </c>
      <c r="B45" s="180">
        <v>1020222</v>
      </c>
      <c r="C45" s="180">
        <v>469867</v>
      </c>
      <c r="D45" s="180">
        <v>22169</v>
      </c>
      <c r="E45" s="180">
        <v>8041</v>
      </c>
      <c r="F45" s="180">
        <v>68755</v>
      </c>
      <c r="G45" s="180">
        <v>116967</v>
      </c>
      <c r="H45" s="180">
        <v>148132</v>
      </c>
      <c r="I45" s="180">
        <v>105329</v>
      </c>
      <c r="J45" s="180">
        <v>474</v>
      </c>
      <c r="K45" s="180">
        <v>550355</v>
      </c>
      <c r="L45" s="180">
        <v>11364</v>
      </c>
      <c r="M45" s="180">
        <v>1636</v>
      </c>
      <c r="N45" s="180">
        <v>89472</v>
      </c>
      <c r="O45" s="180">
        <v>654</v>
      </c>
      <c r="P45" s="180">
        <v>41</v>
      </c>
      <c r="Q45" s="182" t="s">
        <v>285</v>
      </c>
      <c r="R45" s="183"/>
    </row>
    <row r="46" spans="1:18" s="184" customFormat="1" ht="15" customHeight="1">
      <c r="A46" s="100" t="s">
        <v>286</v>
      </c>
      <c r="B46" s="180"/>
      <c r="C46" s="180"/>
      <c r="D46" s="180"/>
      <c r="E46" s="181"/>
      <c r="F46" s="181"/>
      <c r="G46" s="180"/>
      <c r="H46" s="180"/>
      <c r="I46" s="180"/>
      <c r="J46" s="180"/>
      <c r="K46" s="181"/>
      <c r="L46" s="181"/>
      <c r="M46" s="181"/>
      <c r="N46" s="181"/>
      <c r="O46" s="181"/>
      <c r="P46" s="181"/>
      <c r="Q46" s="182" t="s">
        <v>287</v>
      </c>
      <c r="R46" s="183"/>
    </row>
    <row r="47" spans="1:18" s="184" customFormat="1" ht="15" customHeight="1">
      <c r="A47" s="100" t="s">
        <v>288</v>
      </c>
      <c r="B47" s="180">
        <v>1731084</v>
      </c>
      <c r="C47" s="180">
        <v>918154</v>
      </c>
      <c r="D47" s="180">
        <v>79411</v>
      </c>
      <c r="E47" s="180">
        <v>9677</v>
      </c>
      <c r="F47" s="180">
        <v>103118</v>
      </c>
      <c r="G47" s="180">
        <v>177011</v>
      </c>
      <c r="H47" s="180">
        <v>275543</v>
      </c>
      <c r="I47" s="180">
        <v>273172</v>
      </c>
      <c r="J47" s="180">
        <v>222</v>
      </c>
      <c r="K47" s="180">
        <v>812930</v>
      </c>
      <c r="L47" s="180">
        <v>71344</v>
      </c>
      <c r="M47" s="180">
        <v>7634</v>
      </c>
      <c r="N47" s="180">
        <v>183874</v>
      </c>
      <c r="O47" s="180">
        <v>2583</v>
      </c>
      <c r="P47" s="180">
        <v>431</v>
      </c>
      <c r="Q47" s="182" t="s">
        <v>289</v>
      </c>
      <c r="R47" s="183"/>
    </row>
    <row r="48" spans="1:18" s="184" customFormat="1" ht="15" customHeight="1">
      <c r="A48" s="100" t="s">
        <v>290</v>
      </c>
      <c r="B48" s="180">
        <v>2189766</v>
      </c>
      <c r="C48" s="180">
        <v>1034983</v>
      </c>
      <c r="D48" s="180">
        <v>87001</v>
      </c>
      <c r="E48" s="180">
        <v>15592</v>
      </c>
      <c r="F48" s="180">
        <v>190365</v>
      </c>
      <c r="G48" s="180">
        <v>221773</v>
      </c>
      <c r="H48" s="180">
        <v>284053</v>
      </c>
      <c r="I48" s="180">
        <v>235575</v>
      </c>
      <c r="J48" s="180">
        <v>624</v>
      </c>
      <c r="K48" s="180">
        <v>1154783</v>
      </c>
      <c r="L48" s="180">
        <v>60008</v>
      </c>
      <c r="M48" s="180">
        <v>3073</v>
      </c>
      <c r="N48" s="180">
        <v>170169</v>
      </c>
      <c r="O48" s="180">
        <v>1833</v>
      </c>
      <c r="P48" s="180">
        <v>82</v>
      </c>
      <c r="Q48" s="182" t="s">
        <v>291</v>
      </c>
      <c r="R48" s="183"/>
    </row>
    <row r="49" spans="1:18" s="184" customFormat="1" ht="15" customHeight="1">
      <c r="A49" s="100" t="s">
        <v>292</v>
      </c>
      <c r="B49" s="180">
        <v>1463557</v>
      </c>
      <c r="C49" s="180">
        <v>732366</v>
      </c>
      <c r="D49" s="180">
        <v>28320</v>
      </c>
      <c r="E49" s="180">
        <v>10687</v>
      </c>
      <c r="F49" s="180">
        <v>92739</v>
      </c>
      <c r="G49" s="180">
        <v>167203</v>
      </c>
      <c r="H49" s="180">
        <v>241178</v>
      </c>
      <c r="I49" s="180">
        <v>191661</v>
      </c>
      <c r="J49" s="180">
        <v>578</v>
      </c>
      <c r="K49" s="180">
        <v>731191</v>
      </c>
      <c r="L49" s="180">
        <v>35049</v>
      </c>
      <c r="M49" s="180">
        <v>2551</v>
      </c>
      <c r="N49" s="180">
        <v>155399</v>
      </c>
      <c r="O49" s="180">
        <v>1105</v>
      </c>
      <c r="P49" s="180">
        <v>59</v>
      </c>
      <c r="Q49" s="182" t="s">
        <v>293</v>
      </c>
      <c r="R49" s="183"/>
    </row>
    <row r="50" spans="1:18" s="184" customFormat="1" ht="15" customHeight="1">
      <c r="A50" s="100" t="s">
        <v>294</v>
      </c>
      <c r="B50" s="180"/>
      <c r="C50" s="180"/>
      <c r="D50" s="180"/>
      <c r="E50" s="181"/>
      <c r="F50" s="181"/>
      <c r="G50" s="180"/>
      <c r="H50" s="180"/>
      <c r="I50" s="180"/>
      <c r="J50" s="181"/>
      <c r="K50" s="181"/>
      <c r="L50" s="181"/>
      <c r="M50" s="181"/>
      <c r="N50" s="181"/>
      <c r="O50" s="181"/>
      <c r="P50" s="181"/>
      <c r="Q50" s="182" t="s">
        <v>295</v>
      </c>
      <c r="R50" s="183"/>
    </row>
    <row r="51" spans="1:18" s="184" customFormat="1" ht="15" customHeight="1">
      <c r="A51" s="100" t="s">
        <v>296</v>
      </c>
      <c r="B51" s="180">
        <v>99479959</v>
      </c>
      <c r="C51" s="180">
        <v>51296434</v>
      </c>
      <c r="D51" s="180">
        <v>2774243</v>
      </c>
      <c r="E51" s="180">
        <v>741013</v>
      </c>
      <c r="F51" s="180">
        <v>6356965</v>
      </c>
      <c r="G51" s="180">
        <v>11446972</v>
      </c>
      <c r="H51" s="180">
        <v>16716455</v>
      </c>
      <c r="I51" s="180">
        <v>13240252</v>
      </c>
      <c r="J51" s="180">
        <v>20534</v>
      </c>
      <c r="K51" s="180">
        <v>48183525</v>
      </c>
      <c r="L51" s="180">
        <v>2776242</v>
      </c>
      <c r="M51" s="180">
        <v>269860</v>
      </c>
      <c r="N51" s="180">
        <v>9867295</v>
      </c>
      <c r="O51" s="180">
        <v>93036</v>
      </c>
      <c r="P51" s="180">
        <v>9311</v>
      </c>
      <c r="Q51" s="182" t="s">
        <v>297</v>
      </c>
      <c r="R51" s="183"/>
    </row>
    <row r="52" spans="1:18" s="184" customFormat="1" ht="15" customHeight="1">
      <c r="A52" s="100" t="s">
        <v>298</v>
      </c>
      <c r="B52" s="180">
        <v>99469014</v>
      </c>
      <c r="C52" s="180">
        <v>51293447</v>
      </c>
      <c r="D52" s="180">
        <v>2773511</v>
      </c>
      <c r="E52" s="180">
        <v>740945</v>
      </c>
      <c r="F52" s="180">
        <v>6356451</v>
      </c>
      <c r="G52" s="180">
        <v>11446164</v>
      </c>
      <c r="H52" s="180">
        <v>16715708</v>
      </c>
      <c r="I52" s="180">
        <v>13240134</v>
      </c>
      <c r="J52" s="180">
        <v>20534</v>
      </c>
      <c r="K52" s="180">
        <v>48175567</v>
      </c>
      <c r="L52" s="180">
        <v>2776242</v>
      </c>
      <c r="M52" s="180">
        <v>269860</v>
      </c>
      <c r="N52" s="180">
        <v>9866757</v>
      </c>
      <c r="O52" s="180">
        <v>93036</v>
      </c>
      <c r="P52" s="180">
        <v>9311</v>
      </c>
      <c r="Q52" s="182" t="s">
        <v>299</v>
      </c>
      <c r="R52" s="183"/>
    </row>
    <row r="53" spans="1:18" s="184" customFormat="1" ht="15" customHeight="1">
      <c r="A53" s="100" t="s">
        <v>300</v>
      </c>
      <c r="B53" s="180">
        <v>10945</v>
      </c>
      <c r="C53" s="180">
        <v>2987</v>
      </c>
      <c r="D53" s="180">
        <v>732</v>
      </c>
      <c r="E53" s="180">
        <v>68</v>
      </c>
      <c r="F53" s="180">
        <v>514</v>
      </c>
      <c r="G53" s="180">
        <v>808</v>
      </c>
      <c r="H53" s="180">
        <v>747</v>
      </c>
      <c r="I53" s="180">
        <v>118</v>
      </c>
      <c r="J53" s="185" t="s">
        <v>41</v>
      </c>
      <c r="K53" s="180">
        <v>7958</v>
      </c>
      <c r="L53" s="185" t="s">
        <v>41</v>
      </c>
      <c r="M53" s="185" t="s">
        <v>41</v>
      </c>
      <c r="N53" s="180">
        <v>538</v>
      </c>
      <c r="O53" s="185" t="s">
        <v>41</v>
      </c>
      <c r="P53" s="185" t="s">
        <v>41</v>
      </c>
      <c r="Q53" s="182" t="s">
        <v>301</v>
      </c>
      <c r="R53" s="183"/>
    </row>
    <row r="54" spans="1:18" s="184" customFormat="1" ht="15" customHeight="1">
      <c r="A54" s="100" t="s">
        <v>302</v>
      </c>
      <c r="B54" s="180">
        <v>1156743</v>
      </c>
      <c r="C54" s="180">
        <v>651235</v>
      </c>
      <c r="D54" s="180">
        <v>6974</v>
      </c>
      <c r="E54" s="180">
        <v>3390</v>
      </c>
      <c r="F54" s="180">
        <v>74576</v>
      </c>
      <c r="G54" s="180">
        <v>130933</v>
      </c>
      <c r="H54" s="180">
        <v>223822</v>
      </c>
      <c r="I54" s="180">
        <v>211540</v>
      </c>
      <c r="J54" s="185" t="s">
        <v>41</v>
      </c>
      <c r="K54" s="180">
        <v>505508</v>
      </c>
      <c r="L54" s="180">
        <v>15815</v>
      </c>
      <c r="M54" s="180">
        <v>1381</v>
      </c>
      <c r="N54" s="180">
        <v>121328</v>
      </c>
      <c r="O54" s="180">
        <v>181</v>
      </c>
      <c r="P54" s="185" t="s">
        <v>41</v>
      </c>
      <c r="Q54" s="182" t="s">
        <v>303</v>
      </c>
      <c r="R54" s="183"/>
    </row>
    <row r="55" spans="1:18" s="184" customFormat="1" ht="15" customHeight="1">
      <c r="A55" s="100" t="s">
        <v>304</v>
      </c>
      <c r="B55" s="180">
        <v>2565673</v>
      </c>
      <c r="C55" s="180">
        <v>1592044</v>
      </c>
      <c r="D55" s="180">
        <v>367423</v>
      </c>
      <c r="E55" s="180">
        <v>32759</v>
      </c>
      <c r="F55" s="180">
        <v>502278</v>
      </c>
      <c r="G55" s="180">
        <v>350392</v>
      </c>
      <c r="H55" s="180">
        <v>266054</v>
      </c>
      <c r="I55" s="180">
        <v>72941</v>
      </c>
      <c r="J55" s="180">
        <v>197</v>
      </c>
      <c r="K55" s="180">
        <v>973629</v>
      </c>
      <c r="L55" s="180">
        <v>109659</v>
      </c>
      <c r="M55" s="180">
        <v>1189</v>
      </c>
      <c r="N55" s="180">
        <v>63909</v>
      </c>
      <c r="O55" s="180">
        <v>280</v>
      </c>
      <c r="P55" s="185" t="s">
        <v>41</v>
      </c>
      <c r="Q55" s="182" t="s">
        <v>305</v>
      </c>
      <c r="R55" s="183"/>
    </row>
    <row r="56" spans="1:18" s="184" customFormat="1" ht="15" customHeight="1">
      <c r="A56" s="158" t="s">
        <v>36</v>
      </c>
      <c r="B56" s="180"/>
      <c r="C56" s="180"/>
      <c r="D56" s="180"/>
      <c r="E56" s="180"/>
      <c r="F56" s="180"/>
      <c r="G56" s="180"/>
      <c r="H56" s="180"/>
      <c r="I56" s="180"/>
      <c r="J56" s="180"/>
      <c r="K56" s="180"/>
      <c r="L56" s="181"/>
      <c r="M56" s="180"/>
      <c r="N56" s="180"/>
      <c r="O56" s="180"/>
      <c r="P56" s="187"/>
      <c r="Q56" s="182" t="s">
        <v>37</v>
      </c>
      <c r="R56" s="183"/>
    </row>
    <row r="57" spans="1:18" s="81" customFormat="1" ht="15" customHeight="1">
      <c r="A57" s="100" t="s">
        <v>306</v>
      </c>
      <c r="B57" s="180">
        <v>2010797</v>
      </c>
      <c r="C57" s="180">
        <v>1275985</v>
      </c>
      <c r="D57" s="180">
        <v>298861</v>
      </c>
      <c r="E57" s="180">
        <v>30523</v>
      </c>
      <c r="F57" s="180">
        <v>395668</v>
      </c>
      <c r="G57" s="180">
        <v>289807</v>
      </c>
      <c r="H57" s="180">
        <v>201165</v>
      </c>
      <c r="I57" s="180">
        <v>59764</v>
      </c>
      <c r="J57" s="180">
        <v>197</v>
      </c>
      <c r="K57" s="180">
        <v>734812</v>
      </c>
      <c r="L57" s="180">
        <v>69451</v>
      </c>
      <c r="M57" s="180">
        <v>401</v>
      </c>
      <c r="N57" s="180">
        <v>54858</v>
      </c>
      <c r="O57" s="180">
        <v>141</v>
      </c>
      <c r="P57" s="185" t="s">
        <v>41</v>
      </c>
      <c r="Q57" s="182" t="s">
        <v>307</v>
      </c>
      <c r="R57" s="188"/>
    </row>
    <row r="58" spans="1:18" s="81" customFormat="1" ht="15" customHeight="1">
      <c r="A58" s="100" t="s">
        <v>308</v>
      </c>
      <c r="B58" s="180">
        <v>1256103</v>
      </c>
      <c r="C58" s="180">
        <v>769772</v>
      </c>
      <c r="D58" s="180">
        <v>123090</v>
      </c>
      <c r="E58" s="180">
        <v>27284</v>
      </c>
      <c r="F58" s="180">
        <v>241855</v>
      </c>
      <c r="G58" s="180">
        <v>196851</v>
      </c>
      <c r="H58" s="180">
        <v>132831</v>
      </c>
      <c r="I58" s="180">
        <v>47664</v>
      </c>
      <c r="J58" s="180">
        <v>197</v>
      </c>
      <c r="K58" s="180">
        <v>486331</v>
      </c>
      <c r="L58" s="180">
        <v>38237</v>
      </c>
      <c r="M58" s="180">
        <v>160</v>
      </c>
      <c r="N58" s="180">
        <v>43806</v>
      </c>
      <c r="O58" s="180">
        <v>141</v>
      </c>
      <c r="P58" s="185" t="s">
        <v>41</v>
      </c>
      <c r="Q58" s="182" t="s">
        <v>309</v>
      </c>
      <c r="R58" s="188"/>
    </row>
    <row r="59" spans="1:18" s="81" customFormat="1" ht="15" customHeight="1">
      <c r="A59" s="100" t="s">
        <v>310</v>
      </c>
      <c r="B59" s="180">
        <v>78288</v>
      </c>
      <c r="C59" s="180">
        <v>61712</v>
      </c>
      <c r="D59" s="180">
        <v>21526</v>
      </c>
      <c r="E59" s="180">
        <v>108</v>
      </c>
      <c r="F59" s="180">
        <v>23849</v>
      </c>
      <c r="G59" s="180">
        <v>8106</v>
      </c>
      <c r="H59" s="180">
        <v>7188</v>
      </c>
      <c r="I59" s="180">
        <v>935</v>
      </c>
      <c r="J59" s="185" t="s">
        <v>41</v>
      </c>
      <c r="K59" s="180">
        <v>16576</v>
      </c>
      <c r="L59" s="180">
        <v>201</v>
      </c>
      <c r="M59" s="185" t="s">
        <v>41</v>
      </c>
      <c r="N59" s="180">
        <v>1788</v>
      </c>
      <c r="O59" s="180">
        <v>139</v>
      </c>
      <c r="P59" s="185" t="s">
        <v>41</v>
      </c>
      <c r="Q59" s="182" t="s">
        <v>311</v>
      </c>
      <c r="R59" s="188"/>
    </row>
    <row r="60" spans="1:18" s="184" customFormat="1" ht="15" customHeight="1">
      <c r="A60" s="100" t="s">
        <v>312</v>
      </c>
      <c r="B60" s="180"/>
      <c r="C60" s="180"/>
      <c r="D60" s="180"/>
      <c r="E60" s="181"/>
      <c r="F60" s="181"/>
      <c r="G60" s="181"/>
      <c r="H60" s="180"/>
      <c r="I60" s="181"/>
      <c r="J60" s="181"/>
      <c r="K60" s="181"/>
      <c r="L60" s="181"/>
      <c r="M60" s="181"/>
      <c r="N60" s="181"/>
      <c r="O60" s="181"/>
      <c r="P60" s="181"/>
      <c r="Q60" s="182" t="s">
        <v>313</v>
      </c>
      <c r="R60" s="183"/>
    </row>
    <row r="61" spans="1:18" s="184" customFormat="1" ht="15" customHeight="1">
      <c r="A61" s="158" t="s">
        <v>314</v>
      </c>
      <c r="B61" s="180">
        <v>7163</v>
      </c>
      <c r="C61" s="180">
        <v>2598</v>
      </c>
      <c r="D61" s="180">
        <v>18</v>
      </c>
      <c r="E61" s="180">
        <v>36</v>
      </c>
      <c r="F61" s="180">
        <v>77</v>
      </c>
      <c r="G61" s="180">
        <v>243</v>
      </c>
      <c r="H61" s="180">
        <v>704</v>
      </c>
      <c r="I61" s="180">
        <v>1518</v>
      </c>
      <c r="J61" s="180">
        <v>2</v>
      </c>
      <c r="K61" s="180">
        <v>4565</v>
      </c>
      <c r="L61" s="181">
        <v>137</v>
      </c>
      <c r="M61" s="180">
        <v>42</v>
      </c>
      <c r="N61" s="180">
        <v>1425</v>
      </c>
      <c r="O61" s="180">
        <v>10</v>
      </c>
      <c r="P61" s="180">
        <v>3</v>
      </c>
      <c r="Q61" s="182" t="s">
        <v>315</v>
      </c>
      <c r="R61" s="183"/>
    </row>
    <row r="62" spans="1:18" s="184" customFormat="1" ht="15" customHeight="1">
      <c r="A62" s="158" t="s">
        <v>316</v>
      </c>
      <c r="B62" s="180">
        <v>6502</v>
      </c>
      <c r="C62" s="180">
        <v>2457</v>
      </c>
      <c r="D62" s="180">
        <v>18</v>
      </c>
      <c r="E62" s="180">
        <v>36</v>
      </c>
      <c r="F62" s="180">
        <v>76</v>
      </c>
      <c r="G62" s="180">
        <v>238</v>
      </c>
      <c r="H62" s="180">
        <v>682</v>
      </c>
      <c r="I62" s="180">
        <v>1405</v>
      </c>
      <c r="J62" s="180">
        <v>2</v>
      </c>
      <c r="K62" s="180">
        <v>4045</v>
      </c>
      <c r="L62" s="181">
        <v>136</v>
      </c>
      <c r="M62" s="180">
        <v>30</v>
      </c>
      <c r="N62" s="180">
        <v>1247</v>
      </c>
      <c r="O62" s="180">
        <v>8</v>
      </c>
      <c r="P62" s="180">
        <v>1</v>
      </c>
      <c r="Q62" s="182" t="s">
        <v>2722</v>
      </c>
      <c r="R62" s="183"/>
    </row>
    <row r="63" spans="1:18" s="184" customFormat="1" ht="15" customHeight="1">
      <c r="A63" s="158" t="s">
        <v>317</v>
      </c>
      <c r="B63" s="180">
        <v>48667</v>
      </c>
      <c r="C63" s="180">
        <v>32775</v>
      </c>
      <c r="D63" s="180">
        <v>3210</v>
      </c>
      <c r="E63" s="180">
        <v>341</v>
      </c>
      <c r="F63" s="180">
        <v>5056</v>
      </c>
      <c r="G63" s="180">
        <v>5400</v>
      </c>
      <c r="H63" s="180">
        <v>8730</v>
      </c>
      <c r="I63" s="180">
        <v>10026</v>
      </c>
      <c r="J63" s="180">
        <v>12</v>
      </c>
      <c r="K63" s="180">
        <v>15892</v>
      </c>
      <c r="L63" s="181">
        <v>717</v>
      </c>
      <c r="M63" s="180">
        <v>155</v>
      </c>
      <c r="N63" s="180">
        <v>5656</v>
      </c>
      <c r="O63" s="180">
        <v>45</v>
      </c>
      <c r="P63" s="180">
        <v>5</v>
      </c>
      <c r="Q63" s="182" t="s">
        <v>318</v>
      </c>
      <c r="R63" s="183"/>
    </row>
    <row r="64" spans="1:18" s="184" customFormat="1" ht="15" customHeight="1">
      <c r="A64" s="158" t="s">
        <v>36</v>
      </c>
      <c r="B64" s="180"/>
      <c r="C64" s="180"/>
      <c r="D64" s="180"/>
      <c r="E64" s="180"/>
      <c r="F64" s="180"/>
      <c r="G64" s="180"/>
      <c r="H64" s="180"/>
      <c r="I64" s="180"/>
      <c r="J64" s="180"/>
      <c r="K64" s="180"/>
      <c r="L64" s="181"/>
      <c r="M64" s="180"/>
      <c r="N64" s="180"/>
      <c r="O64" s="180"/>
      <c r="P64" s="180"/>
      <c r="Q64" s="182" t="s">
        <v>37</v>
      </c>
      <c r="R64" s="183"/>
    </row>
    <row r="65" spans="1:18" s="184" customFormat="1" ht="15" customHeight="1">
      <c r="A65" s="100" t="s">
        <v>319</v>
      </c>
      <c r="B65" s="180">
        <v>21204</v>
      </c>
      <c r="C65" s="180">
        <v>12884</v>
      </c>
      <c r="D65" s="180">
        <v>517</v>
      </c>
      <c r="E65" s="180">
        <v>105</v>
      </c>
      <c r="F65" s="180">
        <v>1026</v>
      </c>
      <c r="G65" s="180">
        <v>1933</v>
      </c>
      <c r="H65" s="180">
        <v>3797</v>
      </c>
      <c r="I65" s="180">
        <v>5503</v>
      </c>
      <c r="J65" s="180">
        <v>3</v>
      </c>
      <c r="K65" s="180">
        <v>8320</v>
      </c>
      <c r="L65" s="181">
        <v>306</v>
      </c>
      <c r="M65" s="180">
        <v>107</v>
      </c>
      <c r="N65" s="180">
        <v>3127</v>
      </c>
      <c r="O65" s="180">
        <v>26</v>
      </c>
      <c r="P65" s="180">
        <v>3</v>
      </c>
      <c r="Q65" s="182" t="s">
        <v>320</v>
      </c>
      <c r="R65" s="183"/>
    </row>
    <row r="66" spans="1:18" s="184" customFormat="1" ht="15" customHeight="1">
      <c r="A66" s="100" t="s">
        <v>321</v>
      </c>
      <c r="B66" s="180">
        <v>20526</v>
      </c>
      <c r="C66" s="180">
        <v>12426</v>
      </c>
      <c r="D66" s="180">
        <v>419</v>
      </c>
      <c r="E66" s="180">
        <v>98</v>
      </c>
      <c r="F66" s="180">
        <v>987</v>
      </c>
      <c r="G66" s="180">
        <v>1884</v>
      </c>
      <c r="H66" s="180">
        <v>3681</v>
      </c>
      <c r="I66" s="180">
        <v>5354</v>
      </c>
      <c r="J66" s="180">
        <v>3</v>
      </c>
      <c r="K66" s="180">
        <v>8100</v>
      </c>
      <c r="L66" s="181">
        <v>288</v>
      </c>
      <c r="M66" s="180">
        <v>98</v>
      </c>
      <c r="N66" s="180">
        <v>3011</v>
      </c>
      <c r="O66" s="180">
        <v>26</v>
      </c>
      <c r="P66" s="180">
        <v>3</v>
      </c>
      <c r="Q66" s="182" t="s">
        <v>322</v>
      </c>
      <c r="R66" s="183"/>
    </row>
    <row r="67" spans="1:18" s="184" customFormat="1" ht="21" customHeight="1">
      <c r="A67" s="158" t="s">
        <v>323</v>
      </c>
      <c r="B67" s="180">
        <v>2724</v>
      </c>
      <c r="C67" s="180">
        <v>1955</v>
      </c>
      <c r="D67" s="180">
        <v>248</v>
      </c>
      <c r="E67" s="180">
        <v>21</v>
      </c>
      <c r="F67" s="180">
        <v>359</v>
      </c>
      <c r="G67" s="180">
        <v>289</v>
      </c>
      <c r="H67" s="180">
        <v>517</v>
      </c>
      <c r="I67" s="180">
        <v>521</v>
      </c>
      <c r="J67" s="185" t="s">
        <v>41</v>
      </c>
      <c r="K67" s="180">
        <v>769</v>
      </c>
      <c r="L67" s="181">
        <v>57</v>
      </c>
      <c r="M67" s="180">
        <v>2</v>
      </c>
      <c r="N67" s="180">
        <v>161</v>
      </c>
      <c r="O67" s="180">
        <v>5</v>
      </c>
      <c r="P67" s="185" t="s">
        <v>41</v>
      </c>
      <c r="Q67" s="182" t="s">
        <v>2723</v>
      </c>
      <c r="R67" s="183"/>
    </row>
    <row r="68" spans="1:18" s="184" customFormat="1" ht="15" customHeight="1">
      <c r="A68" s="100" t="s">
        <v>324</v>
      </c>
      <c r="B68" s="180"/>
      <c r="C68" s="180"/>
      <c r="D68" s="180"/>
      <c r="E68" s="181"/>
      <c r="F68" s="181"/>
      <c r="G68" s="180"/>
      <c r="H68" s="180"/>
      <c r="I68" s="180"/>
      <c r="J68" s="181"/>
      <c r="K68" s="181"/>
      <c r="L68" s="181"/>
      <c r="M68" s="181"/>
      <c r="N68" s="181"/>
      <c r="O68" s="181"/>
      <c r="P68" s="181"/>
      <c r="Q68" s="182" t="s">
        <v>325</v>
      </c>
      <c r="R68" s="183"/>
    </row>
    <row r="69" spans="1:18" s="184" customFormat="1" ht="15" customHeight="1">
      <c r="A69" s="158" t="s">
        <v>326</v>
      </c>
      <c r="B69" s="180"/>
      <c r="C69" s="180"/>
      <c r="D69" s="180"/>
      <c r="E69" s="181"/>
      <c r="F69" s="181"/>
      <c r="G69" s="180"/>
      <c r="H69" s="180"/>
      <c r="I69" s="180"/>
      <c r="J69" s="181"/>
      <c r="K69" s="181"/>
      <c r="L69" s="181"/>
      <c r="M69" s="181"/>
      <c r="N69" s="181"/>
      <c r="O69" s="181"/>
      <c r="P69" s="181"/>
      <c r="Q69" s="182" t="s">
        <v>327</v>
      </c>
      <c r="R69" s="183"/>
    </row>
    <row r="70" spans="1:18" s="184" customFormat="1" ht="15" customHeight="1">
      <c r="A70" s="158" t="s">
        <v>328</v>
      </c>
      <c r="B70" s="180">
        <v>168452</v>
      </c>
      <c r="C70" s="180">
        <v>91396</v>
      </c>
      <c r="D70" s="180">
        <v>4788</v>
      </c>
      <c r="E70" s="180">
        <v>1529</v>
      </c>
      <c r="F70" s="180">
        <v>8487</v>
      </c>
      <c r="G70" s="180">
        <v>16023</v>
      </c>
      <c r="H70" s="180">
        <v>28140</v>
      </c>
      <c r="I70" s="180">
        <v>32376</v>
      </c>
      <c r="J70" s="180">
        <v>53</v>
      </c>
      <c r="K70" s="180">
        <v>77056</v>
      </c>
      <c r="L70" s="180">
        <v>4128</v>
      </c>
      <c r="M70" s="180">
        <v>716</v>
      </c>
      <c r="N70" s="180">
        <v>23204</v>
      </c>
      <c r="O70" s="180">
        <v>351</v>
      </c>
      <c r="P70" s="180">
        <v>85</v>
      </c>
      <c r="Q70" s="182" t="s">
        <v>329</v>
      </c>
      <c r="R70" s="183"/>
    </row>
    <row r="71" spans="1:18" s="184" customFormat="1" ht="15" customHeight="1">
      <c r="A71" s="158" t="s">
        <v>330</v>
      </c>
      <c r="B71" s="180">
        <v>1063</v>
      </c>
      <c r="C71" s="180">
        <v>796</v>
      </c>
      <c r="D71" s="180">
        <v>286</v>
      </c>
      <c r="E71" s="180">
        <v>30</v>
      </c>
      <c r="F71" s="180">
        <v>119</v>
      </c>
      <c r="G71" s="180">
        <v>181</v>
      </c>
      <c r="H71" s="180">
        <v>80</v>
      </c>
      <c r="I71" s="180">
        <v>100</v>
      </c>
      <c r="J71" s="185" t="s">
        <v>41</v>
      </c>
      <c r="K71" s="180">
        <v>267</v>
      </c>
      <c r="L71" s="181">
        <v>14</v>
      </c>
      <c r="M71" s="185" t="s">
        <v>41</v>
      </c>
      <c r="N71" s="180">
        <v>57</v>
      </c>
      <c r="O71" s="185" t="s">
        <v>41</v>
      </c>
      <c r="P71" s="185" t="s">
        <v>41</v>
      </c>
      <c r="Q71" s="182" t="s">
        <v>331</v>
      </c>
      <c r="R71" s="183"/>
    </row>
    <row r="72" spans="1:18" s="184" customFormat="1" ht="15" customHeight="1">
      <c r="A72" s="100" t="s">
        <v>332</v>
      </c>
      <c r="B72" s="180">
        <v>468</v>
      </c>
      <c r="C72" s="180">
        <v>431</v>
      </c>
      <c r="D72" s="180">
        <v>111</v>
      </c>
      <c r="E72" s="180">
        <v>14</v>
      </c>
      <c r="F72" s="180">
        <v>57</v>
      </c>
      <c r="G72" s="180">
        <v>78</v>
      </c>
      <c r="H72" s="180">
        <v>134</v>
      </c>
      <c r="I72" s="180">
        <v>37</v>
      </c>
      <c r="J72" s="185" t="s">
        <v>41</v>
      </c>
      <c r="K72" s="180">
        <v>37</v>
      </c>
      <c r="L72" s="185" t="s">
        <v>41</v>
      </c>
      <c r="M72" s="180">
        <v>3</v>
      </c>
      <c r="N72" s="180">
        <v>31</v>
      </c>
      <c r="O72" s="185" t="s">
        <v>41</v>
      </c>
      <c r="P72" s="185" t="s">
        <v>41</v>
      </c>
      <c r="Q72" s="182" t="s">
        <v>333</v>
      </c>
      <c r="R72" s="183"/>
    </row>
    <row r="73" spans="1:18" s="184" customFormat="1" ht="15" customHeight="1">
      <c r="A73" s="158" t="s">
        <v>334</v>
      </c>
      <c r="B73" s="180"/>
      <c r="C73" s="180"/>
      <c r="D73" s="180"/>
      <c r="E73" s="180"/>
      <c r="F73" s="180"/>
      <c r="G73" s="180"/>
      <c r="H73" s="180"/>
      <c r="I73" s="180"/>
      <c r="J73" s="187"/>
      <c r="K73" s="181"/>
      <c r="L73" s="181"/>
      <c r="M73" s="181"/>
      <c r="N73" s="181"/>
      <c r="O73" s="181"/>
      <c r="P73" s="181"/>
      <c r="Q73" s="182" t="s">
        <v>335</v>
      </c>
      <c r="R73" s="183"/>
    </row>
    <row r="74" spans="1:18" s="184" customFormat="1" ht="15" customHeight="1">
      <c r="A74" s="100" t="s">
        <v>336</v>
      </c>
      <c r="B74" s="180">
        <v>263975</v>
      </c>
      <c r="C74" s="180">
        <v>159817</v>
      </c>
      <c r="D74" s="180">
        <v>19027</v>
      </c>
      <c r="E74" s="180">
        <v>2438</v>
      </c>
      <c r="F74" s="180">
        <v>17518</v>
      </c>
      <c r="G74" s="180">
        <v>37081</v>
      </c>
      <c r="H74" s="180">
        <v>47069</v>
      </c>
      <c r="I74" s="180">
        <v>36684</v>
      </c>
      <c r="J74" s="185" t="s">
        <v>41</v>
      </c>
      <c r="K74" s="180">
        <v>104158</v>
      </c>
      <c r="L74" s="180">
        <v>8839</v>
      </c>
      <c r="M74" s="180">
        <v>777</v>
      </c>
      <c r="N74" s="180">
        <v>28100</v>
      </c>
      <c r="O74" s="180">
        <v>516</v>
      </c>
      <c r="P74" s="185" t="s">
        <v>41</v>
      </c>
      <c r="Q74" s="182" t="s">
        <v>337</v>
      </c>
      <c r="R74" s="183"/>
    </row>
    <row r="75" spans="1:18" s="184" customFormat="1" ht="15" customHeight="1">
      <c r="A75" s="100" t="s">
        <v>338</v>
      </c>
      <c r="B75" s="180">
        <v>682</v>
      </c>
      <c r="C75" s="180">
        <v>588</v>
      </c>
      <c r="D75" s="185" t="s">
        <v>41</v>
      </c>
      <c r="E75" s="180">
        <v>77</v>
      </c>
      <c r="F75" s="185" t="s">
        <v>41</v>
      </c>
      <c r="G75" s="180">
        <v>330</v>
      </c>
      <c r="H75" s="180">
        <v>50</v>
      </c>
      <c r="I75" s="180">
        <v>131</v>
      </c>
      <c r="J75" s="185" t="s">
        <v>41</v>
      </c>
      <c r="K75" s="180">
        <v>94</v>
      </c>
      <c r="L75" s="185" t="s">
        <v>41</v>
      </c>
      <c r="M75" s="185" t="s">
        <v>41</v>
      </c>
      <c r="N75" s="180">
        <v>58</v>
      </c>
      <c r="O75" s="185" t="s">
        <v>41</v>
      </c>
      <c r="P75" s="185" t="s">
        <v>41</v>
      </c>
      <c r="Q75" s="182" t="s">
        <v>339</v>
      </c>
      <c r="R75" s="183"/>
    </row>
    <row r="76" spans="1:18" s="184" customFormat="1" ht="15" customHeight="1">
      <c r="A76" s="158" t="s">
        <v>340</v>
      </c>
      <c r="B76" s="180">
        <v>25591</v>
      </c>
      <c r="C76" s="180">
        <v>24643</v>
      </c>
      <c r="D76" s="180">
        <v>18001</v>
      </c>
      <c r="E76" s="180">
        <v>734</v>
      </c>
      <c r="F76" s="180">
        <v>1158</v>
      </c>
      <c r="G76" s="180">
        <v>1951</v>
      </c>
      <c r="H76" s="180">
        <v>2167</v>
      </c>
      <c r="I76" s="180">
        <v>632</v>
      </c>
      <c r="J76" s="185" t="s">
        <v>41</v>
      </c>
      <c r="K76" s="180">
        <v>948</v>
      </c>
      <c r="L76" s="181">
        <v>15</v>
      </c>
      <c r="M76" s="185" t="s">
        <v>41</v>
      </c>
      <c r="N76" s="180">
        <v>423</v>
      </c>
      <c r="O76" s="185" t="s">
        <v>41</v>
      </c>
      <c r="P76" s="185" t="s">
        <v>41</v>
      </c>
      <c r="Q76" s="182" t="s">
        <v>341</v>
      </c>
      <c r="R76" s="183"/>
    </row>
    <row r="77" spans="1:18" s="184" customFormat="1" ht="15" customHeight="1">
      <c r="A77" s="158" t="s">
        <v>342</v>
      </c>
      <c r="B77" s="180">
        <v>5624437</v>
      </c>
      <c r="C77" s="180">
        <v>4026095</v>
      </c>
      <c r="D77" s="180">
        <v>265562</v>
      </c>
      <c r="E77" s="180">
        <v>74735</v>
      </c>
      <c r="F77" s="180">
        <v>544035</v>
      </c>
      <c r="G77" s="180">
        <v>646523</v>
      </c>
      <c r="H77" s="180">
        <v>1158419</v>
      </c>
      <c r="I77" s="180">
        <v>1335819</v>
      </c>
      <c r="J77" s="180">
        <v>1002</v>
      </c>
      <c r="K77" s="180">
        <v>1598342</v>
      </c>
      <c r="L77" s="180">
        <v>95555</v>
      </c>
      <c r="M77" s="180">
        <v>14064</v>
      </c>
      <c r="N77" s="180">
        <v>740679</v>
      </c>
      <c r="O77" s="180">
        <v>3291</v>
      </c>
      <c r="P77" s="180">
        <v>1367</v>
      </c>
      <c r="Q77" s="182" t="s">
        <v>329</v>
      </c>
      <c r="R77" s="183"/>
    </row>
    <row r="78" spans="1:18" s="184" customFormat="1" ht="15" customHeight="1">
      <c r="A78" s="158" t="s">
        <v>343</v>
      </c>
      <c r="B78" s="180">
        <v>255847</v>
      </c>
      <c r="C78" s="180">
        <v>243695</v>
      </c>
      <c r="D78" s="180">
        <v>162087</v>
      </c>
      <c r="E78" s="180">
        <v>961</v>
      </c>
      <c r="F78" s="180">
        <v>10639</v>
      </c>
      <c r="G78" s="180">
        <v>31794</v>
      </c>
      <c r="H78" s="180">
        <v>14232</v>
      </c>
      <c r="I78" s="180">
        <v>23982</v>
      </c>
      <c r="J78" s="185" t="s">
        <v>41</v>
      </c>
      <c r="K78" s="180">
        <v>12152</v>
      </c>
      <c r="L78" s="181">
        <v>332</v>
      </c>
      <c r="M78" s="185" t="s">
        <v>41</v>
      </c>
      <c r="N78" s="180">
        <v>4191</v>
      </c>
      <c r="O78" s="185" t="s">
        <v>41</v>
      </c>
      <c r="P78" s="185" t="s">
        <v>41</v>
      </c>
      <c r="Q78" s="182" t="s">
        <v>331</v>
      </c>
      <c r="R78" s="183"/>
    </row>
    <row r="79" spans="1:18" s="184" customFormat="1" ht="15" customHeight="1">
      <c r="A79" s="100" t="s">
        <v>344</v>
      </c>
      <c r="B79" s="180">
        <v>4487601</v>
      </c>
      <c r="C79" s="180">
        <v>2574542</v>
      </c>
      <c r="D79" s="180">
        <v>86655</v>
      </c>
      <c r="E79" s="180">
        <v>27496</v>
      </c>
      <c r="F79" s="180">
        <v>305352</v>
      </c>
      <c r="G79" s="180">
        <v>522188</v>
      </c>
      <c r="H79" s="180">
        <v>815145</v>
      </c>
      <c r="I79" s="180">
        <v>816307</v>
      </c>
      <c r="J79" s="180">
        <v>1399</v>
      </c>
      <c r="K79" s="180">
        <v>1913059</v>
      </c>
      <c r="L79" s="180">
        <v>147769</v>
      </c>
      <c r="M79" s="180">
        <v>12142</v>
      </c>
      <c r="N79" s="180">
        <v>574500</v>
      </c>
      <c r="O79" s="180">
        <v>3511</v>
      </c>
      <c r="P79" s="180">
        <v>788</v>
      </c>
      <c r="Q79" s="182" t="s">
        <v>345</v>
      </c>
      <c r="R79" s="183"/>
    </row>
    <row r="80" spans="1:18" s="184" customFormat="1" ht="15" customHeight="1">
      <c r="A80" s="100" t="s">
        <v>346</v>
      </c>
      <c r="B80" s="180">
        <v>27304</v>
      </c>
      <c r="C80" s="180">
        <v>25004</v>
      </c>
      <c r="D80" s="180">
        <v>7507</v>
      </c>
      <c r="E80" s="180">
        <v>517</v>
      </c>
      <c r="F80" s="180">
        <v>5145</v>
      </c>
      <c r="G80" s="180">
        <v>4466</v>
      </c>
      <c r="H80" s="180">
        <v>5047</v>
      </c>
      <c r="I80" s="180">
        <v>2322</v>
      </c>
      <c r="J80" s="185" t="s">
        <v>41</v>
      </c>
      <c r="K80" s="180">
        <v>2300</v>
      </c>
      <c r="L80" s="185" t="s">
        <v>41</v>
      </c>
      <c r="M80" s="180">
        <v>65</v>
      </c>
      <c r="N80" s="180">
        <v>1338</v>
      </c>
      <c r="O80" s="185" t="s">
        <v>41</v>
      </c>
      <c r="P80" s="185" t="s">
        <v>41</v>
      </c>
      <c r="Q80" s="182" t="s">
        <v>347</v>
      </c>
      <c r="R80" s="183"/>
    </row>
    <row r="81" spans="1:18" s="184" customFormat="1" ht="15" customHeight="1">
      <c r="A81" s="100" t="s">
        <v>348</v>
      </c>
      <c r="B81" s="180"/>
      <c r="C81" s="180"/>
      <c r="D81" s="180"/>
      <c r="E81" s="181"/>
      <c r="F81" s="181"/>
      <c r="G81" s="181"/>
      <c r="H81" s="181"/>
      <c r="I81" s="181"/>
      <c r="J81" s="187"/>
      <c r="K81" s="181"/>
      <c r="L81" s="181"/>
      <c r="M81" s="181"/>
      <c r="N81" s="180"/>
      <c r="O81" s="181"/>
      <c r="P81" s="181"/>
      <c r="Q81" s="182" t="s">
        <v>349</v>
      </c>
      <c r="R81" s="183"/>
    </row>
    <row r="82" spans="1:18" s="184" customFormat="1" ht="15" customHeight="1">
      <c r="A82" s="158" t="s">
        <v>350</v>
      </c>
      <c r="B82" s="180">
        <v>547</v>
      </c>
      <c r="C82" s="180">
        <v>545</v>
      </c>
      <c r="D82" s="180">
        <v>185</v>
      </c>
      <c r="E82" s="180">
        <v>11</v>
      </c>
      <c r="F82" s="180">
        <v>91</v>
      </c>
      <c r="G82" s="180">
        <v>89</v>
      </c>
      <c r="H82" s="180">
        <v>80</v>
      </c>
      <c r="I82" s="180">
        <v>89</v>
      </c>
      <c r="J82" s="185" t="s">
        <v>41</v>
      </c>
      <c r="K82" s="180">
        <v>2</v>
      </c>
      <c r="L82" s="185" t="s">
        <v>41</v>
      </c>
      <c r="M82" s="185" t="s">
        <v>41</v>
      </c>
      <c r="N82" s="180">
        <v>31</v>
      </c>
      <c r="O82" s="185" t="s">
        <v>41</v>
      </c>
      <c r="P82" s="185" t="s">
        <v>41</v>
      </c>
      <c r="Q82" s="182" t="s">
        <v>351</v>
      </c>
      <c r="R82" s="183"/>
    </row>
    <row r="83" spans="1:18" s="184" customFormat="1" ht="15" customHeight="1">
      <c r="A83" s="158" t="s">
        <v>352</v>
      </c>
      <c r="B83" s="180">
        <v>391</v>
      </c>
      <c r="C83" s="180">
        <v>389</v>
      </c>
      <c r="D83" s="180">
        <v>122</v>
      </c>
      <c r="E83" s="180">
        <v>9</v>
      </c>
      <c r="F83" s="180">
        <v>68</v>
      </c>
      <c r="G83" s="180">
        <v>72</v>
      </c>
      <c r="H83" s="180">
        <v>56</v>
      </c>
      <c r="I83" s="180">
        <v>62</v>
      </c>
      <c r="J83" s="185" t="s">
        <v>41</v>
      </c>
      <c r="K83" s="180">
        <v>2</v>
      </c>
      <c r="L83" s="185" t="s">
        <v>41</v>
      </c>
      <c r="M83" s="185" t="s">
        <v>41</v>
      </c>
      <c r="N83" s="180">
        <v>19</v>
      </c>
      <c r="O83" s="185" t="s">
        <v>41</v>
      </c>
      <c r="P83" s="185" t="s">
        <v>41</v>
      </c>
      <c r="Q83" s="182" t="s">
        <v>353</v>
      </c>
      <c r="R83" s="183"/>
    </row>
    <row r="84" spans="1:18" s="184" customFormat="1" ht="15" customHeight="1">
      <c r="A84" s="158" t="s">
        <v>354</v>
      </c>
      <c r="B84" s="180">
        <v>30</v>
      </c>
      <c r="C84" s="180">
        <v>30</v>
      </c>
      <c r="D84" s="180">
        <v>4</v>
      </c>
      <c r="E84" s="180">
        <v>2</v>
      </c>
      <c r="F84" s="180">
        <v>5</v>
      </c>
      <c r="G84" s="180">
        <v>7</v>
      </c>
      <c r="H84" s="180">
        <v>5</v>
      </c>
      <c r="I84" s="180">
        <v>7</v>
      </c>
      <c r="J84" s="185" t="s">
        <v>41</v>
      </c>
      <c r="K84" s="185" t="s">
        <v>41</v>
      </c>
      <c r="L84" s="185" t="s">
        <v>41</v>
      </c>
      <c r="M84" s="185" t="s">
        <v>41</v>
      </c>
      <c r="N84" s="180">
        <v>3</v>
      </c>
      <c r="O84" s="185" t="s">
        <v>41</v>
      </c>
      <c r="P84" s="185" t="s">
        <v>41</v>
      </c>
      <c r="Q84" s="182" t="s">
        <v>355</v>
      </c>
      <c r="R84" s="183"/>
    </row>
    <row r="85" spans="1:18" s="184" customFormat="1" ht="15" customHeight="1">
      <c r="A85" s="158" t="s">
        <v>356</v>
      </c>
      <c r="B85" s="180">
        <v>156</v>
      </c>
      <c r="C85" s="180">
        <v>156</v>
      </c>
      <c r="D85" s="180">
        <v>63</v>
      </c>
      <c r="E85" s="180">
        <v>2</v>
      </c>
      <c r="F85" s="180">
        <v>23</v>
      </c>
      <c r="G85" s="180">
        <v>17</v>
      </c>
      <c r="H85" s="180">
        <v>24</v>
      </c>
      <c r="I85" s="180">
        <v>27</v>
      </c>
      <c r="J85" s="185" t="s">
        <v>41</v>
      </c>
      <c r="K85" s="185" t="s">
        <v>41</v>
      </c>
      <c r="L85" s="185" t="s">
        <v>41</v>
      </c>
      <c r="M85" s="185" t="s">
        <v>41</v>
      </c>
      <c r="N85" s="180">
        <v>12</v>
      </c>
      <c r="O85" s="185" t="s">
        <v>41</v>
      </c>
      <c r="P85" s="185" t="s">
        <v>41</v>
      </c>
      <c r="Q85" s="182" t="s">
        <v>357</v>
      </c>
      <c r="R85" s="183"/>
    </row>
    <row r="86" spans="1:18" s="184" customFormat="1" ht="15" customHeight="1">
      <c r="A86" s="100" t="s">
        <v>354</v>
      </c>
      <c r="B86" s="189">
        <v>70</v>
      </c>
      <c r="C86" s="189">
        <v>70</v>
      </c>
      <c r="D86" s="189">
        <v>37</v>
      </c>
      <c r="E86" s="189">
        <v>2</v>
      </c>
      <c r="F86" s="189">
        <v>9</v>
      </c>
      <c r="G86" s="189">
        <v>4</v>
      </c>
      <c r="H86" s="189">
        <v>8</v>
      </c>
      <c r="I86" s="189">
        <v>10</v>
      </c>
      <c r="J86" s="185" t="s">
        <v>41</v>
      </c>
      <c r="K86" s="185" t="s">
        <v>41</v>
      </c>
      <c r="L86" s="185" t="s">
        <v>41</v>
      </c>
      <c r="M86" s="185" t="s">
        <v>41</v>
      </c>
      <c r="N86" s="189">
        <v>3</v>
      </c>
      <c r="O86" s="185" t="s">
        <v>41</v>
      </c>
      <c r="P86" s="185" t="s">
        <v>41</v>
      </c>
      <c r="Q86" s="182" t="s">
        <v>355</v>
      </c>
      <c r="R86" s="183"/>
    </row>
    <row r="87" spans="1:18" s="70" customFormat="1" ht="15" customHeight="1">
      <c r="A87" s="54" t="s">
        <v>358</v>
      </c>
      <c r="B87" s="190"/>
      <c r="C87" s="191"/>
      <c r="D87" s="192"/>
      <c r="E87" s="192"/>
      <c r="F87" s="192"/>
      <c r="G87" s="192"/>
      <c r="H87" s="192"/>
      <c r="I87" s="192"/>
      <c r="J87" s="192"/>
      <c r="K87" s="192"/>
      <c r="L87" s="192"/>
      <c r="M87" s="192"/>
      <c r="N87" s="192"/>
      <c r="O87" s="192"/>
      <c r="P87" s="193"/>
      <c r="Q87" s="194"/>
      <c r="R87" s="195"/>
    </row>
    <row r="88" spans="1:18" s="194" customFormat="1" ht="15" customHeight="1">
      <c r="A88" s="194" t="s">
        <v>359</v>
      </c>
      <c r="B88" s="196"/>
      <c r="C88" s="196"/>
      <c r="D88" s="196"/>
      <c r="E88" s="196"/>
      <c r="F88" s="196"/>
      <c r="G88" s="196"/>
      <c r="H88" s="196"/>
      <c r="I88" s="196"/>
      <c r="J88" s="196"/>
      <c r="K88" s="196"/>
      <c r="L88" s="196"/>
      <c r="M88" s="196"/>
      <c r="N88" s="196"/>
      <c r="O88" s="196"/>
      <c r="P88" s="196"/>
      <c r="R88" s="159"/>
    </row>
    <row r="89" spans="1:18" s="69" customFormat="1" ht="15" customHeight="1">
      <c r="A89" s="18"/>
      <c r="B89" s="197"/>
      <c r="C89" s="197"/>
      <c r="D89" s="197"/>
      <c r="E89" s="197"/>
      <c r="F89" s="197"/>
      <c r="G89" s="197"/>
      <c r="H89" s="197"/>
      <c r="I89" s="197"/>
      <c r="J89" s="197"/>
      <c r="K89" s="197"/>
      <c r="L89" s="197"/>
      <c r="M89" s="197"/>
      <c r="N89" s="197"/>
      <c r="O89" s="197"/>
      <c r="P89" s="198"/>
      <c r="Q89" s="194"/>
      <c r="R89" s="199"/>
    </row>
    <row r="90" spans="1:18" s="69" customFormat="1" ht="15" customHeight="1">
      <c r="A90" s="18"/>
      <c r="B90" s="197"/>
      <c r="C90" s="197"/>
      <c r="D90" s="197"/>
      <c r="E90" s="197"/>
      <c r="F90" s="197"/>
      <c r="G90" s="197"/>
      <c r="H90" s="197"/>
      <c r="I90" s="197"/>
      <c r="J90" s="197"/>
      <c r="K90" s="197"/>
      <c r="L90" s="197"/>
      <c r="M90" s="197"/>
      <c r="N90" s="197"/>
      <c r="O90" s="197"/>
      <c r="P90" s="198"/>
      <c r="Q90" s="194"/>
      <c r="R90" s="199"/>
    </row>
    <row r="91" spans="1:18" s="69" customFormat="1" ht="15" customHeight="1">
      <c r="A91" s="18"/>
      <c r="B91" s="197"/>
      <c r="C91" s="197"/>
      <c r="D91" s="197"/>
      <c r="E91" s="197"/>
      <c r="F91" s="197"/>
      <c r="G91" s="197"/>
      <c r="H91" s="197"/>
      <c r="I91" s="197"/>
      <c r="J91" s="197"/>
      <c r="K91" s="197"/>
      <c r="L91" s="197"/>
      <c r="M91" s="197"/>
      <c r="N91" s="197"/>
      <c r="O91" s="197"/>
      <c r="P91" s="198"/>
      <c r="Q91" s="194"/>
      <c r="R91" s="199"/>
    </row>
    <row r="92" spans="1:18" s="69" customFormat="1" ht="15" customHeight="1">
      <c r="A92" s="18"/>
      <c r="B92" s="197"/>
      <c r="C92" s="197"/>
      <c r="D92" s="197"/>
      <c r="E92" s="197"/>
      <c r="F92" s="197"/>
      <c r="G92" s="197"/>
      <c r="H92" s="197"/>
      <c r="I92" s="197"/>
      <c r="J92" s="197"/>
      <c r="K92" s="197"/>
      <c r="L92" s="197"/>
      <c r="M92" s="197"/>
      <c r="N92" s="197"/>
      <c r="O92" s="197"/>
      <c r="P92" s="198"/>
      <c r="Q92" s="194"/>
      <c r="R92" s="199"/>
    </row>
    <row r="93" spans="1:18" s="69" customFormat="1" ht="15" customHeight="1">
      <c r="A93" s="18"/>
      <c r="B93" s="197"/>
      <c r="C93" s="197"/>
      <c r="D93" s="197"/>
      <c r="E93" s="197"/>
      <c r="F93" s="197"/>
      <c r="G93" s="197"/>
      <c r="H93" s="197"/>
      <c r="I93" s="197"/>
      <c r="J93" s="197"/>
      <c r="K93" s="197"/>
      <c r="L93" s="197"/>
      <c r="M93" s="197"/>
      <c r="N93" s="197"/>
      <c r="O93" s="197"/>
      <c r="P93" s="198"/>
      <c r="Q93" s="194"/>
      <c r="R93" s="199"/>
    </row>
    <row r="94" spans="1:18" s="69" customFormat="1" ht="15" customHeight="1">
      <c r="A94" s="18"/>
      <c r="B94" s="197"/>
      <c r="C94" s="197"/>
      <c r="D94" s="197"/>
      <c r="E94" s="197"/>
      <c r="F94" s="197"/>
      <c r="G94" s="197"/>
      <c r="H94" s="197"/>
      <c r="I94" s="197"/>
      <c r="J94" s="197"/>
      <c r="K94" s="197"/>
      <c r="L94" s="197"/>
      <c r="M94" s="197"/>
      <c r="N94" s="197"/>
      <c r="O94" s="197"/>
      <c r="P94" s="198"/>
      <c r="Q94" s="194"/>
      <c r="R94" s="199"/>
    </row>
    <row r="95" spans="1:18" s="69" customFormat="1" ht="15" customHeight="1">
      <c r="A95" s="18"/>
      <c r="B95" s="197"/>
      <c r="C95" s="197"/>
      <c r="D95" s="197"/>
      <c r="E95" s="197"/>
      <c r="F95" s="197"/>
      <c r="G95" s="197"/>
      <c r="H95" s="197"/>
      <c r="I95" s="197"/>
      <c r="J95" s="197"/>
      <c r="K95" s="197"/>
      <c r="L95" s="197"/>
      <c r="M95" s="197"/>
      <c r="N95" s="197"/>
      <c r="O95" s="197"/>
      <c r="P95" s="198"/>
      <c r="Q95" s="194"/>
      <c r="R95" s="199"/>
    </row>
    <row r="96" spans="1:18" s="69" customFormat="1" ht="15" customHeight="1">
      <c r="A96" s="18"/>
      <c r="B96" s="197"/>
      <c r="C96" s="197"/>
      <c r="D96" s="197"/>
      <c r="E96" s="197"/>
      <c r="F96" s="197"/>
      <c r="G96" s="197"/>
      <c r="H96" s="197"/>
      <c r="I96" s="197"/>
      <c r="J96" s="197"/>
      <c r="K96" s="197"/>
      <c r="L96" s="197"/>
      <c r="M96" s="197"/>
      <c r="N96" s="197"/>
      <c r="O96" s="197"/>
      <c r="P96" s="198"/>
      <c r="Q96" s="194"/>
      <c r="R96" s="199"/>
    </row>
    <row r="97" spans="1:18" s="69" customFormat="1" ht="15" customHeight="1">
      <c r="A97" s="18"/>
      <c r="B97" s="197"/>
      <c r="C97" s="197"/>
      <c r="D97" s="197"/>
      <c r="E97" s="197"/>
      <c r="F97" s="197"/>
      <c r="G97" s="197"/>
      <c r="H97" s="197"/>
      <c r="I97" s="197"/>
      <c r="J97" s="197"/>
      <c r="K97" s="197"/>
      <c r="L97" s="197"/>
      <c r="M97" s="197"/>
      <c r="N97" s="197"/>
      <c r="O97" s="197"/>
      <c r="P97" s="198"/>
      <c r="Q97" s="194"/>
      <c r="R97" s="199"/>
    </row>
    <row r="98" spans="1:18" s="69" customFormat="1" ht="15" customHeight="1">
      <c r="A98" s="18"/>
      <c r="B98" s="197"/>
      <c r="C98" s="197"/>
      <c r="D98" s="197"/>
      <c r="E98" s="197"/>
      <c r="F98" s="197"/>
      <c r="G98" s="197"/>
      <c r="H98" s="197"/>
      <c r="I98" s="197"/>
      <c r="J98" s="197"/>
      <c r="K98" s="197"/>
      <c r="L98" s="197"/>
      <c r="M98" s="197"/>
      <c r="N98" s="197"/>
      <c r="O98" s="197"/>
      <c r="P98" s="198"/>
      <c r="Q98" s="194"/>
      <c r="R98" s="199"/>
    </row>
    <row r="99" spans="1:18" s="69" customFormat="1" ht="15" customHeight="1">
      <c r="A99" s="18"/>
      <c r="B99" s="197"/>
      <c r="C99" s="197"/>
      <c r="D99" s="197"/>
      <c r="E99" s="197"/>
      <c r="F99" s="197"/>
      <c r="G99" s="197"/>
      <c r="H99" s="197"/>
      <c r="I99" s="197"/>
      <c r="J99" s="197"/>
      <c r="K99" s="197"/>
      <c r="L99" s="197"/>
      <c r="M99" s="197"/>
      <c r="N99" s="197"/>
      <c r="O99" s="197"/>
      <c r="P99" s="198"/>
      <c r="Q99" s="194"/>
      <c r="R99" s="199"/>
    </row>
    <row r="100" spans="1:18" s="69" customFormat="1" ht="15" customHeight="1">
      <c r="A100" s="18"/>
      <c r="B100" s="197"/>
      <c r="C100" s="197"/>
      <c r="D100" s="197"/>
      <c r="E100" s="197"/>
      <c r="F100" s="197"/>
      <c r="G100" s="197"/>
      <c r="H100" s="197"/>
      <c r="I100" s="197"/>
      <c r="J100" s="197"/>
      <c r="K100" s="197"/>
      <c r="L100" s="197"/>
      <c r="M100" s="197"/>
      <c r="N100" s="197"/>
      <c r="O100" s="197"/>
      <c r="P100" s="198"/>
      <c r="Q100" s="194"/>
      <c r="R100" s="199"/>
    </row>
    <row r="101" spans="1:18" s="69" customFormat="1" ht="15" customHeight="1">
      <c r="A101" s="18"/>
      <c r="B101" s="197"/>
      <c r="C101" s="197"/>
      <c r="D101" s="197"/>
      <c r="E101" s="197"/>
      <c r="F101" s="197"/>
      <c r="G101" s="197"/>
      <c r="H101" s="197"/>
      <c r="I101" s="197"/>
      <c r="J101" s="197"/>
      <c r="K101" s="197"/>
      <c r="L101" s="197"/>
      <c r="M101" s="197"/>
      <c r="N101" s="197"/>
      <c r="O101" s="197"/>
      <c r="P101" s="198"/>
      <c r="Q101" s="194"/>
      <c r="R101" s="199"/>
    </row>
    <row r="102" spans="1:18" s="69" customFormat="1" ht="15" customHeight="1">
      <c r="A102" s="18"/>
      <c r="B102" s="197"/>
      <c r="C102" s="197"/>
      <c r="D102" s="197"/>
      <c r="E102" s="197"/>
      <c r="F102" s="197"/>
      <c r="G102" s="197"/>
      <c r="H102" s="197"/>
      <c r="I102" s="197"/>
      <c r="J102" s="197"/>
      <c r="K102" s="197"/>
      <c r="L102" s="197"/>
      <c r="M102" s="197"/>
      <c r="N102" s="197"/>
      <c r="O102" s="197"/>
      <c r="P102" s="198"/>
      <c r="Q102" s="194"/>
      <c r="R102" s="199"/>
    </row>
    <row r="103" spans="1:18" s="69" customFormat="1" ht="15" customHeight="1">
      <c r="A103" s="18"/>
      <c r="B103" s="197"/>
      <c r="C103" s="197"/>
      <c r="D103" s="197"/>
      <c r="E103" s="197"/>
      <c r="F103" s="197"/>
      <c r="G103" s="197"/>
      <c r="H103" s="197"/>
      <c r="I103" s="197"/>
      <c r="J103" s="197"/>
      <c r="K103" s="197"/>
      <c r="L103" s="197"/>
      <c r="M103" s="197"/>
      <c r="N103" s="197"/>
      <c r="O103" s="197"/>
      <c r="P103" s="198"/>
      <c r="Q103" s="194"/>
      <c r="R103" s="199"/>
    </row>
    <row r="104" spans="1:18" s="69" customFormat="1" ht="15" customHeight="1">
      <c r="A104" s="18"/>
      <c r="B104" s="197"/>
      <c r="C104" s="197"/>
      <c r="D104" s="197"/>
      <c r="E104" s="197"/>
      <c r="F104" s="197"/>
      <c r="G104" s="197"/>
      <c r="H104" s="197"/>
      <c r="I104" s="197"/>
      <c r="J104" s="197"/>
      <c r="K104" s="197"/>
      <c r="L104" s="197"/>
      <c r="M104" s="197"/>
      <c r="N104" s="197"/>
      <c r="O104" s="197"/>
      <c r="P104" s="198"/>
      <c r="Q104" s="194"/>
      <c r="R104" s="199"/>
    </row>
    <row r="105" spans="1:18" s="69" customFormat="1" ht="15" customHeight="1">
      <c r="A105" s="18"/>
      <c r="B105" s="197"/>
      <c r="C105" s="197"/>
      <c r="D105" s="197"/>
      <c r="E105" s="197"/>
      <c r="F105" s="197"/>
      <c r="G105" s="197"/>
      <c r="H105" s="197"/>
      <c r="I105" s="197"/>
      <c r="J105" s="197"/>
      <c r="K105" s="197"/>
      <c r="L105" s="197"/>
      <c r="M105" s="197"/>
      <c r="N105" s="197"/>
      <c r="O105" s="197"/>
      <c r="P105" s="198"/>
      <c r="Q105" s="194"/>
      <c r="R105" s="199"/>
    </row>
    <row r="106" spans="1:18" s="69" customFormat="1" ht="15" customHeight="1">
      <c r="A106" s="18"/>
      <c r="B106" s="197"/>
      <c r="C106" s="197"/>
      <c r="D106" s="197"/>
      <c r="E106" s="197"/>
      <c r="F106" s="197"/>
      <c r="G106" s="197"/>
      <c r="H106" s="197"/>
      <c r="I106" s="197"/>
      <c r="J106" s="197"/>
      <c r="K106" s="197"/>
      <c r="L106" s="197"/>
      <c r="M106" s="197"/>
      <c r="N106" s="197"/>
      <c r="O106" s="197"/>
      <c r="P106" s="198"/>
      <c r="Q106" s="194"/>
      <c r="R106" s="199"/>
    </row>
    <row r="107" spans="1:18" s="69" customFormat="1" ht="15" customHeight="1">
      <c r="A107" s="18"/>
      <c r="B107" s="197"/>
      <c r="C107" s="197"/>
      <c r="D107" s="197"/>
      <c r="E107" s="197"/>
      <c r="F107" s="197"/>
      <c r="G107" s="197"/>
      <c r="H107" s="197"/>
      <c r="I107" s="197"/>
      <c r="J107" s="197"/>
      <c r="K107" s="197"/>
      <c r="L107" s="197"/>
      <c r="M107" s="197"/>
      <c r="N107" s="197"/>
      <c r="O107" s="197"/>
      <c r="P107" s="198"/>
      <c r="Q107" s="194"/>
      <c r="R107" s="199"/>
    </row>
    <row r="108" spans="1:18" s="69" customFormat="1" ht="15" customHeight="1">
      <c r="A108" s="18"/>
      <c r="B108" s="197"/>
      <c r="C108" s="197"/>
      <c r="D108" s="197"/>
      <c r="E108" s="197"/>
      <c r="F108" s="197"/>
      <c r="G108" s="197"/>
      <c r="H108" s="197"/>
      <c r="I108" s="197"/>
      <c r="J108" s="197"/>
      <c r="K108" s="197"/>
      <c r="L108" s="197"/>
      <c r="M108" s="197"/>
      <c r="N108" s="197"/>
      <c r="O108" s="197"/>
      <c r="P108" s="198"/>
      <c r="Q108" s="194"/>
      <c r="R108" s="199"/>
    </row>
    <row r="109" spans="1:18" s="69" customFormat="1" ht="15" customHeight="1">
      <c r="A109" s="18"/>
      <c r="B109" s="197"/>
      <c r="C109" s="197"/>
      <c r="D109" s="197"/>
      <c r="E109" s="197"/>
      <c r="F109" s="197"/>
      <c r="G109" s="197"/>
      <c r="H109" s="197"/>
      <c r="I109" s="197"/>
      <c r="J109" s="197"/>
      <c r="K109" s="197"/>
      <c r="L109" s="197"/>
      <c r="M109" s="197"/>
      <c r="N109" s="197"/>
      <c r="O109" s="197"/>
      <c r="P109" s="198"/>
      <c r="Q109" s="194"/>
      <c r="R109" s="199"/>
    </row>
    <row r="110" spans="1:18" s="69" customFormat="1" ht="15" customHeight="1">
      <c r="A110" s="18"/>
      <c r="B110" s="197"/>
      <c r="C110" s="197"/>
      <c r="D110" s="197"/>
      <c r="E110" s="197"/>
      <c r="F110" s="197"/>
      <c r="G110" s="197"/>
      <c r="H110" s="197"/>
      <c r="I110" s="197"/>
      <c r="J110" s="197"/>
      <c r="K110" s="197"/>
      <c r="L110" s="197"/>
      <c r="M110" s="197"/>
      <c r="N110" s="197"/>
      <c r="O110" s="197"/>
      <c r="P110" s="198"/>
      <c r="Q110" s="194"/>
      <c r="R110" s="199"/>
    </row>
    <row r="111" spans="1:18" s="69" customFormat="1" ht="15" customHeight="1">
      <c r="A111" s="18"/>
      <c r="B111" s="197"/>
      <c r="C111" s="197"/>
      <c r="D111" s="197"/>
      <c r="E111" s="197"/>
      <c r="F111" s="197"/>
      <c r="G111" s="197"/>
      <c r="H111" s="197"/>
      <c r="I111" s="197"/>
      <c r="J111" s="197"/>
      <c r="K111" s="197"/>
      <c r="L111" s="197"/>
      <c r="M111" s="197"/>
      <c r="N111" s="197"/>
      <c r="O111" s="197"/>
      <c r="P111" s="198"/>
      <c r="Q111" s="194"/>
      <c r="R111" s="199"/>
    </row>
    <row r="112" spans="1:18" s="69" customFormat="1" ht="15" customHeight="1">
      <c r="A112" s="18"/>
      <c r="B112" s="197"/>
      <c r="C112" s="197"/>
      <c r="D112" s="197"/>
      <c r="E112" s="197"/>
      <c r="F112" s="197"/>
      <c r="G112" s="197"/>
      <c r="H112" s="197"/>
      <c r="I112" s="197"/>
      <c r="J112" s="197"/>
      <c r="K112" s="197"/>
      <c r="L112" s="197"/>
      <c r="M112" s="197"/>
      <c r="N112" s="197"/>
      <c r="O112" s="197"/>
      <c r="P112" s="198"/>
      <c r="Q112" s="194"/>
      <c r="R112" s="199"/>
    </row>
    <row r="113" spans="1:18" s="69" customFormat="1" ht="15" customHeight="1">
      <c r="A113" s="18"/>
      <c r="B113" s="197"/>
      <c r="C113" s="197"/>
      <c r="D113" s="197"/>
      <c r="E113" s="197"/>
      <c r="F113" s="197"/>
      <c r="G113" s="197"/>
      <c r="H113" s="197"/>
      <c r="I113" s="197"/>
      <c r="J113" s="197"/>
      <c r="K113" s="197"/>
      <c r="L113" s="197"/>
      <c r="M113" s="197"/>
      <c r="N113" s="197"/>
      <c r="O113" s="197"/>
      <c r="P113" s="198"/>
      <c r="Q113" s="194"/>
      <c r="R113" s="199"/>
    </row>
    <row r="114" spans="1:18" s="69" customFormat="1" ht="15" customHeight="1">
      <c r="A114" s="18"/>
      <c r="B114" s="197"/>
      <c r="C114" s="197"/>
      <c r="D114" s="197"/>
      <c r="E114" s="197"/>
      <c r="F114" s="197"/>
      <c r="G114" s="197"/>
      <c r="H114" s="197"/>
      <c r="I114" s="197"/>
      <c r="J114" s="197"/>
      <c r="K114" s="197"/>
      <c r="L114" s="197"/>
      <c r="M114" s="197"/>
      <c r="N114" s="197"/>
      <c r="O114" s="197"/>
      <c r="P114" s="198"/>
      <c r="Q114" s="194"/>
      <c r="R114" s="199"/>
    </row>
    <row r="115" spans="1:18" s="69" customFormat="1" ht="15" customHeight="1">
      <c r="A115" s="18"/>
      <c r="B115" s="197"/>
      <c r="C115" s="197"/>
      <c r="D115" s="197"/>
      <c r="E115" s="197"/>
      <c r="F115" s="197"/>
      <c r="G115" s="197"/>
      <c r="H115" s="197"/>
      <c r="I115" s="197"/>
      <c r="J115" s="197"/>
      <c r="K115" s="197"/>
      <c r="L115" s="197"/>
      <c r="M115" s="197"/>
      <c r="N115" s="197"/>
      <c r="O115" s="197"/>
      <c r="P115" s="198"/>
      <c r="Q115" s="194"/>
      <c r="R115" s="199"/>
    </row>
    <row r="116" spans="1:18" s="69" customFormat="1" ht="15" customHeight="1">
      <c r="A116" s="18"/>
      <c r="B116" s="197"/>
      <c r="C116" s="197"/>
      <c r="D116" s="197"/>
      <c r="E116" s="197"/>
      <c r="F116" s="197"/>
      <c r="G116" s="197"/>
      <c r="H116" s="197"/>
      <c r="I116" s="197"/>
      <c r="J116" s="197"/>
      <c r="K116" s="197"/>
      <c r="L116" s="197"/>
      <c r="M116" s="197"/>
      <c r="N116" s="197"/>
      <c r="O116" s="197"/>
      <c r="P116" s="198"/>
      <c r="Q116" s="194"/>
      <c r="R116" s="199"/>
    </row>
    <row r="117" spans="1:18" s="69" customFormat="1" ht="15" customHeight="1">
      <c r="A117" s="18"/>
      <c r="B117" s="197"/>
      <c r="C117" s="197"/>
      <c r="D117" s="197"/>
      <c r="E117" s="197"/>
      <c r="F117" s="197"/>
      <c r="G117" s="197"/>
      <c r="H117" s="197"/>
      <c r="I117" s="197"/>
      <c r="J117" s="197"/>
      <c r="K117" s="197"/>
      <c r="L117" s="197"/>
      <c r="M117" s="197"/>
      <c r="N117" s="197"/>
      <c r="O117" s="197"/>
      <c r="P117" s="198"/>
      <c r="Q117" s="194"/>
      <c r="R117" s="199"/>
    </row>
    <row r="118" spans="1:18" s="69" customFormat="1" ht="15" customHeight="1">
      <c r="A118" s="18"/>
      <c r="B118" s="197"/>
      <c r="C118" s="197"/>
      <c r="D118" s="197"/>
      <c r="E118" s="197"/>
      <c r="F118" s="197"/>
      <c r="G118" s="197"/>
      <c r="H118" s="197"/>
      <c r="I118" s="197"/>
      <c r="J118" s="197"/>
      <c r="K118" s="197"/>
      <c r="L118" s="197"/>
      <c r="M118" s="197"/>
      <c r="N118" s="197"/>
      <c r="O118" s="197"/>
      <c r="P118" s="198"/>
      <c r="Q118" s="194"/>
      <c r="R118" s="199"/>
    </row>
    <row r="119" spans="1:18" s="69" customFormat="1" ht="15" customHeight="1">
      <c r="A119" s="18"/>
      <c r="B119" s="197"/>
      <c r="C119" s="197"/>
      <c r="D119" s="197"/>
      <c r="E119" s="197"/>
      <c r="F119" s="197"/>
      <c r="G119" s="197"/>
      <c r="H119" s="197"/>
      <c r="I119" s="197"/>
      <c r="J119" s="197"/>
      <c r="K119" s="197"/>
      <c r="L119" s="197"/>
      <c r="M119" s="197"/>
      <c r="N119" s="197"/>
      <c r="O119" s="197"/>
      <c r="P119" s="198"/>
      <c r="Q119" s="194"/>
      <c r="R119" s="199"/>
    </row>
    <row r="120" spans="1:18" s="69" customFormat="1" ht="15" customHeight="1">
      <c r="A120" s="18"/>
      <c r="B120" s="197"/>
      <c r="C120" s="197"/>
      <c r="D120" s="197"/>
      <c r="E120" s="197"/>
      <c r="F120" s="197"/>
      <c r="G120" s="197"/>
      <c r="H120" s="197"/>
      <c r="I120" s="197"/>
      <c r="J120" s="197"/>
      <c r="K120" s="197"/>
      <c r="L120" s="197"/>
      <c r="M120" s="197"/>
      <c r="N120" s="197"/>
      <c r="O120" s="197"/>
      <c r="P120" s="198"/>
      <c r="Q120" s="194"/>
      <c r="R120" s="199"/>
    </row>
    <row r="121" spans="1:18" s="69" customFormat="1" ht="15" customHeight="1">
      <c r="A121" s="18"/>
      <c r="B121" s="197"/>
      <c r="C121" s="197"/>
      <c r="D121" s="197"/>
      <c r="E121" s="197"/>
      <c r="F121" s="197"/>
      <c r="G121" s="197"/>
      <c r="H121" s="197"/>
      <c r="I121" s="197"/>
      <c r="J121" s="197"/>
      <c r="K121" s="197"/>
      <c r="L121" s="197"/>
      <c r="M121" s="197"/>
      <c r="N121" s="197"/>
      <c r="O121" s="197"/>
      <c r="P121" s="198"/>
      <c r="Q121" s="194"/>
      <c r="R121" s="199"/>
    </row>
    <row r="122" spans="1:18" ht="12.75" customHeight="1"/>
  </sheetData>
  <mergeCells count="22">
    <mergeCell ref="A1:F1"/>
    <mergeCell ref="A2:Q2"/>
    <mergeCell ref="A3:A9"/>
    <mergeCell ref="B3:B9"/>
    <mergeCell ref="C3:J3"/>
    <mergeCell ref="K3:L3"/>
    <mergeCell ref="M3:P3"/>
    <mergeCell ref="Q3:Q9"/>
    <mergeCell ref="C4:C9"/>
    <mergeCell ref="D4:D9"/>
    <mergeCell ref="P4:P9"/>
    <mergeCell ref="E4:E9"/>
    <mergeCell ref="F4:F9"/>
    <mergeCell ref="G4:G9"/>
    <mergeCell ref="H4:H9"/>
    <mergeCell ref="I4:I9"/>
    <mergeCell ref="O4:O9"/>
    <mergeCell ref="J4:J9"/>
    <mergeCell ref="K4:K9"/>
    <mergeCell ref="L4:L9"/>
    <mergeCell ref="M4:M9"/>
    <mergeCell ref="N4:N9"/>
  </mergeCells>
  <hyperlinks>
    <hyperlink ref="A2:B2" location="'Spis treści'!A1" display="'Spis treści'!A1" xr:uid="{00000000-0004-0000-1100-000000000000}"/>
    <hyperlink ref="A2:O2" location="'Spis tablic '!A1" display="'Spis tablic '!A1" xr:uid="{00000000-0004-0000-1100-000001000000}"/>
    <hyperlink ref="A2:Q2" location="'Spis tablic_DZIAŁ III '!A1" display="'Spis tablic_DZIAŁ III '!A1" xr:uid="{00000000-0004-0000-1100-00000200000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52"/>
  <sheetViews>
    <sheetView topLeftCell="A2" zoomScaleNormal="100" workbookViewId="0">
      <selection activeCell="K5" sqref="K5:K9"/>
    </sheetView>
  </sheetViews>
  <sheetFormatPr defaultColWidth="9.109375" defaultRowHeight="13.2"/>
  <cols>
    <col min="1" max="1" width="25.6640625" style="203" customWidth="1"/>
    <col min="2" max="11" width="13.6640625" style="203" customWidth="1"/>
    <col min="12" max="12" width="9.109375" style="202"/>
    <col min="13" max="16384" width="9.109375" style="203"/>
  </cols>
  <sheetData>
    <row r="1" spans="1:12" s="205" customFormat="1" ht="50.1" customHeight="1">
      <c r="A1" s="2132" t="s">
        <v>2726</v>
      </c>
      <c r="B1" s="2143"/>
      <c r="C1" s="2143"/>
      <c r="D1" s="2143"/>
      <c r="E1" s="2143"/>
      <c r="F1" s="2143"/>
      <c r="G1" s="2143"/>
      <c r="H1" s="2143"/>
      <c r="I1" s="2143"/>
      <c r="J1" s="2143"/>
      <c r="K1" s="2143"/>
      <c r="L1" s="204"/>
    </row>
    <row r="2" spans="1:12" s="207" customFormat="1" ht="24.9" customHeight="1">
      <c r="A2" s="2144" t="s">
        <v>11</v>
      </c>
      <c r="B2" s="2144"/>
      <c r="C2" s="2144"/>
      <c r="D2" s="2144"/>
      <c r="E2" s="2144"/>
      <c r="F2" s="2144"/>
      <c r="G2" s="2144"/>
      <c r="H2" s="2144"/>
      <c r="I2" s="2144"/>
      <c r="J2" s="2144"/>
      <c r="K2" s="2144"/>
      <c r="L2" s="206"/>
    </row>
    <row r="3" spans="1:12" s="1795" customFormat="1" ht="24.9" customHeight="1">
      <c r="A3" s="2145" t="s">
        <v>360</v>
      </c>
      <c r="B3" s="2148" t="s">
        <v>361</v>
      </c>
      <c r="C3" s="2149"/>
      <c r="D3" s="2149"/>
      <c r="E3" s="2145"/>
      <c r="F3" s="2152" t="s">
        <v>362</v>
      </c>
      <c r="G3" s="2148" t="s">
        <v>2727</v>
      </c>
      <c r="H3" s="2155" t="s">
        <v>363</v>
      </c>
      <c r="I3" s="2156"/>
      <c r="J3" s="2156"/>
      <c r="K3" s="2156"/>
    </row>
    <row r="4" spans="1:12" s="1795" customFormat="1" ht="24.9" customHeight="1">
      <c r="A4" s="2146"/>
      <c r="B4" s="2150"/>
      <c r="C4" s="2151"/>
      <c r="D4" s="2151"/>
      <c r="E4" s="2146"/>
      <c r="F4" s="2153"/>
      <c r="G4" s="2150"/>
      <c r="H4" s="2157"/>
      <c r="I4" s="2158"/>
      <c r="J4" s="2158"/>
      <c r="K4" s="2158"/>
    </row>
    <row r="5" spans="1:12" s="1795" customFormat="1" ht="24.9" customHeight="1">
      <c r="A5" s="2146"/>
      <c r="B5" s="2159" t="s">
        <v>364</v>
      </c>
      <c r="C5" s="2159" t="s">
        <v>93</v>
      </c>
      <c r="D5" s="2152" t="s">
        <v>365</v>
      </c>
      <c r="E5" s="2152"/>
      <c r="F5" s="2153"/>
      <c r="G5" s="2150"/>
      <c r="H5" s="2155" t="s">
        <v>366</v>
      </c>
      <c r="I5" s="2156"/>
      <c r="J5" s="2163"/>
      <c r="K5" s="2156" t="s">
        <v>3061</v>
      </c>
    </row>
    <row r="6" spans="1:12" s="1795" customFormat="1" ht="24.9" customHeight="1">
      <c r="A6" s="2146"/>
      <c r="B6" s="2159"/>
      <c r="C6" s="2161"/>
      <c r="D6" s="2140" t="s">
        <v>211</v>
      </c>
      <c r="E6" s="2140" t="s">
        <v>367</v>
      </c>
      <c r="F6" s="2146"/>
      <c r="G6" s="2150"/>
      <c r="H6" s="2140" t="s">
        <v>364</v>
      </c>
      <c r="I6" s="2140" t="s">
        <v>368</v>
      </c>
      <c r="J6" s="2140" t="s">
        <v>369</v>
      </c>
      <c r="K6" s="2151"/>
    </row>
    <row r="7" spans="1:12" s="1795" customFormat="1" ht="24.9" customHeight="1">
      <c r="A7" s="2146"/>
      <c r="B7" s="2159"/>
      <c r="C7" s="2161"/>
      <c r="D7" s="2141"/>
      <c r="E7" s="2141"/>
      <c r="F7" s="2146"/>
      <c r="G7" s="2150"/>
      <c r="H7" s="2141"/>
      <c r="I7" s="2141"/>
      <c r="J7" s="2141"/>
      <c r="K7" s="2151"/>
    </row>
    <row r="8" spans="1:12" s="1795" customFormat="1" ht="24.9" customHeight="1">
      <c r="A8" s="2146"/>
      <c r="B8" s="2159"/>
      <c r="C8" s="2161"/>
      <c r="D8" s="2141"/>
      <c r="E8" s="2141"/>
      <c r="F8" s="2146"/>
      <c r="G8" s="2150"/>
      <c r="H8" s="2141"/>
      <c r="I8" s="2141"/>
      <c r="J8" s="2141"/>
      <c r="K8" s="2151"/>
    </row>
    <row r="9" spans="1:12" s="1795" customFormat="1" ht="24.9" customHeight="1">
      <c r="A9" s="2147"/>
      <c r="B9" s="2160"/>
      <c r="C9" s="2162"/>
      <c r="D9" s="2142"/>
      <c r="E9" s="2142"/>
      <c r="F9" s="2147"/>
      <c r="G9" s="2154"/>
      <c r="H9" s="2142"/>
      <c r="I9" s="2142"/>
      <c r="J9" s="2142"/>
      <c r="K9" s="2158"/>
    </row>
    <row r="10" spans="1:12" s="69" customFormat="1" ht="30" customHeight="1">
      <c r="A10" s="208" t="s">
        <v>370</v>
      </c>
      <c r="B10" s="209">
        <v>7541</v>
      </c>
      <c r="C10" s="209">
        <v>2616</v>
      </c>
      <c r="D10" s="209">
        <v>4925</v>
      </c>
      <c r="E10" s="209">
        <v>139</v>
      </c>
      <c r="F10" s="209">
        <v>4971.3681209388697</v>
      </c>
      <c r="G10" s="209">
        <v>1219862</v>
      </c>
      <c r="H10" s="209">
        <v>122684</v>
      </c>
      <c r="I10" s="209">
        <v>628</v>
      </c>
      <c r="J10" s="209">
        <v>305.57437807701098</v>
      </c>
      <c r="K10" s="210">
        <v>5001308</v>
      </c>
      <c r="L10" s="199"/>
    </row>
    <row r="11" spans="1:12" s="215" customFormat="1" ht="15" customHeight="1">
      <c r="A11" s="208" t="s">
        <v>371</v>
      </c>
      <c r="B11" s="211">
        <v>7438</v>
      </c>
      <c r="C11" s="211">
        <v>2613</v>
      </c>
      <c r="D11" s="211">
        <v>4825</v>
      </c>
      <c r="E11" s="212">
        <v>139</v>
      </c>
      <c r="F11" s="211">
        <v>5019.15972035493</v>
      </c>
      <c r="G11" s="211">
        <v>1223168</v>
      </c>
      <c r="H11" s="211">
        <v>122532</v>
      </c>
      <c r="I11" s="212">
        <v>643</v>
      </c>
      <c r="J11" s="212">
        <v>304.67559494662601</v>
      </c>
      <c r="K11" s="213">
        <v>5061747</v>
      </c>
      <c r="L11" s="214"/>
    </row>
    <row r="12" spans="1:12" s="69" customFormat="1" ht="15" customHeight="1">
      <c r="A12" s="158" t="s">
        <v>75</v>
      </c>
      <c r="B12" s="187">
        <v>549</v>
      </c>
      <c r="C12" s="187">
        <v>184</v>
      </c>
      <c r="D12" s="187">
        <v>365</v>
      </c>
      <c r="E12" s="187">
        <v>4</v>
      </c>
      <c r="F12" s="180">
        <v>5204.5045537340602</v>
      </c>
      <c r="G12" s="180">
        <v>94352</v>
      </c>
      <c r="H12" s="180">
        <v>10511</v>
      </c>
      <c r="I12" s="187">
        <v>33</v>
      </c>
      <c r="J12" s="187">
        <v>271.83645704499997</v>
      </c>
      <c r="K12" s="216">
        <v>336074</v>
      </c>
      <c r="L12" s="199"/>
    </row>
    <row r="13" spans="1:12" s="69" customFormat="1" ht="15" customHeight="1">
      <c r="A13" s="158" t="s">
        <v>372</v>
      </c>
      <c r="B13" s="187">
        <v>367</v>
      </c>
      <c r="C13" s="187">
        <v>146</v>
      </c>
      <c r="D13" s="187">
        <v>221</v>
      </c>
      <c r="E13" s="187">
        <v>9</v>
      </c>
      <c r="F13" s="180">
        <v>5373</v>
      </c>
      <c r="G13" s="180">
        <v>56541</v>
      </c>
      <c r="H13" s="180">
        <v>6187</v>
      </c>
      <c r="I13" s="187">
        <v>31</v>
      </c>
      <c r="J13" s="187">
        <v>318.71520930984298</v>
      </c>
      <c r="K13" s="216">
        <v>207287</v>
      </c>
      <c r="L13" s="199"/>
    </row>
    <row r="14" spans="1:12" s="69" customFormat="1" ht="15" customHeight="1">
      <c r="A14" s="158" t="s">
        <v>373</v>
      </c>
      <c r="B14" s="187">
        <v>546</v>
      </c>
      <c r="C14" s="187">
        <v>223</v>
      </c>
      <c r="D14" s="187">
        <v>323</v>
      </c>
      <c r="E14" s="187">
        <v>3</v>
      </c>
      <c r="F14" s="180">
        <v>3627.7875457875498</v>
      </c>
      <c r="G14" s="180">
        <v>80431</v>
      </c>
      <c r="H14" s="180">
        <v>8748</v>
      </c>
      <c r="I14" s="187">
        <v>28</v>
      </c>
      <c r="J14" s="187">
        <v>226.42569730224099</v>
      </c>
      <c r="K14" s="216">
        <v>276625</v>
      </c>
      <c r="L14" s="199"/>
    </row>
    <row r="15" spans="1:12" s="69" customFormat="1" ht="15" customHeight="1">
      <c r="A15" s="158" t="s">
        <v>374</v>
      </c>
      <c r="B15" s="187">
        <v>232</v>
      </c>
      <c r="C15" s="187">
        <v>83</v>
      </c>
      <c r="D15" s="187">
        <v>149</v>
      </c>
      <c r="E15" s="187">
        <v>6</v>
      </c>
      <c r="F15" s="180">
        <v>4153.4525862069004</v>
      </c>
      <c r="G15" s="180">
        <v>40284</v>
      </c>
      <c r="H15" s="180">
        <v>4709</v>
      </c>
      <c r="I15" s="187">
        <v>13</v>
      </c>
      <c r="J15" s="187">
        <v>204.629645359949</v>
      </c>
      <c r="K15" s="216">
        <v>274129</v>
      </c>
      <c r="L15" s="199"/>
    </row>
    <row r="16" spans="1:12" s="69" customFormat="1" ht="15" customHeight="1">
      <c r="A16" s="158" t="s">
        <v>375</v>
      </c>
      <c r="B16" s="187">
        <v>442</v>
      </c>
      <c r="C16" s="187">
        <v>185</v>
      </c>
      <c r="D16" s="187">
        <v>257</v>
      </c>
      <c r="E16" s="187">
        <v>12</v>
      </c>
      <c r="F16" s="180">
        <v>5268.83484162896</v>
      </c>
      <c r="G16" s="180">
        <v>73038</v>
      </c>
      <c r="H16" s="180">
        <v>7072</v>
      </c>
      <c r="I16" s="187">
        <v>48</v>
      </c>
      <c r="J16" s="187">
        <v>329.30217760181</v>
      </c>
      <c r="K16" s="216">
        <v>234046</v>
      </c>
      <c r="L16" s="199"/>
    </row>
    <row r="17" spans="1:12" s="69" customFormat="1" ht="15" customHeight="1">
      <c r="A17" s="158" t="s">
        <v>376</v>
      </c>
      <c r="B17" s="187">
        <v>699</v>
      </c>
      <c r="C17" s="187">
        <v>197</v>
      </c>
      <c r="D17" s="187">
        <v>502</v>
      </c>
      <c r="E17" s="187">
        <v>1</v>
      </c>
      <c r="F17" s="180">
        <v>4906.0686695279001</v>
      </c>
      <c r="G17" s="180">
        <v>101449</v>
      </c>
      <c r="H17" s="180">
        <v>10667</v>
      </c>
      <c r="I17" s="187">
        <v>76</v>
      </c>
      <c r="J17" s="187">
        <v>321.49076591356499</v>
      </c>
      <c r="K17" s="216">
        <v>562523</v>
      </c>
      <c r="L17" s="199"/>
    </row>
    <row r="18" spans="1:12" s="69" customFormat="1" ht="15" customHeight="1">
      <c r="A18" s="158" t="s">
        <v>377</v>
      </c>
      <c r="B18" s="187">
        <v>935</v>
      </c>
      <c r="C18" s="187">
        <v>340</v>
      </c>
      <c r="D18" s="187">
        <v>595</v>
      </c>
      <c r="E18" s="187">
        <v>61</v>
      </c>
      <c r="F18" s="180">
        <v>5888.6171122994701</v>
      </c>
      <c r="G18" s="180">
        <v>159170</v>
      </c>
      <c r="H18" s="180">
        <v>13294</v>
      </c>
      <c r="I18" s="187">
        <v>104</v>
      </c>
      <c r="J18" s="187">
        <v>414.16105009778801</v>
      </c>
      <c r="K18" s="216">
        <v>691453</v>
      </c>
      <c r="L18" s="199"/>
    </row>
    <row r="19" spans="1:12" s="69" customFormat="1" ht="15" customHeight="1">
      <c r="A19" s="158" t="s">
        <v>378</v>
      </c>
      <c r="B19" s="187">
        <v>293</v>
      </c>
      <c r="C19" s="187">
        <v>73</v>
      </c>
      <c r="D19" s="187">
        <v>220</v>
      </c>
      <c r="E19" s="187">
        <v>4</v>
      </c>
      <c r="F19" s="180">
        <v>3152</v>
      </c>
      <c r="G19" s="180">
        <v>38315</v>
      </c>
      <c r="H19" s="180">
        <v>4487</v>
      </c>
      <c r="I19" s="187">
        <v>6</v>
      </c>
      <c r="J19" s="187">
        <v>205.824827278805</v>
      </c>
      <c r="K19" s="216">
        <v>238800</v>
      </c>
      <c r="L19" s="199"/>
    </row>
    <row r="20" spans="1:12" s="69" customFormat="1" ht="15" customHeight="1">
      <c r="A20" s="158" t="s">
        <v>379</v>
      </c>
      <c r="B20" s="187">
        <v>646</v>
      </c>
      <c r="C20" s="187">
        <v>202</v>
      </c>
      <c r="D20" s="187">
        <v>444</v>
      </c>
      <c r="E20" s="187">
        <v>3</v>
      </c>
      <c r="F20" s="180">
        <v>3179.19504643963</v>
      </c>
      <c r="G20" s="180">
        <v>75726</v>
      </c>
      <c r="H20" s="180">
        <v>9402</v>
      </c>
      <c r="I20" s="187">
        <v>27</v>
      </c>
      <c r="J20" s="187">
        <v>218.43863007870701</v>
      </c>
      <c r="K20" s="216">
        <v>334815</v>
      </c>
      <c r="L20" s="199"/>
    </row>
    <row r="21" spans="1:12" s="69" customFormat="1" ht="15" customHeight="1">
      <c r="A21" s="158" t="s">
        <v>380</v>
      </c>
      <c r="B21" s="187">
        <v>220</v>
      </c>
      <c r="C21" s="187">
        <v>120</v>
      </c>
      <c r="D21" s="187">
        <v>100</v>
      </c>
      <c r="E21" s="187">
        <v>1</v>
      </c>
      <c r="F21" s="180">
        <v>5121.26818181818</v>
      </c>
      <c r="G21" s="180">
        <v>41042</v>
      </c>
      <c r="H21" s="180">
        <v>3153</v>
      </c>
      <c r="I21" s="187">
        <v>38</v>
      </c>
      <c r="J21" s="187">
        <v>357.33555344116701</v>
      </c>
      <c r="K21" s="216">
        <v>100140</v>
      </c>
      <c r="L21" s="199"/>
    </row>
    <row r="22" spans="1:12" s="69" customFormat="1" ht="15" customHeight="1">
      <c r="A22" s="158" t="s">
        <v>381</v>
      </c>
      <c r="B22" s="187">
        <v>311</v>
      </c>
      <c r="C22" s="187">
        <v>124</v>
      </c>
      <c r="D22" s="187">
        <v>187</v>
      </c>
      <c r="E22" s="187">
        <v>2</v>
      </c>
      <c r="F22" s="180">
        <v>7583.3086816720297</v>
      </c>
      <c r="G22" s="180">
        <v>56869</v>
      </c>
      <c r="H22" s="180">
        <v>5709</v>
      </c>
      <c r="I22" s="187">
        <v>21</v>
      </c>
      <c r="J22" s="187">
        <v>413.10369591872501</v>
      </c>
      <c r="K22" s="216">
        <v>240572</v>
      </c>
      <c r="L22" s="199"/>
    </row>
    <row r="23" spans="1:12" s="69" customFormat="1" ht="15" customHeight="1">
      <c r="A23" s="158" t="s">
        <v>382</v>
      </c>
      <c r="B23" s="187">
        <v>731</v>
      </c>
      <c r="C23" s="187">
        <v>171</v>
      </c>
      <c r="D23" s="187">
        <v>560</v>
      </c>
      <c r="E23" s="187">
        <v>6</v>
      </c>
      <c r="F23" s="180">
        <v>5830.0848153214802</v>
      </c>
      <c r="G23" s="180">
        <v>139256</v>
      </c>
      <c r="H23" s="180">
        <v>11670</v>
      </c>
      <c r="I23" s="187">
        <v>89</v>
      </c>
      <c r="J23" s="187">
        <v>365.19211653813198</v>
      </c>
      <c r="K23" s="216">
        <v>581875</v>
      </c>
      <c r="L23" s="199"/>
    </row>
    <row r="24" spans="1:12" s="69" customFormat="1" ht="15" customHeight="1">
      <c r="A24" s="158" t="s">
        <v>383</v>
      </c>
      <c r="B24" s="187">
        <v>248</v>
      </c>
      <c r="C24" s="187">
        <v>102</v>
      </c>
      <c r="D24" s="187">
        <v>146</v>
      </c>
      <c r="E24" s="187">
        <v>8</v>
      </c>
      <c r="F24" s="180">
        <v>4626.1814516128998</v>
      </c>
      <c r="G24" s="180">
        <v>37488</v>
      </c>
      <c r="H24" s="180">
        <v>3262</v>
      </c>
      <c r="I24" s="187">
        <v>27</v>
      </c>
      <c r="J24" s="187">
        <v>351.71459227467801</v>
      </c>
      <c r="K24" s="216">
        <v>128071</v>
      </c>
      <c r="L24" s="199"/>
    </row>
    <row r="25" spans="1:12" s="69" customFormat="1" ht="15" customHeight="1">
      <c r="A25" s="158" t="s">
        <v>384</v>
      </c>
      <c r="B25" s="187">
        <v>275</v>
      </c>
      <c r="C25" s="187">
        <v>119</v>
      </c>
      <c r="D25" s="187">
        <v>156</v>
      </c>
      <c r="E25" s="187">
        <v>1</v>
      </c>
      <c r="F25" s="180">
        <v>4870.9018181818201</v>
      </c>
      <c r="G25" s="180">
        <v>44346</v>
      </c>
      <c r="H25" s="180">
        <v>5443</v>
      </c>
      <c r="I25" s="187">
        <v>22</v>
      </c>
      <c r="J25" s="187">
        <v>246.095535550248</v>
      </c>
      <c r="K25" s="216">
        <v>262376</v>
      </c>
      <c r="L25" s="199"/>
    </row>
    <row r="26" spans="1:12" s="69" customFormat="1" ht="15" customHeight="1">
      <c r="A26" s="158" t="s">
        <v>385</v>
      </c>
      <c r="B26" s="187">
        <v>616</v>
      </c>
      <c r="C26" s="187">
        <v>229</v>
      </c>
      <c r="D26" s="187">
        <v>387</v>
      </c>
      <c r="E26" s="187">
        <v>13</v>
      </c>
      <c r="F26" s="180">
        <v>5635.2305194805203</v>
      </c>
      <c r="G26" s="180">
        <v>111495</v>
      </c>
      <c r="H26" s="180">
        <v>10984</v>
      </c>
      <c r="I26" s="187">
        <v>34</v>
      </c>
      <c r="J26" s="187">
        <v>316.03259286234498</v>
      </c>
      <c r="K26" s="216">
        <v>389483</v>
      </c>
      <c r="L26" s="199"/>
    </row>
    <row r="27" spans="1:12" s="69" customFormat="1" ht="15" customHeight="1">
      <c r="A27" s="158" t="s">
        <v>386</v>
      </c>
      <c r="B27" s="187">
        <v>328</v>
      </c>
      <c r="C27" s="187">
        <v>115</v>
      </c>
      <c r="D27" s="187">
        <v>213</v>
      </c>
      <c r="E27" s="187">
        <v>5</v>
      </c>
      <c r="F27" s="180">
        <v>4916.7073170731701</v>
      </c>
      <c r="G27" s="180">
        <v>73366</v>
      </c>
      <c r="H27" s="180">
        <v>7234</v>
      </c>
      <c r="I27" s="187">
        <v>46</v>
      </c>
      <c r="J27" s="187">
        <v>222.93060547415001</v>
      </c>
      <c r="K27" s="216">
        <v>203478</v>
      </c>
      <c r="L27" s="76"/>
    </row>
    <row r="28" spans="1:12" s="184" customFormat="1" ht="15" customHeight="1">
      <c r="A28" s="184" t="s">
        <v>387</v>
      </c>
      <c r="C28" s="198"/>
      <c r="F28" s="217"/>
      <c r="L28" s="183"/>
    </row>
    <row r="29" spans="1:12" s="194" customFormat="1" ht="15" customHeight="1">
      <c r="A29" s="194" t="s">
        <v>388</v>
      </c>
      <c r="L29" s="159"/>
    </row>
    <row r="30" spans="1:12" s="69" customFormat="1" ht="15" customHeight="1">
      <c r="L30" s="199"/>
    </row>
    <row r="31" spans="1:12" s="69" customFormat="1" ht="15" customHeight="1">
      <c r="L31" s="199"/>
    </row>
    <row r="32" spans="1:12" s="69" customFormat="1" ht="15" customHeight="1">
      <c r="L32" s="199"/>
    </row>
    <row r="33" spans="12:12" s="69" customFormat="1" ht="15" customHeight="1">
      <c r="L33" s="199"/>
    </row>
    <row r="34" spans="12:12" s="69" customFormat="1" ht="15" customHeight="1">
      <c r="L34" s="199"/>
    </row>
    <row r="35" spans="12:12" s="69" customFormat="1" ht="15" customHeight="1">
      <c r="L35" s="199"/>
    </row>
    <row r="36" spans="12:12" s="69" customFormat="1" ht="15" customHeight="1">
      <c r="L36" s="199"/>
    </row>
    <row r="37" spans="12:12" s="69" customFormat="1" ht="15" customHeight="1">
      <c r="L37" s="199"/>
    </row>
    <row r="38" spans="12:12" s="69" customFormat="1" ht="15" customHeight="1">
      <c r="L38" s="199"/>
    </row>
    <row r="39" spans="12:12" s="69" customFormat="1" ht="15" customHeight="1">
      <c r="L39" s="199"/>
    </row>
    <row r="40" spans="12:12" s="69" customFormat="1" ht="15" customHeight="1">
      <c r="L40" s="199"/>
    </row>
    <row r="41" spans="12:12" s="69" customFormat="1" ht="15" customHeight="1">
      <c r="L41" s="199"/>
    </row>
    <row r="42" spans="12:12" s="69" customFormat="1" ht="15" customHeight="1">
      <c r="L42" s="199"/>
    </row>
    <row r="43" spans="12:12" s="69" customFormat="1" ht="15" customHeight="1">
      <c r="L43" s="199"/>
    </row>
    <row r="44" spans="12:12" s="69" customFormat="1" ht="15" customHeight="1">
      <c r="L44" s="199"/>
    </row>
    <row r="45" spans="12:12" s="69" customFormat="1" ht="15" customHeight="1">
      <c r="L45" s="199"/>
    </row>
    <row r="46" spans="12:12" s="69" customFormat="1" ht="15" customHeight="1">
      <c r="L46" s="199"/>
    </row>
    <row r="47" spans="12:12" s="69" customFormat="1" ht="15" customHeight="1">
      <c r="L47" s="199"/>
    </row>
    <row r="48" spans="12:12" s="69" customFormat="1" ht="15" customHeight="1">
      <c r="L48" s="199"/>
    </row>
    <row r="49" spans="2:12" s="69" customFormat="1" ht="15" customHeight="1">
      <c r="L49" s="199"/>
    </row>
    <row r="50" spans="2:12" s="69" customFormat="1" ht="15" customHeight="1">
      <c r="L50" s="199"/>
    </row>
    <row r="52" spans="2:12">
      <c r="B52" s="174"/>
    </row>
  </sheetData>
  <mergeCells count="17">
    <mergeCell ref="A1:K1"/>
    <mergeCell ref="A2:K2"/>
    <mergeCell ref="A3:A9"/>
    <mergeCell ref="B3:E4"/>
    <mergeCell ref="F3:F9"/>
    <mergeCell ref="G3:G9"/>
    <mergeCell ref="H3:K4"/>
    <mergeCell ref="B5:B9"/>
    <mergeCell ref="C5:C9"/>
    <mergeCell ref="D5:E5"/>
    <mergeCell ref="H5:J5"/>
    <mergeCell ref="K5:K9"/>
    <mergeCell ref="D6:D9"/>
    <mergeCell ref="E6:E9"/>
    <mergeCell ref="H6:H9"/>
    <mergeCell ref="I6:I9"/>
    <mergeCell ref="J6:J9"/>
  </mergeCells>
  <hyperlinks>
    <hyperlink ref="A2:B2" location="'Spis treści'!A1" display="'Spis treści'!A1" xr:uid="{00000000-0004-0000-1200-000000000000}"/>
    <hyperlink ref="A2:K2" location="'Spis tablic_DZIAŁ III '!A1" display="'Spis tablic_DZIAŁ III '!A1" xr:uid="{00000000-0004-0000-1200-000001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76"/>
  <sheetViews>
    <sheetView zoomScaleNormal="100" workbookViewId="0">
      <selection sqref="A1:R1"/>
    </sheetView>
  </sheetViews>
  <sheetFormatPr defaultColWidth="9.109375" defaultRowHeight="13.2"/>
  <cols>
    <col min="1" max="1" width="25.6640625" style="238" customWidth="1"/>
    <col min="2" max="18" width="13.6640625" style="238" customWidth="1"/>
    <col min="19" max="19" width="9.109375" style="237"/>
    <col min="20" max="16384" width="9.109375" style="238"/>
  </cols>
  <sheetData>
    <row r="1" spans="1:19" s="219" customFormat="1" ht="50.1" customHeight="1">
      <c r="A1" s="2166" t="s">
        <v>3068</v>
      </c>
      <c r="B1" s="2167"/>
      <c r="C1" s="2167"/>
      <c r="D1" s="2167"/>
      <c r="E1" s="2167"/>
      <c r="F1" s="2167"/>
      <c r="G1" s="2167"/>
      <c r="H1" s="2167"/>
      <c r="I1" s="2167"/>
      <c r="J1" s="2167"/>
      <c r="K1" s="2167"/>
      <c r="L1" s="2167"/>
      <c r="M1" s="2167"/>
      <c r="N1" s="2167"/>
      <c r="O1" s="2167"/>
      <c r="P1" s="2167"/>
      <c r="Q1" s="2167"/>
      <c r="R1" s="2167"/>
      <c r="S1" s="218"/>
    </row>
    <row r="2" spans="1:19" s="128" customFormat="1" ht="24.9" customHeight="1">
      <c r="A2" s="2115" t="s">
        <v>11</v>
      </c>
      <c r="B2" s="2115"/>
      <c r="C2" s="2115"/>
      <c r="D2" s="2115"/>
      <c r="E2" s="2115"/>
      <c r="F2" s="2115"/>
      <c r="G2" s="2115"/>
      <c r="H2" s="2115"/>
      <c r="I2" s="2115"/>
      <c r="J2" s="2115"/>
      <c r="K2" s="2115"/>
      <c r="L2" s="2115"/>
      <c r="M2" s="2115"/>
      <c r="N2" s="2115"/>
      <c r="O2" s="2115"/>
      <c r="P2" s="2115"/>
      <c r="Q2" s="2115"/>
      <c r="R2" s="2115"/>
      <c r="S2" s="220"/>
    </row>
    <row r="3" spans="1:19" s="69" customFormat="1" ht="24.9" customHeight="1">
      <c r="A3" s="2164" t="s">
        <v>91</v>
      </c>
      <c r="B3" s="2169" t="s">
        <v>3062</v>
      </c>
      <c r="C3" s="2169"/>
      <c r="D3" s="2169"/>
      <c r="E3" s="2169"/>
      <c r="F3" s="2169"/>
      <c r="G3" s="2155" t="s">
        <v>389</v>
      </c>
      <c r="H3" s="2169"/>
      <c r="I3" s="2169"/>
      <c r="J3" s="2169"/>
      <c r="K3" s="2169"/>
      <c r="L3" s="2169"/>
      <c r="M3" s="2169"/>
      <c r="N3" s="2169"/>
      <c r="O3" s="2169"/>
      <c r="P3" s="2169"/>
      <c r="Q3" s="2169"/>
      <c r="R3" s="2169"/>
      <c r="S3" s="199"/>
    </row>
    <row r="4" spans="1:19" s="69" customFormat="1" ht="24.9" customHeight="1">
      <c r="A4" s="2168"/>
      <c r="B4" s="2140" t="s">
        <v>390</v>
      </c>
      <c r="C4" s="2140" t="s">
        <v>391</v>
      </c>
      <c r="D4" s="2140" t="s">
        <v>392</v>
      </c>
      <c r="E4" s="2076" t="s">
        <v>2728</v>
      </c>
      <c r="F4" s="2078"/>
      <c r="G4" s="2140" t="s">
        <v>393</v>
      </c>
      <c r="H4" s="2140" t="s">
        <v>394</v>
      </c>
      <c r="I4" s="2140" t="s">
        <v>395</v>
      </c>
      <c r="J4" s="2140" t="s">
        <v>396</v>
      </c>
      <c r="K4" s="2140" t="s">
        <v>397</v>
      </c>
      <c r="L4" s="2140" t="s">
        <v>398</v>
      </c>
      <c r="M4" s="2140" t="s">
        <v>399</v>
      </c>
      <c r="N4" s="2140" t="s">
        <v>400</v>
      </c>
      <c r="O4" s="2155" t="s">
        <v>401</v>
      </c>
      <c r="P4" s="2164"/>
      <c r="Q4" s="2140" t="s">
        <v>402</v>
      </c>
      <c r="R4" s="2155" t="s">
        <v>403</v>
      </c>
      <c r="S4" s="199"/>
    </row>
    <row r="5" spans="1:19" s="69" customFormat="1" ht="24.9" customHeight="1">
      <c r="A5" s="2168"/>
      <c r="B5" s="2141"/>
      <c r="C5" s="2141"/>
      <c r="D5" s="2141"/>
      <c r="E5" s="2141" t="s">
        <v>404</v>
      </c>
      <c r="F5" s="2141" t="s">
        <v>2873</v>
      </c>
      <c r="G5" s="2141"/>
      <c r="H5" s="2141"/>
      <c r="I5" s="2141"/>
      <c r="J5" s="2141"/>
      <c r="K5" s="2141"/>
      <c r="L5" s="2141"/>
      <c r="M5" s="2141"/>
      <c r="N5" s="2141"/>
      <c r="O5" s="2157"/>
      <c r="P5" s="2165"/>
      <c r="Q5" s="2141"/>
      <c r="R5" s="2170"/>
      <c r="S5" s="199"/>
    </row>
    <row r="6" spans="1:19" s="69" customFormat="1" ht="24.9" customHeight="1">
      <c r="A6" s="2168"/>
      <c r="B6" s="2141"/>
      <c r="C6" s="2141"/>
      <c r="D6" s="2141"/>
      <c r="E6" s="2141"/>
      <c r="F6" s="2141"/>
      <c r="G6" s="2141"/>
      <c r="H6" s="2141"/>
      <c r="I6" s="2141"/>
      <c r="J6" s="2141"/>
      <c r="K6" s="2141"/>
      <c r="L6" s="2141"/>
      <c r="M6" s="2141"/>
      <c r="N6" s="2141"/>
      <c r="O6" s="2164" t="s">
        <v>405</v>
      </c>
      <c r="P6" s="2155" t="s">
        <v>406</v>
      </c>
      <c r="Q6" s="2141"/>
      <c r="R6" s="2170"/>
      <c r="S6" s="199"/>
    </row>
    <row r="7" spans="1:19" s="69" customFormat="1" ht="24.9" customHeight="1">
      <c r="A7" s="2165"/>
      <c r="B7" s="2142"/>
      <c r="C7" s="2142"/>
      <c r="D7" s="2142"/>
      <c r="E7" s="2142"/>
      <c r="F7" s="2142"/>
      <c r="G7" s="2142"/>
      <c r="H7" s="2142"/>
      <c r="I7" s="2142"/>
      <c r="J7" s="2142"/>
      <c r="K7" s="2142"/>
      <c r="L7" s="2142"/>
      <c r="M7" s="2142"/>
      <c r="N7" s="2142"/>
      <c r="O7" s="2165"/>
      <c r="P7" s="2157"/>
      <c r="Q7" s="2142"/>
      <c r="R7" s="2157"/>
      <c r="S7" s="199"/>
    </row>
    <row r="8" spans="1:19" s="70" customFormat="1" ht="28.5" customHeight="1">
      <c r="A8" s="208" t="s">
        <v>370</v>
      </c>
      <c r="B8" s="209">
        <v>124396630</v>
      </c>
      <c r="C8" s="209">
        <v>122500632</v>
      </c>
      <c r="D8" s="209">
        <v>1895998</v>
      </c>
      <c r="E8" s="209">
        <v>16496.038986871801</v>
      </c>
      <c r="F8" s="209">
        <v>3318.2091097603902</v>
      </c>
      <c r="G8" s="209">
        <v>6065866</v>
      </c>
      <c r="H8" s="209">
        <v>50586</v>
      </c>
      <c r="I8" s="209">
        <v>168477</v>
      </c>
      <c r="J8" s="209">
        <v>51494</v>
      </c>
      <c r="K8" s="209">
        <v>176073</v>
      </c>
      <c r="L8" s="209">
        <v>144507</v>
      </c>
      <c r="M8" s="209">
        <v>430806</v>
      </c>
      <c r="N8" s="209">
        <v>140645</v>
      </c>
      <c r="O8" s="209">
        <v>3463135</v>
      </c>
      <c r="P8" s="209">
        <v>1937714</v>
      </c>
      <c r="Q8" s="209">
        <v>241126</v>
      </c>
      <c r="R8" s="221">
        <v>1199017</v>
      </c>
      <c r="S8" s="195"/>
    </row>
    <row r="9" spans="1:19" s="601" customFormat="1" ht="15" customHeight="1">
      <c r="A9" s="208" t="s">
        <v>407</v>
      </c>
      <c r="B9" s="211">
        <v>123889055</v>
      </c>
      <c r="C9" s="211">
        <v>121976427</v>
      </c>
      <c r="D9" s="211">
        <v>1912628</v>
      </c>
      <c r="E9" s="211">
        <v>16656.232186071498</v>
      </c>
      <c r="F9" s="211">
        <v>3318.53001579588</v>
      </c>
      <c r="G9" s="211">
        <v>6156134</v>
      </c>
      <c r="H9" s="211">
        <v>51093</v>
      </c>
      <c r="I9" s="211">
        <v>168567</v>
      </c>
      <c r="J9" s="211">
        <v>51580</v>
      </c>
      <c r="K9" s="211">
        <v>176742</v>
      </c>
      <c r="L9" s="211">
        <v>147055</v>
      </c>
      <c r="M9" s="211">
        <v>438631</v>
      </c>
      <c r="N9" s="211">
        <v>141814</v>
      </c>
      <c r="O9" s="211">
        <v>3487415</v>
      </c>
      <c r="P9" s="211">
        <v>1980094</v>
      </c>
      <c r="Q9" s="211">
        <v>257593</v>
      </c>
      <c r="R9" s="213">
        <v>1235644</v>
      </c>
      <c r="S9" s="600"/>
    </row>
    <row r="10" spans="1:19" s="70" customFormat="1" ht="15" customHeight="1">
      <c r="A10" s="223" t="s">
        <v>408</v>
      </c>
      <c r="B10" s="180">
        <v>8036868</v>
      </c>
      <c r="C10" s="180">
        <v>7992505</v>
      </c>
      <c r="D10" s="180">
        <v>44363</v>
      </c>
      <c r="E10" s="180">
        <v>14639.103825136601</v>
      </c>
      <c r="F10" s="180">
        <v>2812.7756780678601</v>
      </c>
      <c r="G10" s="180">
        <v>463569</v>
      </c>
      <c r="H10" s="180">
        <v>13</v>
      </c>
      <c r="I10" s="180">
        <v>130</v>
      </c>
      <c r="J10" s="180">
        <v>151</v>
      </c>
      <c r="K10" s="180">
        <v>233</v>
      </c>
      <c r="L10" s="180">
        <v>1036</v>
      </c>
      <c r="M10" s="180">
        <v>6155</v>
      </c>
      <c r="N10" s="187">
        <v>105</v>
      </c>
      <c r="O10" s="180">
        <v>262111</v>
      </c>
      <c r="P10" s="180">
        <v>134906</v>
      </c>
      <c r="Q10" s="180">
        <v>2654</v>
      </c>
      <c r="R10" s="216">
        <v>190981</v>
      </c>
      <c r="S10" s="190"/>
    </row>
    <row r="11" spans="1:19" s="70" customFormat="1" ht="15" customHeight="1">
      <c r="A11" s="223" t="s">
        <v>372</v>
      </c>
      <c r="B11" s="180">
        <v>6752031</v>
      </c>
      <c r="C11" s="180">
        <v>6557757</v>
      </c>
      <c r="D11" s="180">
        <v>194274</v>
      </c>
      <c r="E11" s="180">
        <v>18397.9046321526</v>
      </c>
      <c r="F11" s="180">
        <v>3424.14007670809</v>
      </c>
      <c r="G11" s="180">
        <v>242322</v>
      </c>
      <c r="H11" s="180">
        <v>3150</v>
      </c>
      <c r="I11" s="180">
        <v>35172</v>
      </c>
      <c r="J11" s="180">
        <v>1340</v>
      </c>
      <c r="K11" s="180">
        <v>5636</v>
      </c>
      <c r="L11" s="180">
        <v>14682</v>
      </c>
      <c r="M11" s="180">
        <v>4560</v>
      </c>
      <c r="N11" s="292" t="s">
        <v>41</v>
      </c>
      <c r="O11" s="180">
        <v>121367</v>
      </c>
      <c r="P11" s="180">
        <v>83324</v>
      </c>
      <c r="Q11" s="180">
        <v>2122</v>
      </c>
      <c r="R11" s="216">
        <v>54293</v>
      </c>
      <c r="S11" s="190"/>
    </row>
    <row r="12" spans="1:19" s="70" customFormat="1" ht="15" customHeight="1">
      <c r="A12" s="223" t="s">
        <v>373</v>
      </c>
      <c r="B12" s="180">
        <v>6528720</v>
      </c>
      <c r="C12" s="180">
        <v>6453862</v>
      </c>
      <c r="D12" s="180">
        <v>74858</v>
      </c>
      <c r="E12" s="180">
        <v>11957.362637362599</v>
      </c>
      <c r="F12" s="180">
        <v>3296.0482074665802</v>
      </c>
      <c r="G12" s="180">
        <v>422763</v>
      </c>
      <c r="H12" s="180">
        <v>4711</v>
      </c>
      <c r="I12" s="180">
        <v>11966</v>
      </c>
      <c r="J12" s="180">
        <v>6040</v>
      </c>
      <c r="K12" s="180">
        <v>28</v>
      </c>
      <c r="L12" s="180">
        <v>5494</v>
      </c>
      <c r="M12" s="180">
        <v>62017</v>
      </c>
      <c r="N12" s="187">
        <v>336</v>
      </c>
      <c r="O12" s="180">
        <v>167451</v>
      </c>
      <c r="P12" s="180">
        <v>99384</v>
      </c>
      <c r="Q12" s="180">
        <v>1743</v>
      </c>
      <c r="R12" s="216">
        <v>162977</v>
      </c>
      <c r="S12" s="190"/>
    </row>
    <row r="13" spans="1:19" s="70" customFormat="1" ht="15" customHeight="1">
      <c r="A13" s="223" t="s">
        <v>374</v>
      </c>
      <c r="B13" s="180">
        <v>3777918</v>
      </c>
      <c r="C13" s="180">
        <v>3745330</v>
      </c>
      <c r="D13" s="180">
        <v>32588</v>
      </c>
      <c r="E13" s="180">
        <v>16284.129310344801</v>
      </c>
      <c r="F13" s="180">
        <v>3920.6248229298199</v>
      </c>
      <c r="G13" s="180">
        <v>237410</v>
      </c>
      <c r="H13" s="180">
        <v>728</v>
      </c>
      <c r="I13" s="180">
        <v>2717</v>
      </c>
      <c r="J13" s="180">
        <v>1460</v>
      </c>
      <c r="K13" s="180">
        <v>8231</v>
      </c>
      <c r="L13" s="180">
        <v>7338</v>
      </c>
      <c r="M13" s="180">
        <v>22585</v>
      </c>
      <c r="N13" s="292" t="s">
        <v>41</v>
      </c>
      <c r="O13" s="180">
        <v>104969</v>
      </c>
      <c r="P13" s="180">
        <v>45755</v>
      </c>
      <c r="Q13" s="180">
        <v>1284</v>
      </c>
      <c r="R13" s="216">
        <v>88098</v>
      </c>
      <c r="S13" s="190"/>
    </row>
    <row r="14" spans="1:19" s="70" customFormat="1" ht="15" customHeight="1">
      <c r="A14" s="223" t="s">
        <v>375</v>
      </c>
      <c r="B14" s="180">
        <v>7787352</v>
      </c>
      <c r="C14" s="180">
        <v>7605756</v>
      </c>
      <c r="D14" s="180">
        <v>181596</v>
      </c>
      <c r="E14" s="180">
        <v>17618.443438914001</v>
      </c>
      <c r="F14" s="180">
        <v>3343.8974590190301</v>
      </c>
      <c r="G14" s="180">
        <v>267782</v>
      </c>
      <c r="H14" s="180">
        <v>2858</v>
      </c>
      <c r="I14" s="180">
        <v>3505</v>
      </c>
      <c r="J14" s="180">
        <v>230</v>
      </c>
      <c r="K14" s="180">
        <v>23212</v>
      </c>
      <c r="L14" s="180">
        <v>14079</v>
      </c>
      <c r="M14" s="180">
        <v>37027</v>
      </c>
      <c r="N14" s="292" t="s">
        <v>41</v>
      </c>
      <c r="O14" s="180">
        <v>164454</v>
      </c>
      <c r="P14" s="180">
        <v>107549</v>
      </c>
      <c r="Q14" s="180">
        <v>2261</v>
      </c>
      <c r="R14" s="216">
        <v>20156</v>
      </c>
      <c r="S14" s="190"/>
    </row>
    <row r="15" spans="1:19" s="70" customFormat="1" ht="15" customHeight="1">
      <c r="A15" s="223" t="s">
        <v>376</v>
      </c>
      <c r="B15" s="180">
        <v>11497434</v>
      </c>
      <c r="C15" s="180">
        <v>11409619</v>
      </c>
      <c r="D15" s="180">
        <v>87815</v>
      </c>
      <c r="E15" s="180">
        <v>16448.4034334764</v>
      </c>
      <c r="F15" s="180">
        <v>3352.6647386</v>
      </c>
      <c r="G15" s="180">
        <v>348817</v>
      </c>
      <c r="H15" s="180">
        <v>225</v>
      </c>
      <c r="I15" s="180">
        <v>1472</v>
      </c>
      <c r="J15" s="292" t="s">
        <v>41</v>
      </c>
      <c r="K15" s="180">
        <v>23941</v>
      </c>
      <c r="L15" s="180">
        <v>2474</v>
      </c>
      <c r="M15" s="180">
        <v>3689</v>
      </c>
      <c r="N15" s="292" t="s">
        <v>41</v>
      </c>
      <c r="O15" s="180">
        <v>288365</v>
      </c>
      <c r="P15" s="180">
        <v>216151</v>
      </c>
      <c r="Q15" s="180">
        <v>8082</v>
      </c>
      <c r="R15" s="216">
        <v>20569</v>
      </c>
      <c r="S15" s="190"/>
    </row>
    <row r="16" spans="1:19" s="70" customFormat="1" ht="15" customHeight="1">
      <c r="A16" s="223" t="s">
        <v>377</v>
      </c>
      <c r="B16" s="180">
        <v>17544375</v>
      </c>
      <c r="C16" s="180">
        <v>17292442</v>
      </c>
      <c r="D16" s="180">
        <v>251933</v>
      </c>
      <c r="E16" s="180">
        <v>18764.037433155099</v>
      </c>
      <c r="F16" s="180">
        <v>3186.4930382318298</v>
      </c>
      <c r="G16" s="180">
        <v>840742</v>
      </c>
      <c r="H16" s="180">
        <v>5163</v>
      </c>
      <c r="I16" s="180">
        <v>14594</v>
      </c>
      <c r="J16" s="180">
        <v>424</v>
      </c>
      <c r="K16" s="180">
        <v>31421</v>
      </c>
      <c r="L16" s="180">
        <v>26360</v>
      </c>
      <c r="M16" s="180">
        <v>22120</v>
      </c>
      <c r="N16" s="187">
        <v>76</v>
      </c>
      <c r="O16" s="180">
        <v>607481</v>
      </c>
      <c r="P16" s="180">
        <v>374726</v>
      </c>
      <c r="Q16" s="180">
        <v>67978</v>
      </c>
      <c r="R16" s="216">
        <v>65125</v>
      </c>
      <c r="S16" s="190"/>
    </row>
    <row r="17" spans="1:19" s="70" customFormat="1" ht="15" customHeight="1">
      <c r="A17" s="223" t="s">
        <v>378</v>
      </c>
      <c r="B17" s="180">
        <v>3661727</v>
      </c>
      <c r="C17" s="180">
        <v>3624223</v>
      </c>
      <c r="D17" s="180">
        <v>37504</v>
      </c>
      <c r="E17" s="180">
        <v>12497.361774744</v>
      </c>
      <c r="F17" s="180">
        <v>3964.8990402106701</v>
      </c>
      <c r="G17" s="180">
        <v>171779</v>
      </c>
      <c r="H17" s="180">
        <v>535</v>
      </c>
      <c r="I17" s="180">
        <v>3098</v>
      </c>
      <c r="J17" s="180">
        <v>9587</v>
      </c>
      <c r="K17" s="180">
        <v>4733</v>
      </c>
      <c r="L17" s="180">
        <v>2949</v>
      </c>
      <c r="M17" s="180">
        <v>9815</v>
      </c>
      <c r="N17" s="292" t="s">
        <v>41</v>
      </c>
      <c r="O17" s="180">
        <v>115084</v>
      </c>
      <c r="P17" s="180">
        <v>42359</v>
      </c>
      <c r="Q17" s="180">
        <v>1325</v>
      </c>
      <c r="R17" s="216">
        <v>24653</v>
      </c>
      <c r="S17" s="190"/>
    </row>
    <row r="18" spans="1:19" s="70" customFormat="1" ht="15" customHeight="1">
      <c r="A18" s="223" t="s">
        <v>379</v>
      </c>
      <c r="B18" s="180">
        <v>8486609</v>
      </c>
      <c r="C18" s="180">
        <v>8433493</v>
      </c>
      <c r="D18" s="180">
        <v>53116</v>
      </c>
      <c r="E18" s="180">
        <v>13137.165634674901</v>
      </c>
      <c r="F18" s="180">
        <v>4132.2301534746002</v>
      </c>
      <c r="G18" s="180">
        <v>238302</v>
      </c>
      <c r="H18" s="180">
        <v>864</v>
      </c>
      <c r="I18" s="180">
        <v>435</v>
      </c>
      <c r="J18" s="180">
        <v>525</v>
      </c>
      <c r="K18" s="180">
        <v>2916</v>
      </c>
      <c r="L18" s="180">
        <v>2652</v>
      </c>
      <c r="M18" s="180">
        <v>564</v>
      </c>
      <c r="N18" s="187">
        <v>150</v>
      </c>
      <c r="O18" s="180">
        <v>175073</v>
      </c>
      <c r="P18" s="180">
        <v>108958</v>
      </c>
      <c r="Q18" s="180">
        <v>17739</v>
      </c>
      <c r="R18" s="216">
        <v>37384</v>
      </c>
      <c r="S18" s="190"/>
    </row>
    <row r="19" spans="1:19" s="70" customFormat="1" ht="15" customHeight="1">
      <c r="A19" s="223" t="s">
        <v>380</v>
      </c>
      <c r="B19" s="180">
        <v>4911280</v>
      </c>
      <c r="C19" s="180">
        <v>4837840</v>
      </c>
      <c r="D19" s="180">
        <v>73440</v>
      </c>
      <c r="E19" s="180">
        <v>22324</v>
      </c>
      <c r="F19" s="180">
        <v>4359.0765426532298</v>
      </c>
      <c r="G19" s="180">
        <v>206006</v>
      </c>
      <c r="H19" s="180">
        <v>229</v>
      </c>
      <c r="I19" s="180">
        <v>144</v>
      </c>
      <c r="J19" s="180">
        <v>190</v>
      </c>
      <c r="K19" s="180">
        <v>7968</v>
      </c>
      <c r="L19" s="180">
        <v>2698</v>
      </c>
      <c r="M19" s="180">
        <v>4809</v>
      </c>
      <c r="N19" s="180">
        <v>19843</v>
      </c>
      <c r="O19" s="180">
        <v>93401</v>
      </c>
      <c r="P19" s="180">
        <v>50306</v>
      </c>
      <c r="Q19" s="180">
        <v>5308</v>
      </c>
      <c r="R19" s="216">
        <v>71416</v>
      </c>
      <c r="S19" s="190"/>
    </row>
    <row r="20" spans="1:19" s="70" customFormat="1" ht="15" customHeight="1">
      <c r="A20" s="223" t="s">
        <v>381</v>
      </c>
      <c r="B20" s="180">
        <v>4971443</v>
      </c>
      <c r="C20" s="180">
        <v>4960487</v>
      </c>
      <c r="D20" s="180">
        <v>10956</v>
      </c>
      <c r="E20" s="180">
        <v>15985.347266881001</v>
      </c>
      <c r="F20" s="180">
        <v>2107.96473385236</v>
      </c>
      <c r="G20" s="180">
        <v>172104</v>
      </c>
      <c r="H20" s="180">
        <v>1434</v>
      </c>
      <c r="I20" s="180">
        <v>3</v>
      </c>
      <c r="J20" s="180">
        <v>23</v>
      </c>
      <c r="K20" s="180">
        <v>66</v>
      </c>
      <c r="L20" s="180">
        <v>363</v>
      </c>
      <c r="M20" s="180">
        <v>517</v>
      </c>
      <c r="N20" s="292" t="s">
        <v>41</v>
      </c>
      <c r="O20" s="180">
        <v>144765</v>
      </c>
      <c r="P20" s="180">
        <v>105109</v>
      </c>
      <c r="Q20" s="180">
        <v>2228</v>
      </c>
      <c r="R20" s="216">
        <v>22705</v>
      </c>
      <c r="S20" s="190"/>
    </row>
    <row r="21" spans="1:19" s="70" customFormat="1" ht="15" customHeight="1">
      <c r="A21" s="223" t="s">
        <v>382</v>
      </c>
      <c r="B21" s="180">
        <v>14801400</v>
      </c>
      <c r="C21" s="180">
        <v>14442358</v>
      </c>
      <c r="D21" s="180">
        <v>359042</v>
      </c>
      <c r="E21" s="180">
        <v>20248.153214774298</v>
      </c>
      <c r="F21" s="180">
        <v>3473.0460801465701</v>
      </c>
      <c r="G21" s="180">
        <v>1176888</v>
      </c>
      <c r="H21" s="180">
        <v>11622</v>
      </c>
      <c r="I21" s="180">
        <v>29011</v>
      </c>
      <c r="J21" s="180">
        <v>20592</v>
      </c>
      <c r="K21" s="180">
        <v>21645</v>
      </c>
      <c r="L21" s="180">
        <v>30834</v>
      </c>
      <c r="M21" s="180">
        <v>162860</v>
      </c>
      <c r="N21" s="180">
        <v>66571</v>
      </c>
      <c r="O21" s="180">
        <v>537230</v>
      </c>
      <c r="P21" s="180">
        <v>299220</v>
      </c>
      <c r="Q21" s="180">
        <v>82798</v>
      </c>
      <c r="R21" s="216">
        <v>213725</v>
      </c>
      <c r="S21" s="190"/>
    </row>
    <row r="22" spans="1:19" s="70" customFormat="1" ht="15" customHeight="1">
      <c r="A22" s="223" t="s">
        <v>383</v>
      </c>
      <c r="B22" s="180">
        <v>4196515</v>
      </c>
      <c r="C22" s="180">
        <v>4152965</v>
      </c>
      <c r="D22" s="180">
        <v>43550</v>
      </c>
      <c r="E22" s="180">
        <v>16921.431451612902</v>
      </c>
      <c r="F22" s="180">
        <v>3657.7535119625099</v>
      </c>
      <c r="G22" s="180">
        <v>108753</v>
      </c>
      <c r="H22" s="180">
        <v>212</v>
      </c>
      <c r="I22" s="180">
        <v>4469</v>
      </c>
      <c r="J22" s="180">
        <v>714</v>
      </c>
      <c r="K22" s="180">
        <v>2020</v>
      </c>
      <c r="L22" s="180">
        <v>1693</v>
      </c>
      <c r="M22" s="180">
        <v>4542</v>
      </c>
      <c r="N22" s="292" t="s">
        <v>41</v>
      </c>
      <c r="O22" s="180">
        <v>77472</v>
      </c>
      <c r="P22" s="180">
        <v>27877</v>
      </c>
      <c r="Q22" s="180">
        <v>5795</v>
      </c>
      <c r="R22" s="216">
        <v>11836</v>
      </c>
      <c r="S22" s="190"/>
    </row>
    <row r="23" spans="1:19" s="70" customFormat="1" ht="15" customHeight="1">
      <c r="A23" s="223" t="s">
        <v>384</v>
      </c>
      <c r="B23" s="180">
        <v>3754835</v>
      </c>
      <c r="C23" s="180">
        <v>3717853</v>
      </c>
      <c r="D23" s="180">
        <v>36982</v>
      </c>
      <c r="E23" s="180">
        <v>13653.945454545499</v>
      </c>
      <c r="F23" s="180">
        <v>2803.1658128642198</v>
      </c>
      <c r="G23" s="180">
        <v>262478</v>
      </c>
      <c r="H23" s="180">
        <v>422</v>
      </c>
      <c r="I23" s="180">
        <v>10731</v>
      </c>
      <c r="J23" s="292" t="s">
        <v>41</v>
      </c>
      <c r="K23" s="180">
        <v>5028</v>
      </c>
      <c r="L23" s="180">
        <v>1558</v>
      </c>
      <c r="M23" s="180">
        <v>2754</v>
      </c>
      <c r="N23" s="180">
        <v>26985</v>
      </c>
      <c r="O23" s="180">
        <v>138856</v>
      </c>
      <c r="P23" s="180">
        <v>63195</v>
      </c>
      <c r="Q23" s="180">
        <v>13646</v>
      </c>
      <c r="R23" s="216">
        <v>62498</v>
      </c>
      <c r="S23" s="190"/>
    </row>
    <row r="24" spans="1:19" s="70" customFormat="1" ht="15" customHeight="1">
      <c r="A24" s="223" t="s">
        <v>385</v>
      </c>
      <c r="B24" s="180">
        <v>11385671</v>
      </c>
      <c r="C24" s="180">
        <v>11262457</v>
      </c>
      <c r="D24" s="180">
        <v>123214</v>
      </c>
      <c r="E24" s="180">
        <v>18483.232142857101</v>
      </c>
      <c r="F24" s="180">
        <v>3279.9425114841601</v>
      </c>
      <c r="G24" s="180">
        <v>582844</v>
      </c>
      <c r="H24" s="180">
        <v>12902</v>
      </c>
      <c r="I24" s="180">
        <v>18531</v>
      </c>
      <c r="J24" s="180">
        <v>2269</v>
      </c>
      <c r="K24" s="180">
        <v>6</v>
      </c>
      <c r="L24" s="180">
        <v>14025</v>
      </c>
      <c r="M24" s="180">
        <v>76853</v>
      </c>
      <c r="N24" s="292" t="s">
        <v>41</v>
      </c>
      <c r="O24" s="180">
        <v>294274</v>
      </c>
      <c r="P24" s="180">
        <v>134807</v>
      </c>
      <c r="Q24" s="180">
        <v>15875</v>
      </c>
      <c r="R24" s="216">
        <v>148109</v>
      </c>
      <c r="S24" s="190"/>
    </row>
    <row r="25" spans="1:19" s="70" customFormat="1" ht="15" customHeight="1">
      <c r="A25" s="223" t="s">
        <v>386</v>
      </c>
      <c r="B25" s="180">
        <v>5794877</v>
      </c>
      <c r="C25" s="180">
        <v>5487480</v>
      </c>
      <c r="D25" s="180">
        <v>307397</v>
      </c>
      <c r="E25" s="180">
        <v>17667.3079268293</v>
      </c>
      <c r="F25" s="180">
        <v>3593.3210556341</v>
      </c>
      <c r="G25" s="225">
        <v>413575</v>
      </c>
      <c r="H25" s="180">
        <v>6025</v>
      </c>
      <c r="I25" s="180">
        <v>32589</v>
      </c>
      <c r="J25" s="180">
        <v>8035</v>
      </c>
      <c r="K25" s="180">
        <v>39658</v>
      </c>
      <c r="L25" s="180">
        <v>18820</v>
      </c>
      <c r="M25" s="180">
        <v>17764</v>
      </c>
      <c r="N25" s="180">
        <v>27748</v>
      </c>
      <c r="O25" s="180">
        <v>195062</v>
      </c>
      <c r="P25" s="180">
        <v>86468</v>
      </c>
      <c r="Q25" s="180">
        <v>26755</v>
      </c>
      <c r="R25" s="216">
        <v>41119</v>
      </c>
      <c r="S25" s="190"/>
    </row>
    <row r="26" spans="1:19" s="70" customFormat="1" ht="15" customHeight="1">
      <c r="A26" s="70" t="s">
        <v>387</v>
      </c>
      <c r="R26" s="195"/>
      <c r="S26" s="195"/>
    </row>
    <row r="27" spans="1:19" s="1743" customFormat="1" ht="15" customHeight="1">
      <c r="A27" s="1743" t="s">
        <v>388</v>
      </c>
      <c r="B27" s="226"/>
      <c r="C27" s="226"/>
      <c r="E27" s="227"/>
      <c r="F27" s="228"/>
      <c r="R27" s="43"/>
      <c r="S27" s="43"/>
    </row>
    <row r="28" spans="1:19" s="57" customFormat="1" ht="15" customHeight="1">
      <c r="B28" s="229"/>
      <c r="C28" s="229"/>
      <c r="E28" s="230"/>
      <c r="F28" s="231"/>
      <c r="R28" s="222"/>
      <c r="S28" s="222"/>
    </row>
    <row r="29" spans="1:19" s="69" customFormat="1" ht="15" customHeight="1">
      <c r="R29" s="199"/>
      <c r="S29" s="199"/>
    </row>
    <row r="30" spans="1:19" s="57" customFormat="1" ht="15" customHeight="1">
      <c r="A30" s="232"/>
      <c r="R30" s="222"/>
      <c r="S30" s="222"/>
    </row>
    <row r="31" spans="1:19" s="57" customFormat="1" ht="15" customHeight="1">
      <c r="B31" s="233"/>
      <c r="R31" s="222"/>
      <c r="S31" s="222"/>
    </row>
    <row r="32" spans="1:19" s="57" customFormat="1" ht="15" customHeight="1">
      <c r="R32" s="222"/>
      <c r="S32" s="222"/>
    </row>
    <row r="33" spans="4:19" s="57" customFormat="1" ht="15" customHeight="1">
      <c r="D33" s="222"/>
      <c r="E33" s="234"/>
      <c r="F33" s="234"/>
      <c r="G33" s="222"/>
      <c r="H33" s="224"/>
      <c r="I33" s="224"/>
      <c r="R33" s="222"/>
      <c r="S33" s="222"/>
    </row>
    <row r="34" spans="4:19" s="57" customFormat="1" ht="15" customHeight="1">
      <c r="D34" s="222"/>
      <c r="E34" s="235"/>
      <c r="F34" s="235"/>
      <c r="G34" s="222"/>
      <c r="H34" s="224"/>
      <c r="I34" s="224"/>
      <c r="R34" s="222"/>
      <c r="S34" s="222"/>
    </row>
    <row r="35" spans="4:19" s="57" customFormat="1" ht="15" customHeight="1">
      <c r="D35" s="222"/>
      <c r="E35" s="236"/>
      <c r="F35" s="236"/>
      <c r="G35" s="222"/>
      <c r="H35" s="224"/>
      <c r="I35" s="224"/>
      <c r="R35" s="222"/>
      <c r="S35" s="222"/>
    </row>
    <row r="36" spans="4:19" s="57" customFormat="1" ht="15" customHeight="1">
      <c r="D36" s="222"/>
      <c r="E36" s="236"/>
      <c r="F36" s="236"/>
      <c r="G36" s="222"/>
      <c r="H36" s="224"/>
      <c r="I36" s="224"/>
      <c r="R36" s="222"/>
      <c r="S36" s="222"/>
    </row>
    <row r="37" spans="4:19" s="57" customFormat="1" ht="15" customHeight="1">
      <c r="D37" s="222"/>
      <c r="E37" s="236"/>
      <c r="F37" s="236"/>
      <c r="G37" s="222"/>
      <c r="H37" s="224"/>
      <c r="I37" s="224"/>
      <c r="R37" s="222"/>
      <c r="S37" s="222"/>
    </row>
    <row r="38" spans="4:19" s="57" customFormat="1" ht="15" customHeight="1">
      <c r="D38" s="222"/>
      <c r="E38" s="236"/>
      <c r="F38" s="236"/>
      <c r="G38" s="222"/>
      <c r="H38" s="224"/>
      <c r="I38" s="224"/>
      <c r="R38" s="222"/>
      <c r="S38" s="222"/>
    </row>
    <row r="39" spans="4:19" s="57" customFormat="1" ht="15" customHeight="1">
      <c r="D39" s="222"/>
      <c r="E39" s="236"/>
      <c r="F39" s="236"/>
      <c r="G39" s="222"/>
      <c r="H39" s="224"/>
      <c r="I39" s="224"/>
      <c r="R39" s="222"/>
      <c r="S39" s="222"/>
    </row>
    <row r="40" spans="4:19" s="57" customFormat="1" ht="15" customHeight="1">
      <c r="D40" s="222"/>
      <c r="E40" s="236"/>
      <c r="F40" s="236"/>
      <c r="G40" s="222"/>
      <c r="H40" s="224"/>
      <c r="I40" s="224"/>
      <c r="R40" s="222"/>
      <c r="S40" s="222"/>
    </row>
    <row r="41" spans="4:19" s="57" customFormat="1" ht="15" customHeight="1">
      <c r="D41" s="222"/>
      <c r="E41" s="236"/>
      <c r="F41" s="236"/>
      <c r="G41" s="222"/>
      <c r="H41" s="224"/>
      <c r="I41" s="224"/>
      <c r="R41" s="222"/>
      <c r="S41" s="222"/>
    </row>
    <row r="42" spans="4:19" s="57" customFormat="1" ht="15" customHeight="1">
      <c r="D42" s="222"/>
      <c r="E42" s="236"/>
      <c r="F42" s="236"/>
      <c r="G42" s="222"/>
      <c r="H42" s="224"/>
      <c r="I42" s="224"/>
      <c r="R42" s="222"/>
      <c r="S42" s="222"/>
    </row>
    <row r="43" spans="4:19" s="57" customFormat="1" ht="15" customHeight="1">
      <c r="D43" s="222"/>
      <c r="E43" s="236"/>
      <c r="F43" s="236"/>
      <c r="G43" s="222"/>
      <c r="H43" s="224"/>
      <c r="I43" s="224"/>
      <c r="R43" s="222"/>
      <c r="S43" s="222"/>
    </row>
    <row r="44" spans="4:19" s="57" customFormat="1" ht="15" customHeight="1">
      <c r="D44" s="222"/>
      <c r="E44" s="236"/>
      <c r="F44" s="236"/>
      <c r="G44" s="222"/>
      <c r="H44" s="224"/>
      <c r="I44" s="224"/>
      <c r="R44" s="222"/>
      <c r="S44" s="222"/>
    </row>
    <row r="45" spans="4:19" s="57" customFormat="1" ht="15" customHeight="1">
      <c r="D45" s="222"/>
      <c r="E45" s="236"/>
      <c r="F45" s="236"/>
      <c r="G45" s="222"/>
      <c r="H45" s="224"/>
      <c r="I45" s="224"/>
      <c r="R45" s="222"/>
      <c r="S45" s="222"/>
    </row>
    <row r="46" spans="4:19" s="57" customFormat="1" ht="15" customHeight="1">
      <c r="D46" s="222"/>
      <c r="E46" s="236"/>
      <c r="F46" s="236"/>
      <c r="G46" s="222"/>
      <c r="H46" s="224"/>
      <c r="I46" s="224"/>
      <c r="R46" s="222"/>
      <c r="S46" s="222"/>
    </row>
    <row r="47" spans="4:19" s="57" customFormat="1" ht="15" customHeight="1">
      <c r="D47" s="222"/>
      <c r="E47" s="236"/>
      <c r="F47" s="236"/>
      <c r="G47" s="222"/>
      <c r="H47" s="224"/>
      <c r="I47" s="224"/>
      <c r="R47" s="222"/>
      <c r="S47" s="222"/>
    </row>
    <row r="48" spans="4:19" s="57" customFormat="1" ht="15" customHeight="1">
      <c r="D48" s="222"/>
      <c r="E48" s="236"/>
      <c r="F48" s="236"/>
      <c r="G48" s="222"/>
      <c r="H48" s="224"/>
      <c r="I48" s="224"/>
      <c r="R48" s="222"/>
      <c r="S48" s="222"/>
    </row>
    <row r="49" spans="4:19" s="57" customFormat="1" ht="15" customHeight="1">
      <c r="D49" s="222"/>
      <c r="E49" s="236"/>
      <c r="F49" s="236"/>
      <c r="G49" s="222"/>
      <c r="H49" s="224"/>
      <c r="I49" s="224"/>
      <c r="R49" s="222"/>
      <c r="S49" s="222"/>
    </row>
    <row r="50" spans="4:19" s="57" customFormat="1" ht="15" customHeight="1">
      <c r="D50" s="222"/>
      <c r="E50" s="236"/>
      <c r="F50" s="236"/>
      <c r="G50" s="222"/>
      <c r="H50" s="224"/>
      <c r="I50" s="224"/>
      <c r="R50" s="222"/>
      <c r="S50" s="222"/>
    </row>
    <row r="51" spans="4:19" s="57" customFormat="1" ht="15" customHeight="1">
      <c r="D51" s="222"/>
      <c r="E51" s="222"/>
      <c r="F51" s="222"/>
      <c r="G51" s="222"/>
      <c r="H51" s="222"/>
      <c r="I51" s="222"/>
      <c r="R51" s="222"/>
      <c r="S51" s="222"/>
    </row>
    <row r="52" spans="4:19" s="57" customFormat="1" ht="15" customHeight="1">
      <c r="D52" s="222"/>
      <c r="E52" s="222"/>
      <c r="F52" s="222"/>
      <c r="G52" s="222"/>
      <c r="H52" s="222"/>
      <c r="I52" s="222"/>
      <c r="R52" s="222"/>
      <c r="S52" s="222"/>
    </row>
    <row r="53" spans="4:19" s="57" customFormat="1" ht="15" customHeight="1">
      <c r="R53" s="222"/>
      <c r="S53" s="222"/>
    </row>
    <row r="54" spans="4:19" s="57" customFormat="1" ht="15" customHeight="1">
      <c r="R54" s="222"/>
      <c r="S54" s="222"/>
    </row>
    <row r="55" spans="4:19" s="57" customFormat="1" ht="15" customHeight="1">
      <c r="R55" s="222"/>
      <c r="S55" s="222"/>
    </row>
    <row r="56" spans="4:19" s="57" customFormat="1" ht="15" customHeight="1">
      <c r="R56" s="222"/>
      <c r="S56" s="222"/>
    </row>
    <row r="57" spans="4:19" s="57" customFormat="1" ht="15" customHeight="1">
      <c r="R57" s="222"/>
      <c r="S57" s="222"/>
    </row>
    <row r="58" spans="4:19" s="57" customFormat="1" ht="15" customHeight="1">
      <c r="R58" s="222"/>
      <c r="S58" s="222"/>
    </row>
    <row r="59" spans="4:19" s="57" customFormat="1" ht="15" customHeight="1">
      <c r="R59" s="222"/>
      <c r="S59" s="222"/>
    </row>
    <row r="60" spans="4:19" s="57" customFormat="1" ht="15" customHeight="1">
      <c r="R60" s="222"/>
      <c r="S60" s="222"/>
    </row>
    <row r="61" spans="4:19" s="57" customFormat="1" ht="15" customHeight="1">
      <c r="R61" s="222"/>
      <c r="S61" s="222"/>
    </row>
    <row r="62" spans="4:19" s="57" customFormat="1" ht="15" customHeight="1">
      <c r="R62" s="222"/>
      <c r="S62" s="222"/>
    </row>
    <row r="63" spans="4:19" s="57" customFormat="1" ht="15" customHeight="1">
      <c r="R63" s="222"/>
      <c r="S63" s="222"/>
    </row>
    <row r="64" spans="4:19" s="57" customFormat="1" ht="15" customHeight="1">
      <c r="R64" s="222"/>
      <c r="S64" s="222"/>
    </row>
    <row r="65" spans="18:19" s="57" customFormat="1" ht="15" customHeight="1">
      <c r="R65" s="222"/>
      <c r="S65" s="222"/>
    </row>
    <row r="66" spans="18:19" s="57" customFormat="1" ht="15" customHeight="1">
      <c r="R66" s="222"/>
      <c r="S66" s="222"/>
    </row>
    <row r="67" spans="18:19" s="57" customFormat="1" ht="15" customHeight="1">
      <c r="R67" s="222"/>
      <c r="S67" s="222"/>
    </row>
    <row r="68" spans="18:19" s="57" customFormat="1" ht="15" customHeight="1">
      <c r="R68" s="222"/>
      <c r="S68" s="222"/>
    </row>
    <row r="69" spans="18:19" s="57" customFormat="1" ht="15" customHeight="1">
      <c r="R69" s="222"/>
      <c r="S69" s="222"/>
    </row>
    <row r="70" spans="18:19" s="57" customFormat="1" ht="15" customHeight="1">
      <c r="R70" s="222"/>
      <c r="S70" s="222"/>
    </row>
    <row r="71" spans="18:19" s="57" customFormat="1" ht="15" customHeight="1">
      <c r="R71" s="222"/>
      <c r="S71" s="222"/>
    </row>
    <row r="72" spans="18:19" s="57" customFormat="1" ht="15" customHeight="1">
      <c r="R72" s="222"/>
      <c r="S72" s="222"/>
    </row>
    <row r="73" spans="18:19" s="57" customFormat="1" ht="15" customHeight="1">
      <c r="R73" s="222"/>
      <c r="S73" s="222"/>
    </row>
    <row r="74" spans="18:19" s="57" customFormat="1" ht="15" customHeight="1">
      <c r="R74" s="222"/>
      <c r="S74" s="222"/>
    </row>
    <row r="75" spans="18:19" ht="15" customHeight="1">
      <c r="R75" s="237"/>
    </row>
    <row r="76" spans="18:19">
      <c r="R76" s="237"/>
    </row>
  </sheetData>
  <mergeCells count="24">
    <mergeCell ref="A1:R1"/>
    <mergeCell ref="A2:R2"/>
    <mergeCell ref="A3:A7"/>
    <mergeCell ref="B3:F3"/>
    <mergeCell ref="G3:R3"/>
    <mergeCell ref="B4:B7"/>
    <mergeCell ref="C4:C7"/>
    <mergeCell ref="D4:D7"/>
    <mergeCell ref="E4:F4"/>
    <mergeCell ref="G4:G7"/>
    <mergeCell ref="N4:N7"/>
    <mergeCell ref="O4:P5"/>
    <mergeCell ref="Q4:Q7"/>
    <mergeCell ref="R4:R7"/>
    <mergeCell ref="E5:E7"/>
    <mergeCell ref="F5:F7"/>
    <mergeCell ref="O6:O7"/>
    <mergeCell ref="P6:P7"/>
    <mergeCell ref="H4:H7"/>
    <mergeCell ref="I4:I7"/>
    <mergeCell ref="J4:J7"/>
    <mergeCell ref="K4:K7"/>
    <mergeCell ref="L4:L7"/>
    <mergeCell ref="M4:M7"/>
  </mergeCells>
  <hyperlinks>
    <hyperlink ref="A2:B2" location="'Spis treści'!A1" display="'Spis treści'!A1" xr:uid="{00000000-0004-0000-1300-000000000000}"/>
    <hyperlink ref="A2:R2" location="'Spis tablic_DZIAŁ III '!A1" display="'Spis tablic_DZIAŁ III '!A1"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542"/>
  <sheetViews>
    <sheetView zoomScaleNormal="100" workbookViewId="0">
      <selection activeCell="S12" sqref="S12"/>
    </sheetView>
  </sheetViews>
  <sheetFormatPr defaultColWidth="9.109375" defaultRowHeight="13.2"/>
  <cols>
    <col min="1" max="1" width="25.6640625" style="24" customWidth="1"/>
    <col min="2" max="2" width="13.6640625" style="24" customWidth="1"/>
    <col min="3" max="6" width="13.6640625" style="260" customWidth="1"/>
    <col min="7" max="18" width="13.6640625" style="24" customWidth="1"/>
    <col min="19" max="16384" width="9.109375" style="24"/>
  </cols>
  <sheetData>
    <row r="1" spans="1:19" s="10" customFormat="1" ht="30" customHeight="1">
      <c r="A1" s="2171" t="s">
        <v>2729</v>
      </c>
      <c r="B1" s="2171"/>
      <c r="C1" s="2171"/>
      <c r="D1" s="2171"/>
      <c r="E1" s="2171"/>
      <c r="F1" s="2171"/>
      <c r="G1" s="2171"/>
      <c r="H1" s="2171"/>
      <c r="I1" s="2171"/>
      <c r="J1" s="2171"/>
      <c r="K1" s="2171"/>
      <c r="L1" s="2171"/>
      <c r="M1" s="2171"/>
      <c r="N1" s="2171"/>
      <c r="O1" s="2171"/>
      <c r="P1" s="2171"/>
      <c r="Q1" s="2171"/>
      <c r="R1" s="2171"/>
    </row>
    <row r="2" spans="1:19" s="128" customFormat="1" ht="24.9" customHeight="1">
      <c r="A2" s="2115" t="s">
        <v>11</v>
      </c>
      <c r="B2" s="2115"/>
      <c r="C2" s="2115"/>
      <c r="D2" s="2115"/>
      <c r="E2" s="2115"/>
      <c r="F2" s="2115"/>
      <c r="G2" s="2115"/>
      <c r="H2" s="2115"/>
      <c r="I2" s="2115"/>
      <c r="J2" s="2115"/>
      <c r="K2" s="2115"/>
      <c r="L2" s="2115"/>
      <c r="M2" s="2115"/>
      <c r="N2" s="2115"/>
      <c r="O2" s="2115"/>
      <c r="P2" s="2115"/>
      <c r="Q2" s="2115"/>
      <c r="R2" s="2115"/>
    </row>
    <row r="3" spans="1:19" s="18" customFormat="1" ht="24.9" customHeight="1">
      <c r="A3" s="2043" t="s">
        <v>360</v>
      </c>
      <c r="B3" s="2095" t="s">
        <v>123</v>
      </c>
      <c r="C3" s="2098" t="s">
        <v>409</v>
      </c>
      <c r="D3" s="2075"/>
      <c r="E3" s="2075"/>
      <c r="F3" s="2075"/>
      <c r="G3" s="2075"/>
      <c r="H3" s="2075"/>
      <c r="I3" s="2075"/>
      <c r="J3" s="2075"/>
      <c r="K3" s="2075"/>
      <c r="L3" s="2075"/>
      <c r="M3" s="2075"/>
      <c r="N3" s="2075"/>
      <c r="O3" s="2075"/>
      <c r="P3" s="2075"/>
      <c r="Q3" s="2075"/>
      <c r="R3" s="2075"/>
      <c r="S3" s="27"/>
    </row>
    <row r="4" spans="1:19" s="18" customFormat="1" ht="24.9" customHeight="1">
      <c r="A4" s="2107"/>
      <c r="B4" s="2172"/>
      <c r="C4" s="2046" t="s">
        <v>2826</v>
      </c>
      <c r="D4" s="2047"/>
      <c r="E4" s="2046" t="s">
        <v>410</v>
      </c>
      <c r="F4" s="2047"/>
      <c r="G4" s="2046" t="s">
        <v>411</v>
      </c>
      <c r="H4" s="2047"/>
      <c r="I4" s="2046" t="s">
        <v>412</v>
      </c>
      <c r="J4" s="2047"/>
      <c r="K4" s="2046" t="s">
        <v>413</v>
      </c>
      <c r="L4" s="2047"/>
      <c r="M4" s="2046" t="s">
        <v>414</v>
      </c>
      <c r="N4" s="2047"/>
      <c r="O4" s="2046" t="s">
        <v>415</v>
      </c>
      <c r="P4" s="2047"/>
      <c r="Q4" s="2046" t="s">
        <v>416</v>
      </c>
      <c r="R4" s="2048"/>
      <c r="S4" s="27"/>
    </row>
    <row r="5" spans="1:19" s="18" customFormat="1" ht="24.9" customHeight="1">
      <c r="A5" s="2107"/>
      <c r="B5" s="2172"/>
      <c r="C5" s="2095" t="s">
        <v>128</v>
      </c>
      <c r="D5" s="2095" t="s">
        <v>417</v>
      </c>
      <c r="E5" s="2095" t="s">
        <v>128</v>
      </c>
      <c r="F5" s="2095" t="s">
        <v>417</v>
      </c>
      <c r="G5" s="2095" t="s">
        <v>128</v>
      </c>
      <c r="H5" s="2095" t="s">
        <v>417</v>
      </c>
      <c r="I5" s="2095" t="s">
        <v>128</v>
      </c>
      <c r="J5" s="2095" t="s">
        <v>417</v>
      </c>
      <c r="K5" s="2095" t="s">
        <v>128</v>
      </c>
      <c r="L5" s="2095" t="s">
        <v>417</v>
      </c>
      <c r="M5" s="2095" t="s">
        <v>128</v>
      </c>
      <c r="N5" s="2095" t="s">
        <v>417</v>
      </c>
      <c r="O5" s="2095" t="s">
        <v>128</v>
      </c>
      <c r="P5" s="2095" t="s">
        <v>417</v>
      </c>
      <c r="Q5" s="2095" t="s">
        <v>128</v>
      </c>
      <c r="R5" s="2098" t="s">
        <v>417</v>
      </c>
      <c r="S5" s="27"/>
    </row>
    <row r="6" spans="1:19" s="18" customFormat="1" ht="24.9" customHeight="1">
      <c r="A6" s="2045"/>
      <c r="B6" s="2173"/>
      <c r="C6" s="2097"/>
      <c r="D6" s="2097"/>
      <c r="E6" s="2097"/>
      <c r="F6" s="2097"/>
      <c r="G6" s="2097"/>
      <c r="H6" s="2097"/>
      <c r="I6" s="2097"/>
      <c r="J6" s="2097"/>
      <c r="K6" s="2097"/>
      <c r="L6" s="2097"/>
      <c r="M6" s="2097"/>
      <c r="N6" s="2097"/>
      <c r="O6" s="2097"/>
      <c r="P6" s="2097"/>
      <c r="Q6" s="2097"/>
      <c r="R6" s="2100"/>
      <c r="S6" s="27"/>
    </row>
    <row r="7" spans="1:19" s="70" customFormat="1" ht="15" customHeight="1">
      <c r="A7" s="239" t="s">
        <v>370</v>
      </c>
      <c r="B7" s="209">
        <v>5366566</v>
      </c>
      <c r="C7" s="209">
        <v>262289</v>
      </c>
      <c r="D7" s="240">
        <v>4.8874643487101439</v>
      </c>
      <c r="E7" s="209">
        <v>962447</v>
      </c>
      <c r="F7" s="240">
        <v>17.934131435260461</v>
      </c>
      <c r="G7" s="209">
        <v>322718</v>
      </c>
      <c r="H7" s="240">
        <v>6.0134916816452089</v>
      </c>
      <c r="I7" s="209">
        <v>291770</v>
      </c>
      <c r="J7" s="240">
        <v>5.4368100569339868</v>
      </c>
      <c r="K7" s="209">
        <v>257280</v>
      </c>
      <c r="L7" s="240">
        <v>4.7941271941871211</v>
      </c>
      <c r="M7" s="209">
        <v>1341479</v>
      </c>
      <c r="N7" s="240">
        <v>24.996971992890799</v>
      </c>
      <c r="O7" s="209">
        <v>938426</v>
      </c>
      <c r="P7" s="240">
        <v>17.486526765905797</v>
      </c>
      <c r="Q7" s="209">
        <v>990157</v>
      </c>
      <c r="R7" s="241">
        <v>18.450476524466485</v>
      </c>
      <c r="S7" s="195"/>
    </row>
    <row r="8" spans="1:19" s="601" customFormat="1" ht="15" customHeight="1">
      <c r="A8" s="208" t="s">
        <v>418</v>
      </c>
      <c r="B8" s="211">
        <v>5384407</v>
      </c>
      <c r="C8" s="211">
        <v>248414</v>
      </c>
      <c r="D8" s="242">
        <v>4.6135814027431437</v>
      </c>
      <c r="E8" s="211">
        <v>983236</v>
      </c>
      <c r="F8" s="242">
        <v>18.260803835965596</v>
      </c>
      <c r="G8" s="211">
        <v>314456</v>
      </c>
      <c r="H8" s="242">
        <v>5.8401231556232656</v>
      </c>
      <c r="I8" s="211">
        <v>282161</v>
      </c>
      <c r="J8" s="242">
        <v>5.2403356581328273</v>
      </c>
      <c r="K8" s="211">
        <v>242523</v>
      </c>
      <c r="L8" s="242">
        <v>4.5041728829191401</v>
      </c>
      <c r="M8" s="211">
        <v>1332440</v>
      </c>
      <c r="N8" s="242">
        <v>24.746271966439387</v>
      </c>
      <c r="O8" s="211">
        <v>960955</v>
      </c>
      <c r="P8" s="242">
        <v>17.84699782167284</v>
      </c>
      <c r="Q8" s="211">
        <v>1020222</v>
      </c>
      <c r="R8" s="243">
        <v>18.947713276503801</v>
      </c>
      <c r="S8" s="600"/>
    </row>
    <row r="9" spans="1:19" s="1742" customFormat="1" ht="15" customHeight="1">
      <c r="A9" s="244" t="s">
        <v>408</v>
      </c>
      <c r="B9" s="180">
        <v>380371</v>
      </c>
      <c r="C9" s="180">
        <v>14796</v>
      </c>
      <c r="D9" s="245">
        <v>3.8898864529630282</v>
      </c>
      <c r="E9" s="180">
        <v>64050</v>
      </c>
      <c r="F9" s="245">
        <v>16.838823148978236</v>
      </c>
      <c r="G9" s="180">
        <v>21488</v>
      </c>
      <c r="H9" s="245">
        <v>5.6492214180366007</v>
      </c>
      <c r="I9" s="180">
        <v>17438</v>
      </c>
      <c r="J9" s="245">
        <v>4.5844714765321228</v>
      </c>
      <c r="K9" s="180">
        <v>17351</v>
      </c>
      <c r="L9" s="245">
        <v>4.5615990703812859</v>
      </c>
      <c r="M9" s="180">
        <v>98854</v>
      </c>
      <c r="N9" s="245">
        <v>25.988837214193509</v>
      </c>
      <c r="O9" s="180">
        <v>68041</v>
      </c>
      <c r="P9" s="245">
        <v>17.888061918495364</v>
      </c>
      <c r="Q9" s="180">
        <v>78353</v>
      </c>
      <c r="R9" s="246">
        <v>20.599099300419851</v>
      </c>
      <c r="S9" s="34"/>
    </row>
    <row r="10" spans="1:19" s="1742" customFormat="1" ht="15" customHeight="1">
      <c r="A10" s="244" t="s">
        <v>372</v>
      </c>
      <c r="B10" s="180">
        <v>218295</v>
      </c>
      <c r="C10" s="180">
        <v>12309</v>
      </c>
      <c r="D10" s="245">
        <v>5.63869992441421</v>
      </c>
      <c r="E10" s="180">
        <v>44534</v>
      </c>
      <c r="F10" s="245">
        <v>20.400833734167069</v>
      </c>
      <c r="G10" s="180">
        <v>14410</v>
      </c>
      <c r="H10" s="245">
        <v>6.6011589821113628</v>
      </c>
      <c r="I10" s="180">
        <v>11410</v>
      </c>
      <c r="J10" s="245">
        <v>5.2268718935385605</v>
      </c>
      <c r="K10" s="180">
        <v>7966</v>
      </c>
      <c r="L10" s="245">
        <v>3.6491903158569827</v>
      </c>
      <c r="M10" s="180">
        <v>45291</v>
      </c>
      <c r="N10" s="245">
        <v>20.747612176183605</v>
      </c>
      <c r="O10" s="180">
        <v>35440</v>
      </c>
      <c r="P10" s="245">
        <v>16.234911473006711</v>
      </c>
      <c r="Q10" s="180">
        <v>46935</v>
      </c>
      <c r="R10" s="246">
        <v>21.5007215007215</v>
      </c>
      <c r="S10" s="34"/>
    </row>
    <row r="11" spans="1:19" s="1742" customFormat="1" ht="15" customHeight="1">
      <c r="A11" s="244" t="s">
        <v>373</v>
      </c>
      <c r="B11" s="180">
        <v>285816</v>
      </c>
      <c r="C11" s="180">
        <v>21115</v>
      </c>
      <c r="D11" s="245">
        <v>7.387620007277409</v>
      </c>
      <c r="E11" s="180">
        <v>58914</v>
      </c>
      <c r="F11" s="245">
        <v>20.612561927953649</v>
      </c>
      <c r="G11" s="180">
        <v>17602</v>
      </c>
      <c r="H11" s="245">
        <v>6.1585075713046153</v>
      </c>
      <c r="I11" s="180">
        <v>16541</v>
      </c>
      <c r="J11" s="245">
        <v>5.7872897248579509</v>
      </c>
      <c r="K11" s="180">
        <v>11284</v>
      </c>
      <c r="L11" s="245">
        <v>3.9479945139530326</v>
      </c>
      <c r="M11" s="180">
        <v>59738</v>
      </c>
      <c r="N11" s="245">
        <v>20.900859294091305</v>
      </c>
      <c r="O11" s="180">
        <v>47962</v>
      </c>
      <c r="P11" s="245">
        <v>16.780726061522099</v>
      </c>
      <c r="Q11" s="180">
        <v>52660</v>
      </c>
      <c r="R11" s="246">
        <v>18.424440899039944</v>
      </c>
      <c r="S11" s="34"/>
    </row>
    <row r="12" spans="1:19" s="1742" customFormat="1" ht="15" customHeight="1">
      <c r="A12" s="244" t="s">
        <v>374</v>
      </c>
      <c r="B12" s="180">
        <v>110852</v>
      </c>
      <c r="C12" s="180">
        <v>6655</v>
      </c>
      <c r="D12" s="245">
        <v>6.0035001623786668</v>
      </c>
      <c r="E12" s="180">
        <v>23055</v>
      </c>
      <c r="F12" s="245">
        <v>20.798000938187855</v>
      </c>
      <c r="G12" s="180">
        <v>7394</v>
      </c>
      <c r="H12" s="245">
        <v>6.6701548009959222</v>
      </c>
      <c r="I12" s="180">
        <v>5687</v>
      </c>
      <c r="J12" s="245">
        <v>5.1302637751235878</v>
      </c>
      <c r="K12" s="180">
        <v>3937</v>
      </c>
      <c r="L12" s="245">
        <v>3.5515822899000469</v>
      </c>
      <c r="M12" s="180">
        <v>22700</v>
      </c>
      <c r="N12" s="245">
        <v>20.477754122613934</v>
      </c>
      <c r="O12" s="180">
        <v>18237</v>
      </c>
      <c r="P12" s="245">
        <v>16.451665283440985</v>
      </c>
      <c r="Q12" s="180">
        <v>23187</v>
      </c>
      <c r="R12" s="246">
        <v>20.917078627359</v>
      </c>
      <c r="S12" s="34"/>
    </row>
    <row r="13" spans="1:19" s="1742" customFormat="1" ht="15" customHeight="1">
      <c r="A13" s="244" t="s">
        <v>375</v>
      </c>
      <c r="B13" s="180">
        <v>341832</v>
      </c>
      <c r="C13" s="180">
        <v>13069</v>
      </c>
      <c r="D13" s="245">
        <v>3.8232231037468698</v>
      </c>
      <c r="E13" s="180">
        <v>56470</v>
      </c>
      <c r="F13" s="245">
        <v>16.519810901261437</v>
      </c>
      <c r="G13" s="180">
        <v>19893</v>
      </c>
      <c r="H13" s="245">
        <v>5.8195253808888578</v>
      </c>
      <c r="I13" s="180">
        <v>19660</v>
      </c>
      <c r="J13" s="245">
        <v>5.751363242762527</v>
      </c>
      <c r="K13" s="180">
        <v>15274</v>
      </c>
      <c r="L13" s="245">
        <v>4.4682768143415483</v>
      </c>
      <c r="M13" s="180">
        <v>83658</v>
      </c>
      <c r="N13" s="245">
        <v>24.473425542371693</v>
      </c>
      <c r="O13" s="180">
        <v>61496</v>
      </c>
      <c r="P13" s="245">
        <v>17.990123803505817</v>
      </c>
      <c r="Q13" s="180">
        <v>72312</v>
      </c>
      <c r="R13" s="246">
        <v>21.154251211121252</v>
      </c>
      <c r="S13" s="34"/>
    </row>
    <row r="14" spans="1:19" s="1742" customFormat="1" ht="15" customHeight="1">
      <c r="A14" s="244" t="s">
        <v>376</v>
      </c>
      <c r="B14" s="180">
        <v>661473</v>
      </c>
      <c r="C14" s="180">
        <v>27722</v>
      </c>
      <c r="D14" s="245">
        <v>4.1909495928027294</v>
      </c>
      <c r="E14" s="180">
        <v>116099</v>
      </c>
      <c r="F14" s="245">
        <v>17.551585627833639</v>
      </c>
      <c r="G14" s="180">
        <v>36962</v>
      </c>
      <c r="H14" s="245">
        <v>5.5878320052367974</v>
      </c>
      <c r="I14" s="180">
        <v>42483</v>
      </c>
      <c r="J14" s="245">
        <v>6.4224843644411793</v>
      </c>
      <c r="K14" s="180">
        <v>47275</v>
      </c>
      <c r="L14" s="245">
        <v>7.1469281437035219</v>
      </c>
      <c r="M14" s="180">
        <v>183180</v>
      </c>
      <c r="N14" s="245">
        <v>27.692740293254602</v>
      </c>
      <c r="O14" s="180">
        <v>110449</v>
      </c>
      <c r="P14" s="245">
        <v>16.697431338845274</v>
      </c>
      <c r="Q14" s="180">
        <v>97303</v>
      </c>
      <c r="R14" s="246">
        <v>14.710048633882259</v>
      </c>
      <c r="S14" s="34"/>
    </row>
    <row r="15" spans="1:19" s="1742" customFormat="1" ht="15" customHeight="1">
      <c r="A15" s="244" t="s">
        <v>377</v>
      </c>
      <c r="B15" s="180">
        <v>933219</v>
      </c>
      <c r="C15" s="180">
        <v>38703</v>
      </c>
      <c r="D15" s="245">
        <v>4.1472580391097909</v>
      </c>
      <c r="E15" s="180">
        <v>155965</v>
      </c>
      <c r="F15" s="245">
        <v>16.712583005703912</v>
      </c>
      <c r="G15" s="180">
        <v>48408</v>
      </c>
      <c r="H15" s="245">
        <v>5.1872068614119513</v>
      </c>
      <c r="I15" s="180">
        <v>41589</v>
      </c>
      <c r="J15" s="245">
        <v>4.4565102082147918</v>
      </c>
      <c r="K15" s="180">
        <v>36577</v>
      </c>
      <c r="L15" s="245">
        <v>3.9194444176554484</v>
      </c>
      <c r="M15" s="180">
        <v>259963</v>
      </c>
      <c r="N15" s="245">
        <v>27.856591003826541</v>
      </c>
      <c r="O15" s="180">
        <v>186483</v>
      </c>
      <c r="P15" s="245">
        <v>19.98276931781286</v>
      </c>
      <c r="Q15" s="180">
        <v>165531</v>
      </c>
      <c r="R15" s="246">
        <v>17.737637146264703</v>
      </c>
      <c r="S15" s="34"/>
    </row>
    <row r="16" spans="1:19" s="1742" customFormat="1" ht="15" customHeight="1">
      <c r="A16" s="244" t="s">
        <v>378</v>
      </c>
      <c r="B16" s="180">
        <v>131901</v>
      </c>
      <c r="C16" s="180">
        <v>5947</v>
      </c>
      <c r="D16" s="245">
        <v>4.5086845437108138</v>
      </c>
      <c r="E16" s="180">
        <v>25405</v>
      </c>
      <c r="F16" s="245">
        <v>19.260657614422939</v>
      </c>
      <c r="G16" s="180">
        <v>9354</v>
      </c>
      <c r="H16" s="245">
        <v>7.0916823981622583</v>
      </c>
      <c r="I16" s="180">
        <v>7617</v>
      </c>
      <c r="J16" s="245">
        <v>5.7747856346805557</v>
      </c>
      <c r="K16" s="180">
        <v>5954</v>
      </c>
      <c r="L16" s="245">
        <v>4.5139915542717644</v>
      </c>
      <c r="M16" s="180">
        <v>30223</v>
      </c>
      <c r="N16" s="245">
        <v>22.913397169088938</v>
      </c>
      <c r="O16" s="180">
        <v>22439</v>
      </c>
      <c r="P16" s="245">
        <v>17.012001425311407</v>
      </c>
      <c r="Q16" s="180">
        <v>24962</v>
      </c>
      <c r="R16" s="246">
        <v>18.924799660351326</v>
      </c>
      <c r="S16" s="34"/>
    </row>
    <row r="17" spans="1:19" s="1742" customFormat="1" ht="15" customHeight="1">
      <c r="A17" s="244" t="s">
        <v>379</v>
      </c>
      <c r="B17" s="180">
        <v>288900</v>
      </c>
      <c r="C17" s="180">
        <v>15257</v>
      </c>
      <c r="D17" s="245">
        <v>5.2810661128418142</v>
      </c>
      <c r="E17" s="180">
        <v>65739</v>
      </c>
      <c r="F17" s="245">
        <v>22.754932502596056</v>
      </c>
      <c r="G17" s="180">
        <v>20464</v>
      </c>
      <c r="H17" s="245">
        <v>7.0834198684665974</v>
      </c>
      <c r="I17" s="180">
        <v>17281</v>
      </c>
      <c r="J17" s="245">
        <v>5.9816545517480098</v>
      </c>
      <c r="K17" s="180">
        <v>11882</v>
      </c>
      <c r="L17" s="245">
        <v>4.1128418137763934</v>
      </c>
      <c r="M17" s="180">
        <v>62734</v>
      </c>
      <c r="N17" s="245">
        <v>21.71478020076151</v>
      </c>
      <c r="O17" s="180">
        <v>48615</v>
      </c>
      <c r="P17" s="245">
        <v>16.827622014537901</v>
      </c>
      <c r="Q17" s="180">
        <v>46928</v>
      </c>
      <c r="R17" s="246">
        <v>16.243682935271721</v>
      </c>
      <c r="S17" s="34"/>
    </row>
    <row r="18" spans="1:19" s="1742" customFormat="1" ht="15" customHeight="1">
      <c r="A18" s="244" t="s">
        <v>380</v>
      </c>
      <c r="B18" s="180">
        <v>135315</v>
      </c>
      <c r="C18" s="180">
        <v>7326</v>
      </c>
      <c r="D18" s="245">
        <v>5.414033920851347</v>
      </c>
      <c r="E18" s="180">
        <v>27669</v>
      </c>
      <c r="F18" s="245">
        <v>20.447843919742823</v>
      </c>
      <c r="G18" s="180">
        <v>8534</v>
      </c>
      <c r="H18" s="245">
        <v>6.3067656948601414</v>
      </c>
      <c r="I18" s="180">
        <v>7633</v>
      </c>
      <c r="J18" s="245">
        <v>5.6409119461996085</v>
      </c>
      <c r="K18" s="180">
        <v>6853</v>
      </c>
      <c r="L18" s="245">
        <v>5.064479178213797</v>
      </c>
      <c r="M18" s="180">
        <v>30743</v>
      </c>
      <c r="N18" s="245">
        <v>22.719580238702289</v>
      </c>
      <c r="O18" s="180">
        <v>22032</v>
      </c>
      <c r="P18" s="245">
        <v>16.282008646491519</v>
      </c>
      <c r="Q18" s="180">
        <v>24525</v>
      </c>
      <c r="R18" s="246">
        <v>18.124376454938478</v>
      </c>
      <c r="S18" s="34"/>
    </row>
    <row r="19" spans="1:19" s="1742" customFormat="1" ht="15" customHeight="1">
      <c r="A19" s="244" t="s">
        <v>381</v>
      </c>
      <c r="B19" s="180">
        <v>347635</v>
      </c>
      <c r="C19" s="180">
        <v>14910</v>
      </c>
      <c r="D19" s="245">
        <v>4.2889812590792067</v>
      </c>
      <c r="E19" s="180">
        <v>56114</v>
      </c>
      <c r="F19" s="245">
        <v>16.141642815021502</v>
      </c>
      <c r="G19" s="180">
        <v>17510</v>
      </c>
      <c r="H19" s="245">
        <v>5.0368921426208519</v>
      </c>
      <c r="I19" s="180">
        <v>16641</v>
      </c>
      <c r="J19" s="245">
        <v>4.7869173126986642</v>
      </c>
      <c r="K19" s="180">
        <v>17568</v>
      </c>
      <c r="L19" s="245">
        <v>5.053576308484474</v>
      </c>
      <c r="M19" s="180">
        <v>96323</v>
      </c>
      <c r="N19" s="245">
        <v>27.708084628993053</v>
      </c>
      <c r="O19" s="180">
        <v>61704</v>
      </c>
      <c r="P19" s="245">
        <v>17.749651214636042</v>
      </c>
      <c r="Q19" s="180">
        <v>66865</v>
      </c>
      <c r="R19" s="246">
        <v>19.234254318466206</v>
      </c>
      <c r="S19" s="34"/>
    </row>
    <row r="20" spans="1:19" s="1742" customFormat="1" ht="15" customHeight="1">
      <c r="A20" s="244" t="s">
        <v>382</v>
      </c>
      <c r="B20" s="180">
        <v>645521</v>
      </c>
      <c r="C20" s="180">
        <v>27586</v>
      </c>
      <c r="D20" s="245">
        <v>4.2734473394358972</v>
      </c>
      <c r="E20" s="180">
        <v>107896</v>
      </c>
      <c r="F20" s="245">
        <v>16.71456079662784</v>
      </c>
      <c r="G20" s="180">
        <v>33850</v>
      </c>
      <c r="H20" s="245">
        <v>5.2438263046438456</v>
      </c>
      <c r="I20" s="180">
        <v>29432</v>
      </c>
      <c r="J20" s="245">
        <v>4.5594178965517775</v>
      </c>
      <c r="K20" s="180">
        <v>23759</v>
      </c>
      <c r="L20" s="245">
        <v>3.6805928854367247</v>
      </c>
      <c r="M20" s="180">
        <v>159814</v>
      </c>
      <c r="N20" s="245">
        <v>24.757366530291037</v>
      </c>
      <c r="O20" s="180">
        <v>125147</v>
      </c>
      <c r="P20" s="245">
        <v>19.386975791647366</v>
      </c>
      <c r="Q20" s="180">
        <v>138037</v>
      </c>
      <c r="R20" s="246">
        <v>21.383812455365511</v>
      </c>
      <c r="S20" s="34"/>
    </row>
    <row r="21" spans="1:19" s="1742" customFormat="1" ht="15" customHeight="1">
      <c r="A21" s="244" t="s">
        <v>383</v>
      </c>
      <c r="B21" s="180">
        <v>123081</v>
      </c>
      <c r="C21" s="180">
        <v>6547</v>
      </c>
      <c r="D21" s="245">
        <v>5.3192612994694555</v>
      </c>
      <c r="E21" s="180">
        <v>24373</v>
      </c>
      <c r="F21" s="245">
        <v>19.802406545283187</v>
      </c>
      <c r="G21" s="180">
        <v>8285</v>
      </c>
      <c r="H21" s="245">
        <v>6.7313395243782548</v>
      </c>
      <c r="I21" s="180">
        <v>6930</v>
      </c>
      <c r="J21" s="245">
        <v>5.6304384917249619</v>
      </c>
      <c r="K21" s="180">
        <v>5158</v>
      </c>
      <c r="L21" s="245">
        <v>4.1907361818639757</v>
      </c>
      <c r="M21" s="180">
        <v>25654</v>
      </c>
      <c r="N21" s="245">
        <v>20.843184569511134</v>
      </c>
      <c r="O21" s="180">
        <v>21687</v>
      </c>
      <c r="P21" s="245">
        <v>17.620103834060497</v>
      </c>
      <c r="Q21" s="180">
        <v>24447</v>
      </c>
      <c r="R21" s="246">
        <v>19.862529553708534</v>
      </c>
      <c r="S21" s="34"/>
    </row>
    <row r="22" spans="1:19" s="1742" customFormat="1" ht="15" customHeight="1">
      <c r="A22" s="244" t="s">
        <v>384</v>
      </c>
      <c r="B22" s="180">
        <v>151657</v>
      </c>
      <c r="C22" s="180">
        <v>7615</v>
      </c>
      <c r="D22" s="245">
        <v>5.0211991533526312</v>
      </c>
      <c r="E22" s="180">
        <v>28404</v>
      </c>
      <c r="F22" s="245">
        <v>18.729105811139611</v>
      </c>
      <c r="G22" s="180">
        <v>9423</v>
      </c>
      <c r="H22" s="245">
        <v>6.2133630495130463</v>
      </c>
      <c r="I22" s="180">
        <v>7905</v>
      </c>
      <c r="J22" s="245">
        <v>5.2124201322721664</v>
      </c>
      <c r="K22" s="180">
        <v>5763</v>
      </c>
      <c r="L22" s="245">
        <v>3.8000224190113214</v>
      </c>
      <c r="M22" s="180">
        <v>31227</v>
      </c>
      <c r="N22" s="245">
        <v>20.590543133518398</v>
      </c>
      <c r="O22" s="180">
        <v>27018</v>
      </c>
      <c r="P22" s="245">
        <v>17.815201408441418</v>
      </c>
      <c r="Q22" s="180">
        <v>34302</v>
      </c>
      <c r="R22" s="246">
        <v>22.618144892751406</v>
      </c>
      <c r="S22" s="34"/>
    </row>
    <row r="23" spans="1:19" s="1742" customFormat="1" ht="15" customHeight="1">
      <c r="A23" s="244" t="s">
        <v>385</v>
      </c>
      <c r="B23" s="180">
        <v>451078</v>
      </c>
      <c r="C23" s="180">
        <v>22506</v>
      </c>
      <c r="D23" s="245">
        <v>4.9893809939744349</v>
      </c>
      <c r="E23" s="180">
        <v>99283</v>
      </c>
      <c r="F23" s="245">
        <v>22.01016232225912</v>
      </c>
      <c r="G23" s="180">
        <v>30289</v>
      </c>
      <c r="H23" s="245">
        <v>6.7148032047672466</v>
      </c>
      <c r="I23" s="180">
        <v>24837</v>
      </c>
      <c r="J23" s="245">
        <v>5.506143061732117</v>
      </c>
      <c r="K23" s="180">
        <v>18653</v>
      </c>
      <c r="L23" s="245">
        <v>4.1352049978052579</v>
      </c>
      <c r="M23" s="180">
        <v>103191</v>
      </c>
      <c r="N23" s="245">
        <v>22.876531331610053</v>
      </c>
      <c r="O23" s="180">
        <v>71577</v>
      </c>
      <c r="P23" s="245">
        <v>15.867987354736874</v>
      </c>
      <c r="Q23" s="180">
        <v>80742</v>
      </c>
      <c r="R23" s="246">
        <v>17.899786733114894</v>
      </c>
      <c r="S23" s="34"/>
    </row>
    <row r="24" spans="1:19" s="1742" customFormat="1" ht="15" customHeight="1">
      <c r="A24" s="192" t="s">
        <v>386</v>
      </c>
      <c r="B24" s="180">
        <v>177461</v>
      </c>
      <c r="C24" s="180">
        <v>6351</v>
      </c>
      <c r="D24" s="245">
        <v>3.578814500087343</v>
      </c>
      <c r="E24" s="180">
        <v>29266</v>
      </c>
      <c r="F24" s="245">
        <v>16.491510810826039</v>
      </c>
      <c r="G24" s="180">
        <v>10590</v>
      </c>
      <c r="H24" s="245">
        <v>5.9675083539481912</v>
      </c>
      <c r="I24" s="180">
        <v>9077</v>
      </c>
      <c r="J24" s="245">
        <v>5.1149266599421841</v>
      </c>
      <c r="K24" s="180">
        <v>7269</v>
      </c>
      <c r="L24" s="245">
        <v>4.0961112582482908</v>
      </c>
      <c r="M24" s="180">
        <v>39147</v>
      </c>
      <c r="N24" s="245">
        <v>22.059494762229448</v>
      </c>
      <c r="O24" s="180">
        <v>32628</v>
      </c>
      <c r="P24" s="245">
        <v>18.386011574374088</v>
      </c>
      <c r="Q24" s="180">
        <v>43133</v>
      </c>
      <c r="R24" s="246">
        <v>24.305622080344413</v>
      </c>
      <c r="S24" s="34"/>
    </row>
    <row r="25" spans="1:19" s="14" customFormat="1" ht="15" customHeight="1">
      <c r="B25" s="247"/>
      <c r="C25" s="247"/>
      <c r="D25" s="247"/>
      <c r="E25" s="247"/>
      <c r="F25" s="247"/>
      <c r="G25" s="247"/>
      <c r="H25" s="247"/>
      <c r="I25" s="247"/>
      <c r="J25" s="247"/>
      <c r="K25" s="247"/>
      <c r="L25" s="247"/>
      <c r="M25" s="247"/>
      <c r="N25" s="247"/>
      <c r="O25" s="247"/>
      <c r="P25" s="247"/>
      <c r="Q25" s="247"/>
      <c r="R25" s="247"/>
      <c r="S25" s="45"/>
    </row>
    <row r="26" spans="1:19" s="14" customFormat="1" ht="15" customHeight="1">
      <c r="A26" s="248"/>
      <c r="B26" s="247"/>
      <c r="C26" s="247"/>
      <c r="D26" s="249"/>
      <c r="E26" s="250"/>
      <c r="F26" s="249"/>
      <c r="G26" s="250"/>
      <c r="H26" s="249"/>
      <c r="I26" s="250"/>
      <c r="J26" s="249"/>
      <c r="K26" s="250"/>
      <c r="L26" s="249"/>
      <c r="M26" s="250"/>
      <c r="N26" s="249"/>
      <c r="O26" s="250"/>
      <c r="P26" s="249"/>
      <c r="Q26" s="250"/>
      <c r="R26" s="249"/>
      <c r="S26" s="45"/>
    </row>
    <row r="27" spans="1:19" s="14" customFormat="1" ht="15" customHeight="1">
      <c r="A27" s="251"/>
      <c r="B27" s="252"/>
      <c r="C27" s="253"/>
      <c r="D27" s="254"/>
      <c r="E27" s="235"/>
      <c r="F27" s="254"/>
      <c r="G27" s="235"/>
      <c r="H27" s="254"/>
      <c r="I27" s="235"/>
      <c r="J27" s="254"/>
      <c r="K27" s="235"/>
      <c r="L27" s="254"/>
      <c r="M27" s="235"/>
      <c r="N27" s="254"/>
      <c r="O27" s="235"/>
      <c r="P27" s="254"/>
      <c r="Q27" s="235"/>
      <c r="R27" s="254"/>
      <c r="S27" s="45"/>
    </row>
    <row r="28" spans="1:19" s="14" customFormat="1" ht="15" customHeight="1">
      <c r="A28" s="251"/>
      <c r="B28" s="252"/>
      <c r="C28" s="253"/>
      <c r="D28" s="255"/>
      <c r="E28" s="236"/>
      <c r="F28" s="255"/>
      <c r="G28" s="236"/>
      <c r="H28" s="255"/>
      <c r="I28" s="236"/>
      <c r="J28" s="255"/>
      <c r="K28" s="236"/>
      <c r="L28" s="255"/>
      <c r="M28" s="236"/>
      <c r="N28" s="255"/>
      <c r="O28" s="236"/>
      <c r="P28" s="255"/>
      <c r="Q28" s="236"/>
      <c r="R28" s="255"/>
      <c r="S28" s="45"/>
    </row>
    <row r="29" spans="1:19" s="14" customFormat="1" ht="15" customHeight="1">
      <c r="B29" s="252"/>
      <c r="C29" s="253"/>
      <c r="D29" s="255"/>
      <c r="E29" s="236"/>
      <c r="F29" s="255"/>
      <c r="G29" s="236"/>
      <c r="H29" s="255"/>
      <c r="I29" s="236"/>
      <c r="J29" s="255"/>
      <c r="K29" s="236"/>
      <c r="L29" s="255"/>
      <c r="M29" s="236"/>
      <c r="N29" s="255"/>
      <c r="O29" s="236"/>
      <c r="P29" s="255"/>
      <c r="Q29" s="236"/>
      <c r="R29" s="255"/>
      <c r="S29" s="45"/>
    </row>
    <row r="30" spans="1:19" s="14" customFormat="1" ht="15" customHeight="1">
      <c r="B30" s="252"/>
      <c r="C30" s="253"/>
      <c r="D30" s="255"/>
      <c r="E30" s="236"/>
      <c r="F30" s="255"/>
      <c r="G30" s="236"/>
      <c r="H30" s="255"/>
      <c r="I30" s="236"/>
      <c r="J30" s="255"/>
      <c r="K30" s="236"/>
      <c r="L30" s="255"/>
      <c r="M30" s="236"/>
      <c r="N30" s="255"/>
      <c r="O30" s="236"/>
      <c r="P30" s="255"/>
      <c r="Q30" s="236"/>
      <c r="R30" s="255"/>
      <c r="S30" s="45"/>
    </row>
    <row r="31" spans="1:19" s="14" customFormat="1" ht="15" customHeight="1">
      <c r="B31" s="252"/>
      <c r="C31" s="253"/>
      <c r="D31" s="255"/>
      <c r="E31" s="236"/>
      <c r="F31" s="255"/>
      <c r="G31" s="236"/>
      <c r="H31" s="255"/>
      <c r="I31" s="236"/>
      <c r="J31" s="255"/>
      <c r="K31" s="236"/>
      <c r="L31" s="255"/>
      <c r="M31" s="236"/>
      <c r="N31" s="255"/>
      <c r="O31" s="236"/>
      <c r="P31" s="255"/>
      <c r="Q31" s="236"/>
      <c r="R31" s="255"/>
      <c r="S31" s="45"/>
    </row>
    <row r="32" spans="1:19" s="14" customFormat="1" ht="15" customHeight="1">
      <c r="B32" s="252"/>
      <c r="C32" s="253"/>
      <c r="D32" s="255"/>
      <c r="E32" s="236"/>
      <c r="F32" s="255"/>
      <c r="G32" s="236"/>
      <c r="H32" s="255"/>
      <c r="I32" s="236"/>
      <c r="J32" s="255"/>
      <c r="K32" s="236"/>
      <c r="L32" s="255"/>
      <c r="M32" s="236"/>
      <c r="N32" s="255"/>
      <c r="O32" s="236"/>
      <c r="P32" s="255"/>
      <c r="Q32" s="236"/>
      <c r="R32" s="255"/>
      <c r="S32" s="45"/>
    </row>
    <row r="33" spans="2:19" s="14" customFormat="1" ht="15" customHeight="1">
      <c r="B33" s="252"/>
      <c r="C33" s="253"/>
      <c r="D33" s="255"/>
      <c r="E33" s="236"/>
      <c r="F33" s="255"/>
      <c r="G33" s="236"/>
      <c r="H33" s="255"/>
      <c r="I33" s="236"/>
      <c r="J33" s="255"/>
      <c r="K33" s="236"/>
      <c r="L33" s="255"/>
      <c r="M33" s="236"/>
      <c r="N33" s="255"/>
      <c r="O33" s="236"/>
      <c r="P33" s="255"/>
      <c r="Q33" s="236"/>
      <c r="R33" s="255"/>
      <c r="S33" s="45"/>
    </row>
    <row r="34" spans="2:19" s="14" customFormat="1" ht="15" customHeight="1">
      <c r="B34" s="252"/>
      <c r="C34" s="253"/>
      <c r="D34" s="255"/>
      <c r="E34" s="236"/>
      <c r="F34" s="255"/>
      <c r="G34" s="236"/>
      <c r="H34" s="255"/>
      <c r="I34" s="236"/>
      <c r="J34" s="255"/>
      <c r="K34" s="236"/>
      <c r="L34" s="255"/>
      <c r="M34" s="236"/>
      <c r="N34" s="255"/>
      <c r="O34" s="236"/>
      <c r="P34" s="255"/>
      <c r="Q34" s="236"/>
      <c r="R34" s="255"/>
      <c r="S34" s="45"/>
    </row>
    <row r="35" spans="2:19" s="14" customFormat="1" ht="15" customHeight="1">
      <c r="B35" s="252"/>
      <c r="C35" s="253"/>
      <c r="D35" s="255"/>
      <c r="E35" s="236"/>
      <c r="F35" s="255"/>
      <c r="G35" s="236"/>
      <c r="H35" s="255"/>
      <c r="I35" s="236"/>
      <c r="J35" s="255"/>
      <c r="K35" s="236"/>
      <c r="L35" s="255"/>
      <c r="M35" s="236"/>
      <c r="N35" s="255"/>
      <c r="O35" s="236"/>
      <c r="P35" s="255"/>
      <c r="Q35" s="236"/>
      <c r="R35" s="255"/>
      <c r="S35" s="45"/>
    </row>
    <row r="36" spans="2:19" s="14" customFormat="1" ht="15" customHeight="1">
      <c r="B36" s="252"/>
      <c r="C36" s="253"/>
      <c r="D36" s="255"/>
      <c r="E36" s="236"/>
      <c r="F36" s="255"/>
      <c r="G36" s="236"/>
      <c r="H36" s="255"/>
      <c r="I36" s="236"/>
      <c r="J36" s="255"/>
      <c r="K36" s="236"/>
      <c r="L36" s="255"/>
      <c r="M36" s="236"/>
      <c r="N36" s="255"/>
      <c r="O36" s="236"/>
      <c r="P36" s="255"/>
      <c r="Q36" s="236"/>
      <c r="R36" s="255"/>
      <c r="S36" s="45"/>
    </row>
    <row r="37" spans="2:19" s="14" customFormat="1" ht="15" customHeight="1">
      <c r="B37" s="252"/>
      <c r="C37" s="253"/>
      <c r="D37" s="255"/>
      <c r="E37" s="236"/>
      <c r="F37" s="255"/>
      <c r="G37" s="236"/>
      <c r="H37" s="255"/>
      <c r="I37" s="236"/>
      <c r="J37" s="255"/>
      <c r="K37" s="236"/>
      <c r="L37" s="255"/>
      <c r="M37" s="236"/>
      <c r="N37" s="255"/>
      <c r="O37" s="236"/>
      <c r="P37" s="255"/>
      <c r="Q37" s="236"/>
      <c r="R37" s="255"/>
      <c r="S37" s="45"/>
    </row>
    <row r="38" spans="2:19" s="14" customFormat="1" ht="15" customHeight="1">
      <c r="B38" s="252"/>
      <c r="C38" s="253"/>
      <c r="D38" s="255"/>
      <c r="E38" s="236"/>
      <c r="F38" s="255"/>
      <c r="G38" s="236"/>
      <c r="H38" s="255"/>
      <c r="I38" s="236"/>
      <c r="J38" s="255"/>
      <c r="K38" s="236"/>
      <c r="L38" s="255"/>
      <c r="M38" s="236"/>
      <c r="N38" s="255"/>
      <c r="O38" s="236"/>
      <c r="P38" s="255"/>
      <c r="Q38" s="236"/>
      <c r="R38" s="255"/>
    </row>
    <row r="39" spans="2:19" s="14" customFormat="1" ht="15" customHeight="1">
      <c r="B39" s="252"/>
      <c r="C39" s="253"/>
      <c r="D39" s="255"/>
      <c r="E39" s="236"/>
      <c r="F39" s="255"/>
      <c r="G39" s="236"/>
      <c r="H39" s="255"/>
      <c r="I39" s="236"/>
      <c r="J39" s="255"/>
      <c r="K39" s="236"/>
      <c r="L39" s="255"/>
      <c r="M39" s="236"/>
      <c r="N39" s="255"/>
      <c r="O39" s="236"/>
      <c r="P39" s="255"/>
      <c r="Q39" s="236"/>
      <c r="R39" s="255"/>
    </row>
    <row r="40" spans="2:19" s="14" customFormat="1" ht="15" customHeight="1">
      <c r="B40" s="252"/>
      <c r="C40" s="253"/>
      <c r="D40" s="255"/>
      <c r="E40" s="236"/>
      <c r="F40" s="255"/>
      <c r="G40" s="236"/>
      <c r="H40" s="255"/>
      <c r="I40" s="236"/>
      <c r="J40" s="255"/>
      <c r="K40" s="236"/>
      <c r="L40" s="255"/>
      <c r="M40" s="236"/>
      <c r="N40" s="255"/>
      <c r="O40" s="236"/>
      <c r="P40" s="255"/>
      <c r="Q40" s="236"/>
      <c r="R40" s="255"/>
    </row>
    <row r="41" spans="2:19" s="14" customFormat="1" ht="15" customHeight="1">
      <c r="B41" s="252"/>
      <c r="C41" s="253"/>
      <c r="D41" s="255"/>
      <c r="E41" s="236"/>
      <c r="F41" s="255"/>
      <c r="G41" s="236"/>
      <c r="H41" s="255"/>
      <c r="I41" s="236"/>
      <c r="J41" s="255"/>
      <c r="K41" s="236"/>
      <c r="L41" s="255"/>
      <c r="M41" s="236"/>
      <c r="N41" s="255"/>
      <c r="O41" s="236"/>
      <c r="P41" s="255"/>
      <c r="Q41" s="236"/>
      <c r="R41" s="255"/>
    </row>
    <row r="42" spans="2:19" s="14" customFormat="1" ht="15" customHeight="1">
      <c r="B42" s="18"/>
      <c r="C42" s="256"/>
      <c r="D42" s="255"/>
      <c r="E42" s="236"/>
      <c r="F42" s="255"/>
      <c r="G42" s="236"/>
      <c r="H42" s="255"/>
      <c r="I42" s="236"/>
      <c r="J42" s="255"/>
      <c r="K42" s="236"/>
      <c r="L42" s="255"/>
      <c r="M42" s="236"/>
      <c r="N42" s="255"/>
      <c r="O42" s="236"/>
      <c r="P42" s="255"/>
      <c r="Q42" s="236"/>
      <c r="R42" s="255"/>
    </row>
    <row r="43" spans="2:19" s="14" customFormat="1" ht="15" customHeight="1">
      <c r="B43" s="18"/>
      <c r="C43" s="256"/>
      <c r="D43" s="255"/>
      <c r="E43" s="236"/>
      <c r="F43" s="255"/>
      <c r="G43" s="236"/>
      <c r="H43" s="255"/>
      <c r="I43" s="236"/>
      <c r="J43" s="255"/>
      <c r="K43" s="236"/>
      <c r="L43" s="255"/>
      <c r="M43" s="236"/>
      <c r="N43" s="255"/>
      <c r="O43" s="236"/>
      <c r="P43" s="255"/>
      <c r="Q43" s="236"/>
      <c r="R43" s="255"/>
    </row>
    <row r="44" spans="2:19" s="14" customFormat="1" ht="15" customHeight="1">
      <c r="B44" s="18"/>
      <c r="C44" s="256"/>
      <c r="D44" s="257"/>
      <c r="E44" s="257"/>
      <c r="F44" s="257"/>
      <c r="G44" s="27"/>
      <c r="H44" s="27"/>
      <c r="I44" s="27"/>
      <c r="J44" s="27"/>
      <c r="K44" s="27"/>
      <c r="L44" s="45"/>
      <c r="M44" s="45"/>
      <c r="N44" s="45"/>
      <c r="O44" s="45"/>
      <c r="P44" s="45"/>
      <c r="Q44" s="45"/>
      <c r="R44" s="45"/>
    </row>
    <row r="45" spans="2:19" s="14" customFormat="1" ht="15" customHeight="1">
      <c r="B45" s="18"/>
      <c r="C45" s="256"/>
      <c r="D45" s="258"/>
      <c r="E45" s="257"/>
      <c r="F45" s="258"/>
      <c r="G45" s="257"/>
      <c r="H45" s="258"/>
      <c r="I45" s="257"/>
      <c r="J45" s="258"/>
      <c r="K45" s="257"/>
      <c r="L45" s="258"/>
      <c r="M45" s="257"/>
      <c r="N45" s="258"/>
      <c r="O45" s="257"/>
      <c r="P45" s="258"/>
      <c r="Q45" s="257"/>
      <c r="R45" s="258"/>
    </row>
    <row r="46" spans="2:19" s="14" customFormat="1" ht="15" customHeight="1">
      <c r="B46" s="18"/>
      <c r="C46" s="256"/>
      <c r="D46" s="258"/>
      <c r="E46" s="257"/>
      <c r="F46" s="258"/>
      <c r="G46" s="257"/>
      <c r="H46" s="258"/>
      <c r="I46" s="257"/>
      <c r="J46" s="258"/>
      <c r="K46" s="257"/>
      <c r="L46" s="258"/>
      <c r="M46" s="257"/>
      <c r="N46" s="258"/>
      <c r="O46" s="257"/>
      <c r="P46" s="258"/>
      <c r="Q46" s="257"/>
      <c r="R46" s="258"/>
    </row>
    <row r="47" spans="2:19" s="14" customFormat="1" ht="15" customHeight="1">
      <c r="B47" s="18"/>
      <c r="C47" s="256"/>
      <c r="D47" s="258"/>
      <c r="E47" s="257"/>
      <c r="F47" s="258"/>
      <c r="G47" s="257"/>
      <c r="H47" s="258"/>
      <c r="I47" s="257"/>
      <c r="J47" s="258"/>
      <c r="K47" s="257"/>
      <c r="L47" s="258"/>
      <c r="M47" s="257"/>
      <c r="N47" s="258"/>
      <c r="O47" s="257"/>
      <c r="P47" s="258"/>
      <c r="Q47" s="257"/>
      <c r="R47" s="258"/>
    </row>
    <row r="48" spans="2:19" s="14" customFormat="1" ht="15" customHeight="1">
      <c r="B48" s="18"/>
      <c r="C48" s="256"/>
      <c r="D48" s="258"/>
      <c r="E48" s="257"/>
      <c r="F48" s="258"/>
      <c r="G48" s="257"/>
      <c r="H48" s="258"/>
      <c r="I48" s="257"/>
      <c r="J48" s="258"/>
      <c r="K48" s="257"/>
      <c r="L48" s="258"/>
      <c r="M48" s="257"/>
      <c r="N48" s="258"/>
      <c r="O48" s="257"/>
      <c r="P48" s="258"/>
      <c r="Q48" s="257"/>
      <c r="R48" s="258"/>
    </row>
    <row r="49" spans="2:18" s="14" customFormat="1" ht="15" customHeight="1">
      <c r="B49" s="18"/>
      <c r="C49" s="256"/>
      <c r="D49" s="258"/>
      <c r="E49" s="257"/>
      <c r="F49" s="258"/>
      <c r="G49" s="257"/>
      <c r="H49" s="258"/>
      <c r="I49" s="257"/>
      <c r="J49" s="258"/>
      <c r="K49" s="257"/>
      <c r="L49" s="258"/>
      <c r="M49" s="257"/>
      <c r="N49" s="258"/>
      <c r="O49" s="257"/>
      <c r="P49" s="258"/>
      <c r="Q49" s="257"/>
      <c r="R49" s="258"/>
    </row>
    <row r="50" spans="2:18" s="14" customFormat="1" ht="15" customHeight="1">
      <c r="B50" s="18"/>
      <c r="C50" s="256"/>
      <c r="D50" s="258"/>
      <c r="E50" s="257"/>
      <c r="F50" s="258"/>
      <c r="G50" s="257"/>
      <c r="H50" s="258"/>
      <c r="I50" s="257"/>
      <c r="J50" s="258"/>
      <c r="K50" s="257"/>
      <c r="L50" s="258"/>
      <c r="M50" s="257"/>
      <c r="N50" s="258"/>
      <c r="O50" s="257"/>
      <c r="P50" s="258"/>
      <c r="Q50" s="257"/>
      <c r="R50" s="258"/>
    </row>
    <row r="51" spans="2:18" s="14" customFormat="1" ht="15" customHeight="1">
      <c r="B51" s="18"/>
      <c r="C51" s="256"/>
      <c r="D51" s="258"/>
      <c r="E51" s="257"/>
      <c r="F51" s="258"/>
      <c r="G51" s="257"/>
      <c r="H51" s="258"/>
      <c r="I51" s="257"/>
      <c r="J51" s="258"/>
      <c r="K51" s="257"/>
      <c r="L51" s="258"/>
      <c r="M51" s="257"/>
      <c r="N51" s="258"/>
      <c r="O51" s="257"/>
      <c r="P51" s="258"/>
      <c r="Q51" s="257"/>
      <c r="R51" s="258"/>
    </row>
    <row r="52" spans="2:18" s="14" customFormat="1" ht="15" customHeight="1">
      <c r="B52" s="18"/>
      <c r="C52" s="256"/>
      <c r="D52" s="258"/>
      <c r="E52" s="257"/>
      <c r="F52" s="258"/>
      <c r="G52" s="257"/>
      <c r="H52" s="258"/>
      <c r="I52" s="257"/>
      <c r="J52" s="258"/>
      <c r="K52" s="257"/>
      <c r="L52" s="258"/>
      <c r="M52" s="257"/>
      <c r="N52" s="258"/>
      <c r="O52" s="257"/>
      <c r="P52" s="258"/>
      <c r="Q52" s="257"/>
      <c r="R52" s="258"/>
    </row>
    <row r="53" spans="2:18" s="14" customFormat="1" ht="15" customHeight="1">
      <c r="B53" s="18"/>
      <c r="C53" s="256"/>
      <c r="D53" s="258"/>
      <c r="E53" s="257"/>
      <c r="F53" s="258"/>
      <c r="G53" s="257"/>
      <c r="H53" s="258"/>
      <c r="I53" s="257"/>
      <c r="J53" s="258"/>
      <c r="K53" s="257"/>
      <c r="L53" s="258"/>
      <c r="M53" s="257"/>
      <c r="N53" s="258"/>
      <c r="O53" s="257"/>
      <c r="P53" s="258"/>
      <c r="Q53" s="257"/>
      <c r="R53" s="258"/>
    </row>
    <row r="54" spans="2:18" s="14" customFormat="1" ht="15" customHeight="1">
      <c r="B54" s="69"/>
      <c r="C54" s="256"/>
      <c r="D54" s="258"/>
      <c r="E54" s="257"/>
      <c r="F54" s="258"/>
      <c r="G54" s="257"/>
      <c r="H54" s="258"/>
      <c r="I54" s="257"/>
      <c r="J54" s="258"/>
      <c r="K54" s="257"/>
      <c r="L54" s="258"/>
      <c r="M54" s="257"/>
      <c r="N54" s="258"/>
      <c r="O54" s="257"/>
      <c r="P54" s="258"/>
      <c r="Q54" s="257"/>
      <c r="R54" s="258"/>
    </row>
    <row r="55" spans="2:18" s="14" customFormat="1" ht="15" customHeight="1">
      <c r="B55" s="18"/>
      <c r="C55" s="256"/>
      <c r="D55" s="258"/>
      <c r="E55" s="257"/>
      <c r="F55" s="258"/>
      <c r="G55" s="257"/>
      <c r="H55" s="258"/>
      <c r="I55" s="257"/>
      <c r="J55" s="258"/>
      <c r="K55" s="257"/>
      <c r="L55" s="258"/>
      <c r="M55" s="257"/>
      <c r="N55" s="258"/>
      <c r="O55" s="257"/>
      <c r="P55" s="258"/>
      <c r="Q55" s="257"/>
      <c r="R55" s="258"/>
    </row>
    <row r="56" spans="2:18" s="14" customFormat="1" ht="15" customHeight="1">
      <c r="B56" s="18"/>
      <c r="C56" s="256"/>
      <c r="D56" s="258"/>
      <c r="E56" s="257"/>
      <c r="F56" s="258"/>
      <c r="G56" s="257"/>
      <c r="H56" s="258"/>
      <c r="I56" s="257"/>
      <c r="J56" s="258"/>
      <c r="K56" s="257"/>
      <c r="L56" s="258"/>
      <c r="M56" s="257"/>
      <c r="N56" s="258"/>
      <c r="O56" s="257"/>
      <c r="P56" s="258"/>
      <c r="Q56" s="257"/>
      <c r="R56" s="258"/>
    </row>
    <row r="57" spans="2:18" s="14" customFormat="1" ht="15" customHeight="1">
      <c r="B57" s="18"/>
      <c r="C57" s="256"/>
      <c r="D57" s="258"/>
      <c r="E57" s="257"/>
      <c r="F57" s="258"/>
      <c r="G57" s="257"/>
      <c r="H57" s="258"/>
      <c r="I57" s="257"/>
      <c r="J57" s="258"/>
      <c r="K57" s="257"/>
      <c r="L57" s="258"/>
      <c r="M57" s="257"/>
      <c r="N57" s="258"/>
      <c r="O57" s="257"/>
      <c r="P57" s="258"/>
      <c r="Q57" s="257"/>
      <c r="R57" s="258"/>
    </row>
    <row r="58" spans="2:18" s="14" customFormat="1" ht="15" customHeight="1">
      <c r="B58" s="18"/>
      <c r="C58" s="256"/>
      <c r="D58" s="258"/>
      <c r="E58" s="257"/>
      <c r="F58" s="258"/>
      <c r="G58" s="257"/>
      <c r="H58" s="258"/>
      <c r="I58" s="257"/>
      <c r="J58" s="258"/>
      <c r="K58" s="257"/>
      <c r="L58" s="258"/>
      <c r="M58" s="257"/>
      <c r="N58" s="258"/>
      <c r="O58" s="257"/>
      <c r="P58" s="258"/>
      <c r="Q58" s="257"/>
      <c r="R58" s="258"/>
    </row>
    <row r="59" spans="2:18" s="14" customFormat="1" ht="15" customHeight="1">
      <c r="B59" s="18"/>
      <c r="C59" s="256"/>
      <c r="D59" s="258"/>
      <c r="E59" s="257"/>
      <c r="F59" s="258"/>
      <c r="G59" s="257"/>
      <c r="H59" s="258"/>
      <c r="I59" s="257"/>
      <c r="J59" s="258"/>
      <c r="K59" s="257"/>
      <c r="L59" s="258"/>
      <c r="M59" s="257"/>
      <c r="N59" s="258"/>
      <c r="O59" s="257"/>
      <c r="P59" s="258"/>
      <c r="Q59" s="257"/>
      <c r="R59" s="258"/>
    </row>
    <row r="60" spans="2:18" s="14" customFormat="1" ht="15" customHeight="1">
      <c r="B60" s="18"/>
      <c r="C60" s="256"/>
      <c r="D60" s="258"/>
      <c r="E60" s="257"/>
      <c r="F60" s="258"/>
      <c r="G60" s="257"/>
      <c r="H60" s="258"/>
      <c r="I60" s="257"/>
      <c r="J60" s="258"/>
      <c r="K60" s="257"/>
      <c r="L60" s="258"/>
      <c r="M60" s="257"/>
      <c r="N60" s="258"/>
      <c r="O60" s="257"/>
      <c r="P60" s="258"/>
      <c r="Q60" s="257"/>
      <c r="R60" s="258"/>
    </row>
    <row r="61" spans="2:18" s="14" customFormat="1" ht="15" customHeight="1">
      <c r="B61" s="18"/>
      <c r="C61" s="256"/>
      <c r="D61" s="258"/>
      <c r="E61" s="257"/>
      <c r="F61" s="258"/>
      <c r="G61" s="257"/>
      <c r="H61" s="258"/>
      <c r="I61" s="257"/>
      <c r="J61" s="258"/>
      <c r="K61" s="257"/>
      <c r="L61" s="258"/>
      <c r="M61" s="257"/>
      <c r="N61" s="258"/>
      <c r="O61" s="257"/>
      <c r="P61" s="258"/>
      <c r="Q61" s="257"/>
      <c r="R61" s="258"/>
    </row>
    <row r="62" spans="2:18" s="14" customFormat="1" ht="15" customHeight="1">
      <c r="B62" s="18"/>
      <c r="C62" s="256"/>
      <c r="D62" s="258"/>
      <c r="E62" s="257"/>
      <c r="F62" s="258"/>
      <c r="G62" s="257"/>
      <c r="H62" s="258"/>
      <c r="I62" s="257"/>
      <c r="J62" s="258"/>
      <c r="K62" s="257"/>
      <c r="L62" s="258"/>
      <c r="M62" s="257"/>
      <c r="N62" s="258"/>
      <c r="O62" s="257"/>
      <c r="P62" s="258"/>
      <c r="Q62" s="257"/>
      <c r="R62" s="258"/>
    </row>
    <row r="63" spans="2:18" s="14" customFormat="1" ht="15" customHeight="1">
      <c r="B63" s="18"/>
      <c r="C63" s="256"/>
      <c r="D63" s="257"/>
      <c r="E63" s="257"/>
      <c r="F63" s="257"/>
      <c r="G63" s="257"/>
      <c r="H63" s="257"/>
      <c r="I63" s="257"/>
      <c r="J63" s="257"/>
      <c r="K63" s="257"/>
      <c r="L63" s="257"/>
      <c r="M63" s="257"/>
      <c r="N63" s="257"/>
      <c r="O63" s="257"/>
      <c r="P63" s="257"/>
      <c r="Q63" s="257"/>
      <c r="R63" s="257"/>
    </row>
    <row r="64" spans="2:18" s="14" customFormat="1" ht="15" customHeight="1">
      <c r="B64" s="18"/>
      <c r="C64" s="256"/>
      <c r="D64" s="257"/>
      <c r="E64" s="257"/>
      <c r="F64" s="257"/>
      <c r="G64" s="257"/>
      <c r="H64" s="257"/>
      <c r="I64" s="257"/>
      <c r="J64" s="257"/>
      <c r="K64" s="257"/>
      <c r="L64" s="257"/>
      <c r="M64" s="257"/>
      <c r="N64" s="257"/>
      <c r="O64" s="257"/>
      <c r="P64" s="257"/>
      <c r="Q64" s="257"/>
      <c r="R64" s="257"/>
    </row>
    <row r="65" spans="2:18" s="14" customFormat="1" ht="15" customHeight="1">
      <c r="B65" s="18"/>
      <c r="C65" s="256"/>
      <c r="D65" s="257"/>
      <c r="E65" s="257"/>
      <c r="F65" s="257"/>
      <c r="G65" s="27"/>
      <c r="H65" s="27"/>
      <c r="I65" s="27"/>
      <c r="J65" s="27"/>
      <c r="K65" s="27"/>
      <c r="L65" s="45"/>
      <c r="M65" s="45"/>
      <c r="N65" s="45"/>
      <c r="O65" s="45"/>
      <c r="P65" s="45"/>
      <c r="Q65" s="45"/>
      <c r="R65" s="45"/>
    </row>
    <row r="66" spans="2:18" s="14" customFormat="1" ht="15" customHeight="1">
      <c r="B66" s="18"/>
      <c r="C66" s="256"/>
      <c r="D66" s="257"/>
      <c r="E66" s="257"/>
      <c r="F66" s="257"/>
      <c r="G66" s="27"/>
      <c r="H66" s="27"/>
      <c r="I66" s="27"/>
      <c r="J66" s="27"/>
      <c r="K66" s="27"/>
      <c r="L66" s="45"/>
      <c r="M66" s="45"/>
      <c r="N66" s="45"/>
      <c r="O66" s="45"/>
      <c r="P66" s="45"/>
      <c r="Q66" s="45"/>
      <c r="R66" s="45"/>
    </row>
    <row r="67" spans="2:18" s="14" customFormat="1" ht="15" customHeight="1">
      <c r="B67" s="18"/>
      <c r="C67" s="256"/>
      <c r="D67" s="257"/>
      <c r="E67" s="257"/>
      <c r="F67" s="257"/>
      <c r="G67" s="27"/>
      <c r="H67" s="27"/>
      <c r="I67" s="27"/>
      <c r="J67" s="27"/>
      <c r="K67" s="27"/>
      <c r="L67" s="45"/>
      <c r="M67" s="45"/>
      <c r="N67" s="45"/>
      <c r="O67" s="45"/>
      <c r="P67" s="45"/>
      <c r="Q67" s="45"/>
      <c r="R67" s="45"/>
    </row>
    <row r="68" spans="2:18" s="14" customFormat="1" ht="15" customHeight="1">
      <c r="B68" s="18"/>
      <c r="C68" s="256"/>
      <c r="D68" s="257"/>
      <c r="E68" s="257"/>
      <c r="F68" s="257"/>
      <c r="G68" s="27"/>
      <c r="H68" s="27"/>
      <c r="I68" s="27"/>
      <c r="J68" s="27"/>
      <c r="K68" s="27"/>
      <c r="L68" s="45"/>
      <c r="M68" s="45"/>
      <c r="N68" s="45"/>
      <c r="O68" s="45"/>
      <c r="P68" s="45"/>
      <c r="Q68" s="45"/>
      <c r="R68" s="45"/>
    </row>
    <row r="69" spans="2:18" s="14" customFormat="1" ht="15" customHeight="1">
      <c r="B69" s="18"/>
      <c r="C69" s="256"/>
      <c r="D69" s="257"/>
      <c r="E69" s="257"/>
      <c r="F69" s="257"/>
      <c r="G69" s="27"/>
      <c r="H69" s="27"/>
      <c r="I69" s="27"/>
      <c r="J69" s="27"/>
      <c r="K69" s="27"/>
      <c r="L69" s="45"/>
      <c r="M69" s="45"/>
      <c r="N69" s="45"/>
      <c r="O69" s="45"/>
      <c r="P69" s="45"/>
      <c r="Q69" s="45"/>
      <c r="R69" s="45"/>
    </row>
    <row r="70" spans="2:18" s="14" customFormat="1" ht="15" customHeight="1">
      <c r="B70" s="18"/>
      <c r="C70" s="256"/>
      <c r="D70" s="257"/>
      <c r="E70" s="257"/>
      <c r="F70" s="257"/>
      <c r="G70" s="27"/>
      <c r="H70" s="27"/>
      <c r="I70" s="27"/>
      <c r="J70" s="27"/>
      <c r="K70" s="27"/>
      <c r="L70" s="45"/>
      <c r="M70" s="45"/>
      <c r="N70" s="45"/>
      <c r="O70" s="45"/>
      <c r="P70" s="45"/>
      <c r="Q70" s="45"/>
      <c r="R70" s="45"/>
    </row>
    <row r="71" spans="2:18" s="14" customFormat="1" ht="15" customHeight="1">
      <c r="B71" s="18"/>
      <c r="C71" s="256"/>
      <c r="D71" s="257"/>
      <c r="E71" s="257"/>
      <c r="F71" s="257"/>
      <c r="G71" s="27"/>
      <c r="H71" s="27"/>
      <c r="I71" s="27"/>
      <c r="J71" s="27"/>
      <c r="K71" s="27"/>
      <c r="L71" s="45"/>
      <c r="M71" s="45"/>
      <c r="N71" s="45"/>
      <c r="O71" s="45"/>
      <c r="P71" s="45"/>
      <c r="Q71" s="45"/>
      <c r="R71" s="45"/>
    </row>
    <row r="72" spans="2:18" s="14" customFormat="1" ht="15" customHeight="1">
      <c r="B72" s="18"/>
      <c r="C72" s="256"/>
      <c r="D72" s="257"/>
      <c r="E72" s="257"/>
      <c r="F72" s="257"/>
      <c r="G72" s="27"/>
      <c r="H72" s="27"/>
      <c r="I72" s="27"/>
      <c r="J72" s="27"/>
      <c r="K72" s="27"/>
      <c r="L72" s="45"/>
      <c r="M72" s="45"/>
      <c r="N72" s="45"/>
      <c r="O72" s="45"/>
      <c r="P72" s="45"/>
      <c r="Q72" s="45"/>
      <c r="R72" s="45"/>
    </row>
    <row r="73" spans="2:18" s="14" customFormat="1" ht="15" customHeight="1">
      <c r="B73" s="18"/>
      <c r="C73" s="256"/>
      <c r="D73" s="257"/>
      <c r="E73" s="257"/>
      <c r="F73" s="257"/>
      <c r="G73" s="27"/>
      <c r="H73" s="27"/>
      <c r="I73" s="27"/>
      <c r="J73" s="27"/>
      <c r="K73" s="27"/>
      <c r="L73" s="45"/>
      <c r="M73" s="45"/>
      <c r="N73" s="45"/>
      <c r="O73" s="45"/>
      <c r="P73" s="45"/>
      <c r="Q73" s="45"/>
      <c r="R73" s="45"/>
    </row>
    <row r="74" spans="2:18" s="14" customFormat="1" ht="15" customHeight="1">
      <c r="B74" s="18"/>
      <c r="C74" s="256"/>
      <c r="D74" s="256"/>
      <c r="E74" s="256"/>
      <c r="F74" s="256"/>
      <c r="G74" s="18"/>
      <c r="H74" s="18"/>
      <c r="I74" s="18"/>
      <c r="J74" s="18"/>
      <c r="K74" s="18"/>
    </row>
    <row r="75" spans="2:18" s="14" customFormat="1" ht="15" customHeight="1">
      <c r="B75" s="18"/>
      <c r="C75" s="256"/>
      <c r="D75" s="256"/>
      <c r="E75" s="256"/>
      <c r="F75" s="256"/>
      <c r="G75" s="18"/>
      <c r="H75" s="18"/>
      <c r="I75" s="18"/>
      <c r="J75" s="18"/>
      <c r="K75" s="18"/>
    </row>
    <row r="76" spans="2:18" s="14" customFormat="1" ht="15" customHeight="1">
      <c r="B76" s="18"/>
      <c r="C76" s="256"/>
      <c r="D76" s="256"/>
      <c r="E76" s="256"/>
      <c r="F76" s="256"/>
      <c r="G76" s="18"/>
      <c r="H76" s="18"/>
      <c r="I76" s="18"/>
      <c r="J76" s="18"/>
      <c r="K76" s="18"/>
    </row>
    <row r="77" spans="2:18" s="14" customFormat="1" ht="15" customHeight="1">
      <c r="B77" s="18"/>
      <c r="C77" s="256"/>
      <c r="D77" s="256"/>
      <c r="E77" s="256"/>
      <c r="F77" s="256"/>
      <c r="G77" s="18"/>
      <c r="H77" s="18"/>
      <c r="I77" s="18"/>
      <c r="J77" s="18"/>
      <c r="K77" s="18"/>
    </row>
    <row r="78" spans="2:18" s="14" customFormat="1" ht="15" customHeight="1">
      <c r="B78" s="18"/>
      <c r="C78" s="256"/>
      <c r="D78" s="256"/>
      <c r="E78" s="256"/>
      <c r="F78" s="256"/>
      <c r="G78" s="18"/>
      <c r="H78" s="18"/>
      <c r="I78" s="18"/>
      <c r="J78" s="18"/>
      <c r="K78" s="18"/>
    </row>
    <row r="79" spans="2:18" s="14" customFormat="1" ht="15" customHeight="1">
      <c r="B79" s="18"/>
      <c r="C79" s="256"/>
      <c r="D79" s="256"/>
      <c r="E79" s="256"/>
      <c r="F79" s="256"/>
      <c r="G79" s="18"/>
      <c r="H79" s="18"/>
      <c r="I79" s="18"/>
      <c r="J79" s="18"/>
      <c r="K79" s="18"/>
    </row>
    <row r="80" spans="2:18" s="14" customFormat="1" ht="15" customHeight="1">
      <c r="B80" s="18"/>
      <c r="C80" s="256"/>
      <c r="D80" s="256"/>
      <c r="E80" s="256"/>
      <c r="F80" s="256"/>
      <c r="G80" s="18"/>
      <c r="H80" s="18"/>
      <c r="I80" s="18"/>
      <c r="J80" s="18"/>
      <c r="K80" s="18"/>
    </row>
    <row r="81" spans="2:11" s="14" customFormat="1" ht="15" customHeight="1">
      <c r="B81" s="18"/>
      <c r="C81" s="256"/>
      <c r="D81" s="256"/>
      <c r="E81" s="256"/>
      <c r="F81" s="256"/>
      <c r="G81" s="18"/>
      <c r="H81" s="18"/>
      <c r="I81" s="18"/>
      <c r="J81" s="18"/>
      <c r="K81" s="18"/>
    </row>
    <row r="82" spans="2:11" s="14" customFormat="1" ht="15" customHeight="1">
      <c r="B82" s="18"/>
      <c r="C82" s="256"/>
      <c r="D82" s="256"/>
      <c r="E82" s="256"/>
      <c r="F82" s="256"/>
      <c r="G82" s="18"/>
      <c r="H82" s="18"/>
      <c r="I82" s="18"/>
      <c r="J82" s="18"/>
      <c r="K82" s="18"/>
    </row>
    <row r="83" spans="2:11" s="14" customFormat="1" ht="15" customHeight="1">
      <c r="B83" s="18"/>
      <c r="C83" s="256"/>
      <c r="D83" s="256"/>
      <c r="E83" s="256"/>
      <c r="F83" s="256"/>
      <c r="G83" s="18"/>
      <c r="H83" s="18"/>
      <c r="I83" s="18"/>
      <c r="J83" s="18"/>
      <c r="K83" s="18"/>
    </row>
    <row r="84" spans="2:11" s="14" customFormat="1" ht="15" customHeight="1">
      <c r="B84" s="18"/>
      <c r="C84" s="256"/>
      <c r="D84" s="256"/>
      <c r="E84" s="256"/>
      <c r="F84" s="256"/>
      <c r="G84" s="18"/>
      <c r="H84" s="18"/>
      <c r="I84" s="18"/>
      <c r="J84" s="18"/>
      <c r="K84" s="18"/>
    </row>
    <row r="85" spans="2:11" s="14" customFormat="1" ht="15" customHeight="1">
      <c r="B85" s="18"/>
      <c r="C85" s="256"/>
      <c r="D85" s="256"/>
      <c r="E85" s="256"/>
      <c r="F85" s="256"/>
      <c r="G85" s="18"/>
      <c r="H85" s="18"/>
      <c r="I85" s="18"/>
      <c r="J85" s="18"/>
      <c r="K85" s="18"/>
    </row>
    <row r="86" spans="2:11" s="14" customFormat="1" ht="15" customHeight="1">
      <c r="B86" s="18"/>
      <c r="C86" s="256"/>
      <c r="D86" s="256"/>
      <c r="E86" s="256"/>
      <c r="F86" s="256"/>
      <c r="G86" s="18"/>
      <c r="H86" s="18"/>
      <c r="I86" s="18"/>
      <c r="J86" s="18"/>
      <c r="K86" s="18"/>
    </row>
    <row r="87" spans="2:11" s="14" customFormat="1" ht="15" customHeight="1">
      <c r="B87" s="18"/>
      <c r="C87" s="256"/>
      <c r="D87" s="256"/>
      <c r="E87" s="256"/>
      <c r="F87" s="256"/>
      <c r="G87" s="18"/>
      <c r="H87" s="18"/>
      <c r="I87" s="18"/>
      <c r="J87" s="18"/>
      <c r="K87" s="18"/>
    </row>
    <row r="88" spans="2:11" s="14" customFormat="1" ht="15" customHeight="1">
      <c r="B88" s="18"/>
      <c r="C88" s="256"/>
      <c r="D88" s="256"/>
      <c r="E88" s="256"/>
      <c r="F88" s="256"/>
      <c r="G88" s="18"/>
      <c r="H88" s="18"/>
      <c r="I88" s="18"/>
      <c r="J88" s="18"/>
      <c r="K88" s="18"/>
    </row>
    <row r="89" spans="2:11" s="14" customFormat="1" ht="15" customHeight="1">
      <c r="B89" s="18"/>
      <c r="C89" s="256"/>
      <c r="D89" s="256"/>
      <c r="E89" s="256"/>
      <c r="F89" s="256"/>
      <c r="G89" s="18"/>
      <c r="H89" s="18"/>
      <c r="I89" s="18"/>
      <c r="J89" s="18"/>
      <c r="K89" s="18"/>
    </row>
    <row r="90" spans="2:11" s="14" customFormat="1" ht="15" customHeight="1">
      <c r="B90" s="18"/>
      <c r="C90" s="256"/>
      <c r="D90" s="256"/>
      <c r="E90" s="256"/>
      <c r="F90" s="256"/>
      <c r="G90" s="18"/>
      <c r="H90" s="18"/>
      <c r="I90" s="18"/>
      <c r="J90" s="18"/>
      <c r="K90" s="18"/>
    </row>
    <row r="91" spans="2:11" s="14" customFormat="1" ht="15" customHeight="1">
      <c r="B91" s="18"/>
      <c r="C91" s="256"/>
      <c r="D91" s="256"/>
      <c r="E91" s="256"/>
      <c r="F91" s="256"/>
      <c r="G91" s="18"/>
      <c r="H91" s="18"/>
      <c r="I91" s="18"/>
      <c r="J91" s="18"/>
      <c r="K91" s="18"/>
    </row>
    <row r="92" spans="2:11" s="14" customFormat="1" ht="15" customHeight="1">
      <c r="B92" s="18"/>
      <c r="C92" s="256"/>
      <c r="D92" s="256"/>
      <c r="E92" s="256"/>
      <c r="F92" s="256"/>
      <c r="G92" s="18"/>
      <c r="H92" s="18"/>
      <c r="I92" s="18"/>
      <c r="J92" s="18"/>
      <c r="K92" s="18"/>
    </row>
    <row r="93" spans="2:11" s="14" customFormat="1" ht="15" customHeight="1">
      <c r="B93" s="18"/>
      <c r="C93" s="256"/>
      <c r="D93" s="256"/>
      <c r="E93" s="256"/>
      <c r="F93" s="256"/>
      <c r="G93" s="18"/>
      <c r="H93" s="18"/>
      <c r="I93" s="18"/>
      <c r="J93" s="18"/>
      <c r="K93" s="18"/>
    </row>
    <row r="94" spans="2:11" s="14" customFormat="1" ht="15" customHeight="1">
      <c r="B94" s="18"/>
      <c r="C94" s="256"/>
      <c r="D94" s="256"/>
      <c r="E94" s="256"/>
      <c r="F94" s="256"/>
      <c r="G94" s="18"/>
      <c r="H94" s="18"/>
      <c r="I94" s="18"/>
      <c r="J94" s="18"/>
      <c r="K94" s="18"/>
    </row>
    <row r="95" spans="2:11" s="14" customFormat="1" ht="15" customHeight="1">
      <c r="B95" s="18"/>
      <c r="C95" s="256"/>
      <c r="D95" s="256"/>
      <c r="E95" s="256"/>
      <c r="F95" s="256"/>
      <c r="G95" s="18"/>
      <c r="H95" s="18"/>
      <c r="I95" s="18"/>
      <c r="J95" s="18"/>
      <c r="K95" s="18"/>
    </row>
    <row r="96" spans="2:11" s="14" customFormat="1" ht="15" customHeight="1">
      <c r="B96" s="18"/>
      <c r="C96" s="256"/>
      <c r="D96" s="256"/>
      <c r="E96" s="256"/>
      <c r="F96" s="256"/>
      <c r="G96" s="18"/>
      <c r="H96" s="18"/>
      <c r="I96" s="18"/>
      <c r="J96" s="18"/>
      <c r="K96" s="18"/>
    </row>
    <row r="97" spans="2:11" s="14" customFormat="1" ht="15" customHeight="1">
      <c r="B97" s="18"/>
      <c r="C97" s="256"/>
      <c r="D97" s="256"/>
      <c r="E97" s="256"/>
      <c r="F97" s="256"/>
      <c r="G97" s="18"/>
      <c r="H97" s="18"/>
      <c r="I97" s="18"/>
      <c r="J97" s="18"/>
      <c r="K97" s="18"/>
    </row>
    <row r="98" spans="2:11" s="14" customFormat="1" ht="15" customHeight="1">
      <c r="B98" s="18"/>
      <c r="C98" s="256"/>
      <c r="D98" s="256"/>
      <c r="E98" s="256"/>
      <c r="F98" s="256"/>
      <c r="G98" s="18"/>
      <c r="H98" s="18"/>
      <c r="I98" s="18"/>
      <c r="J98" s="18"/>
      <c r="K98" s="18"/>
    </row>
    <row r="99" spans="2:11" s="14" customFormat="1" ht="15" customHeight="1">
      <c r="B99" s="18"/>
      <c r="C99" s="256"/>
      <c r="D99" s="256"/>
      <c r="E99" s="256"/>
      <c r="F99" s="256"/>
      <c r="G99" s="18"/>
      <c r="H99" s="18"/>
      <c r="I99" s="18"/>
      <c r="J99" s="18"/>
      <c r="K99" s="18"/>
    </row>
    <row r="100" spans="2:11" s="14" customFormat="1" ht="15" customHeight="1">
      <c r="B100" s="18"/>
      <c r="C100" s="256"/>
      <c r="D100" s="256"/>
      <c r="E100" s="256"/>
      <c r="F100" s="256"/>
      <c r="G100" s="18"/>
      <c r="H100" s="18"/>
      <c r="I100" s="18"/>
      <c r="J100" s="18"/>
      <c r="K100" s="18"/>
    </row>
    <row r="101" spans="2:11" s="14" customFormat="1" ht="15" customHeight="1">
      <c r="B101" s="18"/>
      <c r="C101" s="256"/>
      <c r="D101" s="256"/>
      <c r="E101" s="256"/>
      <c r="F101" s="256"/>
      <c r="G101" s="18"/>
      <c r="H101" s="18"/>
      <c r="I101" s="18"/>
      <c r="J101" s="18"/>
      <c r="K101" s="18"/>
    </row>
    <row r="102" spans="2:11" s="14" customFormat="1" ht="15" customHeight="1">
      <c r="B102" s="18"/>
      <c r="C102" s="256"/>
      <c r="D102" s="256"/>
      <c r="E102" s="256"/>
      <c r="F102" s="256"/>
      <c r="G102" s="18"/>
      <c r="H102" s="18"/>
      <c r="I102" s="18"/>
      <c r="J102" s="18"/>
      <c r="K102" s="18"/>
    </row>
    <row r="103" spans="2:11" s="14" customFormat="1" ht="15" customHeight="1">
      <c r="B103" s="18"/>
      <c r="C103" s="256"/>
      <c r="D103" s="256"/>
      <c r="E103" s="256"/>
      <c r="F103" s="256"/>
      <c r="G103" s="18"/>
      <c r="H103" s="18"/>
      <c r="I103" s="18"/>
      <c r="J103" s="18"/>
      <c r="K103" s="18"/>
    </row>
    <row r="104" spans="2:11" s="14" customFormat="1" ht="15" customHeight="1">
      <c r="B104" s="18"/>
      <c r="C104" s="256"/>
      <c r="D104" s="256"/>
      <c r="E104" s="256"/>
      <c r="F104" s="256"/>
      <c r="G104" s="18"/>
      <c r="H104" s="18"/>
      <c r="I104" s="18"/>
      <c r="J104" s="18"/>
      <c r="K104" s="18"/>
    </row>
    <row r="105" spans="2:11" s="14" customFormat="1" ht="15" customHeight="1">
      <c r="B105" s="18"/>
      <c r="C105" s="256"/>
      <c r="D105" s="256"/>
      <c r="E105" s="256"/>
      <c r="F105" s="256"/>
      <c r="G105" s="18"/>
      <c r="H105" s="18"/>
      <c r="I105" s="18"/>
      <c r="J105" s="18"/>
      <c r="K105" s="18"/>
    </row>
    <row r="106" spans="2:11" s="14" customFormat="1" ht="15" customHeight="1">
      <c r="B106" s="18"/>
      <c r="C106" s="256"/>
      <c r="D106" s="256"/>
      <c r="E106" s="256"/>
      <c r="F106" s="256"/>
      <c r="G106" s="18"/>
      <c r="H106" s="18"/>
      <c r="I106" s="18"/>
      <c r="J106" s="18"/>
      <c r="K106" s="18"/>
    </row>
    <row r="107" spans="2:11" s="14" customFormat="1" ht="15" customHeight="1">
      <c r="B107" s="18"/>
      <c r="C107" s="256"/>
      <c r="D107" s="256"/>
      <c r="E107" s="256"/>
      <c r="F107" s="256"/>
      <c r="G107" s="18"/>
      <c r="H107" s="18"/>
      <c r="I107" s="18"/>
      <c r="J107" s="18"/>
      <c r="K107" s="18"/>
    </row>
    <row r="108" spans="2:11" s="14" customFormat="1" ht="15" customHeight="1">
      <c r="B108" s="18"/>
      <c r="C108" s="256"/>
      <c r="D108" s="256"/>
      <c r="E108" s="256"/>
      <c r="F108" s="256"/>
      <c r="G108" s="18"/>
      <c r="H108" s="18"/>
      <c r="I108" s="18"/>
      <c r="J108" s="18"/>
      <c r="K108" s="18"/>
    </row>
    <row r="109" spans="2:11" s="14" customFormat="1" ht="15" customHeight="1">
      <c r="B109" s="18"/>
      <c r="C109" s="256"/>
      <c r="D109" s="256"/>
      <c r="E109" s="256"/>
      <c r="F109" s="256"/>
      <c r="G109" s="18"/>
      <c r="H109" s="18"/>
      <c r="I109" s="18"/>
      <c r="J109" s="18"/>
      <c r="K109" s="18"/>
    </row>
    <row r="110" spans="2:11" s="14" customFormat="1" ht="15" customHeight="1">
      <c r="B110" s="18"/>
      <c r="C110" s="256"/>
      <c r="D110" s="256"/>
      <c r="E110" s="256"/>
      <c r="F110" s="256"/>
      <c r="G110" s="18"/>
      <c r="H110" s="18"/>
      <c r="I110" s="18"/>
      <c r="J110" s="18"/>
      <c r="K110" s="18"/>
    </row>
    <row r="111" spans="2:11" s="14" customFormat="1" ht="15" customHeight="1">
      <c r="B111" s="18"/>
      <c r="C111" s="256"/>
      <c r="D111" s="256"/>
      <c r="E111" s="256"/>
      <c r="F111" s="256"/>
      <c r="G111" s="18"/>
      <c r="H111" s="18"/>
      <c r="I111" s="18"/>
      <c r="J111" s="18"/>
      <c r="K111" s="18"/>
    </row>
    <row r="112" spans="2:11" s="14" customFormat="1" ht="15" customHeight="1">
      <c r="B112" s="18"/>
      <c r="C112" s="256"/>
      <c r="D112" s="256"/>
      <c r="E112" s="256"/>
      <c r="F112" s="256"/>
      <c r="G112" s="18"/>
      <c r="H112" s="18"/>
      <c r="I112" s="18"/>
      <c r="J112" s="18"/>
      <c r="K112" s="18"/>
    </row>
    <row r="113" spans="2:11" s="14" customFormat="1" ht="15" customHeight="1">
      <c r="B113" s="18"/>
      <c r="C113" s="256"/>
      <c r="D113" s="256"/>
      <c r="E113" s="256"/>
      <c r="F113" s="256"/>
      <c r="G113" s="18"/>
      <c r="H113" s="18"/>
      <c r="I113" s="18"/>
      <c r="J113" s="18"/>
      <c r="K113" s="18"/>
    </row>
    <row r="114" spans="2:11" s="14" customFormat="1" ht="15" customHeight="1">
      <c r="B114" s="18"/>
      <c r="C114" s="256"/>
      <c r="D114" s="256"/>
      <c r="E114" s="256"/>
      <c r="F114" s="256"/>
      <c r="G114" s="18"/>
      <c r="H114" s="18"/>
      <c r="I114" s="18"/>
      <c r="J114" s="18"/>
      <c r="K114" s="18"/>
    </row>
    <row r="115" spans="2:11" s="14" customFormat="1" ht="15" customHeight="1">
      <c r="B115" s="18"/>
      <c r="C115" s="256"/>
      <c r="D115" s="256"/>
      <c r="E115" s="256"/>
      <c r="F115" s="256"/>
      <c r="G115" s="18"/>
      <c r="H115" s="18"/>
      <c r="I115" s="18"/>
      <c r="J115" s="18"/>
      <c r="K115" s="18"/>
    </row>
    <row r="116" spans="2:11" s="14" customFormat="1" ht="15" customHeight="1">
      <c r="B116" s="18"/>
      <c r="C116" s="256"/>
      <c r="D116" s="256"/>
      <c r="E116" s="256"/>
      <c r="F116" s="256"/>
      <c r="G116" s="18"/>
      <c r="H116" s="18"/>
      <c r="I116" s="18"/>
      <c r="J116" s="18"/>
      <c r="K116" s="18"/>
    </row>
    <row r="117" spans="2:11" s="14" customFormat="1" ht="15" customHeight="1">
      <c r="B117" s="18"/>
      <c r="C117" s="256"/>
      <c r="D117" s="256"/>
      <c r="E117" s="256"/>
      <c r="F117" s="256"/>
      <c r="G117" s="18"/>
      <c r="H117" s="18"/>
      <c r="I117" s="18"/>
      <c r="J117" s="18"/>
      <c r="K117" s="18"/>
    </row>
    <row r="118" spans="2:11" s="14" customFormat="1" ht="15" customHeight="1">
      <c r="B118" s="18"/>
      <c r="C118" s="256"/>
      <c r="D118" s="256"/>
      <c r="E118" s="256"/>
      <c r="F118" s="256"/>
      <c r="G118" s="18"/>
      <c r="H118" s="18"/>
      <c r="I118" s="18"/>
      <c r="J118" s="18"/>
      <c r="K118" s="18"/>
    </row>
    <row r="119" spans="2:11" s="14" customFormat="1" ht="15" customHeight="1">
      <c r="B119" s="18"/>
      <c r="C119" s="256"/>
      <c r="D119" s="256"/>
      <c r="E119" s="256"/>
      <c r="F119" s="256"/>
      <c r="G119" s="18"/>
      <c r="H119" s="18"/>
      <c r="I119" s="18"/>
      <c r="J119" s="18"/>
      <c r="K119" s="18"/>
    </row>
    <row r="120" spans="2:11" s="14" customFormat="1" ht="15" customHeight="1">
      <c r="B120" s="18"/>
      <c r="C120" s="256"/>
      <c r="D120" s="256"/>
      <c r="E120" s="256"/>
      <c r="F120" s="256"/>
      <c r="G120" s="18"/>
      <c r="H120" s="18"/>
      <c r="I120" s="18"/>
      <c r="J120" s="18"/>
      <c r="K120" s="18"/>
    </row>
    <row r="121" spans="2:11" s="14" customFormat="1" ht="15" customHeight="1">
      <c r="B121" s="18"/>
      <c r="C121" s="256"/>
      <c r="D121" s="256"/>
      <c r="E121" s="256"/>
      <c r="F121" s="256"/>
      <c r="G121" s="18"/>
      <c r="H121" s="18"/>
      <c r="I121" s="18"/>
      <c r="J121" s="18"/>
      <c r="K121" s="18"/>
    </row>
    <row r="122" spans="2:11" s="14" customFormat="1" ht="15" customHeight="1">
      <c r="B122" s="18"/>
      <c r="C122" s="256"/>
      <c r="D122" s="256"/>
      <c r="E122" s="256"/>
      <c r="F122" s="256"/>
      <c r="G122" s="18"/>
      <c r="H122" s="18"/>
      <c r="I122" s="18"/>
      <c r="J122" s="18"/>
      <c r="K122" s="18"/>
    </row>
    <row r="123" spans="2:11" s="14" customFormat="1" ht="15" customHeight="1">
      <c r="B123" s="18"/>
      <c r="C123" s="256"/>
      <c r="D123" s="256"/>
      <c r="E123" s="256"/>
      <c r="F123" s="256"/>
      <c r="G123" s="18"/>
      <c r="H123" s="18"/>
      <c r="I123" s="18"/>
      <c r="J123" s="18"/>
      <c r="K123" s="18"/>
    </row>
    <row r="124" spans="2:11" s="14" customFormat="1" ht="15" customHeight="1">
      <c r="B124" s="18"/>
      <c r="C124" s="256"/>
      <c r="D124" s="256"/>
      <c r="E124" s="256"/>
      <c r="F124" s="256"/>
      <c r="G124" s="18"/>
      <c r="H124" s="18"/>
      <c r="I124" s="18"/>
      <c r="J124" s="18"/>
      <c r="K124" s="18"/>
    </row>
    <row r="125" spans="2:11" s="14" customFormat="1" ht="15" customHeight="1">
      <c r="B125" s="18"/>
      <c r="C125" s="256"/>
      <c r="D125" s="256"/>
      <c r="E125" s="256"/>
      <c r="F125" s="256"/>
      <c r="G125" s="18"/>
      <c r="H125" s="18"/>
      <c r="I125" s="18"/>
      <c r="J125" s="18"/>
      <c r="K125" s="18"/>
    </row>
    <row r="126" spans="2:11" s="14" customFormat="1" ht="15" customHeight="1">
      <c r="B126" s="18"/>
      <c r="C126" s="256"/>
      <c r="D126" s="256"/>
      <c r="E126" s="256"/>
      <c r="F126" s="256"/>
      <c r="G126" s="18"/>
      <c r="H126" s="18"/>
      <c r="I126" s="18"/>
      <c r="J126" s="18"/>
      <c r="K126" s="18"/>
    </row>
    <row r="127" spans="2:11" s="14" customFormat="1" ht="15" customHeight="1">
      <c r="B127" s="18"/>
      <c r="C127" s="256"/>
      <c r="D127" s="256"/>
      <c r="E127" s="256"/>
      <c r="F127" s="256"/>
      <c r="G127" s="18"/>
      <c r="H127" s="18"/>
      <c r="I127" s="18"/>
      <c r="J127" s="18"/>
      <c r="K127" s="18"/>
    </row>
    <row r="128" spans="2:11" s="14" customFormat="1" ht="15" customHeight="1">
      <c r="B128" s="18"/>
      <c r="C128" s="256"/>
      <c r="D128" s="256"/>
      <c r="E128" s="256"/>
      <c r="F128" s="256"/>
      <c r="G128" s="18"/>
      <c r="H128" s="18"/>
      <c r="I128" s="18"/>
      <c r="J128" s="18"/>
      <c r="K128" s="18"/>
    </row>
    <row r="129" spans="2:11" s="14" customFormat="1" ht="15" customHeight="1">
      <c r="B129" s="18"/>
      <c r="C129" s="256"/>
      <c r="D129" s="256"/>
      <c r="E129" s="256"/>
      <c r="F129" s="256"/>
      <c r="G129" s="18"/>
      <c r="H129" s="18"/>
      <c r="I129" s="18"/>
      <c r="J129" s="18"/>
      <c r="K129" s="18"/>
    </row>
    <row r="130" spans="2:11" s="14" customFormat="1" ht="15" customHeight="1">
      <c r="B130" s="18"/>
      <c r="C130" s="256"/>
      <c r="D130" s="256"/>
      <c r="E130" s="256"/>
      <c r="F130" s="256"/>
      <c r="G130" s="18"/>
      <c r="H130" s="18"/>
      <c r="I130" s="18"/>
      <c r="J130" s="18"/>
      <c r="K130" s="18"/>
    </row>
    <row r="131" spans="2:11" s="14" customFormat="1" ht="15" customHeight="1">
      <c r="B131" s="18"/>
      <c r="C131" s="256"/>
      <c r="D131" s="256"/>
      <c r="E131" s="256"/>
      <c r="F131" s="256"/>
      <c r="G131" s="18"/>
      <c r="H131" s="18"/>
      <c r="I131" s="18"/>
      <c r="J131" s="18"/>
      <c r="K131" s="18"/>
    </row>
    <row r="132" spans="2:11" s="14" customFormat="1" ht="15" customHeight="1">
      <c r="B132" s="18"/>
      <c r="C132" s="256"/>
      <c r="D132" s="256"/>
      <c r="E132" s="256"/>
      <c r="F132" s="256"/>
      <c r="G132" s="18"/>
      <c r="H132" s="18"/>
      <c r="I132" s="18"/>
      <c r="J132" s="18"/>
      <c r="K132" s="18"/>
    </row>
    <row r="133" spans="2:11" s="14" customFormat="1" ht="15" customHeight="1">
      <c r="B133" s="18"/>
      <c r="C133" s="256"/>
      <c r="D133" s="256"/>
      <c r="E133" s="256"/>
      <c r="F133" s="256"/>
      <c r="G133" s="18"/>
      <c r="H133" s="18"/>
      <c r="I133" s="18"/>
      <c r="J133" s="18"/>
      <c r="K133" s="18"/>
    </row>
    <row r="134" spans="2:11" s="14" customFormat="1" ht="15" customHeight="1">
      <c r="B134" s="18"/>
      <c r="C134" s="256"/>
      <c r="D134" s="256"/>
      <c r="E134" s="256"/>
      <c r="F134" s="256"/>
      <c r="G134" s="18"/>
      <c r="H134" s="18"/>
      <c r="I134" s="18"/>
      <c r="J134" s="18"/>
      <c r="K134" s="18"/>
    </row>
    <row r="135" spans="2:11" s="14" customFormat="1" ht="15" customHeight="1">
      <c r="B135" s="18"/>
      <c r="C135" s="256"/>
      <c r="D135" s="256"/>
      <c r="E135" s="256"/>
      <c r="F135" s="256"/>
      <c r="G135" s="18"/>
      <c r="H135" s="18"/>
      <c r="I135" s="18"/>
      <c r="J135" s="18"/>
      <c r="K135" s="18"/>
    </row>
    <row r="136" spans="2:11" s="14" customFormat="1" ht="15" customHeight="1">
      <c r="B136" s="18"/>
      <c r="C136" s="256"/>
      <c r="D136" s="256"/>
      <c r="E136" s="256"/>
      <c r="F136" s="256"/>
      <c r="G136" s="18"/>
      <c r="H136" s="18"/>
      <c r="I136" s="18"/>
      <c r="J136" s="18"/>
      <c r="K136" s="18"/>
    </row>
    <row r="137" spans="2:11" s="14" customFormat="1" ht="15" customHeight="1">
      <c r="B137" s="18"/>
      <c r="C137" s="256"/>
      <c r="D137" s="256"/>
      <c r="E137" s="256"/>
      <c r="F137" s="256"/>
      <c r="G137" s="18"/>
      <c r="H137" s="18"/>
      <c r="I137" s="18"/>
      <c r="J137" s="18"/>
      <c r="K137" s="18"/>
    </row>
    <row r="138" spans="2:11" s="14" customFormat="1" ht="15" customHeight="1">
      <c r="B138" s="18"/>
      <c r="C138" s="256"/>
      <c r="D138" s="256"/>
      <c r="E138" s="256"/>
      <c r="F138" s="256"/>
      <c r="G138" s="18"/>
      <c r="H138" s="18"/>
      <c r="I138" s="18"/>
      <c r="J138" s="18"/>
      <c r="K138" s="18"/>
    </row>
    <row r="139" spans="2:11" s="14" customFormat="1" ht="15" customHeight="1">
      <c r="B139" s="18"/>
      <c r="C139" s="256"/>
      <c r="D139" s="256"/>
      <c r="E139" s="256"/>
      <c r="F139" s="256"/>
      <c r="G139" s="18"/>
      <c r="H139" s="18"/>
      <c r="I139" s="18"/>
      <c r="J139" s="18"/>
      <c r="K139" s="18"/>
    </row>
    <row r="140" spans="2:11" s="14" customFormat="1" ht="15" customHeight="1">
      <c r="B140" s="18"/>
      <c r="C140" s="256"/>
      <c r="D140" s="256"/>
      <c r="E140" s="256"/>
      <c r="F140" s="256"/>
      <c r="G140" s="18"/>
      <c r="H140" s="18"/>
      <c r="I140" s="18"/>
      <c r="J140" s="18"/>
      <c r="K140" s="18"/>
    </row>
    <row r="141" spans="2:11" s="14" customFormat="1" ht="15" customHeight="1">
      <c r="B141" s="18"/>
      <c r="C141" s="256"/>
      <c r="D141" s="256"/>
      <c r="E141" s="256"/>
      <c r="F141" s="256"/>
      <c r="G141" s="18"/>
      <c r="H141" s="18"/>
      <c r="I141" s="18"/>
      <c r="J141" s="18"/>
      <c r="K141" s="18"/>
    </row>
    <row r="142" spans="2:11" s="14" customFormat="1" ht="15" customHeight="1">
      <c r="B142" s="18"/>
      <c r="C142" s="256"/>
      <c r="D142" s="256"/>
      <c r="E142" s="256"/>
      <c r="F142" s="256"/>
      <c r="G142" s="18"/>
      <c r="H142" s="18"/>
      <c r="I142" s="18"/>
      <c r="J142" s="18"/>
      <c r="K142" s="18"/>
    </row>
    <row r="143" spans="2:11" s="14" customFormat="1" ht="15" customHeight="1">
      <c r="B143" s="18"/>
      <c r="C143" s="256"/>
      <c r="D143" s="256"/>
      <c r="E143" s="256"/>
      <c r="F143" s="256"/>
      <c r="G143" s="18"/>
      <c r="H143" s="18"/>
      <c r="I143" s="18"/>
      <c r="J143" s="18"/>
      <c r="K143" s="18"/>
    </row>
    <row r="144" spans="2:11" s="14" customFormat="1" ht="15" customHeight="1">
      <c r="B144" s="18"/>
      <c r="C144" s="256"/>
      <c r="D144" s="256"/>
      <c r="E144" s="256"/>
      <c r="F144" s="256"/>
      <c r="G144" s="18"/>
      <c r="H144" s="18"/>
      <c r="I144" s="18"/>
      <c r="J144" s="18"/>
      <c r="K144" s="18"/>
    </row>
    <row r="145" spans="2:11" s="14" customFormat="1" ht="15" customHeight="1">
      <c r="B145" s="18"/>
      <c r="C145" s="256"/>
      <c r="D145" s="256"/>
      <c r="E145" s="256"/>
      <c r="F145" s="256"/>
      <c r="G145" s="18"/>
      <c r="H145" s="18"/>
      <c r="I145" s="18"/>
      <c r="J145" s="18"/>
      <c r="K145" s="18"/>
    </row>
    <row r="146" spans="2:11" s="14" customFormat="1" ht="15" customHeight="1">
      <c r="B146" s="18"/>
      <c r="C146" s="256"/>
      <c r="D146" s="256"/>
      <c r="E146" s="256"/>
      <c r="F146" s="256"/>
      <c r="G146" s="18"/>
      <c r="H146" s="18"/>
      <c r="I146" s="18"/>
      <c r="J146" s="18"/>
      <c r="K146" s="18"/>
    </row>
    <row r="147" spans="2:11" s="14" customFormat="1" ht="15" customHeight="1">
      <c r="B147" s="18"/>
      <c r="C147" s="256"/>
      <c r="D147" s="256"/>
      <c r="E147" s="256"/>
      <c r="F147" s="256"/>
      <c r="G147" s="18"/>
      <c r="H147" s="18"/>
      <c r="I147" s="18"/>
      <c r="J147" s="18"/>
      <c r="K147" s="18"/>
    </row>
    <row r="148" spans="2:11" s="14" customFormat="1" ht="15" customHeight="1">
      <c r="B148" s="18"/>
      <c r="C148" s="256"/>
      <c r="D148" s="256"/>
      <c r="E148" s="256"/>
      <c r="F148" s="256"/>
      <c r="G148" s="18"/>
      <c r="H148" s="18"/>
      <c r="I148" s="18"/>
      <c r="J148" s="18"/>
      <c r="K148" s="18"/>
    </row>
    <row r="149" spans="2:11" s="14" customFormat="1" ht="15" customHeight="1">
      <c r="B149" s="18"/>
      <c r="C149" s="256"/>
      <c r="D149" s="256"/>
      <c r="E149" s="256"/>
      <c r="F149" s="256"/>
      <c r="G149" s="18"/>
      <c r="H149" s="18"/>
      <c r="I149" s="18"/>
      <c r="J149" s="18"/>
      <c r="K149" s="18"/>
    </row>
    <row r="150" spans="2:11" s="14" customFormat="1" ht="15" customHeight="1">
      <c r="B150" s="18"/>
      <c r="C150" s="256"/>
      <c r="D150" s="256"/>
      <c r="E150" s="256"/>
      <c r="F150" s="256"/>
      <c r="G150" s="18"/>
      <c r="H150" s="18"/>
      <c r="I150" s="18"/>
      <c r="J150" s="18"/>
      <c r="K150" s="18"/>
    </row>
    <row r="151" spans="2:11" s="14" customFormat="1" ht="15" customHeight="1">
      <c r="B151" s="18"/>
      <c r="C151" s="256"/>
      <c r="D151" s="256"/>
      <c r="E151" s="256"/>
      <c r="F151" s="256"/>
      <c r="G151" s="18"/>
      <c r="H151" s="18"/>
      <c r="I151" s="18"/>
      <c r="J151" s="18"/>
      <c r="K151" s="18"/>
    </row>
    <row r="152" spans="2:11" s="14" customFormat="1" ht="15" customHeight="1">
      <c r="B152" s="18"/>
      <c r="C152" s="256"/>
      <c r="D152" s="256"/>
      <c r="E152" s="256"/>
      <c r="F152" s="256"/>
      <c r="G152" s="18"/>
      <c r="H152" s="18"/>
      <c r="I152" s="18"/>
      <c r="J152" s="18"/>
      <c r="K152" s="18"/>
    </row>
    <row r="153" spans="2:11" s="14" customFormat="1" ht="15" customHeight="1">
      <c r="B153" s="18"/>
      <c r="C153" s="256"/>
      <c r="D153" s="256"/>
      <c r="E153" s="256"/>
      <c r="F153" s="256"/>
      <c r="G153" s="18"/>
      <c r="H153" s="18"/>
      <c r="I153" s="18"/>
      <c r="J153" s="18"/>
      <c r="K153" s="18"/>
    </row>
    <row r="154" spans="2:11" s="14" customFormat="1" ht="15" customHeight="1">
      <c r="B154" s="18"/>
      <c r="C154" s="256"/>
      <c r="D154" s="256"/>
      <c r="E154" s="256"/>
      <c r="F154" s="256"/>
      <c r="G154" s="18"/>
      <c r="H154" s="18"/>
      <c r="I154" s="18"/>
      <c r="J154" s="18"/>
      <c r="K154" s="18"/>
    </row>
    <row r="155" spans="2:11" s="14" customFormat="1" ht="15" customHeight="1">
      <c r="B155" s="18"/>
      <c r="C155" s="256"/>
      <c r="D155" s="256"/>
      <c r="E155" s="256"/>
      <c r="F155" s="256"/>
      <c r="G155" s="18"/>
      <c r="H155" s="18"/>
      <c r="I155" s="18"/>
      <c r="J155" s="18"/>
      <c r="K155" s="18"/>
    </row>
    <row r="156" spans="2:11" s="14" customFormat="1" ht="15" customHeight="1">
      <c r="B156" s="18"/>
      <c r="C156" s="256"/>
      <c r="D156" s="256"/>
      <c r="E156" s="256"/>
      <c r="F156" s="256"/>
      <c r="G156" s="18"/>
      <c r="H156" s="18"/>
      <c r="I156" s="18"/>
      <c r="J156" s="18"/>
      <c r="K156" s="18"/>
    </row>
    <row r="157" spans="2:11" s="14" customFormat="1" ht="15" customHeight="1">
      <c r="B157" s="18"/>
      <c r="C157" s="256"/>
      <c r="D157" s="256"/>
      <c r="E157" s="256"/>
      <c r="F157" s="256"/>
      <c r="G157" s="18"/>
      <c r="H157" s="18"/>
      <c r="I157" s="18"/>
      <c r="J157" s="18"/>
      <c r="K157" s="18"/>
    </row>
    <row r="158" spans="2:11" s="14" customFormat="1" ht="15" customHeight="1">
      <c r="B158" s="18"/>
      <c r="C158" s="256"/>
      <c r="D158" s="256"/>
      <c r="E158" s="256"/>
      <c r="F158" s="256"/>
      <c r="G158" s="18"/>
      <c r="H158" s="18"/>
      <c r="I158" s="18"/>
      <c r="J158" s="18"/>
      <c r="K158" s="18"/>
    </row>
    <row r="159" spans="2:11" s="14" customFormat="1" ht="15" customHeight="1">
      <c r="B159" s="18"/>
      <c r="C159" s="256"/>
      <c r="D159" s="256"/>
      <c r="E159" s="256"/>
      <c r="F159" s="256"/>
      <c r="G159" s="18"/>
      <c r="H159" s="18"/>
      <c r="I159" s="18"/>
      <c r="J159" s="18"/>
      <c r="K159" s="18"/>
    </row>
    <row r="160" spans="2:11" s="14" customFormat="1" ht="15" customHeight="1">
      <c r="B160" s="18"/>
      <c r="C160" s="256"/>
      <c r="D160" s="256"/>
      <c r="E160" s="256"/>
      <c r="F160" s="256"/>
      <c r="G160" s="18"/>
      <c r="H160" s="18"/>
      <c r="I160" s="18"/>
      <c r="J160" s="18"/>
      <c r="K160" s="18"/>
    </row>
    <row r="161" spans="2:11" s="14" customFormat="1" ht="15" customHeight="1">
      <c r="B161" s="18"/>
      <c r="C161" s="256"/>
      <c r="D161" s="256"/>
      <c r="E161" s="256"/>
      <c r="F161" s="256"/>
      <c r="G161" s="18"/>
      <c r="H161" s="18"/>
      <c r="I161" s="18"/>
      <c r="J161" s="18"/>
      <c r="K161" s="18"/>
    </row>
    <row r="162" spans="2:11" s="14" customFormat="1" ht="15" customHeight="1">
      <c r="B162" s="18"/>
      <c r="C162" s="256"/>
      <c r="D162" s="256"/>
      <c r="E162" s="256"/>
      <c r="F162" s="256"/>
      <c r="G162" s="18"/>
      <c r="H162" s="18"/>
      <c r="I162" s="18"/>
      <c r="J162" s="18"/>
      <c r="K162" s="18"/>
    </row>
    <row r="163" spans="2:11" s="14" customFormat="1" ht="15" customHeight="1">
      <c r="B163" s="18"/>
      <c r="C163" s="256"/>
      <c r="D163" s="256"/>
      <c r="E163" s="256"/>
      <c r="F163" s="256"/>
      <c r="G163" s="18"/>
      <c r="H163" s="18"/>
      <c r="I163" s="18"/>
      <c r="J163" s="18"/>
      <c r="K163" s="18"/>
    </row>
    <row r="164" spans="2:11" s="14" customFormat="1" ht="15" customHeight="1">
      <c r="B164" s="18"/>
      <c r="C164" s="256"/>
      <c r="D164" s="256"/>
      <c r="E164" s="256"/>
      <c r="F164" s="256"/>
      <c r="G164" s="18"/>
      <c r="H164" s="18"/>
      <c r="I164" s="18"/>
      <c r="J164" s="18"/>
      <c r="K164" s="18"/>
    </row>
    <row r="165" spans="2:11" s="14" customFormat="1" ht="15" customHeight="1">
      <c r="B165" s="18"/>
      <c r="C165" s="256"/>
      <c r="D165" s="256"/>
      <c r="E165" s="256"/>
      <c r="F165" s="256"/>
      <c r="G165" s="18"/>
      <c r="H165" s="18"/>
      <c r="I165" s="18"/>
      <c r="J165" s="18"/>
      <c r="K165" s="18"/>
    </row>
    <row r="166" spans="2:11" s="14" customFormat="1" ht="15" customHeight="1">
      <c r="B166" s="18"/>
      <c r="C166" s="256"/>
      <c r="D166" s="256"/>
      <c r="E166" s="256"/>
      <c r="F166" s="256"/>
      <c r="G166" s="18"/>
      <c r="H166" s="18"/>
      <c r="I166" s="18"/>
      <c r="J166" s="18"/>
      <c r="K166" s="18"/>
    </row>
    <row r="167" spans="2:11" s="14" customFormat="1" ht="15" customHeight="1">
      <c r="B167" s="18"/>
      <c r="C167" s="256"/>
      <c r="D167" s="256"/>
      <c r="E167" s="256"/>
      <c r="F167" s="256"/>
      <c r="G167" s="18"/>
      <c r="H167" s="18"/>
      <c r="I167" s="18"/>
      <c r="J167" s="18"/>
      <c r="K167" s="18"/>
    </row>
    <row r="168" spans="2:11" s="14" customFormat="1" ht="15" customHeight="1">
      <c r="B168" s="18"/>
      <c r="C168" s="256"/>
      <c r="D168" s="256"/>
      <c r="E168" s="256"/>
      <c r="F168" s="256"/>
      <c r="G168" s="18"/>
      <c r="H168" s="18"/>
      <c r="I168" s="18"/>
      <c r="J168" s="18"/>
      <c r="K168" s="18"/>
    </row>
    <row r="169" spans="2:11" s="14" customFormat="1" ht="15" customHeight="1">
      <c r="B169" s="18"/>
      <c r="C169" s="256"/>
      <c r="D169" s="256"/>
      <c r="E169" s="256"/>
      <c r="F169" s="256"/>
      <c r="G169" s="18"/>
      <c r="H169" s="18"/>
      <c r="I169" s="18"/>
      <c r="J169" s="18"/>
      <c r="K169" s="18"/>
    </row>
    <row r="170" spans="2:11" s="14" customFormat="1" ht="15" customHeight="1">
      <c r="B170" s="18"/>
      <c r="C170" s="256"/>
      <c r="D170" s="256"/>
      <c r="E170" s="256"/>
      <c r="F170" s="256"/>
      <c r="G170" s="18"/>
      <c r="H170" s="18"/>
      <c r="I170" s="18"/>
      <c r="J170" s="18"/>
      <c r="K170" s="18"/>
    </row>
    <row r="171" spans="2:11" s="14" customFormat="1" ht="15" customHeight="1">
      <c r="B171" s="18"/>
      <c r="C171" s="256"/>
      <c r="D171" s="256"/>
      <c r="E171" s="256"/>
      <c r="F171" s="256"/>
      <c r="G171" s="18"/>
      <c r="H171" s="18"/>
      <c r="I171" s="18"/>
      <c r="J171" s="18"/>
      <c r="K171" s="18"/>
    </row>
    <row r="172" spans="2:11" s="14" customFormat="1" ht="15" customHeight="1">
      <c r="B172" s="18"/>
      <c r="C172" s="256"/>
      <c r="D172" s="256"/>
      <c r="E172" s="256"/>
      <c r="F172" s="256"/>
      <c r="G172" s="18"/>
      <c r="H172" s="18"/>
      <c r="I172" s="18"/>
      <c r="J172" s="18"/>
      <c r="K172" s="18"/>
    </row>
    <row r="173" spans="2:11" s="14" customFormat="1" ht="15" customHeight="1">
      <c r="B173" s="18"/>
      <c r="C173" s="256"/>
      <c r="D173" s="256"/>
      <c r="E173" s="256"/>
      <c r="F173" s="256"/>
      <c r="G173" s="18"/>
      <c r="H173" s="18"/>
      <c r="I173" s="18"/>
      <c r="J173" s="18"/>
      <c r="K173" s="18"/>
    </row>
    <row r="174" spans="2:11" s="14" customFormat="1" ht="15" customHeight="1">
      <c r="B174" s="18"/>
      <c r="C174" s="256"/>
      <c r="D174" s="256"/>
      <c r="E174" s="256"/>
      <c r="F174" s="256"/>
      <c r="G174" s="18"/>
      <c r="H174" s="18"/>
      <c r="I174" s="18"/>
      <c r="J174" s="18"/>
      <c r="K174" s="18"/>
    </row>
    <row r="175" spans="2:11" s="14" customFormat="1" ht="15" customHeight="1">
      <c r="B175" s="18"/>
      <c r="C175" s="256"/>
      <c r="D175" s="256"/>
      <c r="E175" s="256"/>
      <c r="F175" s="256"/>
      <c r="G175" s="18"/>
      <c r="H175" s="18"/>
      <c r="I175" s="18"/>
      <c r="J175" s="18"/>
      <c r="K175" s="18"/>
    </row>
    <row r="176" spans="2:11" s="14" customFormat="1" ht="15" customHeight="1">
      <c r="B176" s="18"/>
      <c r="C176" s="256"/>
      <c r="D176" s="256"/>
      <c r="E176" s="256"/>
      <c r="F176" s="256"/>
      <c r="G176" s="18"/>
      <c r="H176" s="18"/>
      <c r="I176" s="18"/>
      <c r="J176" s="18"/>
      <c r="K176" s="18"/>
    </row>
    <row r="177" spans="2:11" s="14" customFormat="1" ht="15" customHeight="1">
      <c r="B177" s="18"/>
      <c r="C177" s="256"/>
      <c r="D177" s="256"/>
      <c r="E177" s="256"/>
      <c r="F177" s="256"/>
      <c r="G177" s="18"/>
      <c r="H177" s="18"/>
      <c r="I177" s="18"/>
      <c r="J177" s="18"/>
      <c r="K177" s="18"/>
    </row>
    <row r="178" spans="2:11" s="14" customFormat="1" ht="15" customHeight="1">
      <c r="B178" s="18"/>
      <c r="C178" s="256"/>
      <c r="D178" s="256"/>
      <c r="E178" s="256"/>
      <c r="F178" s="256"/>
      <c r="G178" s="18"/>
      <c r="H178" s="18"/>
      <c r="I178" s="18"/>
      <c r="J178" s="18"/>
      <c r="K178" s="18"/>
    </row>
    <row r="179" spans="2:11" s="14" customFormat="1" ht="15" customHeight="1">
      <c r="B179" s="18"/>
      <c r="C179" s="256"/>
      <c r="D179" s="256"/>
      <c r="E179" s="256"/>
      <c r="F179" s="256"/>
      <c r="G179" s="18"/>
      <c r="H179" s="18"/>
      <c r="I179" s="18"/>
      <c r="J179" s="18"/>
      <c r="K179" s="18"/>
    </row>
    <row r="180" spans="2:11" s="14" customFormat="1" ht="15" customHeight="1">
      <c r="B180" s="18"/>
      <c r="C180" s="256"/>
      <c r="D180" s="256"/>
      <c r="E180" s="256"/>
      <c r="F180" s="256"/>
      <c r="G180" s="18"/>
      <c r="H180" s="18"/>
      <c r="I180" s="18"/>
      <c r="J180" s="18"/>
      <c r="K180" s="18"/>
    </row>
    <row r="181" spans="2:11" s="14" customFormat="1" ht="15" customHeight="1">
      <c r="B181" s="18"/>
      <c r="C181" s="256"/>
      <c r="D181" s="256"/>
      <c r="E181" s="256"/>
      <c r="F181" s="256"/>
      <c r="G181" s="18"/>
      <c r="H181" s="18"/>
      <c r="I181" s="18"/>
      <c r="J181" s="18"/>
      <c r="K181" s="18"/>
    </row>
    <row r="182" spans="2:11" s="14" customFormat="1" ht="15" customHeight="1">
      <c r="B182" s="18"/>
      <c r="C182" s="256"/>
      <c r="D182" s="256"/>
      <c r="E182" s="256"/>
      <c r="F182" s="256"/>
      <c r="G182" s="18"/>
      <c r="H182" s="18"/>
      <c r="I182" s="18"/>
      <c r="J182" s="18"/>
      <c r="K182" s="18"/>
    </row>
    <row r="183" spans="2:11" s="14" customFormat="1" ht="15" customHeight="1">
      <c r="B183" s="18"/>
      <c r="C183" s="256"/>
      <c r="D183" s="256"/>
      <c r="E183" s="256"/>
      <c r="F183" s="256"/>
      <c r="G183" s="18"/>
      <c r="H183" s="18"/>
      <c r="I183" s="18"/>
      <c r="J183" s="18"/>
      <c r="K183" s="18"/>
    </row>
    <row r="184" spans="2:11" s="14" customFormat="1" ht="15" customHeight="1">
      <c r="B184" s="18"/>
      <c r="C184" s="256"/>
      <c r="D184" s="256"/>
      <c r="E184" s="256"/>
      <c r="F184" s="256"/>
      <c r="G184" s="18"/>
      <c r="H184" s="18"/>
      <c r="I184" s="18"/>
      <c r="J184" s="18"/>
      <c r="K184" s="18"/>
    </row>
    <row r="185" spans="2:11" s="14" customFormat="1" ht="15" customHeight="1">
      <c r="B185" s="18"/>
      <c r="C185" s="256"/>
      <c r="D185" s="256"/>
      <c r="E185" s="256"/>
      <c r="F185" s="256"/>
      <c r="G185" s="18"/>
      <c r="H185" s="18"/>
      <c r="I185" s="18"/>
      <c r="J185" s="18"/>
      <c r="K185" s="18"/>
    </row>
    <row r="186" spans="2:11" s="14" customFormat="1" ht="15" customHeight="1">
      <c r="B186" s="18"/>
      <c r="C186" s="256"/>
      <c r="D186" s="256"/>
      <c r="E186" s="256"/>
      <c r="F186" s="256"/>
      <c r="G186" s="18"/>
      <c r="H186" s="18"/>
      <c r="I186" s="18"/>
      <c r="J186" s="18"/>
      <c r="K186" s="18"/>
    </row>
    <row r="187" spans="2:11" s="14" customFormat="1" ht="15" customHeight="1">
      <c r="B187" s="18"/>
      <c r="C187" s="256"/>
      <c r="D187" s="256"/>
      <c r="E187" s="256"/>
      <c r="F187" s="256"/>
      <c r="G187" s="18"/>
      <c r="H187" s="18"/>
      <c r="I187" s="18"/>
      <c r="J187" s="18"/>
      <c r="K187" s="18"/>
    </row>
    <row r="188" spans="2:11" s="14" customFormat="1" ht="15" customHeight="1">
      <c r="B188" s="18"/>
      <c r="C188" s="256"/>
      <c r="D188" s="256"/>
      <c r="E188" s="256"/>
      <c r="F188" s="256"/>
      <c r="G188" s="18"/>
      <c r="H188" s="18"/>
      <c r="I188" s="18"/>
      <c r="J188" s="18"/>
      <c r="K188" s="18"/>
    </row>
    <row r="189" spans="2:11" s="14" customFormat="1" ht="15" customHeight="1">
      <c r="B189" s="18"/>
      <c r="C189" s="256"/>
      <c r="D189" s="256"/>
      <c r="E189" s="256"/>
      <c r="F189" s="256"/>
      <c r="G189" s="18"/>
      <c r="H189" s="18"/>
      <c r="I189" s="18"/>
      <c r="J189" s="18"/>
      <c r="K189" s="18"/>
    </row>
    <row r="190" spans="2:11" s="14" customFormat="1" ht="15" customHeight="1">
      <c r="B190" s="18"/>
      <c r="C190" s="256"/>
      <c r="D190" s="256"/>
      <c r="E190" s="256"/>
      <c r="F190" s="256"/>
      <c r="G190" s="18"/>
      <c r="H190" s="18"/>
      <c r="I190" s="18"/>
      <c r="J190" s="18"/>
      <c r="K190" s="18"/>
    </row>
    <row r="191" spans="2:11" s="14" customFormat="1" ht="15" customHeight="1">
      <c r="B191" s="18"/>
      <c r="C191" s="256"/>
      <c r="D191" s="256"/>
      <c r="E191" s="256"/>
      <c r="F191" s="256"/>
      <c r="G191" s="18"/>
      <c r="H191" s="18"/>
      <c r="I191" s="18"/>
      <c r="J191" s="18"/>
      <c r="K191" s="18"/>
    </row>
    <row r="192" spans="2:11" s="14" customFormat="1" ht="15" customHeight="1">
      <c r="B192" s="18"/>
      <c r="C192" s="256"/>
      <c r="D192" s="256"/>
      <c r="E192" s="256"/>
      <c r="F192" s="256"/>
      <c r="G192" s="18"/>
      <c r="H192" s="18"/>
      <c r="I192" s="18"/>
      <c r="J192" s="18"/>
      <c r="K192" s="18"/>
    </row>
    <row r="193" spans="2:11" s="14" customFormat="1" ht="15" customHeight="1">
      <c r="B193" s="18"/>
      <c r="C193" s="256"/>
      <c r="D193" s="256"/>
      <c r="E193" s="256"/>
      <c r="F193" s="256"/>
      <c r="G193" s="18"/>
      <c r="H193" s="18"/>
      <c r="I193" s="18"/>
      <c r="J193" s="18"/>
      <c r="K193" s="18"/>
    </row>
    <row r="194" spans="2:11" s="14" customFormat="1" ht="15" customHeight="1">
      <c r="B194" s="18"/>
      <c r="C194" s="256"/>
      <c r="D194" s="256"/>
      <c r="E194" s="256"/>
      <c r="F194" s="256"/>
      <c r="G194" s="18"/>
      <c r="H194" s="18"/>
      <c r="I194" s="18"/>
      <c r="J194" s="18"/>
      <c r="K194" s="18"/>
    </row>
    <row r="195" spans="2:11" s="14" customFormat="1" ht="15" customHeight="1">
      <c r="B195" s="18"/>
      <c r="C195" s="256"/>
      <c r="D195" s="256"/>
      <c r="E195" s="256"/>
      <c r="F195" s="256"/>
      <c r="G195" s="18"/>
      <c r="H195" s="18"/>
      <c r="I195" s="18"/>
      <c r="J195" s="18"/>
      <c r="K195" s="18"/>
    </row>
    <row r="196" spans="2:11" s="14" customFormat="1" ht="15" customHeight="1">
      <c r="B196" s="18"/>
      <c r="C196" s="256"/>
      <c r="D196" s="256"/>
      <c r="E196" s="256"/>
      <c r="F196" s="256"/>
      <c r="G196" s="18"/>
      <c r="H196" s="18"/>
      <c r="I196" s="18"/>
      <c r="J196" s="18"/>
      <c r="K196" s="18"/>
    </row>
    <row r="197" spans="2:11" s="14" customFormat="1" ht="15" customHeight="1">
      <c r="B197" s="18"/>
      <c r="C197" s="256"/>
      <c r="D197" s="256"/>
      <c r="E197" s="256"/>
      <c r="F197" s="256"/>
      <c r="G197" s="18"/>
      <c r="H197" s="18"/>
      <c r="I197" s="18"/>
      <c r="J197" s="18"/>
      <c r="K197" s="18"/>
    </row>
    <row r="198" spans="2:11" s="14" customFormat="1" ht="15" customHeight="1">
      <c r="B198" s="18"/>
      <c r="C198" s="256"/>
      <c r="D198" s="256"/>
      <c r="E198" s="256"/>
      <c r="F198" s="256"/>
      <c r="G198" s="18"/>
      <c r="H198" s="18"/>
      <c r="I198" s="18"/>
      <c r="J198" s="18"/>
      <c r="K198" s="18"/>
    </row>
    <row r="199" spans="2:11" s="14" customFormat="1" ht="15" customHeight="1">
      <c r="B199" s="18"/>
      <c r="C199" s="256"/>
      <c r="D199" s="256"/>
      <c r="E199" s="256"/>
      <c r="F199" s="256"/>
      <c r="G199" s="18"/>
      <c r="H199" s="18"/>
      <c r="I199" s="18"/>
      <c r="J199" s="18"/>
      <c r="K199" s="18"/>
    </row>
    <row r="200" spans="2:11" s="14" customFormat="1" ht="15" customHeight="1">
      <c r="B200" s="18"/>
      <c r="C200" s="256"/>
      <c r="D200" s="256"/>
      <c r="E200" s="256"/>
      <c r="F200" s="256"/>
      <c r="G200" s="18"/>
      <c r="H200" s="18"/>
      <c r="I200" s="18"/>
      <c r="J200" s="18"/>
      <c r="K200" s="18"/>
    </row>
    <row r="201" spans="2:11" s="14" customFormat="1" ht="15" customHeight="1">
      <c r="B201" s="18"/>
      <c r="C201" s="256"/>
      <c r="D201" s="256"/>
      <c r="E201" s="256"/>
      <c r="F201" s="256"/>
      <c r="G201" s="18"/>
      <c r="H201" s="18"/>
      <c r="I201" s="18"/>
      <c r="J201" s="18"/>
      <c r="K201" s="18"/>
    </row>
    <row r="202" spans="2:11" s="14" customFormat="1" ht="15" customHeight="1">
      <c r="B202" s="18"/>
      <c r="C202" s="256"/>
      <c r="D202" s="256"/>
      <c r="E202" s="256"/>
      <c r="F202" s="256"/>
      <c r="G202" s="18"/>
      <c r="H202" s="18"/>
      <c r="I202" s="18"/>
      <c r="J202" s="18"/>
      <c r="K202" s="18"/>
    </row>
    <row r="203" spans="2:11" s="14" customFormat="1" ht="15" customHeight="1">
      <c r="B203" s="18"/>
      <c r="C203" s="256"/>
      <c r="D203" s="256"/>
      <c r="E203" s="256"/>
      <c r="F203" s="256"/>
      <c r="G203" s="18"/>
      <c r="H203" s="18"/>
      <c r="I203" s="18"/>
      <c r="J203" s="18"/>
      <c r="K203" s="18"/>
    </row>
    <row r="204" spans="2:11" s="14" customFormat="1" ht="15" customHeight="1">
      <c r="B204" s="18"/>
      <c r="C204" s="256"/>
      <c r="D204" s="256"/>
      <c r="E204" s="256"/>
      <c r="F204" s="256"/>
      <c r="G204" s="18"/>
      <c r="H204" s="18"/>
      <c r="I204" s="18"/>
      <c r="J204" s="18"/>
      <c r="K204" s="18"/>
    </row>
    <row r="205" spans="2:11" s="14" customFormat="1" ht="15" customHeight="1">
      <c r="B205" s="18"/>
      <c r="C205" s="256"/>
      <c r="D205" s="256"/>
      <c r="E205" s="256"/>
      <c r="F205" s="256"/>
      <c r="G205" s="18"/>
      <c r="H205" s="18"/>
      <c r="I205" s="18"/>
      <c r="J205" s="18"/>
      <c r="K205" s="18"/>
    </row>
    <row r="206" spans="2:11" s="14" customFormat="1" ht="15" customHeight="1">
      <c r="B206" s="18"/>
      <c r="C206" s="256"/>
      <c r="D206" s="256"/>
      <c r="E206" s="256"/>
      <c r="F206" s="256"/>
      <c r="G206" s="18"/>
      <c r="H206" s="18"/>
      <c r="I206" s="18"/>
      <c r="J206" s="18"/>
      <c r="K206" s="18"/>
    </row>
    <row r="207" spans="2:11" s="14" customFormat="1" ht="15" customHeight="1">
      <c r="B207" s="18"/>
      <c r="C207" s="256"/>
      <c r="D207" s="256"/>
      <c r="E207" s="256"/>
      <c r="F207" s="256"/>
      <c r="G207" s="18"/>
      <c r="H207" s="18"/>
      <c r="I207" s="18"/>
      <c r="J207" s="18"/>
      <c r="K207" s="18"/>
    </row>
    <row r="208" spans="2:11" s="14" customFormat="1" ht="15" customHeight="1">
      <c r="B208" s="18"/>
      <c r="C208" s="256"/>
      <c r="D208" s="256"/>
      <c r="E208" s="256"/>
      <c r="F208" s="256"/>
      <c r="G208" s="18"/>
      <c r="H208" s="18"/>
      <c r="I208" s="18"/>
      <c r="J208" s="18"/>
      <c r="K208" s="18"/>
    </row>
    <row r="209" spans="2:11" s="14" customFormat="1" ht="15" customHeight="1">
      <c r="B209" s="18"/>
      <c r="C209" s="256"/>
      <c r="D209" s="256"/>
      <c r="E209" s="256"/>
      <c r="F209" s="256"/>
      <c r="G209" s="18"/>
      <c r="H209" s="18"/>
      <c r="I209" s="18"/>
      <c r="J209" s="18"/>
      <c r="K209" s="18"/>
    </row>
    <row r="210" spans="2:11" s="14" customFormat="1" ht="15" customHeight="1">
      <c r="B210" s="18"/>
      <c r="C210" s="256"/>
      <c r="D210" s="256"/>
      <c r="E210" s="256"/>
      <c r="F210" s="256"/>
      <c r="G210" s="18"/>
      <c r="H210" s="18"/>
      <c r="I210" s="18"/>
      <c r="J210" s="18"/>
      <c r="K210" s="18"/>
    </row>
    <row r="211" spans="2:11" s="14" customFormat="1" ht="15" customHeight="1">
      <c r="B211" s="18"/>
      <c r="C211" s="256"/>
      <c r="D211" s="256"/>
      <c r="E211" s="256"/>
      <c r="F211" s="256"/>
      <c r="G211" s="18"/>
      <c r="H211" s="18"/>
      <c r="I211" s="18"/>
      <c r="J211" s="18"/>
      <c r="K211" s="18"/>
    </row>
    <row r="212" spans="2:11" s="14" customFormat="1" ht="15" customHeight="1">
      <c r="B212" s="18"/>
      <c r="C212" s="256"/>
      <c r="D212" s="256"/>
      <c r="E212" s="256"/>
      <c r="F212" s="256"/>
      <c r="G212" s="18"/>
      <c r="H212" s="18"/>
      <c r="I212" s="18"/>
      <c r="J212" s="18"/>
      <c r="K212" s="18"/>
    </row>
    <row r="213" spans="2:11">
      <c r="B213" s="12"/>
      <c r="C213" s="259"/>
      <c r="D213" s="259"/>
      <c r="E213" s="259"/>
      <c r="F213" s="259"/>
      <c r="G213" s="12"/>
      <c r="H213" s="12"/>
      <c r="I213" s="12"/>
      <c r="J213" s="12"/>
      <c r="K213" s="12"/>
    </row>
    <row r="214" spans="2:11">
      <c r="B214" s="12"/>
      <c r="C214" s="259"/>
      <c r="D214" s="259"/>
      <c r="E214" s="259"/>
      <c r="F214" s="259"/>
      <c r="G214" s="12"/>
      <c r="H214" s="12"/>
      <c r="I214" s="12"/>
      <c r="J214" s="12"/>
      <c r="K214" s="12"/>
    </row>
    <row r="215" spans="2:11">
      <c r="B215" s="12"/>
      <c r="C215" s="259"/>
      <c r="D215" s="259"/>
      <c r="E215" s="259"/>
      <c r="F215" s="259"/>
      <c r="G215" s="12"/>
      <c r="H215" s="12"/>
      <c r="I215" s="12"/>
      <c r="J215" s="12"/>
      <c r="K215" s="12"/>
    </row>
    <row r="216" spans="2:11">
      <c r="B216" s="12"/>
      <c r="C216" s="259"/>
      <c r="D216" s="259"/>
      <c r="E216" s="259"/>
      <c r="F216" s="259"/>
      <c r="G216" s="12"/>
      <c r="H216" s="12"/>
      <c r="I216" s="12"/>
      <c r="J216" s="12"/>
      <c r="K216" s="12"/>
    </row>
    <row r="217" spans="2:11">
      <c r="B217" s="12"/>
      <c r="C217" s="259"/>
      <c r="D217" s="259"/>
      <c r="E217" s="259"/>
      <c r="F217" s="259"/>
      <c r="G217" s="12"/>
      <c r="H217" s="12"/>
      <c r="I217" s="12"/>
      <c r="J217" s="12"/>
      <c r="K217" s="12"/>
    </row>
    <row r="218" spans="2:11">
      <c r="B218" s="12"/>
      <c r="C218" s="259"/>
      <c r="D218" s="259"/>
      <c r="E218" s="259"/>
      <c r="F218" s="259"/>
      <c r="G218" s="12"/>
      <c r="H218" s="12"/>
      <c r="I218" s="12"/>
      <c r="J218" s="12"/>
      <c r="K218" s="12"/>
    </row>
    <row r="219" spans="2:11">
      <c r="B219" s="12"/>
      <c r="C219" s="259"/>
      <c r="D219" s="259"/>
      <c r="E219" s="259"/>
      <c r="F219" s="259"/>
      <c r="G219" s="12"/>
      <c r="H219" s="12"/>
      <c r="I219" s="12"/>
      <c r="J219" s="12"/>
      <c r="K219" s="12"/>
    </row>
    <row r="220" spans="2:11">
      <c r="B220" s="12"/>
      <c r="C220" s="259"/>
      <c r="D220" s="259"/>
      <c r="E220" s="259"/>
      <c r="F220" s="259"/>
      <c r="G220" s="12"/>
      <c r="H220" s="12"/>
      <c r="I220" s="12"/>
      <c r="J220" s="12"/>
      <c r="K220" s="12"/>
    </row>
    <row r="221" spans="2:11">
      <c r="B221" s="12"/>
      <c r="C221" s="259"/>
      <c r="D221" s="259"/>
      <c r="E221" s="259"/>
      <c r="F221" s="259"/>
      <c r="G221" s="12"/>
      <c r="H221" s="12"/>
      <c r="I221" s="12"/>
      <c r="J221" s="12"/>
      <c r="K221" s="12"/>
    </row>
    <row r="222" spans="2:11">
      <c r="B222" s="12"/>
      <c r="C222" s="259"/>
      <c r="D222" s="259"/>
      <c r="E222" s="259"/>
      <c r="F222" s="259"/>
      <c r="G222" s="12"/>
      <c r="H222" s="12"/>
      <c r="I222" s="12"/>
      <c r="J222" s="12"/>
      <c r="K222" s="12"/>
    </row>
    <row r="223" spans="2:11">
      <c r="B223" s="12"/>
      <c r="C223" s="259"/>
      <c r="D223" s="259"/>
      <c r="E223" s="259"/>
      <c r="F223" s="259"/>
      <c r="G223" s="12"/>
      <c r="H223" s="12"/>
      <c r="I223" s="12"/>
      <c r="J223" s="12"/>
      <c r="K223" s="12"/>
    </row>
    <row r="224" spans="2:11">
      <c r="B224" s="12"/>
      <c r="C224" s="259"/>
      <c r="D224" s="259"/>
      <c r="E224" s="259"/>
      <c r="F224" s="259"/>
      <c r="G224" s="12"/>
      <c r="H224" s="12"/>
      <c r="I224" s="12"/>
      <c r="J224" s="12"/>
      <c r="K224" s="12"/>
    </row>
    <row r="225" spans="2:11">
      <c r="B225" s="12"/>
      <c r="C225" s="259"/>
      <c r="D225" s="259"/>
      <c r="E225" s="259"/>
      <c r="F225" s="259"/>
      <c r="G225" s="12"/>
      <c r="H225" s="12"/>
      <c r="I225" s="12"/>
      <c r="J225" s="12"/>
      <c r="K225" s="12"/>
    </row>
    <row r="226" spans="2:11">
      <c r="B226" s="12"/>
      <c r="C226" s="259"/>
      <c r="D226" s="259"/>
      <c r="E226" s="259"/>
      <c r="F226" s="259"/>
      <c r="G226" s="12"/>
      <c r="H226" s="12"/>
      <c r="I226" s="12"/>
      <c r="J226" s="12"/>
      <c r="K226" s="12"/>
    </row>
    <row r="227" spans="2:11">
      <c r="B227" s="12"/>
      <c r="C227" s="259"/>
      <c r="D227" s="259"/>
      <c r="E227" s="259"/>
      <c r="F227" s="259"/>
      <c r="G227" s="12"/>
      <c r="H227" s="12"/>
      <c r="I227" s="12"/>
      <c r="J227" s="12"/>
      <c r="K227" s="12"/>
    </row>
    <row r="228" spans="2:11">
      <c r="B228" s="12"/>
      <c r="C228" s="259"/>
      <c r="D228" s="259"/>
      <c r="E228" s="259"/>
      <c r="F228" s="259"/>
      <c r="G228" s="12"/>
      <c r="H228" s="12"/>
      <c r="I228" s="12"/>
      <c r="J228" s="12"/>
      <c r="K228" s="12"/>
    </row>
    <row r="229" spans="2:11">
      <c r="B229" s="12"/>
      <c r="C229" s="259"/>
      <c r="D229" s="259"/>
      <c r="E229" s="259"/>
      <c r="F229" s="259"/>
      <c r="G229" s="12"/>
      <c r="H229" s="12"/>
      <c r="I229" s="12"/>
      <c r="J229" s="12"/>
      <c r="K229" s="12"/>
    </row>
    <row r="230" spans="2:11">
      <c r="B230" s="12"/>
      <c r="C230" s="259"/>
      <c r="D230" s="259"/>
      <c r="E230" s="259"/>
      <c r="F230" s="259"/>
      <c r="G230" s="12"/>
      <c r="H230" s="12"/>
      <c r="I230" s="12"/>
      <c r="J230" s="12"/>
      <c r="K230" s="12"/>
    </row>
    <row r="231" spans="2:11">
      <c r="B231" s="12"/>
      <c r="C231" s="259"/>
      <c r="D231" s="259"/>
      <c r="E231" s="259"/>
      <c r="F231" s="259"/>
      <c r="G231" s="12"/>
      <c r="H231" s="12"/>
      <c r="I231" s="12"/>
      <c r="J231" s="12"/>
      <c r="K231" s="12"/>
    </row>
    <row r="232" spans="2:11">
      <c r="B232" s="12"/>
      <c r="C232" s="259"/>
      <c r="D232" s="259"/>
      <c r="E232" s="259"/>
      <c r="F232" s="259"/>
      <c r="G232" s="12"/>
      <c r="H232" s="12"/>
      <c r="I232" s="12"/>
      <c r="J232" s="12"/>
      <c r="K232" s="12"/>
    </row>
    <row r="233" spans="2:11">
      <c r="B233" s="12"/>
      <c r="C233" s="259"/>
      <c r="D233" s="259"/>
      <c r="E233" s="259"/>
      <c r="F233" s="259"/>
      <c r="G233" s="12"/>
      <c r="H233" s="12"/>
      <c r="I233" s="12"/>
      <c r="J233" s="12"/>
      <c r="K233" s="12"/>
    </row>
    <row r="234" spans="2:11">
      <c r="B234" s="12"/>
      <c r="C234" s="259"/>
      <c r="D234" s="259"/>
      <c r="E234" s="259"/>
      <c r="F234" s="259"/>
      <c r="G234" s="12"/>
      <c r="H234" s="12"/>
      <c r="I234" s="12"/>
      <c r="J234" s="12"/>
      <c r="K234" s="12"/>
    </row>
    <row r="235" spans="2:11">
      <c r="B235" s="12"/>
      <c r="C235" s="259"/>
      <c r="D235" s="259"/>
      <c r="E235" s="259"/>
      <c r="F235" s="259"/>
      <c r="G235" s="12"/>
      <c r="H235" s="12"/>
      <c r="I235" s="12"/>
      <c r="J235" s="12"/>
      <c r="K235" s="12"/>
    </row>
    <row r="236" spans="2:11">
      <c r="B236" s="12"/>
      <c r="C236" s="259"/>
      <c r="D236" s="259"/>
      <c r="E236" s="259"/>
      <c r="F236" s="259"/>
      <c r="G236" s="12"/>
      <c r="H236" s="12"/>
      <c r="I236" s="12"/>
      <c r="J236" s="12"/>
      <c r="K236" s="12"/>
    </row>
    <row r="237" spans="2:11">
      <c r="B237" s="12"/>
      <c r="C237" s="259"/>
      <c r="D237" s="259"/>
      <c r="E237" s="259"/>
      <c r="F237" s="259"/>
      <c r="G237" s="12"/>
      <c r="H237" s="12"/>
      <c r="I237" s="12"/>
      <c r="J237" s="12"/>
      <c r="K237" s="12"/>
    </row>
    <row r="238" spans="2:11">
      <c r="B238" s="12"/>
      <c r="C238" s="259"/>
      <c r="D238" s="259"/>
      <c r="E238" s="259"/>
      <c r="F238" s="259"/>
      <c r="G238" s="12"/>
      <c r="H238" s="12"/>
      <c r="I238" s="12"/>
      <c r="J238" s="12"/>
      <c r="K238" s="12"/>
    </row>
    <row r="239" spans="2:11">
      <c r="B239" s="12"/>
      <c r="C239" s="259"/>
      <c r="D239" s="259"/>
      <c r="E239" s="259"/>
      <c r="F239" s="259"/>
      <c r="G239" s="12"/>
      <c r="H239" s="12"/>
      <c r="I239" s="12"/>
      <c r="J239" s="12"/>
      <c r="K239" s="12"/>
    </row>
    <row r="240" spans="2:11">
      <c r="B240" s="12"/>
      <c r="C240" s="259"/>
      <c r="D240" s="259"/>
      <c r="E240" s="259"/>
      <c r="F240" s="259"/>
      <c r="G240" s="12"/>
      <c r="H240" s="12"/>
      <c r="I240" s="12"/>
      <c r="J240" s="12"/>
      <c r="K240" s="12"/>
    </row>
    <row r="241" spans="2:11">
      <c r="B241" s="12"/>
      <c r="C241" s="259"/>
      <c r="D241" s="259"/>
      <c r="E241" s="259"/>
      <c r="F241" s="259"/>
      <c r="G241" s="12"/>
      <c r="H241" s="12"/>
      <c r="I241" s="12"/>
      <c r="J241" s="12"/>
      <c r="K241" s="12"/>
    </row>
    <row r="242" spans="2:11">
      <c r="B242" s="12"/>
      <c r="C242" s="259"/>
      <c r="D242" s="259"/>
      <c r="E242" s="259"/>
      <c r="F242" s="259"/>
      <c r="G242" s="12"/>
      <c r="H242" s="12"/>
      <c r="I242" s="12"/>
      <c r="J242" s="12"/>
      <c r="K242" s="12"/>
    </row>
    <row r="243" spans="2:11">
      <c r="B243" s="12"/>
      <c r="C243" s="259"/>
      <c r="D243" s="259"/>
      <c r="E243" s="259"/>
      <c r="F243" s="259"/>
      <c r="G243" s="12"/>
      <c r="H243" s="12"/>
      <c r="I243" s="12"/>
      <c r="J243" s="12"/>
      <c r="K243" s="12"/>
    </row>
    <row r="244" spans="2:11">
      <c r="B244" s="12"/>
      <c r="C244" s="259"/>
      <c r="D244" s="259"/>
      <c r="E244" s="259"/>
      <c r="F244" s="259"/>
      <c r="G244" s="12"/>
      <c r="H244" s="12"/>
      <c r="I244" s="12"/>
      <c r="J244" s="12"/>
      <c r="K244" s="12"/>
    </row>
    <row r="245" spans="2:11">
      <c r="B245" s="12"/>
      <c r="C245" s="259"/>
      <c r="D245" s="259"/>
      <c r="E245" s="259"/>
      <c r="F245" s="259"/>
      <c r="G245" s="12"/>
      <c r="H245" s="12"/>
      <c r="I245" s="12"/>
      <c r="J245" s="12"/>
      <c r="K245" s="12"/>
    </row>
    <row r="246" spans="2:11">
      <c r="B246" s="12"/>
      <c r="C246" s="259"/>
      <c r="D246" s="259"/>
      <c r="E246" s="259"/>
      <c r="F246" s="259"/>
      <c r="G246" s="12"/>
      <c r="H246" s="12"/>
      <c r="I246" s="12"/>
      <c r="J246" s="12"/>
      <c r="K246" s="12"/>
    </row>
    <row r="247" spans="2:11">
      <c r="B247" s="12"/>
      <c r="C247" s="259"/>
      <c r="D247" s="259"/>
      <c r="E247" s="259"/>
      <c r="F247" s="259"/>
      <c r="G247" s="12"/>
      <c r="H247" s="12"/>
      <c r="I247" s="12"/>
      <c r="J247" s="12"/>
      <c r="K247" s="12"/>
    </row>
    <row r="248" spans="2:11">
      <c r="B248" s="12"/>
      <c r="C248" s="259"/>
      <c r="D248" s="259"/>
      <c r="E248" s="259"/>
      <c r="F248" s="259"/>
      <c r="G248" s="12"/>
      <c r="H248" s="12"/>
      <c r="I248" s="12"/>
      <c r="J248" s="12"/>
      <c r="K248" s="12"/>
    </row>
    <row r="249" spans="2:11">
      <c r="B249" s="12"/>
      <c r="C249" s="259"/>
      <c r="D249" s="259"/>
      <c r="E249" s="259"/>
      <c r="F249" s="259"/>
      <c r="G249" s="12"/>
      <c r="H249" s="12"/>
      <c r="I249" s="12"/>
      <c r="J249" s="12"/>
      <c r="K249" s="12"/>
    </row>
    <row r="250" spans="2:11">
      <c r="B250" s="12"/>
      <c r="C250" s="259"/>
      <c r="D250" s="259"/>
      <c r="E250" s="259"/>
      <c r="F250" s="259"/>
      <c r="G250" s="12"/>
      <c r="H250" s="12"/>
      <c r="I250" s="12"/>
      <c r="J250" s="12"/>
      <c r="K250" s="12"/>
    </row>
    <row r="251" spans="2:11">
      <c r="B251" s="12"/>
      <c r="C251" s="259"/>
      <c r="D251" s="259"/>
      <c r="E251" s="259"/>
      <c r="F251" s="259"/>
      <c r="G251" s="12"/>
      <c r="H251" s="12"/>
      <c r="I251" s="12"/>
      <c r="J251" s="12"/>
      <c r="K251" s="12"/>
    </row>
    <row r="252" spans="2:11">
      <c r="B252" s="12"/>
      <c r="C252" s="259"/>
      <c r="D252" s="259"/>
      <c r="E252" s="259"/>
      <c r="F252" s="259"/>
      <c r="G252" s="12"/>
      <c r="H252" s="12"/>
      <c r="I252" s="12"/>
      <c r="J252" s="12"/>
      <c r="K252" s="12"/>
    </row>
    <row r="253" spans="2:11">
      <c r="B253" s="12"/>
      <c r="C253" s="259"/>
      <c r="D253" s="259"/>
      <c r="E253" s="259"/>
      <c r="F253" s="259"/>
      <c r="G253" s="12"/>
      <c r="H253" s="12"/>
      <c r="I253" s="12"/>
      <c r="J253" s="12"/>
      <c r="K253" s="12"/>
    </row>
    <row r="254" spans="2:11">
      <c r="B254" s="12"/>
      <c r="C254" s="259"/>
      <c r="D254" s="259"/>
      <c r="E254" s="259"/>
      <c r="F254" s="259"/>
      <c r="G254" s="12"/>
      <c r="H254" s="12"/>
      <c r="I254" s="12"/>
      <c r="J254" s="12"/>
      <c r="K254" s="12"/>
    </row>
    <row r="255" spans="2:11">
      <c r="B255" s="12"/>
      <c r="C255" s="259"/>
      <c r="D255" s="259"/>
      <c r="E255" s="259"/>
      <c r="F255" s="259"/>
      <c r="G255" s="12"/>
      <c r="H255" s="12"/>
      <c r="I255" s="12"/>
      <c r="J255" s="12"/>
      <c r="K255" s="12"/>
    </row>
    <row r="256" spans="2:11">
      <c r="B256" s="12"/>
      <c r="C256" s="259"/>
      <c r="D256" s="259"/>
      <c r="E256" s="259"/>
      <c r="F256" s="259"/>
      <c r="G256" s="12"/>
      <c r="H256" s="12"/>
      <c r="I256" s="12"/>
      <c r="J256" s="12"/>
      <c r="K256" s="12"/>
    </row>
    <row r="257" spans="2:11">
      <c r="B257" s="12"/>
      <c r="C257" s="259"/>
      <c r="D257" s="259"/>
      <c r="E257" s="259"/>
      <c r="F257" s="259"/>
      <c r="G257" s="12"/>
      <c r="H257" s="12"/>
      <c r="I257" s="12"/>
      <c r="J257" s="12"/>
      <c r="K257" s="12"/>
    </row>
    <row r="258" spans="2:11">
      <c r="B258" s="12"/>
      <c r="C258" s="259"/>
      <c r="D258" s="259"/>
      <c r="E258" s="259"/>
      <c r="F258" s="259"/>
      <c r="G258" s="12"/>
      <c r="H258" s="12"/>
      <c r="I258" s="12"/>
      <c r="J258" s="12"/>
      <c r="K258" s="12"/>
    </row>
    <row r="259" spans="2:11">
      <c r="B259" s="12"/>
      <c r="C259" s="259"/>
      <c r="D259" s="259"/>
      <c r="E259" s="259"/>
      <c r="F259" s="259"/>
      <c r="G259" s="12"/>
      <c r="H259" s="12"/>
      <c r="I259" s="12"/>
      <c r="J259" s="12"/>
      <c r="K259" s="12"/>
    </row>
    <row r="260" spans="2:11">
      <c r="B260" s="12"/>
      <c r="C260" s="259"/>
      <c r="D260" s="259"/>
      <c r="E260" s="259"/>
      <c r="F260" s="259"/>
      <c r="G260" s="12"/>
      <c r="H260" s="12"/>
      <c r="I260" s="12"/>
      <c r="J260" s="12"/>
      <c r="K260" s="12"/>
    </row>
    <row r="261" spans="2:11">
      <c r="B261" s="12"/>
      <c r="C261" s="259"/>
      <c r="D261" s="259"/>
      <c r="E261" s="259"/>
      <c r="F261" s="259"/>
      <c r="G261" s="12"/>
      <c r="H261" s="12"/>
      <c r="I261" s="12"/>
      <c r="J261" s="12"/>
      <c r="K261" s="12"/>
    </row>
    <row r="262" spans="2:11">
      <c r="B262" s="12"/>
      <c r="C262" s="259"/>
      <c r="D262" s="259"/>
      <c r="E262" s="259"/>
      <c r="F262" s="259"/>
      <c r="G262" s="12"/>
      <c r="H262" s="12"/>
      <c r="I262" s="12"/>
      <c r="J262" s="12"/>
      <c r="K262" s="12"/>
    </row>
    <row r="263" spans="2:11">
      <c r="B263" s="12"/>
      <c r="C263" s="259"/>
      <c r="D263" s="259"/>
      <c r="E263" s="259"/>
      <c r="F263" s="259"/>
      <c r="G263" s="12"/>
      <c r="H263" s="12"/>
      <c r="I263" s="12"/>
      <c r="J263" s="12"/>
      <c r="K263" s="12"/>
    </row>
    <row r="264" spans="2:11">
      <c r="B264" s="12"/>
      <c r="C264" s="259"/>
      <c r="D264" s="259"/>
      <c r="E264" s="259"/>
      <c r="F264" s="259"/>
      <c r="G264" s="12"/>
      <c r="H264" s="12"/>
      <c r="I264" s="12"/>
      <c r="J264" s="12"/>
      <c r="K264" s="12"/>
    </row>
    <row r="265" spans="2:11">
      <c r="B265" s="12"/>
      <c r="C265" s="259"/>
      <c r="D265" s="259"/>
      <c r="E265" s="259"/>
      <c r="F265" s="259"/>
      <c r="G265" s="12"/>
      <c r="H265" s="12"/>
      <c r="I265" s="12"/>
      <c r="J265" s="12"/>
      <c r="K265" s="12"/>
    </row>
    <row r="266" spans="2:11">
      <c r="B266" s="12"/>
      <c r="C266" s="259"/>
      <c r="D266" s="259"/>
      <c r="E266" s="259"/>
      <c r="F266" s="259"/>
      <c r="G266" s="12"/>
      <c r="H266" s="12"/>
      <c r="I266" s="12"/>
      <c r="J266" s="12"/>
      <c r="K266" s="12"/>
    </row>
    <row r="267" spans="2:11">
      <c r="B267" s="12"/>
      <c r="C267" s="259"/>
      <c r="D267" s="259"/>
      <c r="E267" s="259"/>
      <c r="F267" s="259"/>
      <c r="G267" s="12"/>
      <c r="H267" s="12"/>
      <c r="I267" s="12"/>
      <c r="J267" s="12"/>
      <c r="K267" s="12"/>
    </row>
    <row r="268" spans="2:11">
      <c r="B268" s="12"/>
      <c r="C268" s="259"/>
      <c r="D268" s="259"/>
      <c r="E268" s="259"/>
      <c r="F268" s="259"/>
      <c r="G268" s="12"/>
      <c r="H268" s="12"/>
      <c r="I268" s="12"/>
      <c r="J268" s="12"/>
      <c r="K268" s="12"/>
    </row>
    <row r="269" spans="2:11">
      <c r="B269" s="12"/>
      <c r="C269" s="259"/>
      <c r="D269" s="259"/>
      <c r="E269" s="259"/>
      <c r="F269" s="259"/>
      <c r="G269" s="12"/>
      <c r="H269" s="12"/>
      <c r="I269" s="12"/>
      <c r="J269" s="12"/>
      <c r="K269" s="12"/>
    </row>
    <row r="270" spans="2:11">
      <c r="B270" s="12"/>
      <c r="C270" s="259"/>
      <c r="D270" s="259"/>
      <c r="E270" s="259"/>
      <c r="F270" s="259"/>
      <c r="G270" s="12"/>
      <c r="H270" s="12"/>
      <c r="I270" s="12"/>
      <c r="J270" s="12"/>
      <c r="K270" s="12"/>
    </row>
    <row r="271" spans="2:11">
      <c r="B271" s="12"/>
      <c r="C271" s="259"/>
      <c r="D271" s="259"/>
      <c r="E271" s="259"/>
      <c r="F271" s="259"/>
      <c r="G271" s="12"/>
      <c r="H271" s="12"/>
      <c r="I271" s="12"/>
      <c r="J271" s="12"/>
      <c r="K271" s="12"/>
    </row>
    <row r="272" spans="2:11">
      <c r="B272" s="12"/>
      <c r="C272" s="259"/>
      <c r="D272" s="259"/>
      <c r="E272" s="259"/>
      <c r="F272" s="259"/>
      <c r="G272" s="12"/>
      <c r="H272" s="12"/>
      <c r="I272" s="12"/>
      <c r="J272" s="12"/>
      <c r="K272" s="12"/>
    </row>
    <row r="273" spans="2:11">
      <c r="B273" s="12"/>
      <c r="C273" s="259"/>
      <c r="D273" s="259"/>
      <c r="E273" s="259"/>
      <c r="F273" s="259"/>
      <c r="G273" s="12"/>
      <c r="H273" s="12"/>
      <c r="I273" s="12"/>
      <c r="J273" s="12"/>
      <c r="K273" s="12"/>
    </row>
    <row r="274" spans="2:11">
      <c r="B274" s="12"/>
      <c r="C274" s="259"/>
      <c r="D274" s="259"/>
      <c r="E274" s="259"/>
      <c r="F274" s="259"/>
      <c r="G274" s="12"/>
      <c r="H274" s="12"/>
      <c r="I274" s="12"/>
      <c r="J274" s="12"/>
      <c r="K274" s="12"/>
    </row>
    <row r="275" spans="2:11">
      <c r="B275" s="12"/>
      <c r="C275" s="259"/>
      <c r="D275" s="259"/>
      <c r="E275" s="259"/>
      <c r="F275" s="259"/>
      <c r="G275" s="12"/>
      <c r="H275" s="12"/>
      <c r="I275" s="12"/>
      <c r="J275" s="12"/>
      <c r="K275" s="12"/>
    </row>
    <row r="276" spans="2:11">
      <c r="B276" s="12"/>
      <c r="C276" s="259"/>
      <c r="D276" s="259"/>
      <c r="E276" s="259"/>
      <c r="F276" s="259"/>
      <c r="G276" s="12"/>
      <c r="H276" s="12"/>
      <c r="I276" s="12"/>
      <c r="J276" s="12"/>
      <c r="K276" s="12"/>
    </row>
    <row r="277" spans="2:11">
      <c r="B277" s="12"/>
      <c r="C277" s="259"/>
      <c r="D277" s="259"/>
      <c r="E277" s="259"/>
      <c r="F277" s="259"/>
      <c r="G277" s="12"/>
      <c r="H277" s="12"/>
      <c r="I277" s="12"/>
      <c r="J277" s="12"/>
      <c r="K277" s="12"/>
    </row>
    <row r="278" spans="2:11">
      <c r="B278" s="12"/>
      <c r="C278" s="259"/>
      <c r="D278" s="259"/>
      <c r="E278" s="259"/>
      <c r="F278" s="259"/>
      <c r="G278" s="12"/>
      <c r="H278" s="12"/>
      <c r="I278" s="12"/>
      <c r="J278" s="12"/>
      <c r="K278" s="12"/>
    </row>
    <row r="279" spans="2:11">
      <c r="B279" s="12"/>
      <c r="C279" s="259"/>
      <c r="D279" s="259"/>
      <c r="E279" s="259"/>
      <c r="F279" s="259"/>
      <c r="G279" s="12"/>
      <c r="H279" s="12"/>
      <c r="I279" s="12"/>
      <c r="J279" s="12"/>
      <c r="K279" s="12"/>
    </row>
    <row r="280" spans="2:11">
      <c r="B280" s="12"/>
      <c r="C280" s="259"/>
      <c r="D280" s="259"/>
      <c r="E280" s="259"/>
      <c r="F280" s="259"/>
      <c r="G280" s="12"/>
      <c r="H280" s="12"/>
      <c r="I280" s="12"/>
      <c r="J280" s="12"/>
      <c r="K280" s="12"/>
    </row>
    <row r="281" spans="2:11">
      <c r="B281" s="12"/>
      <c r="C281" s="259"/>
      <c r="D281" s="259"/>
      <c r="E281" s="259"/>
      <c r="F281" s="259"/>
      <c r="G281" s="12"/>
      <c r="H281" s="12"/>
      <c r="I281" s="12"/>
      <c r="J281" s="12"/>
      <c r="K281" s="12"/>
    </row>
    <row r="282" spans="2:11">
      <c r="B282" s="12"/>
      <c r="C282" s="259"/>
      <c r="D282" s="259"/>
      <c r="E282" s="259"/>
      <c r="F282" s="259"/>
      <c r="G282" s="12"/>
      <c r="H282" s="12"/>
      <c r="I282" s="12"/>
      <c r="J282" s="12"/>
      <c r="K282" s="12"/>
    </row>
    <row r="283" spans="2:11">
      <c r="B283" s="12"/>
      <c r="C283" s="259"/>
      <c r="D283" s="259"/>
      <c r="E283" s="259"/>
      <c r="F283" s="259"/>
      <c r="G283" s="12"/>
      <c r="H283" s="12"/>
      <c r="I283" s="12"/>
      <c r="J283" s="12"/>
      <c r="K283" s="12"/>
    </row>
    <row r="284" spans="2:11">
      <c r="B284" s="12"/>
      <c r="C284" s="259"/>
      <c r="D284" s="259"/>
      <c r="E284" s="259"/>
      <c r="F284" s="259"/>
      <c r="G284" s="12"/>
      <c r="H284" s="12"/>
      <c r="I284" s="12"/>
      <c r="J284" s="12"/>
      <c r="K284" s="12"/>
    </row>
    <row r="285" spans="2:11">
      <c r="B285" s="12"/>
      <c r="C285" s="259"/>
      <c r="D285" s="259"/>
      <c r="E285" s="259"/>
      <c r="F285" s="259"/>
      <c r="G285" s="12"/>
      <c r="H285" s="12"/>
      <c r="I285" s="12"/>
      <c r="J285" s="12"/>
      <c r="K285" s="12"/>
    </row>
    <row r="286" spans="2:11">
      <c r="B286" s="12"/>
      <c r="C286" s="259"/>
      <c r="D286" s="259"/>
      <c r="E286" s="259"/>
      <c r="F286" s="259"/>
      <c r="G286" s="12"/>
      <c r="H286" s="12"/>
      <c r="I286" s="12"/>
      <c r="J286" s="12"/>
      <c r="K286" s="12"/>
    </row>
    <row r="287" spans="2:11">
      <c r="B287" s="12"/>
      <c r="C287" s="259"/>
      <c r="D287" s="259"/>
      <c r="E287" s="259"/>
      <c r="F287" s="259"/>
      <c r="G287" s="12"/>
      <c r="H287" s="12"/>
      <c r="I287" s="12"/>
      <c r="J287" s="12"/>
      <c r="K287" s="12"/>
    </row>
    <row r="288" spans="2:11">
      <c r="B288" s="12"/>
      <c r="C288" s="259"/>
      <c r="D288" s="259"/>
      <c r="E288" s="259"/>
      <c r="F288" s="259"/>
      <c r="G288" s="12"/>
      <c r="H288" s="12"/>
      <c r="I288" s="12"/>
      <c r="J288" s="12"/>
      <c r="K288" s="12"/>
    </row>
    <row r="289" spans="2:11">
      <c r="B289" s="12"/>
      <c r="C289" s="259"/>
      <c r="D289" s="259"/>
      <c r="E289" s="259"/>
      <c r="F289" s="259"/>
      <c r="G289" s="12"/>
      <c r="H289" s="12"/>
      <c r="I289" s="12"/>
      <c r="J289" s="12"/>
      <c r="K289" s="12"/>
    </row>
    <row r="290" spans="2:11">
      <c r="B290" s="12"/>
      <c r="C290" s="259"/>
      <c r="D290" s="259"/>
      <c r="E290" s="259"/>
      <c r="F290" s="259"/>
      <c r="G290" s="12"/>
      <c r="H290" s="12"/>
      <c r="I290" s="12"/>
      <c r="J290" s="12"/>
      <c r="K290" s="12"/>
    </row>
    <row r="291" spans="2:11">
      <c r="B291" s="12"/>
      <c r="C291" s="259"/>
      <c r="D291" s="259"/>
      <c r="E291" s="259"/>
      <c r="F291" s="259"/>
      <c r="G291" s="12"/>
      <c r="H291" s="12"/>
      <c r="I291" s="12"/>
      <c r="J291" s="12"/>
      <c r="K291" s="12"/>
    </row>
    <row r="292" spans="2:11">
      <c r="B292" s="12"/>
      <c r="C292" s="259"/>
      <c r="D292" s="259"/>
      <c r="E292" s="259"/>
      <c r="F292" s="259"/>
      <c r="G292" s="12"/>
      <c r="H292" s="12"/>
      <c r="I292" s="12"/>
      <c r="J292" s="12"/>
      <c r="K292" s="12"/>
    </row>
    <row r="293" spans="2:11">
      <c r="B293" s="12"/>
      <c r="C293" s="259"/>
      <c r="D293" s="259"/>
      <c r="E293" s="259"/>
      <c r="F293" s="259"/>
      <c r="G293" s="12"/>
      <c r="H293" s="12"/>
      <c r="I293" s="12"/>
      <c r="J293" s="12"/>
      <c r="K293" s="12"/>
    </row>
    <row r="294" spans="2:11">
      <c r="B294" s="12"/>
      <c r="C294" s="259"/>
      <c r="D294" s="259"/>
      <c r="E294" s="259"/>
      <c r="F294" s="259"/>
      <c r="G294" s="12"/>
      <c r="H294" s="12"/>
      <c r="I294" s="12"/>
      <c r="J294" s="12"/>
      <c r="K294" s="12"/>
    </row>
    <row r="295" spans="2:11">
      <c r="B295" s="12"/>
      <c r="C295" s="259"/>
      <c r="D295" s="259"/>
      <c r="E295" s="259"/>
      <c r="F295" s="259"/>
      <c r="G295" s="12"/>
      <c r="H295" s="12"/>
      <c r="I295" s="12"/>
      <c r="J295" s="12"/>
      <c r="K295" s="12"/>
    </row>
    <row r="296" spans="2:11">
      <c r="B296" s="12"/>
      <c r="C296" s="259"/>
      <c r="D296" s="259"/>
      <c r="E296" s="259"/>
      <c r="F296" s="259"/>
      <c r="G296" s="12"/>
      <c r="H296" s="12"/>
      <c r="I296" s="12"/>
      <c r="J296" s="12"/>
      <c r="K296" s="12"/>
    </row>
    <row r="297" spans="2:11">
      <c r="B297" s="12"/>
      <c r="C297" s="259"/>
      <c r="D297" s="259"/>
      <c r="E297" s="259"/>
      <c r="F297" s="259"/>
      <c r="G297" s="12"/>
      <c r="H297" s="12"/>
      <c r="I297" s="12"/>
      <c r="J297" s="12"/>
      <c r="K297" s="12"/>
    </row>
    <row r="298" spans="2:11">
      <c r="B298" s="12"/>
      <c r="C298" s="259"/>
      <c r="D298" s="259"/>
      <c r="E298" s="259"/>
      <c r="F298" s="259"/>
      <c r="G298" s="12"/>
      <c r="H298" s="12"/>
      <c r="I298" s="12"/>
      <c r="J298" s="12"/>
      <c r="K298" s="12"/>
    </row>
    <row r="299" spans="2:11">
      <c r="B299" s="12"/>
      <c r="C299" s="259"/>
      <c r="D299" s="259"/>
      <c r="E299" s="259"/>
      <c r="F299" s="259"/>
      <c r="G299" s="12"/>
      <c r="H299" s="12"/>
      <c r="I299" s="12"/>
      <c r="J299" s="12"/>
      <c r="K299" s="12"/>
    </row>
    <row r="300" spans="2:11">
      <c r="B300" s="12"/>
      <c r="C300" s="259"/>
      <c r="D300" s="259"/>
      <c r="E300" s="259"/>
      <c r="F300" s="259"/>
      <c r="G300" s="12"/>
      <c r="H300" s="12"/>
      <c r="I300" s="12"/>
      <c r="J300" s="12"/>
      <c r="K300" s="12"/>
    </row>
    <row r="301" spans="2:11">
      <c r="B301" s="12"/>
      <c r="C301" s="259"/>
      <c r="D301" s="259"/>
      <c r="E301" s="259"/>
      <c r="F301" s="259"/>
      <c r="G301" s="12"/>
      <c r="H301" s="12"/>
      <c r="I301" s="12"/>
      <c r="J301" s="12"/>
      <c r="K301" s="12"/>
    </row>
    <row r="302" spans="2:11">
      <c r="B302" s="12"/>
      <c r="C302" s="259"/>
      <c r="D302" s="259"/>
      <c r="E302" s="259"/>
      <c r="F302" s="259"/>
      <c r="G302" s="12"/>
      <c r="H302" s="12"/>
      <c r="I302" s="12"/>
      <c r="J302" s="12"/>
      <c r="K302" s="12"/>
    </row>
    <row r="303" spans="2:11">
      <c r="B303" s="12"/>
      <c r="C303" s="259"/>
      <c r="D303" s="259"/>
      <c r="E303" s="259"/>
      <c r="F303" s="259"/>
      <c r="G303" s="12"/>
      <c r="H303" s="12"/>
      <c r="I303" s="12"/>
      <c r="J303" s="12"/>
      <c r="K303" s="12"/>
    </row>
    <row r="304" spans="2:11">
      <c r="B304" s="12"/>
      <c r="C304" s="259"/>
      <c r="D304" s="259"/>
      <c r="E304" s="259"/>
      <c r="F304" s="259"/>
      <c r="G304" s="12"/>
      <c r="H304" s="12"/>
      <c r="I304" s="12"/>
      <c r="J304" s="12"/>
      <c r="K304" s="12"/>
    </row>
    <row r="305" spans="2:11">
      <c r="B305" s="12"/>
      <c r="C305" s="259"/>
      <c r="D305" s="259"/>
      <c r="E305" s="259"/>
      <c r="F305" s="259"/>
      <c r="G305" s="12"/>
      <c r="H305" s="12"/>
      <c r="I305" s="12"/>
      <c r="J305" s="12"/>
      <c r="K305" s="12"/>
    </row>
    <row r="306" spans="2:11">
      <c r="B306" s="12"/>
      <c r="C306" s="259"/>
      <c r="D306" s="259"/>
      <c r="E306" s="259"/>
      <c r="F306" s="259"/>
      <c r="G306" s="12"/>
      <c r="H306" s="12"/>
      <c r="I306" s="12"/>
      <c r="J306" s="12"/>
      <c r="K306" s="12"/>
    </row>
    <row r="307" spans="2:11">
      <c r="B307" s="12"/>
      <c r="C307" s="259"/>
      <c r="D307" s="259"/>
      <c r="E307" s="259"/>
      <c r="F307" s="259"/>
      <c r="G307" s="12"/>
      <c r="H307" s="12"/>
      <c r="I307" s="12"/>
      <c r="J307" s="12"/>
      <c r="K307" s="12"/>
    </row>
    <row r="308" spans="2:11">
      <c r="B308" s="12"/>
      <c r="C308" s="259"/>
      <c r="D308" s="259"/>
      <c r="E308" s="259"/>
      <c r="F308" s="259"/>
      <c r="G308" s="12"/>
      <c r="H308" s="12"/>
      <c r="I308" s="12"/>
      <c r="J308" s="12"/>
      <c r="K308" s="12"/>
    </row>
    <row r="309" spans="2:11">
      <c r="B309" s="12"/>
      <c r="C309" s="259"/>
      <c r="D309" s="259"/>
      <c r="E309" s="259"/>
      <c r="F309" s="259"/>
      <c r="G309" s="12"/>
      <c r="H309" s="12"/>
      <c r="I309" s="12"/>
      <c r="J309" s="12"/>
      <c r="K309" s="12"/>
    </row>
    <row r="310" spans="2:11">
      <c r="B310" s="12"/>
      <c r="C310" s="259"/>
      <c r="D310" s="259"/>
      <c r="E310" s="259"/>
      <c r="F310" s="259"/>
      <c r="G310" s="12"/>
      <c r="H310" s="12"/>
      <c r="I310" s="12"/>
      <c r="J310" s="12"/>
      <c r="K310" s="12"/>
    </row>
    <row r="311" spans="2:11">
      <c r="B311" s="12"/>
      <c r="C311" s="259"/>
      <c r="D311" s="259"/>
      <c r="E311" s="259"/>
      <c r="F311" s="259"/>
      <c r="G311" s="12"/>
      <c r="H311" s="12"/>
      <c r="I311" s="12"/>
      <c r="J311" s="12"/>
      <c r="K311" s="12"/>
    </row>
    <row r="312" spans="2:11">
      <c r="B312" s="12"/>
      <c r="C312" s="259"/>
      <c r="D312" s="259"/>
      <c r="E312" s="259"/>
      <c r="F312" s="259"/>
      <c r="G312" s="12"/>
      <c r="H312" s="12"/>
      <c r="I312" s="12"/>
      <c r="J312" s="12"/>
      <c r="K312" s="12"/>
    </row>
    <row r="313" spans="2:11">
      <c r="B313" s="12"/>
      <c r="C313" s="259"/>
      <c r="D313" s="259"/>
      <c r="E313" s="259"/>
      <c r="F313" s="259"/>
      <c r="G313" s="12"/>
      <c r="H313" s="12"/>
      <c r="I313" s="12"/>
      <c r="J313" s="12"/>
      <c r="K313" s="12"/>
    </row>
    <row r="314" spans="2:11">
      <c r="B314" s="12"/>
      <c r="C314" s="259"/>
      <c r="D314" s="259"/>
      <c r="E314" s="259"/>
      <c r="F314" s="259"/>
      <c r="G314" s="12"/>
      <c r="H314" s="12"/>
      <c r="I314" s="12"/>
      <c r="J314" s="12"/>
      <c r="K314" s="12"/>
    </row>
    <row r="315" spans="2:11">
      <c r="B315" s="12"/>
      <c r="C315" s="259"/>
      <c r="D315" s="259"/>
      <c r="E315" s="259"/>
      <c r="F315" s="259"/>
      <c r="G315" s="12"/>
      <c r="H315" s="12"/>
      <c r="I315" s="12"/>
      <c r="J315" s="12"/>
      <c r="K315" s="12"/>
    </row>
    <row r="316" spans="2:11">
      <c r="B316" s="12"/>
      <c r="C316" s="259"/>
      <c r="D316" s="259"/>
      <c r="E316" s="259"/>
      <c r="F316" s="259"/>
      <c r="G316" s="12"/>
      <c r="H316" s="12"/>
      <c r="I316" s="12"/>
      <c r="J316" s="12"/>
      <c r="K316" s="12"/>
    </row>
    <row r="317" spans="2:11">
      <c r="B317" s="12"/>
      <c r="C317" s="259"/>
      <c r="D317" s="259"/>
      <c r="E317" s="259"/>
      <c r="F317" s="259"/>
      <c r="G317" s="12"/>
      <c r="H317" s="12"/>
      <c r="I317" s="12"/>
      <c r="J317" s="12"/>
      <c r="K317" s="12"/>
    </row>
    <row r="318" spans="2:11">
      <c r="B318" s="12"/>
      <c r="C318" s="259"/>
      <c r="D318" s="259"/>
      <c r="E318" s="259"/>
      <c r="F318" s="259"/>
      <c r="G318" s="12"/>
      <c r="H318" s="12"/>
      <c r="I318" s="12"/>
      <c r="J318" s="12"/>
      <c r="K318" s="12"/>
    </row>
    <row r="319" spans="2:11">
      <c r="B319" s="12"/>
      <c r="C319" s="259"/>
      <c r="D319" s="259"/>
      <c r="E319" s="259"/>
      <c r="F319" s="259"/>
      <c r="G319" s="12"/>
      <c r="H319" s="12"/>
      <c r="I319" s="12"/>
      <c r="J319" s="12"/>
      <c r="K319" s="12"/>
    </row>
    <row r="320" spans="2:11">
      <c r="B320" s="12"/>
      <c r="C320" s="259"/>
      <c r="D320" s="259"/>
      <c r="E320" s="259"/>
      <c r="F320" s="259"/>
      <c r="G320" s="12"/>
      <c r="H320" s="12"/>
      <c r="I320" s="12"/>
      <c r="J320" s="12"/>
      <c r="K320" s="12"/>
    </row>
    <row r="321" spans="2:11">
      <c r="B321" s="12"/>
      <c r="C321" s="259"/>
      <c r="D321" s="259"/>
      <c r="E321" s="259"/>
      <c r="F321" s="259"/>
      <c r="G321" s="12"/>
      <c r="H321" s="12"/>
      <c r="I321" s="12"/>
      <c r="J321" s="12"/>
      <c r="K321" s="12"/>
    </row>
    <row r="322" spans="2:11">
      <c r="B322" s="12"/>
      <c r="C322" s="259"/>
      <c r="D322" s="259"/>
      <c r="E322" s="259"/>
      <c r="F322" s="259"/>
      <c r="G322" s="12"/>
      <c r="H322" s="12"/>
      <c r="I322" s="12"/>
      <c r="J322" s="12"/>
      <c r="K322" s="12"/>
    </row>
    <row r="323" spans="2:11">
      <c r="B323" s="12"/>
      <c r="C323" s="259"/>
      <c r="D323" s="259"/>
      <c r="E323" s="259"/>
      <c r="F323" s="259"/>
      <c r="G323" s="12"/>
      <c r="H323" s="12"/>
      <c r="I323" s="12"/>
      <c r="J323" s="12"/>
      <c r="K323" s="12"/>
    </row>
    <row r="324" spans="2:11">
      <c r="B324" s="12"/>
      <c r="C324" s="259"/>
      <c r="D324" s="259"/>
      <c r="E324" s="259"/>
      <c r="F324" s="259"/>
      <c r="G324" s="12"/>
      <c r="H324" s="12"/>
      <c r="I324" s="12"/>
      <c r="J324" s="12"/>
      <c r="K324" s="12"/>
    </row>
    <row r="325" spans="2:11">
      <c r="B325" s="12"/>
      <c r="C325" s="259"/>
      <c r="D325" s="259"/>
      <c r="E325" s="259"/>
      <c r="F325" s="259"/>
      <c r="G325" s="12"/>
      <c r="H325" s="12"/>
      <c r="I325" s="12"/>
      <c r="J325" s="12"/>
      <c r="K325" s="12"/>
    </row>
    <row r="326" spans="2:11">
      <c r="B326" s="12"/>
      <c r="C326" s="259"/>
      <c r="D326" s="259"/>
      <c r="E326" s="259"/>
      <c r="F326" s="259"/>
      <c r="G326" s="12"/>
      <c r="H326" s="12"/>
      <c r="I326" s="12"/>
      <c r="J326" s="12"/>
      <c r="K326" s="12"/>
    </row>
    <row r="327" spans="2:11">
      <c r="B327" s="12"/>
      <c r="C327" s="259"/>
      <c r="D327" s="259"/>
      <c r="E327" s="259"/>
      <c r="F327" s="259"/>
      <c r="G327" s="12"/>
      <c r="H327" s="12"/>
      <c r="I327" s="12"/>
      <c r="J327" s="12"/>
      <c r="K327" s="12"/>
    </row>
    <row r="328" spans="2:11">
      <c r="B328" s="12"/>
      <c r="C328" s="259"/>
      <c r="D328" s="259"/>
      <c r="E328" s="259"/>
      <c r="F328" s="259"/>
      <c r="G328" s="12"/>
      <c r="H328" s="12"/>
      <c r="I328" s="12"/>
      <c r="J328" s="12"/>
      <c r="K328" s="12"/>
    </row>
    <row r="329" spans="2:11">
      <c r="B329" s="12"/>
      <c r="C329" s="259"/>
      <c r="D329" s="259"/>
      <c r="E329" s="259"/>
      <c r="F329" s="259"/>
      <c r="G329" s="12"/>
      <c r="H329" s="12"/>
      <c r="I329" s="12"/>
      <c r="J329" s="12"/>
      <c r="K329" s="12"/>
    </row>
    <row r="330" spans="2:11">
      <c r="B330" s="12"/>
      <c r="C330" s="259"/>
      <c r="D330" s="259"/>
      <c r="E330" s="259"/>
      <c r="F330" s="259"/>
      <c r="G330" s="12"/>
      <c r="H330" s="12"/>
      <c r="I330" s="12"/>
      <c r="J330" s="12"/>
      <c r="K330" s="12"/>
    </row>
    <row r="331" spans="2:11">
      <c r="B331" s="12"/>
      <c r="C331" s="259"/>
      <c r="D331" s="259"/>
      <c r="E331" s="259"/>
      <c r="F331" s="259"/>
      <c r="G331" s="12"/>
      <c r="H331" s="12"/>
      <c r="I331" s="12"/>
      <c r="J331" s="12"/>
      <c r="K331" s="12"/>
    </row>
    <row r="332" spans="2:11">
      <c r="B332" s="12"/>
      <c r="C332" s="259"/>
      <c r="D332" s="259"/>
      <c r="E332" s="259"/>
      <c r="F332" s="259"/>
      <c r="G332" s="12"/>
      <c r="H332" s="12"/>
      <c r="I332" s="12"/>
      <c r="J332" s="12"/>
      <c r="K332" s="12"/>
    </row>
    <row r="333" spans="2:11">
      <c r="B333" s="12"/>
      <c r="C333" s="259"/>
      <c r="D333" s="259"/>
      <c r="E333" s="259"/>
      <c r="F333" s="259"/>
      <c r="G333" s="12"/>
      <c r="H333" s="12"/>
      <c r="I333" s="12"/>
      <c r="J333" s="12"/>
      <c r="K333" s="12"/>
    </row>
    <row r="334" spans="2:11">
      <c r="B334" s="12"/>
      <c r="C334" s="259"/>
      <c r="D334" s="259"/>
      <c r="E334" s="259"/>
      <c r="F334" s="259"/>
      <c r="G334" s="12"/>
      <c r="H334" s="12"/>
      <c r="I334" s="12"/>
      <c r="J334" s="12"/>
      <c r="K334" s="12"/>
    </row>
    <row r="335" spans="2:11">
      <c r="B335" s="12"/>
      <c r="C335" s="259"/>
      <c r="D335" s="259"/>
      <c r="E335" s="259"/>
      <c r="F335" s="259"/>
      <c r="G335" s="12"/>
      <c r="H335" s="12"/>
      <c r="I335" s="12"/>
      <c r="J335" s="12"/>
      <c r="K335" s="12"/>
    </row>
    <row r="336" spans="2:11">
      <c r="B336" s="12"/>
      <c r="C336" s="259"/>
      <c r="D336" s="259"/>
      <c r="E336" s="259"/>
      <c r="F336" s="259"/>
      <c r="G336" s="12"/>
      <c r="H336" s="12"/>
      <c r="I336" s="12"/>
      <c r="J336" s="12"/>
      <c r="K336" s="12"/>
    </row>
    <row r="337" spans="2:11">
      <c r="B337" s="12"/>
      <c r="C337" s="259"/>
      <c r="D337" s="259"/>
      <c r="E337" s="259"/>
      <c r="F337" s="259"/>
      <c r="G337" s="12"/>
      <c r="H337" s="12"/>
      <c r="I337" s="12"/>
      <c r="J337" s="12"/>
      <c r="K337" s="12"/>
    </row>
    <row r="338" spans="2:11">
      <c r="B338" s="12"/>
      <c r="C338" s="259"/>
      <c r="D338" s="259"/>
      <c r="E338" s="259"/>
      <c r="F338" s="259"/>
      <c r="G338" s="12"/>
      <c r="H338" s="12"/>
      <c r="I338" s="12"/>
      <c r="J338" s="12"/>
      <c r="K338" s="12"/>
    </row>
    <row r="339" spans="2:11">
      <c r="B339" s="12"/>
      <c r="C339" s="259"/>
      <c r="D339" s="259"/>
      <c r="E339" s="259"/>
      <c r="F339" s="259"/>
      <c r="G339" s="12"/>
      <c r="H339" s="12"/>
      <c r="I339" s="12"/>
      <c r="J339" s="12"/>
      <c r="K339" s="12"/>
    </row>
    <row r="340" spans="2:11">
      <c r="B340" s="12"/>
      <c r="C340" s="259"/>
      <c r="D340" s="259"/>
      <c r="E340" s="259"/>
      <c r="F340" s="259"/>
      <c r="G340" s="12"/>
      <c r="H340" s="12"/>
      <c r="I340" s="12"/>
      <c r="J340" s="12"/>
      <c r="K340" s="12"/>
    </row>
    <row r="341" spans="2:11">
      <c r="B341" s="12"/>
      <c r="C341" s="259"/>
      <c r="D341" s="259"/>
      <c r="E341" s="259"/>
      <c r="F341" s="259"/>
      <c r="G341" s="12"/>
      <c r="H341" s="12"/>
      <c r="I341" s="12"/>
      <c r="J341" s="12"/>
      <c r="K341" s="12"/>
    </row>
    <row r="342" spans="2:11">
      <c r="B342" s="12"/>
      <c r="C342" s="259"/>
      <c r="D342" s="259"/>
      <c r="E342" s="259"/>
      <c r="F342" s="259"/>
      <c r="G342" s="12"/>
      <c r="H342" s="12"/>
      <c r="I342" s="12"/>
      <c r="J342" s="12"/>
      <c r="K342" s="12"/>
    </row>
    <row r="343" spans="2:11">
      <c r="B343" s="12"/>
      <c r="C343" s="259"/>
      <c r="D343" s="259"/>
      <c r="E343" s="259"/>
      <c r="F343" s="259"/>
      <c r="G343" s="12"/>
      <c r="H343" s="12"/>
      <c r="I343" s="12"/>
      <c r="J343" s="12"/>
      <c r="K343" s="12"/>
    </row>
    <row r="344" spans="2:11">
      <c r="B344" s="12"/>
      <c r="C344" s="259"/>
      <c r="D344" s="259"/>
      <c r="E344" s="259"/>
      <c r="F344" s="259"/>
      <c r="G344" s="12"/>
      <c r="H344" s="12"/>
      <c r="I344" s="12"/>
      <c r="J344" s="12"/>
      <c r="K344" s="12"/>
    </row>
    <row r="345" spans="2:11">
      <c r="B345" s="12"/>
      <c r="C345" s="259"/>
      <c r="D345" s="259"/>
      <c r="E345" s="259"/>
      <c r="F345" s="259"/>
      <c r="G345" s="12"/>
      <c r="H345" s="12"/>
      <c r="I345" s="12"/>
      <c r="J345" s="12"/>
      <c r="K345" s="12"/>
    </row>
    <row r="346" spans="2:11">
      <c r="B346" s="12"/>
      <c r="C346" s="259"/>
      <c r="D346" s="259"/>
      <c r="E346" s="259"/>
      <c r="F346" s="259"/>
      <c r="G346" s="12"/>
      <c r="H346" s="12"/>
      <c r="I346" s="12"/>
      <c r="J346" s="12"/>
      <c r="K346" s="12"/>
    </row>
    <row r="347" spans="2:11">
      <c r="B347" s="12"/>
      <c r="C347" s="259"/>
      <c r="D347" s="259"/>
      <c r="E347" s="259"/>
      <c r="F347" s="259"/>
      <c r="G347" s="12"/>
      <c r="H347" s="12"/>
      <c r="I347" s="12"/>
      <c r="J347" s="12"/>
      <c r="K347" s="12"/>
    </row>
    <row r="348" spans="2:11">
      <c r="B348" s="12"/>
      <c r="C348" s="259"/>
      <c r="D348" s="259"/>
      <c r="E348" s="259"/>
      <c r="F348" s="259"/>
      <c r="G348" s="12"/>
      <c r="H348" s="12"/>
      <c r="I348" s="12"/>
      <c r="J348" s="12"/>
      <c r="K348" s="12"/>
    </row>
    <row r="349" spans="2:11">
      <c r="B349" s="12"/>
      <c r="C349" s="259"/>
      <c r="D349" s="259"/>
      <c r="E349" s="259"/>
      <c r="F349" s="259"/>
      <c r="G349" s="12"/>
      <c r="H349" s="12"/>
      <c r="I349" s="12"/>
      <c r="J349" s="12"/>
      <c r="K349" s="12"/>
    </row>
    <row r="350" spans="2:11">
      <c r="B350" s="12"/>
      <c r="C350" s="259"/>
      <c r="D350" s="259"/>
      <c r="E350" s="259"/>
      <c r="F350" s="259"/>
      <c r="G350" s="12"/>
      <c r="H350" s="12"/>
      <c r="I350" s="12"/>
      <c r="J350" s="12"/>
      <c r="K350" s="12"/>
    </row>
    <row r="351" spans="2:11">
      <c r="B351" s="12"/>
      <c r="C351" s="259"/>
      <c r="D351" s="259"/>
      <c r="E351" s="259"/>
      <c r="F351" s="259"/>
      <c r="G351" s="12"/>
      <c r="H351" s="12"/>
      <c r="I351" s="12"/>
      <c r="J351" s="12"/>
      <c r="K351" s="12"/>
    </row>
    <row r="352" spans="2:11">
      <c r="B352" s="12"/>
      <c r="C352" s="259"/>
      <c r="D352" s="259"/>
      <c r="E352" s="259"/>
      <c r="F352" s="259"/>
      <c r="G352" s="12"/>
      <c r="H352" s="12"/>
      <c r="I352" s="12"/>
      <c r="J352" s="12"/>
      <c r="K352" s="12"/>
    </row>
    <row r="353" spans="2:11">
      <c r="B353" s="12"/>
      <c r="C353" s="259"/>
      <c r="D353" s="259"/>
      <c r="E353" s="259"/>
      <c r="F353" s="259"/>
      <c r="G353" s="12"/>
      <c r="H353" s="12"/>
      <c r="I353" s="12"/>
      <c r="J353" s="12"/>
      <c r="K353" s="12"/>
    </row>
    <row r="354" spans="2:11">
      <c r="B354" s="12"/>
      <c r="C354" s="259"/>
      <c r="D354" s="259"/>
      <c r="E354" s="259"/>
      <c r="F354" s="259"/>
      <c r="G354" s="12"/>
      <c r="H354" s="12"/>
      <c r="I354" s="12"/>
      <c r="J354" s="12"/>
      <c r="K354" s="12"/>
    </row>
    <row r="355" spans="2:11">
      <c r="B355" s="12"/>
      <c r="C355" s="259"/>
      <c r="D355" s="259"/>
      <c r="E355" s="259"/>
      <c r="F355" s="259"/>
      <c r="G355" s="12"/>
      <c r="H355" s="12"/>
      <c r="I355" s="12"/>
      <c r="J355" s="12"/>
      <c r="K355" s="12"/>
    </row>
    <row r="356" spans="2:11">
      <c r="B356" s="12"/>
      <c r="C356" s="259"/>
      <c r="D356" s="259"/>
      <c r="E356" s="259"/>
      <c r="F356" s="259"/>
      <c r="G356" s="12"/>
      <c r="H356" s="12"/>
      <c r="I356" s="12"/>
      <c r="J356" s="12"/>
      <c r="K356" s="12"/>
    </row>
    <row r="357" spans="2:11">
      <c r="B357" s="12"/>
      <c r="C357" s="259"/>
      <c r="D357" s="259"/>
      <c r="E357" s="259"/>
      <c r="F357" s="259"/>
      <c r="G357" s="12"/>
      <c r="H357" s="12"/>
      <c r="I357" s="12"/>
      <c r="J357" s="12"/>
      <c r="K357" s="12"/>
    </row>
    <row r="358" spans="2:11">
      <c r="B358" s="12"/>
      <c r="C358" s="259"/>
      <c r="D358" s="259"/>
      <c r="E358" s="259"/>
      <c r="F358" s="259"/>
      <c r="G358" s="12"/>
      <c r="H358" s="12"/>
      <c r="I358" s="12"/>
      <c r="J358" s="12"/>
      <c r="K358" s="12"/>
    </row>
    <row r="359" spans="2:11">
      <c r="B359" s="12"/>
      <c r="C359" s="259"/>
      <c r="D359" s="259"/>
      <c r="E359" s="259"/>
      <c r="F359" s="259"/>
      <c r="G359" s="12"/>
      <c r="H359" s="12"/>
      <c r="I359" s="12"/>
      <c r="J359" s="12"/>
      <c r="K359" s="12"/>
    </row>
    <row r="360" spans="2:11">
      <c r="B360" s="12"/>
      <c r="C360" s="259"/>
      <c r="D360" s="259"/>
      <c r="E360" s="259"/>
      <c r="F360" s="259"/>
      <c r="G360" s="12"/>
      <c r="H360" s="12"/>
      <c r="I360" s="12"/>
      <c r="J360" s="12"/>
      <c r="K360" s="12"/>
    </row>
    <row r="361" spans="2:11">
      <c r="B361" s="12"/>
      <c r="C361" s="259"/>
      <c r="D361" s="259"/>
      <c r="E361" s="259"/>
      <c r="F361" s="259"/>
      <c r="G361" s="12"/>
      <c r="H361" s="12"/>
      <c r="I361" s="12"/>
      <c r="J361" s="12"/>
      <c r="K361" s="12"/>
    </row>
    <row r="362" spans="2:11">
      <c r="B362" s="12"/>
      <c r="C362" s="259"/>
      <c r="D362" s="259"/>
      <c r="E362" s="259"/>
      <c r="F362" s="259"/>
      <c r="G362" s="12"/>
      <c r="H362" s="12"/>
      <c r="I362" s="12"/>
      <c r="J362" s="12"/>
      <c r="K362" s="12"/>
    </row>
    <row r="363" spans="2:11">
      <c r="B363" s="12"/>
      <c r="C363" s="259"/>
      <c r="D363" s="259"/>
      <c r="E363" s="259"/>
      <c r="F363" s="259"/>
      <c r="G363" s="12"/>
      <c r="H363" s="12"/>
      <c r="I363" s="12"/>
      <c r="J363" s="12"/>
      <c r="K363" s="12"/>
    </row>
    <row r="364" spans="2:11">
      <c r="B364" s="12"/>
      <c r="C364" s="259"/>
      <c r="D364" s="259"/>
      <c r="E364" s="259"/>
      <c r="F364" s="259"/>
      <c r="G364" s="12"/>
      <c r="H364" s="12"/>
      <c r="I364" s="12"/>
      <c r="J364" s="12"/>
      <c r="K364" s="12"/>
    </row>
    <row r="365" spans="2:11">
      <c r="B365" s="12"/>
      <c r="C365" s="259"/>
      <c r="D365" s="259"/>
      <c r="E365" s="259"/>
      <c r="F365" s="259"/>
      <c r="G365" s="12"/>
      <c r="H365" s="12"/>
      <c r="I365" s="12"/>
      <c r="J365" s="12"/>
      <c r="K365" s="12"/>
    </row>
    <row r="366" spans="2:11">
      <c r="B366" s="12"/>
      <c r="C366" s="259"/>
      <c r="D366" s="259"/>
      <c r="E366" s="259"/>
      <c r="F366" s="259"/>
      <c r="G366" s="12"/>
      <c r="H366" s="12"/>
      <c r="I366" s="12"/>
      <c r="J366" s="12"/>
      <c r="K366" s="12"/>
    </row>
    <row r="367" spans="2:11">
      <c r="B367" s="12"/>
      <c r="C367" s="259"/>
      <c r="D367" s="259"/>
      <c r="E367" s="259"/>
      <c r="F367" s="259"/>
      <c r="G367" s="12"/>
      <c r="H367" s="12"/>
      <c r="I367" s="12"/>
      <c r="J367" s="12"/>
      <c r="K367" s="12"/>
    </row>
    <row r="368" spans="2:11">
      <c r="B368" s="12"/>
      <c r="C368" s="259"/>
      <c r="D368" s="259"/>
      <c r="E368" s="259"/>
      <c r="F368" s="259"/>
      <c r="G368" s="12"/>
      <c r="H368" s="12"/>
      <c r="I368" s="12"/>
      <c r="J368" s="12"/>
      <c r="K368" s="12"/>
    </row>
    <row r="369" spans="2:11">
      <c r="B369" s="12"/>
      <c r="C369" s="259"/>
      <c r="D369" s="259"/>
      <c r="E369" s="259"/>
      <c r="F369" s="259"/>
      <c r="G369" s="12"/>
      <c r="H369" s="12"/>
      <c r="I369" s="12"/>
      <c r="J369" s="12"/>
      <c r="K369" s="12"/>
    </row>
    <row r="370" spans="2:11">
      <c r="B370" s="12"/>
      <c r="C370" s="259"/>
      <c r="D370" s="259"/>
      <c r="E370" s="259"/>
      <c r="F370" s="259"/>
      <c r="G370" s="12"/>
      <c r="H370" s="12"/>
      <c r="I370" s="12"/>
      <c r="J370" s="12"/>
      <c r="K370" s="12"/>
    </row>
    <row r="371" spans="2:11">
      <c r="B371" s="12"/>
      <c r="C371" s="259"/>
      <c r="D371" s="259"/>
      <c r="E371" s="259"/>
      <c r="F371" s="259"/>
      <c r="G371" s="12"/>
      <c r="H371" s="12"/>
      <c r="I371" s="12"/>
      <c r="J371" s="12"/>
      <c r="K371" s="12"/>
    </row>
    <row r="372" spans="2:11">
      <c r="B372" s="12"/>
      <c r="C372" s="259"/>
      <c r="D372" s="259"/>
      <c r="E372" s="259"/>
      <c r="F372" s="259"/>
      <c r="G372" s="12"/>
      <c r="H372" s="12"/>
      <c r="I372" s="12"/>
      <c r="J372" s="12"/>
      <c r="K372" s="12"/>
    </row>
    <row r="373" spans="2:11">
      <c r="B373" s="12"/>
      <c r="C373" s="259"/>
      <c r="D373" s="259"/>
      <c r="E373" s="259"/>
      <c r="F373" s="259"/>
      <c r="G373" s="12"/>
      <c r="H373" s="12"/>
      <c r="I373" s="12"/>
      <c r="J373" s="12"/>
      <c r="K373" s="12"/>
    </row>
    <row r="374" spans="2:11">
      <c r="B374" s="12"/>
      <c r="C374" s="259"/>
      <c r="D374" s="259"/>
      <c r="E374" s="259"/>
      <c r="F374" s="259"/>
      <c r="G374" s="12"/>
      <c r="H374" s="12"/>
      <c r="I374" s="12"/>
      <c r="J374" s="12"/>
      <c r="K374" s="12"/>
    </row>
    <row r="375" spans="2:11">
      <c r="B375" s="12"/>
      <c r="C375" s="259"/>
      <c r="D375" s="259"/>
      <c r="E375" s="259"/>
      <c r="F375" s="259"/>
      <c r="G375" s="12"/>
      <c r="H375" s="12"/>
      <c r="I375" s="12"/>
      <c r="J375" s="12"/>
      <c r="K375" s="12"/>
    </row>
    <row r="376" spans="2:11">
      <c r="B376" s="12"/>
      <c r="C376" s="259"/>
      <c r="D376" s="259"/>
      <c r="E376" s="259"/>
      <c r="F376" s="259"/>
      <c r="G376" s="12"/>
      <c r="H376" s="12"/>
      <c r="I376" s="12"/>
      <c r="J376" s="12"/>
      <c r="K376" s="12"/>
    </row>
    <row r="377" spans="2:11">
      <c r="B377" s="12"/>
      <c r="C377" s="259"/>
      <c r="D377" s="259"/>
      <c r="E377" s="259"/>
      <c r="F377" s="259"/>
      <c r="G377" s="12"/>
      <c r="H377" s="12"/>
      <c r="I377" s="12"/>
      <c r="J377" s="12"/>
      <c r="K377" s="12"/>
    </row>
    <row r="378" spans="2:11">
      <c r="B378" s="12"/>
      <c r="C378" s="259"/>
      <c r="D378" s="259"/>
      <c r="E378" s="259"/>
      <c r="F378" s="259"/>
      <c r="G378" s="12"/>
      <c r="H378" s="12"/>
      <c r="I378" s="12"/>
      <c r="J378" s="12"/>
      <c r="K378" s="12"/>
    </row>
    <row r="379" spans="2:11">
      <c r="B379" s="12"/>
      <c r="C379" s="259"/>
      <c r="D379" s="259"/>
      <c r="E379" s="259"/>
      <c r="F379" s="259"/>
      <c r="G379" s="12"/>
      <c r="H379" s="12"/>
      <c r="I379" s="12"/>
      <c r="J379" s="12"/>
      <c r="K379" s="12"/>
    </row>
    <row r="380" spans="2:11">
      <c r="B380" s="12"/>
      <c r="C380" s="259"/>
      <c r="D380" s="259"/>
      <c r="E380" s="259"/>
      <c r="F380" s="259"/>
      <c r="G380" s="12"/>
      <c r="H380" s="12"/>
      <c r="I380" s="12"/>
      <c r="J380" s="12"/>
      <c r="K380" s="12"/>
    </row>
    <row r="381" spans="2:11">
      <c r="B381" s="12"/>
      <c r="C381" s="259"/>
      <c r="D381" s="259"/>
      <c r="E381" s="259"/>
      <c r="F381" s="259"/>
      <c r="G381" s="12"/>
      <c r="H381" s="12"/>
      <c r="I381" s="12"/>
      <c r="J381" s="12"/>
      <c r="K381" s="12"/>
    </row>
    <row r="382" spans="2:11">
      <c r="B382" s="12"/>
      <c r="C382" s="259"/>
      <c r="D382" s="259"/>
      <c r="E382" s="259"/>
      <c r="F382" s="259"/>
      <c r="G382" s="12"/>
      <c r="H382" s="12"/>
      <c r="I382" s="12"/>
      <c r="J382" s="12"/>
      <c r="K382" s="12"/>
    </row>
    <row r="383" spans="2:11">
      <c r="B383" s="12"/>
      <c r="C383" s="259"/>
      <c r="D383" s="259"/>
      <c r="E383" s="259"/>
      <c r="F383" s="259"/>
      <c r="G383" s="12"/>
      <c r="H383" s="12"/>
      <c r="I383" s="12"/>
      <c r="J383" s="12"/>
      <c r="K383" s="12"/>
    </row>
    <row r="384" spans="2:11">
      <c r="B384" s="12"/>
      <c r="C384" s="259"/>
      <c r="D384" s="259"/>
      <c r="E384" s="259"/>
      <c r="F384" s="259"/>
      <c r="G384" s="12"/>
      <c r="H384" s="12"/>
      <c r="I384" s="12"/>
      <c r="J384" s="12"/>
      <c r="K384" s="12"/>
    </row>
    <row r="385" spans="2:11">
      <c r="B385" s="12"/>
      <c r="C385" s="259"/>
      <c r="D385" s="259"/>
      <c r="E385" s="259"/>
      <c r="F385" s="259"/>
      <c r="G385" s="12"/>
      <c r="H385" s="12"/>
      <c r="I385" s="12"/>
      <c r="J385" s="12"/>
      <c r="K385" s="12"/>
    </row>
    <row r="386" spans="2:11">
      <c r="B386" s="12"/>
      <c r="C386" s="259"/>
      <c r="D386" s="259"/>
      <c r="E386" s="259"/>
      <c r="F386" s="259"/>
      <c r="G386" s="12"/>
      <c r="H386" s="12"/>
      <c r="I386" s="12"/>
      <c r="J386" s="12"/>
      <c r="K386" s="12"/>
    </row>
    <row r="387" spans="2:11">
      <c r="B387" s="12"/>
      <c r="C387" s="259"/>
      <c r="D387" s="259"/>
      <c r="E387" s="259"/>
      <c r="F387" s="259"/>
      <c r="G387" s="12"/>
      <c r="H387" s="12"/>
      <c r="I387" s="12"/>
      <c r="J387" s="12"/>
      <c r="K387" s="12"/>
    </row>
    <row r="388" spans="2:11">
      <c r="B388" s="12"/>
      <c r="C388" s="259"/>
      <c r="D388" s="259"/>
      <c r="E388" s="259"/>
      <c r="F388" s="259"/>
      <c r="G388" s="12"/>
      <c r="H388" s="12"/>
      <c r="I388" s="12"/>
      <c r="J388" s="12"/>
      <c r="K388" s="12"/>
    </row>
    <row r="389" spans="2:11">
      <c r="B389" s="12"/>
      <c r="C389" s="259"/>
      <c r="D389" s="259"/>
      <c r="E389" s="259"/>
      <c r="F389" s="259"/>
      <c r="G389" s="12"/>
      <c r="H389" s="12"/>
      <c r="I389" s="12"/>
      <c r="J389" s="12"/>
      <c r="K389" s="12"/>
    </row>
    <row r="390" spans="2:11">
      <c r="B390" s="12"/>
      <c r="C390" s="259"/>
      <c r="D390" s="259"/>
      <c r="E390" s="259"/>
      <c r="F390" s="259"/>
      <c r="G390" s="12"/>
      <c r="H390" s="12"/>
      <c r="I390" s="12"/>
      <c r="J390" s="12"/>
      <c r="K390" s="12"/>
    </row>
    <row r="391" spans="2:11">
      <c r="B391" s="12"/>
      <c r="C391" s="259"/>
      <c r="D391" s="259"/>
      <c r="E391" s="259"/>
      <c r="F391" s="259"/>
      <c r="G391" s="12"/>
      <c r="H391" s="12"/>
      <c r="I391" s="12"/>
      <c r="J391" s="12"/>
      <c r="K391" s="12"/>
    </row>
    <row r="392" spans="2:11">
      <c r="B392" s="12"/>
      <c r="C392" s="259"/>
      <c r="D392" s="259"/>
      <c r="E392" s="259"/>
      <c r="F392" s="259"/>
      <c r="G392" s="12"/>
      <c r="H392" s="12"/>
      <c r="I392" s="12"/>
      <c r="J392" s="12"/>
      <c r="K392" s="12"/>
    </row>
    <row r="393" spans="2:11">
      <c r="B393" s="12"/>
      <c r="C393" s="259"/>
      <c r="D393" s="259"/>
      <c r="E393" s="259"/>
      <c r="F393" s="259"/>
      <c r="G393" s="12"/>
      <c r="H393" s="12"/>
      <c r="I393" s="12"/>
      <c r="J393" s="12"/>
      <c r="K393" s="12"/>
    </row>
    <row r="394" spans="2:11">
      <c r="B394" s="12"/>
      <c r="C394" s="259"/>
      <c r="D394" s="259"/>
      <c r="E394" s="259"/>
      <c r="F394" s="259"/>
      <c r="G394" s="12"/>
      <c r="H394" s="12"/>
      <c r="I394" s="12"/>
      <c r="J394" s="12"/>
      <c r="K394" s="12"/>
    </row>
    <row r="395" spans="2:11">
      <c r="B395" s="12"/>
      <c r="C395" s="259"/>
      <c r="D395" s="259"/>
      <c r="E395" s="259"/>
      <c r="F395" s="259"/>
      <c r="G395" s="12"/>
      <c r="H395" s="12"/>
      <c r="I395" s="12"/>
      <c r="J395" s="12"/>
      <c r="K395" s="12"/>
    </row>
    <row r="396" spans="2:11">
      <c r="B396" s="12"/>
      <c r="C396" s="259"/>
      <c r="D396" s="259"/>
      <c r="E396" s="259"/>
      <c r="F396" s="259"/>
      <c r="G396" s="12"/>
      <c r="H396" s="12"/>
      <c r="I396" s="12"/>
      <c r="J396" s="12"/>
      <c r="K396" s="12"/>
    </row>
    <row r="397" spans="2:11">
      <c r="B397" s="12"/>
      <c r="C397" s="259"/>
      <c r="D397" s="259"/>
      <c r="E397" s="259"/>
      <c r="F397" s="259"/>
      <c r="G397" s="12"/>
      <c r="H397" s="12"/>
      <c r="I397" s="12"/>
      <c r="J397" s="12"/>
      <c r="K397" s="12"/>
    </row>
    <row r="398" spans="2:11">
      <c r="B398" s="12"/>
      <c r="C398" s="259"/>
      <c r="D398" s="259"/>
      <c r="E398" s="259"/>
      <c r="F398" s="259"/>
      <c r="G398" s="12"/>
      <c r="H398" s="12"/>
      <c r="I398" s="12"/>
      <c r="J398" s="12"/>
      <c r="K398" s="12"/>
    </row>
    <row r="399" spans="2:11">
      <c r="B399" s="12"/>
      <c r="C399" s="259"/>
      <c r="D399" s="259"/>
      <c r="E399" s="259"/>
      <c r="F399" s="259"/>
      <c r="G399" s="12"/>
      <c r="H399" s="12"/>
      <c r="I399" s="12"/>
      <c r="J399" s="12"/>
      <c r="K399" s="12"/>
    </row>
    <row r="400" spans="2:11">
      <c r="B400" s="12"/>
      <c r="C400" s="259"/>
      <c r="D400" s="259"/>
      <c r="E400" s="259"/>
      <c r="F400" s="259"/>
      <c r="G400" s="12"/>
      <c r="H400" s="12"/>
      <c r="I400" s="12"/>
      <c r="J400" s="12"/>
      <c r="K400" s="12"/>
    </row>
    <row r="401" spans="2:11">
      <c r="B401" s="12"/>
      <c r="C401" s="259"/>
      <c r="D401" s="259"/>
      <c r="E401" s="259"/>
      <c r="F401" s="259"/>
      <c r="G401" s="12"/>
      <c r="H401" s="12"/>
      <c r="I401" s="12"/>
      <c r="J401" s="12"/>
      <c r="K401" s="12"/>
    </row>
    <row r="402" spans="2:11">
      <c r="B402" s="12"/>
      <c r="C402" s="259"/>
      <c r="D402" s="259"/>
      <c r="E402" s="259"/>
      <c r="F402" s="259"/>
      <c r="G402" s="12"/>
      <c r="H402" s="12"/>
      <c r="I402" s="12"/>
      <c r="J402" s="12"/>
      <c r="K402" s="12"/>
    </row>
    <row r="403" spans="2:11">
      <c r="B403" s="12"/>
      <c r="C403" s="259"/>
      <c r="D403" s="259"/>
      <c r="E403" s="259"/>
      <c r="F403" s="259"/>
      <c r="G403" s="12"/>
      <c r="H403" s="12"/>
      <c r="I403" s="12"/>
      <c r="J403" s="12"/>
      <c r="K403" s="12"/>
    </row>
    <row r="404" spans="2:11">
      <c r="B404" s="12"/>
      <c r="C404" s="259"/>
      <c r="D404" s="259"/>
      <c r="E404" s="259"/>
      <c r="F404" s="259"/>
      <c r="G404" s="12"/>
      <c r="H404" s="12"/>
      <c r="I404" s="12"/>
      <c r="J404" s="12"/>
      <c r="K404" s="12"/>
    </row>
    <row r="405" spans="2:11">
      <c r="B405" s="12"/>
      <c r="C405" s="259"/>
      <c r="D405" s="259"/>
      <c r="E405" s="259"/>
      <c r="F405" s="259"/>
      <c r="G405" s="12"/>
      <c r="H405" s="12"/>
      <c r="I405" s="12"/>
      <c r="J405" s="12"/>
      <c r="K405" s="12"/>
    </row>
    <row r="406" spans="2:11">
      <c r="B406" s="12"/>
      <c r="C406" s="259"/>
      <c r="D406" s="259"/>
      <c r="E406" s="259"/>
      <c r="F406" s="259"/>
      <c r="G406" s="12"/>
      <c r="H406" s="12"/>
      <c r="I406" s="12"/>
      <c r="J406" s="12"/>
      <c r="K406" s="12"/>
    </row>
    <row r="407" spans="2:11">
      <c r="B407" s="12"/>
      <c r="C407" s="259"/>
      <c r="D407" s="259"/>
      <c r="E407" s="259"/>
      <c r="F407" s="259"/>
      <c r="G407" s="12"/>
      <c r="H407" s="12"/>
      <c r="I407" s="12"/>
      <c r="J407" s="12"/>
      <c r="K407" s="12"/>
    </row>
    <row r="408" spans="2:11">
      <c r="B408" s="12"/>
      <c r="C408" s="259"/>
      <c r="D408" s="259"/>
      <c r="E408" s="259"/>
      <c r="F408" s="259"/>
      <c r="G408" s="12"/>
      <c r="H408" s="12"/>
      <c r="I408" s="12"/>
      <c r="J408" s="12"/>
      <c r="K408" s="12"/>
    </row>
    <row r="409" spans="2:11">
      <c r="B409" s="12"/>
      <c r="C409" s="259"/>
      <c r="D409" s="259"/>
      <c r="E409" s="259"/>
      <c r="F409" s="259"/>
      <c r="G409" s="12"/>
      <c r="H409" s="12"/>
      <c r="I409" s="12"/>
      <c r="J409" s="12"/>
      <c r="K409" s="12"/>
    </row>
    <row r="410" spans="2:11">
      <c r="B410" s="12"/>
      <c r="C410" s="259"/>
      <c r="D410" s="259"/>
      <c r="E410" s="259"/>
      <c r="F410" s="259"/>
      <c r="G410" s="12"/>
      <c r="H410" s="12"/>
      <c r="I410" s="12"/>
      <c r="J410" s="12"/>
      <c r="K410" s="12"/>
    </row>
    <row r="411" spans="2:11">
      <c r="B411" s="12"/>
      <c r="C411" s="259"/>
      <c r="D411" s="259"/>
      <c r="E411" s="259"/>
      <c r="F411" s="259"/>
      <c r="G411" s="12"/>
      <c r="H411" s="12"/>
      <c r="I411" s="12"/>
      <c r="J411" s="12"/>
      <c r="K411" s="12"/>
    </row>
    <row r="412" spans="2:11">
      <c r="B412" s="12"/>
      <c r="C412" s="259"/>
      <c r="D412" s="259"/>
      <c r="E412" s="259"/>
      <c r="F412" s="259"/>
      <c r="G412" s="12"/>
      <c r="H412" s="12"/>
      <c r="I412" s="12"/>
      <c r="J412" s="12"/>
      <c r="K412" s="12"/>
    </row>
    <row r="413" spans="2:11">
      <c r="B413" s="12"/>
      <c r="C413" s="259"/>
      <c r="D413" s="259"/>
      <c r="E413" s="259"/>
      <c r="F413" s="259"/>
      <c r="G413" s="12"/>
      <c r="H413" s="12"/>
      <c r="I413" s="12"/>
      <c r="J413" s="12"/>
      <c r="K413" s="12"/>
    </row>
    <row r="414" spans="2:11">
      <c r="B414" s="12"/>
      <c r="C414" s="259"/>
      <c r="D414" s="259"/>
      <c r="E414" s="259"/>
      <c r="F414" s="259"/>
      <c r="G414" s="12"/>
      <c r="H414" s="12"/>
      <c r="I414" s="12"/>
      <c r="J414" s="12"/>
      <c r="K414" s="12"/>
    </row>
    <row r="415" spans="2:11">
      <c r="B415" s="12"/>
      <c r="C415" s="259"/>
      <c r="D415" s="259"/>
      <c r="E415" s="259"/>
      <c r="F415" s="259"/>
      <c r="G415" s="12"/>
      <c r="H415" s="12"/>
      <c r="I415" s="12"/>
      <c r="J415" s="12"/>
      <c r="K415" s="12"/>
    </row>
    <row r="416" spans="2:11">
      <c r="B416" s="12"/>
      <c r="C416" s="259"/>
      <c r="D416" s="259"/>
      <c r="E416" s="259"/>
      <c r="F416" s="259"/>
      <c r="G416" s="12"/>
      <c r="H416" s="12"/>
      <c r="I416" s="12"/>
      <c r="J416" s="12"/>
      <c r="K416" s="12"/>
    </row>
    <row r="417" spans="2:11">
      <c r="B417" s="12"/>
      <c r="C417" s="259"/>
      <c r="D417" s="259"/>
      <c r="E417" s="259"/>
      <c r="F417" s="259"/>
      <c r="G417" s="12"/>
      <c r="H417" s="12"/>
      <c r="I417" s="12"/>
      <c r="J417" s="12"/>
      <c r="K417" s="12"/>
    </row>
    <row r="418" spans="2:11">
      <c r="B418" s="12"/>
      <c r="C418" s="259"/>
      <c r="D418" s="259"/>
      <c r="E418" s="259"/>
      <c r="F418" s="259"/>
      <c r="G418" s="12"/>
      <c r="H418" s="12"/>
      <c r="I418" s="12"/>
      <c r="J418" s="12"/>
      <c r="K418" s="12"/>
    </row>
    <row r="419" spans="2:11">
      <c r="B419" s="12"/>
      <c r="C419" s="259"/>
      <c r="D419" s="259"/>
      <c r="E419" s="259"/>
      <c r="F419" s="259"/>
      <c r="G419" s="12"/>
      <c r="H419" s="12"/>
      <c r="I419" s="12"/>
      <c r="J419" s="12"/>
      <c r="K419" s="12"/>
    </row>
    <row r="420" spans="2:11">
      <c r="B420" s="12"/>
      <c r="C420" s="259"/>
      <c r="D420" s="259"/>
      <c r="E420" s="259"/>
      <c r="F420" s="259"/>
      <c r="G420" s="12"/>
      <c r="H420" s="12"/>
      <c r="I420" s="12"/>
      <c r="J420" s="12"/>
      <c r="K420" s="12"/>
    </row>
    <row r="421" spans="2:11">
      <c r="B421" s="12"/>
      <c r="C421" s="259"/>
      <c r="D421" s="259"/>
      <c r="E421" s="259"/>
      <c r="F421" s="259"/>
      <c r="G421" s="12"/>
      <c r="H421" s="12"/>
      <c r="I421" s="12"/>
      <c r="J421" s="12"/>
      <c r="K421" s="12"/>
    </row>
    <row r="422" spans="2:11">
      <c r="B422" s="12"/>
      <c r="C422" s="259"/>
      <c r="D422" s="259"/>
      <c r="E422" s="259"/>
      <c r="F422" s="259"/>
      <c r="G422" s="12"/>
      <c r="H422" s="12"/>
      <c r="I422" s="12"/>
      <c r="J422" s="12"/>
      <c r="K422" s="12"/>
    </row>
    <row r="423" spans="2:11">
      <c r="B423" s="12"/>
      <c r="C423" s="259"/>
      <c r="D423" s="259"/>
      <c r="E423" s="259"/>
      <c r="F423" s="259"/>
      <c r="G423" s="12"/>
      <c r="H423" s="12"/>
      <c r="I423" s="12"/>
      <c r="J423" s="12"/>
      <c r="K423" s="12"/>
    </row>
    <row r="424" spans="2:11">
      <c r="B424" s="12"/>
      <c r="C424" s="259"/>
      <c r="D424" s="259"/>
      <c r="E424" s="259"/>
      <c r="F424" s="259"/>
      <c r="G424" s="12"/>
      <c r="H424" s="12"/>
      <c r="I424" s="12"/>
      <c r="J424" s="12"/>
      <c r="K424" s="12"/>
    </row>
    <row r="425" spans="2:11">
      <c r="B425" s="12"/>
      <c r="C425" s="259"/>
      <c r="D425" s="259"/>
      <c r="E425" s="259"/>
      <c r="F425" s="259"/>
      <c r="G425" s="12"/>
      <c r="H425" s="12"/>
      <c r="I425" s="12"/>
      <c r="J425" s="12"/>
      <c r="K425" s="12"/>
    </row>
    <row r="426" spans="2:11">
      <c r="B426" s="12"/>
      <c r="C426" s="259"/>
      <c r="D426" s="259"/>
      <c r="E426" s="259"/>
      <c r="F426" s="259"/>
      <c r="G426" s="12"/>
      <c r="H426" s="12"/>
      <c r="I426" s="12"/>
      <c r="J426" s="12"/>
      <c r="K426" s="12"/>
    </row>
    <row r="427" spans="2:11">
      <c r="B427" s="12"/>
      <c r="C427" s="259"/>
      <c r="D427" s="259"/>
      <c r="E427" s="259"/>
      <c r="F427" s="259"/>
      <c r="G427" s="12"/>
      <c r="H427" s="12"/>
      <c r="I427" s="12"/>
      <c r="J427" s="12"/>
      <c r="K427" s="12"/>
    </row>
    <row r="428" spans="2:11">
      <c r="B428" s="12"/>
      <c r="C428" s="259"/>
      <c r="D428" s="259"/>
      <c r="E428" s="259"/>
      <c r="F428" s="259"/>
      <c r="G428" s="12"/>
      <c r="H428" s="12"/>
      <c r="I428" s="12"/>
      <c r="J428" s="12"/>
      <c r="K428" s="12"/>
    </row>
    <row r="429" spans="2:11">
      <c r="B429" s="12"/>
      <c r="C429" s="259"/>
      <c r="D429" s="259"/>
      <c r="E429" s="259"/>
      <c r="F429" s="259"/>
      <c r="G429" s="12"/>
      <c r="H429" s="12"/>
      <c r="I429" s="12"/>
      <c r="J429" s="12"/>
      <c r="K429" s="12"/>
    </row>
    <row r="430" spans="2:11">
      <c r="B430" s="12"/>
      <c r="C430" s="259"/>
      <c r="D430" s="259"/>
      <c r="E430" s="259"/>
      <c r="F430" s="259"/>
      <c r="G430" s="12"/>
      <c r="H430" s="12"/>
      <c r="I430" s="12"/>
      <c r="J430" s="12"/>
      <c r="K430" s="12"/>
    </row>
    <row r="431" spans="2:11">
      <c r="B431" s="12"/>
      <c r="C431" s="259"/>
      <c r="D431" s="259"/>
      <c r="E431" s="259"/>
      <c r="F431" s="259"/>
      <c r="G431" s="12"/>
      <c r="H431" s="12"/>
      <c r="I431" s="12"/>
      <c r="J431" s="12"/>
      <c r="K431" s="12"/>
    </row>
    <row r="432" spans="2:11">
      <c r="B432" s="12"/>
      <c r="C432" s="259"/>
      <c r="D432" s="259"/>
      <c r="E432" s="259"/>
      <c r="F432" s="259"/>
      <c r="G432" s="12"/>
      <c r="H432" s="12"/>
      <c r="I432" s="12"/>
      <c r="J432" s="12"/>
      <c r="K432" s="12"/>
    </row>
    <row r="433" spans="2:11">
      <c r="B433" s="12"/>
      <c r="C433" s="259"/>
      <c r="D433" s="259"/>
      <c r="E433" s="259"/>
      <c r="F433" s="259"/>
      <c r="G433" s="12"/>
      <c r="H433" s="12"/>
      <c r="I433" s="12"/>
      <c r="J433" s="12"/>
      <c r="K433" s="12"/>
    </row>
    <row r="434" spans="2:11">
      <c r="B434" s="12"/>
      <c r="C434" s="259"/>
      <c r="D434" s="259"/>
      <c r="E434" s="259"/>
      <c r="F434" s="259"/>
      <c r="G434" s="12"/>
      <c r="H434" s="12"/>
      <c r="I434" s="12"/>
      <c r="J434" s="12"/>
      <c r="K434" s="12"/>
    </row>
    <row r="435" spans="2:11">
      <c r="B435" s="12"/>
      <c r="C435" s="259"/>
      <c r="D435" s="259"/>
      <c r="E435" s="259"/>
      <c r="F435" s="259"/>
      <c r="G435" s="12"/>
      <c r="H435" s="12"/>
      <c r="I435" s="12"/>
      <c r="J435" s="12"/>
      <c r="K435" s="12"/>
    </row>
    <row r="436" spans="2:11">
      <c r="B436" s="12"/>
      <c r="C436" s="259"/>
      <c r="D436" s="259"/>
      <c r="E436" s="259"/>
      <c r="F436" s="259"/>
      <c r="G436" s="12"/>
      <c r="H436" s="12"/>
      <c r="I436" s="12"/>
      <c r="J436" s="12"/>
      <c r="K436" s="12"/>
    </row>
    <row r="437" spans="2:11">
      <c r="B437" s="12"/>
      <c r="C437" s="259"/>
      <c r="D437" s="259"/>
      <c r="E437" s="259"/>
      <c r="F437" s="259"/>
      <c r="G437" s="12"/>
      <c r="H437" s="12"/>
      <c r="I437" s="12"/>
      <c r="J437" s="12"/>
      <c r="K437" s="12"/>
    </row>
    <row r="438" spans="2:11">
      <c r="B438" s="12"/>
      <c r="C438" s="259"/>
      <c r="D438" s="259"/>
      <c r="E438" s="259"/>
      <c r="F438" s="259"/>
      <c r="G438" s="12"/>
      <c r="H438" s="12"/>
      <c r="I438" s="12"/>
      <c r="J438" s="12"/>
      <c r="K438" s="12"/>
    </row>
    <row r="439" spans="2:11">
      <c r="B439" s="12"/>
      <c r="C439" s="259"/>
      <c r="D439" s="259"/>
      <c r="E439" s="259"/>
      <c r="F439" s="259"/>
      <c r="G439" s="12"/>
      <c r="H439" s="12"/>
      <c r="I439" s="12"/>
      <c r="J439" s="12"/>
      <c r="K439" s="12"/>
    </row>
    <row r="440" spans="2:11">
      <c r="B440" s="12"/>
      <c r="C440" s="259"/>
      <c r="D440" s="259"/>
      <c r="E440" s="259"/>
      <c r="F440" s="259"/>
      <c r="G440" s="12"/>
      <c r="H440" s="12"/>
      <c r="I440" s="12"/>
      <c r="J440" s="12"/>
      <c r="K440" s="12"/>
    </row>
    <row r="441" spans="2:11">
      <c r="B441" s="12"/>
      <c r="C441" s="259"/>
      <c r="D441" s="259"/>
      <c r="E441" s="259"/>
      <c r="F441" s="259"/>
      <c r="G441" s="12"/>
      <c r="H441" s="12"/>
      <c r="I441" s="12"/>
      <c r="J441" s="12"/>
      <c r="K441" s="12"/>
    </row>
    <row r="442" spans="2:11">
      <c r="B442" s="12"/>
      <c r="C442" s="259"/>
      <c r="D442" s="259"/>
      <c r="E442" s="259"/>
      <c r="F442" s="259"/>
      <c r="G442" s="12"/>
      <c r="H442" s="12"/>
      <c r="I442" s="12"/>
      <c r="J442" s="12"/>
      <c r="K442" s="12"/>
    </row>
    <row r="443" spans="2:11">
      <c r="B443" s="12"/>
      <c r="C443" s="259"/>
      <c r="D443" s="259"/>
      <c r="E443" s="259"/>
      <c r="F443" s="259"/>
      <c r="G443" s="12"/>
      <c r="H443" s="12"/>
      <c r="I443" s="12"/>
      <c r="J443" s="12"/>
      <c r="K443" s="12"/>
    </row>
    <row r="444" spans="2:11">
      <c r="B444" s="12"/>
      <c r="C444" s="259"/>
      <c r="D444" s="259"/>
      <c r="E444" s="259"/>
      <c r="F444" s="259"/>
      <c r="G444" s="12"/>
      <c r="H444" s="12"/>
      <c r="I444" s="12"/>
      <c r="J444" s="12"/>
      <c r="K444" s="12"/>
    </row>
    <row r="445" spans="2:11">
      <c r="B445" s="12"/>
      <c r="C445" s="259"/>
      <c r="D445" s="259"/>
      <c r="E445" s="259"/>
      <c r="F445" s="259"/>
      <c r="G445" s="12"/>
      <c r="H445" s="12"/>
      <c r="I445" s="12"/>
      <c r="J445" s="12"/>
      <c r="K445" s="12"/>
    </row>
    <row r="446" spans="2:11">
      <c r="B446" s="12"/>
      <c r="C446" s="259"/>
      <c r="D446" s="259"/>
      <c r="E446" s="259"/>
      <c r="F446" s="259"/>
      <c r="G446" s="12"/>
      <c r="H446" s="12"/>
      <c r="I446" s="12"/>
      <c r="J446" s="12"/>
      <c r="K446" s="12"/>
    </row>
    <row r="447" spans="2:11">
      <c r="B447" s="12"/>
      <c r="C447" s="259"/>
      <c r="D447" s="259"/>
      <c r="E447" s="259"/>
      <c r="F447" s="259"/>
      <c r="G447" s="12"/>
      <c r="H447" s="12"/>
      <c r="I447" s="12"/>
      <c r="J447" s="12"/>
      <c r="K447" s="12"/>
    </row>
    <row r="448" spans="2:11">
      <c r="B448" s="12"/>
      <c r="C448" s="259"/>
      <c r="D448" s="259"/>
      <c r="E448" s="259"/>
      <c r="F448" s="259"/>
      <c r="G448" s="12"/>
      <c r="H448" s="12"/>
      <c r="I448" s="12"/>
      <c r="J448" s="12"/>
      <c r="K448" s="12"/>
    </row>
    <row r="449" spans="2:11">
      <c r="B449" s="12"/>
      <c r="C449" s="259"/>
      <c r="D449" s="259"/>
      <c r="E449" s="259"/>
      <c r="F449" s="259"/>
      <c r="G449" s="12"/>
      <c r="H449" s="12"/>
      <c r="I449" s="12"/>
      <c r="J449" s="12"/>
      <c r="K449" s="12"/>
    </row>
    <row r="450" spans="2:11">
      <c r="B450" s="12"/>
      <c r="C450" s="259"/>
      <c r="D450" s="259"/>
      <c r="E450" s="259"/>
      <c r="F450" s="259"/>
      <c r="G450" s="12"/>
      <c r="H450" s="12"/>
      <c r="I450" s="12"/>
      <c r="J450" s="12"/>
      <c r="K450" s="12"/>
    </row>
    <row r="451" spans="2:11">
      <c r="B451" s="12"/>
      <c r="C451" s="259"/>
      <c r="D451" s="259"/>
      <c r="E451" s="259"/>
      <c r="F451" s="259"/>
      <c r="G451" s="12"/>
      <c r="H451" s="12"/>
      <c r="I451" s="12"/>
      <c r="J451" s="12"/>
      <c r="K451" s="12"/>
    </row>
    <row r="452" spans="2:11">
      <c r="B452" s="12"/>
      <c r="C452" s="259"/>
      <c r="D452" s="259"/>
      <c r="E452" s="259"/>
      <c r="F452" s="259"/>
      <c r="G452" s="12"/>
      <c r="H452" s="12"/>
      <c r="I452" s="12"/>
      <c r="J452" s="12"/>
      <c r="K452" s="12"/>
    </row>
    <row r="453" spans="2:11">
      <c r="B453" s="12"/>
      <c r="C453" s="259"/>
      <c r="D453" s="259"/>
      <c r="E453" s="259"/>
      <c r="F453" s="259"/>
      <c r="G453" s="12"/>
      <c r="H453" s="12"/>
      <c r="I453" s="12"/>
      <c r="J453" s="12"/>
      <c r="K453" s="12"/>
    </row>
    <row r="454" spans="2:11">
      <c r="B454" s="12"/>
      <c r="C454" s="259"/>
      <c r="D454" s="259"/>
      <c r="E454" s="259"/>
      <c r="F454" s="259"/>
      <c r="G454" s="12"/>
      <c r="H454" s="12"/>
      <c r="I454" s="12"/>
      <c r="J454" s="12"/>
      <c r="K454" s="12"/>
    </row>
    <row r="455" spans="2:11">
      <c r="B455" s="12"/>
      <c r="C455" s="259"/>
      <c r="D455" s="259"/>
      <c r="E455" s="259"/>
      <c r="F455" s="259"/>
      <c r="G455" s="12"/>
      <c r="H455" s="12"/>
      <c r="I455" s="12"/>
      <c r="J455" s="12"/>
      <c r="K455" s="12"/>
    </row>
    <row r="456" spans="2:11">
      <c r="B456" s="12"/>
      <c r="C456" s="259"/>
      <c r="D456" s="259"/>
      <c r="E456" s="259"/>
      <c r="F456" s="259"/>
      <c r="G456" s="12"/>
      <c r="H456" s="12"/>
      <c r="I456" s="12"/>
      <c r="J456" s="12"/>
      <c r="K456" s="12"/>
    </row>
    <row r="457" spans="2:11">
      <c r="B457" s="12"/>
      <c r="C457" s="259"/>
      <c r="D457" s="259"/>
      <c r="E457" s="259"/>
      <c r="F457" s="259"/>
      <c r="G457" s="12"/>
      <c r="H457" s="12"/>
      <c r="I457" s="12"/>
      <c r="J457" s="12"/>
      <c r="K457" s="12"/>
    </row>
    <row r="458" spans="2:11">
      <c r="B458" s="12"/>
      <c r="C458" s="259"/>
      <c r="D458" s="259"/>
      <c r="E458" s="259"/>
      <c r="F458" s="259"/>
      <c r="G458" s="12"/>
      <c r="H458" s="12"/>
      <c r="I458" s="12"/>
      <c r="J458" s="12"/>
      <c r="K458" s="12"/>
    </row>
    <row r="459" spans="2:11">
      <c r="B459" s="12"/>
      <c r="C459" s="259"/>
      <c r="D459" s="259"/>
      <c r="E459" s="259"/>
      <c r="F459" s="259"/>
      <c r="G459" s="12"/>
      <c r="H459" s="12"/>
      <c r="I459" s="12"/>
      <c r="J459" s="12"/>
      <c r="K459" s="12"/>
    </row>
    <row r="460" spans="2:11">
      <c r="B460" s="12"/>
      <c r="C460" s="259"/>
      <c r="D460" s="259"/>
      <c r="E460" s="259"/>
      <c r="F460" s="259"/>
      <c r="G460" s="12"/>
      <c r="H460" s="12"/>
      <c r="I460" s="12"/>
      <c r="J460" s="12"/>
      <c r="K460" s="12"/>
    </row>
    <row r="461" spans="2:11">
      <c r="B461" s="12"/>
      <c r="C461" s="259"/>
      <c r="D461" s="259"/>
      <c r="E461" s="259"/>
      <c r="F461" s="259"/>
      <c r="G461" s="12"/>
      <c r="H461" s="12"/>
      <c r="I461" s="12"/>
      <c r="J461" s="12"/>
      <c r="K461" s="12"/>
    </row>
    <row r="462" spans="2:11">
      <c r="B462" s="12"/>
      <c r="C462" s="259"/>
      <c r="D462" s="259"/>
      <c r="E462" s="259"/>
      <c r="F462" s="259"/>
      <c r="G462" s="12"/>
      <c r="H462" s="12"/>
      <c r="I462" s="12"/>
      <c r="J462" s="12"/>
      <c r="K462" s="12"/>
    </row>
    <row r="463" spans="2:11">
      <c r="B463" s="12"/>
      <c r="C463" s="259"/>
      <c r="D463" s="259"/>
      <c r="E463" s="259"/>
      <c r="F463" s="259"/>
      <c r="G463" s="12"/>
      <c r="H463" s="12"/>
      <c r="I463" s="12"/>
      <c r="J463" s="12"/>
      <c r="K463" s="12"/>
    </row>
    <row r="464" spans="2:11">
      <c r="B464" s="12"/>
      <c r="C464" s="259"/>
      <c r="D464" s="259"/>
      <c r="E464" s="259"/>
      <c r="F464" s="259"/>
      <c r="G464" s="12"/>
      <c r="H464" s="12"/>
      <c r="I464" s="12"/>
      <c r="J464" s="12"/>
      <c r="K464" s="12"/>
    </row>
    <row r="465" spans="2:11">
      <c r="B465" s="12"/>
      <c r="C465" s="259"/>
      <c r="D465" s="259"/>
      <c r="E465" s="259"/>
      <c r="F465" s="259"/>
      <c r="G465" s="12"/>
      <c r="H465" s="12"/>
      <c r="I465" s="12"/>
      <c r="J465" s="12"/>
      <c r="K465" s="12"/>
    </row>
    <row r="466" spans="2:11">
      <c r="B466" s="12"/>
      <c r="C466" s="259"/>
      <c r="D466" s="259"/>
      <c r="E466" s="259"/>
      <c r="F466" s="259"/>
      <c r="G466" s="12"/>
      <c r="H466" s="12"/>
      <c r="I466" s="12"/>
      <c r="J466" s="12"/>
      <c r="K466" s="12"/>
    </row>
    <row r="467" spans="2:11">
      <c r="B467" s="12"/>
      <c r="C467" s="259"/>
      <c r="D467" s="259"/>
      <c r="E467" s="259"/>
      <c r="F467" s="259"/>
      <c r="G467" s="12"/>
      <c r="H467" s="12"/>
      <c r="I467" s="12"/>
      <c r="J467" s="12"/>
      <c r="K467" s="12"/>
    </row>
    <row r="468" spans="2:11">
      <c r="B468" s="12"/>
      <c r="C468" s="259"/>
      <c r="D468" s="259"/>
      <c r="E468" s="259"/>
      <c r="F468" s="259"/>
      <c r="G468" s="12"/>
      <c r="H468" s="12"/>
      <c r="I468" s="12"/>
      <c r="J468" s="12"/>
      <c r="K468" s="12"/>
    </row>
    <row r="469" spans="2:11">
      <c r="B469" s="12"/>
      <c r="C469" s="259"/>
      <c r="D469" s="259"/>
      <c r="E469" s="259"/>
      <c r="F469" s="259"/>
      <c r="G469" s="12"/>
      <c r="H469" s="12"/>
      <c r="I469" s="12"/>
      <c r="J469" s="12"/>
      <c r="K469" s="12"/>
    </row>
    <row r="470" spans="2:11">
      <c r="B470" s="12"/>
      <c r="C470" s="259"/>
      <c r="D470" s="259"/>
      <c r="E470" s="259"/>
      <c r="F470" s="259"/>
      <c r="G470" s="12"/>
      <c r="H470" s="12"/>
      <c r="I470" s="12"/>
      <c r="J470" s="12"/>
      <c r="K470" s="12"/>
    </row>
    <row r="471" spans="2:11">
      <c r="B471" s="12"/>
      <c r="C471" s="259"/>
      <c r="D471" s="259"/>
      <c r="E471" s="259"/>
      <c r="F471" s="259"/>
      <c r="G471" s="12"/>
      <c r="H471" s="12"/>
      <c r="I471" s="12"/>
      <c r="J471" s="12"/>
      <c r="K471" s="12"/>
    </row>
    <row r="472" spans="2:11">
      <c r="B472" s="12"/>
      <c r="C472" s="259"/>
      <c r="D472" s="259"/>
      <c r="E472" s="259"/>
      <c r="F472" s="259"/>
      <c r="G472" s="12"/>
      <c r="H472" s="12"/>
      <c r="I472" s="12"/>
      <c r="J472" s="12"/>
      <c r="K472" s="12"/>
    </row>
    <row r="473" spans="2:11">
      <c r="B473" s="12"/>
      <c r="C473" s="259"/>
      <c r="D473" s="259"/>
      <c r="E473" s="259"/>
      <c r="F473" s="259"/>
      <c r="G473" s="12"/>
      <c r="H473" s="12"/>
      <c r="I473" s="12"/>
      <c r="J473" s="12"/>
      <c r="K473" s="12"/>
    </row>
    <row r="474" spans="2:11">
      <c r="B474" s="12"/>
      <c r="C474" s="259"/>
      <c r="D474" s="259"/>
      <c r="E474" s="259"/>
      <c r="F474" s="259"/>
      <c r="G474" s="12"/>
      <c r="H474" s="12"/>
      <c r="I474" s="12"/>
      <c r="J474" s="12"/>
      <c r="K474" s="12"/>
    </row>
    <row r="475" spans="2:11">
      <c r="B475" s="12"/>
      <c r="C475" s="259"/>
      <c r="D475" s="259"/>
      <c r="E475" s="259"/>
      <c r="F475" s="259"/>
      <c r="G475" s="12"/>
      <c r="H475" s="12"/>
      <c r="I475" s="12"/>
      <c r="J475" s="12"/>
      <c r="K475" s="12"/>
    </row>
    <row r="476" spans="2:11">
      <c r="B476" s="12"/>
      <c r="C476" s="259"/>
      <c r="D476" s="259"/>
      <c r="E476" s="259"/>
      <c r="F476" s="259"/>
      <c r="G476" s="12"/>
      <c r="H476" s="12"/>
      <c r="I476" s="12"/>
      <c r="J476" s="12"/>
      <c r="K476" s="12"/>
    </row>
    <row r="477" spans="2:11">
      <c r="B477" s="12"/>
      <c r="C477" s="259"/>
      <c r="D477" s="259"/>
      <c r="E477" s="259"/>
      <c r="F477" s="259"/>
      <c r="G477" s="12"/>
      <c r="H477" s="12"/>
      <c r="I477" s="12"/>
      <c r="J477" s="12"/>
      <c r="K477" s="12"/>
    </row>
    <row r="478" spans="2:11">
      <c r="B478" s="12"/>
      <c r="C478" s="259"/>
      <c r="D478" s="259"/>
      <c r="E478" s="259"/>
      <c r="F478" s="259"/>
      <c r="G478" s="12"/>
      <c r="H478" s="12"/>
      <c r="I478" s="12"/>
      <c r="J478" s="12"/>
      <c r="K478" s="12"/>
    </row>
    <row r="479" spans="2:11">
      <c r="B479" s="12"/>
      <c r="C479" s="259"/>
      <c r="D479" s="259"/>
      <c r="E479" s="259"/>
      <c r="F479" s="259"/>
      <c r="G479" s="12"/>
      <c r="H479" s="12"/>
      <c r="I479" s="12"/>
      <c r="J479" s="12"/>
      <c r="K479" s="12"/>
    </row>
    <row r="480" spans="2:11">
      <c r="B480" s="12"/>
      <c r="C480" s="259"/>
      <c r="D480" s="259"/>
      <c r="E480" s="259"/>
      <c r="F480" s="259"/>
      <c r="G480" s="12"/>
      <c r="H480" s="12"/>
      <c r="I480" s="12"/>
      <c r="J480" s="12"/>
      <c r="K480" s="12"/>
    </row>
    <row r="481" spans="2:11">
      <c r="B481" s="12"/>
      <c r="C481" s="259"/>
      <c r="D481" s="259"/>
      <c r="E481" s="259"/>
      <c r="F481" s="259"/>
      <c r="G481" s="12"/>
      <c r="H481" s="12"/>
      <c r="I481" s="12"/>
      <c r="J481" s="12"/>
      <c r="K481" s="12"/>
    </row>
    <row r="482" spans="2:11">
      <c r="B482" s="12"/>
      <c r="C482" s="259"/>
      <c r="D482" s="259"/>
      <c r="E482" s="259"/>
      <c r="F482" s="259"/>
      <c r="G482" s="12"/>
      <c r="H482" s="12"/>
      <c r="I482" s="12"/>
      <c r="J482" s="12"/>
      <c r="K482" s="12"/>
    </row>
    <row r="483" spans="2:11">
      <c r="B483" s="12"/>
      <c r="C483" s="259"/>
      <c r="D483" s="259"/>
      <c r="E483" s="259"/>
      <c r="F483" s="259"/>
      <c r="G483" s="12"/>
      <c r="H483" s="12"/>
      <c r="I483" s="12"/>
      <c r="J483" s="12"/>
      <c r="K483" s="12"/>
    </row>
    <row r="484" spans="2:11">
      <c r="B484" s="12"/>
      <c r="C484" s="259"/>
      <c r="D484" s="259"/>
      <c r="E484" s="259"/>
      <c r="F484" s="259"/>
      <c r="G484" s="12"/>
      <c r="H484" s="12"/>
      <c r="I484" s="12"/>
      <c r="J484" s="12"/>
      <c r="K484" s="12"/>
    </row>
    <row r="485" spans="2:11">
      <c r="B485" s="12"/>
      <c r="C485" s="259"/>
      <c r="D485" s="259"/>
      <c r="E485" s="259"/>
      <c r="F485" s="259"/>
      <c r="G485" s="12"/>
      <c r="H485" s="12"/>
      <c r="I485" s="12"/>
      <c r="J485" s="12"/>
      <c r="K485" s="12"/>
    </row>
    <row r="486" spans="2:11">
      <c r="B486" s="12"/>
      <c r="C486" s="259"/>
      <c r="D486" s="259"/>
      <c r="E486" s="259"/>
      <c r="F486" s="259"/>
      <c r="G486" s="12"/>
      <c r="H486" s="12"/>
      <c r="I486" s="12"/>
      <c r="J486" s="12"/>
      <c r="K486" s="12"/>
    </row>
    <row r="487" spans="2:11">
      <c r="B487" s="12"/>
      <c r="C487" s="259"/>
      <c r="D487" s="259"/>
      <c r="E487" s="259"/>
      <c r="F487" s="259"/>
      <c r="G487" s="12"/>
      <c r="H487" s="12"/>
      <c r="I487" s="12"/>
      <c r="J487" s="12"/>
      <c r="K487" s="12"/>
    </row>
    <row r="488" spans="2:11">
      <c r="B488" s="12"/>
      <c r="C488" s="259"/>
      <c r="D488" s="259"/>
      <c r="E488" s="259"/>
      <c r="F488" s="259"/>
      <c r="G488" s="12"/>
      <c r="H488" s="12"/>
      <c r="I488" s="12"/>
      <c r="J488" s="12"/>
      <c r="K488" s="12"/>
    </row>
    <row r="489" spans="2:11">
      <c r="B489" s="12"/>
      <c r="C489" s="259"/>
      <c r="D489" s="259"/>
      <c r="E489" s="259"/>
      <c r="F489" s="259"/>
      <c r="G489" s="12"/>
      <c r="H489" s="12"/>
      <c r="I489" s="12"/>
      <c r="J489" s="12"/>
      <c r="K489" s="12"/>
    </row>
    <row r="490" spans="2:11">
      <c r="B490" s="12"/>
      <c r="C490" s="259"/>
      <c r="D490" s="259"/>
      <c r="E490" s="259"/>
      <c r="F490" s="259"/>
      <c r="G490" s="12"/>
      <c r="H490" s="12"/>
      <c r="I490" s="12"/>
      <c r="J490" s="12"/>
      <c r="K490" s="12"/>
    </row>
    <row r="491" spans="2:11">
      <c r="B491" s="12"/>
      <c r="C491" s="259"/>
      <c r="D491" s="259"/>
      <c r="E491" s="259"/>
      <c r="F491" s="259"/>
      <c r="G491" s="12"/>
      <c r="H491" s="12"/>
      <c r="I491" s="12"/>
      <c r="J491" s="12"/>
      <c r="K491" s="12"/>
    </row>
    <row r="492" spans="2:11">
      <c r="B492" s="12"/>
      <c r="C492" s="259"/>
      <c r="D492" s="259"/>
      <c r="E492" s="259"/>
      <c r="F492" s="259"/>
      <c r="G492" s="12"/>
      <c r="H492" s="12"/>
      <c r="I492" s="12"/>
      <c r="J492" s="12"/>
      <c r="K492" s="12"/>
    </row>
    <row r="493" spans="2:11">
      <c r="B493" s="12"/>
      <c r="C493" s="259"/>
      <c r="D493" s="259"/>
      <c r="E493" s="259"/>
      <c r="F493" s="259"/>
      <c r="G493" s="12"/>
      <c r="H493" s="12"/>
      <c r="I493" s="12"/>
      <c r="J493" s="12"/>
      <c r="K493" s="12"/>
    </row>
    <row r="494" spans="2:11">
      <c r="B494" s="12"/>
      <c r="C494" s="259"/>
      <c r="D494" s="259"/>
      <c r="E494" s="259"/>
      <c r="F494" s="259"/>
      <c r="G494" s="12"/>
      <c r="H494" s="12"/>
      <c r="I494" s="12"/>
      <c r="J494" s="12"/>
      <c r="K494" s="12"/>
    </row>
    <row r="495" spans="2:11">
      <c r="B495" s="12"/>
      <c r="C495" s="259"/>
      <c r="D495" s="259"/>
      <c r="E495" s="259"/>
      <c r="F495" s="259"/>
      <c r="G495" s="12"/>
      <c r="H495" s="12"/>
      <c r="I495" s="12"/>
      <c r="J495" s="12"/>
      <c r="K495" s="12"/>
    </row>
    <row r="496" spans="2:11">
      <c r="B496" s="12"/>
      <c r="C496" s="259"/>
      <c r="D496" s="259"/>
      <c r="E496" s="259"/>
      <c r="F496" s="259"/>
      <c r="G496" s="12"/>
      <c r="H496" s="12"/>
      <c r="I496" s="12"/>
      <c r="J496" s="12"/>
      <c r="K496" s="12"/>
    </row>
    <row r="497" spans="2:11">
      <c r="B497" s="12"/>
      <c r="C497" s="259"/>
      <c r="D497" s="259"/>
      <c r="E497" s="259"/>
      <c r="F497" s="259"/>
      <c r="G497" s="12"/>
      <c r="H497" s="12"/>
      <c r="I497" s="12"/>
      <c r="J497" s="12"/>
      <c r="K497" s="12"/>
    </row>
    <row r="498" spans="2:11">
      <c r="B498" s="12"/>
      <c r="C498" s="259"/>
      <c r="D498" s="259"/>
      <c r="E498" s="259"/>
      <c r="F498" s="259"/>
      <c r="G498" s="12"/>
      <c r="H498" s="12"/>
      <c r="I498" s="12"/>
      <c r="J498" s="12"/>
      <c r="K498" s="12"/>
    </row>
    <row r="499" spans="2:11">
      <c r="B499" s="12"/>
      <c r="C499" s="259"/>
      <c r="D499" s="259"/>
      <c r="E499" s="259"/>
      <c r="F499" s="259"/>
      <c r="G499" s="12"/>
      <c r="H499" s="12"/>
      <c r="I499" s="12"/>
      <c r="J499" s="12"/>
      <c r="K499" s="12"/>
    </row>
    <row r="500" spans="2:11">
      <c r="B500" s="12"/>
      <c r="C500" s="259"/>
      <c r="D500" s="259"/>
      <c r="E500" s="259"/>
      <c r="F500" s="259"/>
      <c r="G500" s="12"/>
      <c r="H500" s="12"/>
      <c r="I500" s="12"/>
      <c r="J500" s="12"/>
      <c r="K500" s="12"/>
    </row>
    <row r="501" spans="2:11">
      <c r="B501" s="12"/>
      <c r="C501" s="259"/>
      <c r="D501" s="259"/>
      <c r="E501" s="259"/>
      <c r="F501" s="259"/>
      <c r="G501" s="12"/>
      <c r="H501" s="12"/>
      <c r="I501" s="12"/>
      <c r="J501" s="12"/>
      <c r="K501" s="12"/>
    </row>
    <row r="502" spans="2:11">
      <c r="B502" s="12"/>
      <c r="C502" s="259"/>
      <c r="D502" s="259"/>
      <c r="E502" s="259"/>
      <c r="F502" s="259"/>
      <c r="G502" s="12"/>
      <c r="H502" s="12"/>
      <c r="I502" s="12"/>
      <c r="J502" s="12"/>
      <c r="K502" s="12"/>
    </row>
    <row r="503" spans="2:11">
      <c r="B503" s="12"/>
      <c r="C503" s="259"/>
      <c r="D503" s="259"/>
      <c r="E503" s="259"/>
      <c r="F503" s="259"/>
      <c r="G503" s="12"/>
      <c r="H503" s="12"/>
      <c r="I503" s="12"/>
      <c r="J503" s="12"/>
      <c r="K503" s="12"/>
    </row>
    <row r="504" spans="2:11">
      <c r="B504" s="12"/>
      <c r="C504" s="259"/>
      <c r="D504" s="259"/>
      <c r="E504" s="259"/>
      <c r="F504" s="259"/>
      <c r="G504" s="12"/>
      <c r="H504" s="12"/>
      <c r="I504" s="12"/>
      <c r="J504" s="12"/>
      <c r="K504" s="12"/>
    </row>
    <row r="505" spans="2:11">
      <c r="B505" s="12"/>
      <c r="C505" s="259"/>
      <c r="D505" s="259"/>
      <c r="E505" s="259"/>
      <c r="F505" s="259"/>
      <c r="G505" s="12"/>
      <c r="H505" s="12"/>
      <c r="I505" s="12"/>
      <c r="J505" s="12"/>
      <c r="K505" s="12"/>
    </row>
    <row r="506" spans="2:11">
      <c r="B506" s="12"/>
      <c r="C506" s="259"/>
      <c r="D506" s="259"/>
      <c r="E506" s="259"/>
      <c r="F506" s="259"/>
      <c r="G506" s="12"/>
      <c r="H506" s="12"/>
      <c r="I506" s="12"/>
      <c r="J506" s="12"/>
      <c r="K506" s="12"/>
    </row>
    <row r="507" spans="2:11">
      <c r="B507" s="12"/>
      <c r="C507" s="259"/>
      <c r="D507" s="259"/>
      <c r="E507" s="259"/>
      <c r="F507" s="259"/>
      <c r="G507" s="12"/>
      <c r="H507" s="12"/>
      <c r="I507" s="12"/>
      <c r="J507" s="12"/>
      <c r="K507" s="12"/>
    </row>
    <row r="508" spans="2:11">
      <c r="B508" s="12"/>
      <c r="C508" s="259"/>
      <c r="D508" s="259"/>
      <c r="E508" s="259"/>
      <c r="F508" s="259"/>
      <c r="G508" s="12"/>
      <c r="H508" s="12"/>
      <c r="I508" s="12"/>
      <c r="J508" s="12"/>
      <c r="K508" s="12"/>
    </row>
    <row r="509" spans="2:11">
      <c r="B509" s="12"/>
      <c r="C509" s="259"/>
      <c r="D509" s="259"/>
      <c r="E509" s="259"/>
      <c r="F509" s="259"/>
      <c r="G509" s="12"/>
      <c r="H509" s="12"/>
      <c r="I509" s="12"/>
      <c r="J509" s="12"/>
      <c r="K509" s="12"/>
    </row>
    <row r="510" spans="2:11">
      <c r="B510" s="12"/>
      <c r="C510" s="259"/>
      <c r="D510" s="259"/>
      <c r="E510" s="259"/>
      <c r="F510" s="259"/>
      <c r="G510" s="12"/>
      <c r="H510" s="12"/>
      <c r="I510" s="12"/>
      <c r="J510" s="12"/>
      <c r="K510" s="12"/>
    </row>
    <row r="511" spans="2:11">
      <c r="B511" s="12"/>
      <c r="C511" s="259"/>
      <c r="D511" s="259"/>
      <c r="E511" s="259"/>
      <c r="F511" s="259"/>
      <c r="G511" s="12"/>
      <c r="H511" s="12"/>
      <c r="I511" s="12"/>
      <c r="J511" s="12"/>
      <c r="K511" s="12"/>
    </row>
    <row r="512" spans="2:11">
      <c r="B512" s="12"/>
      <c r="C512" s="259"/>
      <c r="D512" s="259"/>
      <c r="E512" s="259"/>
      <c r="F512" s="259"/>
      <c r="G512" s="12"/>
      <c r="H512" s="12"/>
      <c r="I512" s="12"/>
      <c r="J512" s="12"/>
      <c r="K512" s="12"/>
    </row>
    <row r="513" spans="2:11">
      <c r="B513" s="12"/>
      <c r="C513" s="259"/>
      <c r="D513" s="259"/>
      <c r="E513" s="259"/>
      <c r="F513" s="259"/>
      <c r="G513" s="12"/>
      <c r="H513" s="12"/>
      <c r="I513" s="12"/>
      <c r="J513" s="12"/>
      <c r="K513" s="12"/>
    </row>
    <row r="514" spans="2:11">
      <c r="B514" s="12"/>
      <c r="C514" s="259"/>
      <c r="D514" s="259"/>
      <c r="E514" s="259"/>
      <c r="F514" s="259"/>
      <c r="G514" s="12"/>
      <c r="H514" s="12"/>
      <c r="I514" s="12"/>
      <c r="J514" s="12"/>
      <c r="K514" s="12"/>
    </row>
    <row r="515" spans="2:11">
      <c r="B515" s="12"/>
      <c r="C515" s="12"/>
      <c r="D515" s="12"/>
      <c r="E515" s="12"/>
      <c r="F515" s="12"/>
      <c r="G515" s="12"/>
      <c r="H515" s="12"/>
      <c r="I515" s="12"/>
      <c r="J515" s="12"/>
      <c r="K515" s="12"/>
    </row>
    <row r="516" spans="2:11">
      <c r="B516" s="12"/>
      <c r="C516" s="12"/>
      <c r="D516" s="12"/>
      <c r="E516" s="12"/>
      <c r="F516" s="12"/>
      <c r="G516" s="12"/>
      <c r="H516" s="12"/>
      <c r="I516" s="12"/>
      <c r="J516" s="12"/>
      <c r="K516" s="12"/>
    </row>
    <row r="517" spans="2:11">
      <c r="B517" s="12"/>
      <c r="C517" s="12"/>
      <c r="D517" s="12"/>
      <c r="E517" s="12"/>
      <c r="F517" s="12"/>
      <c r="G517" s="12"/>
      <c r="H517" s="12"/>
      <c r="I517" s="12"/>
      <c r="J517" s="12"/>
      <c r="K517" s="12"/>
    </row>
    <row r="518" spans="2:11">
      <c r="B518" s="12"/>
      <c r="C518" s="12"/>
      <c r="D518" s="12"/>
      <c r="E518" s="12"/>
      <c r="F518" s="12"/>
      <c r="G518" s="12"/>
      <c r="H518" s="12"/>
      <c r="I518" s="12"/>
      <c r="J518" s="12"/>
      <c r="K518" s="12"/>
    </row>
    <row r="519" spans="2:11">
      <c r="B519" s="12"/>
      <c r="C519" s="12"/>
      <c r="D519" s="12"/>
      <c r="E519" s="12"/>
      <c r="F519" s="12"/>
      <c r="G519" s="12"/>
      <c r="H519" s="12"/>
      <c r="I519" s="12"/>
      <c r="J519" s="12"/>
      <c r="K519" s="12"/>
    </row>
    <row r="520" spans="2:11">
      <c r="B520" s="12"/>
      <c r="C520" s="12"/>
      <c r="D520" s="12"/>
      <c r="E520" s="12"/>
      <c r="F520" s="12"/>
      <c r="G520" s="12"/>
      <c r="H520" s="12"/>
      <c r="I520" s="12"/>
      <c r="J520" s="12"/>
      <c r="K520" s="12"/>
    </row>
    <row r="521" spans="2:11">
      <c r="B521" s="12"/>
      <c r="C521" s="12"/>
      <c r="D521" s="12"/>
      <c r="E521" s="12"/>
      <c r="F521" s="12"/>
      <c r="G521" s="12"/>
      <c r="H521" s="12"/>
      <c r="I521" s="12"/>
      <c r="J521" s="12"/>
      <c r="K521" s="12"/>
    </row>
    <row r="522" spans="2:11">
      <c r="B522" s="12"/>
      <c r="C522" s="12"/>
      <c r="D522" s="12"/>
      <c r="E522" s="12"/>
      <c r="F522" s="12"/>
      <c r="G522" s="12"/>
      <c r="H522" s="12"/>
      <c r="I522" s="12"/>
      <c r="J522" s="12"/>
      <c r="K522" s="12"/>
    </row>
    <row r="523" spans="2:11">
      <c r="B523" s="12"/>
      <c r="C523" s="12"/>
      <c r="D523" s="12"/>
      <c r="E523" s="12"/>
      <c r="F523" s="12"/>
      <c r="G523" s="12"/>
      <c r="H523" s="12"/>
      <c r="I523" s="12"/>
      <c r="J523" s="12"/>
      <c r="K523" s="12"/>
    </row>
    <row r="524" spans="2:11">
      <c r="B524" s="12"/>
      <c r="C524" s="12"/>
      <c r="D524" s="12"/>
      <c r="E524" s="12"/>
      <c r="F524" s="12"/>
      <c r="G524" s="12"/>
      <c r="H524" s="12"/>
      <c r="I524" s="12"/>
      <c r="J524" s="12"/>
      <c r="K524" s="12"/>
    </row>
    <row r="525" spans="2:11">
      <c r="B525" s="12"/>
      <c r="C525" s="12"/>
      <c r="D525" s="12"/>
      <c r="E525" s="12"/>
      <c r="F525" s="12"/>
      <c r="G525" s="12"/>
      <c r="H525" s="12"/>
      <c r="I525" s="12"/>
      <c r="J525" s="12"/>
      <c r="K525" s="12"/>
    </row>
    <row r="526" spans="2:11">
      <c r="B526" s="12"/>
      <c r="C526" s="12"/>
      <c r="D526" s="12"/>
      <c r="E526" s="12"/>
      <c r="F526" s="12"/>
      <c r="G526" s="12"/>
      <c r="H526" s="12"/>
      <c r="I526" s="12"/>
      <c r="J526" s="12"/>
      <c r="K526" s="12"/>
    </row>
    <row r="527" spans="2:11">
      <c r="B527" s="12"/>
      <c r="C527" s="12"/>
      <c r="D527" s="12"/>
      <c r="E527" s="12"/>
      <c r="F527" s="12"/>
      <c r="G527" s="12"/>
      <c r="H527" s="12"/>
      <c r="I527" s="12"/>
      <c r="J527" s="12"/>
      <c r="K527" s="12"/>
    </row>
    <row r="528" spans="2:11">
      <c r="B528" s="12"/>
      <c r="C528" s="12"/>
      <c r="D528" s="12"/>
      <c r="E528" s="12"/>
      <c r="F528" s="12"/>
      <c r="G528" s="12"/>
      <c r="H528" s="12"/>
      <c r="I528" s="12"/>
      <c r="J528" s="12"/>
      <c r="K528" s="12"/>
    </row>
    <row r="529" spans="2:11">
      <c r="B529" s="12"/>
      <c r="C529" s="12"/>
      <c r="D529" s="12"/>
      <c r="E529" s="12"/>
      <c r="F529" s="12"/>
      <c r="G529" s="12"/>
      <c r="H529" s="12"/>
      <c r="I529" s="12"/>
      <c r="J529" s="12"/>
      <c r="K529" s="12"/>
    </row>
    <row r="530" spans="2:11">
      <c r="B530" s="12"/>
      <c r="C530" s="12"/>
      <c r="D530" s="12"/>
      <c r="E530" s="12"/>
      <c r="F530" s="12"/>
      <c r="G530" s="12"/>
      <c r="H530" s="12"/>
      <c r="I530" s="12"/>
      <c r="J530" s="12"/>
      <c r="K530" s="12"/>
    </row>
    <row r="531" spans="2:11">
      <c r="B531" s="12"/>
      <c r="C531" s="12"/>
      <c r="D531" s="12"/>
      <c r="E531" s="12"/>
      <c r="F531" s="12"/>
      <c r="G531" s="12"/>
      <c r="H531" s="12"/>
      <c r="I531" s="12"/>
      <c r="J531" s="12"/>
      <c r="K531" s="12"/>
    </row>
    <row r="532" spans="2:11">
      <c r="B532" s="12"/>
      <c r="C532" s="12"/>
      <c r="D532" s="12"/>
      <c r="E532" s="12"/>
      <c r="F532" s="12"/>
      <c r="G532" s="12"/>
      <c r="H532" s="12"/>
      <c r="I532" s="12"/>
      <c r="J532" s="12"/>
      <c r="K532" s="12"/>
    </row>
    <row r="533" spans="2:11">
      <c r="B533" s="12"/>
      <c r="C533" s="12"/>
      <c r="D533" s="12"/>
      <c r="E533" s="12"/>
      <c r="F533" s="12"/>
      <c r="G533" s="12"/>
      <c r="H533" s="12"/>
      <c r="I533" s="12"/>
      <c r="J533" s="12"/>
      <c r="K533" s="12"/>
    </row>
    <row r="534" spans="2:11">
      <c r="B534" s="12"/>
      <c r="C534" s="12"/>
      <c r="D534" s="12"/>
      <c r="E534" s="12"/>
      <c r="F534" s="12"/>
      <c r="G534" s="12"/>
      <c r="H534" s="12"/>
      <c r="I534" s="12"/>
      <c r="J534" s="12"/>
      <c r="K534" s="12"/>
    </row>
    <row r="535" spans="2:11">
      <c r="B535" s="12"/>
      <c r="C535" s="12"/>
      <c r="D535" s="12"/>
      <c r="E535" s="12"/>
      <c r="F535" s="12"/>
      <c r="G535" s="12"/>
      <c r="H535" s="12"/>
      <c r="I535" s="12"/>
      <c r="J535" s="12"/>
      <c r="K535" s="12"/>
    </row>
    <row r="536" spans="2:11">
      <c r="B536" s="12"/>
      <c r="C536" s="12"/>
      <c r="D536" s="12"/>
      <c r="E536" s="12"/>
      <c r="F536" s="12"/>
      <c r="G536" s="12"/>
      <c r="H536" s="12"/>
      <c r="I536" s="12"/>
      <c r="J536" s="12"/>
      <c r="K536" s="12"/>
    </row>
    <row r="537" spans="2:11">
      <c r="B537" s="12"/>
      <c r="C537" s="12"/>
      <c r="D537" s="12"/>
      <c r="E537" s="12"/>
      <c r="F537" s="12"/>
      <c r="G537" s="12"/>
      <c r="H537" s="12"/>
      <c r="I537" s="12"/>
      <c r="J537" s="12"/>
      <c r="K537" s="12"/>
    </row>
    <row r="538" spans="2:11">
      <c r="B538" s="12"/>
      <c r="C538" s="12"/>
      <c r="D538" s="12"/>
      <c r="E538" s="12"/>
      <c r="F538" s="12"/>
      <c r="G538" s="12"/>
      <c r="H538" s="12"/>
      <c r="I538" s="12"/>
      <c r="J538" s="12"/>
      <c r="K538" s="12"/>
    </row>
    <row r="539" spans="2:11">
      <c r="B539" s="12"/>
      <c r="C539" s="12"/>
      <c r="D539" s="12"/>
      <c r="E539" s="12"/>
      <c r="F539" s="12"/>
      <c r="G539" s="12"/>
      <c r="H539" s="12"/>
      <c r="I539" s="12"/>
      <c r="J539" s="12"/>
      <c r="K539" s="12"/>
    </row>
    <row r="540" spans="2:11">
      <c r="B540" s="12"/>
      <c r="C540" s="12"/>
      <c r="D540" s="12"/>
      <c r="E540" s="12"/>
      <c r="F540" s="12"/>
      <c r="G540" s="12"/>
      <c r="H540" s="12"/>
      <c r="I540" s="12"/>
      <c r="J540" s="12"/>
      <c r="K540" s="12"/>
    </row>
    <row r="541" spans="2:11">
      <c r="B541" s="12"/>
      <c r="C541" s="12"/>
      <c r="D541" s="12"/>
      <c r="E541" s="12"/>
      <c r="F541" s="12"/>
      <c r="G541" s="12"/>
      <c r="H541" s="12"/>
      <c r="I541" s="12"/>
      <c r="J541" s="12"/>
      <c r="K541" s="12"/>
    </row>
    <row r="542" spans="2:11">
      <c r="B542" s="12"/>
      <c r="C542" s="12"/>
      <c r="D542" s="12"/>
      <c r="E542" s="12"/>
      <c r="F542" s="12"/>
      <c r="G542" s="12"/>
      <c r="H542" s="12"/>
      <c r="I542" s="12"/>
      <c r="J542" s="12"/>
      <c r="K542" s="12"/>
    </row>
  </sheetData>
  <mergeCells count="29">
    <mergeCell ref="A1:R1"/>
    <mergeCell ref="A2:R2"/>
    <mergeCell ref="A3:A6"/>
    <mergeCell ref="B3:B6"/>
    <mergeCell ref="C3:R3"/>
    <mergeCell ref="C4:D4"/>
    <mergeCell ref="E4:F4"/>
    <mergeCell ref="G4:H4"/>
    <mergeCell ref="I4:J4"/>
    <mergeCell ref="K4:L4"/>
    <mergeCell ref="M4:N4"/>
    <mergeCell ref="O4:P4"/>
    <mergeCell ref="Q4:R4"/>
    <mergeCell ref="C5:C6"/>
    <mergeCell ref="D5:D6"/>
    <mergeCell ref="E5:E6"/>
    <mergeCell ref="F5:F6"/>
    <mergeCell ref="G5:G6"/>
    <mergeCell ref="H5:H6"/>
    <mergeCell ref="I5:I6"/>
    <mergeCell ref="P5:P6"/>
    <mergeCell ref="Q5:Q6"/>
    <mergeCell ref="R5:R6"/>
    <mergeCell ref="J5:J6"/>
    <mergeCell ref="K5:K6"/>
    <mergeCell ref="L5:L6"/>
    <mergeCell ref="M5:M6"/>
    <mergeCell ref="N5:N6"/>
    <mergeCell ref="O5:O6"/>
  </mergeCells>
  <hyperlinks>
    <hyperlink ref="A2:B2" location="'Spis treści'!A1" display="'Spis treści'!A1" xr:uid="{00000000-0004-0000-1400-000000000000}"/>
    <hyperlink ref="A2:R2" location="'Spis tablic_DZIAŁ III '!A1" display="'Spis tablic_DZIAŁ III '!A1" xr:uid="{00000000-0004-0000-1400-000001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73"/>
  <sheetViews>
    <sheetView topLeftCell="D1" workbookViewId="0">
      <selection activeCell="J4" sqref="J4:M4"/>
    </sheetView>
  </sheetViews>
  <sheetFormatPr defaultColWidth="9.109375" defaultRowHeight="13.2"/>
  <cols>
    <col min="1" max="1" width="25.6640625" style="238" customWidth="1"/>
    <col min="2" max="2" width="14.6640625" style="238" customWidth="1"/>
    <col min="3" max="16" width="14.6640625" style="203" customWidth="1"/>
    <col min="17" max="17" width="14.6640625" style="202" customWidth="1"/>
    <col min="18" max="16384" width="9.109375" style="238"/>
  </cols>
  <sheetData>
    <row r="1" spans="1:17" s="219" customFormat="1" ht="30" customHeight="1">
      <c r="A1" s="2166" t="s">
        <v>2874</v>
      </c>
      <c r="B1" s="2167"/>
      <c r="C1" s="2167"/>
      <c r="D1" s="2167"/>
      <c r="E1" s="2167"/>
      <c r="F1" s="2167"/>
      <c r="G1" s="2167"/>
      <c r="H1" s="2167"/>
      <c r="I1" s="2167"/>
      <c r="J1" s="2167"/>
      <c r="K1" s="2167"/>
      <c r="L1" s="2167"/>
      <c r="M1" s="2167"/>
      <c r="N1" s="2167"/>
      <c r="O1" s="2167"/>
      <c r="P1" s="2167"/>
      <c r="Q1" s="2167"/>
    </row>
    <row r="2" spans="1:17" s="128" customFormat="1" ht="24.9" customHeight="1">
      <c r="A2" s="2115" t="s">
        <v>11</v>
      </c>
      <c r="B2" s="2115"/>
      <c r="C2" s="2115"/>
      <c r="D2" s="2115"/>
      <c r="E2" s="2115"/>
      <c r="F2" s="2115"/>
      <c r="G2" s="2115"/>
      <c r="H2" s="2115"/>
      <c r="I2" s="2115"/>
      <c r="J2" s="2115"/>
      <c r="K2" s="2115"/>
      <c r="L2" s="2115"/>
      <c r="M2" s="2115"/>
      <c r="N2" s="2115"/>
      <c r="O2" s="2115"/>
      <c r="P2" s="2115"/>
      <c r="Q2" s="2115"/>
    </row>
    <row r="3" spans="1:17" s="69" customFormat="1" ht="24.9" customHeight="1">
      <c r="A3" s="2164" t="s">
        <v>360</v>
      </c>
      <c r="B3" s="2181" t="s">
        <v>419</v>
      </c>
      <c r="C3" s="2155" t="s">
        <v>420</v>
      </c>
      <c r="D3" s="2169"/>
      <c r="E3" s="2164"/>
      <c r="F3" s="2155" t="s">
        <v>421</v>
      </c>
      <c r="G3" s="2169"/>
      <c r="H3" s="2169"/>
      <c r="I3" s="2169"/>
      <c r="J3" s="2169"/>
      <c r="K3" s="2169"/>
      <c r="L3" s="2169"/>
      <c r="M3" s="2164"/>
      <c r="N3" s="2155" t="s">
        <v>3063</v>
      </c>
      <c r="O3" s="2169"/>
      <c r="P3" s="2169"/>
      <c r="Q3" s="2169"/>
    </row>
    <row r="4" spans="1:17" s="69" customFormat="1" ht="24.9" customHeight="1">
      <c r="A4" s="2168"/>
      <c r="B4" s="2181"/>
      <c r="C4" s="2157"/>
      <c r="D4" s="2158"/>
      <c r="E4" s="2165"/>
      <c r="F4" s="2182" t="s">
        <v>3064</v>
      </c>
      <c r="G4" s="2183"/>
      <c r="H4" s="2184"/>
      <c r="I4" s="2140" t="s">
        <v>422</v>
      </c>
      <c r="J4" s="2076" t="s">
        <v>423</v>
      </c>
      <c r="K4" s="2077"/>
      <c r="L4" s="2077"/>
      <c r="M4" s="2078"/>
      <c r="N4" s="2157"/>
      <c r="O4" s="2158"/>
      <c r="P4" s="2158"/>
      <c r="Q4" s="2158"/>
    </row>
    <row r="5" spans="1:17" s="69" customFormat="1" ht="24.9" customHeight="1">
      <c r="A5" s="2168"/>
      <c r="B5" s="2181"/>
      <c r="C5" s="2140" t="s">
        <v>390</v>
      </c>
      <c r="D5" s="2140" t="s">
        <v>404</v>
      </c>
      <c r="E5" s="2140" t="s">
        <v>424</v>
      </c>
      <c r="F5" s="2164" t="s">
        <v>390</v>
      </c>
      <c r="G5" s="2140" t="s">
        <v>425</v>
      </c>
      <c r="H5" s="2164" t="s">
        <v>426</v>
      </c>
      <c r="I5" s="2141"/>
      <c r="J5" s="2164" t="s">
        <v>427</v>
      </c>
      <c r="K5" s="2155" t="s">
        <v>428</v>
      </c>
      <c r="L5" s="2176"/>
      <c r="M5" s="2140" t="s">
        <v>429</v>
      </c>
      <c r="N5" s="2140" t="s">
        <v>404</v>
      </c>
      <c r="O5" s="2140" t="s">
        <v>430</v>
      </c>
      <c r="P5" s="2140" t="s">
        <v>431</v>
      </c>
      <c r="Q5" s="2155" t="s">
        <v>2875</v>
      </c>
    </row>
    <row r="6" spans="1:17" s="69" customFormat="1" ht="24.9" customHeight="1">
      <c r="A6" s="2168"/>
      <c r="B6" s="2181"/>
      <c r="C6" s="2185"/>
      <c r="D6" s="2179"/>
      <c r="E6" s="2179"/>
      <c r="F6" s="2174"/>
      <c r="G6" s="2141"/>
      <c r="H6" s="2168"/>
      <c r="I6" s="2141"/>
      <c r="J6" s="2174"/>
      <c r="K6" s="2177"/>
      <c r="L6" s="2178"/>
      <c r="M6" s="2141"/>
      <c r="N6" s="2179"/>
      <c r="O6" s="2179"/>
      <c r="P6" s="2179"/>
      <c r="Q6" s="2170"/>
    </row>
    <row r="7" spans="1:17" s="69" customFormat="1" ht="24.9" customHeight="1">
      <c r="A7" s="2168"/>
      <c r="B7" s="2181"/>
      <c r="C7" s="2185"/>
      <c r="D7" s="2179"/>
      <c r="E7" s="2179"/>
      <c r="F7" s="2174"/>
      <c r="G7" s="2141"/>
      <c r="H7" s="2168"/>
      <c r="I7" s="2141"/>
      <c r="J7" s="2174"/>
      <c r="K7" s="2155" t="s">
        <v>128</v>
      </c>
      <c r="L7" s="2140" t="s">
        <v>432</v>
      </c>
      <c r="M7" s="2141"/>
      <c r="N7" s="2179"/>
      <c r="O7" s="2179"/>
      <c r="P7" s="2179"/>
      <c r="Q7" s="2170"/>
    </row>
    <row r="8" spans="1:17" s="69" customFormat="1" ht="24.9" customHeight="1">
      <c r="A8" s="2165"/>
      <c r="B8" s="2181"/>
      <c r="C8" s="2186"/>
      <c r="D8" s="2180"/>
      <c r="E8" s="2180"/>
      <c r="F8" s="2175"/>
      <c r="G8" s="2142"/>
      <c r="H8" s="2165"/>
      <c r="I8" s="2142"/>
      <c r="J8" s="2175"/>
      <c r="K8" s="2157"/>
      <c r="L8" s="2142"/>
      <c r="M8" s="2142"/>
      <c r="N8" s="2180"/>
      <c r="O8" s="2180"/>
      <c r="P8" s="2180"/>
      <c r="Q8" s="2157"/>
    </row>
    <row r="9" spans="1:17" s="191" customFormat="1" ht="28.5" customHeight="1">
      <c r="A9" s="239" t="s">
        <v>370</v>
      </c>
      <c r="B9" s="261">
        <v>6423011</v>
      </c>
      <c r="C9" s="209">
        <v>5366566</v>
      </c>
      <c r="D9" s="209">
        <v>711.65177032223801</v>
      </c>
      <c r="E9" s="209">
        <v>142.868137698326</v>
      </c>
      <c r="F9" s="209">
        <v>98841369</v>
      </c>
      <c r="G9" s="209">
        <v>98828615</v>
      </c>
      <c r="H9" s="209">
        <v>12754</v>
      </c>
      <c r="I9" s="209">
        <v>1227211</v>
      </c>
      <c r="J9" s="209">
        <v>2704032</v>
      </c>
      <c r="K9" s="209">
        <v>2213754</v>
      </c>
      <c r="L9" s="209">
        <v>1393860</v>
      </c>
      <c r="M9" s="210">
        <v>58884</v>
      </c>
      <c r="N9" s="209">
        <v>13107.1965256597</v>
      </c>
      <c r="O9" s="262">
        <v>18.417991877860068</v>
      </c>
      <c r="P9" s="262">
        <v>0.7945662917074201</v>
      </c>
      <c r="Q9" s="210">
        <v>2631.34419973276</v>
      </c>
    </row>
    <row r="10" spans="1:17" s="266" customFormat="1" ht="15" customHeight="1">
      <c r="A10" s="208" t="s">
        <v>418</v>
      </c>
      <c r="B10" s="263">
        <v>6467585</v>
      </c>
      <c r="C10" s="211">
        <v>5384407</v>
      </c>
      <c r="D10" s="212">
        <v>723.90521645603701</v>
      </c>
      <c r="E10" s="264">
        <v>143.96020303912701</v>
      </c>
      <c r="F10" s="211">
        <v>99479959</v>
      </c>
      <c r="G10" s="211">
        <v>99469014</v>
      </c>
      <c r="H10" s="211">
        <v>10945</v>
      </c>
      <c r="I10" s="211">
        <v>1156743</v>
      </c>
      <c r="J10" s="211">
        <v>2565673</v>
      </c>
      <c r="K10" s="211">
        <v>2010797</v>
      </c>
      <c r="L10" s="211">
        <v>1256103</v>
      </c>
      <c r="M10" s="213">
        <v>78288</v>
      </c>
      <c r="N10" s="211">
        <v>13374.5575423501</v>
      </c>
      <c r="O10" s="265">
        <v>18.475564532918852</v>
      </c>
      <c r="P10" s="265">
        <v>0.80297617089742113</v>
      </c>
      <c r="Q10" s="213">
        <v>2659.7460214214998</v>
      </c>
    </row>
    <row r="11" spans="1:17" s="70" customFormat="1" ht="15" customHeight="1">
      <c r="A11" s="223" t="s">
        <v>408</v>
      </c>
      <c r="B11" s="267">
        <v>415152</v>
      </c>
      <c r="C11" s="180">
        <v>380371</v>
      </c>
      <c r="D11" s="187">
        <v>692.84335154826999</v>
      </c>
      <c r="E11" s="268">
        <v>132.883391174389</v>
      </c>
      <c r="F11" s="180">
        <v>6480590</v>
      </c>
      <c r="G11" s="180">
        <v>6480495</v>
      </c>
      <c r="H11" s="180">
        <v>95</v>
      </c>
      <c r="I11" s="180">
        <v>57989</v>
      </c>
      <c r="J11" s="180">
        <v>227087</v>
      </c>
      <c r="K11" s="180">
        <v>171346</v>
      </c>
      <c r="L11" s="180">
        <v>92085</v>
      </c>
      <c r="M11" s="216">
        <v>1735</v>
      </c>
      <c r="N11" s="180">
        <v>11804.353369763199</v>
      </c>
      <c r="O11" s="269">
        <v>17.03755018127039</v>
      </c>
      <c r="P11" s="269">
        <v>0.80635765076644283</v>
      </c>
      <c r="Q11" s="216">
        <v>2264.0074453910302</v>
      </c>
    </row>
    <row r="12" spans="1:17" s="70" customFormat="1" ht="15" customHeight="1">
      <c r="A12" s="223" t="s">
        <v>372</v>
      </c>
      <c r="B12" s="267">
        <v>244913</v>
      </c>
      <c r="C12" s="180">
        <v>218295</v>
      </c>
      <c r="D12" s="187">
        <v>594.80926430517695</v>
      </c>
      <c r="E12" s="268">
        <v>110.387315129881</v>
      </c>
      <c r="F12" s="180">
        <v>4566472</v>
      </c>
      <c r="G12" s="180">
        <v>4566249</v>
      </c>
      <c r="H12" s="180">
        <v>223</v>
      </c>
      <c r="I12" s="180">
        <v>65734</v>
      </c>
      <c r="J12" s="180">
        <v>93400</v>
      </c>
      <c r="K12" s="180">
        <v>73066</v>
      </c>
      <c r="L12" s="180">
        <v>53227</v>
      </c>
      <c r="M12" s="216">
        <v>438</v>
      </c>
      <c r="N12" s="180">
        <v>12442.702997275201</v>
      </c>
      <c r="O12" s="269">
        <v>20.918811699764081</v>
      </c>
      <c r="P12" s="269">
        <v>0.67631087594236461</v>
      </c>
      <c r="Q12" s="216">
        <v>2309.1714592445001</v>
      </c>
    </row>
    <row r="13" spans="1:17" s="70" customFormat="1" ht="15" customHeight="1">
      <c r="A13" s="223" t="s">
        <v>373</v>
      </c>
      <c r="B13" s="267">
        <v>385964</v>
      </c>
      <c r="C13" s="180">
        <v>285816</v>
      </c>
      <c r="D13" s="187">
        <v>523.47252747252696</v>
      </c>
      <c r="E13" s="268">
        <v>143.786029388461</v>
      </c>
      <c r="F13" s="180">
        <v>5421094</v>
      </c>
      <c r="G13" s="180">
        <v>5421060</v>
      </c>
      <c r="H13" s="180">
        <v>34</v>
      </c>
      <c r="I13" s="180">
        <v>112483</v>
      </c>
      <c r="J13" s="180">
        <v>88074</v>
      </c>
      <c r="K13" s="180">
        <v>79786</v>
      </c>
      <c r="L13" s="180">
        <v>43365</v>
      </c>
      <c r="M13" s="216">
        <v>1166</v>
      </c>
      <c r="N13" s="180">
        <v>9928.7435897435898</v>
      </c>
      <c r="O13" s="269">
        <v>18.967076720687434</v>
      </c>
      <c r="P13" s="269">
        <v>0.83034561139090046</v>
      </c>
      <c r="Q13" s="216">
        <v>2727.2006507739502</v>
      </c>
    </row>
    <row r="14" spans="1:17" s="70" customFormat="1" ht="15" customHeight="1">
      <c r="A14" s="223" t="s">
        <v>374</v>
      </c>
      <c r="B14" s="267">
        <v>130750</v>
      </c>
      <c r="C14" s="180">
        <v>110852</v>
      </c>
      <c r="D14" s="187">
        <v>477.81034482758599</v>
      </c>
      <c r="E14" s="268">
        <v>114.70743147945601</v>
      </c>
      <c r="F14" s="180">
        <v>2181575</v>
      </c>
      <c r="G14" s="180">
        <v>2181523</v>
      </c>
      <c r="H14" s="180">
        <v>52</v>
      </c>
      <c r="I14" s="180">
        <v>29588</v>
      </c>
      <c r="J14" s="180">
        <v>58206</v>
      </c>
      <c r="K14" s="180">
        <v>54628</v>
      </c>
      <c r="L14" s="180">
        <v>29651</v>
      </c>
      <c r="M14" s="216">
        <v>179</v>
      </c>
      <c r="N14" s="180">
        <v>9403.3405172413804</v>
      </c>
      <c r="O14" s="269">
        <v>19.680068920723127</v>
      </c>
      <c r="P14" s="269">
        <v>0.57745430154916011</v>
      </c>
      <c r="Q14" s="216">
        <v>2257.4501572348199</v>
      </c>
    </row>
    <row r="15" spans="1:17" s="70" customFormat="1" ht="15" customHeight="1">
      <c r="A15" s="223" t="s">
        <v>375</v>
      </c>
      <c r="B15" s="267">
        <v>363536</v>
      </c>
      <c r="C15" s="180">
        <v>341832</v>
      </c>
      <c r="D15" s="187">
        <v>773.37556561086001</v>
      </c>
      <c r="E15" s="268">
        <v>146.28960747727501</v>
      </c>
      <c r="F15" s="180">
        <v>6295904</v>
      </c>
      <c r="G15" s="180">
        <v>6295245</v>
      </c>
      <c r="H15" s="180">
        <v>659</v>
      </c>
      <c r="I15" s="180">
        <v>53562</v>
      </c>
      <c r="J15" s="180">
        <v>103669</v>
      </c>
      <c r="K15" s="180">
        <v>84665</v>
      </c>
      <c r="L15" s="180">
        <v>69600</v>
      </c>
      <c r="M15" s="216">
        <v>1037</v>
      </c>
      <c r="N15" s="180">
        <v>14244.1266968326</v>
      </c>
      <c r="O15" s="269">
        <v>18.418123522666104</v>
      </c>
      <c r="P15" s="269">
        <v>0.80847815791555333</v>
      </c>
      <c r="Q15" s="216">
        <v>2694.3800605987999</v>
      </c>
    </row>
    <row r="16" spans="1:17" s="70" customFormat="1" ht="15" customHeight="1">
      <c r="A16" s="223" t="s">
        <v>376</v>
      </c>
      <c r="B16" s="267">
        <v>755067</v>
      </c>
      <c r="C16" s="180">
        <v>661473</v>
      </c>
      <c r="D16" s="187">
        <v>946.31330472103002</v>
      </c>
      <c r="E16" s="268">
        <v>192.981150967308</v>
      </c>
      <c r="F16" s="180">
        <v>10485445</v>
      </c>
      <c r="G16" s="180">
        <v>10485360</v>
      </c>
      <c r="H16" s="180">
        <v>85</v>
      </c>
      <c r="I16" s="180">
        <v>79337</v>
      </c>
      <c r="J16" s="180">
        <v>209060</v>
      </c>
      <c r="K16" s="180">
        <v>152819</v>
      </c>
      <c r="L16" s="180">
        <v>124340</v>
      </c>
      <c r="M16" s="216">
        <v>5923</v>
      </c>
      <c r="N16" s="180">
        <v>15000.6366237482</v>
      </c>
      <c r="O16" s="269">
        <v>15.851659856109018</v>
      </c>
      <c r="P16" s="269">
        <v>0.91198131687470441</v>
      </c>
      <c r="Q16" s="216">
        <v>3059.0715637741901</v>
      </c>
    </row>
    <row r="17" spans="1:17" s="70" customFormat="1" ht="15" customHeight="1">
      <c r="A17" s="223" t="s">
        <v>377</v>
      </c>
      <c r="B17" s="267">
        <v>1177921</v>
      </c>
      <c r="C17" s="180">
        <v>933219</v>
      </c>
      <c r="D17" s="187">
        <v>998.09518716577497</v>
      </c>
      <c r="E17" s="268">
        <v>169.478631362606</v>
      </c>
      <c r="F17" s="180">
        <v>15675943</v>
      </c>
      <c r="G17" s="180">
        <v>15675875</v>
      </c>
      <c r="H17" s="180">
        <v>68</v>
      </c>
      <c r="I17" s="180">
        <v>165278</v>
      </c>
      <c r="J17" s="180">
        <v>578052</v>
      </c>
      <c r="K17" s="180">
        <v>408917</v>
      </c>
      <c r="L17" s="180">
        <v>236920</v>
      </c>
      <c r="M17" s="216">
        <v>18146</v>
      </c>
      <c r="N17" s="180">
        <v>16765.714438502699</v>
      </c>
      <c r="O17" s="269">
        <v>16.797710933875113</v>
      </c>
      <c r="P17" s="269">
        <v>0.8935025043639343</v>
      </c>
      <c r="Q17" s="216">
        <v>2846.8530590978398</v>
      </c>
    </row>
    <row r="18" spans="1:17" s="70" customFormat="1" ht="15" customHeight="1">
      <c r="A18" s="223" t="s">
        <v>378</v>
      </c>
      <c r="B18" s="267">
        <v>161889</v>
      </c>
      <c r="C18" s="180">
        <v>131901</v>
      </c>
      <c r="D18" s="187">
        <v>450.17406143344698</v>
      </c>
      <c r="E18" s="268">
        <v>142.31228192075901</v>
      </c>
      <c r="F18" s="180">
        <v>2436936</v>
      </c>
      <c r="G18" s="180">
        <v>2436936</v>
      </c>
      <c r="H18" s="292" t="s">
        <v>41</v>
      </c>
      <c r="I18" s="180">
        <v>34942</v>
      </c>
      <c r="J18" s="180">
        <v>99397</v>
      </c>
      <c r="K18" s="180">
        <v>89516</v>
      </c>
      <c r="L18" s="180">
        <v>30130</v>
      </c>
      <c r="M18" s="216">
        <v>571</v>
      </c>
      <c r="N18" s="180">
        <v>8317.1877133105809</v>
      </c>
      <c r="O18" s="269">
        <v>18.475492983373893</v>
      </c>
      <c r="P18" s="269">
        <v>0.66551547944453537</v>
      </c>
      <c r="Q18" s="216">
        <v>2629.28956607491</v>
      </c>
    </row>
    <row r="19" spans="1:17" s="70" customFormat="1" ht="15" customHeight="1">
      <c r="A19" s="223" t="s">
        <v>379</v>
      </c>
      <c r="B19" s="267">
        <v>519217</v>
      </c>
      <c r="C19" s="180">
        <v>288900</v>
      </c>
      <c r="D19" s="187">
        <v>447.21362229102198</v>
      </c>
      <c r="E19" s="268">
        <v>140.38426121871399</v>
      </c>
      <c r="F19" s="180">
        <v>6313941</v>
      </c>
      <c r="G19" s="180">
        <v>6313436</v>
      </c>
      <c r="H19" s="180">
        <v>505</v>
      </c>
      <c r="I19" s="180">
        <v>67127</v>
      </c>
      <c r="J19" s="180">
        <v>155351</v>
      </c>
      <c r="K19" s="180">
        <v>130271</v>
      </c>
      <c r="L19" s="180">
        <v>73084</v>
      </c>
      <c r="M19" s="216">
        <v>4328</v>
      </c>
      <c r="N19" s="180">
        <v>9773.9024767801893</v>
      </c>
      <c r="O19" s="269">
        <v>21.855109034267912</v>
      </c>
      <c r="P19" s="269">
        <v>0.74398867674945313</v>
      </c>
      <c r="Q19" s="216">
        <v>3068.1133356301498</v>
      </c>
    </row>
    <row r="20" spans="1:17" s="70" customFormat="1" ht="15" customHeight="1">
      <c r="A20" s="223" t="s">
        <v>380</v>
      </c>
      <c r="B20" s="267">
        <v>145043</v>
      </c>
      <c r="C20" s="180">
        <v>135315</v>
      </c>
      <c r="D20" s="187">
        <v>615.06818181818198</v>
      </c>
      <c r="E20" s="268">
        <v>119.803448504836</v>
      </c>
      <c r="F20" s="180">
        <v>2825408</v>
      </c>
      <c r="G20" s="180">
        <v>2825335</v>
      </c>
      <c r="H20" s="180">
        <v>73</v>
      </c>
      <c r="I20" s="180">
        <v>55768</v>
      </c>
      <c r="J20" s="180">
        <v>51360</v>
      </c>
      <c r="K20" s="180">
        <v>42938</v>
      </c>
      <c r="L20" s="180">
        <v>31468</v>
      </c>
      <c r="M20" s="216">
        <v>1436</v>
      </c>
      <c r="N20" s="180">
        <v>12842.763636363599</v>
      </c>
      <c r="O20" s="269">
        <v>20.880227617041719</v>
      </c>
      <c r="P20" s="269">
        <v>0.57528953755436463</v>
      </c>
      <c r="Q20" s="216">
        <v>2501.5232740875199</v>
      </c>
    </row>
    <row r="21" spans="1:17" s="70" customFormat="1" ht="15" customHeight="1">
      <c r="A21" s="223" t="s">
        <v>381</v>
      </c>
      <c r="B21" s="267">
        <v>441092</v>
      </c>
      <c r="C21" s="180">
        <v>347635</v>
      </c>
      <c r="D21" s="187">
        <v>1117.79742765273</v>
      </c>
      <c r="E21" s="268">
        <v>147.379216111386</v>
      </c>
      <c r="F21" s="180">
        <v>5106787</v>
      </c>
      <c r="G21" s="180">
        <v>5099291</v>
      </c>
      <c r="H21" s="180">
        <v>7496</v>
      </c>
      <c r="I21" s="180">
        <v>46307</v>
      </c>
      <c r="J21" s="180">
        <v>128103</v>
      </c>
      <c r="K21" s="180">
        <v>98744</v>
      </c>
      <c r="L21" s="180">
        <v>81427</v>
      </c>
      <c r="M21" s="216">
        <v>1142</v>
      </c>
      <c r="N21" s="180">
        <v>16420.536977492</v>
      </c>
      <c r="O21" s="269">
        <v>14.690082989342271</v>
      </c>
      <c r="P21" s="269">
        <v>1.0272242888030698</v>
      </c>
      <c r="Q21" s="216">
        <v>2165.0129155804798</v>
      </c>
    </row>
    <row r="22" spans="1:17" s="70" customFormat="1" ht="15" customHeight="1">
      <c r="A22" s="223" t="s">
        <v>382</v>
      </c>
      <c r="B22" s="267">
        <v>718693</v>
      </c>
      <c r="C22" s="180">
        <v>645521</v>
      </c>
      <c r="D22" s="187">
        <v>883.06566347469197</v>
      </c>
      <c r="E22" s="268">
        <v>150.98391295937799</v>
      </c>
      <c r="F22" s="180">
        <v>12652393</v>
      </c>
      <c r="G22" s="180">
        <v>12652287</v>
      </c>
      <c r="H22" s="180">
        <v>106</v>
      </c>
      <c r="I22" s="180">
        <v>151676</v>
      </c>
      <c r="J22" s="180">
        <v>408107</v>
      </c>
      <c r="K22" s="180">
        <v>314081</v>
      </c>
      <c r="L22" s="180">
        <v>210985</v>
      </c>
      <c r="M22" s="216">
        <v>20811</v>
      </c>
      <c r="N22" s="180">
        <v>17308.335157318699</v>
      </c>
      <c r="O22" s="269">
        <v>19.600281013321023</v>
      </c>
      <c r="P22" s="269">
        <v>0.8548105584606861</v>
      </c>
      <c r="Q22" s="216">
        <v>2959.3271224946102</v>
      </c>
    </row>
    <row r="23" spans="1:17" s="70" customFormat="1" ht="15" customHeight="1">
      <c r="A23" s="223" t="s">
        <v>383</v>
      </c>
      <c r="B23" s="267">
        <v>136837</v>
      </c>
      <c r="C23" s="180">
        <v>123081</v>
      </c>
      <c r="D23" s="187">
        <v>496.29435483870998</v>
      </c>
      <c r="E23" s="268">
        <v>106.790716883694</v>
      </c>
      <c r="F23" s="180">
        <v>2822027</v>
      </c>
      <c r="G23" s="180">
        <v>2821953</v>
      </c>
      <c r="H23" s="180">
        <v>74</v>
      </c>
      <c r="I23" s="180">
        <v>47578</v>
      </c>
      <c r="J23" s="180">
        <v>52042</v>
      </c>
      <c r="K23" s="180">
        <v>37684</v>
      </c>
      <c r="L23" s="180">
        <v>19697</v>
      </c>
      <c r="M23" s="216">
        <v>2945</v>
      </c>
      <c r="N23" s="180">
        <v>11379.141129032299</v>
      </c>
      <c r="O23" s="269">
        <v>22.928209878047788</v>
      </c>
      <c r="P23" s="269">
        <v>0.67246917978370147</v>
      </c>
      <c r="Q23" s="216">
        <v>2448.5199697365101</v>
      </c>
    </row>
    <row r="24" spans="1:17" s="70" customFormat="1" ht="15" customHeight="1">
      <c r="A24" s="223" t="s">
        <v>384</v>
      </c>
      <c r="B24" s="267">
        <v>172852</v>
      </c>
      <c r="C24" s="180">
        <v>151657</v>
      </c>
      <c r="D24" s="187">
        <v>551.48</v>
      </c>
      <c r="E24" s="268">
        <v>112.847166673488</v>
      </c>
      <c r="F24" s="180">
        <v>3292825</v>
      </c>
      <c r="G24" s="180">
        <v>3292505</v>
      </c>
      <c r="H24" s="180">
        <v>320</v>
      </c>
      <c r="I24" s="180">
        <v>65077</v>
      </c>
      <c r="J24" s="180">
        <v>93881</v>
      </c>
      <c r="K24" s="180">
        <v>83831</v>
      </c>
      <c r="L24" s="180">
        <v>41752</v>
      </c>
      <c r="M24" s="216">
        <v>1407</v>
      </c>
      <c r="N24" s="180">
        <v>11973.909090909099</v>
      </c>
      <c r="O24" s="269">
        <v>21.712317927955848</v>
      </c>
      <c r="P24" s="269">
        <v>0.87695597809224635</v>
      </c>
      <c r="Q24" s="216">
        <v>2450.1735600837901</v>
      </c>
    </row>
    <row r="25" spans="1:17" s="70" customFormat="1" ht="15" customHeight="1">
      <c r="A25" s="223" t="s">
        <v>385</v>
      </c>
      <c r="B25" s="267">
        <v>502185</v>
      </c>
      <c r="C25" s="180">
        <v>451078</v>
      </c>
      <c r="D25" s="187">
        <v>732.26948051948102</v>
      </c>
      <c r="E25" s="268">
        <v>129.81315605821899</v>
      </c>
      <c r="F25" s="180">
        <v>9968574</v>
      </c>
      <c r="G25" s="180">
        <v>9967509</v>
      </c>
      <c r="H25" s="180">
        <v>1065</v>
      </c>
      <c r="I25" s="180">
        <v>84650</v>
      </c>
      <c r="J25" s="180">
        <v>162746</v>
      </c>
      <c r="K25" s="180">
        <v>139754</v>
      </c>
      <c r="L25" s="180">
        <v>84917</v>
      </c>
      <c r="M25" s="216">
        <v>15426</v>
      </c>
      <c r="N25" s="180">
        <v>16182.75</v>
      </c>
      <c r="O25" s="269">
        <v>22.099446215510401</v>
      </c>
      <c r="P25" s="269">
        <v>0.87553680411106205</v>
      </c>
      <c r="Q25" s="216">
        <v>2868.7988603742601</v>
      </c>
    </row>
    <row r="26" spans="1:17" s="70" customFormat="1" ht="15" customHeight="1">
      <c r="A26" s="223" t="s">
        <v>386</v>
      </c>
      <c r="B26" s="267">
        <v>196474</v>
      </c>
      <c r="C26" s="180">
        <v>177461</v>
      </c>
      <c r="D26" s="187">
        <v>541.03963414634097</v>
      </c>
      <c r="E26" s="268">
        <v>109.718699804256</v>
      </c>
      <c r="F26" s="180">
        <v>2954045</v>
      </c>
      <c r="G26" s="180">
        <v>2953955</v>
      </c>
      <c r="H26" s="180">
        <v>90</v>
      </c>
      <c r="I26" s="180">
        <v>39647</v>
      </c>
      <c r="J26" s="180">
        <v>57138</v>
      </c>
      <c r="K26" s="180">
        <v>48751</v>
      </c>
      <c r="L26" s="180">
        <v>33455</v>
      </c>
      <c r="M26" s="216">
        <v>1598</v>
      </c>
      <c r="N26" s="180">
        <v>9006.2347560975595</v>
      </c>
      <c r="O26" s="269">
        <v>16.646164509385162</v>
      </c>
      <c r="P26" s="269">
        <v>0.50976836954434068</v>
      </c>
      <c r="Q26" s="216">
        <v>1826.3955266974899</v>
      </c>
    </row>
    <row r="27" spans="1:17" s="70" customFormat="1" ht="15" customHeight="1">
      <c r="A27" s="70" t="s">
        <v>387</v>
      </c>
      <c r="D27" s="235"/>
      <c r="E27" s="270"/>
      <c r="F27" s="270"/>
      <c r="G27" s="271"/>
      <c r="H27" s="272"/>
      <c r="I27" s="273"/>
      <c r="J27" s="273"/>
      <c r="K27" s="273"/>
      <c r="L27" s="273"/>
      <c r="M27" s="273"/>
      <c r="N27" s="235"/>
      <c r="O27" s="274"/>
      <c r="P27" s="274"/>
      <c r="Q27" s="271"/>
    </row>
    <row r="28" spans="1:17" s="1743" customFormat="1" ht="15" customHeight="1">
      <c r="A28" s="1743" t="s">
        <v>388</v>
      </c>
      <c r="D28" s="275"/>
      <c r="E28" s="276"/>
      <c r="F28" s="276"/>
      <c r="G28" s="277"/>
      <c r="H28" s="278"/>
      <c r="I28" s="279"/>
      <c r="J28" s="279"/>
      <c r="K28" s="279"/>
      <c r="L28" s="279"/>
      <c r="M28" s="279"/>
      <c r="N28" s="275"/>
      <c r="O28" s="280"/>
      <c r="P28" s="280"/>
      <c r="Q28" s="277"/>
    </row>
    <row r="29" spans="1:17" s="57" customFormat="1" ht="15" customHeight="1">
      <c r="C29" s="69"/>
      <c r="D29" s="236"/>
      <c r="E29" s="281"/>
      <c r="F29" s="281"/>
      <c r="G29" s="282"/>
      <c r="H29" s="283"/>
      <c r="I29" s="273"/>
      <c r="J29" s="273"/>
      <c r="K29" s="273"/>
      <c r="L29" s="273"/>
      <c r="M29" s="273"/>
      <c r="N29" s="236"/>
      <c r="O29" s="284"/>
      <c r="P29" s="284"/>
      <c r="Q29" s="282"/>
    </row>
    <row r="30" spans="1:17" s="69" customFormat="1" ht="15" customHeight="1">
      <c r="D30" s="285"/>
      <c r="E30" s="281"/>
      <c r="F30" s="281"/>
      <c r="G30" s="282"/>
      <c r="H30" s="283"/>
      <c r="I30" s="199"/>
      <c r="J30" s="199"/>
      <c r="K30" s="199"/>
      <c r="L30" s="199"/>
      <c r="M30" s="199"/>
      <c r="N30" s="236"/>
      <c r="O30" s="284"/>
      <c r="P30" s="284"/>
      <c r="Q30" s="282"/>
    </row>
    <row r="31" spans="1:17" s="57" customFormat="1" ht="15" customHeight="1">
      <c r="C31" s="69"/>
      <c r="D31" s="236"/>
      <c r="E31" s="281"/>
      <c r="F31" s="281"/>
      <c r="G31" s="282"/>
      <c r="H31" s="283"/>
      <c r="I31" s="199"/>
      <c r="J31" s="199"/>
      <c r="K31" s="199"/>
      <c r="L31" s="199"/>
      <c r="M31" s="199"/>
      <c r="N31" s="236"/>
      <c r="O31" s="284"/>
      <c r="P31" s="284"/>
      <c r="Q31" s="282"/>
    </row>
    <row r="32" spans="1:17" s="57" customFormat="1" ht="15" customHeight="1">
      <c r="C32" s="69"/>
      <c r="D32" s="236"/>
      <c r="E32" s="281"/>
      <c r="F32" s="281"/>
      <c r="G32" s="282"/>
      <c r="H32" s="283"/>
      <c r="I32" s="199"/>
      <c r="J32" s="199"/>
      <c r="K32" s="199"/>
      <c r="L32" s="199"/>
      <c r="M32" s="199"/>
      <c r="N32" s="236"/>
      <c r="O32" s="284"/>
      <c r="P32" s="284"/>
      <c r="Q32" s="282"/>
    </row>
    <row r="33" spans="3:17" s="57" customFormat="1" ht="15" customHeight="1">
      <c r="C33" s="69"/>
      <c r="D33" s="236"/>
      <c r="E33" s="281"/>
      <c r="F33" s="281"/>
      <c r="G33" s="282"/>
      <c r="H33" s="283"/>
      <c r="I33" s="199"/>
      <c r="J33" s="199"/>
      <c r="K33" s="199"/>
      <c r="L33" s="199"/>
      <c r="M33" s="199"/>
      <c r="N33" s="236"/>
      <c r="O33" s="284"/>
      <c r="P33" s="284"/>
      <c r="Q33" s="282"/>
    </row>
    <row r="34" spans="3:17" s="57" customFormat="1" ht="15" customHeight="1">
      <c r="C34" s="69"/>
      <c r="D34" s="236"/>
      <c r="E34" s="281"/>
      <c r="F34" s="281"/>
      <c r="G34" s="282"/>
      <c r="H34" s="283"/>
      <c r="I34" s="199"/>
      <c r="J34" s="199"/>
      <c r="K34" s="199"/>
      <c r="L34" s="199"/>
      <c r="M34" s="199"/>
      <c r="N34" s="236"/>
      <c r="O34" s="284"/>
      <c r="P34" s="284"/>
      <c r="Q34" s="282"/>
    </row>
    <row r="35" spans="3:17" s="57" customFormat="1" ht="15" customHeight="1">
      <c r="C35" s="69"/>
      <c r="D35" s="236"/>
      <c r="E35" s="281"/>
      <c r="F35" s="281"/>
      <c r="G35" s="282"/>
      <c r="H35" s="283"/>
      <c r="I35" s="199"/>
      <c r="J35" s="199"/>
      <c r="K35" s="199"/>
      <c r="L35" s="199"/>
      <c r="M35" s="199"/>
      <c r="N35" s="236"/>
      <c r="O35" s="284"/>
      <c r="P35" s="284"/>
      <c r="Q35" s="282"/>
    </row>
    <row r="36" spans="3:17" s="57" customFormat="1" ht="15" customHeight="1">
      <c r="C36" s="69"/>
      <c r="D36" s="236"/>
      <c r="E36" s="281"/>
      <c r="F36" s="281"/>
      <c r="G36" s="282"/>
      <c r="H36" s="283"/>
      <c r="I36" s="199"/>
      <c r="J36" s="199"/>
      <c r="K36" s="199"/>
      <c r="L36" s="199"/>
      <c r="M36" s="199"/>
      <c r="N36" s="236"/>
      <c r="O36" s="284"/>
      <c r="P36" s="284"/>
      <c r="Q36" s="282"/>
    </row>
    <row r="37" spans="3:17" s="57" customFormat="1" ht="15" customHeight="1">
      <c r="C37" s="69"/>
      <c r="D37" s="236"/>
      <c r="E37" s="281"/>
      <c r="F37" s="281"/>
      <c r="G37" s="282"/>
      <c r="H37" s="283"/>
      <c r="I37" s="199"/>
      <c r="J37" s="199"/>
      <c r="K37" s="199"/>
      <c r="L37" s="199"/>
      <c r="M37" s="199"/>
      <c r="N37" s="236"/>
      <c r="O37" s="284"/>
      <c r="P37" s="284"/>
      <c r="Q37" s="282"/>
    </row>
    <row r="38" spans="3:17" s="57" customFormat="1" ht="15" customHeight="1">
      <c r="C38" s="69"/>
      <c r="D38" s="236"/>
      <c r="E38" s="281"/>
      <c r="F38" s="281"/>
      <c r="G38" s="282"/>
      <c r="H38" s="283"/>
      <c r="I38" s="199"/>
      <c r="J38" s="199"/>
      <c r="K38" s="199"/>
      <c r="L38" s="199"/>
      <c r="M38" s="199"/>
      <c r="N38" s="236"/>
      <c r="O38" s="284"/>
      <c r="P38" s="284"/>
      <c r="Q38" s="282"/>
    </row>
    <row r="39" spans="3:17" s="57" customFormat="1" ht="15" customHeight="1">
      <c r="C39" s="69"/>
      <c r="D39" s="236"/>
      <c r="E39" s="281"/>
      <c r="F39" s="281"/>
      <c r="G39" s="282"/>
      <c r="H39" s="283"/>
      <c r="I39" s="199"/>
      <c r="J39" s="199"/>
      <c r="K39" s="199"/>
      <c r="L39" s="199"/>
      <c r="M39" s="199"/>
      <c r="N39" s="236"/>
      <c r="O39" s="284"/>
      <c r="P39" s="284"/>
      <c r="Q39" s="282"/>
    </row>
    <row r="40" spans="3:17" s="57" customFormat="1" ht="15" customHeight="1">
      <c r="C40" s="69"/>
      <c r="D40" s="236"/>
      <c r="E40" s="281"/>
      <c r="F40" s="281"/>
      <c r="G40" s="282"/>
      <c r="H40" s="283"/>
      <c r="I40" s="199"/>
      <c r="J40" s="199"/>
      <c r="K40" s="199"/>
      <c r="L40" s="199"/>
      <c r="M40" s="199"/>
      <c r="N40" s="236"/>
      <c r="O40" s="284"/>
      <c r="P40" s="284"/>
      <c r="Q40" s="282"/>
    </row>
    <row r="41" spans="3:17" s="57" customFormat="1" ht="15" customHeight="1">
      <c r="C41" s="69"/>
      <c r="D41" s="236"/>
      <c r="E41" s="281"/>
      <c r="F41" s="281"/>
      <c r="G41" s="282"/>
      <c r="H41" s="283"/>
      <c r="I41" s="199"/>
      <c r="J41" s="199"/>
      <c r="K41" s="199"/>
      <c r="L41" s="199"/>
      <c r="M41" s="199"/>
      <c r="N41" s="236"/>
      <c r="O41" s="284"/>
      <c r="P41" s="284"/>
      <c r="Q41" s="282"/>
    </row>
    <row r="42" spans="3:17" s="57" customFormat="1" ht="15" customHeight="1">
      <c r="C42" s="69"/>
      <c r="D42" s="236"/>
      <c r="E42" s="281"/>
      <c r="F42" s="281"/>
      <c r="G42" s="282"/>
      <c r="H42" s="283"/>
      <c r="I42" s="199"/>
      <c r="J42" s="199"/>
      <c r="K42" s="199"/>
      <c r="L42" s="199"/>
      <c r="M42" s="199"/>
      <c r="N42" s="236"/>
      <c r="O42" s="284"/>
      <c r="P42" s="284"/>
      <c r="Q42" s="282"/>
    </row>
    <row r="43" spans="3:17" s="57" customFormat="1" ht="15" customHeight="1">
      <c r="C43" s="69"/>
      <c r="D43" s="236"/>
      <c r="E43" s="281"/>
      <c r="F43" s="281"/>
      <c r="G43" s="282"/>
      <c r="H43" s="283"/>
      <c r="I43" s="199"/>
      <c r="J43" s="199"/>
      <c r="K43" s="199"/>
      <c r="L43" s="199"/>
      <c r="M43" s="199"/>
      <c r="N43" s="236"/>
      <c r="O43" s="284"/>
      <c r="P43" s="284"/>
      <c r="Q43" s="282"/>
    </row>
    <row r="44" spans="3:17" s="57" customFormat="1" ht="15" customHeight="1">
      <c r="C44" s="69"/>
      <c r="D44" s="199"/>
      <c r="E44" s="199"/>
      <c r="F44" s="199"/>
      <c r="G44" s="199"/>
      <c r="H44" s="199"/>
      <c r="I44" s="199"/>
      <c r="J44" s="199"/>
      <c r="K44" s="199"/>
      <c r="L44" s="199"/>
      <c r="M44" s="199"/>
      <c r="N44" s="199"/>
      <c r="O44" s="199"/>
      <c r="P44" s="199"/>
      <c r="Q44" s="199"/>
    </row>
    <row r="45" spans="3:17" s="57" customFormat="1" ht="15" customHeight="1">
      <c r="C45" s="69"/>
      <c r="D45" s="69"/>
      <c r="E45" s="69"/>
      <c r="F45" s="69"/>
      <c r="G45" s="69"/>
      <c r="H45" s="69"/>
      <c r="I45" s="69"/>
      <c r="J45" s="69"/>
      <c r="K45" s="69"/>
      <c r="L45" s="69"/>
      <c r="M45" s="69"/>
      <c r="N45" s="69"/>
      <c r="O45" s="69"/>
      <c r="P45" s="69"/>
      <c r="Q45" s="199"/>
    </row>
    <row r="46" spans="3:17" s="57" customFormat="1" ht="15" customHeight="1">
      <c r="C46" s="69"/>
      <c r="D46" s="69"/>
      <c r="E46" s="69"/>
      <c r="F46" s="69"/>
      <c r="G46" s="69"/>
      <c r="H46" s="69"/>
      <c r="I46" s="69"/>
      <c r="J46" s="69"/>
      <c r="K46" s="69"/>
      <c r="L46" s="69"/>
      <c r="M46" s="69"/>
      <c r="N46" s="69"/>
      <c r="O46" s="69"/>
      <c r="P46" s="69"/>
      <c r="Q46" s="199"/>
    </row>
    <row r="47" spans="3:17" s="57" customFormat="1" ht="15" customHeight="1">
      <c r="C47" s="69"/>
      <c r="D47" s="69"/>
      <c r="E47" s="69"/>
      <c r="F47" s="69"/>
      <c r="G47" s="69"/>
      <c r="H47" s="69"/>
      <c r="I47" s="69"/>
      <c r="J47" s="69"/>
      <c r="K47" s="69"/>
      <c r="L47" s="69"/>
      <c r="M47" s="69"/>
      <c r="N47" s="69"/>
      <c r="O47" s="69"/>
      <c r="P47" s="69"/>
      <c r="Q47" s="199"/>
    </row>
    <row r="48" spans="3:17" s="57" customFormat="1" ht="15" customHeight="1">
      <c r="C48" s="69"/>
      <c r="D48" s="69"/>
      <c r="E48" s="69"/>
      <c r="F48" s="69"/>
      <c r="G48" s="69"/>
      <c r="H48" s="69"/>
      <c r="I48" s="69"/>
      <c r="J48" s="69"/>
      <c r="K48" s="69"/>
      <c r="L48" s="69"/>
      <c r="M48" s="69"/>
      <c r="N48" s="69"/>
      <c r="O48" s="69"/>
      <c r="P48" s="69"/>
      <c r="Q48" s="199"/>
    </row>
    <row r="49" spans="3:17" s="57" customFormat="1" ht="15" customHeight="1">
      <c r="C49" s="69"/>
      <c r="D49" s="69"/>
      <c r="E49" s="69"/>
      <c r="F49" s="69"/>
      <c r="G49" s="69"/>
      <c r="H49" s="69"/>
      <c r="I49" s="69"/>
      <c r="J49" s="69"/>
      <c r="K49" s="69"/>
      <c r="L49" s="69"/>
      <c r="M49" s="69"/>
      <c r="N49" s="69"/>
      <c r="O49" s="69"/>
      <c r="P49" s="69"/>
      <c r="Q49" s="199"/>
    </row>
    <row r="50" spans="3:17" s="57" customFormat="1" ht="15" customHeight="1">
      <c r="C50" s="69"/>
      <c r="D50" s="69"/>
      <c r="E50" s="69"/>
      <c r="F50" s="69"/>
      <c r="G50" s="69"/>
      <c r="H50" s="69"/>
      <c r="I50" s="69"/>
      <c r="J50" s="69"/>
      <c r="K50" s="69"/>
      <c r="L50" s="69"/>
      <c r="M50" s="69"/>
      <c r="N50" s="69"/>
      <c r="O50" s="69"/>
      <c r="P50" s="69"/>
      <c r="Q50" s="199"/>
    </row>
    <row r="51" spans="3:17" s="57" customFormat="1" ht="15" customHeight="1">
      <c r="C51" s="69"/>
      <c r="D51" s="69"/>
      <c r="E51" s="69"/>
      <c r="F51" s="69"/>
      <c r="G51" s="69"/>
      <c r="H51" s="69"/>
      <c r="I51" s="69"/>
      <c r="J51" s="69"/>
      <c r="K51" s="69"/>
      <c r="L51" s="69"/>
      <c r="M51" s="69"/>
      <c r="N51" s="69"/>
      <c r="O51" s="69"/>
      <c r="P51" s="69"/>
      <c r="Q51" s="199"/>
    </row>
    <row r="52" spans="3:17" s="57" customFormat="1" ht="15" customHeight="1">
      <c r="C52" s="69"/>
      <c r="D52" s="69"/>
      <c r="E52" s="69"/>
      <c r="F52" s="69"/>
      <c r="G52" s="69"/>
      <c r="H52" s="69"/>
      <c r="I52" s="69"/>
      <c r="J52" s="69"/>
      <c r="K52" s="69"/>
      <c r="L52" s="69"/>
      <c r="M52" s="69"/>
      <c r="N52" s="69"/>
      <c r="O52" s="69"/>
      <c r="P52" s="69"/>
      <c r="Q52" s="199"/>
    </row>
    <row r="53" spans="3:17" s="57" customFormat="1" ht="15" customHeight="1">
      <c r="C53" s="69"/>
      <c r="D53" s="69"/>
      <c r="E53" s="69"/>
      <c r="F53" s="69"/>
      <c r="G53" s="69"/>
      <c r="H53" s="69"/>
      <c r="I53" s="69"/>
      <c r="J53" s="69"/>
      <c r="K53" s="69"/>
      <c r="L53" s="69"/>
      <c r="M53" s="69"/>
      <c r="N53" s="69"/>
      <c r="O53" s="69"/>
      <c r="P53" s="69"/>
      <c r="Q53" s="199"/>
    </row>
    <row r="54" spans="3:17" s="57" customFormat="1" ht="15" customHeight="1">
      <c r="C54" s="69"/>
      <c r="D54" s="69"/>
      <c r="E54" s="69"/>
      <c r="F54" s="69"/>
      <c r="G54" s="69"/>
      <c r="H54" s="69"/>
      <c r="I54" s="69"/>
      <c r="J54" s="69"/>
      <c r="K54" s="69"/>
      <c r="L54" s="69"/>
      <c r="M54" s="69"/>
      <c r="N54" s="69"/>
      <c r="O54" s="69"/>
      <c r="P54" s="69"/>
      <c r="Q54" s="199"/>
    </row>
    <row r="55" spans="3:17" s="57" customFormat="1" ht="15" customHeight="1">
      <c r="C55" s="69"/>
      <c r="D55" s="69"/>
      <c r="E55" s="69"/>
      <c r="F55" s="69"/>
      <c r="G55" s="69"/>
      <c r="H55" s="69"/>
      <c r="I55" s="69"/>
      <c r="J55" s="69"/>
      <c r="K55" s="69"/>
      <c r="L55" s="69"/>
      <c r="M55" s="69"/>
      <c r="N55" s="69"/>
      <c r="O55" s="69"/>
      <c r="P55" s="69"/>
      <c r="Q55" s="199"/>
    </row>
    <row r="56" spans="3:17" s="57" customFormat="1" ht="15" customHeight="1">
      <c r="C56" s="69"/>
      <c r="D56" s="69"/>
      <c r="E56" s="69"/>
      <c r="F56" s="69"/>
      <c r="G56" s="69"/>
      <c r="H56" s="69"/>
      <c r="I56" s="69"/>
      <c r="J56" s="69"/>
      <c r="K56" s="69"/>
      <c r="L56" s="69"/>
      <c r="M56" s="69"/>
      <c r="N56" s="69"/>
      <c r="O56" s="69"/>
      <c r="P56" s="69"/>
      <c r="Q56" s="199"/>
    </row>
    <row r="57" spans="3:17" s="57" customFormat="1" ht="15" customHeight="1">
      <c r="C57" s="69"/>
      <c r="D57" s="69"/>
      <c r="E57" s="69"/>
      <c r="F57" s="69"/>
      <c r="G57" s="69"/>
      <c r="H57" s="69"/>
      <c r="I57" s="69"/>
      <c r="J57" s="69"/>
      <c r="K57" s="69"/>
      <c r="L57" s="69"/>
      <c r="M57" s="69"/>
      <c r="N57" s="69"/>
      <c r="O57" s="69"/>
      <c r="P57" s="69"/>
      <c r="Q57" s="199"/>
    </row>
    <row r="58" spans="3:17" s="57" customFormat="1" ht="15" customHeight="1">
      <c r="C58" s="69"/>
      <c r="D58" s="69"/>
      <c r="E58" s="69"/>
      <c r="F58" s="69"/>
      <c r="G58" s="69"/>
      <c r="H58" s="69"/>
      <c r="I58" s="69"/>
      <c r="J58" s="69"/>
      <c r="K58" s="69"/>
      <c r="L58" s="69"/>
      <c r="M58" s="69"/>
      <c r="N58" s="69"/>
      <c r="O58" s="69"/>
      <c r="P58" s="69"/>
      <c r="Q58" s="199"/>
    </row>
    <row r="59" spans="3:17" s="57" customFormat="1" ht="15" customHeight="1">
      <c r="C59" s="69"/>
      <c r="D59" s="69"/>
      <c r="E59" s="69"/>
      <c r="F59" s="69"/>
      <c r="G59" s="69"/>
      <c r="H59" s="69"/>
      <c r="I59" s="69"/>
      <c r="J59" s="69"/>
      <c r="K59" s="69"/>
      <c r="L59" s="69"/>
      <c r="M59" s="69"/>
      <c r="N59" s="69"/>
      <c r="O59" s="69"/>
      <c r="P59" s="69"/>
      <c r="Q59" s="199"/>
    </row>
    <row r="60" spans="3:17" s="57" customFormat="1" ht="15" customHeight="1">
      <c r="C60" s="69"/>
      <c r="D60" s="69"/>
      <c r="E60" s="69"/>
      <c r="F60" s="69"/>
      <c r="G60" s="69"/>
      <c r="H60" s="69"/>
      <c r="I60" s="69"/>
      <c r="J60" s="69"/>
      <c r="K60" s="69"/>
      <c r="L60" s="69"/>
      <c r="M60" s="69"/>
      <c r="N60" s="69"/>
      <c r="O60" s="69"/>
      <c r="P60" s="69"/>
      <c r="Q60" s="199"/>
    </row>
    <row r="61" spans="3:17" s="57" customFormat="1" ht="15" customHeight="1">
      <c r="C61" s="69"/>
      <c r="D61" s="69"/>
      <c r="E61" s="69"/>
      <c r="F61" s="69"/>
      <c r="G61" s="69"/>
      <c r="H61" s="69"/>
      <c r="I61" s="69"/>
      <c r="J61" s="69"/>
      <c r="K61" s="69"/>
      <c r="L61" s="69"/>
      <c r="M61" s="69"/>
      <c r="N61" s="69"/>
      <c r="O61" s="69"/>
      <c r="P61" s="69"/>
      <c r="Q61" s="199"/>
    </row>
    <row r="62" spans="3:17" s="57" customFormat="1" ht="15" customHeight="1">
      <c r="C62" s="69"/>
      <c r="D62" s="69"/>
      <c r="E62" s="69"/>
      <c r="F62" s="69"/>
      <c r="G62" s="69"/>
      <c r="H62" s="69"/>
      <c r="I62" s="69"/>
      <c r="J62" s="69"/>
      <c r="K62" s="69"/>
      <c r="L62" s="69"/>
      <c r="M62" s="69"/>
      <c r="N62" s="69"/>
      <c r="O62" s="69"/>
      <c r="P62" s="69"/>
      <c r="Q62" s="199"/>
    </row>
    <row r="63" spans="3:17" s="57" customFormat="1" ht="15" customHeight="1">
      <c r="C63" s="69"/>
      <c r="D63" s="69"/>
      <c r="E63" s="69"/>
      <c r="F63" s="69"/>
      <c r="G63" s="69"/>
      <c r="H63" s="69"/>
      <c r="I63" s="69"/>
      <c r="J63" s="69"/>
      <c r="K63" s="69"/>
      <c r="L63" s="69"/>
      <c r="M63" s="69"/>
      <c r="N63" s="69"/>
      <c r="O63" s="69"/>
      <c r="P63" s="69"/>
      <c r="Q63" s="199"/>
    </row>
    <row r="64" spans="3:17" s="57" customFormat="1" ht="15" customHeight="1">
      <c r="C64" s="69"/>
      <c r="D64" s="69"/>
      <c r="E64" s="69"/>
      <c r="F64" s="69"/>
      <c r="G64" s="69"/>
      <c r="H64" s="69"/>
      <c r="I64" s="69"/>
      <c r="J64" s="69"/>
      <c r="K64" s="69"/>
      <c r="L64" s="69"/>
      <c r="M64" s="69"/>
      <c r="N64" s="69"/>
      <c r="O64" s="69"/>
      <c r="P64" s="69"/>
      <c r="Q64" s="199"/>
    </row>
    <row r="65" spans="3:17" s="57" customFormat="1" ht="15" customHeight="1">
      <c r="C65" s="69"/>
      <c r="D65" s="69"/>
      <c r="E65" s="69"/>
      <c r="F65" s="69"/>
      <c r="G65" s="69"/>
      <c r="H65" s="69"/>
      <c r="I65" s="69"/>
      <c r="J65" s="69"/>
      <c r="K65" s="69"/>
      <c r="L65" s="69"/>
      <c r="M65" s="69"/>
      <c r="N65" s="69"/>
      <c r="O65" s="69"/>
      <c r="P65" s="69"/>
      <c r="Q65" s="199"/>
    </row>
    <row r="66" spans="3:17" s="57" customFormat="1" ht="15" customHeight="1">
      <c r="C66" s="69"/>
      <c r="D66" s="69"/>
      <c r="E66" s="69"/>
      <c r="F66" s="69"/>
      <c r="G66" s="69"/>
      <c r="H66" s="69"/>
      <c r="I66" s="69"/>
      <c r="J66" s="69"/>
      <c r="K66" s="69"/>
      <c r="L66" s="69"/>
      <c r="M66" s="69"/>
      <c r="N66" s="69"/>
      <c r="O66" s="69"/>
      <c r="P66" s="69"/>
      <c r="Q66" s="199"/>
    </row>
    <row r="67" spans="3:17" s="57" customFormat="1" ht="15" customHeight="1">
      <c r="C67" s="69"/>
      <c r="D67" s="69"/>
      <c r="E67" s="69"/>
      <c r="F67" s="69"/>
      <c r="G67" s="69"/>
      <c r="H67" s="69"/>
      <c r="I67" s="69"/>
      <c r="J67" s="69"/>
      <c r="K67" s="69"/>
      <c r="L67" s="69"/>
      <c r="M67" s="69"/>
      <c r="N67" s="69"/>
      <c r="O67" s="69"/>
      <c r="P67" s="69"/>
      <c r="Q67" s="199"/>
    </row>
    <row r="68" spans="3:17" s="57" customFormat="1" ht="15" customHeight="1">
      <c r="C68" s="69"/>
      <c r="D68" s="69"/>
      <c r="E68" s="69"/>
      <c r="F68" s="69"/>
      <c r="G68" s="69"/>
      <c r="H68" s="69"/>
      <c r="I68" s="69"/>
      <c r="J68" s="69"/>
      <c r="K68" s="69"/>
      <c r="L68" s="69"/>
      <c r="M68" s="69"/>
      <c r="N68" s="69"/>
      <c r="O68" s="69"/>
      <c r="P68" s="69"/>
      <c r="Q68" s="199"/>
    </row>
    <row r="69" spans="3:17" s="57" customFormat="1" ht="15" customHeight="1">
      <c r="C69" s="69"/>
      <c r="D69" s="69"/>
      <c r="E69" s="69"/>
      <c r="F69" s="69"/>
      <c r="G69" s="69"/>
      <c r="H69" s="69"/>
      <c r="I69" s="69"/>
      <c r="J69" s="69"/>
      <c r="K69" s="69"/>
      <c r="L69" s="69"/>
      <c r="M69" s="69"/>
      <c r="N69" s="69"/>
      <c r="O69" s="69"/>
      <c r="P69" s="69"/>
      <c r="Q69" s="199"/>
    </row>
    <row r="70" spans="3:17" s="57" customFormat="1" ht="15" customHeight="1">
      <c r="C70" s="69"/>
      <c r="D70" s="69"/>
      <c r="E70" s="69"/>
      <c r="F70" s="69"/>
      <c r="G70" s="69"/>
      <c r="H70" s="69"/>
      <c r="I70" s="69"/>
      <c r="J70" s="69"/>
      <c r="K70" s="69"/>
      <c r="L70" s="69"/>
      <c r="M70" s="69"/>
      <c r="N70" s="69"/>
      <c r="O70" s="69"/>
      <c r="P70" s="69"/>
      <c r="Q70" s="199"/>
    </row>
    <row r="71" spans="3:17" s="57" customFormat="1" ht="15" customHeight="1">
      <c r="C71" s="69"/>
      <c r="D71" s="69"/>
      <c r="E71" s="69"/>
      <c r="F71" s="69"/>
      <c r="G71" s="69"/>
      <c r="H71" s="69"/>
      <c r="I71" s="69"/>
      <c r="J71" s="69"/>
      <c r="K71" s="69"/>
      <c r="L71" s="69"/>
      <c r="M71" s="69"/>
      <c r="N71" s="69"/>
      <c r="O71" s="69"/>
      <c r="P71" s="69"/>
      <c r="Q71" s="199"/>
    </row>
    <row r="72" spans="3:17" s="57" customFormat="1" ht="15" customHeight="1">
      <c r="C72" s="69"/>
      <c r="D72" s="69"/>
      <c r="E72" s="69"/>
      <c r="F72" s="69"/>
      <c r="G72" s="69"/>
      <c r="H72" s="69"/>
      <c r="I72" s="69"/>
      <c r="J72" s="69"/>
      <c r="K72" s="69"/>
      <c r="L72" s="69"/>
      <c r="M72" s="69"/>
      <c r="N72" s="69"/>
      <c r="O72" s="69"/>
      <c r="P72" s="69"/>
      <c r="Q72" s="199"/>
    </row>
    <row r="73" spans="3:17" s="57" customFormat="1" ht="15" customHeight="1">
      <c r="C73" s="69"/>
      <c r="D73" s="69"/>
      <c r="E73" s="69"/>
      <c r="F73" s="69"/>
      <c r="G73" s="69"/>
      <c r="H73" s="69"/>
      <c r="I73" s="69"/>
      <c r="J73" s="69"/>
      <c r="K73" s="69"/>
      <c r="L73" s="69"/>
      <c r="M73" s="69"/>
      <c r="N73" s="69"/>
      <c r="O73" s="69"/>
      <c r="P73" s="69"/>
      <c r="Q73" s="199"/>
    </row>
  </sheetData>
  <mergeCells count="25">
    <mergeCell ref="H5:H8"/>
    <mergeCell ref="A1:Q1"/>
    <mergeCell ref="A2:Q2"/>
    <mergeCell ref="A3:A8"/>
    <mergeCell ref="B3:B8"/>
    <mergeCell ref="C3:E4"/>
    <mergeCell ref="F3:M3"/>
    <mergeCell ref="N3:Q4"/>
    <mergeCell ref="F4:H4"/>
    <mergeCell ref="I4:I8"/>
    <mergeCell ref="J4:M4"/>
    <mergeCell ref="C5:C8"/>
    <mergeCell ref="D5:D8"/>
    <mergeCell ref="E5:E8"/>
    <mergeCell ref="F5:F8"/>
    <mergeCell ref="G5:G8"/>
    <mergeCell ref="Q5:Q8"/>
    <mergeCell ref="K7:K8"/>
    <mergeCell ref="L7:L8"/>
    <mergeCell ref="J5:J8"/>
    <mergeCell ref="K5:L6"/>
    <mergeCell ref="M5:M8"/>
    <mergeCell ref="N5:N8"/>
    <mergeCell ref="O5:O8"/>
    <mergeCell ref="P5:P8"/>
  </mergeCells>
  <hyperlinks>
    <hyperlink ref="A2:C2" location="'Spis treści'!A1" display="'Spis treści'!A1" xr:uid="{00000000-0004-0000-1500-000000000000}"/>
    <hyperlink ref="A2:P2" location="'Spis tablic '!A1" display="'Spis tablic '!A1" xr:uid="{00000000-0004-0000-1500-000001000000}"/>
    <hyperlink ref="A2:Q2" location="'Spis tablic_DZIAŁ III '!A1" display="'Spis tablic_DZIAŁ III '!A1" xr:uid="{00000000-0004-0000-1500-000002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52"/>
  <sheetViews>
    <sheetView zoomScaleNormal="100" workbookViewId="0">
      <selection activeCell="G4" sqref="G4:J4"/>
    </sheetView>
  </sheetViews>
  <sheetFormatPr defaultColWidth="9.109375" defaultRowHeight="13.2"/>
  <cols>
    <col min="1" max="1" width="25.6640625" style="24" customWidth="1"/>
    <col min="2" max="3" width="13.6640625" style="297" customWidth="1"/>
    <col min="4" max="10" width="13.6640625" style="296" customWidth="1"/>
    <col min="11" max="11" width="9.109375" style="297" customWidth="1"/>
    <col min="12" max="13" width="9.109375" style="24" customWidth="1"/>
    <col min="14" max="16384" width="9.109375" style="24"/>
  </cols>
  <sheetData>
    <row r="1" spans="1:14" s="5" customFormat="1" ht="30" customHeight="1">
      <c r="A1" s="2187" t="s">
        <v>2876</v>
      </c>
      <c r="B1" s="2188"/>
      <c r="C1" s="2188"/>
      <c r="D1" s="2188"/>
      <c r="E1" s="2188"/>
      <c r="F1" s="2188"/>
      <c r="G1" s="2188"/>
      <c r="H1" s="2188"/>
      <c r="I1" s="2188"/>
      <c r="J1" s="2188"/>
      <c r="K1" s="286"/>
    </row>
    <row r="2" spans="1:14" s="128" customFormat="1" ht="24.9" customHeight="1">
      <c r="A2" s="2115" t="s">
        <v>11</v>
      </c>
      <c r="B2" s="2115"/>
      <c r="C2" s="2115"/>
      <c r="D2" s="2115"/>
      <c r="E2" s="2115"/>
      <c r="F2" s="2115"/>
      <c r="G2" s="2115"/>
      <c r="H2" s="2115"/>
      <c r="I2" s="2115"/>
      <c r="J2" s="2115"/>
      <c r="K2" s="220"/>
    </row>
    <row r="3" spans="1:14" s="18" customFormat="1" ht="24.9" customHeight="1">
      <c r="A3" s="2043" t="s">
        <v>360</v>
      </c>
      <c r="B3" s="2095" t="s">
        <v>2877</v>
      </c>
      <c r="C3" s="2189" t="s">
        <v>433</v>
      </c>
      <c r="D3" s="2190"/>
      <c r="E3" s="2190"/>
      <c r="F3" s="2190"/>
      <c r="G3" s="2190"/>
      <c r="H3" s="2190"/>
      <c r="I3" s="2190"/>
      <c r="J3" s="2190"/>
      <c r="K3" s="27"/>
    </row>
    <row r="4" spans="1:14" s="18" customFormat="1" ht="24.9" customHeight="1">
      <c r="A4" s="2107"/>
      <c r="B4" s="2096"/>
      <c r="C4" s="2076" t="s">
        <v>3065</v>
      </c>
      <c r="D4" s="2077"/>
      <c r="E4" s="2078"/>
      <c r="F4" s="2140" t="s">
        <v>434</v>
      </c>
      <c r="G4" s="2076" t="s">
        <v>423</v>
      </c>
      <c r="H4" s="2077"/>
      <c r="I4" s="2077"/>
      <c r="J4" s="2077"/>
      <c r="K4" s="27"/>
    </row>
    <row r="5" spans="1:14" s="18" customFormat="1" ht="24.9" customHeight="1">
      <c r="A5" s="2107"/>
      <c r="B5" s="2096"/>
      <c r="C5" s="2191" t="s">
        <v>390</v>
      </c>
      <c r="D5" s="2191" t="s">
        <v>425</v>
      </c>
      <c r="E5" s="2191" t="s">
        <v>435</v>
      </c>
      <c r="F5" s="2141"/>
      <c r="G5" s="2095" t="s">
        <v>364</v>
      </c>
      <c r="H5" s="2098" t="s">
        <v>436</v>
      </c>
      <c r="I5" s="2043"/>
      <c r="J5" s="2155" t="s">
        <v>437</v>
      </c>
      <c r="K5" s="27"/>
    </row>
    <row r="6" spans="1:14" s="18" customFormat="1" ht="24.9" customHeight="1">
      <c r="A6" s="2107"/>
      <c r="B6" s="2096"/>
      <c r="C6" s="2191"/>
      <c r="D6" s="2191"/>
      <c r="E6" s="2191"/>
      <c r="F6" s="2141"/>
      <c r="G6" s="2096"/>
      <c r="H6" s="2100"/>
      <c r="I6" s="2045"/>
      <c r="J6" s="2170"/>
      <c r="K6" s="27"/>
    </row>
    <row r="7" spans="1:14" s="18" customFormat="1" ht="24.9" customHeight="1">
      <c r="A7" s="2107"/>
      <c r="B7" s="2096"/>
      <c r="C7" s="2191"/>
      <c r="D7" s="2191"/>
      <c r="E7" s="2191"/>
      <c r="F7" s="2141"/>
      <c r="G7" s="2096"/>
      <c r="H7" s="2095" t="s">
        <v>128</v>
      </c>
      <c r="I7" s="2095" t="s">
        <v>438</v>
      </c>
      <c r="J7" s="2170"/>
      <c r="K7" s="27"/>
    </row>
    <row r="8" spans="1:14" s="18" customFormat="1" ht="24.9" customHeight="1">
      <c r="A8" s="2045"/>
      <c r="B8" s="2097"/>
      <c r="C8" s="2191"/>
      <c r="D8" s="2191"/>
      <c r="E8" s="2191"/>
      <c r="F8" s="2142"/>
      <c r="G8" s="2097"/>
      <c r="H8" s="2097"/>
      <c r="I8" s="2097"/>
      <c r="J8" s="2157"/>
      <c r="K8" s="27"/>
    </row>
    <row r="9" spans="1:14" s="70" customFormat="1" ht="31.5" customHeight="1">
      <c r="A9" s="287" t="s">
        <v>439</v>
      </c>
      <c r="B9" s="262">
        <v>3.2725256819404498</v>
      </c>
      <c r="C9" s="209">
        <v>5001308</v>
      </c>
      <c r="D9" s="209">
        <v>4823053</v>
      </c>
      <c r="E9" s="209">
        <v>178255</v>
      </c>
      <c r="F9" s="209">
        <v>2375061</v>
      </c>
      <c r="G9" s="209">
        <v>349197</v>
      </c>
      <c r="H9" s="209">
        <v>93299</v>
      </c>
      <c r="I9" s="209">
        <v>24418</v>
      </c>
      <c r="J9" s="210">
        <v>19814</v>
      </c>
      <c r="K9" s="195"/>
      <c r="L9" s="190"/>
      <c r="M9" s="288"/>
      <c r="N9" s="195"/>
    </row>
    <row r="10" spans="1:14" s="601" customFormat="1" ht="15" customHeight="1">
      <c r="A10" s="208" t="s">
        <v>407</v>
      </c>
      <c r="B10" s="265">
        <v>3.28217952663777</v>
      </c>
      <c r="C10" s="211">
        <v>5061747</v>
      </c>
      <c r="D10" s="211">
        <v>4901442</v>
      </c>
      <c r="E10" s="211">
        <v>160305</v>
      </c>
      <c r="F10" s="211">
        <v>2248221</v>
      </c>
      <c r="G10" s="211">
        <v>386219</v>
      </c>
      <c r="H10" s="211">
        <v>99959</v>
      </c>
      <c r="I10" s="211">
        <v>23258</v>
      </c>
      <c r="J10" s="213">
        <v>16001</v>
      </c>
      <c r="K10" s="600"/>
      <c r="L10" s="1751"/>
      <c r="M10" s="1752"/>
      <c r="N10" s="600"/>
    </row>
    <row r="11" spans="1:14" s="1742" customFormat="1" ht="15" customHeight="1">
      <c r="A11" s="80" t="s">
        <v>408</v>
      </c>
      <c r="B11" s="269">
        <v>3.6786824360150399</v>
      </c>
      <c r="C11" s="180">
        <v>336074</v>
      </c>
      <c r="D11" s="180">
        <v>331610</v>
      </c>
      <c r="E11" s="180">
        <v>4464</v>
      </c>
      <c r="F11" s="180">
        <v>118738</v>
      </c>
      <c r="G11" s="180">
        <v>30089</v>
      </c>
      <c r="H11" s="180">
        <v>9707</v>
      </c>
      <c r="I11" s="180">
        <v>6661</v>
      </c>
      <c r="J11" s="216">
        <v>19</v>
      </c>
      <c r="K11" s="289"/>
      <c r="L11" s="1441"/>
      <c r="M11" s="290"/>
      <c r="N11" s="34"/>
    </row>
    <row r="12" spans="1:14" s="1742" customFormat="1" ht="15" customHeight="1">
      <c r="A12" s="80" t="s">
        <v>372</v>
      </c>
      <c r="B12" s="269">
        <v>3.1375973621259998</v>
      </c>
      <c r="C12" s="180">
        <v>207287</v>
      </c>
      <c r="D12" s="180">
        <v>204037</v>
      </c>
      <c r="E12" s="180">
        <v>3250</v>
      </c>
      <c r="F12" s="180">
        <v>119521</v>
      </c>
      <c r="G12" s="180">
        <v>44973</v>
      </c>
      <c r="H12" s="180">
        <v>21188</v>
      </c>
      <c r="I12" s="180">
        <v>180</v>
      </c>
      <c r="J12" s="216">
        <v>2867</v>
      </c>
      <c r="K12" s="289"/>
      <c r="L12" s="1441"/>
      <c r="M12" s="1753"/>
      <c r="N12" s="34"/>
    </row>
    <row r="13" spans="1:14" s="1742" customFormat="1" ht="15" customHeight="1">
      <c r="A13" s="80" t="s">
        <v>373</v>
      </c>
      <c r="B13" s="269">
        <v>4.4164598449493404</v>
      </c>
      <c r="C13" s="180">
        <v>276625</v>
      </c>
      <c r="D13" s="180">
        <v>245975</v>
      </c>
      <c r="E13" s="180">
        <v>30650</v>
      </c>
      <c r="F13" s="180">
        <v>132916</v>
      </c>
      <c r="G13" s="180">
        <v>26551</v>
      </c>
      <c r="H13" s="180">
        <v>5151</v>
      </c>
      <c r="I13" s="180">
        <v>2244</v>
      </c>
      <c r="J13" s="292" t="s">
        <v>41</v>
      </c>
      <c r="K13" s="289"/>
      <c r="L13" s="1441"/>
      <c r="M13" s="1753"/>
      <c r="N13" s="34"/>
    </row>
    <row r="14" spans="1:14" s="1742" customFormat="1" ht="15" customHeight="1">
      <c r="A14" s="80" t="s">
        <v>374</v>
      </c>
      <c r="B14" s="269">
        <v>4.8868774523895304</v>
      </c>
      <c r="C14" s="180">
        <v>274129</v>
      </c>
      <c r="D14" s="180">
        <v>272490</v>
      </c>
      <c r="E14" s="180">
        <v>1639</v>
      </c>
      <c r="F14" s="180">
        <v>92501</v>
      </c>
      <c r="G14" s="180">
        <v>8747</v>
      </c>
      <c r="H14" s="180">
        <v>1989</v>
      </c>
      <c r="I14" s="180">
        <v>1365</v>
      </c>
      <c r="J14" s="216">
        <v>706</v>
      </c>
      <c r="K14" s="289"/>
      <c r="L14" s="1441"/>
      <c r="M14" s="1753"/>
      <c r="N14" s="34"/>
    </row>
    <row r="15" spans="1:14" s="1742" customFormat="1" ht="15" customHeight="1">
      <c r="A15" s="80" t="s">
        <v>375</v>
      </c>
      <c r="B15" s="269">
        <v>3.0367245284639299</v>
      </c>
      <c r="C15" s="180">
        <v>234046</v>
      </c>
      <c r="D15" s="180">
        <v>230579</v>
      </c>
      <c r="E15" s="180">
        <v>3467</v>
      </c>
      <c r="F15" s="180">
        <v>149151</v>
      </c>
      <c r="G15" s="180">
        <v>24920</v>
      </c>
      <c r="H15" s="180">
        <v>3608</v>
      </c>
      <c r="I15" s="180">
        <v>861</v>
      </c>
      <c r="J15" s="292" t="s">
        <v>41</v>
      </c>
      <c r="K15" s="289"/>
      <c r="L15" s="1441"/>
      <c r="M15" s="1753"/>
      <c r="N15" s="34"/>
    </row>
    <row r="16" spans="1:14" s="1742" customFormat="1" ht="15" customHeight="1">
      <c r="A16" s="80" t="s">
        <v>376</v>
      </c>
      <c r="B16" s="269">
        <v>3.11050924638021</v>
      </c>
      <c r="C16" s="180">
        <v>562523</v>
      </c>
      <c r="D16" s="180">
        <v>532325</v>
      </c>
      <c r="E16" s="180">
        <v>30198</v>
      </c>
      <c r="F16" s="180">
        <v>154641</v>
      </c>
      <c r="G16" s="180">
        <v>40257</v>
      </c>
      <c r="H16" s="180">
        <v>18916</v>
      </c>
      <c r="I16" s="180">
        <v>1707</v>
      </c>
      <c r="J16" s="216">
        <v>3454</v>
      </c>
      <c r="K16" s="289"/>
      <c r="L16" s="1441"/>
      <c r="M16" s="1753"/>
      <c r="N16" s="34"/>
    </row>
    <row r="17" spans="1:14" s="1742" customFormat="1" ht="15" customHeight="1">
      <c r="A17" s="80" t="s">
        <v>377</v>
      </c>
      <c r="B17" s="269">
        <v>2.4145196651493102</v>
      </c>
      <c r="C17" s="180">
        <v>691453</v>
      </c>
      <c r="D17" s="180">
        <v>674082</v>
      </c>
      <c r="E17" s="180">
        <v>17371</v>
      </c>
      <c r="F17" s="180">
        <v>236417</v>
      </c>
      <c r="G17" s="180">
        <v>27471</v>
      </c>
      <c r="H17" s="180">
        <v>4180</v>
      </c>
      <c r="I17" s="180">
        <v>1866</v>
      </c>
      <c r="J17" s="216">
        <v>1476</v>
      </c>
      <c r="K17" s="289"/>
      <c r="L17" s="1441"/>
      <c r="M17" s="1753"/>
      <c r="N17" s="34"/>
    </row>
    <row r="18" spans="1:14" s="1742" customFormat="1" ht="15" customHeight="1">
      <c r="A18" s="80" t="s">
        <v>378</v>
      </c>
      <c r="B18" s="269">
        <v>4.8585003724814202</v>
      </c>
      <c r="C18" s="180">
        <v>238800</v>
      </c>
      <c r="D18" s="180">
        <v>237829</v>
      </c>
      <c r="E18" s="180">
        <v>971</v>
      </c>
      <c r="F18" s="180">
        <v>82770</v>
      </c>
      <c r="G18" s="180">
        <v>5489</v>
      </c>
      <c r="H18" s="180">
        <v>661</v>
      </c>
      <c r="I18" s="180">
        <v>343</v>
      </c>
      <c r="J18" s="216">
        <v>84</v>
      </c>
      <c r="K18" s="289"/>
      <c r="L18" s="1441"/>
      <c r="M18" s="1753"/>
      <c r="N18" s="34"/>
    </row>
    <row r="19" spans="1:14" s="1742" customFormat="1" ht="15" customHeight="1">
      <c r="A19" s="80" t="s">
        <v>379</v>
      </c>
      <c r="B19" s="269">
        <v>4.5779448426301004</v>
      </c>
      <c r="C19" s="180">
        <v>334815</v>
      </c>
      <c r="D19" s="180">
        <v>326472</v>
      </c>
      <c r="E19" s="180">
        <v>8343</v>
      </c>
      <c r="F19" s="180">
        <v>254067</v>
      </c>
      <c r="G19" s="180">
        <v>23917</v>
      </c>
      <c r="H19" s="180">
        <v>4078</v>
      </c>
      <c r="I19" s="180">
        <v>405</v>
      </c>
      <c r="J19" s="216">
        <v>764</v>
      </c>
      <c r="K19" s="289"/>
      <c r="L19" s="1441"/>
      <c r="M19" s="1753"/>
      <c r="N19" s="34"/>
    </row>
    <row r="20" spans="1:14" s="1742" customFormat="1" ht="15" customHeight="1">
      <c r="A20" s="80" t="s">
        <v>380</v>
      </c>
      <c r="B20" s="269">
        <v>2.7984900757003501</v>
      </c>
      <c r="C20" s="180">
        <v>100140</v>
      </c>
      <c r="D20" s="180">
        <v>93318</v>
      </c>
      <c r="E20" s="180">
        <v>6822</v>
      </c>
      <c r="F20" s="180">
        <v>99550</v>
      </c>
      <c r="G20" s="180">
        <v>6988</v>
      </c>
      <c r="H20" s="180">
        <v>253</v>
      </c>
      <c r="I20" s="180">
        <v>55</v>
      </c>
      <c r="J20" s="216">
        <v>398</v>
      </c>
      <c r="K20" s="289"/>
      <c r="L20" s="1441"/>
      <c r="M20" s="1753"/>
      <c r="N20" s="34"/>
    </row>
    <row r="21" spans="1:14" s="1742" customFormat="1" ht="15" customHeight="1">
      <c r="A21" s="80" t="s">
        <v>381</v>
      </c>
      <c r="B21" s="269">
        <v>2.4206997174790299</v>
      </c>
      <c r="C21" s="180">
        <v>240572</v>
      </c>
      <c r="D21" s="180">
        <v>227948</v>
      </c>
      <c r="E21" s="180">
        <v>12624</v>
      </c>
      <c r="F21" s="180">
        <v>136565</v>
      </c>
      <c r="G21" s="180">
        <v>27969</v>
      </c>
      <c r="H21" s="180">
        <v>4958</v>
      </c>
      <c r="I21" s="180">
        <v>840</v>
      </c>
      <c r="J21" s="216">
        <v>1243</v>
      </c>
      <c r="K21" s="289"/>
      <c r="L21" s="1441"/>
      <c r="M21" s="1753"/>
      <c r="N21" s="34"/>
    </row>
    <row r="22" spans="1:14" s="1742" customFormat="1" ht="15" customHeight="1">
      <c r="A22" s="80" t="s">
        <v>382</v>
      </c>
      <c r="B22" s="269">
        <v>2.7382847403158102</v>
      </c>
      <c r="C22" s="180">
        <v>581875</v>
      </c>
      <c r="D22" s="180">
        <v>567203</v>
      </c>
      <c r="E22" s="180">
        <v>14672</v>
      </c>
      <c r="F22" s="180">
        <v>204790</v>
      </c>
      <c r="G22" s="180">
        <v>59585</v>
      </c>
      <c r="H22" s="180">
        <v>12879</v>
      </c>
      <c r="I22" s="180">
        <v>4333</v>
      </c>
      <c r="J22" s="216">
        <v>2662</v>
      </c>
      <c r="K22" s="289"/>
      <c r="L22" s="1441"/>
      <c r="M22" s="1753"/>
      <c r="N22" s="34"/>
    </row>
    <row r="23" spans="1:14" s="1742" customFormat="1" ht="15" customHeight="1">
      <c r="A23" s="80" t="s">
        <v>383</v>
      </c>
      <c r="B23" s="269">
        <v>2.8432144186358701</v>
      </c>
      <c r="C23" s="180">
        <v>128071</v>
      </c>
      <c r="D23" s="180">
        <v>126681</v>
      </c>
      <c r="E23" s="180">
        <v>1390</v>
      </c>
      <c r="F23" s="180">
        <v>108315</v>
      </c>
      <c r="G23" s="180">
        <v>4173</v>
      </c>
      <c r="H23" s="180">
        <v>1261</v>
      </c>
      <c r="I23" s="180">
        <v>787</v>
      </c>
      <c r="J23" s="292" t="s">
        <v>41</v>
      </c>
      <c r="K23" s="289"/>
      <c r="L23" s="1441"/>
      <c r="M23" s="1753"/>
      <c r="N23" s="34"/>
    </row>
    <row r="24" spans="1:14" s="1742" customFormat="1" ht="15" customHeight="1">
      <c r="A24" s="223" t="s">
        <v>384</v>
      </c>
      <c r="B24" s="269">
        <v>4.0634625807578697</v>
      </c>
      <c r="C24" s="180">
        <v>262376</v>
      </c>
      <c r="D24" s="180">
        <v>260086</v>
      </c>
      <c r="E24" s="180">
        <v>2290</v>
      </c>
      <c r="F24" s="180">
        <v>105873</v>
      </c>
      <c r="G24" s="180">
        <v>33121</v>
      </c>
      <c r="H24" s="180">
        <v>5104</v>
      </c>
      <c r="I24" s="180">
        <v>454</v>
      </c>
      <c r="J24" s="216">
        <v>1186</v>
      </c>
      <c r="K24" s="289"/>
      <c r="L24" s="1441"/>
      <c r="M24" s="1753"/>
      <c r="N24" s="34"/>
    </row>
    <row r="25" spans="1:14" s="1742" customFormat="1" ht="15" customHeight="1">
      <c r="A25" s="80" t="s">
        <v>385</v>
      </c>
      <c r="B25" s="269">
        <v>3.16423059704975</v>
      </c>
      <c r="C25" s="180">
        <v>389483</v>
      </c>
      <c r="D25" s="180">
        <v>380297</v>
      </c>
      <c r="E25" s="180">
        <v>9186</v>
      </c>
      <c r="F25" s="180">
        <v>126397</v>
      </c>
      <c r="G25" s="180">
        <v>11315</v>
      </c>
      <c r="H25" s="180">
        <v>4206</v>
      </c>
      <c r="I25" s="180">
        <v>525</v>
      </c>
      <c r="J25" s="216">
        <v>85</v>
      </c>
      <c r="K25" s="289"/>
      <c r="L25" s="1441"/>
      <c r="M25" s="1753"/>
      <c r="N25" s="34"/>
    </row>
    <row r="26" spans="1:14" s="1742" customFormat="1" ht="15" customHeight="1">
      <c r="A26" s="80" t="s">
        <v>386</v>
      </c>
      <c r="B26" s="269">
        <v>4.48570082099363</v>
      </c>
      <c r="C26" s="180">
        <v>203478</v>
      </c>
      <c r="D26" s="180">
        <v>190510</v>
      </c>
      <c r="E26" s="180">
        <v>12968</v>
      </c>
      <c r="F26" s="180">
        <v>126009</v>
      </c>
      <c r="G26" s="180">
        <v>10654</v>
      </c>
      <c r="H26" s="180">
        <v>1820</v>
      </c>
      <c r="I26" s="180">
        <v>632</v>
      </c>
      <c r="J26" s="216">
        <v>1057</v>
      </c>
      <c r="K26" s="289"/>
      <c r="L26" s="1441"/>
      <c r="M26" s="1753"/>
      <c r="N26" s="34"/>
    </row>
    <row r="27" spans="1:14" s="14" customFormat="1" ht="15" customHeight="1">
      <c r="B27" s="45"/>
      <c r="C27" s="45"/>
      <c r="D27" s="293"/>
      <c r="E27" s="293"/>
      <c r="F27" s="293"/>
      <c r="G27" s="293"/>
      <c r="H27" s="293"/>
      <c r="I27" s="293"/>
      <c r="J27" s="293"/>
      <c r="K27" s="45"/>
      <c r="M27" s="291"/>
    </row>
    <row r="28" spans="1:14" s="14" customFormat="1" ht="15" customHeight="1">
      <c r="B28" s="274"/>
      <c r="C28" s="294"/>
      <c r="D28" s="27"/>
      <c r="E28" s="27"/>
      <c r="F28" s="27"/>
      <c r="G28" s="27"/>
      <c r="H28" s="27"/>
      <c r="I28" s="27"/>
      <c r="J28" s="27"/>
      <c r="K28" s="45"/>
    </row>
    <row r="29" spans="1:14" s="14" customFormat="1" ht="15" customHeight="1">
      <c r="B29" s="284"/>
      <c r="C29" s="294"/>
      <c r="D29" s="27"/>
      <c r="E29" s="27"/>
      <c r="F29" s="27"/>
      <c r="G29" s="27"/>
      <c r="H29" s="27"/>
      <c r="I29" s="27"/>
      <c r="J29" s="27"/>
      <c r="K29" s="45"/>
    </row>
    <row r="30" spans="1:14" s="14" customFormat="1" ht="15" customHeight="1">
      <c r="B30" s="284"/>
      <c r="C30" s="294"/>
      <c r="D30" s="27"/>
      <c r="E30" s="27"/>
      <c r="F30" s="27"/>
      <c r="G30" s="27"/>
      <c r="H30" s="27"/>
      <c r="I30" s="27"/>
      <c r="J30" s="27"/>
      <c r="K30" s="45"/>
    </row>
    <row r="31" spans="1:14" s="14" customFormat="1" ht="15" customHeight="1">
      <c r="B31" s="284"/>
      <c r="C31" s="294"/>
      <c r="D31" s="27"/>
      <c r="E31" s="27"/>
      <c r="F31" s="27"/>
      <c r="G31" s="27"/>
      <c r="H31" s="27"/>
      <c r="I31" s="27"/>
      <c r="J31" s="27"/>
      <c r="K31" s="45"/>
    </row>
    <row r="32" spans="1:14" s="14" customFormat="1" ht="15" customHeight="1">
      <c r="B32" s="284"/>
      <c r="C32" s="294"/>
      <c r="D32" s="27"/>
      <c r="E32" s="27"/>
      <c r="F32" s="27"/>
      <c r="G32" s="27"/>
      <c r="H32" s="27"/>
      <c r="I32" s="27"/>
      <c r="J32" s="27"/>
      <c r="K32" s="45"/>
    </row>
    <row r="33" spans="2:11" s="14" customFormat="1" ht="15" customHeight="1">
      <c r="B33" s="284"/>
      <c r="C33" s="294"/>
      <c r="D33" s="27"/>
      <c r="E33" s="27"/>
      <c r="F33" s="27"/>
      <c r="G33" s="27"/>
      <c r="H33" s="27"/>
      <c r="I33" s="27"/>
      <c r="J33" s="27"/>
      <c r="K33" s="45"/>
    </row>
    <row r="34" spans="2:11" s="14" customFormat="1" ht="15" customHeight="1">
      <c r="B34" s="284"/>
      <c r="C34" s="294"/>
      <c r="D34" s="27"/>
      <c r="E34" s="27"/>
      <c r="F34" s="27"/>
      <c r="G34" s="27"/>
      <c r="H34" s="27"/>
      <c r="I34" s="27"/>
      <c r="J34" s="27"/>
      <c r="K34" s="45"/>
    </row>
    <row r="35" spans="2:11" s="14" customFormat="1" ht="15" customHeight="1">
      <c r="B35" s="284"/>
      <c r="C35" s="294"/>
      <c r="D35" s="27"/>
      <c r="E35" s="27"/>
      <c r="F35" s="27"/>
      <c r="G35" s="27"/>
      <c r="H35" s="27"/>
      <c r="I35" s="27"/>
      <c r="J35" s="27"/>
      <c r="K35" s="45"/>
    </row>
    <row r="36" spans="2:11" s="14" customFormat="1" ht="15" customHeight="1">
      <c r="B36" s="284"/>
      <c r="C36" s="294"/>
      <c r="D36" s="27"/>
      <c r="E36" s="27"/>
      <c r="F36" s="27"/>
      <c r="G36" s="27"/>
      <c r="H36" s="27"/>
      <c r="I36" s="27"/>
      <c r="J36" s="27"/>
      <c r="K36" s="45"/>
    </row>
    <row r="37" spans="2:11" s="14" customFormat="1" ht="15" customHeight="1">
      <c r="B37" s="284"/>
      <c r="C37" s="294"/>
      <c r="D37" s="27"/>
      <c r="E37" s="27"/>
      <c r="F37" s="27"/>
      <c r="G37" s="27"/>
      <c r="H37" s="27"/>
      <c r="I37" s="27"/>
      <c r="J37" s="27"/>
      <c r="K37" s="45"/>
    </row>
    <row r="38" spans="2:11" s="14" customFormat="1" ht="15" customHeight="1">
      <c r="B38" s="284"/>
      <c r="C38" s="294"/>
      <c r="D38" s="27"/>
      <c r="E38" s="27"/>
      <c r="F38" s="27"/>
      <c r="G38" s="27"/>
      <c r="H38" s="27"/>
      <c r="I38" s="27"/>
      <c r="J38" s="27"/>
      <c r="K38" s="45"/>
    </row>
    <row r="39" spans="2:11" s="14" customFormat="1" ht="15" customHeight="1">
      <c r="B39" s="284"/>
      <c r="C39" s="294"/>
      <c r="D39" s="27"/>
      <c r="E39" s="27"/>
      <c r="F39" s="27"/>
      <c r="G39" s="27"/>
      <c r="H39" s="27"/>
      <c r="I39" s="27"/>
      <c r="J39" s="27"/>
      <c r="K39" s="45"/>
    </row>
    <row r="40" spans="2:11" s="14" customFormat="1" ht="15" customHeight="1">
      <c r="B40" s="284"/>
      <c r="C40" s="294"/>
      <c r="D40" s="27"/>
      <c r="E40" s="27"/>
      <c r="F40" s="27"/>
      <c r="G40" s="27"/>
      <c r="H40" s="27"/>
      <c r="I40" s="27"/>
      <c r="J40" s="27"/>
      <c r="K40" s="45"/>
    </row>
    <row r="41" spans="2:11" s="14" customFormat="1" ht="15" customHeight="1">
      <c r="B41" s="284"/>
      <c r="C41" s="294"/>
      <c r="D41" s="27"/>
      <c r="E41" s="27"/>
      <c r="F41" s="27"/>
      <c r="G41" s="27"/>
      <c r="H41" s="27"/>
      <c r="I41" s="27"/>
      <c r="J41" s="27"/>
      <c r="K41" s="45"/>
    </row>
    <row r="42" spans="2:11" s="14" customFormat="1" ht="15" customHeight="1">
      <c r="B42" s="284"/>
      <c r="C42" s="294"/>
      <c r="D42" s="27"/>
      <c r="E42" s="27"/>
      <c r="F42" s="27"/>
      <c r="G42" s="27"/>
      <c r="H42" s="27"/>
      <c r="I42" s="27"/>
      <c r="J42" s="27"/>
      <c r="K42" s="45"/>
    </row>
    <row r="43" spans="2:11" s="14" customFormat="1" ht="15" customHeight="1">
      <c r="B43" s="284"/>
      <c r="C43" s="294"/>
      <c r="D43" s="27"/>
      <c r="E43" s="27"/>
      <c r="F43" s="27"/>
      <c r="G43" s="27"/>
      <c r="H43" s="27"/>
      <c r="I43" s="27"/>
      <c r="J43" s="27"/>
      <c r="K43" s="45"/>
    </row>
    <row r="44" spans="2:11" s="14" customFormat="1" ht="15" customHeight="1">
      <c r="B44" s="284"/>
      <c r="C44" s="294"/>
      <c r="D44" s="27"/>
      <c r="E44" s="27"/>
      <c r="F44" s="27"/>
      <c r="G44" s="27"/>
      <c r="H44" s="27"/>
      <c r="I44" s="27"/>
      <c r="J44" s="27"/>
      <c r="K44" s="45"/>
    </row>
    <row r="45" spans="2:11" s="14" customFormat="1" ht="15" customHeight="1">
      <c r="B45" s="45"/>
      <c r="C45" s="45"/>
      <c r="D45" s="27"/>
      <c r="E45" s="27"/>
      <c r="F45" s="27"/>
      <c r="G45" s="27"/>
      <c r="H45" s="27"/>
      <c r="I45" s="27"/>
      <c r="J45" s="27"/>
      <c r="K45" s="45"/>
    </row>
    <row r="46" spans="2:11" s="14" customFormat="1" ht="15" customHeight="1">
      <c r="B46" s="45"/>
      <c r="C46" s="45"/>
      <c r="D46" s="27"/>
      <c r="E46" s="27"/>
      <c r="F46" s="27"/>
      <c r="G46" s="27"/>
      <c r="H46" s="27"/>
      <c r="I46" s="27"/>
      <c r="J46" s="27"/>
      <c r="K46" s="45"/>
    </row>
    <row r="52" spans="2:3">
      <c r="B52" s="295"/>
      <c r="C52" s="295"/>
    </row>
  </sheetData>
  <mergeCells count="16">
    <mergeCell ref="A1:J1"/>
    <mergeCell ref="A2:J2"/>
    <mergeCell ref="A3:A8"/>
    <mergeCell ref="B3:B8"/>
    <mergeCell ref="C3:J3"/>
    <mergeCell ref="C4:E4"/>
    <mergeCell ref="F4:F8"/>
    <mergeCell ref="G4:J4"/>
    <mergeCell ref="C5:C8"/>
    <mergeCell ref="D5:D8"/>
    <mergeCell ref="E5:E8"/>
    <mergeCell ref="G5:G8"/>
    <mergeCell ref="H5:I6"/>
    <mergeCell ref="J5:J8"/>
    <mergeCell ref="H7:H8"/>
    <mergeCell ref="I7:I8"/>
  </mergeCells>
  <hyperlinks>
    <hyperlink ref="A2:B2" location="'Spis treści'!A1" display="'Spis treści'!A1" xr:uid="{00000000-0004-0000-1600-000000000000}"/>
    <hyperlink ref="A2:J2" location="'Spis tablic_DZIAŁ III '!A1" display="'Spis tablic_DZIAŁ III '!A1" xr:uid="{00000000-0004-0000-1600-000001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56"/>
  <sheetViews>
    <sheetView zoomScaleNormal="100" workbookViewId="0">
      <selection activeCell="L4" sqref="L4:L7"/>
    </sheetView>
  </sheetViews>
  <sheetFormatPr defaultColWidth="12.44140625" defaultRowHeight="13.2"/>
  <cols>
    <col min="1" max="1" width="25.6640625" style="314" customWidth="1"/>
    <col min="2" max="11" width="13.6640625" style="314" customWidth="1"/>
    <col min="12" max="12" width="13.6640625" style="315" customWidth="1"/>
    <col min="13" max="13" width="13.6640625" style="314" customWidth="1"/>
    <col min="14" max="16384" width="12.44140625" style="314"/>
  </cols>
  <sheetData>
    <row r="1" spans="1:15" s="298" customFormat="1" ht="30" customHeight="1">
      <c r="A1" s="2192" t="s">
        <v>2730</v>
      </c>
      <c r="B1" s="2193"/>
      <c r="C1" s="2193"/>
      <c r="D1" s="2193"/>
      <c r="E1" s="2193"/>
      <c r="F1" s="2193"/>
      <c r="G1" s="2193"/>
      <c r="H1" s="2193"/>
      <c r="I1" s="2193"/>
      <c r="J1" s="2193"/>
      <c r="K1" s="2193"/>
      <c r="L1" s="2193"/>
      <c r="M1" s="2193"/>
      <c r="O1" s="299"/>
    </row>
    <row r="2" spans="1:15" s="300" customFormat="1" ht="24.9" customHeight="1">
      <c r="A2" s="2115" t="s">
        <v>11</v>
      </c>
      <c r="B2" s="2115"/>
      <c r="C2" s="2115"/>
      <c r="D2" s="2115"/>
      <c r="E2" s="2115"/>
      <c r="F2" s="2115"/>
      <c r="G2" s="2115"/>
      <c r="H2" s="2115"/>
      <c r="I2" s="2115"/>
      <c r="J2" s="2115"/>
      <c r="K2" s="2115"/>
      <c r="L2" s="2115"/>
      <c r="M2" s="2115"/>
    </row>
    <row r="3" spans="1:15" s="303" customFormat="1" ht="24.9" customHeight="1">
      <c r="A3" s="2043" t="s">
        <v>360</v>
      </c>
      <c r="B3" s="2098" t="s">
        <v>440</v>
      </c>
      <c r="C3" s="2046" t="s">
        <v>441</v>
      </c>
      <c r="D3" s="2048"/>
      <c r="E3" s="2048"/>
      <c r="F3" s="2048"/>
      <c r="G3" s="2048"/>
      <c r="H3" s="2048"/>
      <c r="I3" s="2048"/>
      <c r="J3" s="2047"/>
      <c r="K3" s="2046" t="s">
        <v>442</v>
      </c>
      <c r="L3" s="2047"/>
      <c r="M3" s="2098" t="s">
        <v>443</v>
      </c>
    </row>
    <row r="4" spans="1:15" s="303" customFormat="1" ht="24.9" customHeight="1">
      <c r="A4" s="2107"/>
      <c r="B4" s="2099"/>
      <c r="C4" s="2095" t="s">
        <v>128</v>
      </c>
      <c r="D4" s="2043" t="s">
        <v>444</v>
      </c>
      <c r="E4" s="2095" t="s">
        <v>445</v>
      </c>
      <c r="F4" s="2095" t="s">
        <v>2731</v>
      </c>
      <c r="G4" s="2095" t="s">
        <v>446</v>
      </c>
      <c r="H4" s="2095" t="s">
        <v>447</v>
      </c>
      <c r="I4" s="2095" t="s">
        <v>448</v>
      </c>
      <c r="J4" s="2075" t="s">
        <v>449</v>
      </c>
      <c r="K4" s="2095" t="s">
        <v>128</v>
      </c>
      <c r="L4" s="2095" t="s">
        <v>450</v>
      </c>
      <c r="M4" s="2099"/>
    </row>
    <row r="5" spans="1:15" s="303" customFormat="1" ht="24.9" customHeight="1">
      <c r="A5" s="2107"/>
      <c r="B5" s="2099"/>
      <c r="C5" s="2096"/>
      <c r="D5" s="2107"/>
      <c r="E5" s="2096"/>
      <c r="F5" s="2096"/>
      <c r="G5" s="2096"/>
      <c r="H5" s="2096"/>
      <c r="I5" s="2096"/>
      <c r="J5" s="2079"/>
      <c r="K5" s="2096"/>
      <c r="L5" s="2096"/>
      <c r="M5" s="2099"/>
    </row>
    <row r="6" spans="1:15" s="303" customFormat="1" ht="24.9" customHeight="1">
      <c r="A6" s="2107"/>
      <c r="B6" s="2099"/>
      <c r="C6" s="2096"/>
      <c r="D6" s="2107"/>
      <c r="E6" s="2096"/>
      <c r="F6" s="2096"/>
      <c r="G6" s="2096"/>
      <c r="H6" s="2096"/>
      <c r="I6" s="2096"/>
      <c r="J6" s="2079"/>
      <c r="K6" s="2096"/>
      <c r="L6" s="2096"/>
      <c r="M6" s="2099"/>
    </row>
    <row r="7" spans="1:15" s="303" customFormat="1" ht="24.9" customHeight="1">
      <c r="A7" s="2045"/>
      <c r="B7" s="2100"/>
      <c r="C7" s="2097"/>
      <c r="D7" s="2045"/>
      <c r="E7" s="2097"/>
      <c r="F7" s="2097"/>
      <c r="G7" s="2097"/>
      <c r="H7" s="2097"/>
      <c r="I7" s="2097"/>
      <c r="J7" s="2080"/>
      <c r="K7" s="2097"/>
      <c r="L7" s="2097"/>
      <c r="M7" s="2100"/>
    </row>
    <row r="8" spans="1:15" s="1755" customFormat="1" ht="26.25" customHeight="1">
      <c r="A8" s="287" t="s">
        <v>439</v>
      </c>
      <c r="B8" s="261">
        <v>690</v>
      </c>
      <c r="C8" s="261">
        <v>585</v>
      </c>
      <c r="D8" s="301">
        <v>32</v>
      </c>
      <c r="E8" s="301">
        <v>1</v>
      </c>
      <c r="F8" s="301">
        <v>61</v>
      </c>
      <c r="G8" s="301">
        <v>80</v>
      </c>
      <c r="H8" s="261">
        <v>184</v>
      </c>
      <c r="I8" s="261">
        <v>227</v>
      </c>
      <c r="J8" s="1754" t="s">
        <v>41</v>
      </c>
      <c r="K8" s="261">
        <v>105</v>
      </c>
      <c r="L8" s="301">
        <v>5</v>
      </c>
      <c r="M8" s="302">
        <v>864</v>
      </c>
    </row>
    <row r="9" spans="1:15" s="1757" customFormat="1" ht="15" customHeight="1">
      <c r="A9" s="208" t="s">
        <v>451</v>
      </c>
      <c r="B9" s="304">
        <v>675</v>
      </c>
      <c r="C9" s="304">
        <v>573</v>
      </c>
      <c r="D9" s="304">
        <v>36</v>
      </c>
      <c r="E9" s="304">
        <v>1</v>
      </c>
      <c r="F9" s="304">
        <v>51</v>
      </c>
      <c r="G9" s="304">
        <v>79</v>
      </c>
      <c r="H9" s="304">
        <v>179</v>
      </c>
      <c r="I9" s="304">
        <v>227</v>
      </c>
      <c r="J9" s="185" t="s">
        <v>41</v>
      </c>
      <c r="K9" s="304">
        <v>102</v>
      </c>
      <c r="L9" s="304">
        <v>5</v>
      </c>
      <c r="M9" s="305">
        <v>849</v>
      </c>
      <c r="N9" s="1756"/>
    </row>
    <row r="10" spans="1:15" s="1757" customFormat="1" ht="15" customHeight="1">
      <c r="A10" s="308" t="s">
        <v>408</v>
      </c>
      <c r="B10" s="309">
        <v>47</v>
      </c>
      <c r="C10" s="309">
        <v>39</v>
      </c>
      <c r="D10" s="185" t="s">
        <v>41</v>
      </c>
      <c r="E10" s="185" t="s">
        <v>41</v>
      </c>
      <c r="F10" s="185" t="s">
        <v>41</v>
      </c>
      <c r="G10" s="309">
        <v>2</v>
      </c>
      <c r="H10" s="309">
        <v>14</v>
      </c>
      <c r="I10" s="309">
        <v>23</v>
      </c>
      <c r="J10" s="185" t="s">
        <v>41</v>
      </c>
      <c r="K10" s="309">
        <v>8</v>
      </c>
      <c r="L10" s="185" t="s">
        <v>41</v>
      </c>
      <c r="M10" s="310">
        <v>76</v>
      </c>
      <c r="N10" s="1756"/>
    </row>
    <row r="11" spans="1:15" s="1757" customFormat="1" ht="15" customHeight="1">
      <c r="A11" s="308" t="s">
        <v>372</v>
      </c>
      <c r="B11" s="309">
        <v>87</v>
      </c>
      <c r="C11" s="309">
        <v>77</v>
      </c>
      <c r="D11" s="309">
        <v>29</v>
      </c>
      <c r="E11" s="185" t="s">
        <v>41</v>
      </c>
      <c r="F11" s="309">
        <v>2</v>
      </c>
      <c r="G11" s="309">
        <v>11</v>
      </c>
      <c r="H11" s="309">
        <v>16</v>
      </c>
      <c r="I11" s="309">
        <v>19</v>
      </c>
      <c r="J11" s="185" t="s">
        <v>41</v>
      </c>
      <c r="K11" s="309">
        <v>10</v>
      </c>
      <c r="L11" s="309">
        <v>3</v>
      </c>
      <c r="M11" s="310">
        <v>64</v>
      </c>
      <c r="N11" s="1756"/>
    </row>
    <row r="12" spans="1:15" s="1757" customFormat="1" ht="15" customHeight="1">
      <c r="A12" s="308" t="s">
        <v>373</v>
      </c>
      <c r="B12" s="309">
        <v>112</v>
      </c>
      <c r="C12" s="309">
        <v>84</v>
      </c>
      <c r="D12" s="185" t="s">
        <v>41</v>
      </c>
      <c r="E12" s="185" t="s">
        <v>41</v>
      </c>
      <c r="F12" s="309">
        <v>1</v>
      </c>
      <c r="G12" s="309">
        <v>18</v>
      </c>
      <c r="H12" s="309">
        <v>13</v>
      </c>
      <c r="I12" s="309">
        <v>52</v>
      </c>
      <c r="J12" s="185" t="s">
        <v>41</v>
      </c>
      <c r="K12" s="309">
        <v>28</v>
      </c>
      <c r="L12" s="185" t="s">
        <v>41</v>
      </c>
      <c r="M12" s="310">
        <v>53</v>
      </c>
      <c r="N12" s="1756"/>
    </row>
    <row r="13" spans="1:15" s="1757" customFormat="1" ht="15" customHeight="1">
      <c r="A13" s="308" t="s">
        <v>374</v>
      </c>
      <c r="B13" s="309">
        <v>57</v>
      </c>
      <c r="C13" s="309">
        <v>57</v>
      </c>
      <c r="D13" s="309">
        <v>2</v>
      </c>
      <c r="E13" s="185" t="s">
        <v>41</v>
      </c>
      <c r="F13" s="185" t="s">
        <v>41</v>
      </c>
      <c r="G13" s="309">
        <v>15</v>
      </c>
      <c r="H13" s="309">
        <v>26</v>
      </c>
      <c r="I13" s="309">
        <v>14</v>
      </c>
      <c r="J13" s="185" t="s">
        <v>41</v>
      </c>
      <c r="K13" s="185" t="s">
        <v>41</v>
      </c>
      <c r="L13" s="185" t="s">
        <v>41</v>
      </c>
      <c r="M13" s="310">
        <v>37</v>
      </c>
      <c r="N13" s="1756"/>
    </row>
    <row r="14" spans="1:15" s="1757" customFormat="1" ht="15" customHeight="1">
      <c r="A14" s="308" t="s">
        <v>375</v>
      </c>
      <c r="B14" s="309">
        <v>32</v>
      </c>
      <c r="C14" s="309">
        <v>21</v>
      </c>
      <c r="D14" s="185" t="s">
        <v>41</v>
      </c>
      <c r="E14" s="185" t="s">
        <v>41</v>
      </c>
      <c r="F14" s="185" t="s">
        <v>41</v>
      </c>
      <c r="G14" s="309">
        <v>6</v>
      </c>
      <c r="H14" s="309">
        <v>1</v>
      </c>
      <c r="I14" s="309">
        <v>14</v>
      </c>
      <c r="J14" s="185" t="s">
        <v>41</v>
      </c>
      <c r="K14" s="309">
        <v>11</v>
      </c>
      <c r="L14" s="309">
        <v>1</v>
      </c>
      <c r="M14" s="310">
        <v>17</v>
      </c>
      <c r="N14" s="1756"/>
    </row>
    <row r="15" spans="1:15" s="1757" customFormat="1" ht="15" customHeight="1">
      <c r="A15" s="308" t="s">
        <v>376</v>
      </c>
      <c r="B15" s="309">
        <v>19</v>
      </c>
      <c r="C15" s="309">
        <v>15</v>
      </c>
      <c r="D15" s="185" t="s">
        <v>41</v>
      </c>
      <c r="E15" s="185" t="s">
        <v>41</v>
      </c>
      <c r="F15" s="309">
        <v>1</v>
      </c>
      <c r="G15" s="185" t="s">
        <v>41</v>
      </c>
      <c r="H15" s="309">
        <v>11</v>
      </c>
      <c r="I15" s="309">
        <v>3</v>
      </c>
      <c r="J15" s="185" t="s">
        <v>41</v>
      </c>
      <c r="K15" s="309">
        <v>4</v>
      </c>
      <c r="L15" s="185" t="s">
        <v>41</v>
      </c>
      <c r="M15" s="310">
        <v>105</v>
      </c>
      <c r="N15" s="1756"/>
    </row>
    <row r="16" spans="1:15" s="1757" customFormat="1" ht="15" customHeight="1">
      <c r="A16" s="308" t="s">
        <v>377</v>
      </c>
      <c r="B16" s="309">
        <v>57</v>
      </c>
      <c r="C16" s="309">
        <v>50</v>
      </c>
      <c r="D16" s="185" t="s">
        <v>41</v>
      </c>
      <c r="E16" s="185" t="s">
        <v>41</v>
      </c>
      <c r="F16" s="309">
        <v>34</v>
      </c>
      <c r="G16" s="309">
        <v>1</v>
      </c>
      <c r="H16" s="309">
        <v>6</v>
      </c>
      <c r="I16" s="309">
        <v>9</v>
      </c>
      <c r="J16" s="185" t="s">
        <v>41</v>
      </c>
      <c r="K16" s="309">
        <v>7</v>
      </c>
      <c r="L16" s="185" t="s">
        <v>41</v>
      </c>
      <c r="M16" s="310">
        <v>74</v>
      </c>
      <c r="N16" s="1756"/>
    </row>
    <row r="17" spans="1:14" s="1757" customFormat="1" ht="15" customHeight="1">
      <c r="A17" s="308" t="s">
        <v>378</v>
      </c>
      <c r="B17" s="309">
        <v>16</v>
      </c>
      <c r="C17" s="309">
        <v>15</v>
      </c>
      <c r="D17" s="185" t="s">
        <v>41</v>
      </c>
      <c r="E17" s="185" t="s">
        <v>41</v>
      </c>
      <c r="F17" s="309">
        <v>1</v>
      </c>
      <c r="G17" s="185" t="s">
        <v>41</v>
      </c>
      <c r="H17" s="309">
        <v>13</v>
      </c>
      <c r="I17" s="309">
        <v>1</v>
      </c>
      <c r="J17" s="185" t="s">
        <v>41</v>
      </c>
      <c r="K17" s="309">
        <v>1</v>
      </c>
      <c r="L17" s="185" t="s">
        <v>41</v>
      </c>
      <c r="M17" s="310">
        <v>34</v>
      </c>
      <c r="N17" s="1756"/>
    </row>
    <row r="18" spans="1:14" s="1757" customFormat="1" ht="15" customHeight="1">
      <c r="A18" s="308" t="s">
        <v>379</v>
      </c>
      <c r="B18" s="309">
        <v>21</v>
      </c>
      <c r="C18" s="309">
        <v>17</v>
      </c>
      <c r="D18" s="185" t="s">
        <v>41</v>
      </c>
      <c r="E18" s="185" t="s">
        <v>41</v>
      </c>
      <c r="F18" s="309">
        <v>1</v>
      </c>
      <c r="G18" s="185" t="s">
        <v>41</v>
      </c>
      <c r="H18" s="309">
        <v>1</v>
      </c>
      <c r="I18" s="309">
        <v>15</v>
      </c>
      <c r="J18" s="185" t="s">
        <v>41</v>
      </c>
      <c r="K18" s="309">
        <v>4</v>
      </c>
      <c r="L18" s="185" t="s">
        <v>41</v>
      </c>
      <c r="M18" s="310">
        <v>59</v>
      </c>
      <c r="N18" s="1756"/>
    </row>
    <row r="19" spans="1:14" s="1757" customFormat="1" ht="15" customHeight="1">
      <c r="A19" s="308" t="s">
        <v>380</v>
      </c>
      <c r="B19" s="309">
        <v>15</v>
      </c>
      <c r="C19" s="309">
        <v>12</v>
      </c>
      <c r="D19" s="185" t="s">
        <v>41</v>
      </c>
      <c r="E19" s="185" t="s">
        <v>41</v>
      </c>
      <c r="F19" s="309">
        <v>4</v>
      </c>
      <c r="G19" s="185" t="s">
        <v>41</v>
      </c>
      <c r="H19" s="309">
        <v>1</v>
      </c>
      <c r="I19" s="309">
        <v>7</v>
      </c>
      <c r="J19" s="185" t="s">
        <v>41</v>
      </c>
      <c r="K19" s="309">
        <v>3</v>
      </c>
      <c r="L19" s="185" t="s">
        <v>41</v>
      </c>
      <c r="M19" s="310">
        <v>30</v>
      </c>
      <c r="N19" s="311"/>
    </row>
    <row r="20" spans="1:14" s="1757" customFormat="1" ht="15" customHeight="1">
      <c r="A20" s="308" t="s">
        <v>381</v>
      </c>
      <c r="B20" s="309">
        <v>27</v>
      </c>
      <c r="C20" s="309">
        <v>26</v>
      </c>
      <c r="D20" s="185" t="s">
        <v>41</v>
      </c>
      <c r="E20" s="185" t="s">
        <v>41</v>
      </c>
      <c r="F20" s="185" t="s">
        <v>41</v>
      </c>
      <c r="G20" s="309">
        <v>15</v>
      </c>
      <c r="H20" s="185" t="s">
        <v>41</v>
      </c>
      <c r="I20" s="309">
        <v>11</v>
      </c>
      <c r="J20" s="185" t="s">
        <v>41</v>
      </c>
      <c r="K20" s="309">
        <v>1</v>
      </c>
      <c r="L20" s="185" t="s">
        <v>41</v>
      </c>
      <c r="M20" s="310">
        <v>25</v>
      </c>
      <c r="N20" s="1756"/>
    </row>
    <row r="21" spans="1:14" s="1757" customFormat="1" ht="15" customHeight="1">
      <c r="A21" s="308" t="s">
        <v>382</v>
      </c>
      <c r="B21" s="309">
        <v>21</v>
      </c>
      <c r="C21" s="309">
        <v>18</v>
      </c>
      <c r="D21" s="185" t="s">
        <v>41</v>
      </c>
      <c r="E21" s="185" t="s">
        <v>41</v>
      </c>
      <c r="F21" s="309">
        <v>3</v>
      </c>
      <c r="G21" s="309">
        <v>2</v>
      </c>
      <c r="H21" s="309">
        <v>4</v>
      </c>
      <c r="I21" s="309">
        <v>9</v>
      </c>
      <c r="J21" s="185" t="s">
        <v>41</v>
      </c>
      <c r="K21" s="309">
        <v>3</v>
      </c>
      <c r="L21" s="185" t="s">
        <v>41</v>
      </c>
      <c r="M21" s="310">
        <v>71</v>
      </c>
      <c r="N21" s="1756"/>
    </row>
    <row r="22" spans="1:14" s="1757" customFormat="1" ht="15" customHeight="1">
      <c r="A22" s="308" t="s">
        <v>383</v>
      </c>
      <c r="B22" s="309">
        <v>5</v>
      </c>
      <c r="C22" s="309">
        <v>4</v>
      </c>
      <c r="D22" s="185" t="s">
        <v>41</v>
      </c>
      <c r="E22" s="185" t="s">
        <v>41</v>
      </c>
      <c r="F22" s="185" t="s">
        <v>41</v>
      </c>
      <c r="G22" s="185" t="s">
        <v>41</v>
      </c>
      <c r="H22" s="309">
        <v>1</v>
      </c>
      <c r="I22" s="309">
        <v>3</v>
      </c>
      <c r="J22" s="185" t="s">
        <v>41</v>
      </c>
      <c r="K22" s="309">
        <v>1</v>
      </c>
      <c r="L22" s="309">
        <v>1</v>
      </c>
      <c r="M22" s="310">
        <v>18</v>
      </c>
      <c r="N22" s="1756"/>
    </row>
    <row r="23" spans="1:14" s="1757" customFormat="1" ht="15" customHeight="1">
      <c r="A23" s="308" t="s">
        <v>384</v>
      </c>
      <c r="B23" s="309">
        <v>70</v>
      </c>
      <c r="C23" s="309">
        <v>64</v>
      </c>
      <c r="D23" s="309">
        <v>5</v>
      </c>
      <c r="E23" s="185" t="s">
        <v>41</v>
      </c>
      <c r="F23" s="185" t="s">
        <v>41</v>
      </c>
      <c r="G23" s="309">
        <v>1</v>
      </c>
      <c r="H23" s="309">
        <v>27</v>
      </c>
      <c r="I23" s="309">
        <v>31</v>
      </c>
      <c r="J23" s="185" t="s">
        <v>41</v>
      </c>
      <c r="K23" s="309">
        <v>6</v>
      </c>
      <c r="L23" s="185" t="s">
        <v>41</v>
      </c>
      <c r="M23" s="310">
        <v>48</v>
      </c>
      <c r="N23" s="1756"/>
    </row>
    <row r="24" spans="1:14" s="1757" customFormat="1" ht="15" customHeight="1">
      <c r="A24" s="308" t="s">
        <v>385</v>
      </c>
      <c r="B24" s="309">
        <v>36</v>
      </c>
      <c r="C24" s="309">
        <v>25</v>
      </c>
      <c r="D24" s="185" t="s">
        <v>41</v>
      </c>
      <c r="E24" s="309">
        <v>1</v>
      </c>
      <c r="F24" s="309">
        <v>4</v>
      </c>
      <c r="G24" s="309">
        <v>2</v>
      </c>
      <c r="H24" s="309">
        <v>12</v>
      </c>
      <c r="I24" s="309">
        <v>6</v>
      </c>
      <c r="J24" s="185" t="s">
        <v>41</v>
      </c>
      <c r="K24" s="309">
        <v>11</v>
      </c>
      <c r="L24" s="185" t="s">
        <v>41</v>
      </c>
      <c r="M24" s="310">
        <v>88</v>
      </c>
      <c r="N24" s="1756"/>
    </row>
    <row r="25" spans="1:14" s="1757" customFormat="1" ht="15" customHeight="1">
      <c r="A25" s="308" t="s">
        <v>386</v>
      </c>
      <c r="B25" s="309">
        <v>53</v>
      </c>
      <c r="C25" s="309">
        <v>49</v>
      </c>
      <c r="D25" s="185" t="s">
        <v>41</v>
      </c>
      <c r="E25" s="185" t="s">
        <v>41</v>
      </c>
      <c r="F25" s="185" t="s">
        <v>41</v>
      </c>
      <c r="G25" s="309">
        <v>6</v>
      </c>
      <c r="H25" s="309">
        <v>33</v>
      </c>
      <c r="I25" s="309">
        <v>10</v>
      </c>
      <c r="J25" s="185" t="s">
        <v>41</v>
      </c>
      <c r="K25" s="309">
        <v>4</v>
      </c>
      <c r="L25" s="185" t="s">
        <v>41</v>
      </c>
      <c r="M25" s="310">
        <v>50</v>
      </c>
      <c r="N25" s="1756"/>
    </row>
    <row r="26" spans="1:14" s="307" customFormat="1" ht="15" customHeight="1">
      <c r="A26" s="312"/>
      <c r="I26" s="306"/>
      <c r="L26" s="28"/>
    </row>
    <row r="27" spans="1:14" s="307" customFormat="1" ht="15" customHeight="1">
      <c r="L27" s="303"/>
    </row>
    <row r="28" spans="1:14" s="307" customFormat="1" ht="15" customHeight="1">
      <c r="L28" s="303"/>
    </row>
    <row r="29" spans="1:14" s="307" customFormat="1" ht="15" customHeight="1">
      <c r="L29" s="303"/>
    </row>
    <row r="30" spans="1:14" s="307" customFormat="1" ht="15" customHeight="1">
      <c r="L30" s="303"/>
    </row>
    <row r="31" spans="1:14" s="307" customFormat="1" ht="15" customHeight="1">
      <c r="L31" s="303"/>
    </row>
    <row r="32" spans="1:14" s="307" customFormat="1" ht="15" customHeight="1">
      <c r="L32" s="303"/>
    </row>
    <row r="33" spans="12:12" s="307" customFormat="1" ht="15" customHeight="1">
      <c r="L33" s="303"/>
    </row>
    <row r="34" spans="12:12" s="307" customFormat="1" ht="15" customHeight="1">
      <c r="L34" s="303"/>
    </row>
    <row r="35" spans="12:12" s="307" customFormat="1" ht="15" customHeight="1">
      <c r="L35" s="303"/>
    </row>
    <row r="36" spans="12:12" s="307" customFormat="1" ht="15" customHeight="1">
      <c r="L36" s="303"/>
    </row>
    <row r="37" spans="12:12" s="307" customFormat="1" ht="15" customHeight="1">
      <c r="L37" s="303"/>
    </row>
    <row r="38" spans="12:12" s="307" customFormat="1" ht="15" customHeight="1">
      <c r="L38" s="303"/>
    </row>
    <row r="39" spans="12:12" s="307" customFormat="1" ht="15" customHeight="1">
      <c r="L39" s="303"/>
    </row>
    <row r="40" spans="12:12" s="307" customFormat="1" ht="15" customHeight="1">
      <c r="L40" s="303"/>
    </row>
    <row r="41" spans="12:12" s="307" customFormat="1" ht="15" customHeight="1">
      <c r="L41" s="303"/>
    </row>
    <row r="42" spans="12:12" s="307" customFormat="1" ht="15" customHeight="1">
      <c r="L42" s="303"/>
    </row>
    <row r="43" spans="12:12" s="307" customFormat="1" ht="15" customHeight="1">
      <c r="L43" s="303"/>
    </row>
    <row r="44" spans="12:12" s="307" customFormat="1" ht="15" customHeight="1">
      <c r="L44" s="303"/>
    </row>
    <row r="45" spans="12:12" s="307" customFormat="1" ht="15" customHeight="1">
      <c r="L45" s="303"/>
    </row>
    <row r="46" spans="12:12" s="307" customFormat="1" ht="15" customHeight="1">
      <c r="L46" s="303"/>
    </row>
    <row r="47" spans="12:12" s="307" customFormat="1" ht="15" customHeight="1">
      <c r="L47" s="303"/>
    </row>
    <row r="48" spans="12:12" s="307" customFormat="1" ht="15" customHeight="1">
      <c r="L48" s="303"/>
    </row>
    <row r="49" spans="2:12" s="307" customFormat="1" ht="15" customHeight="1">
      <c r="L49" s="303"/>
    </row>
    <row r="50" spans="2:12" s="307" customFormat="1" ht="15" customHeight="1">
      <c r="L50" s="303"/>
    </row>
    <row r="51" spans="2:12" s="307" customFormat="1" ht="15" customHeight="1">
      <c r="L51" s="303"/>
    </row>
    <row r="52" spans="2:12" s="307" customFormat="1" ht="15" customHeight="1">
      <c r="L52" s="303"/>
    </row>
    <row r="53" spans="2:12" s="307" customFormat="1" ht="15" customHeight="1">
      <c r="L53" s="303"/>
    </row>
    <row r="54" spans="2:12" s="307" customFormat="1" ht="15" customHeight="1">
      <c r="L54" s="303"/>
    </row>
    <row r="55" spans="2:12" s="307" customFormat="1" ht="15" customHeight="1">
      <c r="L55" s="303"/>
    </row>
    <row r="56" spans="2:12">
      <c r="B56" s="313"/>
    </row>
  </sheetData>
  <mergeCells count="17">
    <mergeCell ref="A1:M1"/>
    <mergeCell ref="A2:M2"/>
    <mergeCell ref="A3:A7"/>
    <mergeCell ref="B3:B7"/>
    <mergeCell ref="C3:J3"/>
    <mergeCell ref="K3:L3"/>
    <mergeCell ref="M3:M7"/>
    <mergeCell ref="C4:C7"/>
    <mergeCell ref="D4:D7"/>
    <mergeCell ref="E4:E7"/>
    <mergeCell ref="L4:L7"/>
    <mergeCell ref="F4:F7"/>
    <mergeCell ref="G4:G7"/>
    <mergeCell ref="H4:H7"/>
    <mergeCell ref="I4:I7"/>
    <mergeCell ref="J4:J7"/>
    <mergeCell ref="K4:K7"/>
  </mergeCells>
  <hyperlinks>
    <hyperlink ref="A2:B2" location="'Spis treści'!A1" display="'Spis treści'!A1" xr:uid="{00000000-0004-0000-1700-000000000000}"/>
    <hyperlink ref="A2:M2" location="'Spis tablic_DZIAŁ III '!A1" display="'Spis tablic_DZIAŁ III '!A1" xr:uid="{00000000-0004-0000-1700-000001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54"/>
  <sheetViews>
    <sheetView topLeftCell="A4" workbookViewId="0">
      <selection activeCell="G6" sqref="G6:G8"/>
    </sheetView>
  </sheetViews>
  <sheetFormatPr defaultColWidth="9.109375" defaultRowHeight="13.2"/>
  <cols>
    <col min="1" max="1" width="25.6640625" style="333" customWidth="1"/>
    <col min="2" max="7" width="13.6640625" style="333" customWidth="1"/>
    <col min="8" max="8" width="13.6640625" style="334" customWidth="1"/>
    <col min="9" max="10" width="9.109375" style="335"/>
    <col min="11" max="16384" width="9.109375" style="333"/>
  </cols>
  <sheetData>
    <row r="1" spans="1:10" s="318" customFormat="1" ht="30" customHeight="1">
      <c r="A1" s="2202" t="s">
        <v>2733</v>
      </c>
      <c r="B1" s="2202"/>
      <c r="C1" s="2202"/>
      <c r="D1" s="2202"/>
      <c r="E1" s="2202"/>
      <c r="F1" s="2202"/>
      <c r="G1" s="2202"/>
      <c r="H1" s="2202"/>
      <c r="I1" s="316"/>
      <c r="J1" s="317"/>
    </row>
    <row r="2" spans="1:10" s="320" customFormat="1" ht="27.9" customHeight="1">
      <c r="A2" s="2115" t="s">
        <v>11</v>
      </c>
      <c r="B2" s="2115"/>
      <c r="C2" s="2115"/>
      <c r="D2" s="2115"/>
      <c r="E2" s="2115"/>
      <c r="F2" s="2115"/>
      <c r="G2" s="2115"/>
      <c r="H2" s="2115"/>
      <c r="I2" s="319"/>
      <c r="J2" s="319"/>
    </row>
    <row r="3" spans="1:10" s="322" customFormat="1" ht="24.9" customHeight="1">
      <c r="A3" s="2203" t="s">
        <v>360</v>
      </c>
      <c r="B3" s="2206" t="s">
        <v>452</v>
      </c>
      <c r="C3" s="2207"/>
      <c r="D3" s="2208"/>
      <c r="E3" s="2206" t="s">
        <v>453</v>
      </c>
      <c r="F3" s="2207"/>
      <c r="G3" s="2207"/>
      <c r="H3" s="2209"/>
      <c r="I3" s="321"/>
      <c r="J3" s="321"/>
    </row>
    <row r="4" spans="1:10" s="322" customFormat="1" ht="24.9" customHeight="1">
      <c r="A4" s="2204"/>
      <c r="B4" s="2197" t="s">
        <v>390</v>
      </c>
      <c r="C4" s="2210" t="s">
        <v>454</v>
      </c>
      <c r="D4" s="2203"/>
      <c r="E4" s="2197" t="s">
        <v>390</v>
      </c>
      <c r="F4" s="2210" t="s">
        <v>455</v>
      </c>
      <c r="G4" s="2203"/>
      <c r="H4" s="2194" t="s">
        <v>2732</v>
      </c>
      <c r="I4" s="321"/>
      <c r="J4" s="321"/>
    </row>
    <row r="5" spans="1:10" s="322" customFormat="1" ht="24.9" customHeight="1">
      <c r="A5" s="2204"/>
      <c r="B5" s="2198"/>
      <c r="C5" s="2211"/>
      <c r="D5" s="2205"/>
      <c r="E5" s="2198"/>
      <c r="F5" s="2211"/>
      <c r="G5" s="2205"/>
      <c r="H5" s="2195"/>
      <c r="I5" s="321"/>
      <c r="J5" s="321"/>
    </row>
    <row r="6" spans="1:10" s="322" customFormat="1" ht="24.9" customHeight="1">
      <c r="A6" s="2204"/>
      <c r="B6" s="2198"/>
      <c r="C6" s="2194" t="s">
        <v>128</v>
      </c>
      <c r="D6" s="2197" t="s">
        <v>456</v>
      </c>
      <c r="E6" s="2198"/>
      <c r="F6" s="2194" t="s">
        <v>128</v>
      </c>
      <c r="G6" s="2197" t="s">
        <v>457</v>
      </c>
      <c r="H6" s="2195"/>
      <c r="I6" s="321"/>
      <c r="J6" s="321"/>
    </row>
    <row r="7" spans="1:10" s="322" customFormat="1" ht="24.9" customHeight="1">
      <c r="A7" s="2204"/>
      <c r="B7" s="2198"/>
      <c r="C7" s="2195"/>
      <c r="D7" s="2198"/>
      <c r="E7" s="2198"/>
      <c r="F7" s="2195"/>
      <c r="G7" s="2200"/>
      <c r="H7" s="2195"/>
      <c r="I7" s="321"/>
      <c r="J7" s="321"/>
    </row>
    <row r="8" spans="1:10" s="322" customFormat="1" ht="24.9" customHeight="1">
      <c r="A8" s="2205"/>
      <c r="B8" s="2199"/>
      <c r="C8" s="2196"/>
      <c r="D8" s="2199"/>
      <c r="E8" s="2199"/>
      <c r="F8" s="2196"/>
      <c r="G8" s="2201"/>
      <c r="H8" s="2196"/>
      <c r="I8" s="321"/>
      <c r="J8" s="321"/>
    </row>
    <row r="9" spans="1:10" s="1759" customFormat="1" ht="15" customHeight="1">
      <c r="A9" s="287" t="s">
        <v>439</v>
      </c>
      <c r="B9" s="261">
        <v>7541</v>
      </c>
      <c r="C9" s="261">
        <v>7263</v>
      </c>
      <c r="D9" s="323">
        <v>96.31</v>
      </c>
      <c r="E9" s="261">
        <v>49891</v>
      </c>
      <c r="F9" s="261">
        <v>22928</v>
      </c>
      <c r="G9" s="261">
        <v>22164</v>
      </c>
      <c r="H9" s="302">
        <v>2150</v>
      </c>
      <c r="I9" s="1758"/>
      <c r="J9" s="1758"/>
    </row>
    <row r="10" spans="1:10" s="1759" customFormat="1" ht="15" customHeight="1">
      <c r="A10" s="208" t="s">
        <v>451</v>
      </c>
      <c r="B10" s="324">
        <v>7438</v>
      </c>
      <c r="C10" s="324">
        <v>7163</v>
      </c>
      <c r="D10" s="325">
        <v>96.3</v>
      </c>
      <c r="E10" s="324">
        <v>48667</v>
      </c>
      <c r="F10" s="324">
        <v>21204</v>
      </c>
      <c r="G10" s="324">
        <v>20526</v>
      </c>
      <c r="H10" s="326">
        <v>2724</v>
      </c>
      <c r="I10" s="1758"/>
      <c r="J10" s="1758"/>
    </row>
    <row r="11" spans="1:10" s="320" customFormat="1" ht="15" customHeight="1">
      <c r="A11" s="327" t="s">
        <v>408</v>
      </c>
      <c r="B11" s="309">
        <v>549</v>
      </c>
      <c r="C11" s="309">
        <v>531</v>
      </c>
      <c r="D11" s="328">
        <v>96.72</v>
      </c>
      <c r="E11" s="225">
        <v>3384</v>
      </c>
      <c r="F11" s="225">
        <v>1501</v>
      </c>
      <c r="G11" s="225">
        <v>1477</v>
      </c>
      <c r="H11" s="310">
        <v>181</v>
      </c>
      <c r="I11" s="1760"/>
      <c r="J11" s="1761"/>
    </row>
    <row r="12" spans="1:10" s="320" customFormat="1" ht="15" customHeight="1">
      <c r="A12" s="327" t="s">
        <v>372</v>
      </c>
      <c r="B12" s="309">
        <v>367</v>
      </c>
      <c r="C12" s="309">
        <v>357</v>
      </c>
      <c r="D12" s="328">
        <v>97.28</v>
      </c>
      <c r="E12" s="225">
        <v>2606</v>
      </c>
      <c r="F12" s="225">
        <v>1182</v>
      </c>
      <c r="G12" s="225">
        <v>1133</v>
      </c>
      <c r="H12" s="310">
        <v>164</v>
      </c>
      <c r="I12" s="1760"/>
      <c r="J12" s="1761"/>
    </row>
    <row r="13" spans="1:10" s="320" customFormat="1" ht="15" customHeight="1">
      <c r="A13" s="327" t="s">
        <v>373</v>
      </c>
      <c r="B13" s="309">
        <v>546</v>
      </c>
      <c r="C13" s="309">
        <v>532</v>
      </c>
      <c r="D13" s="328">
        <v>97.44</v>
      </c>
      <c r="E13" s="225">
        <v>3458</v>
      </c>
      <c r="F13" s="225">
        <v>1685</v>
      </c>
      <c r="G13" s="225">
        <v>1623</v>
      </c>
      <c r="H13" s="310">
        <v>129</v>
      </c>
      <c r="I13" s="1760"/>
      <c r="J13" s="1761"/>
    </row>
    <row r="14" spans="1:10" s="320" customFormat="1" ht="15" customHeight="1">
      <c r="A14" s="327" t="s">
        <v>374</v>
      </c>
      <c r="B14" s="309">
        <v>232</v>
      </c>
      <c r="C14" s="309">
        <v>218</v>
      </c>
      <c r="D14" s="328">
        <v>93.97</v>
      </c>
      <c r="E14" s="225">
        <v>1348</v>
      </c>
      <c r="F14" s="225">
        <v>636</v>
      </c>
      <c r="G14" s="225">
        <v>625</v>
      </c>
      <c r="H14" s="310">
        <v>99</v>
      </c>
      <c r="I14" s="1760"/>
      <c r="J14" s="1761"/>
    </row>
    <row r="15" spans="1:10" s="320" customFormat="1" ht="15" customHeight="1">
      <c r="A15" s="327" t="s">
        <v>375</v>
      </c>
      <c r="B15" s="309">
        <v>442</v>
      </c>
      <c r="C15" s="309">
        <v>429</v>
      </c>
      <c r="D15" s="328">
        <v>97.06</v>
      </c>
      <c r="E15" s="225">
        <v>3116</v>
      </c>
      <c r="F15" s="225">
        <v>1228</v>
      </c>
      <c r="G15" s="225">
        <v>1171</v>
      </c>
      <c r="H15" s="310">
        <v>122</v>
      </c>
      <c r="I15" s="1760"/>
      <c r="J15" s="1761"/>
    </row>
    <row r="16" spans="1:10" s="320" customFormat="1" ht="15" customHeight="1">
      <c r="A16" s="327" t="s">
        <v>376</v>
      </c>
      <c r="B16" s="309">
        <v>699</v>
      </c>
      <c r="C16" s="309">
        <v>682</v>
      </c>
      <c r="D16" s="328">
        <v>97.57</v>
      </c>
      <c r="E16" s="225">
        <v>4518</v>
      </c>
      <c r="F16" s="225">
        <v>1895</v>
      </c>
      <c r="G16" s="225">
        <v>1864</v>
      </c>
      <c r="H16" s="310">
        <v>286</v>
      </c>
      <c r="I16" s="1760"/>
      <c r="J16" s="1761"/>
    </row>
    <row r="17" spans="1:10" s="320" customFormat="1" ht="15" customHeight="1">
      <c r="A17" s="327" t="s">
        <v>377</v>
      </c>
      <c r="B17" s="309">
        <v>935</v>
      </c>
      <c r="C17" s="309">
        <v>899</v>
      </c>
      <c r="D17" s="328">
        <v>96.15</v>
      </c>
      <c r="E17" s="225">
        <v>7144</v>
      </c>
      <c r="F17" s="225">
        <v>2886</v>
      </c>
      <c r="G17" s="225">
        <v>2792</v>
      </c>
      <c r="H17" s="310">
        <v>497</v>
      </c>
      <c r="I17" s="1760"/>
      <c r="J17" s="1761"/>
    </row>
    <row r="18" spans="1:10" s="320" customFormat="1" ht="15" customHeight="1">
      <c r="A18" s="327" t="s">
        <v>378</v>
      </c>
      <c r="B18" s="309">
        <v>293</v>
      </c>
      <c r="C18" s="309">
        <v>271</v>
      </c>
      <c r="D18" s="328">
        <v>92.49</v>
      </c>
      <c r="E18" s="225">
        <v>1354</v>
      </c>
      <c r="F18" s="225">
        <v>534</v>
      </c>
      <c r="G18" s="225">
        <v>521</v>
      </c>
      <c r="H18" s="310">
        <v>62</v>
      </c>
      <c r="I18" s="1760"/>
      <c r="J18" s="1761"/>
    </row>
    <row r="19" spans="1:10" s="320" customFormat="1" ht="15" customHeight="1">
      <c r="A19" s="327" t="s">
        <v>379</v>
      </c>
      <c r="B19" s="309">
        <v>646</v>
      </c>
      <c r="C19" s="309">
        <v>607</v>
      </c>
      <c r="D19" s="328">
        <v>93.96</v>
      </c>
      <c r="E19" s="225">
        <v>3227</v>
      </c>
      <c r="F19" s="225">
        <v>1624</v>
      </c>
      <c r="G19" s="225">
        <v>1604</v>
      </c>
      <c r="H19" s="310">
        <v>103</v>
      </c>
      <c r="I19" s="1760"/>
      <c r="J19" s="1761"/>
    </row>
    <row r="20" spans="1:10" s="320" customFormat="1" ht="15" customHeight="1">
      <c r="A20" s="327" t="s">
        <v>380</v>
      </c>
      <c r="B20" s="309">
        <v>220</v>
      </c>
      <c r="C20" s="309">
        <v>211</v>
      </c>
      <c r="D20" s="328">
        <v>95.91</v>
      </c>
      <c r="E20" s="225">
        <v>1672</v>
      </c>
      <c r="F20" s="225">
        <v>773</v>
      </c>
      <c r="G20" s="225">
        <v>741</v>
      </c>
      <c r="H20" s="310">
        <v>55</v>
      </c>
      <c r="I20" s="1760"/>
      <c r="J20" s="1761"/>
    </row>
    <row r="21" spans="1:10" s="320" customFormat="1" ht="15" customHeight="1">
      <c r="A21" s="327" t="s">
        <v>381</v>
      </c>
      <c r="B21" s="309">
        <v>311</v>
      </c>
      <c r="C21" s="309">
        <v>306</v>
      </c>
      <c r="D21" s="328">
        <v>98.39</v>
      </c>
      <c r="E21" s="225">
        <v>2535</v>
      </c>
      <c r="F21" s="225">
        <v>1182</v>
      </c>
      <c r="G21" s="225">
        <v>1162</v>
      </c>
      <c r="H21" s="310">
        <v>168</v>
      </c>
      <c r="I21" s="1760"/>
      <c r="J21" s="1761"/>
    </row>
    <row r="22" spans="1:10" s="320" customFormat="1" ht="15" customHeight="1">
      <c r="A22" s="327" t="s">
        <v>382</v>
      </c>
      <c r="B22" s="309">
        <v>731</v>
      </c>
      <c r="C22" s="309">
        <v>713</v>
      </c>
      <c r="D22" s="328">
        <v>97.54</v>
      </c>
      <c r="E22" s="225">
        <v>4960</v>
      </c>
      <c r="F22" s="225">
        <v>1792</v>
      </c>
      <c r="G22" s="225">
        <v>1695</v>
      </c>
      <c r="H22" s="310">
        <v>395</v>
      </c>
      <c r="I22" s="1760"/>
      <c r="J22" s="1761"/>
    </row>
    <row r="23" spans="1:10" s="320" customFormat="1" ht="15" customHeight="1">
      <c r="A23" s="327" t="s">
        <v>383</v>
      </c>
      <c r="B23" s="309">
        <v>248</v>
      </c>
      <c r="C23" s="309">
        <v>229</v>
      </c>
      <c r="D23" s="328">
        <v>92.34</v>
      </c>
      <c r="E23" s="225">
        <v>1387</v>
      </c>
      <c r="F23" s="225">
        <v>624</v>
      </c>
      <c r="G23" s="225">
        <v>587</v>
      </c>
      <c r="H23" s="310">
        <v>78</v>
      </c>
      <c r="I23" s="1760"/>
      <c r="J23" s="1761"/>
    </row>
    <row r="24" spans="1:10" s="320" customFormat="1" ht="15" customHeight="1">
      <c r="A24" s="330" t="s">
        <v>384</v>
      </c>
      <c r="B24" s="309">
        <v>275</v>
      </c>
      <c r="C24" s="309">
        <v>270</v>
      </c>
      <c r="D24" s="328">
        <v>98.18</v>
      </c>
      <c r="E24" s="225">
        <v>2149</v>
      </c>
      <c r="F24" s="225">
        <v>1180</v>
      </c>
      <c r="G24" s="225">
        <v>1169</v>
      </c>
      <c r="H24" s="310">
        <v>126</v>
      </c>
      <c r="I24" s="1760"/>
      <c r="J24" s="1761"/>
    </row>
    <row r="25" spans="1:10" s="320" customFormat="1" ht="15" customHeight="1">
      <c r="A25" s="327" t="s">
        <v>458</v>
      </c>
      <c r="B25" s="309">
        <v>616</v>
      </c>
      <c r="C25" s="309">
        <v>594</v>
      </c>
      <c r="D25" s="328">
        <v>96.43</v>
      </c>
      <c r="E25" s="225">
        <v>3573</v>
      </c>
      <c r="F25" s="225">
        <v>1444</v>
      </c>
      <c r="G25" s="225">
        <v>1368</v>
      </c>
      <c r="H25" s="310">
        <v>175</v>
      </c>
      <c r="I25" s="1760"/>
      <c r="J25" s="1761"/>
    </row>
    <row r="26" spans="1:10" s="320" customFormat="1" ht="15" customHeight="1">
      <c r="A26" s="327" t="s">
        <v>386</v>
      </c>
      <c r="B26" s="309">
        <v>328</v>
      </c>
      <c r="C26" s="309">
        <v>314</v>
      </c>
      <c r="D26" s="328">
        <v>95.73</v>
      </c>
      <c r="E26" s="225">
        <v>2236</v>
      </c>
      <c r="F26" s="225">
        <v>1038</v>
      </c>
      <c r="G26" s="225">
        <v>994</v>
      </c>
      <c r="H26" s="310">
        <v>84</v>
      </c>
      <c r="I26" s="1760"/>
      <c r="J26" s="1761"/>
    </row>
    <row r="27" spans="1:10" s="329" customFormat="1" ht="15" customHeight="1">
      <c r="A27" s="331"/>
      <c r="B27" s="183"/>
      <c r="C27" s="183"/>
      <c r="D27" s="183"/>
      <c r="E27" s="183"/>
      <c r="F27" s="183"/>
      <c r="G27" s="183"/>
      <c r="H27" s="183"/>
      <c r="I27" s="321"/>
      <c r="J27" s="321"/>
    </row>
    <row r="28" spans="1:10" s="329" customFormat="1" ht="15" customHeight="1">
      <c r="H28" s="331"/>
      <c r="I28" s="321"/>
      <c r="J28" s="321"/>
    </row>
    <row r="29" spans="1:10" s="329" customFormat="1" ht="15" customHeight="1">
      <c r="H29" s="331"/>
      <c r="I29" s="321"/>
      <c r="J29" s="321"/>
    </row>
    <row r="30" spans="1:10" s="329" customFormat="1" ht="15" customHeight="1">
      <c r="H30" s="331"/>
      <c r="I30" s="321"/>
      <c r="J30" s="321"/>
    </row>
    <row r="31" spans="1:10" s="329" customFormat="1" ht="15" customHeight="1">
      <c r="H31" s="331"/>
      <c r="I31" s="321"/>
      <c r="J31" s="321"/>
    </row>
    <row r="32" spans="1:10" s="329" customFormat="1" ht="15" customHeight="1">
      <c r="H32" s="331"/>
      <c r="I32" s="321"/>
      <c r="J32" s="321"/>
    </row>
    <row r="33" spans="8:10" s="329" customFormat="1" ht="15" customHeight="1">
      <c r="H33" s="331"/>
      <c r="I33" s="321"/>
      <c r="J33" s="321"/>
    </row>
    <row r="34" spans="8:10" s="329" customFormat="1" ht="15" customHeight="1">
      <c r="H34" s="331"/>
      <c r="I34" s="321"/>
      <c r="J34" s="321"/>
    </row>
    <row r="35" spans="8:10" s="329" customFormat="1" ht="15" customHeight="1">
      <c r="H35" s="331"/>
      <c r="I35" s="321"/>
      <c r="J35" s="321"/>
    </row>
    <row r="36" spans="8:10" s="329" customFormat="1" ht="15" customHeight="1">
      <c r="H36" s="331"/>
      <c r="I36" s="321"/>
      <c r="J36" s="321"/>
    </row>
    <row r="37" spans="8:10" s="329" customFormat="1" ht="15" customHeight="1">
      <c r="H37" s="331"/>
      <c r="I37" s="321"/>
      <c r="J37" s="321"/>
    </row>
    <row r="38" spans="8:10" s="329" customFormat="1" ht="15" customHeight="1">
      <c r="H38" s="331"/>
      <c r="I38" s="321"/>
      <c r="J38" s="321"/>
    </row>
    <row r="39" spans="8:10" s="329" customFormat="1" ht="15" customHeight="1">
      <c r="H39" s="331"/>
      <c r="I39" s="321"/>
      <c r="J39" s="321"/>
    </row>
    <row r="40" spans="8:10" s="329" customFormat="1" ht="15" customHeight="1">
      <c r="H40" s="331"/>
      <c r="I40" s="321"/>
      <c r="J40" s="321"/>
    </row>
    <row r="41" spans="8:10" s="329" customFormat="1" ht="15" customHeight="1">
      <c r="H41" s="331"/>
      <c r="I41" s="321"/>
      <c r="J41" s="321"/>
    </row>
    <row r="42" spans="8:10" s="329" customFormat="1" ht="15" customHeight="1">
      <c r="H42" s="331"/>
      <c r="I42" s="321"/>
      <c r="J42" s="321"/>
    </row>
    <row r="43" spans="8:10" s="329" customFormat="1" ht="15" customHeight="1">
      <c r="H43" s="331"/>
      <c r="I43" s="321"/>
      <c r="J43" s="321"/>
    </row>
    <row r="44" spans="8:10" s="329" customFormat="1" ht="15" customHeight="1">
      <c r="H44" s="331"/>
      <c r="I44" s="321"/>
      <c r="J44" s="321"/>
    </row>
    <row r="45" spans="8:10" s="329" customFormat="1" ht="15" customHeight="1">
      <c r="H45" s="331"/>
      <c r="I45" s="321"/>
      <c r="J45" s="321"/>
    </row>
    <row r="46" spans="8:10" s="329" customFormat="1" ht="15" customHeight="1">
      <c r="H46" s="331"/>
      <c r="I46" s="321"/>
      <c r="J46" s="321"/>
    </row>
    <row r="47" spans="8:10" s="329" customFormat="1" ht="15" customHeight="1">
      <c r="H47" s="331"/>
      <c r="I47" s="321"/>
      <c r="J47" s="321"/>
    </row>
    <row r="48" spans="8:10" s="329" customFormat="1" ht="15" customHeight="1">
      <c r="H48" s="331"/>
      <c r="I48" s="321"/>
      <c r="J48" s="321"/>
    </row>
    <row r="49" spans="2:10" s="329" customFormat="1" ht="15" customHeight="1">
      <c r="H49" s="331"/>
      <c r="I49" s="321"/>
      <c r="J49" s="321"/>
    </row>
    <row r="50" spans="2:10" s="329" customFormat="1" ht="15" customHeight="1">
      <c r="H50" s="331"/>
      <c r="I50" s="321"/>
      <c r="J50" s="321"/>
    </row>
    <row r="54" spans="2:10">
      <c r="B54" s="332"/>
    </row>
  </sheetData>
  <mergeCells count="14">
    <mergeCell ref="C6:C8"/>
    <mergeCell ref="D6:D8"/>
    <mergeCell ref="F6:F8"/>
    <mergeCell ref="G6:G8"/>
    <mergeCell ref="A1:H1"/>
    <mergeCell ref="A2:H2"/>
    <mergeCell ref="A3:A8"/>
    <mergeCell ref="B3:D3"/>
    <mergeCell ref="E3:H3"/>
    <mergeCell ref="B4:B8"/>
    <mergeCell ref="C4:D5"/>
    <mergeCell ref="E4:E8"/>
    <mergeCell ref="F4:G5"/>
    <mergeCell ref="H4:H8"/>
  </mergeCells>
  <hyperlinks>
    <hyperlink ref="A2:B2" location="'Spis treści'!A1" display="'Spis treści'!A1" xr:uid="{00000000-0004-0000-1800-000000000000}"/>
    <hyperlink ref="A2:H2" location="'Spis tablic_DZIAŁ III '!A1" display="'Spis tablic_DZIAŁ III '!A1" xr:uid="{00000000-0004-0000-1800-000001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53"/>
  <sheetViews>
    <sheetView zoomScaleNormal="100" workbookViewId="0">
      <selection activeCell="H5" sqref="H5:H7"/>
    </sheetView>
  </sheetViews>
  <sheetFormatPr defaultColWidth="9.109375" defaultRowHeight="13.2"/>
  <cols>
    <col min="1" max="1" width="25.6640625" style="333" customWidth="1"/>
    <col min="2" max="8" width="13.6640625" style="333" customWidth="1"/>
    <col min="9" max="9" width="9.109375" style="335"/>
    <col min="10" max="16384" width="9.109375" style="333"/>
  </cols>
  <sheetData>
    <row r="1" spans="1:11" s="318" customFormat="1" ht="30" customHeight="1">
      <c r="A1" s="2202" t="s">
        <v>2735</v>
      </c>
      <c r="B1" s="2202"/>
      <c r="C1" s="2202"/>
      <c r="D1" s="2202"/>
      <c r="E1" s="2202"/>
      <c r="F1" s="2202"/>
      <c r="G1" s="2202"/>
      <c r="H1" s="2202"/>
      <c r="I1" s="316"/>
      <c r="K1" s="336"/>
    </row>
    <row r="2" spans="1:11" s="338" customFormat="1" ht="24.9" customHeight="1">
      <c r="A2" s="2115" t="s">
        <v>11</v>
      </c>
      <c r="B2" s="2115"/>
      <c r="C2" s="2115"/>
      <c r="D2" s="2115"/>
      <c r="E2" s="2115"/>
      <c r="F2" s="2115"/>
      <c r="G2" s="2115"/>
      <c r="H2" s="2115"/>
      <c r="I2" s="337"/>
    </row>
    <row r="3" spans="1:11" s="322" customFormat="1" ht="24.9" customHeight="1">
      <c r="A3" s="2214" t="s">
        <v>360</v>
      </c>
      <c r="B3" s="2217" t="s">
        <v>459</v>
      </c>
      <c r="C3" s="2218"/>
      <c r="D3" s="2217" t="s">
        <v>460</v>
      </c>
      <c r="E3" s="2219"/>
      <c r="F3" s="2219"/>
      <c r="G3" s="2219"/>
      <c r="H3" s="2219"/>
      <c r="I3" s="321"/>
    </row>
    <row r="4" spans="1:11" s="322" customFormat="1" ht="24.9" customHeight="1">
      <c r="A4" s="2215"/>
      <c r="B4" s="2220" t="s">
        <v>461</v>
      </c>
      <c r="C4" s="2220" t="s">
        <v>462</v>
      </c>
      <c r="D4" s="2220" t="s">
        <v>2734</v>
      </c>
      <c r="E4" s="2223" t="s">
        <v>2816</v>
      </c>
      <c r="F4" s="2223"/>
      <c r="G4" s="2217" t="s">
        <v>463</v>
      </c>
      <c r="H4" s="2219"/>
      <c r="I4" s="321"/>
    </row>
    <row r="5" spans="1:11" s="322" customFormat="1" ht="24.9" customHeight="1">
      <c r="A5" s="2215"/>
      <c r="B5" s="2221"/>
      <c r="C5" s="2221"/>
      <c r="D5" s="2221"/>
      <c r="E5" s="2220" t="s">
        <v>211</v>
      </c>
      <c r="F5" s="2220" t="s">
        <v>464</v>
      </c>
      <c r="G5" s="2220" t="s">
        <v>465</v>
      </c>
      <c r="H5" s="2224" t="s">
        <v>464</v>
      </c>
      <c r="I5" s="321"/>
    </row>
    <row r="6" spans="1:11" s="322" customFormat="1" ht="24.9" customHeight="1">
      <c r="A6" s="2215"/>
      <c r="B6" s="2221"/>
      <c r="C6" s="2221"/>
      <c r="D6" s="2221"/>
      <c r="E6" s="2221"/>
      <c r="F6" s="2221"/>
      <c r="G6" s="2221"/>
      <c r="H6" s="2225"/>
      <c r="I6" s="321"/>
    </row>
    <row r="7" spans="1:11" s="322" customFormat="1" ht="24.9" customHeight="1">
      <c r="A7" s="2216"/>
      <c r="B7" s="2222"/>
      <c r="C7" s="2222"/>
      <c r="D7" s="2222"/>
      <c r="E7" s="2222"/>
      <c r="F7" s="2222"/>
      <c r="G7" s="2222"/>
      <c r="H7" s="2226"/>
      <c r="I7" s="321"/>
    </row>
    <row r="8" spans="1:11" s="1759" customFormat="1" ht="15" customHeight="1">
      <c r="A8" s="287" t="s">
        <v>439</v>
      </c>
      <c r="B8" s="225">
        <v>177348</v>
      </c>
      <c r="C8" s="309">
        <v>506</v>
      </c>
      <c r="D8" s="309">
        <v>581</v>
      </c>
      <c r="E8" s="309">
        <v>404</v>
      </c>
      <c r="F8" s="309">
        <v>33</v>
      </c>
      <c r="G8" s="309">
        <v>177</v>
      </c>
      <c r="H8" s="310">
        <v>85</v>
      </c>
      <c r="I8" s="1758"/>
    </row>
    <row r="9" spans="1:11" s="1759" customFormat="1" ht="15" customHeight="1">
      <c r="A9" s="208" t="s">
        <v>451</v>
      </c>
      <c r="B9" s="324">
        <v>168452</v>
      </c>
      <c r="C9" s="304">
        <v>468</v>
      </c>
      <c r="D9" s="304">
        <v>547</v>
      </c>
      <c r="E9" s="304">
        <v>391</v>
      </c>
      <c r="F9" s="304">
        <v>30</v>
      </c>
      <c r="G9" s="304">
        <v>156</v>
      </c>
      <c r="H9" s="305">
        <v>70</v>
      </c>
      <c r="I9" s="1758"/>
    </row>
    <row r="10" spans="1:11" s="320" customFormat="1" ht="15" customHeight="1">
      <c r="A10" s="327" t="s">
        <v>408</v>
      </c>
      <c r="B10" s="225">
        <v>11770</v>
      </c>
      <c r="C10" s="309">
        <v>17</v>
      </c>
      <c r="D10" s="309">
        <v>25</v>
      </c>
      <c r="E10" s="309">
        <v>22</v>
      </c>
      <c r="F10" s="309">
        <v>4</v>
      </c>
      <c r="G10" s="309">
        <v>3</v>
      </c>
      <c r="H10" s="310" t="s">
        <v>41</v>
      </c>
      <c r="I10" s="1761"/>
    </row>
    <row r="11" spans="1:11" s="320" customFormat="1" ht="15" customHeight="1">
      <c r="A11" s="327" t="s">
        <v>372</v>
      </c>
      <c r="B11" s="225">
        <v>13781</v>
      </c>
      <c r="C11" s="309">
        <v>28</v>
      </c>
      <c r="D11" s="309">
        <v>22</v>
      </c>
      <c r="E11" s="309">
        <v>9</v>
      </c>
      <c r="F11" s="309">
        <v>3</v>
      </c>
      <c r="G11" s="309">
        <v>13</v>
      </c>
      <c r="H11" s="310">
        <v>2</v>
      </c>
      <c r="I11" s="1761"/>
    </row>
    <row r="12" spans="1:11" s="320" customFormat="1" ht="15" customHeight="1">
      <c r="A12" s="327" t="s">
        <v>373</v>
      </c>
      <c r="B12" s="225">
        <v>9815</v>
      </c>
      <c r="C12" s="309">
        <v>33</v>
      </c>
      <c r="D12" s="309">
        <v>31</v>
      </c>
      <c r="E12" s="309">
        <v>15</v>
      </c>
      <c r="F12" s="309">
        <v>2</v>
      </c>
      <c r="G12" s="309">
        <v>16</v>
      </c>
      <c r="H12" s="310">
        <v>4</v>
      </c>
      <c r="I12" s="1761"/>
    </row>
    <row r="13" spans="1:11" s="320" customFormat="1" ht="15" customHeight="1">
      <c r="A13" s="327" t="s">
        <v>374</v>
      </c>
      <c r="B13" s="225">
        <v>6222</v>
      </c>
      <c r="C13" s="309">
        <v>34</v>
      </c>
      <c r="D13" s="309">
        <v>25</v>
      </c>
      <c r="E13" s="309">
        <v>19</v>
      </c>
      <c r="F13" s="309">
        <v>1</v>
      </c>
      <c r="G13" s="309">
        <v>6</v>
      </c>
      <c r="H13" s="310">
        <v>3</v>
      </c>
      <c r="I13" s="1761"/>
      <c r="K13" s="1762"/>
    </row>
    <row r="14" spans="1:11" s="320" customFormat="1" ht="15" customHeight="1">
      <c r="A14" s="327" t="s">
        <v>375</v>
      </c>
      <c r="B14" s="225">
        <v>14014</v>
      </c>
      <c r="C14" s="309">
        <v>36</v>
      </c>
      <c r="D14" s="309">
        <v>15</v>
      </c>
      <c r="E14" s="309">
        <v>13</v>
      </c>
      <c r="F14" s="309">
        <v>2</v>
      </c>
      <c r="G14" s="309">
        <v>2</v>
      </c>
      <c r="H14" s="310">
        <v>1</v>
      </c>
      <c r="I14" s="1761"/>
    </row>
    <row r="15" spans="1:11" s="320" customFormat="1" ht="15" customHeight="1">
      <c r="A15" s="327" t="s">
        <v>376</v>
      </c>
      <c r="B15" s="225">
        <v>11257</v>
      </c>
      <c r="C15" s="309">
        <v>44</v>
      </c>
      <c r="D15" s="309">
        <v>27</v>
      </c>
      <c r="E15" s="309">
        <v>16</v>
      </c>
      <c r="F15" s="309">
        <v>1</v>
      </c>
      <c r="G15" s="309">
        <v>11</v>
      </c>
      <c r="H15" s="310">
        <v>4</v>
      </c>
      <c r="I15" s="1761"/>
    </row>
    <row r="16" spans="1:11" s="320" customFormat="1" ht="15" customHeight="1">
      <c r="A16" s="327" t="s">
        <v>377</v>
      </c>
      <c r="B16" s="225">
        <v>17048</v>
      </c>
      <c r="C16" s="309">
        <v>57</v>
      </c>
      <c r="D16" s="309">
        <v>63</v>
      </c>
      <c r="E16" s="309">
        <v>48</v>
      </c>
      <c r="F16" s="309">
        <v>5</v>
      </c>
      <c r="G16" s="309">
        <v>15</v>
      </c>
      <c r="H16" s="310">
        <v>7</v>
      </c>
      <c r="I16" s="1761"/>
    </row>
    <row r="17" spans="1:10" s="320" customFormat="1" ht="15" customHeight="1">
      <c r="A17" s="327" t="s">
        <v>378</v>
      </c>
      <c r="B17" s="225">
        <v>7250</v>
      </c>
      <c r="C17" s="309">
        <v>3</v>
      </c>
      <c r="D17" s="309">
        <v>15</v>
      </c>
      <c r="E17" s="309">
        <v>10</v>
      </c>
      <c r="F17" s="309" t="s">
        <v>41</v>
      </c>
      <c r="G17" s="309">
        <v>5</v>
      </c>
      <c r="H17" s="310">
        <v>1</v>
      </c>
      <c r="I17" s="1761"/>
      <c r="J17" s="234"/>
    </row>
    <row r="18" spans="1:10" s="320" customFormat="1" ht="15" customHeight="1">
      <c r="A18" s="327" t="s">
        <v>379</v>
      </c>
      <c r="B18" s="225">
        <v>11116</v>
      </c>
      <c r="C18" s="309">
        <v>26</v>
      </c>
      <c r="D18" s="309">
        <v>43</v>
      </c>
      <c r="E18" s="309">
        <v>14</v>
      </c>
      <c r="F18" s="309" t="s">
        <v>41</v>
      </c>
      <c r="G18" s="309">
        <v>29</v>
      </c>
      <c r="H18" s="310">
        <v>22</v>
      </c>
      <c r="I18" s="1761"/>
    </row>
    <row r="19" spans="1:10" s="320" customFormat="1" ht="15" customHeight="1">
      <c r="A19" s="327" t="s">
        <v>380</v>
      </c>
      <c r="B19" s="225">
        <v>3747</v>
      </c>
      <c r="C19" s="309">
        <v>47</v>
      </c>
      <c r="D19" s="309">
        <v>22</v>
      </c>
      <c r="E19" s="309">
        <v>12</v>
      </c>
      <c r="F19" s="309" t="s">
        <v>41</v>
      </c>
      <c r="G19" s="309">
        <v>10</v>
      </c>
      <c r="H19" s="310">
        <v>2</v>
      </c>
      <c r="I19" s="1761"/>
    </row>
    <row r="20" spans="1:10" s="320" customFormat="1" ht="15" customHeight="1">
      <c r="A20" s="327" t="s">
        <v>381</v>
      </c>
      <c r="B20" s="225">
        <v>8761</v>
      </c>
      <c r="C20" s="309">
        <v>19</v>
      </c>
      <c r="D20" s="309">
        <v>29</v>
      </c>
      <c r="E20" s="309">
        <v>21</v>
      </c>
      <c r="F20" s="309">
        <v>2</v>
      </c>
      <c r="G20" s="309">
        <v>8</v>
      </c>
      <c r="H20" s="310">
        <v>3</v>
      </c>
      <c r="I20" s="1761"/>
    </row>
    <row r="21" spans="1:10" s="320" customFormat="1" ht="15" customHeight="1">
      <c r="A21" s="327" t="s">
        <v>382</v>
      </c>
      <c r="B21" s="225">
        <v>20412</v>
      </c>
      <c r="C21" s="309">
        <v>31</v>
      </c>
      <c r="D21" s="309">
        <v>69</v>
      </c>
      <c r="E21" s="309">
        <v>61</v>
      </c>
      <c r="F21" s="309" t="s">
        <v>41</v>
      </c>
      <c r="G21" s="309">
        <v>8</v>
      </c>
      <c r="H21" s="310">
        <v>6</v>
      </c>
      <c r="I21" s="1761"/>
    </row>
    <row r="22" spans="1:10" s="320" customFormat="1" ht="15" customHeight="1">
      <c r="A22" s="327" t="s">
        <v>383</v>
      </c>
      <c r="B22" s="225">
        <v>4431</v>
      </c>
      <c r="C22" s="309">
        <v>12</v>
      </c>
      <c r="D22" s="309">
        <v>16</v>
      </c>
      <c r="E22" s="309">
        <v>10</v>
      </c>
      <c r="F22" s="309">
        <v>1</v>
      </c>
      <c r="G22" s="309">
        <v>6</v>
      </c>
      <c r="H22" s="310">
        <v>5</v>
      </c>
      <c r="I22" s="1761"/>
    </row>
    <row r="23" spans="1:10" s="320" customFormat="1" ht="15" customHeight="1">
      <c r="A23" s="330" t="s">
        <v>384</v>
      </c>
      <c r="B23" s="225">
        <v>8205</v>
      </c>
      <c r="C23" s="309">
        <v>11</v>
      </c>
      <c r="D23" s="309">
        <v>11</v>
      </c>
      <c r="E23" s="309">
        <v>7</v>
      </c>
      <c r="F23" s="309" t="s">
        <v>41</v>
      </c>
      <c r="G23" s="309">
        <v>4</v>
      </c>
      <c r="H23" s="310">
        <v>1</v>
      </c>
      <c r="I23" s="1761"/>
    </row>
    <row r="24" spans="1:10" s="320" customFormat="1" ht="15" customHeight="1">
      <c r="A24" s="327" t="s">
        <v>385</v>
      </c>
      <c r="B24" s="225">
        <v>14322</v>
      </c>
      <c r="C24" s="309">
        <v>50</v>
      </c>
      <c r="D24" s="309">
        <v>103</v>
      </c>
      <c r="E24" s="309">
        <v>88</v>
      </c>
      <c r="F24" s="309">
        <v>7</v>
      </c>
      <c r="G24" s="309">
        <v>15</v>
      </c>
      <c r="H24" s="310">
        <v>6</v>
      </c>
      <c r="I24" s="1761"/>
    </row>
    <row r="25" spans="1:10" s="320" customFormat="1" ht="15" customHeight="1">
      <c r="A25" s="327" t="s">
        <v>386</v>
      </c>
      <c r="B25" s="225">
        <v>6301</v>
      </c>
      <c r="C25" s="309">
        <v>20</v>
      </c>
      <c r="D25" s="309">
        <v>31</v>
      </c>
      <c r="E25" s="309">
        <v>26</v>
      </c>
      <c r="F25" s="309">
        <v>2</v>
      </c>
      <c r="G25" s="309">
        <v>5</v>
      </c>
      <c r="H25" s="310">
        <v>3</v>
      </c>
      <c r="I25" s="1761"/>
    </row>
    <row r="26" spans="1:10" s="329" customFormat="1" ht="15" customHeight="1">
      <c r="I26" s="321"/>
    </row>
    <row r="27" spans="1:10" s="329" customFormat="1" ht="15" customHeight="1">
      <c r="B27" s="2212"/>
      <c r="C27" s="2212"/>
      <c r="D27" s="2213"/>
      <c r="E27" s="331"/>
      <c r="I27" s="321"/>
    </row>
    <row r="28" spans="1:10" s="329" customFormat="1" ht="15" customHeight="1">
      <c r="I28" s="321"/>
    </row>
    <row r="29" spans="1:10" s="329" customFormat="1" ht="15" customHeight="1">
      <c r="I29" s="321"/>
    </row>
    <row r="30" spans="1:10" s="329" customFormat="1" ht="15" customHeight="1">
      <c r="I30" s="321"/>
    </row>
    <row r="31" spans="1:10" s="329" customFormat="1" ht="15" customHeight="1">
      <c r="I31" s="321"/>
    </row>
    <row r="32" spans="1:10" s="329" customFormat="1" ht="15" customHeight="1">
      <c r="I32" s="321"/>
    </row>
    <row r="33" spans="9:9" s="329" customFormat="1" ht="15" customHeight="1">
      <c r="I33" s="321"/>
    </row>
    <row r="34" spans="9:9" s="329" customFormat="1" ht="15" customHeight="1">
      <c r="I34" s="321"/>
    </row>
    <row r="35" spans="9:9" s="329" customFormat="1" ht="15" customHeight="1">
      <c r="I35" s="321"/>
    </row>
    <row r="36" spans="9:9" s="329" customFormat="1" ht="15" customHeight="1">
      <c r="I36" s="321"/>
    </row>
    <row r="37" spans="9:9" s="329" customFormat="1" ht="15" customHeight="1">
      <c r="I37" s="321"/>
    </row>
    <row r="38" spans="9:9" s="329" customFormat="1" ht="15" customHeight="1">
      <c r="I38" s="321"/>
    </row>
    <row r="39" spans="9:9" s="329" customFormat="1" ht="15" customHeight="1">
      <c r="I39" s="321"/>
    </row>
    <row r="40" spans="9:9" s="329" customFormat="1" ht="15" customHeight="1">
      <c r="I40" s="321"/>
    </row>
    <row r="41" spans="9:9" s="329" customFormat="1" ht="15" customHeight="1">
      <c r="I41" s="321"/>
    </row>
    <row r="42" spans="9:9" s="329" customFormat="1" ht="15" customHeight="1">
      <c r="I42" s="321"/>
    </row>
    <row r="43" spans="9:9" s="329" customFormat="1" ht="15" customHeight="1">
      <c r="I43" s="321"/>
    </row>
    <row r="44" spans="9:9" s="329" customFormat="1" ht="15" customHeight="1">
      <c r="I44" s="321"/>
    </row>
    <row r="45" spans="9:9" s="329" customFormat="1" ht="15" customHeight="1">
      <c r="I45" s="321"/>
    </row>
    <row r="46" spans="9:9" s="329" customFormat="1" ht="15" customHeight="1">
      <c r="I46" s="321"/>
    </row>
    <row r="47" spans="9:9" s="329" customFormat="1" ht="15" customHeight="1">
      <c r="I47" s="321"/>
    </row>
    <row r="48" spans="9:9" s="329" customFormat="1" ht="15" customHeight="1">
      <c r="I48" s="321"/>
    </row>
    <row r="49" spans="2:9" s="329" customFormat="1" ht="15" customHeight="1">
      <c r="I49" s="321"/>
    </row>
    <row r="53" spans="2:9">
      <c r="B53" s="332"/>
    </row>
  </sheetData>
  <mergeCells count="15">
    <mergeCell ref="B27:D27"/>
    <mergeCell ref="A1:H1"/>
    <mergeCell ref="A2:H2"/>
    <mergeCell ref="A3:A7"/>
    <mergeCell ref="B3:C3"/>
    <mergeCell ref="D3:H3"/>
    <mergeCell ref="B4:B7"/>
    <mergeCell ref="C4:C7"/>
    <mergeCell ref="D4:D7"/>
    <mergeCell ref="E4:F4"/>
    <mergeCell ref="G4:H4"/>
    <mergeCell ref="E5:E7"/>
    <mergeCell ref="F5:F7"/>
    <mergeCell ref="G5:G7"/>
    <mergeCell ref="H5:H7"/>
  </mergeCells>
  <hyperlinks>
    <hyperlink ref="A2:B2" location="'Spis treści'!A1" display="'Spis treści'!A1" xr:uid="{00000000-0004-0000-1900-000000000000}"/>
    <hyperlink ref="A2:H2" location="'Spis tablic_DZIAŁ III '!A1" display="'Spis tablic_DZIAŁ III '!A1" xr:uid="{00000000-0004-0000-1900-000001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63"/>
  <sheetViews>
    <sheetView topLeftCell="A49" workbookViewId="0">
      <selection activeCell="I7" sqref="I7"/>
    </sheetView>
  </sheetViews>
  <sheetFormatPr defaultColWidth="8.88671875" defaultRowHeight="13.2"/>
  <cols>
    <col min="1" max="1" width="25.6640625" style="362" customWidth="1"/>
    <col min="2" max="5" width="13.6640625" style="362" customWidth="1"/>
    <col min="6" max="16384" width="8.88671875" style="362"/>
  </cols>
  <sheetData>
    <row r="1" spans="1:9" s="341" customFormat="1" ht="50.1" customHeight="1">
      <c r="A1" s="2229" t="s">
        <v>2736</v>
      </c>
      <c r="B1" s="2229"/>
      <c r="C1" s="2229"/>
      <c r="D1" s="2229"/>
      <c r="E1" s="2229"/>
      <c r="F1" s="339"/>
      <c r="G1" s="340"/>
      <c r="H1" s="340"/>
      <c r="I1" s="340"/>
    </row>
    <row r="2" spans="1:9" s="145" customFormat="1" ht="24.9" customHeight="1">
      <c r="A2" s="2144" t="s">
        <v>11</v>
      </c>
      <c r="B2" s="2144"/>
      <c r="C2" s="2144"/>
      <c r="D2" s="2144"/>
      <c r="E2" s="2144"/>
      <c r="F2" s="342"/>
      <c r="G2" s="343"/>
      <c r="H2" s="343"/>
      <c r="I2" s="343"/>
    </row>
    <row r="3" spans="1:9" s="69" customFormat="1" ht="43.95" customHeight="1">
      <c r="A3" s="2230" t="s">
        <v>360</v>
      </c>
      <c r="B3" s="2233" t="s">
        <v>466</v>
      </c>
      <c r="C3" s="2236" t="s">
        <v>2862</v>
      </c>
      <c r="D3" s="2237"/>
      <c r="E3" s="2237"/>
      <c r="F3" s="435"/>
      <c r="G3" s="435"/>
      <c r="H3" s="435"/>
      <c r="I3" s="435"/>
    </row>
    <row r="4" spans="1:9" s="69" customFormat="1" ht="47.4" customHeight="1">
      <c r="A4" s="2231"/>
      <c r="B4" s="2234"/>
      <c r="C4" s="2238" t="s">
        <v>128</v>
      </c>
      <c r="D4" s="2241" t="s">
        <v>2628</v>
      </c>
      <c r="E4" s="2236"/>
      <c r="F4" s="435"/>
      <c r="G4" s="435"/>
      <c r="H4" s="435"/>
      <c r="I4" s="435"/>
    </row>
    <row r="5" spans="1:9" s="69" customFormat="1" ht="21" customHeight="1">
      <c r="A5" s="2231"/>
      <c r="B5" s="2234"/>
      <c r="C5" s="2239"/>
      <c r="D5" s="2238" t="s">
        <v>467</v>
      </c>
      <c r="E5" s="2242" t="s">
        <v>468</v>
      </c>
      <c r="F5" s="435"/>
      <c r="G5" s="435"/>
      <c r="H5" s="435"/>
      <c r="I5" s="435"/>
    </row>
    <row r="6" spans="1:9" s="69" customFormat="1" ht="10.199999999999999">
      <c r="A6" s="2232"/>
      <c r="B6" s="2235"/>
      <c r="C6" s="2240"/>
      <c r="D6" s="2240"/>
      <c r="E6" s="2243"/>
      <c r="F6" s="435"/>
      <c r="G6" s="435"/>
      <c r="H6" s="435"/>
      <c r="I6" s="435"/>
    </row>
    <row r="7" spans="1:9" s="341" customFormat="1" ht="21" customHeight="1">
      <c r="B7" s="2227" t="s">
        <v>469</v>
      </c>
      <c r="C7" s="2227"/>
      <c r="D7" s="2227"/>
      <c r="E7" s="2227"/>
      <c r="F7" s="344"/>
      <c r="G7" s="344"/>
      <c r="H7" s="344"/>
      <c r="I7" s="344"/>
    </row>
    <row r="8" spans="1:9" s="341" customFormat="1" ht="15" customHeight="1">
      <c r="A8" s="345" t="s">
        <v>439</v>
      </c>
      <c r="B8" s="225">
        <v>22051</v>
      </c>
      <c r="C8" s="225">
        <v>15152</v>
      </c>
      <c r="D8" s="225">
        <v>7260</v>
      </c>
      <c r="E8" s="346">
        <v>2528</v>
      </c>
      <c r="F8" s="347"/>
      <c r="G8" s="348"/>
      <c r="H8" s="348"/>
      <c r="I8" s="348"/>
    </row>
    <row r="9" spans="1:9" s="341" customFormat="1" ht="15" customHeight="1">
      <c r="A9" s="208" t="s">
        <v>451</v>
      </c>
      <c r="B9" s="324">
        <v>22148</v>
      </c>
      <c r="C9" s="324">
        <v>15010</v>
      </c>
      <c r="D9" s="324">
        <v>7094</v>
      </c>
      <c r="E9" s="326">
        <v>2304</v>
      </c>
      <c r="F9" s="349"/>
      <c r="G9" s="350"/>
      <c r="H9" s="350"/>
      <c r="I9" s="350"/>
    </row>
    <row r="10" spans="1:9" s="341" customFormat="1" ht="15" customHeight="1">
      <c r="A10" s="351" t="s">
        <v>75</v>
      </c>
      <c r="B10" s="225">
        <v>1528</v>
      </c>
      <c r="C10" s="225">
        <v>1043</v>
      </c>
      <c r="D10" s="225">
        <v>434</v>
      </c>
      <c r="E10" s="346">
        <v>199</v>
      </c>
      <c r="F10" s="347"/>
      <c r="G10" s="348"/>
      <c r="H10" s="348"/>
      <c r="I10" s="348"/>
    </row>
    <row r="11" spans="1:9" s="341" customFormat="1" ht="15" customHeight="1">
      <c r="A11" s="351" t="s">
        <v>372</v>
      </c>
      <c r="B11" s="225">
        <v>1096</v>
      </c>
      <c r="C11" s="225">
        <v>738</v>
      </c>
      <c r="D11" s="225">
        <v>347</v>
      </c>
      <c r="E11" s="346">
        <v>92</v>
      </c>
      <c r="F11" s="347"/>
      <c r="G11" s="348"/>
      <c r="H11" s="348"/>
      <c r="I11" s="348"/>
    </row>
    <row r="12" spans="1:9" s="341" customFormat="1" ht="15" customHeight="1">
      <c r="A12" s="351" t="s">
        <v>373</v>
      </c>
      <c r="B12" s="225">
        <v>1434</v>
      </c>
      <c r="C12" s="225">
        <v>1000</v>
      </c>
      <c r="D12" s="225">
        <v>415</v>
      </c>
      <c r="E12" s="346">
        <v>198</v>
      </c>
      <c r="F12" s="347"/>
      <c r="G12" s="348"/>
      <c r="H12" s="348"/>
      <c r="I12" s="348"/>
    </row>
    <row r="13" spans="1:9" s="341" customFormat="1" ht="15" customHeight="1">
      <c r="A13" s="351" t="s">
        <v>374</v>
      </c>
      <c r="B13" s="225">
        <v>619</v>
      </c>
      <c r="C13" s="225">
        <v>433</v>
      </c>
      <c r="D13" s="225">
        <v>165</v>
      </c>
      <c r="E13" s="346">
        <v>61</v>
      </c>
      <c r="F13" s="347"/>
      <c r="G13" s="348"/>
      <c r="H13" s="348"/>
      <c r="I13" s="348"/>
    </row>
    <row r="14" spans="1:9" s="341" customFormat="1" ht="15" customHeight="1">
      <c r="A14" s="351" t="s">
        <v>375</v>
      </c>
      <c r="B14" s="225">
        <v>1353</v>
      </c>
      <c r="C14" s="225">
        <v>922</v>
      </c>
      <c r="D14" s="225">
        <v>422</v>
      </c>
      <c r="E14" s="346">
        <v>125</v>
      </c>
      <c r="F14" s="347"/>
      <c r="G14" s="348"/>
      <c r="H14" s="348"/>
      <c r="I14" s="348"/>
    </row>
    <row r="15" spans="1:9" s="341" customFormat="1" ht="15" customHeight="1">
      <c r="A15" s="351" t="s">
        <v>376</v>
      </c>
      <c r="B15" s="225">
        <v>1892</v>
      </c>
      <c r="C15" s="225">
        <v>1375</v>
      </c>
      <c r="D15" s="225">
        <v>722</v>
      </c>
      <c r="E15" s="346">
        <v>191</v>
      </c>
      <c r="F15" s="347"/>
      <c r="G15" s="348"/>
      <c r="H15" s="348"/>
      <c r="I15" s="348"/>
    </row>
    <row r="16" spans="1:9" s="341" customFormat="1" ht="15" customHeight="1">
      <c r="A16" s="351" t="s">
        <v>377</v>
      </c>
      <c r="B16" s="225">
        <v>3304</v>
      </c>
      <c r="C16" s="225">
        <v>2234</v>
      </c>
      <c r="D16" s="225">
        <v>1260</v>
      </c>
      <c r="E16" s="346">
        <v>240</v>
      </c>
      <c r="F16" s="347"/>
      <c r="G16" s="348"/>
      <c r="H16" s="348"/>
      <c r="I16" s="348"/>
    </row>
    <row r="17" spans="1:6" s="341" customFormat="1" ht="15" customHeight="1">
      <c r="A17" s="351" t="s">
        <v>378</v>
      </c>
      <c r="B17" s="225">
        <v>667</v>
      </c>
      <c r="C17" s="225">
        <v>455</v>
      </c>
      <c r="D17" s="225">
        <v>119</v>
      </c>
      <c r="E17" s="346">
        <v>91</v>
      </c>
      <c r="F17" s="347"/>
    </row>
    <row r="18" spans="1:6" s="341" customFormat="1" ht="15" customHeight="1">
      <c r="A18" s="351" t="s">
        <v>379</v>
      </c>
      <c r="B18" s="225">
        <v>1317</v>
      </c>
      <c r="C18" s="225">
        <v>984</v>
      </c>
      <c r="D18" s="225">
        <v>392</v>
      </c>
      <c r="E18" s="346">
        <v>253</v>
      </c>
      <c r="F18" s="347"/>
    </row>
    <row r="19" spans="1:6" s="341" customFormat="1" ht="15" customHeight="1">
      <c r="A19" s="351" t="s">
        <v>380</v>
      </c>
      <c r="B19" s="225">
        <v>659</v>
      </c>
      <c r="C19" s="225">
        <v>437</v>
      </c>
      <c r="D19" s="225">
        <v>209</v>
      </c>
      <c r="E19" s="346">
        <v>69</v>
      </c>
      <c r="F19" s="347"/>
    </row>
    <row r="20" spans="1:6" s="341" customFormat="1" ht="15" customHeight="1">
      <c r="A20" s="351" t="s">
        <v>381</v>
      </c>
      <c r="B20" s="225">
        <v>1143</v>
      </c>
      <c r="C20" s="225">
        <v>759</v>
      </c>
      <c r="D20" s="225">
        <v>319</v>
      </c>
      <c r="E20" s="346">
        <v>121</v>
      </c>
      <c r="F20" s="347"/>
    </row>
    <row r="21" spans="1:6" s="341" customFormat="1" ht="15" customHeight="1">
      <c r="A21" s="351" t="s">
        <v>382</v>
      </c>
      <c r="B21" s="225">
        <v>2743</v>
      </c>
      <c r="C21" s="225">
        <v>1744</v>
      </c>
      <c r="D21" s="225">
        <v>923</v>
      </c>
      <c r="E21" s="346">
        <v>211</v>
      </c>
      <c r="F21" s="347"/>
    </row>
    <row r="22" spans="1:6" s="341" customFormat="1" ht="15" customHeight="1">
      <c r="A22" s="351" t="s">
        <v>383</v>
      </c>
      <c r="B22" s="225">
        <v>713</v>
      </c>
      <c r="C22" s="225">
        <v>465</v>
      </c>
      <c r="D22" s="225">
        <v>282</v>
      </c>
      <c r="E22" s="346">
        <v>64</v>
      </c>
      <c r="F22" s="347"/>
    </row>
    <row r="23" spans="1:6" s="341" customFormat="1" ht="15" customHeight="1">
      <c r="A23" s="351" t="s">
        <v>384</v>
      </c>
      <c r="B23" s="225">
        <v>841</v>
      </c>
      <c r="C23" s="225">
        <v>545</v>
      </c>
      <c r="D23" s="225">
        <v>256</v>
      </c>
      <c r="E23" s="346">
        <v>70</v>
      </c>
      <c r="F23" s="347"/>
    </row>
    <row r="24" spans="1:6" s="341" customFormat="1" ht="15" customHeight="1">
      <c r="A24" s="351" t="s">
        <v>385</v>
      </c>
      <c r="B24" s="225">
        <v>1841</v>
      </c>
      <c r="C24" s="225">
        <v>1228</v>
      </c>
      <c r="D24" s="225">
        <v>569</v>
      </c>
      <c r="E24" s="346">
        <v>197</v>
      </c>
      <c r="F24" s="347"/>
    </row>
    <row r="25" spans="1:6" s="341" customFormat="1" ht="15" customHeight="1">
      <c r="A25" s="351" t="s">
        <v>386</v>
      </c>
      <c r="B25" s="225">
        <v>998</v>
      </c>
      <c r="C25" s="225">
        <v>648</v>
      </c>
      <c r="D25" s="225">
        <v>260</v>
      </c>
      <c r="E25" s="346">
        <v>122</v>
      </c>
      <c r="F25" s="352"/>
    </row>
    <row r="26" spans="1:6" s="341" customFormat="1" ht="21" customHeight="1">
      <c r="B26" s="2228" t="s">
        <v>2860</v>
      </c>
      <c r="C26" s="2228"/>
      <c r="D26" s="2228"/>
      <c r="E26" s="2228"/>
      <c r="F26" s="347"/>
    </row>
    <row r="27" spans="1:6" s="341" customFormat="1" ht="15" customHeight="1">
      <c r="A27" s="345" t="s">
        <v>439</v>
      </c>
      <c r="B27" s="225">
        <v>19170</v>
      </c>
      <c r="C27" s="225">
        <v>13903</v>
      </c>
      <c r="D27" s="225">
        <v>6750</v>
      </c>
      <c r="E27" s="346">
        <v>2386</v>
      </c>
      <c r="F27" s="347"/>
    </row>
    <row r="28" spans="1:6" s="341" customFormat="1" ht="15" customHeight="1">
      <c r="A28" s="208" t="s">
        <v>451</v>
      </c>
      <c r="B28" s="324">
        <v>19247</v>
      </c>
      <c r="C28" s="324">
        <v>13786</v>
      </c>
      <c r="D28" s="324">
        <v>6604</v>
      </c>
      <c r="E28" s="326">
        <v>2168</v>
      </c>
      <c r="F28" s="347"/>
    </row>
    <row r="29" spans="1:6" s="341" customFormat="1" ht="15" customHeight="1">
      <c r="A29" s="351" t="s">
        <v>75</v>
      </c>
      <c r="B29" s="225">
        <v>1358</v>
      </c>
      <c r="C29" s="225">
        <v>975</v>
      </c>
      <c r="D29" s="225">
        <v>417</v>
      </c>
      <c r="E29" s="346">
        <v>184</v>
      </c>
      <c r="F29" s="347"/>
    </row>
    <row r="30" spans="1:6" s="341" customFormat="1" ht="15" customHeight="1">
      <c r="A30" s="351" t="s">
        <v>372</v>
      </c>
      <c r="B30" s="225">
        <v>937</v>
      </c>
      <c r="C30" s="225">
        <v>667</v>
      </c>
      <c r="D30" s="225">
        <v>323</v>
      </c>
      <c r="E30" s="346">
        <v>88</v>
      </c>
      <c r="F30" s="347"/>
    </row>
    <row r="31" spans="1:6" s="341" customFormat="1" ht="15" customHeight="1">
      <c r="A31" s="351" t="s">
        <v>373</v>
      </c>
      <c r="B31" s="225">
        <v>1222</v>
      </c>
      <c r="C31" s="225">
        <v>903</v>
      </c>
      <c r="D31" s="225">
        <v>374</v>
      </c>
      <c r="E31" s="346">
        <v>187</v>
      </c>
      <c r="F31" s="347"/>
    </row>
    <row r="32" spans="1:6" s="341" customFormat="1" ht="15" customHeight="1">
      <c r="A32" s="351" t="s">
        <v>374</v>
      </c>
      <c r="B32" s="225">
        <v>548</v>
      </c>
      <c r="C32" s="225">
        <v>403</v>
      </c>
      <c r="D32" s="225">
        <v>154</v>
      </c>
      <c r="E32" s="346">
        <v>59</v>
      </c>
      <c r="F32" s="347"/>
    </row>
    <row r="33" spans="1:6" s="341" customFormat="1" ht="15" customHeight="1">
      <c r="A33" s="351" t="s">
        <v>375</v>
      </c>
      <c r="B33" s="225">
        <v>1174</v>
      </c>
      <c r="C33" s="225">
        <v>833</v>
      </c>
      <c r="D33" s="225">
        <v>389</v>
      </c>
      <c r="E33" s="346">
        <v>116</v>
      </c>
      <c r="F33" s="347"/>
    </row>
    <row r="34" spans="1:6" s="341" customFormat="1" ht="15" customHeight="1">
      <c r="A34" s="351" t="s">
        <v>376</v>
      </c>
      <c r="B34" s="225">
        <v>1674</v>
      </c>
      <c r="C34" s="225">
        <v>1269</v>
      </c>
      <c r="D34" s="225">
        <v>670</v>
      </c>
      <c r="E34" s="346">
        <v>182</v>
      </c>
      <c r="F34" s="347"/>
    </row>
    <row r="35" spans="1:6" s="341" customFormat="1" ht="15" customHeight="1">
      <c r="A35" s="351" t="s">
        <v>377</v>
      </c>
      <c r="B35" s="225">
        <v>2850</v>
      </c>
      <c r="C35" s="225">
        <v>2021</v>
      </c>
      <c r="D35" s="225">
        <v>1179</v>
      </c>
      <c r="E35" s="346">
        <v>223</v>
      </c>
      <c r="F35" s="347"/>
    </row>
    <row r="36" spans="1:6" s="341" customFormat="1" ht="15" customHeight="1">
      <c r="A36" s="351" t="s">
        <v>378</v>
      </c>
      <c r="B36" s="225">
        <v>583</v>
      </c>
      <c r="C36" s="225">
        <v>423</v>
      </c>
      <c r="D36" s="225">
        <v>112</v>
      </c>
      <c r="E36" s="346">
        <v>83</v>
      </c>
      <c r="F36" s="347"/>
    </row>
    <row r="37" spans="1:6" s="341" customFormat="1" ht="15" customHeight="1">
      <c r="A37" s="351" t="s">
        <v>379</v>
      </c>
      <c r="B37" s="225">
        <v>1155</v>
      </c>
      <c r="C37" s="225">
        <v>898</v>
      </c>
      <c r="D37" s="225">
        <v>359</v>
      </c>
      <c r="E37" s="346">
        <v>229</v>
      </c>
      <c r="F37" s="347"/>
    </row>
    <row r="38" spans="1:6" s="341" customFormat="1" ht="15" customHeight="1">
      <c r="A38" s="351" t="s">
        <v>380</v>
      </c>
      <c r="B38" s="225">
        <v>561</v>
      </c>
      <c r="C38" s="225">
        <v>393</v>
      </c>
      <c r="D38" s="225">
        <v>192</v>
      </c>
      <c r="E38" s="346">
        <v>65</v>
      </c>
      <c r="F38" s="347"/>
    </row>
    <row r="39" spans="1:6" s="341" customFormat="1" ht="15" customHeight="1">
      <c r="A39" s="351" t="s">
        <v>381</v>
      </c>
      <c r="B39" s="225">
        <v>997</v>
      </c>
      <c r="C39" s="225">
        <v>697</v>
      </c>
      <c r="D39" s="225">
        <v>300</v>
      </c>
      <c r="E39" s="346">
        <v>110</v>
      </c>
      <c r="F39" s="347"/>
    </row>
    <row r="40" spans="1:6" s="341" customFormat="1" ht="15" customHeight="1">
      <c r="A40" s="351" t="s">
        <v>382</v>
      </c>
      <c r="B40" s="225">
        <v>2401</v>
      </c>
      <c r="C40" s="225">
        <v>1638</v>
      </c>
      <c r="D40" s="225">
        <v>872</v>
      </c>
      <c r="E40" s="346">
        <v>207</v>
      </c>
      <c r="F40" s="347"/>
    </row>
    <row r="41" spans="1:6" s="341" customFormat="1" ht="15" customHeight="1">
      <c r="A41" s="351" t="s">
        <v>383</v>
      </c>
      <c r="B41" s="225">
        <v>626</v>
      </c>
      <c r="C41" s="225">
        <v>430</v>
      </c>
      <c r="D41" s="225">
        <v>256</v>
      </c>
      <c r="E41" s="346">
        <v>60</v>
      </c>
      <c r="F41" s="347"/>
    </row>
    <row r="42" spans="1:6" s="341" customFormat="1" ht="15" customHeight="1">
      <c r="A42" s="351" t="s">
        <v>384</v>
      </c>
      <c r="B42" s="225">
        <v>726</v>
      </c>
      <c r="C42" s="225">
        <v>508</v>
      </c>
      <c r="D42" s="225">
        <v>240</v>
      </c>
      <c r="E42" s="346">
        <v>68</v>
      </c>
      <c r="F42" s="347"/>
    </row>
    <row r="43" spans="1:6" s="341" customFormat="1" ht="15" customHeight="1">
      <c r="A43" s="351" t="s">
        <v>385</v>
      </c>
      <c r="B43" s="225">
        <v>1600</v>
      </c>
      <c r="C43" s="225">
        <v>1138</v>
      </c>
      <c r="D43" s="225">
        <v>534</v>
      </c>
      <c r="E43" s="346">
        <v>190</v>
      </c>
      <c r="F43" s="347"/>
    </row>
    <row r="44" spans="1:6" s="341" customFormat="1" ht="15" customHeight="1">
      <c r="A44" s="351" t="s">
        <v>386</v>
      </c>
      <c r="B44" s="225">
        <v>835</v>
      </c>
      <c r="C44" s="225">
        <v>590</v>
      </c>
      <c r="D44" s="225">
        <v>233</v>
      </c>
      <c r="E44" s="346">
        <v>117</v>
      </c>
      <c r="F44" s="347"/>
    </row>
    <row r="45" spans="1:6" s="341" customFormat="1" ht="21" customHeight="1">
      <c r="A45" s="348"/>
      <c r="B45" s="2228" t="s">
        <v>470</v>
      </c>
      <c r="C45" s="2228"/>
      <c r="D45" s="2228"/>
      <c r="E45" s="2228"/>
      <c r="F45" s="347"/>
    </row>
    <row r="46" spans="1:6" s="341" customFormat="1" ht="15" customHeight="1">
      <c r="A46" s="345" t="s">
        <v>439</v>
      </c>
      <c r="B46" s="353">
        <v>19090.73</v>
      </c>
      <c r="C46" s="353">
        <v>13737.3</v>
      </c>
      <c r="D46" s="353">
        <v>6838.09</v>
      </c>
      <c r="E46" s="354">
        <v>2253.4</v>
      </c>
      <c r="F46" s="347"/>
    </row>
    <row r="47" spans="1:6" s="341" customFormat="1" ht="15" customHeight="1">
      <c r="A47" s="208" t="s">
        <v>451</v>
      </c>
      <c r="B47" s="355">
        <v>19224.849999999999</v>
      </c>
      <c r="C47" s="355">
        <v>13652.52</v>
      </c>
      <c r="D47" s="356">
        <v>6681.75</v>
      </c>
      <c r="E47" s="357">
        <v>2045.82</v>
      </c>
      <c r="F47" s="347"/>
    </row>
    <row r="48" spans="1:6" s="341" customFormat="1" ht="15" customHeight="1">
      <c r="A48" s="358" t="s">
        <v>75</v>
      </c>
      <c r="B48" s="353">
        <v>1332.77</v>
      </c>
      <c r="C48" s="353">
        <v>946.69</v>
      </c>
      <c r="D48" s="359">
        <v>411.88</v>
      </c>
      <c r="E48" s="360">
        <v>174.98</v>
      </c>
      <c r="F48" s="347"/>
    </row>
    <row r="49" spans="1:6" s="341" customFormat="1" ht="15" customHeight="1">
      <c r="A49" s="358" t="s">
        <v>372</v>
      </c>
      <c r="B49" s="353">
        <v>953.72</v>
      </c>
      <c r="C49" s="353">
        <v>687.4</v>
      </c>
      <c r="D49" s="359">
        <v>332.94</v>
      </c>
      <c r="E49" s="360">
        <v>85.35</v>
      </c>
      <c r="F49" s="347"/>
    </row>
    <row r="50" spans="1:6" s="341" customFormat="1" ht="15" customHeight="1">
      <c r="A50" s="358" t="s">
        <v>373</v>
      </c>
      <c r="B50" s="353">
        <v>1208.99</v>
      </c>
      <c r="C50" s="353">
        <v>890.93</v>
      </c>
      <c r="D50" s="359">
        <v>384.78</v>
      </c>
      <c r="E50" s="360">
        <v>173.85</v>
      </c>
    </row>
    <row r="51" spans="1:6" s="341" customFormat="1" ht="15" customHeight="1">
      <c r="A51" s="358" t="s">
        <v>374</v>
      </c>
      <c r="B51" s="353">
        <v>523.98</v>
      </c>
      <c r="C51" s="353">
        <v>386.9</v>
      </c>
      <c r="D51" s="359">
        <v>151.56</v>
      </c>
      <c r="E51" s="360">
        <v>55.75</v>
      </c>
    </row>
    <row r="52" spans="1:6" s="341" customFormat="1" ht="15" customHeight="1">
      <c r="A52" s="358" t="s">
        <v>375</v>
      </c>
      <c r="B52" s="353">
        <v>1181.8800000000001</v>
      </c>
      <c r="C52" s="353">
        <v>849.33</v>
      </c>
      <c r="D52" s="359">
        <v>397.31</v>
      </c>
      <c r="E52" s="360">
        <v>116.9</v>
      </c>
    </row>
    <row r="53" spans="1:6" s="341" customFormat="1" ht="15" customHeight="1">
      <c r="A53" s="358" t="s">
        <v>376</v>
      </c>
      <c r="B53" s="353">
        <v>1598.72</v>
      </c>
      <c r="C53" s="353">
        <v>1208.46</v>
      </c>
      <c r="D53" s="359">
        <v>663.7</v>
      </c>
      <c r="E53" s="360">
        <v>164.04</v>
      </c>
    </row>
    <row r="54" spans="1:6" s="341" customFormat="1" ht="15" customHeight="1">
      <c r="A54" s="358" t="s">
        <v>377</v>
      </c>
      <c r="B54" s="353">
        <v>2980.88</v>
      </c>
      <c r="C54" s="353">
        <v>2106.09</v>
      </c>
      <c r="D54" s="359">
        <v>1217.8599999999999</v>
      </c>
      <c r="E54" s="360">
        <v>222.5</v>
      </c>
    </row>
    <row r="55" spans="1:6" s="341" customFormat="1" ht="15" customHeight="1">
      <c r="A55" s="358" t="s">
        <v>378</v>
      </c>
      <c r="B55" s="353">
        <v>561.87</v>
      </c>
      <c r="C55" s="353">
        <v>389.79</v>
      </c>
      <c r="D55" s="359">
        <v>111.88</v>
      </c>
      <c r="E55" s="360">
        <v>79.98</v>
      </c>
    </row>
    <row r="56" spans="1:6" s="341" customFormat="1" ht="15" customHeight="1">
      <c r="A56" s="358" t="s">
        <v>379</v>
      </c>
      <c r="B56" s="353">
        <v>1075.72</v>
      </c>
      <c r="C56" s="353">
        <v>826.88</v>
      </c>
      <c r="D56" s="359">
        <v>354.36</v>
      </c>
      <c r="E56" s="360">
        <v>203.66</v>
      </c>
    </row>
    <row r="57" spans="1:6" s="341" customFormat="1" ht="15" customHeight="1">
      <c r="A57" s="358" t="s">
        <v>380</v>
      </c>
      <c r="B57" s="353">
        <v>577.36</v>
      </c>
      <c r="C57" s="353">
        <v>407.15</v>
      </c>
      <c r="D57" s="359">
        <v>200.83</v>
      </c>
      <c r="E57" s="360">
        <v>65.5</v>
      </c>
    </row>
    <row r="58" spans="1:6" s="341" customFormat="1" ht="15" customHeight="1">
      <c r="A58" s="358" t="s">
        <v>381</v>
      </c>
      <c r="B58" s="353">
        <v>1002.07</v>
      </c>
      <c r="C58" s="353">
        <v>705.5</v>
      </c>
      <c r="D58" s="359">
        <v>302.26</v>
      </c>
      <c r="E58" s="360">
        <v>110.16</v>
      </c>
    </row>
    <row r="59" spans="1:6" s="341" customFormat="1" ht="15" customHeight="1">
      <c r="A59" s="358" t="s">
        <v>382</v>
      </c>
      <c r="B59" s="353">
        <v>2441.1999999999998</v>
      </c>
      <c r="C59" s="353">
        <v>1621.55</v>
      </c>
      <c r="D59" s="359">
        <v>879.92</v>
      </c>
      <c r="E59" s="360">
        <v>193.88</v>
      </c>
    </row>
    <row r="60" spans="1:6" s="341" customFormat="1" ht="15" customHeight="1">
      <c r="A60" s="358" t="s">
        <v>383</v>
      </c>
      <c r="B60" s="353">
        <v>605.04999999999995</v>
      </c>
      <c r="C60" s="353">
        <v>420.62</v>
      </c>
      <c r="D60" s="359">
        <v>263.87</v>
      </c>
      <c r="E60" s="360">
        <v>52.97</v>
      </c>
    </row>
    <row r="61" spans="1:6" s="341" customFormat="1" ht="15" customHeight="1">
      <c r="A61" s="358" t="s">
        <v>384</v>
      </c>
      <c r="B61" s="353">
        <v>729.71</v>
      </c>
      <c r="C61" s="353">
        <v>501.33</v>
      </c>
      <c r="D61" s="359">
        <v>242.57</v>
      </c>
      <c r="E61" s="360">
        <v>62.55</v>
      </c>
    </row>
    <row r="62" spans="1:6" s="341" customFormat="1" ht="15" customHeight="1">
      <c r="A62" s="358" t="s">
        <v>385</v>
      </c>
      <c r="B62" s="353">
        <v>1596.35</v>
      </c>
      <c r="C62" s="353">
        <v>1116.9100000000001</v>
      </c>
      <c r="D62" s="359">
        <v>527.11</v>
      </c>
      <c r="E62" s="360">
        <v>178.51</v>
      </c>
    </row>
    <row r="63" spans="1:6" s="341" customFormat="1" ht="15" customHeight="1">
      <c r="A63" s="358" t="s">
        <v>386</v>
      </c>
      <c r="B63" s="353">
        <v>854.58</v>
      </c>
      <c r="C63" s="353">
        <v>586.99</v>
      </c>
      <c r="D63" s="361">
        <v>238.92</v>
      </c>
      <c r="E63" s="360">
        <v>105.24</v>
      </c>
    </row>
  </sheetData>
  <mergeCells count="12">
    <mergeCell ref="B7:E7"/>
    <mergeCell ref="B26:E26"/>
    <mergeCell ref="B45:E45"/>
    <mergeCell ref="A1:E1"/>
    <mergeCell ref="A2:E2"/>
    <mergeCell ref="A3:A6"/>
    <mergeCell ref="B3:B6"/>
    <mergeCell ref="C3:E3"/>
    <mergeCell ref="C4:C6"/>
    <mergeCell ref="D4:E4"/>
    <mergeCell ref="D5:D6"/>
    <mergeCell ref="E5:E6"/>
  </mergeCells>
  <hyperlinks>
    <hyperlink ref="A2" location="'Spis treści'!A1" display="'Spis treści'!A1" xr:uid="{00000000-0004-0000-1A00-000000000000}"/>
    <hyperlink ref="A2:E2" location="'Spis tablic_DZIAŁ III '!A1" display="'Spis tablic_DZIAŁ III '!A1" xr:uid="{00000000-0004-0000-1A00-000001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30"/>
  <sheetViews>
    <sheetView workbookViewId="0">
      <selection activeCell="G3" sqref="G3:G6"/>
    </sheetView>
  </sheetViews>
  <sheetFormatPr defaultColWidth="9.109375" defaultRowHeight="13.2"/>
  <cols>
    <col min="1" max="1" width="50.6640625" style="377" customWidth="1"/>
    <col min="2" max="7" width="13.6640625" style="379" customWidth="1"/>
    <col min="8" max="16384" width="9.109375" style="379"/>
  </cols>
  <sheetData>
    <row r="1" spans="1:8" s="363" customFormat="1" ht="30" customHeight="1">
      <c r="A1" s="2244" t="s">
        <v>2737</v>
      </c>
      <c r="B1" s="2245"/>
      <c r="C1" s="2245"/>
      <c r="D1" s="2245"/>
      <c r="E1" s="2245"/>
      <c r="F1" s="2245"/>
      <c r="G1" s="2245"/>
    </row>
    <row r="2" spans="1:8" s="364" customFormat="1" ht="24.9" customHeight="1">
      <c r="A2" s="2115" t="s">
        <v>11</v>
      </c>
      <c r="B2" s="2115"/>
      <c r="C2" s="2115"/>
      <c r="D2" s="2115"/>
      <c r="E2" s="2115"/>
      <c r="F2" s="2115"/>
      <c r="G2" s="2115"/>
      <c r="H2" s="337"/>
    </row>
    <row r="3" spans="1:8" s="1763" customFormat="1" ht="24.9" customHeight="1">
      <c r="A3" s="2246" t="s">
        <v>471</v>
      </c>
      <c r="B3" s="2248" t="s">
        <v>361</v>
      </c>
      <c r="C3" s="2246"/>
      <c r="D3" s="2250" t="s">
        <v>472</v>
      </c>
      <c r="E3" s="2250" t="s">
        <v>3066</v>
      </c>
      <c r="F3" s="2250" t="s">
        <v>473</v>
      </c>
      <c r="G3" s="2248" t="s">
        <v>3067</v>
      </c>
    </row>
    <row r="4" spans="1:8" s="1763" customFormat="1" ht="24.9" customHeight="1">
      <c r="A4" s="2247"/>
      <c r="B4" s="2249"/>
      <c r="C4" s="2205"/>
      <c r="D4" s="2198"/>
      <c r="E4" s="2198"/>
      <c r="F4" s="2198"/>
      <c r="G4" s="2251"/>
    </row>
    <row r="5" spans="1:8" s="1763" customFormat="1" ht="24.9" customHeight="1">
      <c r="A5" s="2247"/>
      <c r="B5" s="2250" t="s">
        <v>364</v>
      </c>
      <c r="C5" s="2246" t="s">
        <v>474</v>
      </c>
      <c r="D5" s="2198"/>
      <c r="E5" s="2198"/>
      <c r="F5" s="2198"/>
      <c r="G5" s="2251"/>
    </row>
    <row r="6" spans="1:8" s="1763" customFormat="1" ht="24.9" customHeight="1">
      <c r="A6" s="2247"/>
      <c r="B6" s="2199"/>
      <c r="C6" s="2205"/>
      <c r="D6" s="2199"/>
      <c r="E6" s="2199"/>
      <c r="F6" s="2199"/>
      <c r="G6" s="2249"/>
    </row>
    <row r="7" spans="1:8" s="1763" customFormat="1" ht="24.9" customHeight="1">
      <c r="A7" s="2205"/>
      <c r="B7" s="2206" t="s">
        <v>475</v>
      </c>
      <c r="C7" s="2207"/>
      <c r="D7" s="2207"/>
      <c r="E7" s="2208"/>
      <c r="F7" s="2206" t="s">
        <v>476</v>
      </c>
      <c r="G7" s="2207"/>
    </row>
    <row r="8" spans="1:8" s="1758" customFormat="1" ht="15" customHeight="1">
      <c r="A8" s="345" t="s">
        <v>477</v>
      </c>
      <c r="B8" s="261">
        <v>7541</v>
      </c>
      <c r="C8" s="261">
        <v>7372</v>
      </c>
      <c r="D8" s="301">
        <v>690</v>
      </c>
      <c r="E8" s="261">
        <v>124396630</v>
      </c>
      <c r="F8" s="261">
        <v>5366566</v>
      </c>
      <c r="G8" s="366">
        <v>98841369</v>
      </c>
    </row>
    <row r="9" spans="1:8" s="1764" customFormat="1" ht="15" customHeight="1">
      <c r="A9" s="208" t="s">
        <v>478</v>
      </c>
      <c r="B9" s="324">
        <v>7438</v>
      </c>
      <c r="C9" s="324">
        <v>7272</v>
      </c>
      <c r="D9" s="304">
        <v>675</v>
      </c>
      <c r="E9" s="324">
        <v>123889055</v>
      </c>
      <c r="F9" s="324">
        <v>5384407</v>
      </c>
      <c r="G9" s="367">
        <v>99479959</v>
      </c>
    </row>
    <row r="10" spans="1:8" s="1764" customFormat="1" ht="15" customHeight="1">
      <c r="A10" s="368" t="s">
        <v>479</v>
      </c>
      <c r="B10" s="225">
        <v>1430</v>
      </c>
      <c r="C10" s="225">
        <v>1402</v>
      </c>
      <c r="D10" s="309">
        <v>40</v>
      </c>
      <c r="E10" s="225">
        <v>26298834</v>
      </c>
      <c r="F10" s="225">
        <v>1306994</v>
      </c>
      <c r="G10" s="369">
        <v>23137838</v>
      </c>
    </row>
    <row r="11" spans="1:8" s="1764" customFormat="1" ht="15" customHeight="1">
      <c r="A11" s="370" t="s">
        <v>480</v>
      </c>
      <c r="B11" s="225">
        <v>699</v>
      </c>
      <c r="C11" s="225">
        <v>691</v>
      </c>
      <c r="D11" s="309">
        <v>19</v>
      </c>
      <c r="E11" s="225">
        <v>11497434</v>
      </c>
      <c r="F11" s="225">
        <v>661473</v>
      </c>
      <c r="G11" s="369">
        <v>10485445</v>
      </c>
    </row>
    <row r="12" spans="1:8" s="1764" customFormat="1" ht="15" customHeight="1">
      <c r="A12" s="370" t="s">
        <v>481</v>
      </c>
      <c r="B12" s="225">
        <v>163</v>
      </c>
      <c r="C12" s="225">
        <v>161</v>
      </c>
      <c r="D12" s="309">
        <v>11</v>
      </c>
      <c r="E12" s="225">
        <v>2211502</v>
      </c>
      <c r="F12" s="225">
        <v>109350</v>
      </c>
      <c r="G12" s="369">
        <v>1890443</v>
      </c>
    </row>
    <row r="13" spans="1:8" s="1764" customFormat="1" ht="15" customHeight="1">
      <c r="A13" s="371" t="s">
        <v>482</v>
      </c>
      <c r="B13" s="225">
        <v>63</v>
      </c>
      <c r="C13" s="225">
        <v>62</v>
      </c>
      <c r="D13" s="309">
        <v>2</v>
      </c>
      <c r="E13" s="225">
        <v>1873512</v>
      </c>
      <c r="F13" s="225">
        <v>264250</v>
      </c>
      <c r="G13" s="369">
        <v>3282237</v>
      </c>
    </row>
    <row r="14" spans="1:8" s="1764" customFormat="1" ht="15" customHeight="1">
      <c r="A14" s="370" t="s">
        <v>483</v>
      </c>
      <c r="B14" s="225">
        <v>129</v>
      </c>
      <c r="C14" s="225">
        <v>129</v>
      </c>
      <c r="D14" s="309">
        <v>2</v>
      </c>
      <c r="E14" s="225">
        <v>2064836</v>
      </c>
      <c r="F14" s="225">
        <v>80893</v>
      </c>
      <c r="G14" s="369">
        <v>1392473</v>
      </c>
    </row>
    <row r="15" spans="1:8" s="1764" customFormat="1" ht="15" customHeight="1">
      <c r="A15" s="370" t="s">
        <v>484</v>
      </c>
      <c r="B15" s="225">
        <v>124</v>
      </c>
      <c r="C15" s="225">
        <v>124</v>
      </c>
      <c r="D15" s="309">
        <v>1</v>
      </c>
      <c r="E15" s="225">
        <v>2043994</v>
      </c>
      <c r="F15" s="225">
        <v>89455</v>
      </c>
      <c r="G15" s="369">
        <v>1768476</v>
      </c>
    </row>
    <row r="16" spans="1:8" s="1764" customFormat="1" ht="15" customHeight="1">
      <c r="A16" s="370" t="s">
        <v>485</v>
      </c>
      <c r="B16" s="225">
        <v>119</v>
      </c>
      <c r="C16" s="225">
        <v>118</v>
      </c>
      <c r="D16" s="309">
        <v>2</v>
      </c>
      <c r="E16" s="225">
        <v>1861933</v>
      </c>
      <c r="F16" s="225">
        <v>68540</v>
      </c>
      <c r="G16" s="369">
        <v>1380621</v>
      </c>
    </row>
    <row r="17" spans="1:7" s="1764" customFormat="1" ht="15" customHeight="1">
      <c r="A17" s="370" t="s">
        <v>486</v>
      </c>
      <c r="B17" s="225">
        <v>101</v>
      </c>
      <c r="C17" s="225">
        <v>97</v>
      </c>
      <c r="D17" s="309">
        <v>1</v>
      </c>
      <c r="E17" s="225">
        <v>1441657</v>
      </c>
      <c r="F17" s="225">
        <v>48985</v>
      </c>
      <c r="G17" s="369">
        <v>771195</v>
      </c>
    </row>
    <row r="18" spans="1:7" s="1764" customFormat="1" ht="15" customHeight="1">
      <c r="A18" s="370" t="s">
        <v>487</v>
      </c>
      <c r="B18" s="225">
        <v>731</v>
      </c>
      <c r="C18" s="225">
        <v>711</v>
      </c>
      <c r="D18" s="309">
        <v>21</v>
      </c>
      <c r="E18" s="225">
        <v>14801400</v>
      </c>
      <c r="F18" s="225">
        <v>645521</v>
      </c>
      <c r="G18" s="369">
        <v>12652393</v>
      </c>
    </row>
    <row r="19" spans="1:7" s="1764" customFormat="1" ht="15" customHeight="1">
      <c r="A19" s="370" t="s">
        <v>488</v>
      </c>
      <c r="B19" s="225">
        <v>127</v>
      </c>
      <c r="C19" s="225">
        <v>123</v>
      </c>
      <c r="D19" s="309">
        <v>5</v>
      </c>
      <c r="E19" s="225">
        <v>2265812</v>
      </c>
      <c r="F19" s="225">
        <v>108113</v>
      </c>
      <c r="G19" s="369">
        <v>2095967</v>
      </c>
    </row>
    <row r="20" spans="1:7" s="1764" customFormat="1" ht="15" customHeight="1">
      <c r="A20" s="370" t="s">
        <v>489</v>
      </c>
      <c r="B20" s="225">
        <v>68</v>
      </c>
      <c r="C20" s="225">
        <v>68</v>
      </c>
      <c r="D20" s="309" t="s">
        <v>41</v>
      </c>
      <c r="E20" s="225">
        <v>1036558</v>
      </c>
      <c r="F20" s="225">
        <v>47336</v>
      </c>
      <c r="G20" s="369">
        <v>988003</v>
      </c>
    </row>
    <row r="21" spans="1:7" s="1764" customFormat="1" ht="15" customHeight="1">
      <c r="A21" s="370" t="s">
        <v>490</v>
      </c>
      <c r="B21" s="225">
        <v>95</v>
      </c>
      <c r="C21" s="225">
        <v>93</v>
      </c>
      <c r="D21" s="309">
        <v>1</v>
      </c>
      <c r="E21" s="225">
        <v>1213219</v>
      </c>
      <c r="F21" s="225">
        <v>55442</v>
      </c>
      <c r="G21" s="369">
        <v>1052919</v>
      </c>
    </row>
    <row r="22" spans="1:7" s="1764" customFormat="1" ht="15" customHeight="1">
      <c r="A22" s="370" t="s">
        <v>491</v>
      </c>
      <c r="B22" s="225">
        <v>60</v>
      </c>
      <c r="C22" s="225">
        <v>58</v>
      </c>
      <c r="D22" s="309">
        <v>4</v>
      </c>
      <c r="E22" s="225">
        <v>1008403</v>
      </c>
      <c r="F22" s="225">
        <v>77600</v>
      </c>
      <c r="G22" s="369">
        <v>1368191</v>
      </c>
    </row>
    <row r="23" spans="1:7" s="1764" customFormat="1" ht="15" customHeight="1">
      <c r="A23" s="370" t="s">
        <v>492</v>
      </c>
      <c r="B23" s="225">
        <v>80</v>
      </c>
      <c r="C23" s="225">
        <v>80</v>
      </c>
      <c r="D23" s="309" t="s">
        <v>41</v>
      </c>
      <c r="E23" s="225">
        <v>3706264</v>
      </c>
      <c r="F23" s="225">
        <v>102889</v>
      </c>
      <c r="G23" s="369">
        <v>1968776</v>
      </c>
    </row>
    <row r="24" spans="1:7" s="1764" customFormat="1" ht="15" customHeight="1">
      <c r="A24" s="370" t="s">
        <v>493</v>
      </c>
      <c r="B24" s="225">
        <v>114</v>
      </c>
      <c r="C24" s="225">
        <v>106</v>
      </c>
      <c r="D24" s="309">
        <v>7</v>
      </c>
      <c r="E24" s="225">
        <v>1827025</v>
      </c>
      <c r="F24" s="225">
        <v>94307</v>
      </c>
      <c r="G24" s="369">
        <v>1972056</v>
      </c>
    </row>
    <row r="25" spans="1:7" s="1764" customFormat="1" ht="15" customHeight="1">
      <c r="A25" s="370" t="s">
        <v>494</v>
      </c>
      <c r="B25" s="225">
        <v>116</v>
      </c>
      <c r="C25" s="225">
        <v>114</v>
      </c>
      <c r="D25" s="309">
        <v>2</v>
      </c>
      <c r="E25" s="225">
        <v>2613999</v>
      </c>
      <c r="F25" s="225">
        <v>99367</v>
      </c>
      <c r="G25" s="369">
        <v>2041686</v>
      </c>
    </row>
    <row r="26" spans="1:7" s="1764" customFormat="1" ht="15" customHeight="1">
      <c r="A26" s="370" t="s">
        <v>495</v>
      </c>
      <c r="B26" s="225">
        <v>71</v>
      </c>
      <c r="C26" s="225">
        <v>69</v>
      </c>
      <c r="D26" s="309">
        <v>2</v>
      </c>
      <c r="E26" s="225">
        <v>1130120</v>
      </c>
      <c r="F26" s="225">
        <v>60467</v>
      </c>
      <c r="G26" s="369">
        <v>1164795</v>
      </c>
    </row>
    <row r="27" spans="1:7" s="1764" customFormat="1" ht="15" customHeight="1">
      <c r="A27" s="368" t="s">
        <v>496</v>
      </c>
      <c r="B27" s="225">
        <v>1176</v>
      </c>
      <c r="C27" s="225">
        <v>1155</v>
      </c>
      <c r="D27" s="309">
        <v>146</v>
      </c>
      <c r="E27" s="225">
        <v>20958466</v>
      </c>
      <c r="F27" s="225">
        <v>739391</v>
      </c>
      <c r="G27" s="369">
        <v>15104194</v>
      </c>
    </row>
    <row r="28" spans="1:7" s="1764" customFormat="1" ht="15" customHeight="1">
      <c r="A28" s="370" t="s">
        <v>497</v>
      </c>
      <c r="B28" s="225">
        <v>232</v>
      </c>
      <c r="C28" s="225">
        <v>225</v>
      </c>
      <c r="D28" s="309">
        <v>57</v>
      </c>
      <c r="E28" s="225">
        <v>3777918</v>
      </c>
      <c r="F28" s="225">
        <v>110852</v>
      </c>
      <c r="G28" s="369">
        <v>2181575</v>
      </c>
    </row>
    <row r="29" spans="1:7" s="1764" customFormat="1" ht="15" customHeight="1">
      <c r="A29" s="370" t="s">
        <v>498</v>
      </c>
      <c r="B29" s="225">
        <v>90</v>
      </c>
      <c r="C29" s="225">
        <v>87</v>
      </c>
      <c r="D29" s="309">
        <v>45</v>
      </c>
      <c r="E29" s="225">
        <v>1308175</v>
      </c>
      <c r="F29" s="225">
        <v>43089</v>
      </c>
      <c r="G29" s="369">
        <v>856364</v>
      </c>
    </row>
    <row r="30" spans="1:7" s="1764" customFormat="1" ht="15" customHeight="1">
      <c r="A30" s="370" t="s">
        <v>499</v>
      </c>
      <c r="B30" s="225">
        <v>142</v>
      </c>
      <c r="C30" s="225">
        <v>138</v>
      </c>
      <c r="D30" s="309">
        <v>12</v>
      </c>
      <c r="E30" s="225">
        <v>2469743</v>
      </c>
      <c r="F30" s="225">
        <v>67763</v>
      </c>
      <c r="G30" s="369">
        <v>1325211</v>
      </c>
    </row>
    <row r="31" spans="1:7" s="1764" customFormat="1" ht="15" customHeight="1">
      <c r="A31" s="370" t="s">
        <v>500</v>
      </c>
      <c r="B31" s="225">
        <v>616</v>
      </c>
      <c r="C31" s="225">
        <v>606</v>
      </c>
      <c r="D31" s="309">
        <v>36</v>
      </c>
      <c r="E31" s="225">
        <v>11385671</v>
      </c>
      <c r="F31" s="225">
        <v>451078</v>
      </c>
      <c r="G31" s="369">
        <v>9968574</v>
      </c>
    </row>
    <row r="32" spans="1:7" s="1764" customFormat="1" ht="15" customHeight="1">
      <c r="A32" s="370" t="s">
        <v>501</v>
      </c>
      <c r="B32" s="225">
        <v>146</v>
      </c>
      <c r="C32" s="225">
        <v>145</v>
      </c>
      <c r="D32" s="309">
        <v>7</v>
      </c>
      <c r="E32" s="225">
        <v>2245857</v>
      </c>
      <c r="F32" s="225">
        <v>80914</v>
      </c>
      <c r="G32" s="369">
        <v>1752065</v>
      </c>
    </row>
    <row r="33" spans="1:7" s="1764" customFormat="1" ht="15" customHeight="1">
      <c r="A33" s="370" t="s">
        <v>502</v>
      </c>
      <c r="B33" s="225">
        <v>117</v>
      </c>
      <c r="C33" s="225">
        <v>114</v>
      </c>
      <c r="D33" s="309">
        <v>5</v>
      </c>
      <c r="E33" s="225">
        <v>1984752</v>
      </c>
      <c r="F33" s="225">
        <v>68594</v>
      </c>
      <c r="G33" s="369">
        <v>1686848</v>
      </c>
    </row>
    <row r="34" spans="1:7" s="1764" customFormat="1" ht="15" customHeight="1">
      <c r="A34" s="370" t="s">
        <v>503</v>
      </c>
      <c r="B34" s="225">
        <v>116</v>
      </c>
      <c r="C34" s="225">
        <v>113</v>
      </c>
      <c r="D34" s="309">
        <v>9</v>
      </c>
      <c r="E34" s="225">
        <v>2007356</v>
      </c>
      <c r="F34" s="225">
        <v>67710</v>
      </c>
      <c r="G34" s="369">
        <v>1601763</v>
      </c>
    </row>
    <row r="35" spans="1:7" s="1764" customFormat="1" ht="15" customHeight="1">
      <c r="A35" s="370" t="s">
        <v>504</v>
      </c>
      <c r="B35" s="225">
        <v>89</v>
      </c>
      <c r="C35" s="225">
        <v>88</v>
      </c>
      <c r="D35" s="309">
        <v>8</v>
      </c>
      <c r="E35" s="225">
        <v>1428199</v>
      </c>
      <c r="F35" s="225">
        <v>51640</v>
      </c>
      <c r="G35" s="369">
        <v>1257232</v>
      </c>
    </row>
    <row r="36" spans="1:7" s="1764" customFormat="1" ht="15" customHeight="1">
      <c r="A36" s="370" t="s">
        <v>505</v>
      </c>
      <c r="B36" s="225">
        <v>110</v>
      </c>
      <c r="C36" s="225">
        <v>108</v>
      </c>
      <c r="D36" s="309">
        <v>7</v>
      </c>
      <c r="E36" s="225">
        <v>2092272</v>
      </c>
      <c r="F36" s="225">
        <v>113081</v>
      </c>
      <c r="G36" s="369">
        <v>2283527</v>
      </c>
    </row>
    <row r="37" spans="1:7" s="1764" customFormat="1" ht="15" customHeight="1">
      <c r="A37" s="370" t="s">
        <v>506</v>
      </c>
      <c r="B37" s="225">
        <v>38</v>
      </c>
      <c r="C37" s="225">
        <v>38</v>
      </c>
      <c r="D37" s="309" t="s">
        <v>41</v>
      </c>
      <c r="E37" s="225">
        <v>1627235</v>
      </c>
      <c r="F37" s="225">
        <v>69139</v>
      </c>
      <c r="G37" s="369">
        <v>1387139</v>
      </c>
    </row>
    <row r="38" spans="1:7" s="1764" customFormat="1" ht="15" customHeight="1">
      <c r="A38" s="371" t="s">
        <v>507</v>
      </c>
      <c r="B38" s="225">
        <v>328</v>
      </c>
      <c r="C38" s="225">
        <v>324</v>
      </c>
      <c r="D38" s="309">
        <v>53</v>
      </c>
      <c r="E38" s="225">
        <v>5794877</v>
      </c>
      <c r="F38" s="225">
        <v>177461</v>
      </c>
      <c r="G38" s="369">
        <v>2954045</v>
      </c>
    </row>
    <row r="39" spans="1:7" s="1764" customFormat="1" ht="15" customHeight="1">
      <c r="A39" s="371" t="s">
        <v>508</v>
      </c>
      <c r="B39" s="225">
        <v>81</v>
      </c>
      <c r="C39" s="225">
        <v>81</v>
      </c>
      <c r="D39" s="309">
        <v>15</v>
      </c>
      <c r="E39" s="225">
        <v>1147826</v>
      </c>
      <c r="F39" s="225">
        <v>42364</v>
      </c>
      <c r="G39" s="369">
        <v>777300</v>
      </c>
    </row>
    <row r="40" spans="1:7" s="1764" customFormat="1" ht="15" customHeight="1">
      <c r="A40" s="371" t="s">
        <v>509</v>
      </c>
      <c r="B40" s="225">
        <v>109</v>
      </c>
      <c r="C40" s="225">
        <v>108</v>
      </c>
      <c r="D40" s="309">
        <v>29</v>
      </c>
      <c r="E40" s="225">
        <v>1328206</v>
      </c>
      <c r="F40" s="225">
        <v>32538</v>
      </c>
      <c r="G40" s="369">
        <v>595448</v>
      </c>
    </row>
    <row r="41" spans="1:7" s="1764" customFormat="1" ht="15" customHeight="1">
      <c r="A41" s="370" t="s">
        <v>510</v>
      </c>
      <c r="B41" s="225">
        <v>34</v>
      </c>
      <c r="C41" s="225">
        <v>34</v>
      </c>
      <c r="D41" s="309" t="s">
        <v>41</v>
      </c>
      <c r="E41" s="225">
        <v>1840896</v>
      </c>
      <c r="F41" s="225">
        <v>56638</v>
      </c>
      <c r="G41" s="369">
        <v>796906</v>
      </c>
    </row>
    <row r="42" spans="1:7" s="1764" customFormat="1" ht="15" customHeight="1">
      <c r="A42" s="370" t="s">
        <v>511</v>
      </c>
      <c r="B42" s="225">
        <v>104</v>
      </c>
      <c r="C42" s="225">
        <v>101</v>
      </c>
      <c r="D42" s="309">
        <v>9</v>
      </c>
      <c r="E42" s="225">
        <v>1477949</v>
      </c>
      <c r="F42" s="225">
        <v>45921</v>
      </c>
      <c r="G42" s="369">
        <v>784391</v>
      </c>
    </row>
    <row r="43" spans="1:7" s="1764" customFormat="1" ht="15" customHeight="1">
      <c r="A43" s="368" t="s">
        <v>512</v>
      </c>
      <c r="B43" s="225">
        <v>842</v>
      </c>
      <c r="C43" s="225">
        <v>807</v>
      </c>
      <c r="D43" s="309">
        <v>63</v>
      </c>
      <c r="E43" s="225">
        <v>11698595</v>
      </c>
      <c r="F43" s="225">
        <v>512272</v>
      </c>
      <c r="G43" s="369">
        <v>8917526</v>
      </c>
    </row>
    <row r="44" spans="1:7" s="1764" customFormat="1" ht="15" customHeight="1">
      <c r="A44" s="370" t="s">
        <v>513</v>
      </c>
      <c r="B44" s="225">
        <v>549</v>
      </c>
      <c r="C44" s="225">
        <v>532</v>
      </c>
      <c r="D44" s="309">
        <v>47</v>
      </c>
      <c r="E44" s="225">
        <v>8036868</v>
      </c>
      <c r="F44" s="225">
        <v>380371</v>
      </c>
      <c r="G44" s="369">
        <v>6480590</v>
      </c>
    </row>
    <row r="45" spans="1:7" s="1764" customFormat="1" ht="15" customHeight="1">
      <c r="A45" s="370" t="s">
        <v>514</v>
      </c>
      <c r="B45" s="225">
        <v>153</v>
      </c>
      <c r="C45" s="225">
        <v>149</v>
      </c>
      <c r="D45" s="309">
        <v>3</v>
      </c>
      <c r="E45" s="225">
        <v>2077487</v>
      </c>
      <c r="F45" s="225">
        <v>55718</v>
      </c>
      <c r="G45" s="369">
        <v>1037683</v>
      </c>
    </row>
    <row r="46" spans="1:7" s="1764" customFormat="1" ht="15" customHeight="1">
      <c r="A46" s="370" t="s">
        <v>515</v>
      </c>
      <c r="B46" s="225">
        <v>86</v>
      </c>
      <c r="C46" s="225">
        <v>84</v>
      </c>
      <c r="D46" s="309">
        <v>8</v>
      </c>
      <c r="E46" s="225">
        <v>1147350</v>
      </c>
      <c r="F46" s="225">
        <v>37503</v>
      </c>
      <c r="G46" s="369">
        <v>759932</v>
      </c>
    </row>
    <row r="47" spans="1:7" s="1764" customFormat="1" ht="15" customHeight="1">
      <c r="A47" s="371" t="s">
        <v>516</v>
      </c>
      <c r="B47" s="225">
        <v>136</v>
      </c>
      <c r="C47" s="225">
        <v>129</v>
      </c>
      <c r="D47" s="309">
        <v>22</v>
      </c>
      <c r="E47" s="225">
        <v>2076476</v>
      </c>
      <c r="F47" s="225">
        <v>65221</v>
      </c>
      <c r="G47" s="369">
        <v>1406590</v>
      </c>
    </row>
    <row r="48" spans="1:7" s="1764" customFormat="1" ht="15" customHeight="1">
      <c r="A48" s="371" t="s">
        <v>517</v>
      </c>
      <c r="B48" s="225">
        <v>135</v>
      </c>
      <c r="C48" s="225">
        <v>132</v>
      </c>
      <c r="D48" s="309">
        <v>14</v>
      </c>
      <c r="E48" s="225">
        <v>1681720</v>
      </c>
      <c r="F48" s="225">
        <v>77249</v>
      </c>
      <c r="G48" s="369">
        <v>1357654</v>
      </c>
    </row>
    <row r="49" spans="1:8" s="1764" customFormat="1" ht="15" customHeight="1">
      <c r="A49" s="371" t="s">
        <v>518</v>
      </c>
      <c r="B49" s="225">
        <v>39</v>
      </c>
      <c r="C49" s="225">
        <v>38</v>
      </c>
      <c r="D49" s="309" t="s">
        <v>41</v>
      </c>
      <c r="E49" s="225">
        <v>1053835</v>
      </c>
      <c r="F49" s="225">
        <v>144680</v>
      </c>
      <c r="G49" s="369">
        <v>1918731</v>
      </c>
    </row>
    <row r="50" spans="1:8" s="1764" customFormat="1" ht="15" customHeight="1">
      <c r="A50" s="371" t="s">
        <v>519</v>
      </c>
      <c r="B50" s="225">
        <v>293</v>
      </c>
      <c r="C50" s="225">
        <v>275</v>
      </c>
      <c r="D50" s="309">
        <v>16</v>
      </c>
      <c r="E50" s="225">
        <v>3661727</v>
      </c>
      <c r="F50" s="225">
        <v>131901</v>
      </c>
      <c r="G50" s="369">
        <v>2436936</v>
      </c>
    </row>
    <row r="51" spans="1:8" s="1764" customFormat="1" ht="15" customHeight="1">
      <c r="A51" s="371" t="s">
        <v>520</v>
      </c>
      <c r="B51" s="225">
        <v>112</v>
      </c>
      <c r="C51" s="225">
        <v>105</v>
      </c>
      <c r="D51" s="309">
        <v>7</v>
      </c>
      <c r="E51" s="225">
        <v>1151608</v>
      </c>
      <c r="F51" s="225">
        <v>38464</v>
      </c>
      <c r="G51" s="369">
        <v>739811</v>
      </c>
    </row>
    <row r="52" spans="1:8" s="1764" customFormat="1" ht="15" customHeight="1">
      <c r="A52" s="371" t="s">
        <v>521</v>
      </c>
      <c r="B52" s="225">
        <v>181</v>
      </c>
      <c r="C52" s="225">
        <v>170</v>
      </c>
      <c r="D52" s="309">
        <v>9</v>
      </c>
      <c r="E52" s="225">
        <v>2510119</v>
      </c>
      <c r="F52" s="225">
        <v>93437</v>
      </c>
      <c r="G52" s="369">
        <v>1697125</v>
      </c>
    </row>
    <row r="53" spans="1:8" s="1764" customFormat="1" ht="15" customHeight="1">
      <c r="A53" s="372" t="s">
        <v>522</v>
      </c>
      <c r="B53" s="225">
        <v>953</v>
      </c>
      <c r="C53" s="225">
        <v>938</v>
      </c>
      <c r="D53" s="309">
        <v>184</v>
      </c>
      <c r="E53" s="225">
        <v>15478309</v>
      </c>
      <c r="F53" s="225">
        <v>717587</v>
      </c>
      <c r="G53" s="369">
        <v>12966084</v>
      </c>
    </row>
    <row r="54" spans="1:8" s="1764" customFormat="1" ht="15" customHeight="1">
      <c r="A54" s="371" t="s">
        <v>523</v>
      </c>
      <c r="B54" s="225">
        <v>367</v>
      </c>
      <c r="C54" s="225">
        <v>362</v>
      </c>
      <c r="D54" s="309">
        <v>87</v>
      </c>
      <c r="E54" s="225">
        <v>6752031</v>
      </c>
      <c r="F54" s="225">
        <v>218295</v>
      </c>
      <c r="G54" s="369">
        <v>4566472</v>
      </c>
    </row>
    <row r="55" spans="1:8" s="1764" customFormat="1" ht="15" customHeight="1">
      <c r="A55" s="371" t="s">
        <v>524</v>
      </c>
      <c r="B55" s="225">
        <v>82</v>
      </c>
      <c r="C55" s="225">
        <v>81</v>
      </c>
      <c r="D55" s="309">
        <v>41</v>
      </c>
      <c r="E55" s="225">
        <v>2287930</v>
      </c>
      <c r="F55" s="225">
        <v>78537</v>
      </c>
      <c r="G55" s="369">
        <v>1778573</v>
      </c>
    </row>
    <row r="56" spans="1:8" s="1764" customFormat="1" ht="15" customHeight="1">
      <c r="A56" s="371" t="s">
        <v>525</v>
      </c>
      <c r="B56" s="225">
        <v>97</v>
      </c>
      <c r="C56" s="225">
        <v>94</v>
      </c>
      <c r="D56" s="309">
        <v>26</v>
      </c>
      <c r="E56" s="225">
        <v>1184541</v>
      </c>
      <c r="F56" s="225">
        <v>41423</v>
      </c>
      <c r="G56" s="369">
        <v>784474</v>
      </c>
    </row>
    <row r="57" spans="1:8" s="1764" customFormat="1" ht="15" customHeight="1">
      <c r="A57" s="370" t="s">
        <v>526</v>
      </c>
      <c r="B57" s="225">
        <v>66</v>
      </c>
      <c r="C57" s="225">
        <v>65</v>
      </c>
      <c r="D57" s="309">
        <v>5</v>
      </c>
      <c r="E57" s="225">
        <v>1181215</v>
      </c>
      <c r="F57" s="225">
        <v>40320</v>
      </c>
      <c r="G57" s="369">
        <v>807608</v>
      </c>
    </row>
    <row r="58" spans="1:8" s="1764" customFormat="1" ht="15" customHeight="1">
      <c r="A58" s="370" t="s">
        <v>527</v>
      </c>
      <c r="B58" s="225">
        <v>73</v>
      </c>
      <c r="C58" s="225">
        <v>73</v>
      </c>
      <c r="D58" s="309">
        <v>7</v>
      </c>
      <c r="E58" s="225">
        <v>1315403</v>
      </c>
      <c r="F58" s="225">
        <v>37771</v>
      </c>
      <c r="G58" s="369">
        <v>808860</v>
      </c>
    </row>
    <row r="59" spans="1:8" s="1764" customFormat="1" ht="15" customHeight="1">
      <c r="A59" s="370" t="s">
        <v>528</v>
      </c>
      <c r="B59" s="225">
        <v>49</v>
      </c>
      <c r="C59" s="225">
        <v>49</v>
      </c>
      <c r="D59" s="309">
        <v>8</v>
      </c>
      <c r="E59" s="225">
        <v>782942</v>
      </c>
      <c r="F59" s="225">
        <v>20244</v>
      </c>
      <c r="G59" s="369">
        <v>386957</v>
      </c>
    </row>
    <row r="60" spans="1:8" s="1764" customFormat="1" ht="15" customHeight="1">
      <c r="A60" s="371" t="s">
        <v>529</v>
      </c>
      <c r="B60" s="225">
        <v>311</v>
      </c>
      <c r="C60" s="225">
        <v>306</v>
      </c>
      <c r="D60" s="309">
        <v>27</v>
      </c>
      <c r="E60" s="225">
        <v>4971443</v>
      </c>
      <c r="F60" s="225">
        <v>347635</v>
      </c>
      <c r="G60" s="369">
        <v>5106787</v>
      </c>
    </row>
    <row r="61" spans="1:8" s="1764" customFormat="1" ht="15" customHeight="1">
      <c r="A61" s="371" t="s">
        <v>530</v>
      </c>
      <c r="B61" s="225">
        <v>83</v>
      </c>
      <c r="C61" s="225">
        <v>82</v>
      </c>
      <c r="D61" s="309" t="s">
        <v>41</v>
      </c>
      <c r="E61" s="225">
        <v>1423842</v>
      </c>
      <c r="F61" s="225">
        <v>74554</v>
      </c>
      <c r="G61" s="369">
        <v>1185954</v>
      </c>
    </row>
    <row r="62" spans="1:8" s="1764" customFormat="1" ht="15" customHeight="1">
      <c r="A62" s="370" t="s">
        <v>531</v>
      </c>
      <c r="B62" s="225">
        <v>69</v>
      </c>
      <c r="C62" s="225">
        <v>66</v>
      </c>
      <c r="D62" s="309">
        <v>18</v>
      </c>
      <c r="E62" s="225">
        <v>929090</v>
      </c>
      <c r="F62" s="225">
        <v>38147</v>
      </c>
      <c r="G62" s="369">
        <v>676078</v>
      </c>
    </row>
    <row r="63" spans="1:8" s="1764" customFormat="1" ht="15" customHeight="1">
      <c r="A63" s="370" t="s">
        <v>532</v>
      </c>
      <c r="B63" s="225">
        <v>66</v>
      </c>
      <c r="C63" s="225">
        <v>65</v>
      </c>
      <c r="D63" s="309">
        <v>8</v>
      </c>
      <c r="E63" s="225">
        <v>902252</v>
      </c>
      <c r="F63" s="225">
        <v>42616</v>
      </c>
      <c r="G63" s="369">
        <v>725495</v>
      </c>
      <c r="H63" s="1765"/>
    </row>
    <row r="64" spans="1:8" s="1764" customFormat="1" ht="15" customHeight="1">
      <c r="A64" s="370" t="s">
        <v>533</v>
      </c>
      <c r="B64" s="225">
        <v>55</v>
      </c>
      <c r="C64" s="225">
        <v>55</v>
      </c>
      <c r="D64" s="309" t="s">
        <v>41</v>
      </c>
      <c r="E64" s="225">
        <v>1109155</v>
      </c>
      <c r="F64" s="225">
        <v>169758</v>
      </c>
      <c r="G64" s="369">
        <v>2133897</v>
      </c>
      <c r="H64" s="1765"/>
    </row>
    <row r="65" spans="1:8" s="1764" customFormat="1" ht="15" customHeight="1">
      <c r="A65" s="370" t="s">
        <v>534</v>
      </c>
      <c r="B65" s="225">
        <v>38</v>
      </c>
      <c r="C65" s="225">
        <v>38</v>
      </c>
      <c r="D65" s="309">
        <v>1</v>
      </c>
      <c r="E65" s="225">
        <v>607104</v>
      </c>
      <c r="F65" s="225">
        <v>22560</v>
      </c>
      <c r="G65" s="369">
        <v>385363</v>
      </c>
      <c r="H65" s="1765"/>
    </row>
    <row r="66" spans="1:8" s="1764" customFormat="1" ht="15" customHeight="1">
      <c r="A66" s="370" t="s">
        <v>535</v>
      </c>
      <c r="B66" s="225">
        <v>275</v>
      </c>
      <c r="C66" s="225">
        <v>270</v>
      </c>
      <c r="D66" s="309">
        <v>70</v>
      </c>
      <c r="E66" s="225">
        <v>3754835</v>
      </c>
      <c r="F66" s="225">
        <v>151657</v>
      </c>
      <c r="G66" s="369">
        <v>3292825</v>
      </c>
      <c r="H66" s="1765"/>
    </row>
    <row r="67" spans="1:8" s="1764" customFormat="1" ht="15" customHeight="1">
      <c r="A67" s="370" t="s">
        <v>536</v>
      </c>
      <c r="B67" s="225">
        <v>104</v>
      </c>
      <c r="C67" s="225">
        <v>104</v>
      </c>
      <c r="D67" s="309">
        <v>14</v>
      </c>
      <c r="E67" s="225">
        <v>1326373</v>
      </c>
      <c r="F67" s="225">
        <v>55612</v>
      </c>
      <c r="G67" s="369">
        <v>1194762</v>
      </c>
      <c r="H67" s="1765"/>
    </row>
    <row r="68" spans="1:8" s="1764" customFormat="1" ht="15" customHeight="1">
      <c r="A68" s="370" t="s">
        <v>537</v>
      </c>
      <c r="B68" s="225">
        <v>46</v>
      </c>
      <c r="C68" s="225">
        <v>44</v>
      </c>
      <c r="D68" s="309">
        <v>14</v>
      </c>
      <c r="E68" s="225">
        <v>780403</v>
      </c>
      <c r="F68" s="225">
        <v>23760</v>
      </c>
      <c r="G68" s="369">
        <v>557670</v>
      </c>
      <c r="H68" s="1765"/>
    </row>
    <row r="69" spans="1:8" s="1764" customFormat="1" ht="15" customHeight="1">
      <c r="A69" s="370" t="s">
        <v>538</v>
      </c>
      <c r="B69" s="225">
        <v>125</v>
      </c>
      <c r="C69" s="225">
        <v>122</v>
      </c>
      <c r="D69" s="309">
        <v>42</v>
      </c>
      <c r="E69" s="225">
        <v>1648059</v>
      </c>
      <c r="F69" s="225">
        <v>72285</v>
      </c>
      <c r="G69" s="369">
        <v>1540393</v>
      </c>
      <c r="H69" s="1765"/>
    </row>
    <row r="70" spans="1:8" s="1764" customFormat="1" ht="15" customHeight="1">
      <c r="A70" s="372" t="s">
        <v>539</v>
      </c>
      <c r="B70" s="225">
        <v>690</v>
      </c>
      <c r="C70" s="225">
        <v>669</v>
      </c>
      <c r="D70" s="309">
        <v>37</v>
      </c>
      <c r="E70" s="225">
        <v>11983867</v>
      </c>
      <c r="F70" s="225">
        <v>464913</v>
      </c>
      <c r="G70" s="369">
        <v>9117931</v>
      </c>
      <c r="H70" s="1765"/>
    </row>
    <row r="71" spans="1:8" s="1764" customFormat="1" ht="15" customHeight="1">
      <c r="A71" s="371" t="s">
        <v>540</v>
      </c>
      <c r="B71" s="225">
        <v>442</v>
      </c>
      <c r="C71" s="225">
        <v>435</v>
      </c>
      <c r="D71" s="309">
        <v>32</v>
      </c>
      <c r="E71" s="225">
        <v>7787352</v>
      </c>
      <c r="F71" s="225">
        <v>341832</v>
      </c>
      <c r="G71" s="369">
        <v>6295904</v>
      </c>
      <c r="H71" s="1765"/>
    </row>
    <row r="72" spans="1:8" s="1764" customFormat="1" ht="15" customHeight="1">
      <c r="A72" s="371" t="s">
        <v>541</v>
      </c>
      <c r="B72" s="225">
        <v>60</v>
      </c>
      <c r="C72" s="225">
        <v>60</v>
      </c>
      <c r="D72" s="309">
        <v>5</v>
      </c>
      <c r="E72" s="225">
        <v>987028</v>
      </c>
      <c r="F72" s="225">
        <v>42281</v>
      </c>
      <c r="G72" s="369">
        <v>849361</v>
      </c>
      <c r="H72" s="1765"/>
    </row>
    <row r="73" spans="1:8" s="1764" customFormat="1" ht="15" customHeight="1">
      <c r="A73" s="371" t="s">
        <v>542</v>
      </c>
      <c r="B73" s="225">
        <v>61</v>
      </c>
      <c r="C73" s="225">
        <v>60</v>
      </c>
      <c r="D73" s="309">
        <v>6</v>
      </c>
      <c r="E73" s="225">
        <v>1698508</v>
      </c>
      <c r="F73" s="225">
        <v>135056</v>
      </c>
      <c r="G73" s="369">
        <v>2069160</v>
      </c>
      <c r="H73" s="1765"/>
    </row>
    <row r="74" spans="1:8" s="1764" customFormat="1" ht="15" customHeight="1">
      <c r="A74" s="371" t="s">
        <v>543</v>
      </c>
      <c r="B74" s="225">
        <v>117</v>
      </c>
      <c r="C74" s="225">
        <v>113</v>
      </c>
      <c r="D74" s="309">
        <v>4</v>
      </c>
      <c r="E74" s="225">
        <v>1948233</v>
      </c>
      <c r="F74" s="225">
        <v>67768</v>
      </c>
      <c r="G74" s="369">
        <v>1261844</v>
      </c>
      <c r="H74" s="1765"/>
    </row>
    <row r="75" spans="1:8" s="1764" customFormat="1" ht="15" customHeight="1">
      <c r="A75" s="371" t="s">
        <v>544</v>
      </c>
      <c r="B75" s="225">
        <v>127</v>
      </c>
      <c r="C75" s="225">
        <v>126</v>
      </c>
      <c r="D75" s="309">
        <v>12</v>
      </c>
      <c r="E75" s="225">
        <v>1895035</v>
      </c>
      <c r="F75" s="225">
        <v>58202</v>
      </c>
      <c r="G75" s="369">
        <v>1280720</v>
      </c>
      <c r="H75" s="1765"/>
    </row>
    <row r="76" spans="1:8" s="1764" customFormat="1" ht="15" customHeight="1">
      <c r="A76" s="371" t="s">
        <v>545</v>
      </c>
      <c r="B76" s="225">
        <v>77</v>
      </c>
      <c r="C76" s="225">
        <v>76</v>
      </c>
      <c r="D76" s="309">
        <v>5</v>
      </c>
      <c r="E76" s="225">
        <v>1258548</v>
      </c>
      <c r="F76" s="225">
        <v>38525</v>
      </c>
      <c r="G76" s="369">
        <v>834819</v>
      </c>
      <c r="H76" s="1765"/>
    </row>
    <row r="77" spans="1:8" s="1764" customFormat="1" ht="15" customHeight="1">
      <c r="A77" s="371" t="s">
        <v>546</v>
      </c>
      <c r="B77" s="225">
        <v>248</v>
      </c>
      <c r="C77" s="225">
        <v>234</v>
      </c>
      <c r="D77" s="309">
        <v>5</v>
      </c>
      <c r="E77" s="225">
        <v>4196515</v>
      </c>
      <c r="F77" s="225">
        <v>123081</v>
      </c>
      <c r="G77" s="369">
        <v>2822027</v>
      </c>
      <c r="H77" s="1765"/>
    </row>
    <row r="78" spans="1:8" s="1764" customFormat="1" ht="15" customHeight="1">
      <c r="A78" s="371" t="s">
        <v>547</v>
      </c>
      <c r="B78" s="225">
        <v>124</v>
      </c>
      <c r="C78" s="225">
        <v>113</v>
      </c>
      <c r="D78" s="309">
        <v>2</v>
      </c>
      <c r="E78" s="225">
        <v>2399302</v>
      </c>
      <c r="F78" s="225">
        <v>74679</v>
      </c>
      <c r="G78" s="369">
        <v>1891653</v>
      </c>
      <c r="H78" s="1765"/>
    </row>
    <row r="79" spans="1:8" s="1764" customFormat="1" ht="15" customHeight="1">
      <c r="A79" s="371" t="s">
        <v>548</v>
      </c>
      <c r="B79" s="225">
        <v>124</v>
      </c>
      <c r="C79" s="225">
        <v>121</v>
      </c>
      <c r="D79" s="309">
        <v>3</v>
      </c>
      <c r="E79" s="225">
        <v>1797213</v>
      </c>
      <c r="F79" s="225">
        <v>48402</v>
      </c>
      <c r="G79" s="369">
        <v>930374</v>
      </c>
      <c r="H79" s="1765"/>
    </row>
    <row r="80" spans="1:8" s="1764" customFormat="1" ht="15" customHeight="1">
      <c r="A80" s="372" t="s">
        <v>549</v>
      </c>
      <c r="B80" s="225">
        <v>1412</v>
      </c>
      <c r="C80" s="225">
        <v>1386</v>
      </c>
      <c r="D80" s="309">
        <v>148</v>
      </c>
      <c r="E80" s="225">
        <v>19926609</v>
      </c>
      <c r="F80" s="225">
        <v>710031</v>
      </c>
      <c r="G80" s="369">
        <v>14560443</v>
      </c>
      <c r="H80" s="1765"/>
    </row>
    <row r="81" spans="1:8" s="1764" customFormat="1" ht="15" customHeight="1">
      <c r="A81" s="371" t="s">
        <v>550</v>
      </c>
      <c r="B81" s="225">
        <v>546</v>
      </c>
      <c r="C81" s="225">
        <v>536</v>
      </c>
      <c r="D81" s="309">
        <v>112</v>
      </c>
      <c r="E81" s="225">
        <v>6528720</v>
      </c>
      <c r="F81" s="225">
        <v>285816</v>
      </c>
      <c r="G81" s="369">
        <v>5421094</v>
      </c>
      <c r="H81" s="1765"/>
    </row>
    <row r="82" spans="1:8" s="1764" customFormat="1" ht="15" customHeight="1">
      <c r="A82" s="371" t="s">
        <v>551</v>
      </c>
      <c r="B82" s="225">
        <v>101</v>
      </c>
      <c r="C82" s="225">
        <v>96</v>
      </c>
      <c r="D82" s="309">
        <v>8</v>
      </c>
      <c r="E82" s="225">
        <v>1075799</v>
      </c>
      <c r="F82" s="225">
        <v>34709</v>
      </c>
      <c r="G82" s="369">
        <v>763019</v>
      </c>
      <c r="H82" s="1765"/>
    </row>
    <row r="83" spans="1:8" s="1764" customFormat="1" ht="15" customHeight="1">
      <c r="A83" s="371" t="s">
        <v>552</v>
      </c>
      <c r="B83" s="225">
        <v>150</v>
      </c>
      <c r="C83" s="225">
        <v>148</v>
      </c>
      <c r="D83" s="309">
        <v>45</v>
      </c>
      <c r="E83" s="225">
        <v>1915644</v>
      </c>
      <c r="F83" s="225">
        <v>70133</v>
      </c>
      <c r="G83" s="369">
        <v>1368602</v>
      </c>
      <c r="H83" s="1765"/>
    </row>
    <row r="84" spans="1:8" s="1764" customFormat="1" ht="15" customHeight="1">
      <c r="A84" s="371" t="s">
        <v>553</v>
      </c>
      <c r="B84" s="225">
        <v>170</v>
      </c>
      <c r="C84" s="225">
        <v>168</v>
      </c>
      <c r="D84" s="309">
        <v>31</v>
      </c>
      <c r="E84" s="225">
        <v>2267265</v>
      </c>
      <c r="F84" s="225">
        <v>121072</v>
      </c>
      <c r="G84" s="369">
        <v>2085016</v>
      </c>
      <c r="H84" s="1765"/>
    </row>
    <row r="85" spans="1:8" s="1764" customFormat="1" ht="15" customHeight="1">
      <c r="A85" s="371" t="s">
        <v>554</v>
      </c>
      <c r="B85" s="225">
        <v>125</v>
      </c>
      <c r="C85" s="225">
        <v>124</v>
      </c>
      <c r="D85" s="309">
        <v>28</v>
      </c>
      <c r="E85" s="225">
        <v>1270012</v>
      </c>
      <c r="F85" s="225">
        <v>59902</v>
      </c>
      <c r="G85" s="369">
        <v>1204457</v>
      </c>
      <c r="H85" s="1765"/>
    </row>
    <row r="86" spans="1:8" s="1764" customFormat="1" ht="15" customHeight="1">
      <c r="A86" s="371" t="s">
        <v>555</v>
      </c>
      <c r="B86" s="225">
        <v>646</v>
      </c>
      <c r="C86" s="225">
        <v>631</v>
      </c>
      <c r="D86" s="309">
        <v>21</v>
      </c>
      <c r="E86" s="225">
        <v>8486609</v>
      </c>
      <c r="F86" s="225">
        <v>288900</v>
      </c>
      <c r="G86" s="369">
        <v>6313941</v>
      </c>
      <c r="H86" s="1765"/>
    </row>
    <row r="87" spans="1:8" s="1764" customFormat="1" ht="15" customHeight="1">
      <c r="A87" s="371" t="s">
        <v>556</v>
      </c>
      <c r="B87" s="225">
        <v>168</v>
      </c>
      <c r="C87" s="225">
        <v>161</v>
      </c>
      <c r="D87" s="309">
        <v>2</v>
      </c>
      <c r="E87" s="225">
        <v>2071505</v>
      </c>
      <c r="F87" s="225">
        <v>60892</v>
      </c>
      <c r="G87" s="369">
        <v>1357153</v>
      </c>
      <c r="H87" s="1765"/>
    </row>
    <row r="88" spans="1:8" s="1764" customFormat="1" ht="15" customHeight="1">
      <c r="A88" s="371" t="s">
        <v>557</v>
      </c>
      <c r="B88" s="225">
        <v>122</v>
      </c>
      <c r="C88" s="225">
        <v>118</v>
      </c>
      <c r="D88" s="309">
        <v>12</v>
      </c>
      <c r="E88" s="225">
        <v>1359070</v>
      </c>
      <c r="F88" s="225">
        <v>36835</v>
      </c>
      <c r="G88" s="369">
        <v>713473</v>
      </c>
      <c r="H88" s="1765"/>
    </row>
    <row r="89" spans="1:8" s="1764" customFormat="1" ht="15" customHeight="1">
      <c r="A89" s="371" t="s">
        <v>558</v>
      </c>
      <c r="B89" s="225">
        <v>184</v>
      </c>
      <c r="C89" s="225">
        <v>183</v>
      </c>
      <c r="D89" s="309">
        <v>6</v>
      </c>
      <c r="E89" s="225">
        <v>2516773</v>
      </c>
      <c r="F89" s="225">
        <v>100830</v>
      </c>
      <c r="G89" s="369">
        <v>2263708</v>
      </c>
      <c r="H89" s="1765"/>
    </row>
    <row r="90" spans="1:8" s="1764" customFormat="1" ht="15" customHeight="1">
      <c r="A90" s="371" t="s">
        <v>559</v>
      </c>
      <c r="B90" s="225">
        <v>172</v>
      </c>
      <c r="C90" s="225">
        <v>169</v>
      </c>
      <c r="D90" s="309">
        <v>1</v>
      </c>
      <c r="E90" s="225">
        <v>2539261</v>
      </c>
      <c r="F90" s="225">
        <v>90343</v>
      </c>
      <c r="G90" s="369">
        <v>1979607</v>
      </c>
      <c r="H90" s="1765"/>
    </row>
    <row r="91" spans="1:8" s="1764" customFormat="1" ht="15" customHeight="1">
      <c r="A91" s="371" t="s">
        <v>560</v>
      </c>
      <c r="B91" s="225">
        <v>220</v>
      </c>
      <c r="C91" s="225">
        <v>219</v>
      </c>
      <c r="D91" s="309">
        <v>15</v>
      </c>
      <c r="E91" s="225">
        <v>4911280</v>
      </c>
      <c r="F91" s="225">
        <v>135315</v>
      </c>
      <c r="G91" s="369">
        <v>2825408</v>
      </c>
      <c r="H91" s="1765"/>
    </row>
    <row r="92" spans="1:8" s="1764" customFormat="1" ht="15" customHeight="1">
      <c r="A92" s="371" t="s">
        <v>561</v>
      </c>
      <c r="B92" s="225">
        <v>60</v>
      </c>
      <c r="C92" s="225">
        <v>60</v>
      </c>
      <c r="D92" s="309">
        <v>1</v>
      </c>
      <c r="E92" s="225">
        <v>2165307</v>
      </c>
      <c r="F92" s="225">
        <v>71708</v>
      </c>
      <c r="G92" s="369">
        <v>1443090</v>
      </c>
      <c r="H92" s="1765"/>
    </row>
    <row r="93" spans="1:8" s="1764" customFormat="1" ht="15" customHeight="1">
      <c r="A93" s="371" t="s">
        <v>562</v>
      </c>
      <c r="B93" s="225">
        <v>96</v>
      </c>
      <c r="C93" s="225">
        <v>95</v>
      </c>
      <c r="D93" s="309">
        <v>10</v>
      </c>
      <c r="E93" s="225">
        <v>1681369</v>
      </c>
      <c r="F93" s="225">
        <v>35819</v>
      </c>
      <c r="G93" s="369">
        <v>804822</v>
      </c>
      <c r="H93" s="1765"/>
    </row>
    <row r="94" spans="1:8" s="1764" customFormat="1" ht="15" customHeight="1">
      <c r="A94" s="371" t="s">
        <v>563</v>
      </c>
      <c r="B94" s="225">
        <v>64</v>
      </c>
      <c r="C94" s="225">
        <v>64</v>
      </c>
      <c r="D94" s="309">
        <v>4</v>
      </c>
      <c r="E94" s="225">
        <v>1064604</v>
      </c>
      <c r="F94" s="225">
        <v>27788</v>
      </c>
      <c r="G94" s="369">
        <v>577496</v>
      </c>
      <c r="H94" s="1765"/>
    </row>
    <row r="95" spans="1:8" s="1764" customFormat="1" ht="15" customHeight="1">
      <c r="A95" s="372" t="s">
        <v>564</v>
      </c>
      <c r="B95" s="225">
        <v>935</v>
      </c>
      <c r="C95" s="225">
        <v>915</v>
      </c>
      <c r="D95" s="309">
        <v>57</v>
      </c>
      <c r="E95" s="225">
        <v>17544375</v>
      </c>
      <c r="F95" s="225">
        <v>933219</v>
      </c>
      <c r="G95" s="369">
        <v>15675943</v>
      </c>
      <c r="H95" s="1765"/>
    </row>
    <row r="96" spans="1:8" s="1764" customFormat="1" ht="15" customHeight="1">
      <c r="A96" s="371" t="s">
        <v>565</v>
      </c>
      <c r="B96" s="225">
        <v>405</v>
      </c>
      <c r="C96" s="225">
        <v>392</v>
      </c>
      <c r="D96" s="309">
        <v>37</v>
      </c>
      <c r="E96" s="225">
        <v>9924837</v>
      </c>
      <c r="F96" s="225">
        <v>666144</v>
      </c>
      <c r="G96" s="369">
        <v>10703381</v>
      </c>
      <c r="H96" s="1765"/>
    </row>
    <row r="97" spans="1:8" s="1764" customFormat="1" ht="15" customHeight="1">
      <c r="A97" s="371" t="s">
        <v>566</v>
      </c>
      <c r="B97" s="225">
        <v>208</v>
      </c>
      <c r="C97" s="225">
        <v>206</v>
      </c>
      <c r="D97" s="309">
        <v>32</v>
      </c>
      <c r="E97" s="225">
        <v>6598409</v>
      </c>
      <c r="F97" s="225">
        <v>452182</v>
      </c>
      <c r="G97" s="369">
        <v>7023056</v>
      </c>
      <c r="H97" s="1765"/>
    </row>
    <row r="98" spans="1:8" s="1764" customFormat="1" ht="15" customHeight="1">
      <c r="A98" s="371" t="s">
        <v>567</v>
      </c>
      <c r="B98" s="225">
        <v>106</v>
      </c>
      <c r="C98" s="225">
        <v>101</v>
      </c>
      <c r="D98" s="309">
        <v>1</v>
      </c>
      <c r="E98" s="225">
        <v>1723261</v>
      </c>
      <c r="F98" s="225">
        <v>97435</v>
      </c>
      <c r="G98" s="369">
        <v>1608988</v>
      </c>
      <c r="H98" s="1765"/>
    </row>
    <row r="99" spans="1:8" s="1764" customFormat="1" ht="15" customHeight="1">
      <c r="A99" s="371" t="s">
        <v>568</v>
      </c>
      <c r="B99" s="225">
        <v>91</v>
      </c>
      <c r="C99" s="225">
        <v>85</v>
      </c>
      <c r="D99" s="309">
        <v>4</v>
      </c>
      <c r="E99" s="225">
        <v>1603167</v>
      </c>
      <c r="F99" s="225">
        <v>116527</v>
      </c>
      <c r="G99" s="369">
        <v>2071337</v>
      </c>
      <c r="H99" s="1765"/>
    </row>
    <row r="100" spans="1:8" s="1764" customFormat="1" ht="15" customHeight="1">
      <c r="A100" s="371" t="s">
        <v>569</v>
      </c>
      <c r="B100" s="225">
        <v>530</v>
      </c>
      <c r="C100" s="225">
        <v>523</v>
      </c>
      <c r="D100" s="309">
        <v>20</v>
      </c>
      <c r="E100" s="225">
        <v>7619538</v>
      </c>
      <c r="F100" s="225">
        <v>267075</v>
      </c>
      <c r="G100" s="369">
        <v>4972562</v>
      </c>
    </row>
    <row r="101" spans="1:8" s="1764" customFormat="1" ht="15" customHeight="1">
      <c r="A101" s="371" t="s">
        <v>570</v>
      </c>
      <c r="B101" s="225">
        <v>69</v>
      </c>
      <c r="C101" s="225">
        <v>69</v>
      </c>
      <c r="D101" s="309">
        <v>2</v>
      </c>
      <c r="E101" s="225">
        <v>1006550</v>
      </c>
      <c r="F101" s="225">
        <v>28687</v>
      </c>
      <c r="G101" s="369">
        <v>514050</v>
      </c>
    </row>
    <row r="102" spans="1:8" s="1764" customFormat="1" ht="15" customHeight="1">
      <c r="A102" s="371" t="s">
        <v>571</v>
      </c>
      <c r="B102" s="225">
        <v>104</v>
      </c>
      <c r="C102" s="225">
        <v>104</v>
      </c>
      <c r="D102" s="309">
        <v>3</v>
      </c>
      <c r="E102" s="225">
        <v>1477191</v>
      </c>
      <c r="F102" s="225">
        <v>38452</v>
      </c>
      <c r="G102" s="369">
        <v>702887</v>
      </c>
    </row>
    <row r="103" spans="1:8" s="1764" customFormat="1" ht="15" customHeight="1">
      <c r="A103" s="371" t="s">
        <v>572</v>
      </c>
      <c r="B103" s="225">
        <v>132</v>
      </c>
      <c r="C103" s="225">
        <v>129</v>
      </c>
      <c r="D103" s="309">
        <v>7</v>
      </c>
      <c r="E103" s="225">
        <v>1736172</v>
      </c>
      <c r="F103" s="225">
        <v>68932</v>
      </c>
      <c r="G103" s="369">
        <v>1296672</v>
      </c>
    </row>
    <row r="104" spans="1:8" s="1764" customFormat="1" ht="15" customHeight="1">
      <c r="A104" s="371" t="s">
        <v>573</v>
      </c>
      <c r="B104" s="225">
        <v>76</v>
      </c>
      <c r="C104" s="225">
        <v>74</v>
      </c>
      <c r="D104" s="309" t="s">
        <v>41</v>
      </c>
      <c r="E104" s="225">
        <v>1152466</v>
      </c>
      <c r="F104" s="225">
        <v>55238</v>
      </c>
      <c r="G104" s="369">
        <v>1029193</v>
      </c>
    </row>
    <row r="105" spans="1:8" s="1764" customFormat="1" ht="15" customHeight="1">
      <c r="A105" s="371" t="s">
        <v>574</v>
      </c>
      <c r="B105" s="225">
        <v>104</v>
      </c>
      <c r="C105" s="225">
        <v>102</v>
      </c>
      <c r="D105" s="309">
        <v>8</v>
      </c>
      <c r="E105" s="225">
        <v>1541044</v>
      </c>
      <c r="F105" s="225">
        <v>47544</v>
      </c>
      <c r="G105" s="369">
        <v>887569</v>
      </c>
    </row>
    <row r="106" spans="1:8" s="1764" customFormat="1" ht="15" customHeight="1">
      <c r="A106" s="371" t="s">
        <v>575</v>
      </c>
      <c r="B106" s="225">
        <v>45</v>
      </c>
      <c r="C106" s="225">
        <v>45</v>
      </c>
      <c r="D106" s="309" t="s">
        <v>41</v>
      </c>
      <c r="E106" s="225">
        <v>706115</v>
      </c>
      <c r="F106" s="225">
        <v>28222</v>
      </c>
      <c r="G106" s="369">
        <v>542191</v>
      </c>
    </row>
    <row r="107" spans="1:8" s="365" customFormat="1" ht="15" customHeight="1">
      <c r="A107" s="373"/>
      <c r="B107" s="374"/>
      <c r="C107" s="374"/>
      <c r="D107" s="374"/>
      <c r="E107" s="374"/>
      <c r="F107" s="374"/>
      <c r="G107" s="374"/>
    </row>
    <row r="108" spans="1:8" s="365" customFormat="1" ht="15" customHeight="1">
      <c r="A108" s="373"/>
      <c r="B108" s="374"/>
      <c r="C108" s="374"/>
      <c r="D108" s="374"/>
      <c r="E108" s="374"/>
      <c r="F108" s="374"/>
      <c r="G108" s="374"/>
    </row>
    <row r="109" spans="1:8" s="365" customFormat="1" ht="15" customHeight="1">
      <c r="A109" s="375"/>
      <c r="B109" s="376"/>
      <c r="C109" s="376"/>
      <c r="D109" s="376"/>
      <c r="E109" s="376"/>
      <c r="F109" s="376"/>
      <c r="G109" s="376"/>
    </row>
    <row r="110" spans="1:8" s="365" customFormat="1" ht="15" customHeight="1">
      <c r="A110" s="375"/>
      <c r="B110" s="376"/>
      <c r="C110" s="376"/>
      <c r="D110" s="376"/>
      <c r="E110" s="376"/>
      <c r="F110" s="376"/>
      <c r="G110" s="376"/>
    </row>
    <row r="111" spans="1:8" s="365" customFormat="1" ht="15" customHeight="1">
      <c r="A111" s="375"/>
      <c r="B111" s="376"/>
      <c r="C111" s="376"/>
      <c r="D111" s="376"/>
      <c r="E111" s="376"/>
      <c r="F111" s="376"/>
      <c r="G111" s="376"/>
    </row>
    <row r="112" spans="1:8" s="365" customFormat="1" ht="15" customHeight="1">
      <c r="A112" s="375"/>
      <c r="B112" s="376"/>
      <c r="C112" s="376"/>
      <c r="D112" s="376"/>
      <c r="E112" s="376"/>
      <c r="F112" s="376"/>
      <c r="G112" s="376"/>
    </row>
    <row r="113" spans="1:7" s="365" customFormat="1" ht="15" customHeight="1">
      <c r="A113" s="375"/>
      <c r="B113" s="376"/>
      <c r="C113" s="376"/>
      <c r="D113" s="376"/>
      <c r="E113" s="376"/>
      <c r="F113" s="376"/>
      <c r="G113" s="376"/>
    </row>
    <row r="114" spans="1:7" s="365" customFormat="1" ht="15" customHeight="1">
      <c r="A114" s="375"/>
      <c r="B114" s="376"/>
      <c r="C114" s="376"/>
      <c r="D114" s="376"/>
      <c r="E114" s="376"/>
      <c r="F114" s="376"/>
      <c r="G114" s="376"/>
    </row>
    <row r="115" spans="1:7" s="365" customFormat="1" ht="15" customHeight="1">
      <c r="A115" s="375"/>
      <c r="B115" s="376"/>
      <c r="C115" s="376"/>
      <c r="D115" s="376"/>
      <c r="E115" s="376"/>
      <c r="F115" s="376"/>
      <c r="G115" s="376"/>
    </row>
    <row r="116" spans="1:7" ht="15" customHeight="1">
      <c r="B116" s="378"/>
      <c r="C116" s="378"/>
      <c r="D116" s="378"/>
      <c r="E116" s="378"/>
      <c r="F116" s="378"/>
      <c r="G116" s="378"/>
    </row>
    <row r="117" spans="1:7" ht="15" customHeight="1">
      <c r="B117" s="378"/>
      <c r="C117" s="378"/>
      <c r="D117" s="378"/>
      <c r="E117" s="378"/>
      <c r="F117" s="378"/>
      <c r="G117" s="378"/>
    </row>
    <row r="118" spans="1:7" ht="15" customHeight="1">
      <c r="B118" s="378"/>
      <c r="C118" s="378"/>
      <c r="D118" s="378"/>
      <c r="E118" s="378"/>
      <c r="F118" s="378"/>
      <c r="G118" s="378"/>
    </row>
    <row r="119" spans="1:7" ht="15" customHeight="1">
      <c r="B119" s="378"/>
      <c r="C119" s="378"/>
      <c r="D119" s="378"/>
      <c r="E119" s="378"/>
      <c r="F119" s="378"/>
      <c r="G119" s="378"/>
    </row>
    <row r="120" spans="1:7" ht="15" customHeight="1">
      <c r="B120" s="378"/>
      <c r="C120" s="378"/>
      <c r="D120" s="378"/>
      <c r="E120" s="378"/>
      <c r="F120" s="378"/>
      <c r="G120" s="378"/>
    </row>
    <row r="121" spans="1:7" ht="15" customHeight="1">
      <c r="B121" s="378"/>
      <c r="C121" s="378"/>
      <c r="D121" s="378"/>
      <c r="E121" s="378"/>
      <c r="F121" s="378"/>
      <c r="G121" s="378"/>
    </row>
    <row r="122" spans="1:7" ht="15" customHeight="1">
      <c r="B122" s="378"/>
      <c r="C122" s="378"/>
      <c r="D122" s="378"/>
      <c r="E122" s="378"/>
      <c r="F122" s="378"/>
      <c r="G122" s="378"/>
    </row>
    <row r="123" spans="1:7" ht="15" customHeight="1">
      <c r="B123" s="378"/>
      <c r="C123" s="378"/>
      <c r="D123" s="378"/>
      <c r="E123" s="378"/>
      <c r="F123" s="378"/>
      <c r="G123" s="378"/>
    </row>
    <row r="124" spans="1:7" ht="15" customHeight="1">
      <c r="B124" s="378"/>
      <c r="C124" s="378"/>
      <c r="D124" s="378"/>
      <c r="E124" s="378"/>
      <c r="F124" s="378"/>
      <c r="G124" s="378"/>
    </row>
    <row r="125" spans="1:7" ht="15" customHeight="1">
      <c r="B125" s="380"/>
      <c r="C125" s="380"/>
      <c r="D125" s="380"/>
      <c r="E125" s="380"/>
      <c r="F125" s="380"/>
      <c r="G125" s="380"/>
    </row>
    <row r="126" spans="1:7" ht="15" customHeight="1">
      <c r="B126" s="380"/>
      <c r="C126" s="380"/>
      <c r="D126" s="380"/>
      <c r="E126" s="380"/>
      <c r="F126" s="380"/>
      <c r="G126" s="380"/>
    </row>
    <row r="127" spans="1:7" ht="15" customHeight="1">
      <c r="B127" s="380"/>
      <c r="C127" s="380"/>
      <c r="D127" s="380"/>
      <c r="E127" s="380"/>
      <c r="F127" s="380"/>
      <c r="G127" s="380"/>
    </row>
    <row r="128" spans="1:7" ht="15" customHeight="1">
      <c r="B128" s="380"/>
      <c r="C128" s="380"/>
      <c r="D128" s="380"/>
      <c r="E128" s="380"/>
      <c r="F128" s="380"/>
      <c r="G128" s="380"/>
    </row>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sheetData>
  <mergeCells count="12">
    <mergeCell ref="B7:E7"/>
    <mergeCell ref="F7:G7"/>
    <mergeCell ref="A1:G1"/>
    <mergeCell ref="A2:G2"/>
    <mergeCell ref="A3:A7"/>
    <mergeCell ref="B3:C4"/>
    <mergeCell ref="D3:D6"/>
    <mergeCell ref="E3:E6"/>
    <mergeCell ref="F3:F6"/>
    <mergeCell ref="G3:G6"/>
    <mergeCell ref="B5:B6"/>
    <mergeCell ref="C5:C6"/>
  </mergeCells>
  <hyperlinks>
    <hyperlink ref="A2:B2" location="'Spis treści'!A1" display="'Spis treści'!A1" xr:uid="{00000000-0004-0000-1B00-000000000000}"/>
    <hyperlink ref="A2:G2" location="'Spis tablic_DZIAŁ III '!A1" display="'Spis tablic_DZIAŁ III '!A1" xr:uid="{00000000-0004-0000-1B00-000001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179"/>
  <sheetViews>
    <sheetView topLeftCell="A10" zoomScaleNormal="100" workbookViewId="0">
      <selection activeCell="I11" sqref="I11"/>
    </sheetView>
  </sheetViews>
  <sheetFormatPr defaultColWidth="9.109375" defaultRowHeight="13.2"/>
  <cols>
    <col min="1" max="1" width="25.6640625" style="404" customWidth="1"/>
    <col min="2" max="5" width="13.6640625" style="405" customWidth="1"/>
    <col min="6" max="6" width="9.109375" style="405"/>
    <col min="7" max="16384" width="9.109375" style="404"/>
  </cols>
  <sheetData>
    <row r="1" spans="1:11" s="383" customFormat="1" ht="50.1" customHeight="1">
      <c r="A1" s="2252" t="s">
        <v>2739</v>
      </c>
      <c r="B1" s="2253"/>
      <c r="C1" s="2253"/>
      <c r="D1" s="2253"/>
      <c r="E1" s="2253"/>
      <c r="F1" s="381"/>
      <c r="G1" s="382"/>
    </row>
    <row r="2" spans="1:11" s="385" customFormat="1" ht="24.9" customHeight="1">
      <c r="A2" s="2115" t="s">
        <v>11</v>
      </c>
      <c r="B2" s="2115"/>
      <c r="C2" s="2115"/>
      <c r="D2" s="2115"/>
      <c r="E2" s="2115"/>
      <c r="F2" s="384"/>
    </row>
    <row r="3" spans="1:11" s="409" customFormat="1" ht="24.9" customHeight="1">
      <c r="A3" s="2254" t="s">
        <v>471</v>
      </c>
      <c r="B3" s="2255" t="s">
        <v>576</v>
      </c>
      <c r="C3" s="2258" t="s">
        <v>2738</v>
      </c>
      <c r="D3" s="2255" t="s">
        <v>577</v>
      </c>
      <c r="E3" s="2261"/>
      <c r="F3" s="408"/>
    </row>
    <row r="4" spans="1:11" s="409" customFormat="1" ht="24.9" customHeight="1">
      <c r="A4" s="2134"/>
      <c r="B4" s="2256"/>
      <c r="C4" s="2259"/>
      <c r="D4" s="2256"/>
      <c r="E4" s="2262"/>
      <c r="F4" s="408"/>
    </row>
    <row r="5" spans="1:11" s="409" customFormat="1" ht="24.9" customHeight="1">
      <c r="A5" s="2134"/>
      <c r="B5" s="2256"/>
      <c r="C5" s="2259"/>
      <c r="D5" s="2256"/>
      <c r="E5" s="2262"/>
      <c r="F5" s="408"/>
    </row>
    <row r="6" spans="1:11" s="409" customFormat="1" ht="24.9" customHeight="1">
      <c r="A6" s="2134"/>
      <c r="B6" s="2256"/>
      <c r="C6" s="2259"/>
      <c r="D6" s="2255" t="s">
        <v>390</v>
      </c>
      <c r="E6" s="2261" t="s">
        <v>368</v>
      </c>
      <c r="F6" s="408"/>
    </row>
    <row r="7" spans="1:11" s="409" customFormat="1" ht="24.9" customHeight="1">
      <c r="A7" s="2134"/>
      <c r="B7" s="2256"/>
      <c r="C7" s="2259"/>
      <c r="D7" s="2256"/>
      <c r="E7" s="2262"/>
      <c r="F7" s="408"/>
    </row>
    <row r="8" spans="1:11" s="409" customFormat="1" ht="24.9" customHeight="1">
      <c r="A8" s="2135"/>
      <c r="B8" s="2257"/>
      <c r="C8" s="2260"/>
      <c r="D8" s="2257"/>
      <c r="E8" s="2263"/>
      <c r="F8" s="408"/>
    </row>
    <row r="9" spans="1:11" s="389" customFormat="1" ht="15" customHeight="1">
      <c r="A9" s="345" t="s">
        <v>439</v>
      </c>
      <c r="B9" s="301">
        <v>746</v>
      </c>
      <c r="C9" s="261">
        <v>819962</v>
      </c>
      <c r="D9" s="261">
        <v>43344</v>
      </c>
      <c r="E9" s="366">
        <v>1119</v>
      </c>
      <c r="F9" s="388"/>
    </row>
    <row r="10" spans="1:11" s="389" customFormat="1" ht="15" customHeight="1">
      <c r="A10" s="208" t="s">
        <v>451</v>
      </c>
      <c r="B10" s="304">
        <v>712</v>
      </c>
      <c r="C10" s="324">
        <v>786105</v>
      </c>
      <c r="D10" s="324">
        <v>42301</v>
      </c>
      <c r="E10" s="390">
        <v>1079</v>
      </c>
      <c r="F10" s="391"/>
      <c r="G10" s="391"/>
      <c r="H10" s="391"/>
      <c r="I10" s="391"/>
      <c r="J10" s="391"/>
      <c r="K10" s="391"/>
    </row>
    <row r="11" spans="1:11" s="389" customFormat="1" ht="21" customHeight="1">
      <c r="A11" s="392" t="s">
        <v>578</v>
      </c>
      <c r="B11" s="309">
        <v>1</v>
      </c>
      <c r="C11" s="225">
        <v>25004</v>
      </c>
      <c r="D11" s="225">
        <v>386</v>
      </c>
      <c r="E11" s="393">
        <v>6</v>
      </c>
      <c r="F11" s="394"/>
    </row>
    <row r="12" spans="1:11" s="389" customFormat="1" ht="21" customHeight="1">
      <c r="A12" s="392" t="s">
        <v>576</v>
      </c>
      <c r="B12" s="309"/>
      <c r="C12" s="225"/>
      <c r="D12" s="225"/>
      <c r="E12" s="393"/>
      <c r="F12" s="394"/>
    </row>
    <row r="13" spans="1:11" s="389" customFormat="1" ht="21" customHeight="1">
      <c r="A13" s="392" t="s">
        <v>579</v>
      </c>
      <c r="B13" s="309">
        <v>66</v>
      </c>
      <c r="C13" s="225">
        <v>23823</v>
      </c>
      <c r="D13" s="225">
        <v>829</v>
      </c>
      <c r="E13" s="393">
        <v>20</v>
      </c>
      <c r="F13" s="394"/>
    </row>
    <row r="14" spans="1:11" s="389" customFormat="1" ht="21" customHeight="1">
      <c r="A14" s="392" t="s">
        <v>580</v>
      </c>
      <c r="B14" s="309">
        <v>75</v>
      </c>
      <c r="C14" s="225">
        <v>15407</v>
      </c>
      <c r="D14" s="225">
        <v>666</v>
      </c>
      <c r="E14" s="393">
        <v>6</v>
      </c>
      <c r="F14" s="394"/>
    </row>
    <row r="15" spans="1:11" s="389" customFormat="1" ht="21" customHeight="1">
      <c r="A15" s="392" t="s">
        <v>581</v>
      </c>
      <c r="B15" s="309">
        <v>520</v>
      </c>
      <c r="C15" s="225">
        <v>591877</v>
      </c>
      <c r="D15" s="225">
        <v>36451</v>
      </c>
      <c r="E15" s="393">
        <v>962</v>
      </c>
      <c r="F15" s="394"/>
    </row>
    <row r="16" spans="1:11" s="389" customFormat="1" ht="21" customHeight="1">
      <c r="A16" s="392" t="s">
        <v>582</v>
      </c>
      <c r="B16" s="309">
        <v>15</v>
      </c>
      <c r="C16" s="225">
        <v>96007</v>
      </c>
      <c r="D16" s="225">
        <v>3227</v>
      </c>
      <c r="E16" s="393">
        <v>68</v>
      </c>
      <c r="F16" s="394"/>
    </row>
    <row r="17" spans="1:6" s="389" customFormat="1" ht="21" customHeight="1">
      <c r="A17" s="392" t="s">
        <v>583</v>
      </c>
      <c r="B17" s="309">
        <v>35</v>
      </c>
      <c r="C17" s="225">
        <v>33987</v>
      </c>
      <c r="D17" s="225">
        <v>742</v>
      </c>
      <c r="E17" s="393">
        <v>17</v>
      </c>
      <c r="F17" s="394"/>
    </row>
    <row r="18" spans="1:6" s="389" customFormat="1" ht="15" customHeight="1">
      <c r="A18" s="392" t="s">
        <v>584</v>
      </c>
      <c r="B18" s="309">
        <v>62</v>
      </c>
      <c r="C18" s="225">
        <v>66897</v>
      </c>
      <c r="D18" s="225">
        <v>4719</v>
      </c>
      <c r="E18" s="395">
        <v>114</v>
      </c>
      <c r="F18" s="394"/>
    </row>
    <row r="19" spans="1:6" s="389" customFormat="1" ht="15" customHeight="1">
      <c r="A19" s="392" t="s">
        <v>585</v>
      </c>
      <c r="B19" s="309">
        <v>28</v>
      </c>
      <c r="C19" s="225">
        <v>45964</v>
      </c>
      <c r="D19" s="225">
        <v>2288</v>
      </c>
      <c r="E19" s="395">
        <v>88</v>
      </c>
      <c r="F19" s="394"/>
    </row>
    <row r="20" spans="1:6" s="389" customFormat="1" ht="15" customHeight="1">
      <c r="A20" s="392" t="s">
        <v>586</v>
      </c>
      <c r="B20" s="309">
        <v>35</v>
      </c>
      <c r="C20" s="225">
        <v>41890</v>
      </c>
      <c r="D20" s="225">
        <v>2243</v>
      </c>
      <c r="E20" s="395">
        <v>43</v>
      </c>
      <c r="F20" s="394"/>
    </row>
    <row r="21" spans="1:6" s="389" customFormat="1" ht="15" customHeight="1">
      <c r="A21" s="392" t="s">
        <v>587</v>
      </c>
      <c r="B21" s="309">
        <v>6</v>
      </c>
      <c r="C21" s="225">
        <v>20028</v>
      </c>
      <c r="D21" s="225">
        <v>1260</v>
      </c>
      <c r="E21" s="395">
        <v>12</v>
      </c>
      <c r="F21" s="394"/>
    </row>
    <row r="22" spans="1:6" s="389" customFormat="1" ht="15" customHeight="1">
      <c r="A22" s="392" t="s">
        <v>588</v>
      </c>
      <c r="B22" s="309">
        <v>40</v>
      </c>
      <c r="C22" s="225">
        <v>43297</v>
      </c>
      <c r="D22" s="225">
        <v>2256</v>
      </c>
      <c r="E22" s="395">
        <v>52</v>
      </c>
      <c r="F22" s="394"/>
    </row>
    <row r="23" spans="1:6" s="389" customFormat="1" ht="15" customHeight="1">
      <c r="A23" s="392" t="s">
        <v>589</v>
      </c>
      <c r="B23" s="309">
        <v>117</v>
      </c>
      <c r="C23" s="225">
        <v>83712</v>
      </c>
      <c r="D23" s="225">
        <v>4794</v>
      </c>
      <c r="E23" s="395">
        <v>190</v>
      </c>
      <c r="F23" s="394"/>
    </row>
    <row r="24" spans="1:6" s="389" customFormat="1" ht="15" customHeight="1">
      <c r="A24" s="392" t="s">
        <v>590</v>
      </c>
      <c r="B24" s="309">
        <v>168</v>
      </c>
      <c r="C24" s="225">
        <v>181188</v>
      </c>
      <c r="D24" s="225">
        <v>7844</v>
      </c>
      <c r="E24" s="395">
        <v>154</v>
      </c>
      <c r="F24" s="394"/>
    </row>
    <row r="25" spans="1:6" s="389" customFormat="1" ht="15" customHeight="1">
      <c r="A25" s="392" t="s">
        <v>591</v>
      </c>
      <c r="B25" s="309">
        <v>11</v>
      </c>
      <c r="C25" s="225">
        <v>15848</v>
      </c>
      <c r="D25" s="225">
        <v>635</v>
      </c>
      <c r="E25" s="395">
        <v>20</v>
      </c>
      <c r="F25" s="394"/>
    </row>
    <row r="26" spans="1:6" s="389" customFormat="1" ht="15" customHeight="1">
      <c r="A26" s="392" t="s">
        <v>592</v>
      </c>
      <c r="B26" s="309">
        <v>10</v>
      </c>
      <c r="C26" s="225">
        <v>15141</v>
      </c>
      <c r="D26" s="225">
        <v>1043</v>
      </c>
      <c r="E26" s="395">
        <v>18</v>
      </c>
      <c r="F26" s="394"/>
    </row>
    <row r="27" spans="1:6" s="389" customFormat="1" ht="15" customHeight="1">
      <c r="A27" s="392" t="s">
        <v>593</v>
      </c>
      <c r="B27" s="309">
        <v>21</v>
      </c>
      <c r="C27" s="225">
        <v>20603</v>
      </c>
      <c r="D27" s="225">
        <v>1227</v>
      </c>
      <c r="E27" s="395">
        <v>45</v>
      </c>
      <c r="F27" s="394"/>
    </row>
    <row r="28" spans="1:6" s="389" customFormat="1" ht="15" customHeight="1">
      <c r="A28" s="392" t="s">
        <v>594</v>
      </c>
      <c r="B28" s="309">
        <v>18</v>
      </c>
      <c r="C28" s="225">
        <v>34496</v>
      </c>
      <c r="D28" s="225">
        <v>2381</v>
      </c>
      <c r="E28" s="395">
        <v>77</v>
      </c>
      <c r="F28" s="394"/>
    </row>
    <row r="29" spans="1:6" s="389" customFormat="1" ht="15" customHeight="1">
      <c r="A29" s="392" t="s">
        <v>595</v>
      </c>
      <c r="B29" s="309">
        <v>96</v>
      </c>
      <c r="C29" s="225">
        <v>63400</v>
      </c>
      <c r="D29" s="225">
        <v>3698</v>
      </c>
      <c r="E29" s="395">
        <v>106</v>
      </c>
      <c r="F29" s="394"/>
    </row>
    <row r="30" spans="1:6" s="389" customFormat="1" ht="15" customHeight="1">
      <c r="A30" s="392" t="s">
        <v>596</v>
      </c>
      <c r="B30" s="309">
        <v>9</v>
      </c>
      <c r="C30" s="225">
        <v>14768</v>
      </c>
      <c r="D30" s="225">
        <v>712</v>
      </c>
      <c r="E30" s="395">
        <v>20</v>
      </c>
      <c r="F30" s="394"/>
    </row>
    <row r="31" spans="1:6" s="389" customFormat="1" ht="15" customHeight="1">
      <c r="A31" s="392" t="s">
        <v>597</v>
      </c>
      <c r="B31" s="309">
        <v>18</v>
      </c>
      <c r="C31" s="225">
        <v>30034</v>
      </c>
      <c r="D31" s="225">
        <v>1178</v>
      </c>
      <c r="E31" s="395">
        <v>21</v>
      </c>
      <c r="F31" s="394"/>
    </row>
    <row r="32" spans="1:6" s="389" customFormat="1" ht="15" customHeight="1">
      <c r="A32" s="392" t="s">
        <v>458</v>
      </c>
      <c r="B32" s="309">
        <v>59</v>
      </c>
      <c r="C32" s="225">
        <v>70647</v>
      </c>
      <c r="D32" s="225">
        <v>3689</v>
      </c>
      <c r="E32" s="395">
        <v>89</v>
      </c>
      <c r="F32" s="394"/>
    </row>
    <row r="33" spans="1:6" s="389" customFormat="1" ht="15" customHeight="1">
      <c r="A33" s="392" t="s">
        <v>598</v>
      </c>
      <c r="B33" s="396">
        <v>14</v>
      </c>
      <c r="C33" s="397">
        <v>38192</v>
      </c>
      <c r="D33" s="397">
        <v>2334</v>
      </c>
      <c r="E33" s="398">
        <v>30</v>
      </c>
      <c r="F33" s="394"/>
    </row>
    <row r="34" spans="1:6" s="389" customFormat="1" ht="15" customHeight="1">
      <c r="A34" s="392"/>
      <c r="B34" s="399"/>
      <c r="C34" s="400"/>
      <c r="D34" s="400"/>
      <c r="E34" s="400"/>
      <c r="F34" s="394"/>
    </row>
    <row r="35" spans="1:6" s="389" customFormat="1" ht="15" customHeight="1">
      <c r="A35" s="401"/>
      <c r="B35" s="402"/>
      <c r="C35" s="402"/>
      <c r="D35" s="402"/>
      <c r="E35" s="402"/>
      <c r="F35" s="388"/>
    </row>
    <row r="36" spans="1:6" s="389" customFormat="1" ht="15" customHeight="1">
      <c r="B36" s="402"/>
      <c r="C36" s="402"/>
      <c r="D36" s="402"/>
      <c r="E36" s="402"/>
      <c r="F36" s="388"/>
    </row>
    <row r="37" spans="1:6" s="389" customFormat="1" ht="15" customHeight="1">
      <c r="B37" s="402"/>
      <c r="C37" s="402"/>
      <c r="D37" s="402"/>
      <c r="E37" s="402"/>
      <c r="F37" s="388"/>
    </row>
    <row r="38" spans="1:6" s="389" customFormat="1" ht="15" customHeight="1">
      <c r="B38" s="402"/>
      <c r="C38" s="402"/>
      <c r="D38" s="402"/>
      <c r="E38" s="402"/>
      <c r="F38" s="388"/>
    </row>
    <row r="39" spans="1:6" s="389" customFormat="1" ht="15" customHeight="1">
      <c r="B39" s="402"/>
      <c r="C39" s="402"/>
      <c r="D39" s="402"/>
      <c r="E39" s="402"/>
      <c r="F39" s="388"/>
    </row>
    <row r="40" spans="1:6" s="389" customFormat="1" ht="15" customHeight="1">
      <c r="B40" s="402"/>
      <c r="C40" s="402"/>
      <c r="D40" s="402"/>
      <c r="E40" s="402"/>
      <c r="F40" s="388"/>
    </row>
    <row r="41" spans="1:6" s="389" customFormat="1" ht="15" customHeight="1">
      <c r="B41" s="402"/>
      <c r="C41" s="402"/>
      <c r="D41" s="402"/>
      <c r="E41" s="402"/>
      <c r="F41" s="388"/>
    </row>
    <row r="42" spans="1:6" s="389" customFormat="1" ht="15" customHeight="1">
      <c r="B42" s="402"/>
      <c r="C42" s="402"/>
      <c r="D42" s="402"/>
      <c r="E42" s="402"/>
      <c r="F42" s="388"/>
    </row>
    <row r="43" spans="1:6" s="389" customFormat="1" ht="15" customHeight="1">
      <c r="B43" s="402"/>
      <c r="C43" s="402"/>
      <c r="D43" s="402"/>
      <c r="E43" s="402"/>
      <c r="F43" s="388"/>
    </row>
    <row r="44" spans="1:6" s="389" customFormat="1" ht="15" customHeight="1">
      <c r="B44" s="402"/>
      <c r="C44" s="402"/>
      <c r="D44" s="402"/>
      <c r="E44" s="402"/>
      <c r="F44" s="388"/>
    </row>
    <row r="45" spans="1:6" s="389" customFormat="1" ht="15" customHeight="1">
      <c r="B45" s="402"/>
      <c r="C45" s="402"/>
      <c r="D45" s="402"/>
      <c r="E45" s="402"/>
      <c r="F45" s="388"/>
    </row>
    <row r="46" spans="1:6" s="389" customFormat="1" ht="15" customHeight="1">
      <c r="B46" s="402"/>
      <c r="C46" s="402"/>
      <c r="D46" s="402"/>
      <c r="E46" s="402"/>
      <c r="F46" s="388"/>
    </row>
    <row r="47" spans="1:6" s="389" customFormat="1" ht="15" customHeight="1">
      <c r="B47" s="402"/>
      <c r="C47" s="402"/>
      <c r="D47" s="402"/>
      <c r="E47" s="402"/>
      <c r="F47" s="388"/>
    </row>
    <row r="48" spans="1:6" s="389" customFormat="1" ht="15" customHeight="1">
      <c r="B48" s="402"/>
      <c r="C48" s="402"/>
      <c r="D48" s="402"/>
      <c r="E48" s="402"/>
      <c r="F48" s="388"/>
    </row>
    <row r="49" spans="2:6" s="389" customFormat="1" ht="15" customHeight="1">
      <c r="B49" s="402"/>
      <c r="C49" s="402"/>
      <c r="D49" s="402"/>
      <c r="E49" s="402"/>
      <c r="F49" s="388"/>
    </row>
    <row r="50" spans="2:6" s="389" customFormat="1" ht="15" customHeight="1">
      <c r="B50" s="402"/>
      <c r="C50" s="402"/>
      <c r="D50" s="402"/>
      <c r="E50" s="402"/>
      <c r="F50" s="388"/>
    </row>
    <row r="51" spans="2:6" s="389" customFormat="1" ht="15" customHeight="1">
      <c r="B51" s="402"/>
      <c r="C51" s="402"/>
      <c r="D51" s="402"/>
      <c r="E51" s="402"/>
      <c r="F51" s="388"/>
    </row>
    <row r="52" spans="2:6" s="389" customFormat="1" ht="15" customHeight="1">
      <c r="B52" s="402"/>
      <c r="C52" s="402"/>
      <c r="D52" s="402"/>
      <c r="E52" s="402"/>
      <c r="F52" s="388"/>
    </row>
    <row r="53" spans="2:6" s="389" customFormat="1" ht="15" customHeight="1">
      <c r="B53" s="402"/>
      <c r="C53" s="402"/>
      <c r="D53" s="402"/>
      <c r="E53" s="402"/>
      <c r="F53" s="388"/>
    </row>
    <row r="54" spans="2:6" s="389" customFormat="1" ht="15" customHeight="1">
      <c r="B54" s="402"/>
      <c r="C54" s="402"/>
      <c r="D54" s="402"/>
      <c r="E54" s="402"/>
      <c r="F54" s="388"/>
    </row>
    <row r="55" spans="2:6" s="389" customFormat="1" ht="15" customHeight="1">
      <c r="B55" s="402"/>
      <c r="C55" s="402"/>
      <c r="D55" s="402"/>
      <c r="E55" s="402"/>
      <c r="F55" s="388"/>
    </row>
    <row r="56" spans="2:6" s="389" customFormat="1" ht="15" customHeight="1">
      <c r="B56" s="402"/>
      <c r="C56" s="402"/>
      <c r="D56" s="402"/>
      <c r="E56" s="402"/>
      <c r="F56" s="388"/>
    </row>
    <row r="57" spans="2:6" s="389" customFormat="1" ht="15" customHeight="1">
      <c r="B57" s="402"/>
      <c r="C57" s="402"/>
      <c r="D57" s="402"/>
      <c r="E57" s="402"/>
      <c r="F57" s="388"/>
    </row>
    <row r="58" spans="2:6" s="389" customFormat="1" ht="15" customHeight="1">
      <c r="B58" s="402"/>
      <c r="C58" s="402"/>
      <c r="D58" s="402"/>
      <c r="E58" s="402"/>
      <c r="F58" s="388"/>
    </row>
    <row r="59" spans="2:6" s="389" customFormat="1" ht="15" customHeight="1">
      <c r="B59" s="402"/>
      <c r="C59" s="402"/>
      <c r="D59" s="402"/>
      <c r="E59" s="402"/>
      <c r="F59" s="388"/>
    </row>
    <row r="60" spans="2:6" s="389" customFormat="1" ht="15" customHeight="1">
      <c r="B60" s="402"/>
      <c r="C60" s="402"/>
      <c r="D60" s="402"/>
      <c r="E60" s="402"/>
      <c r="F60" s="388"/>
    </row>
    <row r="61" spans="2:6" s="389" customFormat="1" ht="15" customHeight="1">
      <c r="B61" s="402"/>
      <c r="C61" s="402"/>
      <c r="D61" s="402"/>
      <c r="E61" s="402"/>
      <c r="F61" s="388"/>
    </row>
    <row r="62" spans="2:6" s="389" customFormat="1" ht="15" customHeight="1">
      <c r="B62" s="402"/>
      <c r="C62" s="402"/>
      <c r="D62" s="402"/>
      <c r="E62" s="402"/>
      <c r="F62" s="388"/>
    </row>
    <row r="63" spans="2:6" s="389" customFormat="1" ht="15" customHeight="1">
      <c r="B63" s="402"/>
      <c r="C63" s="402"/>
      <c r="D63" s="402"/>
      <c r="E63" s="402"/>
      <c r="F63" s="388"/>
    </row>
    <row r="64" spans="2:6" s="389" customFormat="1" ht="15" customHeight="1">
      <c r="B64" s="402"/>
      <c r="C64" s="402"/>
      <c r="D64" s="402"/>
      <c r="E64" s="402"/>
      <c r="F64" s="388"/>
    </row>
    <row r="65" spans="2:6" s="389" customFormat="1" ht="15" customHeight="1">
      <c r="B65" s="402"/>
      <c r="C65" s="402"/>
      <c r="D65" s="402"/>
      <c r="E65" s="402"/>
      <c r="F65" s="388"/>
    </row>
    <row r="66" spans="2:6" s="389" customFormat="1" ht="15" customHeight="1">
      <c r="B66" s="402"/>
      <c r="C66" s="402"/>
      <c r="D66" s="402"/>
      <c r="E66" s="402"/>
      <c r="F66" s="388"/>
    </row>
    <row r="67" spans="2:6" s="389" customFormat="1" ht="15" customHeight="1">
      <c r="B67" s="402"/>
      <c r="C67" s="402"/>
      <c r="D67" s="402"/>
      <c r="E67" s="402"/>
      <c r="F67" s="388"/>
    </row>
    <row r="68" spans="2:6" s="389" customFormat="1" ht="15" customHeight="1">
      <c r="B68" s="402"/>
      <c r="C68" s="402"/>
      <c r="D68" s="402"/>
      <c r="E68" s="402"/>
      <c r="F68" s="388"/>
    </row>
    <row r="69" spans="2:6" s="389" customFormat="1" ht="15" customHeight="1">
      <c r="B69" s="402"/>
      <c r="C69" s="402"/>
      <c r="D69" s="402"/>
      <c r="E69" s="402"/>
      <c r="F69" s="388"/>
    </row>
    <row r="70" spans="2:6" s="389" customFormat="1" ht="15" customHeight="1">
      <c r="B70" s="402"/>
      <c r="C70" s="402"/>
      <c r="D70" s="402"/>
      <c r="E70" s="402"/>
      <c r="F70" s="388"/>
    </row>
    <row r="71" spans="2:6" s="389" customFormat="1" ht="15" customHeight="1">
      <c r="B71" s="402"/>
      <c r="C71" s="402"/>
      <c r="D71" s="402"/>
      <c r="E71" s="402"/>
      <c r="F71" s="388"/>
    </row>
    <row r="72" spans="2:6" s="389" customFormat="1" ht="15" customHeight="1">
      <c r="B72" s="402"/>
      <c r="C72" s="402"/>
      <c r="D72" s="402"/>
      <c r="E72" s="402"/>
      <c r="F72" s="388"/>
    </row>
    <row r="73" spans="2:6" s="389" customFormat="1" ht="15" customHeight="1">
      <c r="B73" s="403"/>
      <c r="C73" s="403"/>
      <c r="D73" s="403"/>
      <c r="E73" s="403"/>
      <c r="F73" s="388"/>
    </row>
    <row r="74" spans="2:6" s="389" customFormat="1" ht="15" customHeight="1">
      <c r="B74" s="403"/>
      <c r="C74" s="403"/>
      <c r="D74" s="403"/>
      <c r="E74" s="403"/>
      <c r="F74" s="388"/>
    </row>
    <row r="75" spans="2:6" s="389" customFormat="1" ht="15" customHeight="1">
      <c r="B75" s="403"/>
      <c r="C75" s="403"/>
      <c r="D75" s="403"/>
      <c r="E75" s="403"/>
      <c r="F75" s="388"/>
    </row>
    <row r="76" spans="2:6" s="389" customFormat="1" ht="15" customHeight="1">
      <c r="B76" s="403"/>
      <c r="C76" s="403"/>
      <c r="D76" s="403"/>
      <c r="E76" s="403"/>
      <c r="F76" s="388"/>
    </row>
    <row r="77" spans="2:6" s="389" customFormat="1" ht="15" customHeight="1">
      <c r="B77" s="403"/>
      <c r="C77" s="403"/>
      <c r="D77" s="403"/>
      <c r="E77" s="403"/>
      <c r="F77" s="388"/>
    </row>
    <row r="78" spans="2:6" s="389" customFormat="1" ht="15" customHeight="1">
      <c r="B78" s="403"/>
      <c r="C78" s="403"/>
      <c r="D78" s="403"/>
      <c r="E78" s="403"/>
      <c r="F78" s="388"/>
    </row>
    <row r="79" spans="2:6" s="389" customFormat="1" ht="15" customHeight="1">
      <c r="B79" s="403"/>
      <c r="C79" s="403"/>
      <c r="D79" s="403"/>
      <c r="E79" s="403"/>
      <c r="F79" s="388"/>
    </row>
    <row r="80" spans="2:6" s="389" customFormat="1" ht="15" customHeight="1">
      <c r="B80" s="403"/>
      <c r="C80" s="403"/>
      <c r="D80" s="403"/>
      <c r="E80" s="403"/>
      <c r="F80" s="388"/>
    </row>
    <row r="81" spans="2:6" s="389" customFormat="1" ht="15" customHeight="1">
      <c r="B81" s="403"/>
      <c r="C81" s="403"/>
      <c r="D81" s="403"/>
      <c r="E81" s="403"/>
      <c r="F81" s="388"/>
    </row>
    <row r="82" spans="2:6" s="389" customFormat="1" ht="15" customHeight="1">
      <c r="B82" s="403"/>
      <c r="C82" s="403"/>
      <c r="D82" s="403"/>
      <c r="E82" s="403"/>
      <c r="F82" s="388"/>
    </row>
    <row r="83" spans="2:6" s="389" customFormat="1" ht="15" customHeight="1">
      <c r="B83" s="403"/>
      <c r="C83" s="403"/>
      <c r="D83" s="403"/>
      <c r="E83" s="403"/>
      <c r="F83" s="388"/>
    </row>
    <row r="84" spans="2:6" s="389" customFormat="1" ht="15" customHeight="1">
      <c r="B84" s="403"/>
      <c r="C84" s="403"/>
      <c r="D84" s="403"/>
      <c r="E84" s="403"/>
      <c r="F84" s="388"/>
    </row>
    <row r="85" spans="2:6" s="389" customFormat="1" ht="15" customHeight="1">
      <c r="B85" s="403"/>
      <c r="C85" s="403"/>
      <c r="D85" s="403"/>
      <c r="E85" s="403"/>
      <c r="F85" s="388"/>
    </row>
    <row r="86" spans="2:6" s="389" customFormat="1" ht="15" customHeight="1">
      <c r="B86" s="403"/>
      <c r="C86" s="403"/>
      <c r="D86" s="403"/>
      <c r="E86" s="403"/>
      <c r="F86" s="388"/>
    </row>
    <row r="87" spans="2:6" s="389" customFormat="1" ht="15" customHeight="1">
      <c r="B87" s="403"/>
      <c r="C87" s="403"/>
      <c r="D87" s="403"/>
      <c r="E87" s="403"/>
      <c r="F87" s="388"/>
    </row>
    <row r="88" spans="2:6" s="389" customFormat="1" ht="15" customHeight="1">
      <c r="B88" s="403"/>
      <c r="C88" s="403"/>
      <c r="D88" s="403"/>
      <c r="E88" s="403"/>
      <c r="F88" s="388"/>
    </row>
    <row r="89" spans="2:6" s="389" customFormat="1" ht="15" customHeight="1">
      <c r="B89" s="403"/>
      <c r="C89" s="403"/>
      <c r="D89" s="403"/>
      <c r="E89" s="403"/>
      <c r="F89" s="388"/>
    </row>
    <row r="90" spans="2:6" s="389" customFormat="1" ht="15" customHeight="1">
      <c r="B90" s="403"/>
      <c r="C90" s="403"/>
      <c r="D90" s="403"/>
      <c r="E90" s="403"/>
      <c r="F90" s="388"/>
    </row>
    <row r="91" spans="2:6" s="389" customFormat="1" ht="15" customHeight="1">
      <c r="B91" s="403"/>
      <c r="C91" s="403"/>
      <c r="D91" s="403"/>
      <c r="E91" s="403"/>
      <c r="F91" s="388"/>
    </row>
    <row r="92" spans="2:6" s="389" customFormat="1" ht="15" customHeight="1">
      <c r="B92" s="403"/>
      <c r="C92" s="403"/>
      <c r="D92" s="403"/>
      <c r="E92" s="403"/>
      <c r="F92" s="388"/>
    </row>
    <row r="93" spans="2:6" s="389" customFormat="1" ht="15" customHeight="1">
      <c r="B93" s="403"/>
      <c r="C93" s="403"/>
      <c r="D93" s="403"/>
      <c r="E93" s="403"/>
      <c r="F93" s="388"/>
    </row>
    <row r="94" spans="2:6" s="389" customFormat="1" ht="15" customHeight="1">
      <c r="B94" s="403"/>
      <c r="C94" s="403"/>
      <c r="D94" s="403"/>
      <c r="E94" s="403"/>
      <c r="F94" s="388"/>
    </row>
    <row r="95" spans="2:6" s="389" customFormat="1" ht="15" customHeight="1">
      <c r="B95" s="403"/>
      <c r="C95" s="403"/>
      <c r="D95" s="403"/>
      <c r="E95" s="403"/>
      <c r="F95" s="388"/>
    </row>
    <row r="96" spans="2:6" s="389" customFormat="1" ht="15" customHeight="1">
      <c r="B96" s="403"/>
      <c r="C96" s="403"/>
      <c r="D96" s="403"/>
      <c r="E96" s="403"/>
      <c r="F96" s="388"/>
    </row>
    <row r="97" spans="2:6" s="389" customFormat="1" ht="15" customHeight="1">
      <c r="B97" s="403"/>
      <c r="C97" s="403"/>
      <c r="D97" s="403"/>
      <c r="E97" s="403"/>
      <c r="F97" s="388"/>
    </row>
    <row r="98" spans="2:6" s="389" customFormat="1" ht="15" customHeight="1">
      <c r="B98" s="403"/>
      <c r="C98" s="403"/>
      <c r="D98" s="403"/>
      <c r="E98" s="403"/>
      <c r="F98" s="388"/>
    </row>
    <row r="99" spans="2:6" s="389" customFormat="1" ht="15" customHeight="1">
      <c r="B99" s="403"/>
      <c r="C99" s="403"/>
      <c r="D99" s="403"/>
      <c r="E99" s="403"/>
      <c r="F99" s="388"/>
    </row>
    <row r="100" spans="2:6" s="389" customFormat="1" ht="15" customHeight="1">
      <c r="B100" s="403"/>
      <c r="C100" s="403"/>
      <c r="D100" s="403"/>
      <c r="E100" s="403"/>
      <c r="F100" s="388"/>
    </row>
    <row r="101" spans="2:6" s="389" customFormat="1" ht="15" customHeight="1">
      <c r="B101" s="403"/>
      <c r="C101" s="403"/>
      <c r="D101" s="403"/>
      <c r="E101" s="403"/>
      <c r="F101" s="388"/>
    </row>
    <row r="102" spans="2:6" s="389" customFormat="1" ht="15" customHeight="1">
      <c r="B102" s="388"/>
      <c r="C102" s="388"/>
      <c r="D102" s="388"/>
      <c r="E102" s="388"/>
      <c r="F102" s="388"/>
    </row>
    <row r="103" spans="2:6" s="389" customFormat="1" ht="15" customHeight="1">
      <c r="B103" s="388"/>
      <c r="C103" s="388"/>
      <c r="D103" s="388"/>
      <c r="E103" s="388"/>
      <c r="F103" s="388"/>
    </row>
    <row r="104" spans="2:6" s="389" customFormat="1" ht="15" customHeight="1">
      <c r="B104" s="388"/>
      <c r="C104" s="388"/>
      <c r="D104" s="388"/>
      <c r="E104" s="388"/>
      <c r="F104" s="388"/>
    </row>
    <row r="105" spans="2:6" s="389" customFormat="1" ht="15" customHeight="1">
      <c r="B105" s="388"/>
      <c r="C105" s="388"/>
      <c r="D105" s="388"/>
      <c r="E105" s="388"/>
      <c r="F105" s="388"/>
    </row>
    <row r="106" spans="2:6" s="389" customFormat="1" ht="15" customHeight="1">
      <c r="B106" s="388"/>
      <c r="C106" s="388"/>
      <c r="D106" s="388"/>
      <c r="E106" s="388"/>
      <c r="F106" s="388"/>
    </row>
    <row r="107" spans="2:6" s="389" customFormat="1" ht="15" customHeight="1">
      <c r="B107" s="388"/>
      <c r="C107" s="388"/>
      <c r="D107" s="388"/>
      <c r="E107" s="388"/>
      <c r="F107" s="388"/>
    </row>
    <row r="108" spans="2:6" s="389" customFormat="1" ht="15" customHeight="1">
      <c r="B108" s="388"/>
      <c r="C108" s="388"/>
      <c r="D108" s="388"/>
      <c r="E108" s="388"/>
      <c r="F108" s="388"/>
    </row>
    <row r="109" spans="2:6" s="389" customFormat="1" ht="15" customHeight="1">
      <c r="B109" s="388"/>
      <c r="C109" s="388"/>
      <c r="D109" s="388"/>
      <c r="E109" s="388"/>
      <c r="F109" s="388"/>
    </row>
    <row r="110" spans="2:6" s="389" customFormat="1" ht="15" customHeight="1">
      <c r="B110" s="388"/>
      <c r="C110" s="388"/>
      <c r="D110" s="388"/>
      <c r="E110" s="388"/>
      <c r="F110" s="388"/>
    </row>
    <row r="111" spans="2:6" s="389" customFormat="1" ht="15" customHeight="1">
      <c r="B111" s="388"/>
      <c r="C111" s="388"/>
      <c r="D111" s="388"/>
      <c r="E111" s="388"/>
      <c r="F111" s="388"/>
    </row>
    <row r="112" spans="2:6" s="389" customFormat="1" ht="15" customHeight="1">
      <c r="B112" s="388"/>
      <c r="C112" s="388"/>
      <c r="D112" s="388"/>
      <c r="E112" s="388"/>
      <c r="F112" s="388"/>
    </row>
    <row r="113" spans="2:6" s="389" customFormat="1" ht="15" customHeight="1">
      <c r="B113" s="388"/>
      <c r="C113" s="388"/>
      <c r="D113" s="388"/>
      <c r="E113" s="388"/>
      <c r="F113" s="388"/>
    </row>
    <row r="114" spans="2:6" s="389" customFormat="1" ht="15" customHeight="1">
      <c r="B114" s="388"/>
      <c r="C114" s="388"/>
      <c r="D114" s="388"/>
      <c r="E114" s="388"/>
      <c r="F114" s="388"/>
    </row>
    <row r="115" spans="2:6" s="389" customFormat="1" ht="15" customHeight="1">
      <c r="B115" s="388"/>
      <c r="C115" s="388"/>
      <c r="D115" s="388"/>
      <c r="E115" s="388"/>
      <c r="F115" s="388"/>
    </row>
    <row r="116" spans="2:6" s="389" customFormat="1" ht="15" customHeight="1">
      <c r="B116" s="388"/>
      <c r="C116" s="388"/>
      <c r="D116" s="388"/>
      <c r="E116" s="388"/>
      <c r="F116" s="388"/>
    </row>
    <row r="117" spans="2:6" s="389" customFormat="1" ht="15" customHeight="1">
      <c r="B117" s="388"/>
      <c r="C117" s="388"/>
      <c r="D117" s="388"/>
      <c r="E117" s="388"/>
      <c r="F117" s="388"/>
    </row>
    <row r="118" spans="2:6" s="389" customFormat="1" ht="15" customHeight="1">
      <c r="B118" s="388"/>
      <c r="C118" s="388"/>
      <c r="D118" s="388"/>
      <c r="E118" s="388"/>
      <c r="F118" s="388"/>
    </row>
    <row r="119" spans="2:6" s="389" customFormat="1" ht="15" customHeight="1">
      <c r="B119" s="388"/>
      <c r="C119" s="388"/>
      <c r="D119" s="388"/>
      <c r="E119" s="388"/>
      <c r="F119" s="388"/>
    </row>
    <row r="120" spans="2:6" s="389" customFormat="1" ht="15" customHeight="1">
      <c r="B120" s="388"/>
      <c r="C120" s="388"/>
      <c r="D120" s="388"/>
      <c r="E120" s="388"/>
      <c r="F120" s="388"/>
    </row>
    <row r="121" spans="2:6" s="389" customFormat="1" ht="15" customHeight="1">
      <c r="B121" s="388"/>
      <c r="C121" s="388"/>
      <c r="D121" s="388"/>
      <c r="E121" s="388"/>
      <c r="F121" s="388"/>
    </row>
    <row r="122" spans="2:6" s="389" customFormat="1" ht="15" customHeight="1">
      <c r="B122" s="388"/>
      <c r="C122" s="388"/>
      <c r="D122" s="388"/>
      <c r="E122" s="388"/>
      <c r="F122" s="388"/>
    </row>
    <row r="123" spans="2:6" s="389" customFormat="1" ht="15" customHeight="1">
      <c r="B123" s="388"/>
      <c r="C123" s="388"/>
      <c r="D123" s="388"/>
      <c r="E123" s="388"/>
      <c r="F123" s="388"/>
    </row>
    <row r="124" spans="2:6" s="389" customFormat="1" ht="15" customHeight="1">
      <c r="B124" s="388"/>
      <c r="C124" s="388"/>
      <c r="D124" s="388"/>
      <c r="E124" s="388"/>
      <c r="F124" s="388"/>
    </row>
    <row r="125" spans="2:6" s="389" customFormat="1" ht="15" customHeight="1">
      <c r="B125" s="388"/>
      <c r="C125" s="388"/>
      <c r="D125" s="388"/>
      <c r="E125" s="388"/>
      <c r="F125" s="388"/>
    </row>
    <row r="126" spans="2:6" s="389" customFormat="1" ht="15" customHeight="1">
      <c r="B126" s="388"/>
      <c r="C126" s="388"/>
      <c r="D126" s="388"/>
      <c r="E126" s="388"/>
      <c r="F126" s="388"/>
    </row>
    <row r="127" spans="2:6" s="389" customFormat="1" ht="15" customHeight="1">
      <c r="B127" s="388"/>
      <c r="C127" s="388"/>
      <c r="D127" s="388"/>
      <c r="E127" s="388"/>
      <c r="F127" s="388"/>
    </row>
    <row r="128" spans="2:6" s="389" customFormat="1" ht="15" customHeight="1">
      <c r="B128" s="388"/>
      <c r="C128" s="388"/>
      <c r="D128" s="388"/>
      <c r="E128" s="388"/>
      <c r="F128" s="388"/>
    </row>
    <row r="129" spans="2:6" s="389" customFormat="1" ht="15" customHeight="1">
      <c r="B129" s="388"/>
      <c r="C129" s="388"/>
      <c r="D129" s="388"/>
      <c r="E129" s="388"/>
      <c r="F129" s="388"/>
    </row>
    <row r="130" spans="2:6" s="389" customFormat="1" ht="15" customHeight="1">
      <c r="B130" s="388"/>
      <c r="C130" s="388"/>
      <c r="D130" s="388"/>
      <c r="E130" s="388"/>
      <c r="F130" s="388"/>
    </row>
    <row r="131" spans="2:6" s="389" customFormat="1" ht="15" customHeight="1">
      <c r="B131" s="388"/>
      <c r="C131" s="388"/>
      <c r="D131" s="388"/>
      <c r="E131" s="388"/>
      <c r="F131" s="388"/>
    </row>
    <row r="132" spans="2:6" s="389" customFormat="1" ht="15" customHeight="1">
      <c r="B132" s="388"/>
      <c r="C132" s="388"/>
      <c r="D132" s="388"/>
      <c r="E132" s="388"/>
      <c r="F132" s="388"/>
    </row>
    <row r="133" spans="2:6" s="389" customFormat="1" ht="15" customHeight="1">
      <c r="B133" s="388"/>
      <c r="C133" s="388"/>
      <c r="D133" s="388"/>
      <c r="E133" s="388"/>
      <c r="F133" s="388"/>
    </row>
    <row r="134" spans="2:6" s="389" customFormat="1" ht="15" customHeight="1">
      <c r="B134" s="388"/>
      <c r="C134" s="388"/>
      <c r="D134" s="388"/>
      <c r="E134" s="388"/>
      <c r="F134" s="388"/>
    </row>
    <row r="135" spans="2:6" s="389" customFormat="1" ht="15" customHeight="1">
      <c r="B135" s="388"/>
      <c r="C135" s="388"/>
      <c r="D135" s="388"/>
      <c r="E135" s="388"/>
      <c r="F135" s="388"/>
    </row>
    <row r="136" spans="2:6" s="389" customFormat="1" ht="15" customHeight="1">
      <c r="B136" s="388"/>
      <c r="C136" s="388"/>
      <c r="D136" s="388"/>
      <c r="E136" s="388"/>
      <c r="F136" s="388"/>
    </row>
    <row r="137" spans="2:6" s="389" customFormat="1" ht="15" customHeight="1">
      <c r="B137" s="388"/>
      <c r="C137" s="388"/>
      <c r="D137" s="388"/>
      <c r="E137" s="388"/>
      <c r="F137" s="388"/>
    </row>
    <row r="138" spans="2:6" s="389" customFormat="1" ht="15" customHeight="1">
      <c r="B138" s="388"/>
      <c r="C138" s="388"/>
      <c r="D138" s="388"/>
      <c r="E138" s="388"/>
      <c r="F138" s="388"/>
    </row>
    <row r="139" spans="2:6" s="389" customFormat="1" ht="15" customHeight="1">
      <c r="B139" s="388"/>
      <c r="C139" s="388"/>
      <c r="D139" s="388"/>
      <c r="E139" s="388"/>
      <c r="F139" s="388"/>
    </row>
    <row r="140" spans="2:6" s="389" customFormat="1" ht="15" customHeight="1">
      <c r="B140" s="388"/>
      <c r="C140" s="388"/>
      <c r="D140" s="388"/>
      <c r="E140" s="388"/>
      <c r="F140" s="388"/>
    </row>
    <row r="141" spans="2:6" s="389" customFormat="1" ht="15" customHeight="1">
      <c r="B141" s="388"/>
      <c r="C141" s="388"/>
      <c r="D141" s="388"/>
      <c r="E141" s="388"/>
      <c r="F141" s="388"/>
    </row>
    <row r="142" spans="2:6" s="389" customFormat="1" ht="15" customHeight="1">
      <c r="B142" s="388"/>
      <c r="C142" s="388"/>
      <c r="D142" s="388"/>
      <c r="E142" s="388"/>
      <c r="F142" s="388"/>
    </row>
    <row r="143" spans="2:6" s="389" customFormat="1" ht="15" customHeight="1">
      <c r="B143" s="388"/>
      <c r="C143" s="388"/>
      <c r="D143" s="388"/>
      <c r="E143" s="388"/>
      <c r="F143" s="388"/>
    </row>
    <row r="144" spans="2:6" s="389" customFormat="1" ht="15" customHeight="1">
      <c r="B144" s="388"/>
      <c r="C144" s="388"/>
      <c r="D144" s="388"/>
      <c r="E144" s="388"/>
      <c r="F144" s="388"/>
    </row>
    <row r="145" spans="2:6" s="389" customFormat="1" ht="15" customHeight="1">
      <c r="B145" s="388"/>
      <c r="C145" s="388"/>
      <c r="D145" s="388"/>
      <c r="E145" s="388"/>
      <c r="F145" s="388"/>
    </row>
    <row r="146" spans="2:6" s="389" customFormat="1" ht="15" customHeight="1">
      <c r="B146" s="388"/>
      <c r="C146" s="388"/>
      <c r="D146" s="388"/>
      <c r="E146" s="388"/>
      <c r="F146" s="388"/>
    </row>
    <row r="147" spans="2:6" s="389" customFormat="1" ht="15" customHeight="1">
      <c r="B147" s="388"/>
      <c r="C147" s="388"/>
      <c r="D147" s="388"/>
      <c r="E147" s="388"/>
      <c r="F147" s="388"/>
    </row>
    <row r="148" spans="2:6" s="389" customFormat="1" ht="15" customHeight="1">
      <c r="B148" s="388"/>
      <c r="C148" s="388"/>
      <c r="D148" s="388"/>
      <c r="E148" s="388"/>
      <c r="F148" s="388"/>
    </row>
    <row r="149" spans="2:6" s="389" customFormat="1" ht="15" customHeight="1">
      <c r="B149" s="388"/>
      <c r="C149" s="388"/>
      <c r="D149" s="388"/>
      <c r="E149" s="388"/>
      <c r="F149" s="388"/>
    </row>
    <row r="150" spans="2:6" s="389" customFormat="1" ht="15" customHeight="1">
      <c r="B150" s="388"/>
      <c r="C150" s="388"/>
      <c r="D150" s="388"/>
      <c r="E150" s="388"/>
      <c r="F150" s="388"/>
    </row>
    <row r="151" spans="2:6" s="389" customFormat="1" ht="15" customHeight="1">
      <c r="B151" s="388"/>
      <c r="C151" s="388"/>
      <c r="D151" s="388"/>
      <c r="E151" s="388"/>
      <c r="F151" s="388"/>
    </row>
    <row r="152" spans="2:6" s="389" customFormat="1" ht="15" customHeight="1">
      <c r="B152" s="388"/>
      <c r="C152" s="388"/>
      <c r="D152" s="388"/>
      <c r="E152" s="388"/>
      <c r="F152" s="388"/>
    </row>
    <row r="153" spans="2:6" s="389" customFormat="1" ht="15" customHeight="1">
      <c r="B153" s="388"/>
      <c r="C153" s="388"/>
      <c r="D153" s="388"/>
      <c r="E153" s="388"/>
      <c r="F153" s="388"/>
    </row>
    <row r="154" spans="2:6" s="389" customFormat="1" ht="15" customHeight="1">
      <c r="B154" s="388"/>
      <c r="C154" s="388"/>
      <c r="D154" s="388"/>
      <c r="E154" s="388"/>
      <c r="F154" s="388"/>
    </row>
    <row r="155" spans="2:6" s="389" customFormat="1" ht="15" customHeight="1">
      <c r="B155" s="388"/>
      <c r="C155" s="388"/>
      <c r="D155" s="388"/>
      <c r="E155" s="388"/>
      <c r="F155" s="388"/>
    </row>
    <row r="156" spans="2:6" s="389" customFormat="1" ht="15" customHeight="1">
      <c r="B156" s="388"/>
      <c r="C156" s="388"/>
      <c r="D156" s="388"/>
      <c r="E156" s="388"/>
      <c r="F156" s="388"/>
    </row>
    <row r="157" spans="2:6" s="389" customFormat="1" ht="15" customHeight="1">
      <c r="B157" s="388"/>
      <c r="C157" s="388"/>
      <c r="D157" s="388"/>
      <c r="E157" s="388"/>
      <c r="F157" s="388"/>
    </row>
    <row r="158" spans="2:6" s="389" customFormat="1" ht="15" customHeight="1">
      <c r="B158" s="388"/>
      <c r="C158" s="388"/>
      <c r="D158" s="388"/>
      <c r="E158" s="388"/>
      <c r="F158" s="388"/>
    </row>
    <row r="159" spans="2:6" s="389" customFormat="1" ht="15" customHeight="1">
      <c r="B159" s="388"/>
      <c r="C159" s="388"/>
      <c r="D159" s="388"/>
      <c r="E159" s="388"/>
      <c r="F159" s="388"/>
    </row>
    <row r="160" spans="2:6" s="389" customFormat="1" ht="15" customHeight="1">
      <c r="B160" s="388"/>
      <c r="C160" s="388"/>
      <c r="D160" s="388"/>
      <c r="E160" s="388"/>
      <c r="F160" s="388"/>
    </row>
    <row r="161" spans="2:6" s="389" customFormat="1" ht="15" customHeight="1">
      <c r="B161" s="388"/>
      <c r="C161" s="388"/>
      <c r="D161" s="388"/>
      <c r="E161" s="388"/>
      <c r="F161" s="388"/>
    </row>
    <row r="162" spans="2:6" s="389" customFormat="1" ht="15" customHeight="1">
      <c r="B162" s="388"/>
      <c r="C162" s="388"/>
      <c r="D162" s="388"/>
      <c r="E162" s="388"/>
      <c r="F162" s="388"/>
    </row>
    <row r="163" spans="2:6" s="389" customFormat="1" ht="15" customHeight="1">
      <c r="B163" s="388"/>
      <c r="C163" s="388"/>
      <c r="D163" s="388"/>
      <c r="E163" s="388"/>
      <c r="F163" s="388"/>
    </row>
    <row r="164" spans="2:6" s="389" customFormat="1" ht="15" customHeight="1">
      <c r="B164" s="388"/>
      <c r="C164" s="388"/>
      <c r="D164" s="388"/>
      <c r="E164" s="388"/>
      <c r="F164" s="388"/>
    </row>
    <row r="165" spans="2:6" s="389" customFormat="1" ht="15" customHeight="1">
      <c r="B165" s="388"/>
      <c r="C165" s="388"/>
      <c r="D165" s="388"/>
      <c r="E165" s="388"/>
      <c r="F165" s="388"/>
    </row>
    <row r="166" spans="2:6" s="389" customFormat="1" ht="15" customHeight="1">
      <c r="B166" s="388"/>
      <c r="C166" s="388"/>
      <c r="D166" s="388"/>
      <c r="E166" s="388"/>
      <c r="F166" s="388"/>
    </row>
    <row r="167" spans="2:6" s="389" customFormat="1" ht="15" customHeight="1">
      <c r="B167" s="388"/>
      <c r="C167" s="388"/>
      <c r="D167" s="388"/>
      <c r="E167" s="388"/>
      <c r="F167" s="388"/>
    </row>
    <row r="168" spans="2:6" s="389" customFormat="1" ht="15" customHeight="1">
      <c r="B168" s="388"/>
      <c r="C168" s="388"/>
      <c r="D168" s="388"/>
      <c r="E168" s="388"/>
      <c r="F168" s="388"/>
    </row>
    <row r="169" spans="2:6" s="389" customFormat="1" ht="15" customHeight="1">
      <c r="B169" s="388"/>
      <c r="C169" s="388"/>
      <c r="D169" s="388"/>
      <c r="E169" s="388"/>
      <c r="F169" s="388"/>
    </row>
    <row r="170" spans="2:6" s="389" customFormat="1" ht="15" customHeight="1">
      <c r="B170" s="388"/>
      <c r="C170" s="388"/>
      <c r="D170" s="388"/>
      <c r="E170" s="388"/>
      <c r="F170" s="388"/>
    </row>
    <row r="171" spans="2:6" s="389" customFormat="1" ht="15" customHeight="1">
      <c r="B171" s="388"/>
      <c r="C171" s="388"/>
      <c r="D171" s="388"/>
      <c r="E171" s="388"/>
      <c r="F171" s="388"/>
    </row>
    <row r="172" spans="2:6" s="389" customFormat="1" ht="15" customHeight="1">
      <c r="B172" s="388"/>
      <c r="C172" s="388"/>
      <c r="D172" s="388"/>
      <c r="E172" s="388"/>
      <c r="F172" s="388"/>
    </row>
    <row r="173" spans="2:6" s="389" customFormat="1" ht="15" customHeight="1">
      <c r="B173" s="388"/>
      <c r="C173" s="388"/>
      <c r="D173" s="388"/>
      <c r="E173" s="388"/>
      <c r="F173" s="388"/>
    </row>
    <row r="174" spans="2:6" s="389" customFormat="1" ht="15" customHeight="1">
      <c r="B174" s="388"/>
      <c r="C174" s="388"/>
      <c r="D174" s="388"/>
      <c r="E174" s="388"/>
      <c r="F174" s="388"/>
    </row>
    <row r="175" spans="2:6" s="389" customFormat="1" ht="15" customHeight="1">
      <c r="B175" s="388"/>
      <c r="C175" s="388"/>
      <c r="D175" s="388"/>
      <c r="E175" s="388"/>
      <c r="F175" s="388"/>
    </row>
    <row r="176" spans="2:6" s="389" customFormat="1" ht="15" customHeight="1">
      <c r="B176" s="388"/>
      <c r="C176" s="388"/>
      <c r="D176" s="388"/>
      <c r="E176" s="388"/>
      <c r="F176" s="388"/>
    </row>
    <row r="177" spans="2:6" s="389" customFormat="1" ht="15" customHeight="1">
      <c r="B177" s="388"/>
      <c r="C177" s="388"/>
      <c r="D177" s="388"/>
      <c r="E177" s="388"/>
      <c r="F177" s="388"/>
    </row>
    <row r="178" spans="2:6" s="389" customFormat="1" ht="15" customHeight="1">
      <c r="B178" s="388"/>
      <c r="C178" s="388"/>
      <c r="D178" s="388"/>
      <c r="E178" s="388"/>
      <c r="F178" s="388"/>
    </row>
    <row r="179" spans="2:6" s="389" customFormat="1" ht="15" customHeight="1">
      <c r="B179" s="388"/>
      <c r="C179" s="388"/>
      <c r="D179" s="388"/>
      <c r="E179" s="388"/>
      <c r="F179" s="388"/>
    </row>
  </sheetData>
  <mergeCells count="8">
    <mergeCell ref="A1:E1"/>
    <mergeCell ref="A2:E2"/>
    <mergeCell ref="A3:A8"/>
    <mergeCell ref="B3:B8"/>
    <mergeCell ref="C3:C8"/>
    <mergeCell ref="D3:E5"/>
    <mergeCell ref="D6:D8"/>
    <mergeCell ref="E6:E8"/>
  </mergeCells>
  <hyperlinks>
    <hyperlink ref="A2:B2" location="'Spis treści'!A1" display="'Spis treści'!A1" xr:uid="{00000000-0004-0000-1C00-000000000000}"/>
    <hyperlink ref="A2:E2" location="'Spis tablic_DZIAŁ III '!A1" display="'Spis tablic_DZIAŁ III '!A1" xr:uid="{00000000-0004-0000-1C00-000001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88"/>
  <sheetViews>
    <sheetView zoomScaleNormal="100" workbookViewId="0">
      <selection sqref="A1:P1"/>
    </sheetView>
  </sheetViews>
  <sheetFormatPr defaultColWidth="9.109375" defaultRowHeight="13.2"/>
  <cols>
    <col min="1" max="1" width="25.6640625" style="416" customWidth="1"/>
    <col min="2" max="16" width="13.6640625" style="416" customWidth="1"/>
    <col min="17" max="17" width="9.109375" style="415" customWidth="1"/>
    <col min="18" max="18" width="9.109375" style="415"/>
    <col min="19" max="16384" width="9.109375" style="416"/>
  </cols>
  <sheetData>
    <row r="1" spans="1:18" s="406" customFormat="1" ht="50.1" customHeight="1">
      <c r="A1" s="2267" t="s">
        <v>2740</v>
      </c>
      <c r="B1" s="2267"/>
      <c r="C1" s="2267"/>
      <c r="D1" s="2267"/>
      <c r="E1" s="2267"/>
      <c r="F1" s="2267"/>
      <c r="G1" s="2267"/>
      <c r="H1" s="2267"/>
      <c r="I1" s="2267"/>
      <c r="J1" s="2267"/>
      <c r="K1" s="2267"/>
      <c r="L1" s="2267"/>
      <c r="M1" s="2267"/>
      <c r="N1" s="2267"/>
      <c r="O1" s="2267"/>
      <c r="P1" s="2267"/>
    </row>
    <row r="2" spans="1:18" s="407" customFormat="1" ht="24.9" customHeight="1">
      <c r="A2" s="2115" t="s">
        <v>11</v>
      </c>
      <c r="B2" s="2115"/>
      <c r="C2" s="2115"/>
      <c r="D2" s="2115"/>
      <c r="E2" s="2115"/>
      <c r="F2" s="2115"/>
      <c r="G2" s="2115"/>
      <c r="H2" s="2115"/>
      <c r="I2" s="2115"/>
      <c r="J2" s="2115"/>
      <c r="K2" s="2115"/>
      <c r="L2" s="2115"/>
      <c r="M2" s="2115"/>
      <c r="N2" s="2115"/>
      <c r="O2" s="2115"/>
      <c r="P2" s="2115"/>
      <c r="Q2" s="337"/>
      <c r="R2" s="337"/>
    </row>
    <row r="3" spans="1:18" s="409" customFormat="1" ht="24.9" customHeight="1">
      <c r="A3" s="2268" t="s">
        <v>471</v>
      </c>
      <c r="B3" s="2181" t="s">
        <v>3062</v>
      </c>
      <c r="C3" s="2181"/>
      <c r="D3" s="2181"/>
      <c r="E3" s="2182" t="s">
        <v>599</v>
      </c>
      <c r="F3" s="2183"/>
      <c r="G3" s="2183"/>
      <c r="H3" s="2183"/>
      <c r="I3" s="2183"/>
      <c r="J3" s="2183"/>
      <c r="K3" s="2183"/>
      <c r="L3" s="2183"/>
      <c r="M3" s="2183"/>
      <c r="N3" s="2183"/>
      <c r="O3" s="2183"/>
      <c r="P3" s="2183"/>
      <c r="Q3" s="408"/>
      <c r="R3" s="408"/>
    </row>
    <row r="4" spans="1:18" s="409" customFormat="1" ht="24.9" customHeight="1">
      <c r="A4" s="2269"/>
      <c r="B4" s="2271" t="s">
        <v>2799</v>
      </c>
      <c r="C4" s="2255" t="s">
        <v>391</v>
      </c>
      <c r="D4" s="2255" t="s">
        <v>392</v>
      </c>
      <c r="E4" s="2271" t="s">
        <v>2799</v>
      </c>
      <c r="F4" s="2181" t="s">
        <v>600</v>
      </c>
      <c r="G4" s="2181" t="s">
        <v>601</v>
      </c>
      <c r="H4" s="2181" t="s">
        <v>602</v>
      </c>
      <c r="I4" s="2181" t="s">
        <v>603</v>
      </c>
      <c r="J4" s="2181" t="s">
        <v>398</v>
      </c>
      <c r="K4" s="2181" t="s">
        <v>604</v>
      </c>
      <c r="L4" s="2181" t="s">
        <v>2800</v>
      </c>
      <c r="M4" s="2264" t="s">
        <v>401</v>
      </c>
      <c r="N4" s="2163"/>
      <c r="O4" s="2255" t="s">
        <v>402</v>
      </c>
      <c r="P4" s="2182" t="s">
        <v>605</v>
      </c>
      <c r="Q4" s="408"/>
      <c r="R4" s="408"/>
    </row>
    <row r="5" spans="1:18" s="409" customFormat="1" ht="24.9" customHeight="1">
      <c r="A5" s="2269"/>
      <c r="B5" s="2272"/>
      <c r="C5" s="2256"/>
      <c r="D5" s="2256"/>
      <c r="E5" s="2272"/>
      <c r="F5" s="2181"/>
      <c r="G5" s="2181"/>
      <c r="H5" s="2181"/>
      <c r="I5" s="2181"/>
      <c r="J5" s="2181"/>
      <c r="K5" s="2181"/>
      <c r="L5" s="2181"/>
      <c r="M5" s="2265"/>
      <c r="N5" s="2165"/>
      <c r="O5" s="2256"/>
      <c r="P5" s="2182"/>
      <c r="Q5" s="408"/>
      <c r="R5" s="408"/>
    </row>
    <row r="6" spans="1:18" s="409" customFormat="1" ht="24.9" customHeight="1">
      <c r="A6" s="2269"/>
      <c r="B6" s="2272"/>
      <c r="C6" s="2256"/>
      <c r="D6" s="2256"/>
      <c r="E6" s="2272"/>
      <c r="F6" s="2181"/>
      <c r="G6" s="2181"/>
      <c r="H6" s="2181"/>
      <c r="I6" s="2181"/>
      <c r="J6" s="2181"/>
      <c r="K6" s="2181"/>
      <c r="L6" s="2181"/>
      <c r="M6" s="2266" t="s">
        <v>211</v>
      </c>
      <c r="N6" s="2266" t="s">
        <v>606</v>
      </c>
      <c r="O6" s="2256"/>
      <c r="P6" s="2182"/>
      <c r="Q6" s="408"/>
      <c r="R6" s="408"/>
    </row>
    <row r="7" spans="1:18" s="409" customFormat="1" ht="24.9" customHeight="1">
      <c r="A7" s="2270"/>
      <c r="B7" s="2273"/>
      <c r="C7" s="2257"/>
      <c r="D7" s="2257"/>
      <c r="E7" s="2273"/>
      <c r="F7" s="2181"/>
      <c r="G7" s="2181"/>
      <c r="H7" s="2181"/>
      <c r="I7" s="2181"/>
      <c r="J7" s="2181"/>
      <c r="K7" s="2181"/>
      <c r="L7" s="2181"/>
      <c r="M7" s="2142"/>
      <c r="N7" s="2142"/>
      <c r="O7" s="2257"/>
      <c r="P7" s="2182"/>
      <c r="Q7" s="408"/>
      <c r="R7" s="408"/>
    </row>
    <row r="8" spans="1:18" s="420" customFormat="1" ht="15" customHeight="1">
      <c r="A8" s="345" t="s">
        <v>439</v>
      </c>
      <c r="B8" s="225">
        <v>98023692</v>
      </c>
      <c r="C8" s="225">
        <v>75311946</v>
      </c>
      <c r="D8" s="225">
        <v>22711746</v>
      </c>
      <c r="E8" s="225">
        <v>20710662</v>
      </c>
      <c r="F8" s="225">
        <v>983748</v>
      </c>
      <c r="G8" s="225">
        <v>1365614</v>
      </c>
      <c r="H8" s="225">
        <v>1397052</v>
      </c>
      <c r="I8" s="225">
        <v>1384008</v>
      </c>
      <c r="J8" s="225">
        <v>1091364</v>
      </c>
      <c r="K8" s="225">
        <v>1735591</v>
      </c>
      <c r="L8" s="225">
        <v>2959153</v>
      </c>
      <c r="M8" s="225">
        <v>1393965</v>
      </c>
      <c r="N8" s="225">
        <v>192955</v>
      </c>
      <c r="O8" s="225">
        <v>886502</v>
      </c>
      <c r="P8" s="346">
        <v>7513665</v>
      </c>
      <c r="Q8" s="426"/>
      <c r="R8" s="426"/>
    </row>
    <row r="9" spans="1:18" s="1767" customFormat="1" ht="15" customHeight="1">
      <c r="A9" s="208" t="s">
        <v>451</v>
      </c>
      <c r="B9" s="324">
        <v>98484827</v>
      </c>
      <c r="C9" s="324">
        <v>75285826</v>
      </c>
      <c r="D9" s="324">
        <v>23199001</v>
      </c>
      <c r="E9" s="324">
        <v>20280877</v>
      </c>
      <c r="F9" s="324">
        <v>970852</v>
      </c>
      <c r="G9" s="324">
        <v>1367633</v>
      </c>
      <c r="H9" s="324">
        <v>1364830</v>
      </c>
      <c r="I9" s="324">
        <v>1397283</v>
      </c>
      <c r="J9" s="324">
        <v>1097332</v>
      </c>
      <c r="K9" s="324">
        <v>1742046</v>
      </c>
      <c r="L9" s="324">
        <v>2550641</v>
      </c>
      <c r="M9" s="324">
        <v>1392606</v>
      </c>
      <c r="N9" s="324">
        <v>196570</v>
      </c>
      <c r="O9" s="324">
        <v>829263</v>
      </c>
      <c r="P9" s="326">
        <v>7568391</v>
      </c>
      <c r="Q9" s="1766"/>
      <c r="R9" s="1766"/>
    </row>
    <row r="10" spans="1:18" s="420" customFormat="1" ht="21" customHeight="1">
      <c r="A10" s="392" t="s">
        <v>578</v>
      </c>
      <c r="B10" s="225">
        <v>6567578</v>
      </c>
      <c r="C10" s="225">
        <v>3720265</v>
      </c>
      <c r="D10" s="225">
        <v>2847313</v>
      </c>
      <c r="E10" s="225">
        <v>5172188</v>
      </c>
      <c r="F10" s="225">
        <v>42229</v>
      </c>
      <c r="G10" s="225">
        <v>183936</v>
      </c>
      <c r="H10" s="225">
        <v>276288</v>
      </c>
      <c r="I10" s="225">
        <v>140922</v>
      </c>
      <c r="J10" s="225">
        <v>174237</v>
      </c>
      <c r="K10" s="225">
        <v>577997</v>
      </c>
      <c r="L10" s="225">
        <v>15895</v>
      </c>
      <c r="M10" s="225">
        <v>317845</v>
      </c>
      <c r="N10" s="225">
        <v>13753</v>
      </c>
      <c r="O10" s="225">
        <v>307169</v>
      </c>
      <c r="P10" s="346">
        <v>3135670</v>
      </c>
      <c r="Q10" s="426"/>
      <c r="R10" s="426"/>
    </row>
    <row r="11" spans="1:18" s="420" customFormat="1" ht="21" customHeight="1">
      <c r="A11" s="392" t="s">
        <v>576</v>
      </c>
      <c r="B11" s="225"/>
      <c r="C11" s="225"/>
      <c r="D11" s="225"/>
      <c r="E11" s="225"/>
      <c r="F11" s="225"/>
      <c r="G11" s="225"/>
      <c r="H11" s="225"/>
      <c r="I11" s="225"/>
      <c r="J11" s="225"/>
      <c r="K11" s="225"/>
      <c r="L11" s="225"/>
      <c r="M11" s="225"/>
      <c r="N11" s="410"/>
      <c r="O11" s="225"/>
      <c r="P11" s="346"/>
      <c r="Q11" s="426"/>
      <c r="R11" s="426"/>
    </row>
    <row r="12" spans="1:18" s="420" customFormat="1" ht="21" customHeight="1">
      <c r="A12" s="392" t="s">
        <v>579</v>
      </c>
      <c r="B12" s="225">
        <v>5854642</v>
      </c>
      <c r="C12" s="225">
        <v>3094793</v>
      </c>
      <c r="D12" s="225">
        <v>2759849</v>
      </c>
      <c r="E12" s="225">
        <v>939017</v>
      </c>
      <c r="F12" s="225">
        <v>66115</v>
      </c>
      <c r="G12" s="225">
        <v>122604</v>
      </c>
      <c r="H12" s="225">
        <v>87630</v>
      </c>
      <c r="I12" s="225">
        <v>3676</v>
      </c>
      <c r="J12" s="225">
        <v>158935</v>
      </c>
      <c r="K12" s="225">
        <v>226320</v>
      </c>
      <c r="L12" s="225">
        <v>4786</v>
      </c>
      <c r="M12" s="225">
        <v>5929</v>
      </c>
      <c r="N12" s="292" t="s">
        <v>41</v>
      </c>
      <c r="O12" s="225">
        <v>25471</v>
      </c>
      <c r="P12" s="346">
        <v>237551</v>
      </c>
      <c r="Q12" s="426"/>
      <c r="R12" s="426"/>
    </row>
    <row r="13" spans="1:18" s="420" customFormat="1" ht="21" customHeight="1">
      <c r="A13" s="392" t="s">
        <v>580</v>
      </c>
      <c r="B13" s="225">
        <v>2295021</v>
      </c>
      <c r="C13" s="225">
        <v>1593495</v>
      </c>
      <c r="D13" s="225">
        <v>701526</v>
      </c>
      <c r="E13" s="225">
        <v>558132</v>
      </c>
      <c r="F13" s="225">
        <v>44563</v>
      </c>
      <c r="G13" s="225">
        <v>1505</v>
      </c>
      <c r="H13" s="225">
        <v>7145</v>
      </c>
      <c r="I13" s="292" t="s">
        <v>41</v>
      </c>
      <c r="J13" s="225">
        <v>4149</v>
      </c>
      <c r="K13" s="225">
        <v>4677</v>
      </c>
      <c r="L13" s="225">
        <v>307136</v>
      </c>
      <c r="M13" s="225">
        <v>1233</v>
      </c>
      <c r="N13" s="225">
        <v>9</v>
      </c>
      <c r="O13" s="225">
        <v>20987</v>
      </c>
      <c r="P13" s="346">
        <v>166737</v>
      </c>
      <c r="Q13" s="426"/>
      <c r="R13" s="426"/>
    </row>
    <row r="14" spans="1:18" s="420" customFormat="1" ht="21" customHeight="1">
      <c r="A14" s="392" t="s">
        <v>581</v>
      </c>
      <c r="B14" s="225">
        <v>66935374</v>
      </c>
      <c r="C14" s="225">
        <v>53101177</v>
      </c>
      <c r="D14" s="225">
        <v>13834197</v>
      </c>
      <c r="E14" s="225">
        <v>10166080</v>
      </c>
      <c r="F14" s="225">
        <v>718946</v>
      </c>
      <c r="G14" s="225">
        <v>762691</v>
      </c>
      <c r="H14" s="225">
        <v>828009</v>
      </c>
      <c r="I14" s="225">
        <v>1070875</v>
      </c>
      <c r="J14" s="225">
        <v>545506</v>
      </c>
      <c r="K14" s="225">
        <v>550125</v>
      </c>
      <c r="L14" s="225">
        <v>2090655</v>
      </c>
      <c r="M14" s="225">
        <v>528727</v>
      </c>
      <c r="N14" s="225">
        <v>36476</v>
      </c>
      <c r="O14" s="225">
        <v>300310</v>
      </c>
      <c r="P14" s="346">
        <v>2770236</v>
      </c>
      <c r="Q14" s="426"/>
      <c r="R14" s="426"/>
    </row>
    <row r="15" spans="1:18" s="420" customFormat="1" ht="21" customHeight="1">
      <c r="A15" s="392" t="s">
        <v>582</v>
      </c>
      <c r="B15" s="225">
        <v>10888353</v>
      </c>
      <c r="C15" s="225">
        <v>9410406</v>
      </c>
      <c r="D15" s="225">
        <v>1477947</v>
      </c>
      <c r="E15" s="225">
        <v>2179752</v>
      </c>
      <c r="F15" s="225">
        <v>45022</v>
      </c>
      <c r="G15" s="225">
        <v>160321</v>
      </c>
      <c r="H15" s="225">
        <v>47443</v>
      </c>
      <c r="I15" s="225">
        <v>155030</v>
      </c>
      <c r="J15" s="225">
        <v>132256</v>
      </c>
      <c r="K15" s="225">
        <v>337080</v>
      </c>
      <c r="L15" s="225">
        <v>114418</v>
      </c>
      <c r="M15" s="225">
        <v>415622</v>
      </c>
      <c r="N15" s="225">
        <v>129381</v>
      </c>
      <c r="O15" s="225">
        <v>119221</v>
      </c>
      <c r="P15" s="346">
        <v>653339</v>
      </c>
      <c r="Q15" s="426"/>
      <c r="R15" s="426"/>
    </row>
    <row r="16" spans="1:18" s="420" customFormat="1" ht="21" customHeight="1">
      <c r="A16" s="392" t="s">
        <v>583</v>
      </c>
      <c r="B16" s="225">
        <v>5943859</v>
      </c>
      <c r="C16" s="225">
        <v>4365690</v>
      </c>
      <c r="D16" s="225">
        <v>1578169</v>
      </c>
      <c r="E16" s="225">
        <v>1265708</v>
      </c>
      <c r="F16" s="225">
        <v>53977</v>
      </c>
      <c r="G16" s="225">
        <v>136576</v>
      </c>
      <c r="H16" s="225">
        <v>118315</v>
      </c>
      <c r="I16" s="225">
        <v>26780</v>
      </c>
      <c r="J16" s="225">
        <v>82249</v>
      </c>
      <c r="K16" s="225">
        <v>45847</v>
      </c>
      <c r="L16" s="225">
        <v>17751</v>
      </c>
      <c r="M16" s="225">
        <v>123250</v>
      </c>
      <c r="N16" s="225">
        <v>16951</v>
      </c>
      <c r="O16" s="225">
        <v>56105</v>
      </c>
      <c r="P16" s="346">
        <v>604858</v>
      </c>
      <c r="Q16" s="426"/>
      <c r="R16" s="426"/>
    </row>
    <row r="17" spans="1:18" s="420" customFormat="1" ht="15" customHeight="1">
      <c r="A17" s="411" t="s">
        <v>584</v>
      </c>
      <c r="B17" s="225">
        <v>7633263</v>
      </c>
      <c r="C17" s="225">
        <v>6038277</v>
      </c>
      <c r="D17" s="225">
        <v>1594986</v>
      </c>
      <c r="E17" s="225">
        <v>1433389</v>
      </c>
      <c r="F17" s="225">
        <v>85101</v>
      </c>
      <c r="G17" s="225">
        <v>306884</v>
      </c>
      <c r="H17" s="225">
        <v>131703</v>
      </c>
      <c r="I17" s="225">
        <v>157913</v>
      </c>
      <c r="J17" s="225">
        <v>53112</v>
      </c>
      <c r="K17" s="225">
        <v>78976</v>
      </c>
      <c r="L17" s="225">
        <v>8575</v>
      </c>
      <c r="M17" s="225">
        <v>59143</v>
      </c>
      <c r="N17" s="225">
        <v>14979</v>
      </c>
      <c r="O17" s="225">
        <v>53581</v>
      </c>
      <c r="P17" s="346">
        <v>498401</v>
      </c>
      <c r="Q17" s="426"/>
      <c r="R17" s="426"/>
    </row>
    <row r="18" spans="1:18" s="420" customFormat="1" ht="15" customHeight="1">
      <c r="A18" s="411" t="s">
        <v>585</v>
      </c>
      <c r="B18" s="225">
        <v>5214952</v>
      </c>
      <c r="C18" s="225">
        <v>4132039</v>
      </c>
      <c r="D18" s="225">
        <v>1082913</v>
      </c>
      <c r="E18" s="225">
        <v>913938</v>
      </c>
      <c r="F18" s="225">
        <v>19935</v>
      </c>
      <c r="G18" s="225">
        <v>94510</v>
      </c>
      <c r="H18" s="225">
        <v>37133</v>
      </c>
      <c r="I18" s="225">
        <v>124745</v>
      </c>
      <c r="J18" s="225">
        <v>41335</v>
      </c>
      <c r="K18" s="225">
        <v>106526</v>
      </c>
      <c r="L18" s="225">
        <v>51404</v>
      </c>
      <c r="M18" s="225">
        <v>85675</v>
      </c>
      <c r="N18" s="225">
        <v>27879</v>
      </c>
      <c r="O18" s="225">
        <v>13925</v>
      </c>
      <c r="P18" s="346">
        <v>338750</v>
      </c>
      <c r="Q18" s="426"/>
      <c r="R18" s="426"/>
    </row>
    <row r="19" spans="1:18" s="420" customFormat="1" ht="15" customHeight="1">
      <c r="A19" s="411" t="s">
        <v>586</v>
      </c>
      <c r="B19" s="225">
        <v>6886851</v>
      </c>
      <c r="C19" s="225">
        <v>5203930</v>
      </c>
      <c r="D19" s="225">
        <v>1682921</v>
      </c>
      <c r="E19" s="225">
        <v>508181</v>
      </c>
      <c r="F19" s="225">
        <v>16197</v>
      </c>
      <c r="G19" s="225">
        <v>83750</v>
      </c>
      <c r="H19" s="225">
        <v>11538</v>
      </c>
      <c r="I19" s="225">
        <v>44510</v>
      </c>
      <c r="J19" s="225">
        <v>40751</v>
      </c>
      <c r="K19" s="225">
        <v>101832</v>
      </c>
      <c r="L19" s="225">
        <v>31746</v>
      </c>
      <c r="M19" s="225">
        <v>25986</v>
      </c>
      <c r="N19" s="225">
        <v>4630</v>
      </c>
      <c r="O19" s="225">
        <v>12023</v>
      </c>
      <c r="P19" s="346">
        <v>139848</v>
      </c>
      <c r="Q19" s="426"/>
      <c r="R19" s="426"/>
    </row>
    <row r="20" spans="1:18" s="420" customFormat="1" ht="15" customHeight="1">
      <c r="A20" s="411" t="s">
        <v>587</v>
      </c>
      <c r="B20" s="225">
        <v>1681470</v>
      </c>
      <c r="C20" s="225">
        <v>1553852</v>
      </c>
      <c r="D20" s="225">
        <v>127618</v>
      </c>
      <c r="E20" s="225">
        <v>404060</v>
      </c>
      <c r="F20" s="225">
        <v>1461</v>
      </c>
      <c r="G20" s="225">
        <v>4470</v>
      </c>
      <c r="H20" s="225">
        <v>2317</v>
      </c>
      <c r="I20" s="225">
        <v>22148</v>
      </c>
      <c r="J20" s="225">
        <v>9296</v>
      </c>
      <c r="K20" s="225">
        <v>33718</v>
      </c>
      <c r="L20" s="225">
        <v>193808</v>
      </c>
      <c r="M20" s="225">
        <v>65146</v>
      </c>
      <c r="N20" s="225">
        <v>6361</v>
      </c>
      <c r="O20" s="225">
        <v>2831</v>
      </c>
      <c r="P20" s="346">
        <v>68865</v>
      </c>
      <c r="Q20" s="426"/>
      <c r="R20" s="418"/>
    </row>
    <row r="21" spans="1:18" s="420" customFormat="1" ht="15" customHeight="1">
      <c r="A21" s="411" t="s">
        <v>588</v>
      </c>
      <c r="B21" s="225">
        <v>5123789</v>
      </c>
      <c r="C21" s="225">
        <v>3967260</v>
      </c>
      <c r="D21" s="225">
        <v>1156529</v>
      </c>
      <c r="E21" s="225">
        <v>626442</v>
      </c>
      <c r="F21" s="225">
        <v>25309</v>
      </c>
      <c r="G21" s="225">
        <v>33883</v>
      </c>
      <c r="H21" s="225">
        <v>45227</v>
      </c>
      <c r="I21" s="225">
        <v>109810</v>
      </c>
      <c r="J21" s="225">
        <v>73102</v>
      </c>
      <c r="K21" s="225">
        <v>95050</v>
      </c>
      <c r="L21" s="225">
        <v>35864</v>
      </c>
      <c r="M21" s="225">
        <v>77394</v>
      </c>
      <c r="N21" s="225">
        <v>14999</v>
      </c>
      <c r="O21" s="225">
        <v>11904</v>
      </c>
      <c r="P21" s="346">
        <v>118899</v>
      </c>
      <c r="Q21" s="426"/>
      <c r="R21" s="426"/>
    </row>
    <row r="22" spans="1:18" s="420" customFormat="1" ht="15" customHeight="1">
      <c r="A22" s="411" t="s">
        <v>589</v>
      </c>
      <c r="B22" s="225">
        <v>12661754</v>
      </c>
      <c r="C22" s="225">
        <v>9636412</v>
      </c>
      <c r="D22" s="225">
        <v>3025342</v>
      </c>
      <c r="E22" s="225">
        <v>3515409</v>
      </c>
      <c r="F22" s="225">
        <v>107830</v>
      </c>
      <c r="G22" s="225">
        <v>142550</v>
      </c>
      <c r="H22" s="225">
        <v>201000</v>
      </c>
      <c r="I22" s="225">
        <v>156895</v>
      </c>
      <c r="J22" s="225">
        <v>158948</v>
      </c>
      <c r="K22" s="225">
        <v>242437</v>
      </c>
      <c r="L22" s="225">
        <v>695720</v>
      </c>
      <c r="M22" s="225">
        <v>183217</v>
      </c>
      <c r="N22" s="225">
        <v>33943</v>
      </c>
      <c r="O22" s="225">
        <v>87519</v>
      </c>
      <c r="P22" s="346">
        <v>1539293</v>
      </c>
      <c r="Q22" s="426"/>
      <c r="R22" s="426"/>
    </row>
    <row r="23" spans="1:18" s="420" customFormat="1" ht="15" customHeight="1">
      <c r="A23" s="411" t="s">
        <v>590</v>
      </c>
      <c r="B23" s="225">
        <v>26545885</v>
      </c>
      <c r="C23" s="225">
        <v>18593310</v>
      </c>
      <c r="D23" s="225">
        <v>7952575</v>
      </c>
      <c r="E23" s="225">
        <v>7867259</v>
      </c>
      <c r="F23" s="225">
        <v>409580</v>
      </c>
      <c r="G23" s="225">
        <v>384911</v>
      </c>
      <c r="H23" s="225">
        <v>577952</v>
      </c>
      <c r="I23" s="225">
        <v>360134</v>
      </c>
      <c r="J23" s="225">
        <v>536249</v>
      </c>
      <c r="K23" s="225">
        <v>747757</v>
      </c>
      <c r="L23" s="225">
        <v>228482</v>
      </c>
      <c r="M23" s="225">
        <v>514572</v>
      </c>
      <c r="N23" s="225">
        <v>35294</v>
      </c>
      <c r="O23" s="225">
        <v>369685</v>
      </c>
      <c r="P23" s="346">
        <v>3737937</v>
      </c>
      <c r="Q23" s="426"/>
      <c r="R23" s="426"/>
    </row>
    <row r="24" spans="1:18" s="420" customFormat="1" ht="15" customHeight="1">
      <c r="A24" s="411" t="s">
        <v>591</v>
      </c>
      <c r="B24" s="225">
        <v>1904782</v>
      </c>
      <c r="C24" s="225">
        <v>1670606</v>
      </c>
      <c r="D24" s="225">
        <v>234176</v>
      </c>
      <c r="E24" s="225">
        <v>195510</v>
      </c>
      <c r="F24" s="225">
        <v>8092</v>
      </c>
      <c r="G24" s="225">
        <v>3696</v>
      </c>
      <c r="H24" s="225">
        <v>21696</v>
      </c>
      <c r="I24" s="225">
        <v>8159</v>
      </c>
      <c r="J24" s="225">
        <v>5501</v>
      </c>
      <c r="K24" s="225">
        <v>12239</v>
      </c>
      <c r="L24" s="225">
        <v>40052</v>
      </c>
      <c r="M24" s="225">
        <v>60136</v>
      </c>
      <c r="N24" s="225">
        <v>11437</v>
      </c>
      <c r="O24" s="225">
        <v>3560</v>
      </c>
      <c r="P24" s="346">
        <v>32379</v>
      </c>
      <c r="Q24" s="426"/>
      <c r="R24" s="426"/>
    </row>
    <row r="25" spans="1:18" s="420" customFormat="1" ht="15" customHeight="1">
      <c r="A25" s="411" t="s">
        <v>592</v>
      </c>
      <c r="B25" s="225">
        <v>1562017</v>
      </c>
      <c r="C25" s="225">
        <v>1371308</v>
      </c>
      <c r="D25" s="225">
        <v>190709</v>
      </c>
      <c r="E25" s="225">
        <v>248928</v>
      </c>
      <c r="F25" s="225">
        <v>7251</v>
      </c>
      <c r="G25" s="225">
        <v>458</v>
      </c>
      <c r="H25" s="225">
        <v>461</v>
      </c>
      <c r="I25" s="225">
        <v>6447</v>
      </c>
      <c r="J25" s="225">
        <v>4320</v>
      </c>
      <c r="K25" s="225">
        <v>317</v>
      </c>
      <c r="L25" s="225">
        <v>149675</v>
      </c>
      <c r="M25" s="225">
        <v>7596</v>
      </c>
      <c r="N25" s="225">
        <v>187</v>
      </c>
      <c r="O25" s="225">
        <v>7147</v>
      </c>
      <c r="P25" s="346">
        <v>65256</v>
      </c>
      <c r="Q25" s="426"/>
      <c r="R25" s="426"/>
    </row>
    <row r="26" spans="1:18" s="420" customFormat="1" ht="15" customHeight="1">
      <c r="A26" s="411" t="s">
        <v>593</v>
      </c>
      <c r="B26" s="225">
        <v>2602461</v>
      </c>
      <c r="C26" s="225">
        <v>2210553</v>
      </c>
      <c r="D26" s="225">
        <v>391908</v>
      </c>
      <c r="E26" s="225">
        <v>250146</v>
      </c>
      <c r="F26" s="225">
        <v>4316</v>
      </c>
      <c r="G26" s="225">
        <v>640</v>
      </c>
      <c r="H26" s="225">
        <v>3231</v>
      </c>
      <c r="I26" s="225">
        <v>29690</v>
      </c>
      <c r="J26" s="225">
        <v>5244</v>
      </c>
      <c r="K26" s="225">
        <v>2904</v>
      </c>
      <c r="L26" s="225">
        <v>53463</v>
      </c>
      <c r="M26" s="225">
        <v>51744</v>
      </c>
      <c r="N26" s="225">
        <v>12853</v>
      </c>
      <c r="O26" s="225">
        <v>7808</v>
      </c>
      <c r="P26" s="346">
        <v>91106</v>
      </c>
      <c r="Q26" s="426"/>
      <c r="R26" s="426"/>
    </row>
    <row r="27" spans="1:18" s="420" customFormat="1" ht="15" customHeight="1">
      <c r="A27" s="411" t="s">
        <v>594</v>
      </c>
      <c r="B27" s="225">
        <v>4239446</v>
      </c>
      <c r="C27" s="225">
        <v>3339547</v>
      </c>
      <c r="D27" s="225">
        <v>899899</v>
      </c>
      <c r="E27" s="225">
        <v>886608</v>
      </c>
      <c r="F27" s="225">
        <v>52631</v>
      </c>
      <c r="G27" s="225">
        <v>68415</v>
      </c>
      <c r="H27" s="225">
        <v>187167</v>
      </c>
      <c r="I27" s="225">
        <v>64189</v>
      </c>
      <c r="J27" s="225">
        <v>46931</v>
      </c>
      <c r="K27" s="225">
        <v>17435</v>
      </c>
      <c r="L27" s="225">
        <v>159150</v>
      </c>
      <c r="M27" s="225">
        <v>39437</v>
      </c>
      <c r="N27" s="225">
        <v>4572</v>
      </c>
      <c r="O27" s="225">
        <v>121471</v>
      </c>
      <c r="P27" s="346">
        <v>129782</v>
      </c>
      <c r="Q27" s="426"/>
      <c r="R27" s="426"/>
    </row>
    <row r="28" spans="1:18" s="420" customFormat="1" ht="15" customHeight="1">
      <c r="A28" s="411" t="s">
        <v>595</v>
      </c>
      <c r="B28" s="225">
        <v>6399927</v>
      </c>
      <c r="C28" s="225">
        <v>5553979</v>
      </c>
      <c r="D28" s="225">
        <v>845948</v>
      </c>
      <c r="E28" s="225">
        <v>1580135</v>
      </c>
      <c r="F28" s="225">
        <v>49797</v>
      </c>
      <c r="G28" s="225">
        <v>34988</v>
      </c>
      <c r="H28" s="225">
        <v>63414</v>
      </c>
      <c r="I28" s="225">
        <v>115730</v>
      </c>
      <c r="J28" s="225">
        <v>35492</v>
      </c>
      <c r="K28" s="225">
        <v>137785</v>
      </c>
      <c r="L28" s="225">
        <v>727451</v>
      </c>
      <c r="M28" s="225">
        <v>77665</v>
      </c>
      <c r="N28" s="225">
        <v>11601</v>
      </c>
      <c r="O28" s="225">
        <v>84509</v>
      </c>
      <c r="P28" s="346">
        <v>253304</v>
      </c>
      <c r="Q28" s="426"/>
      <c r="R28" s="426"/>
    </row>
    <row r="29" spans="1:18" s="420" customFormat="1" ht="15" customHeight="1">
      <c r="A29" s="411" t="s">
        <v>596</v>
      </c>
      <c r="B29" s="225">
        <v>1071922</v>
      </c>
      <c r="C29" s="225">
        <v>984761</v>
      </c>
      <c r="D29" s="225">
        <v>87161</v>
      </c>
      <c r="E29" s="225">
        <v>101544</v>
      </c>
      <c r="F29" s="225">
        <v>7652</v>
      </c>
      <c r="G29" s="225">
        <v>20515</v>
      </c>
      <c r="H29" s="225">
        <v>9134</v>
      </c>
      <c r="I29" s="225">
        <v>1797</v>
      </c>
      <c r="J29" s="225">
        <v>2757</v>
      </c>
      <c r="K29" s="225">
        <v>4204</v>
      </c>
      <c r="L29" s="225">
        <v>40734</v>
      </c>
      <c r="M29" s="225">
        <v>564</v>
      </c>
      <c r="N29" s="292" t="s">
        <v>41</v>
      </c>
      <c r="O29" s="225">
        <v>497</v>
      </c>
      <c r="P29" s="346">
        <v>13690</v>
      </c>
      <c r="Q29" s="426"/>
      <c r="R29" s="426"/>
    </row>
    <row r="30" spans="1:18" s="420" customFormat="1" ht="15" customHeight="1">
      <c r="A30" s="411" t="s">
        <v>597</v>
      </c>
      <c r="B30" s="225">
        <v>1711569</v>
      </c>
      <c r="C30" s="225">
        <v>1458966</v>
      </c>
      <c r="D30" s="225">
        <v>252603</v>
      </c>
      <c r="E30" s="225">
        <v>108083</v>
      </c>
      <c r="F30" s="225">
        <v>35053</v>
      </c>
      <c r="G30" s="225">
        <v>11776</v>
      </c>
      <c r="H30" s="225">
        <v>7248</v>
      </c>
      <c r="I30" s="225">
        <v>5756</v>
      </c>
      <c r="J30" s="225">
        <v>3317</v>
      </c>
      <c r="K30" s="225">
        <v>640</v>
      </c>
      <c r="L30" s="225">
        <v>20925</v>
      </c>
      <c r="M30" s="225">
        <v>19177</v>
      </c>
      <c r="N30" s="225">
        <v>3086</v>
      </c>
      <c r="O30" s="225">
        <v>1163</v>
      </c>
      <c r="P30" s="346">
        <v>3028</v>
      </c>
      <c r="Q30" s="426"/>
      <c r="R30" s="426"/>
    </row>
    <row r="31" spans="1:18" s="420" customFormat="1" ht="15" customHeight="1">
      <c r="A31" s="411" t="s">
        <v>458</v>
      </c>
      <c r="B31" s="225">
        <v>9782834</v>
      </c>
      <c r="C31" s="225">
        <v>6752073</v>
      </c>
      <c r="D31" s="225">
        <v>3030761</v>
      </c>
      <c r="E31" s="225">
        <v>1343314</v>
      </c>
      <c r="F31" s="225">
        <v>128493</v>
      </c>
      <c r="G31" s="225">
        <v>143255</v>
      </c>
      <c r="H31" s="225">
        <v>50192</v>
      </c>
      <c r="I31" s="225">
        <v>140817</v>
      </c>
      <c r="J31" s="225">
        <v>59854</v>
      </c>
      <c r="K31" s="225">
        <v>149279</v>
      </c>
      <c r="L31" s="225">
        <v>50917</v>
      </c>
      <c r="M31" s="225">
        <v>75536</v>
      </c>
      <c r="N31" s="225">
        <v>4680</v>
      </c>
      <c r="O31" s="225">
        <v>23615</v>
      </c>
      <c r="P31" s="346">
        <v>521356</v>
      </c>
      <c r="Q31" s="426"/>
      <c r="R31" s="426"/>
    </row>
    <row r="32" spans="1:18" s="420" customFormat="1" ht="15" customHeight="1">
      <c r="A32" s="411" t="s">
        <v>598</v>
      </c>
      <c r="B32" s="397">
        <v>3461905</v>
      </c>
      <c r="C32" s="397">
        <v>2818953</v>
      </c>
      <c r="D32" s="397">
        <v>642952</v>
      </c>
      <c r="E32" s="397">
        <v>297931</v>
      </c>
      <c r="F32" s="397">
        <v>12154</v>
      </c>
      <c r="G32" s="397">
        <v>32932</v>
      </c>
      <c r="H32" s="397">
        <v>15417</v>
      </c>
      <c r="I32" s="397">
        <v>48543</v>
      </c>
      <c r="J32" s="397">
        <v>21123</v>
      </c>
      <c r="K32" s="397">
        <v>10947</v>
      </c>
      <c r="L32" s="397">
        <v>62675</v>
      </c>
      <c r="M32" s="397">
        <v>49618</v>
      </c>
      <c r="N32" s="397">
        <v>10069</v>
      </c>
      <c r="O32" s="397">
        <v>28025</v>
      </c>
      <c r="P32" s="412">
        <v>16497</v>
      </c>
      <c r="Q32" s="426"/>
      <c r="R32" s="426"/>
    </row>
    <row r="33" spans="1:18" s="386" customFormat="1" ht="14.1" customHeight="1">
      <c r="A33" s="411"/>
      <c r="B33" s="413"/>
      <c r="C33" s="413"/>
      <c r="D33" s="413"/>
      <c r="E33" s="413"/>
      <c r="F33" s="236"/>
      <c r="G33" s="236"/>
      <c r="H33" s="236"/>
      <c r="I33" s="413"/>
      <c r="J33" s="413"/>
      <c r="K33" s="413"/>
      <c r="L33" s="236"/>
      <c r="M33" s="413"/>
      <c r="N33" s="236"/>
      <c r="O33" s="413"/>
      <c r="P33" s="413"/>
    </row>
    <row r="34" spans="1:18" s="387" customFormat="1" ht="11.4">
      <c r="A34" s="409"/>
      <c r="B34" s="414"/>
      <c r="C34" s="414"/>
      <c r="D34" s="414"/>
      <c r="E34" s="414"/>
      <c r="F34" s="409"/>
      <c r="G34" s="409"/>
      <c r="H34" s="409"/>
      <c r="I34" s="409"/>
      <c r="J34" s="409"/>
      <c r="K34" s="409"/>
      <c r="L34" s="409"/>
      <c r="M34" s="409"/>
      <c r="N34" s="409"/>
      <c r="O34" s="409"/>
      <c r="P34" s="409"/>
      <c r="Q34" s="386"/>
      <c r="R34" s="386"/>
    </row>
    <row r="35" spans="1:18" s="409" customFormat="1" ht="10.199999999999999">
      <c r="A35" s="69"/>
      <c r="Q35" s="408"/>
      <c r="R35" s="408"/>
    </row>
    <row r="36" spans="1:18" s="409" customFormat="1" ht="10.199999999999999">
      <c r="A36" s="232"/>
      <c r="Q36" s="408"/>
      <c r="R36" s="408"/>
    </row>
    <row r="37" spans="1:18" s="387" customFormat="1" ht="11.4">
      <c r="A37" s="409"/>
      <c r="B37" s="409"/>
      <c r="C37" s="409"/>
      <c r="D37" s="409"/>
      <c r="E37" s="409"/>
      <c r="F37" s="409"/>
      <c r="G37" s="409"/>
      <c r="H37" s="409"/>
      <c r="I37" s="409"/>
      <c r="J37" s="409"/>
      <c r="K37" s="409"/>
      <c r="L37" s="409"/>
      <c r="M37" s="409"/>
      <c r="N37" s="409"/>
      <c r="O37" s="409"/>
      <c r="P37" s="409"/>
      <c r="Q37" s="386"/>
      <c r="R37" s="386"/>
    </row>
    <row r="38" spans="1:18" s="387" customFormat="1" ht="11.4">
      <c r="A38" s="409"/>
      <c r="B38" s="409"/>
      <c r="C38" s="409"/>
      <c r="D38" s="409"/>
      <c r="E38" s="409"/>
      <c r="F38" s="409"/>
      <c r="G38" s="409"/>
      <c r="H38" s="409"/>
      <c r="I38" s="409"/>
      <c r="J38" s="409"/>
      <c r="K38" s="409"/>
      <c r="L38" s="409"/>
      <c r="M38" s="409"/>
      <c r="N38" s="409"/>
      <c r="O38" s="409"/>
      <c r="P38" s="409"/>
      <c r="Q38" s="386"/>
      <c r="R38" s="386"/>
    </row>
    <row r="39" spans="1:18">
      <c r="A39" s="409"/>
      <c r="B39" s="409"/>
      <c r="C39" s="409"/>
      <c r="D39" s="409"/>
      <c r="E39" s="409"/>
      <c r="F39" s="409"/>
      <c r="G39" s="409"/>
      <c r="H39" s="409"/>
      <c r="I39" s="409"/>
      <c r="J39" s="409"/>
      <c r="K39" s="409"/>
      <c r="L39" s="409"/>
      <c r="M39" s="409"/>
      <c r="N39" s="409"/>
      <c r="O39" s="409"/>
      <c r="P39" s="409"/>
    </row>
    <row r="40" spans="1:18">
      <c r="A40" s="409"/>
      <c r="B40" s="409"/>
      <c r="C40" s="409"/>
      <c r="D40" s="409"/>
      <c r="E40" s="409"/>
      <c r="F40" s="409"/>
      <c r="G40" s="409"/>
      <c r="H40" s="409"/>
      <c r="I40" s="409"/>
      <c r="J40" s="409"/>
      <c r="K40" s="409"/>
      <c r="L40" s="409"/>
      <c r="M40" s="409"/>
      <c r="N40" s="409"/>
      <c r="O40" s="409"/>
      <c r="P40" s="409"/>
    </row>
    <row r="41" spans="1:18">
      <c r="A41" s="409"/>
      <c r="B41" s="409"/>
      <c r="C41" s="409"/>
      <c r="D41" s="409"/>
      <c r="E41" s="409"/>
      <c r="F41" s="409"/>
      <c r="G41" s="409"/>
      <c r="H41" s="409"/>
      <c r="I41" s="409"/>
      <c r="J41" s="409"/>
      <c r="K41" s="409"/>
      <c r="L41" s="409"/>
      <c r="M41" s="409"/>
      <c r="N41" s="409"/>
      <c r="O41" s="409"/>
      <c r="P41" s="409"/>
    </row>
    <row r="42" spans="1:18">
      <c r="A42" s="409"/>
      <c r="B42" s="409"/>
      <c r="C42" s="409"/>
      <c r="D42" s="409"/>
      <c r="E42" s="409"/>
      <c r="F42" s="409"/>
      <c r="G42" s="409"/>
      <c r="H42" s="409"/>
      <c r="I42" s="409"/>
      <c r="J42" s="409"/>
      <c r="K42" s="409"/>
      <c r="L42" s="409"/>
      <c r="M42" s="409"/>
      <c r="N42" s="409"/>
      <c r="O42" s="409"/>
      <c r="P42" s="409"/>
    </row>
    <row r="43" spans="1:18">
      <c r="A43" s="409"/>
      <c r="B43" s="409"/>
      <c r="C43" s="409"/>
      <c r="D43" s="409"/>
      <c r="E43" s="409"/>
      <c r="F43" s="409"/>
      <c r="G43" s="409"/>
      <c r="H43" s="409"/>
      <c r="I43" s="409"/>
      <c r="J43" s="409"/>
      <c r="K43" s="409"/>
      <c r="L43" s="409"/>
      <c r="M43" s="409"/>
      <c r="N43" s="409"/>
      <c r="O43" s="409"/>
      <c r="P43" s="409"/>
    </row>
    <row r="44" spans="1:18">
      <c r="A44" s="409"/>
      <c r="B44" s="409"/>
      <c r="C44" s="409"/>
      <c r="D44" s="409"/>
      <c r="E44" s="409"/>
      <c r="F44" s="409"/>
      <c r="G44" s="409"/>
      <c r="H44" s="409"/>
      <c r="I44" s="409"/>
      <c r="J44" s="409"/>
      <c r="K44" s="409"/>
      <c r="L44" s="409"/>
      <c r="M44" s="409"/>
      <c r="N44" s="409"/>
      <c r="O44" s="409"/>
      <c r="P44" s="409"/>
    </row>
    <row r="45" spans="1:18">
      <c r="A45" s="409"/>
      <c r="B45" s="409"/>
      <c r="C45" s="409"/>
      <c r="D45" s="409"/>
      <c r="E45" s="409"/>
      <c r="F45" s="409"/>
      <c r="G45" s="409"/>
      <c r="H45" s="409"/>
      <c r="I45" s="409"/>
      <c r="J45" s="409"/>
      <c r="K45" s="409"/>
      <c r="L45" s="409"/>
      <c r="M45" s="409"/>
      <c r="N45" s="409"/>
      <c r="O45" s="409"/>
      <c r="P45" s="409"/>
    </row>
    <row r="46" spans="1:18">
      <c r="A46" s="409"/>
      <c r="B46" s="409"/>
      <c r="C46" s="409"/>
      <c r="D46" s="409"/>
      <c r="E46" s="409"/>
      <c r="F46" s="409"/>
      <c r="G46" s="409"/>
      <c r="H46" s="409"/>
      <c r="I46" s="409"/>
      <c r="J46" s="409"/>
      <c r="K46" s="409"/>
      <c r="L46" s="409"/>
      <c r="M46" s="409"/>
      <c r="N46" s="409"/>
      <c r="O46" s="409"/>
      <c r="P46" s="409"/>
    </row>
    <row r="47" spans="1:18">
      <c r="A47" s="409"/>
      <c r="B47" s="409"/>
      <c r="C47" s="409"/>
      <c r="D47" s="409"/>
      <c r="E47" s="409"/>
      <c r="F47" s="409"/>
      <c r="G47" s="409"/>
      <c r="H47" s="409"/>
      <c r="I47" s="409"/>
      <c r="J47" s="409"/>
      <c r="K47" s="409"/>
      <c r="L47" s="409"/>
      <c r="M47" s="409"/>
      <c r="N47" s="409"/>
      <c r="O47" s="409"/>
      <c r="P47" s="409"/>
    </row>
    <row r="48" spans="1:18">
      <c r="A48" s="409"/>
      <c r="B48" s="409"/>
      <c r="C48" s="409"/>
      <c r="D48" s="409"/>
      <c r="E48" s="409"/>
      <c r="F48" s="409"/>
      <c r="G48" s="409"/>
      <c r="H48" s="409"/>
      <c r="I48" s="409"/>
      <c r="J48" s="409"/>
      <c r="K48" s="409"/>
      <c r="L48" s="409"/>
      <c r="M48" s="409"/>
      <c r="N48" s="409"/>
      <c r="O48" s="409"/>
      <c r="P48" s="409"/>
    </row>
    <row r="49" spans="1:16">
      <c r="A49" s="409"/>
      <c r="B49" s="409"/>
      <c r="C49" s="409"/>
      <c r="D49" s="409"/>
      <c r="E49" s="409"/>
      <c r="F49" s="409"/>
      <c r="G49" s="409"/>
      <c r="H49" s="409"/>
      <c r="I49" s="409"/>
      <c r="J49" s="409"/>
      <c r="K49" s="409"/>
      <c r="L49" s="409"/>
      <c r="M49" s="409"/>
      <c r="N49" s="409"/>
      <c r="O49" s="409"/>
      <c r="P49" s="409"/>
    </row>
    <row r="50" spans="1:16">
      <c r="A50" s="409"/>
      <c r="B50" s="409"/>
      <c r="C50" s="409"/>
      <c r="D50" s="409"/>
      <c r="E50" s="409"/>
      <c r="F50" s="409"/>
      <c r="G50" s="409"/>
      <c r="H50" s="409"/>
      <c r="I50" s="409"/>
      <c r="J50" s="409"/>
      <c r="K50" s="409"/>
      <c r="L50" s="409"/>
      <c r="M50" s="409"/>
      <c r="N50" s="409"/>
      <c r="O50" s="409"/>
      <c r="P50" s="409"/>
    </row>
    <row r="51" spans="1:16">
      <c r="A51" s="409"/>
      <c r="B51" s="409"/>
      <c r="C51" s="409"/>
      <c r="D51" s="409"/>
      <c r="E51" s="409"/>
      <c r="F51" s="409"/>
      <c r="G51" s="409"/>
      <c r="H51" s="409"/>
      <c r="I51" s="409"/>
      <c r="J51" s="409"/>
      <c r="K51" s="409"/>
      <c r="L51" s="409"/>
      <c r="M51" s="409"/>
      <c r="N51" s="409"/>
      <c r="O51" s="409"/>
      <c r="P51" s="409"/>
    </row>
    <row r="52" spans="1:16">
      <c r="A52" s="409"/>
      <c r="B52" s="409"/>
      <c r="C52" s="409"/>
      <c r="D52" s="409"/>
      <c r="E52" s="409"/>
      <c r="F52" s="409"/>
      <c r="G52" s="409"/>
      <c r="H52" s="409"/>
      <c r="I52" s="409"/>
      <c r="J52" s="409"/>
      <c r="K52" s="409"/>
      <c r="L52" s="409"/>
      <c r="M52" s="409"/>
      <c r="N52" s="409"/>
      <c r="O52" s="409"/>
      <c r="P52" s="409"/>
    </row>
    <row r="53" spans="1:16">
      <c r="A53" s="409"/>
      <c r="B53" s="409"/>
      <c r="C53" s="409"/>
      <c r="D53" s="409"/>
      <c r="E53" s="409"/>
      <c r="F53" s="409"/>
      <c r="G53" s="409"/>
      <c r="H53" s="409"/>
      <c r="I53" s="409"/>
      <c r="J53" s="409"/>
      <c r="K53" s="409"/>
      <c r="L53" s="409"/>
      <c r="M53" s="409"/>
      <c r="N53" s="409"/>
      <c r="O53" s="409"/>
      <c r="P53" s="409"/>
    </row>
    <row r="54" spans="1:16">
      <c r="A54" s="409"/>
      <c r="B54" s="409"/>
      <c r="C54" s="409"/>
      <c r="D54" s="409"/>
      <c r="E54" s="409"/>
      <c r="F54" s="409"/>
      <c r="G54" s="409"/>
      <c r="H54" s="409"/>
      <c r="I54" s="409"/>
      <c r="J54" s="409"/>
      <c r="K54" s="409"/>
      <c r="L54" s="409"/>
      <c r="M54" s="409"/>
      <c r="N54" s="409"/>
      <c r="O54" s="409"/>
      <c r="P54" s="409"/>
    </row>
    <row r="88" spans="16:16">
      <c r="P88" s="415"/>
    </row>
  </sheetData>
  <mergeCells count="21">
    <mergeCell ref="L4:L7"/>
    <mergeCell ref="A1:P1"/>
    <mergeCell ref="A2:P2"/>
    <mergeCell ref="A3:A7"/>
    <mergeCell ref="B3:D3"/>
    <mergeCell ref="E3:P3"/>
    <mergeCell ref="B4:B7"/>
    <mergeCell ref="C4:C7"/>
    <mergeCell ref="D4:D7"/>
    <mergeCell ref="E4:E7"/>
    <mergeCell ref="F4:F7"/>
    <mergeCell ref="G4:G7"/>
    <mergeCell ref="H4:H7"/>
    <mergeCell ref="I4:I7"/>
    <mergeCell ref="J4:J7"/>
    <mergeCell ref="K4:K7"/>
    <mergeCell ref="M4:N5"/>
    <mergeCell ref="O4:O7"/>
    <mergeCell ref="P4:P7"/>
    <mergeCell ref="M6:M7"/>
    <mergeCell ref="N6:N7"/>
  </mergeCells>
  <hyperlinks>
    <hyperlink ref="A2:B2" location="'Spis treści'!A1" display="'Spis treści'!A1" xr:uid="{00000000-0004-0000-1D00-000000000000}"/>
    <hyperlink ref="A2:P2" location="'Spis tablic_DZIAŁ III '!A1" display="'Spis tablic_DZIAŁ III '!A1" xr:uid="{00000000-0004-0000-1D00-000001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73"/>
  <sheetViews>
    <sheetView zoomScaleNormal="100" workbookViewId="0">
      <selection activeCell="H4" sqref="H4:K4"/>
    </sheetView>
  </sheetViews>
  <sheetFormatPr defaultColWidth="9.109375" defaultRowHeight="13.2"/>
  <cols>
    <col min="1" max="1" width="25.6640625" style="404" customWidth="1"/>
    <col min="2" max="4" width="13.6640625" style="416" customWidth="1"/>
    <col min="5" max="11" width="13.6640625" style="404" customWidth="1"/>
    <col min="12" max="13" width="9.109375" style="415"/>
    <col min="14" max="16384" width="9.109375" style="404"/>
  </cols>
  <sheetData>
    <row r="1" spans="1:13" s="417" customFormat="1" ht="30" customHeight="1">
      <c r="A1" s="2252" t="s">
        <v>2878</v>
      </c>
      <c r="B1" s="2274"/>
      <c r="C1" s="2274"/>
      <c r="D1" s="2274"/>
      <c r="E1" s="2274"/>
      <c r="F1" s="2274"/>
      <c r="G1" s="2274"/>
      <c r="H1" s="2274"/>
      <c r="I1" s="2274"/>
      <c r="J1" s="2274"/>
      <c r="K1" s="2274"/>
      <c r="L1" s="406"/>
      <c r="M1" s="406"/>
    </row>
    <row r="2" spans="1:13" s="385" customFormat="1" ht="24.9" customHeight="1">
      <c r="A2" s="2115" t="s">
        <v>11</v>
      </c>
      <c r="B2" s="2115"/>
      <c r="C2" s="2115"/>
      <c r="D2" s="2115"/>
      <c r="E2" s="2115"/>
      <c r="F2" s="2115"/>
      <c r="G2" s="2115"/>
      <c r="H2" s="2115"/>
      <c r="I2" s="2115"/>
      <c r="J2" s="2115"/>
      <c r="K2" s="2115"/>
      <c r="L2" s="337"/>
      <c r="M2" s="337"/>
    </row>
    <row r="3" spans="1:13" s="409" customFormat="1" ht="24.9" customHeight="1">
      <c r="A3" s="2184" t="s">
        <v>471</v>
      </c>
      <c r="B3" s="2181" t="s">
        <v>419</v>
      </c>
      <c r="C3" s="2181" t="s">
        <v>607</v>
      </c>
      <c r="D3" s="2182" t="s">
        <v>421</v>
      </c>
      <c r="E3" s="2183"/>
      <c r="F3" s="2183"/>
      <c r="G3" s="2183"/>
      <c r="H3" s="2183"/>
      <c r="I3" s="2183"/>
      <c r="J3" s="2183"/>
      <c r="K3" s="2183"/>
      <c r="L3" s="408"/>
      <c r="M3" s="408"/>
    </row>
    <row r="4" spans="1:13" s="409" customFormat="1" ht="24.9" customHeight="1">
      <c r="A4" s="2184"/>
      <c r="B4" s="2181"/>
      <c r="C4" s="2181"/>
      <c r="D4" s="2182" t="s">
        <v>3064</v>
      </c>
      <c r="E4" s="2183"/>
      <c r="F4" s="2184"/>
      <c r="G4" s="2255" t="s">
        <v>608</v>
      </c>
      <c r="H4" s="2182" t="s">
        <v>423</v>
      </c>
      <c r="I4" s="2183"/>
      <c r="J4" s="2183"/>
      <c r="K4" s="2183"/>
      <c r="L4" s="408"/>
      <c r="M4" s="408"/>
    </row>
    <row r="5" spans="1:13" s="409" customFormat="1" ht="24.9" customHeight="1">
      <c r="A5" s="2184"/>
      <c r="B5" s="2181"/>
      <c r="C5" s="2181"/>
      <c r="D5" s="2255" t="s">
        <v>390</v>
      </c>
      <c r="E5" s="2255" t="s">
        <v>425</v>
      </c>
      <c r="F5" s="2255" t="s">
        <v>609</v>
      </c>
      <c r="G5" s="2256"/>
      <c r="H5" s="2255" t="s">
        <v>364</v>
      </c>
      <c r="I5" s="2182" t="s">
        <v>610</v>
      </c>
      <c r="J5" s="2184"/>
      <c r="K5" s="2261" t="s">
        <v>611</v>
      </c>
      <c r="L5" s="408"/>
      <c r="M5" s="408"/>
    </row>
    <row r="6" spans="1:13" s="409" customFormat="1" ht="24.9" customHeight="1">
      <c r="A6" s="2184"/>
      <c r="B6" s="2181"/>
      <c r="C6" s="2181"/>
      <c r="D6" s="2256"/>
      <c r="E6" s="2256"/>
      <c r="F6" s="2256"/>
      <c r="G6" s="2256"/>
      <c r="H6" s="2256"/>
      <c r="I6" s="2255" t="s">
        <v>128</v>
      </c>
      <c r="J6" s="2255" t="s">
        <v>612</v>
      </c>
      <c r="K6" s="2262"/>
      <c r="L6" s="408"/>
      <c r="M6" s="408"/>
    </row>
    <row r="7" spans="1:13" s="409" customFormat="1" ht="24.9" customHeight="1">
      <c r="A7" s="2184"/>
      <c r="B7" s="2181"/>
      <c r="C7" s="2181"/>
      <c r="D7" s="2256"/>
      <c r="E7" s="2256"/>
      <c r="F7" s="2256"/>
      <c r="G7" s="2256"/>
      <c r="H7" s="2256"/>
      <c r="I7" s="2256"/>
      <c r="J7" s="2256"/>
      <c r="K7" s="2262"/>
      <c r="L7" s="408"/>
      <c r="M7" s="408"/>
    </row>
    <row r="8" spans="1:13" s="409" customFormat="1" ht="24.9" customHeight="1">
      <c r="A8" s="2184"/>
      <c r="B8" s="2181"/>
      <c r="C8" s="2181"/>
      <c r="D8" s="2257"/>
      <c r="E8" s="2257"/>
      <c r="F8" s="2257"/>
      <c r="G8" s="2257"/>
      <c r="H8" s="2257"/>
      <c r="I8" s="2257"/>
      <c r="J8" s="2257"/>
      <c r="K8" s="2263"/>
      <c r="L8" s="408"/>
      <c r="M8" s="408"/>
    </row>
    <row r="9" spans="1:13" s="419" customFormat="1" ht="15" customHeight="1">
      <c r="A9" s="345" t="s">
        <v>439</v>
      </c>
      <c r="B9" s="261">
        <v>1883216</v>
      </c>
      <c r="C9" s="261">
        <v>739356</v>
      </c>
      <c r="D9" s="261">
        <v>6518968</v>
      </c>
      <c r="E9" s="261">
        <v>6498316</v>
      </c>
      <c r="F9" s="261">
        <v>20652</v>
      </c>
      <c r="G9" s="261">
        <v>11746</v>
      </c>
      <c r="H9" s="261">
        <v>330740</v>
      </c>
      <c r="I9" s="261">
        <v>238102</v>
      </c>
      <c r="J9" s="261">
        <v>102836</v>
      </c>
      <c r="K9" s="302">
        <v>15840</v>
      </c>
      <c r="L9" s="418"/>
      <c r="M9" s="418"/>
    </row>
    <row r="10" spans="1:13" s="389" customFormat="1" ht="15" customHeight="1">
      <c r="A10" s="208" t="s">
        <v>451</v>
      </c>
      <c r="B10" s="324">
        <v>1746000</v>
      </c>
      <c r="C10" s="324">
        <v>707879</v>
      </c>
      <c r="D10" s="324">
        <v>6161379</v>
      </c>
      <c r="E10" s="324">
        <v>6143900</v>
      </c>
      <c r="F10" s="324">
        <v>17479</v>
      </c>
      <c r="G10" s="324">
        <v>10364</v>
      </c>
      <c r="H10" s="324">
        <v>343488</v>
      </c>
      <c r="I10" s="324">
        <v>237469</v>
      </c>
      <c r="J10" s="324">
        <v>92175</v>
      </c>
      <c r="K10" s="326">
        <v>30827</v>
      </c>
      <c r="L10" s="408"/>
      <c r="M10" s="408"/>
    </row>
    <row r="11" spans="1:13" s="389" customFormat="1" ht="21" customHeight="1">
      <c r="A11" s="392" t="s">
        <v>578</v>
      </c>
      <c r="B11" s="225">
        <v>127304</v>
      </c>
      <c r="C11" s="225">
        <v>530</v>
      </c>
      <c r="D11" s="225">
        <v>4014</v>
      </c>
      <c r="E11" s="225">
        <v>3967</v>
      </c>
      <c r="F11" s="225">
        <v>47</v>
      </c>
      <c r="G11" s="309" t="s">
        <v>41</v>
      </c>
      <c r="H11" s="309" t="s">
        <v>41</v>
      </c>
      <c r="I11" s="309" t="s">
        <v>41</v>
      </c>
      <c r="J11" s="309" t="s">
        <v>41</v>
      </c>
      <c r="K11" s="310" t="s">
        <v>41</v>
      </c>
      <c r="L11" s="408"/>
      <c r="M11" s="408"/>
    </row>
    <row r="12" spans="1:13" s="389" customFormat="1" ht="21" customHeight="1">
      <c r="A12" s="392" t="s">
        <v>576</v>
      </c>
      <c r="B12" s="225"/>
      <c r="C12" s="225"/>
      <c r="D12" s="225"/>
      <c r="E12" s="225"/>
      <c r="F12" s="225"/>
      <c r="G12" s="309"/>
      <c r="H12" s="309"/>
      <c r="I12" s="309"/>
      <c r="J12" s="309"/>
      <c r="K12" s="310"/>
      <c r="L12" s="408"/>
      <c r="M12" s="408"/>
    </row>
    <row r="13" spans="1:13" s="389" customFormat="1" ht="21" customHeight="1">
      <c r="A13" s="392" t="s">
        <v>579</v>
      </c>
      <c r="B13" s="225">
        <v>10537</v>
      </c>
      <c r="C13" s="225">
        <v>3851</v>
      </c>
      <c r="D13" s="225">
        <v>20350</v>
      </c>
      <c r="E13" s="225">
        <v>19372</v>
      </c>
      <c r="F13" s="225">
        <v>978</v>
      </c>
      <c r="G13" s="225">
        <v>179</v>
      </c>
      <c r="H13" s="225">
        <v>535</v>
      </c>
      <c r="I13" s="309" t="s">
        <v>41</v>
      </c>
      <c r="J13" s="309" t="s">
        <v>41</v>
      </c>
      <c r="K13" s="310" t="s">
        <v>41</v>
      </c>
      <c r="L13" s="408"/>
      <c r="M13" s="408"/>
    </row>
    <row r="14" spans="1:13" s="389" customFormat="1" ht="21" customHeight="1">
      <c r="A14" s="392" t="s">
        <v>580</v>
      </c>
      <c r="B14" s="225">
        <v>9248</v>
      </c>
      <c r="C14" s="225">
        <v>2814</v>
      </c>
      <c r="D14" s="225">
        <v>7779</v>
      </c>
      <c r="E14" s="225">
        <v>6993</v>
      </c>
      <c r="F14" s="225">
        <v>786</v>
      </c>
      <c r="G14" s="225">
        <v>1353</v>
      </c>
      <c r="H14" s="225">
        <v>190</v>
      </c>
      <c r="I14" s="309" t="s">
        <v>41</v>
      </c>
      <c r="J14" s="309" t="s">
        <v>41</v>
      </c>
      <c r="K14" s="346">
        <v>37</v>
      </c>
      <c r="L14" s="408"/>
      <c r="M14" s="408"/>
    </row>
    <row r="15" spans="1:13" s="389" customFormat="1" ht="21" customHeight="1">
      <c r="A15" s="392" t="s">
        <v>581</v>
      </c>
      <c r="B15" s="225">
        <v>1309487</v>
      </c>
      <c r="C15" s="225">
        <v>525056</v>
      </c>
      <c r="D15" s="225">
        <v>3965613</v>
      </c>
      <c r="E15" s="225">
        <v>3951033</v>
      </c>
      <c r="F15" s="225">
        <v>14580</v>
      </c>
      <c r="G15" s="225">
        <v>5282</v>
      </c>
      <c r="H15" s="225">
        <v>52707</v>
      </c>
      <c r="I15" s="225">
        <v>6796</v>
      </c>
      <c r="J15" s="225">
        <v>1194</v>
      </c>
      <c r="K15" s="346">
        <v>2490</v>
      </c>
      <c r="L15" s="408"/>
      <c r="M15" s="408"/>
    </row>
    <row r="16" spans="1:13" s="389" customFormat="1" ht="21" customHeight="1">
      <c r="A16" s="392" t="s">
        <v>582</v>
      </c>
      <c r="B16" s="225">
        <v>245844</v>
      </c>
      <c r="C16" s="225">
        <v>166652</v>
      </c>
      <c r="D16" s="225">
        <v>2086976</v>
      </c>
      <c r="E16" s="225">
        <v>2086255</v>
      </c>
      <c r="F16" s="225">
        <v>721</v>
      </c>
      <c r="G16" s="225">
        <v>3525</v>
      </c>
      <c r="H16" s="225">
        <v>281150</v>
      </c>
      <c r="I16" s="225">
        <v>224471</v>
      </c>
      <c r="J16" s="225">
        <v>85914</v>
      </c>
      <c r="K16" s="346">
        <v>28300</v>
      </c>
      <c r="L16" s="408"/>
      <c r="M16" s="408"/>
    </row>
    <row r="17" spans="1:13" s="389" customFormat="1" ht="21" customHeight="1">
      <c r="A17" s="392" t="s">
        <v>583</v>
      </c>
      <c r="B17" s="225">
        <v>43580</v>
      </c>
      <c r="C17" s="225">
        <v>8976</v>
      </c>
      <c r="D17" s="225">
        <v>76647</v>
      </c>
      <c r="E17" s="225">
        <v>76280</v>
      </c>
      <c r="F17" s="225">
        <v>367</v>
      </c>
      <c r="G17" s="225">
        <v>25</v>
      </c>
      <c r="H17" s="225">
        <v>8906</v>
      </c>
      <c r="I17" s="225">
        <v>6202</v>
      </c>
      <c r="J17" s="225">
        <v>5067</v>
      </c>
      <c r="K17" s="310" t="s">
        <v>41</v>
      </c>
      <c r="L17" s="408"/>
      <c r="M17" s="408"/>
    </row>
    <row r="18" spans="1:13" s="389" customFormat="1" ht="15" customHeight="1">
      <c r="A18" s="392" t="s">
        <v>584</v>
      </c>
      <c r="B18" s="225">
        <v>141115</v>
      </c>
      <c r="C18" s="225">
        <v>53077</v>
      </c>
      <c r="D18" s="225">
        <v>447295</v>
      </c>
      <c r="E18" s="225">
        <v>446638</v>
      </c>
      <c r="F18" s="225">
        <v>657</v>
      </c>
      <c r="G18" s="225">
        <v>333</v>
      </c>
      <c r="H18" s="225">
        <v>30737</v>
      </c>
      <c r="I18" s="225">
        <v>25322</v>
      </c>
      <c r="J18" s="225">
        <v>7950</v>
      </c>
      <c r="K18" s="346">
        <v>637</v>
      </c>
      <c r="L18" s="408"/>
      <c r="M18" s="408"/>
    </row>
    <row r="19" spans="1:13" s="389" customFormat="1" ht="15" customHeight="1">
      <c r="A19" s="392" t="s">
        <v>585</v>
      </c>
      <c r="B19" s="225">
        <v>120434</v>
      </c>
      <c r="C19" s="225">
        <v>44619</v>
      </c>
      <c r="D19" s="225">
        <v>457379</v>
      </c>
      <c r="E19" s="225">
        <v>456547</v>
      </c>
      <c r="F19" s="225">
        <v>832</v>
      </c>
      <c r="G19" s="225">
        <v>630</v>
      </c>
      <c r="H19" s="225">
        <v>49557</v>
      </c>
      <c r="I19" s="225">
        <v>35560</v>
      </c>
      <c r="J19" s="225">
        <v>20888</v>
      </c>
      <c r="K19" s="346">
        <v>49</v>
      </c>
      <c r="L19" s="408"/>
      <c r="M19" s="408"/>
    </row>
    <row r="20" spans="1:13" s="389" customFormat="1" ht="15" customHeight="1">
      <c r="A20" s="392" t="s">
        <v>586</v>
      </c>
      <c r="B20" s="225">
        <v>105124</v>
      </c>
      <c r="C20" s="225">
        <v>37127</v>
      </c>
      <c r="D20" s="225">
        <v>293423</v>
      </c>
      <c r="E20" s="225">
        <v>290901</v>
      </c>
      <c r="F20" s="225">
        <v>2522</v>
      </c>
      <c r="G20" s="225">
        <v>1723</v>
      </c>
      <c r="H20" s="225">
        <v>2994</v>
      </c>
      <c r="I20" s="225">
        <v>1544</v>
      </c>
      <c r="J20" s="225">
        <v>1139</v>
      </c>
      <c r="K20" s="346">
        <v>45</v>
      </c>
      <c r="L20" s="408"/>
      <c r="M20" s="408"/>
    </row>
    <row r="21" spans="1:13" s="389" customFormat="1" ht="15" customHeight="1">
      <c r="A21" s="392" t="s">
        <v>587</v>
      </c>
      <c r="B21" s="225">
        <v>31706</v>
      </c>
      <c r="C21" s="225">
        <v>17451</v>
      </c>
      <c r="D21" s="225">
        <v>312618</v>
      </c>
      <c r="E21" s="225">
        <v>312580</v>
      </c>
      <c r="F21" s="225">
        <v>38</v>
      </c>
      <c r="G21" s="309" t="s">
        <v>41</v>
      </c>
      <c r="H21" s="225">
        <v>31078</v>
      </c>
      <c r="I21" s="225">
        <v>30639</v>
      </c>
      <c r="J21" s="225">
        <v>8259</v>
      </c>
      <c r="K21" s="310" t="s">
        <v>41</v>
      </c>
      <c r="L21" s="408"/>
      <c r="M21" s="408"/>
    </row>
    <row r="22" spans="1:13" s="389" customFormat="1" ht="15" customHeight="1">
      <c r="A22" s="392" t="s">
        <v>588</v>
      </c>
      <c r="B22" s="225">
        <v>94602</v>
      </c>
      <c r="C22" s="225">
        <v>45954</v>
      </c>
      <c r="D22" s="225">
        <v>265280</v>
      </c>
      <c r="E22" s="225">
        <v>264057</v>
      </c>
      <c r="F22" s="225">
        <v>1223</v>
      </c>
      <c r="G22" s="225">
        <v>248</v>
      </c>
      <c r="H22" s="225">
        <v>10518</v>
      </c>
      <c r="I22" s="225">
        <v>7510</v>
      </c>
      <c r="J22" s="225">
        <v>5291</v>
      </c>
      <c r="K22" s="346">
        <v>24</v>
      </c>
      <c r="L22" s="408"/>
      <c r="M22" s="408"/>
    </row>
    <row r="23" spans="1:13" s="389" customFormat="1" ht="15" customHeight="1">
      <c r="A23" s="392" t="s">
        <v>589</v>
      </c>
      <c r="B23" s="225">
        <v>227303</v>
      </c>
      <c r="C23" s="225">
        <v>143481</v>
      </c>
      <c r="D23" s="225">
        <v>1081012</v>
      </c>
      <c r="E23" s="225">
        <v>1080113</v>
      </c>
      <c r="F23" s="225">
        <v>899</v>
      </c>
      <c r="G23" s="225">
        <v>2444</v>
      </c>
      <c r="H23" s="225">
        <v>42378</v>
      </c>
      <c r="I23" s="225">
        <v>31766</v>
      </c>
      <c r="J23" s="225">
        <v>12435</v>
      </c>
      <c r="K23" s="346">
        <v>20</v>
      </c>
      <c r="L23" s="408"/>
      <c r="M23" s="408"/>
    </row>
    <row r="24" spans="1:13" s="389" customFormat="1" ht="15" customHeight="1">
      <c r="A24" s="392" t="s">
        <v>590</v>
      </c>
      <c r="B24" s="225">
        <v>440329</v>
      </c>
      <c r="C24" s="225">
        <v>114800</v>
      </c>
      <c r="D24" s="225">
        <v>845481</v>
      </c>
      <c r="E24" s="225">
        <v>842761</v>
      </c>
      <c r="F24" s="225">
        <v>2720</v>
      </c>
      <c r="G24" s="225">
        <v>901</v>
      </c>
      <c r="H24" s="225">
        <v>24016</v>
      </c>
      <c r="I24" s="225">
        <v>7979</v>
      </c>
      <c r="J24" s="225">
        <v>6044</v>
      </c>
      <c r="K24" s="346">
        <v>62</v>
      </c>
      <c r="L24" s="408"/>
      <c r="M24" s="408"/>
    </row>
    <row r="25" spans="1:13" s="389" customFormat="1" ht="15" customHeight="1">
      <c r="A25" s="392" t="s">
        <v>591</v>
      </c>
      <c r="B25" s="225">
        <v>27248</v>
      </c>
      <c r="C25" s="225">
        <v>14940</v>
      </c>
      <c r="D25" s="225">
        <v>147116</v>
      </c>
      <c r="E25" s="225">
        <v>147093</v>
      </c>
      <c r="F25" s="225">
        <v>23</v>
      </c>
      <c r="G25" s="225">
        <v>497</v>
      </c>
      <c r="H25" s="225">
        <v>59255</v>
      </c>
      <c r="I25" s="225">
        <v>58897</v>
      </c>
      <c r="J25" s="225">
        <v>9690</v>
      </c>
      <c r="K25" s="346">
        <v>36</v>
      </c>
      <c r="L25" s="408"/>
      <c r="M25" s="408"/>
    </row>
    <row r="26" spans="1:13" s="389" customFormat="1" ht="15" customHeight="1">
      <c r="A26" s="392" t="s">
        <v>592</v>
      </c>
      <c r="B26" s="225">
        <v>33456</v>
      </c>
      <c r="C26" s="225">
        <v>10595</v>
      </c>
      <c r="D26" s="225">
        <v>126206</v>
      </c>
      <c r="E26" s="225">
        <v>126182</v>
      </c>
      <c r="F26" s="225">
        <v>24</v>
      </c>
      <c r="G26" s="309" t="s">
        <v>41</v>
      </c>
      <c r="H26" s="225">
        <v>276</v>
      </c>
      <c r="I26" s="225">
        <v>37</v>
      </c>
      <c r="J26" s="225">
        <v>2</v>
      </c>
      <c r="K26" s="346">
        <v>168</v>
      </c>
      <c r="L26" s="408"/>
      <c r="M26" s="408"/>
    </row>
    <row r="27" spans="1:13" s="389" customFormat="1" ht="15" customHeight="1">
      <c r="A27" s="392" t="s">
        <v>593</v>
      </c>
      <c r="B27" s="225">
        <v>57306</v>
      </c>
      <c r="C27" s="225">
        <v>30078</v>
      </c>
      <c r="D27" s="225">
        <v>339409</v>
      </c>
      <c r="E27" s="225">
        <v>339027</v>
      </c>
      <c r="F27" s="225">
        <v>382</v>
      </c>
      <c r="G27" s="225">
        <v>154</v>
      </c>
      <c r="H27" s="225">
        <v>16379</v>
      </c>
      <c r="I27" s="225">
        <v>11359</v>
      </c>
      <c r="J27" s="225">
        <v>5773</v>
      </c>
      <c r="K27" s="346">
        <v>402</v>
      </c>
      <c r="L27" s="408"/>
      <c r="M27" s="408"/>
    </row>
    <row r="28" spans="1:13" s="389" customFormat="1" ht="15" customHeight="1">
      <c r="A28" s="392" t="s">
        <v>594</v>
      </c>
      <c r="B28" s="225">
        <v>80301</v>
      </c>
      <c r="C28" s="225">
        <v>21114</v>
      </c>
      <c r="D28" s="225">
        <v>183716</v>
      </c>
      <c r="E28" s="225">
        <v>183531</v>
      </c>
      <c r="F28" s="225">
        <v>185</v>
      </c>
      <c r="G28" s="225">
        <v>52</v>
      </c>
      <c r="H28" s="225">
        <v>4051</v>
      </c>
      <c r="I28" s="225">
        <v>94</v>
      </c>
      <c r="J28" s="225">
        <v>68</v>
      </c>
      <c r="K28" s="346">
        <v>64</v>
      </c>
      <c r="L28" s="408"/>
      <c r="M28" s="408"/>
    </row>
    <row r="29" spans="1:13" s="389" customFormat="1" ht="15" customHeight="1">
      <c r="A29" s="392" t="s">
        <v>595</v>
      </c>
      <c r="B29" s="225">
        <v>164937</v>
      </c>
      <c r="C29" s="225">
        <v>65421</v>
      </c>
      <c r="D29" s="225">
        <v>609929</v>
      </c>
      <c r="E29" s="225">
        <v>608916</v>
      </c>
      <c r="F29" s="225">
        <v>1013</v>
      </c>
      <c r="G29" s="225">
        <v>1448</v>
      </c>
      <c r="H29" s="225">
        <v>27244</v>
      </c>
      <c r="I29" s="225">
        <v>4530</v>
      </c>
      <c r="J29" s="225">
        <v>3069</v>
      </c>
      <c r="K29" s="346">
        <v>18093</v>
      </c>
      <c r="L29" s="408"/>
      <c r="M29" s="408"/>
    </row>
    <row r="30" spans="1:13" s="389" customFormat="1" ht="15" customHeight="1">
      <c r="A30" s="392" t="s">
        <v>596</v>
      </c>
      <c r="B30" s="225">
        <v>14942</v>
      </c>
      <c r="C30" s="225">
        <v>5459</v>
      </c>
      <c r="D30" s="225">
        <v>27227</v>
      </c>
      <c r="E30" s="225">
        <v>27227</v>
      </c>
      <c r="F30" s="309" t="s">
        <v>41</v>
      </c>
      <c r="G30" s="309" t="s">
        <v>41</v>
      </c>
      <c r="H30" s="309" t="s">
        <v>41</v>
      </c>
      <c r="I30" s="309" t="s">
        <v>41</v>
      </c>
      <c r="J30" s="309" t="s">
        <v>41</v>
      </c>
      <c r="K30" s="310" t="s">
        <v>41</v>
      </c>
      <c r="L30" s="408"/>
      <c r="M30" s="408"/>
    </row>
    <row r="31" spans="1:13" s="389" customFormat="1" ht="15" customHeight="1">
      <c r="A31" s="392" t="s">
        <v>597</v>
      </c>
      <c r="B31" s="225">
        <v>41806</v>
      </c>
      <c r="C31" s="225">
        <v>13751</v>
      </c>
      <c r="D31" s="225">
        <v>104868</v>
      </c>
      <c r="E31" s="225">
        <v>104684</v>
      </c>
      <c r="F31" s="225">
        <v>184</v>
      </c>
      <c r="G31" s="225">
        <v>14</v>
      </c>
      <c r="H31" s="225">
        <v>3605</v>
      </c>
      <c r="I31" s="225">
        <v>3169</v>
      </c>
      <c r="J31" s="225">
        <v>2619</v>
      </c>
      <c r="K31" s="346">
        <v>431</v>
      </c>
      <c r="L31" s="408"/>
      <c r="M31" s="408"/>
    </row>
    <row r="32" spans="1:13" s="389" customFormat="1" ht="15" customHeight="1">
      <c r="A32" s="392" t="s">
        <v>458</v>
      </c>
      <c r="B32" s="225">
        <v>120927</v>
      </c>
      <c r="C32" s="225">
        <v>68464</v>
      </c>
      <c r="D32" s="225">
        <v>606954</v>
      </c>
      <c r="E32" s="225">
        <v>602347</v>
      </c>
      <c r="F32" s="225">
        <v>4607</v>
      </c>
      <c r="G32" s="225">
        <v>620</v>
      </c>
      <c r="H32" s="225">
        <v>26997</v>
      </c>
      <c r="I32" s="225">
        <v>11819</v>
      </c>
      <c r="J32" s="225">
        <v>3338</v>
      </c>
      <c r="K32" s="346">
        <v>10697</v>
      </c>
      <c r="L32" s="408"/>
      <c r="M32" s="408"/>
    </row>
    <row r="33" spans="1:13" s="389" customFormat="1" ht="15" customHeight="1">
      <c r="A33" s="392" t="s">
        <v>598</v>
      </c>
      <c r="B33" s="225">
        <v>44464</v>
      </c>
      <c r="C33" s="225">
        <v>21548</v>
      </c>
      <c r="D33" s="225">
        <v>313466</v>
      </c>
      <c r="E33" s="225">
        <v>311296</v>
      </c>
      <c r="F33" s="225">
        <v>2170</v>
      </c>
      <c r="G33" s="225">
        <v>1300</v>
      </c>
      <c r="H33" s="225">
        <v>14403</v>
      </c>
      <c r="I33" s="225">
        <v>7244</v>
      </c>
      <c r="J33" s="225">
        <v>5610</v>
      </c>
      <c r="K33" s="346">
        <v>99</v>
      </c>
      <c r="L33" s="408"/>
      <c r="M33" s="408"/>
    </row>
    <row r="34" spans="1:13" s="389" customFormat="1" ht="15" customHeight="1">
      <c r="B34" s="393"/>
      <c r="C34" s="393"/>
      <c r="D34" s="393"/>
      <c r="E34" s="393"/>
      <c r="F34" s="393"/>
      <c r="G34" s="393"/>
      <c r="H34" s="393"/>
      <c r="I34" s="393"/>
      <c r="J34" s="393"/>
      <c r="K34" s="393"/>
      <c r="L34" s="408"/>
      <c r="M34" s="408"/>
    </row>
    <row r="35" spans="1:13" s="389" customFormat="1" ht="15" customHeight="1">
      <c r="B35" s="420"/>
      <c r="C35" s="420"/>
      <c r="D35" s="420"/>
      <c r="E35" s="421"/>
      <c r="F35" s="421"/>
      <c r="G35" s="421"/>
      <c r="H35" s="421"/>
      <c r="I35" s="421"/>
      <c r="J35" s="421"/>
      <c r="K35" s="421"/>
      <c r="L35" s="408"/>
      <c r="M35" s="408"/>
    </row>
    <row r="36" spans="1:13" s="389" customFormat="1" ht="15" customHeight="1">
      <c r="B36" s="420"/>
      <c r="C36" s="420"/>
      <c r="D36" s="420"/>
      <c r="E36" s="421"/>
      <c r="F36" s="421"/>
      <c r="G36" s="421"/>
      <c r="H36" s="421"/>
      <c r="I36" s="421"/>
      <c r="J36" s="421"/>
      <c r="K36" s="421"/>
      <c r="L36" s="408"/>
      <c r="M36" s="408"/>
    </row>
    <row r="37" spans="1:13" s="389" customFormat="1" ht="15" customHeight="1">
      <c r="B37" s="420"/>
      <c r="C37" s="420"/>
      <c r="D37" s="420"/>
      <c r="E37" s="421"/>
      <c r="F37" s="421"/>
      <c r="G37" s="421"/>
      <c r="H37" s="421"/>
      <c r="I37" s="421"/>
      <c r="J37" s="421"/>
      <c r="K37" s="421"/>
      <c r="L37" s="408"/>
      <c r="M37" s="408"/>
    </row>
    <row r="38" spans="1:13" s="389" customFormat="1" ht="15" customHeight="1">
      <c r="B38" s="420"/>
      <c r="C38" s="420"/>
      <c r="D38" s="420"/>
      <c r="E38" s="421"/>
      <c r="F38" s="421"/>
      <c r="G38" s="421"/>
      <c r="H38" s="421"/>
      <c r="I38" s="421"/>
      <c r="J38" s="421"/>
      <c r="K38" s="421"/>
      <c r="L38" s="408"/>
      <c r="M38" s="408"/>
    </row>
    <row r="39" spans="1:13" s="389" customFormat="1" ht="15" customHeight="1">
      <c r="B39" s="420"/>
      <c r="C39" s="420"/>
      <c r="D39" s="420"/>
      <c r="E39" s="421"/>
      <c r="F39" s="421"/>
      <c r="G39" s="421"/>
      <c r="H39" s="421"/>
      <c r="I39" s="421"/>
      <c r="J39" s="421"/>
      <c r="K39" s="421"/>
      <c r="L39" s="408"/>
      <c r="M39" s="408"/>
    </row>
    <row r="40" spans="1:13" s="389" customFormat="1" ht="15" customHeight="1">
      <c r="B40" s="420"/>
      <c r="C40" s="420"/>
      <c r="D40" s="420"/>
      <c r="E40" s="421"/>
      <c r="F40" s="421"/>
      <c r="G40" s="421"/>
      <c r="H40" s="421"/>
      <c r="I40" s="421"/>
      <c r="J40" s="421"/>
      <c r="K40" s="421"/>
      <c r="L40" s="408"/>
      <c r="M40" s="408"/>
    </row>
    <row r="41" spans="1:13" s="389" customFormat="1" ht="15" customHeight="1">
      <c r="B41" s="420"/>
      <c r="C41" s="420"/>
      <c r="D41" s="420"/>
      <c r="E41" s="421"/>
      <c r="F41" s="421"/>
      <c r="G41" s="421"/>
      <c r="H41" s="421"/>
      <c r="I41" s="421"/>
      <c r="J41" s="421"/>
      <c r="K41" s="421"/>
      <c r="L41" s="408"/>
      <c r="M41" s="408"/>
    </row>
    <row r="42" spans="1:13" s="389" customFormat="1" ht="15" customHeight="1">
      <c r="B42" s="420"/>
      <c r="C42" s="420"/>
      <c r="D42" s="420"/>
      <c r="E42" s="421"/>
      <c r="F42" s="421"/>
      <c r="G42" s="421"/>
      <c r="H42" s="421"/>
      <c r="I42" s="421"/>
      <c r="J42" s="421"/>
      <c r="K42" s="421"/>
      <c r="L42" s="408"/>
      <c r="M42" s="408"/>
    </row>
    <row r="43" spans="1:13" s="389" customFormat="1" ht="15" customHeight="1">
      <c r="B43" s="420"/>
      <c r="C43" s="420"/>
      <c r="D43" s="420"/>
      <c r="E43" s="421"/>
      <c r="F43" s="421"/>
      <c r="G43" s="421"/>
      <c r="H43" s="421"/>
      <c r="I43" s="421"/>
      <c r="J43" s="421"/>
      <c r="K43" s="421"/>
      <c r="L43" s="408"/>
      <c r="M43" s="408"/>
    </row>
    <row r="44" spans="1:13" s="389" customFormat="1" ht="15" customHeight="1">
      <c r="B44" s="420"/>
      <c r="C44" s="420"/>
      <c r="D44" s="420"/>
      <c r="E44" s="421"/>
      <c r="F44" s="421"/>
      <c r="G44" s="421"/>
      <c r="H44" s="421"/>
      <c r="I44" s="421"/>
      <c r="J44" s="421"/>
      <c r="K44" s="421"/>
      <c r="L44" s="408"/>
      <c r="M44" s="408"/>
    </row>
    <row r="45" spans="1:13" s="389" customFormat="1" ht="15" customHeight="1">
      <c r="B45" s="420"/>
      <c r="C45" s="420"/>
      <c r="D45" s="420"/>
      <c r="E45" s="421"/>
      <c r="F45" s="421"/>
      <c r="G45" s="421"/>
      <c r="H45" s="421"/>
      <c r="I45" s="421"/>
      <c r="J45" s="421"/>
      <c r="K45" s="421"/>
      <c r="L45" s="408"/>
      <c r="M45" s="408"/>
    </row>
    <row r="46" spans="1:13" s="389" customFormat="1" ht="15" customHeight="1">
      <c r="B46" s="420"/>
      <c r="C46" s="420"/>
      <c r="D46" s="420"/>
      <c r="E46" s="421"/>
      <c r="F46" s="421"/>
      <c r="G46" s="421"/>
      <c r="H46" s="421"/>
      <c r="I46" s="421"/>
      <c r="J46" s="421"/>
      <c r="K46" s="421"/>
      <c r="L46" s="408"/>
      <c r="M46" s="408"/>
    </row>
    <row r="47" spans="1:13" s="389" customFormat="1" ht="15" customHeight="1">
      <c r="B47" s="420"/>
      <c r="C47" s="420"/>
      <c r="D47" s="420"/>
      <c r="E47" s="421"/>
      <c r="F47" s="421"/>
      <c r="G47" s="421"/>
      <c r="H47" s="421"/>
      <c r="I47" s="421"/>
      <c r="J47" s="421"/>
      <c r="K47" s="421"/>
      <c r="L47" s="408"/>
      <c r="M47" s="408"/>
    </row>
    <row r="48" spans="1:13" s="389" customFormat="1" ht="15" customHeight="1">
      <c r="B48" s="420"/>
      <c r="C48" s="420"/>
      <c r="D48" s="420"/>
      <c r="E48" s="421"/>
      <c r="F48" s="421"/>
      <c r="G48" s="421"/>
      <c r="H48" s="421"/>
      <c r="I48" s="421"/>
      <c r="J48" s="421"/>
      <c r="K48" s="421"/>
      <c r="L48" s="408"/>
      <c r="M48" s="408"/>
    </row>
    <row r="49" spans="2:13" s="389" customFormat="1" ht="15" customHeight="1">
      <c r="B49" s="420"/>
      <c r="C49" s="420"/>
      <c r="D49" s="420"/>
      <c r="E49" s="421"/>
      <c r="F49" s="421"/>
      <c r="G49" s="421"/>
      <c r="H49" s="421"/>
      <c r="I49" s="421"/>
      <c r="J49" s="421"/>
      <c r="K49" s="421"/>
      <c r="L49" s="408"/>
      <c r="M49" s="408"/>
    </row>
    <row r="50" spans="2:13" s="389" customFormat="1" ht="15" customHeight="1">
      <c r="B50" s="420"/>
      <c r="C50" s="420"/>
      <c r="D50" s="420"/>
      <c r="E50" s="421"/>
      <c r="F50" s="421"/>
      <c r="G50" s="421"/>
      <c r="H50" s="421"/>
      <c r="I50" s="421"/>
      <c r="J50" s="421"/>
      <c r="K50" s="421"/>
      <c r="L50" s="408"/>
      <c r="M50" s="408"/>
    </row>
    <row r="51" spans="2:13" s="389" customFormat="1" ht="15" customHeight="1">
      <c r="B51" s="420"/>
      <c r="C51" s="420"/>
      <c r="D51" s="420"/>
      <c r="E51" s="421"/>
      <c r="F51" s="421"/>
      <c r="G51" s="421"/>
      <c r="H51" s="421"/>
      <c r="I51" s="421"/>
      <c r="J51" s="421"/>
      <c r="K51" s="421"/>
      <c r="L51" s="408"/>
      <c r="M51" s="408"/>
    </row>
    <row r="52" spans="2:13" s="389" customFormat="1" ht="15" customHeight="1">
      <c r="B52" s="420"/>
      <c r="C52" s="420"/>
      <c r="D52" s="420"/>
      <c r="E52" s="421"/>
      <c r="F52" s="421"/>
      <c r="G52" s="421"/>
      <c r="H52" s="421"/>
      <c r="I52" s="421"/>
      <c r="J52" s="421"/>
      <c r="K52" s="421"/>
      <c r="L52" s="408"/>
      <c r="M52" s="408"/>
    </row>
    <row r="53" spans="2:13" s="389" customFormat="1" ht="15" customHeight="1">
      <c r="B53" s="420"/>
      <c r="C53" s="420"/>
      <c r="D53" s="420"/>
      <c r="E53" s="421"/>
      <c r="F53" s="421"/>
      <c r="G53" s="421"/>
      <c r="H53" s="421"/>
      <c r="I53" s="421"/>
      <c r="J53" s="421"/>
      <c r="K53" s="421"/>
      <c r="L53" s="408"/>
      <c r="M53" s="408"/>
    </row>
    <row r="54" spans="2:13" s="389" customFormat="1" ht="15" customHeight="1">
      <c r="B54" s="420"/>
      <c r="C54" s="420"/>
      <c r="D54" s="420"/>
      <c r="E54" s="421"/>
      <c r="F54" s="421"/>
      <c r="G54" s="421"/>
      <c r="H54" s="421"/>
      <c r="I54" s="421"/>
      <c r="J54" s="421"/>
      <c r="K54" s="421"/>
      <c r="L54" s="408"/>
      <c r="M54" s="408"/>
    </row>
    <row r="55" spans="2:13" s="389" customFormat="1" ht="15" customHeight="1">
      <c r="B55" s="420"/>
      <c r="C55" s="420"/>
      <c r="D55" s="420"/>
      <c r="E55" s="421"/>
      <c r="F55" s="421"/>
      <c r="G55" s="421"/>
      <c r="H55" s="421"/>
      <c r="I55" s="421"/>
      <c r="J55" s="421"/>
      <c r="K55" s="421"/>
      <c r="L55" s="408"/>
      <c r="M55" s="408"/>
    </row>
    <row r="56" spans="2:13" s="389" customFormat="1" ht="15" customHeight="1">
      <c r="B56" s="420"/>
      <c r="C56" s="420"/>
      <c r="D56" s="420"/>
      <c r="E56" s="421"/>
      <c r="F56" s="421"/>
      <c r="G56" s="421"/>
      <c r="H56" s="421"/>
      <c r="I56" s="421"/>
      <c r="J56" s="421"/>
      <c r="K56" s="421"/>
      <c r="L56" s="408"/>
      <c r="M56" s="408"/>
    </row>
    <row r="57" spans="2:13" s="389" customFormat="1" ht="15" customHeight="1">
      <c r="B57" s="409"/>
      <c r="C57" s="409"/>
      <c r="D57" s="409"/>
      <c r="L57" s="408"/>
      <c r="M57" s="408"/>
    </row>
    <row r="58" spans="2:13" s="389" customFormat="1" ht="15" customHeight="1">
      <c r="B58" s="409"/>
      <c r="C58" s="409"/>
      <c r="D58" s="409"/>
      <c r="L58" s="408"/>
      <c r="M58" s="408"/>
    </row>
    <row r="59" spans="2:13" s="389" customFormat="1" ht="15" customHeight="1">
      <c r="B59" s="409"/>
      <c r="C59" s="409"/>
      <c r="D59" s="409"/>
      <c r="L59" s="408"/>
      <c r="M59" s="408"/>
    </row>
    <row r="60" spans="2:13" s="389" customFormat="1" ht="15" customHeight="1">
      <c r="B60" s="409"/>
      <c r="C60" s="409"/>
      <c r="D60" s="409"/>
      <c r="L60" s="408"/>
      <c r="M60" s="408"/>
    </row>
    <row r="61" spans="2:13" s="389" customFormat="1" ht="15" customHeight="1">
      <c r="B61" s="409"/>
      <c r="C61" s="409"/>
      <c r="D61" s="409"/>
      <c r="L61" s="408"/>
      <c r="M61" s="408"/>
    </row>
    <row r="62" spans="2:13" s="389" customFormat="1" ht="15" customHeight="1">
      <c r="B62" s="409"/>
      <c r="C62" s="409"/>
      <c r="D62" s="409"/>
      <c r="L62" s="408"/>
      <c r="M62" s="408"/>
    </row>
    <row r="63" spans="2:13" s="389" customFormat="1" ht="15" customHeight="1">
      <c r="B63" s="409"/>
      <c r="C63" s="409"/>
      <c r="D63" s="409"/>
      <c r="L63" s="408"/>
      <c r="M63" s="408"/>
    </row>
    <row r="64" spans="2:13" s="389" customFormat="1" ht="15" customHeight="1">
      <c r="B64" s="409"/>
      <c r="C64" s="409"/>
      <c r="D64" s="409"/>
      <c r="L64" s="408"/>
      <c r="M64" s="408"/>
    </row>
    <row r="65" spans="2:13" s="389" customFormat="1" ht="15" customHeight="1">
      <c r="B65" s="409"/>
      <c r="C65" s="409"/>
      <c r="D65" s="409"/>
      <c r="L65" s="408"/>
      <c r="M65" s="408"/>
    </row>
    <row r="66" spans="2:13" s="389" customFormat="1" ht="15" customHeight="1">
      <c r="B66" s="409"/>
      <c r="C66" s="409"/>
      <c r="D66" s="409"/>
      <c r="L66" s="408"/>
      <c r="M66" s="408"/>
    </row>
    <row r="67" spans="2:13" s="389" customFormat="1" ht="15" customHeight="1">
      <c r="B67" s="409"/>
      <c r="C67" s="409"/>
      <c r="D67" s="409"/>
      <c r="L67" s="408"/>
      <c r="M67" s="408"/>
    </row>
    <row r="68" spans="2:13" s="389" customFormat="1" ht="15" customHeight="1">
      <c r="B68" s="409"/>
      <c r="C68" s="409"/>
      <c r="D68" s="409"/>
      <c r="L68" s="408"/>
      <c r="M68" s="408"/>
    </row>
    <row r="69" spans="2:13" s="389" customFormat="1" ht="15" customHeight="1">
      <c r="B69" s="409"/>
      <c r="C69" s="409"/>
      <c r="D69" s="409"/>
      <c r="L69" s="408"/>
      <c r="M69" s="408"/>
    </row>
    <row r="73" spans="2:13">
      <c r="K73" s="405"/>
    </row>
  </sheetData>
  <mergeCells count="17">
    <mergeCell ref="A1:K1"/>
    <mergeCell ref="A2:K2"/>
    <mergeCell ref="A3:A8"/>
    <mergeCell ref="B3:B8"/>
    <mergeCell ref="C3:C8"/>
    <mergeCell ref="D3:K3"/>
    <mergeCell ref="D4:F4"/>
    <mergeCell ref="G4:G8"/>
    <mergeCell ref="H4:K4"/>
    <mergeCell ref="D5:D8"/>
    <mergeCell ref="E5:E8"/>
    <mergeCell ref="F5:F8"/>
    <mergeCell ref="H5:H8"/>
    <mergeCell ref="I5:J5"/>
    <mergeCell ref="K5:K8"/>
    <mergeCell ref="I6:I8"/>
    <mergeCell ref="J6:J8"/>
  </mergeCells>
  <hyperlinks>
    <hyperlink ref="A2:B2" location="'Spis treści'!A1" display="'Spis treści'!A1" xr:uid="{00000000-0004-0000-1E00-000000000000}"/>
    <hyperlink ref="A2:K2" location="'Spis tablic_DZIAŁ III '!A1" display="'Spis tablic_DZIAŁ III '!A1" xr:uid="{00000000-0004-0000-1E00-000001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46"/>
  <sheetViews>
    <sheetView zoomScaleNormal="100" workbookViewId="0">
      <selection activeCell="F4" sqref="F4:I4"/>
    </sheetView>
  </sheetViews>
  <sheetFormatPr defaultColWidth="9.109375" defaultRowHeight="13.2"/>
  <cols>
    <col min="1" max="1" width="25.6640625" style="423" customWidth="1"/>
    <col min="2" max="10" width="13.6640625" style="423" customWidth="1"/>
    <col min="11" max="11" width="9.109375" style="422"/>
    <col min="12" max="16384" width="9.109375" style="423"/>
  </cols>
  <sheetData>
    <row r="1" spans="1:11" s="438" customFormat="1" ht="30" customHeight="1">
      <c r="A1" s="2252" t="s">
        <v>2879</v>
      </c>
      <c r="B1" s="2274"/>
      <c r="C1" s="2274"/>
      <c r="D1" s="2274"/>
      <c r="E1" s="2274"/>
      <c r="F1" s="2274"/>
      <c r="G1" s="2274"/>
      <c r="H1" s="2274"/>
      <c r="I1" s="2274"/>
      <c r="J1" s="2274"/>
      <c r="K1" s="448"/>
    </row>
    <row r="2" spans="1:11" s="385" customFormat="1" ht="24.9" customHeight="1">
      <c r="A2" s="2115" t="s">
        <v>11</v>
      </c>
      <c r="B2" s="2115"/>
      <c r="C2" s="2115"/>
      <c r="D2" s="2115"/>
      <c r="E2" s="2115"/>
      <c r="F2" s="2115"/>
      <c r="G2" s="2115"/>
      <c r="H2" s="2115"/>
      <c r="I2" s="2115"/>
      <c r="J2" s="2115"/>
      <c r="K2" s="337"/>
    </row>
    <row r="3" spans="1:11" s="439" customFormat="1" ht="24.9" customHeight="1">
      <c r="A3" s="2275" t="s">
        <v>471</v>
      </c>
      <c r="B3" s="2276" t="s">
        <v>613</v>
      </c>
      <c r="C3" s="2277"/>
      <c r="D3" s="2277"/>
      <c r="E3" s="2277"/>
      <c r="F3" s="2277"/>
      <c r="G3" s="2277"/>
      <c r="H3" s="2277"/>
      <c r="I3" s="2277"/>
      <c r="J3" s="2277"/>
      <c r="K3" s="431"/>
    </row>
    <row r="4" spans="1:11" s="439" customFormat="1" ht="24.9" customHeight="1">
      <c r="A4" s="2275"/>
      <c r="B4" s="2182" t="s">
        <v>3065</v>
      </c>
      <c r="C4" s="2183"/>
      <c r="D4" s="2184"/>
      <c r="E4" s="2255" t="s">
        <v>608</v>
      </c>
      <c r="F4" s="2182" t="s">
        <v>423</v>
      </c>
      <c r="G4" s="2183"/>
      <c r="H4" s="2183"/>
      <c r="I4" s="2184"/>
      <c r="J4" s="2276" t="s">
        <v>614</v>
      </c>
      <c r="K4" s="431"/>
    </row>
    <row r="5" spans="1:11" s="439" customFormat="1" ht="24.9" customHeight="1">
      <c r="A5" s="2275"/>
      <c r="B5" s="2255" t="s">
        <v>390</v>
      </c>
      <c r="C5" s="2255" t="s">
        <v>425</v>
      </c>
      <c r="D5" s="2255" t="s">
        <v>615</v>
      </c>
      <c r="E5" s="2256"/>
      <c r="F5" s="2256" t="s">
        <v>364</v>
      </c>
      <c r="G5" s="2261" t="s">
        <v>610</v>
      </c>
      <c r="H5" s="2268"/>
      <c r="I5" s="2255" t="s">
        <v>611</v>
      </c>
      <c r="J5" s="2276"/>
      <c r="K5" s="431"/>
    </row>
    <row r="6" spans="1:11" s="439" customFormat="1" ht="24.9" customHeight="1">
      <c r="A6" s="2275"/>
      <c r="B6" s="2256"/>
      <c r="C6" s="2256"/>
      <c r="D6" s="2256"/>
      <c r="E6" s="2256"/>
      <c r="F6" s="2256"/>
      <c r="G6" s="2255" t="s">
        <v>128</v>
      </c>
      <c r="H6" s="2255" t="s">
        <v>616</v>
      </c>
      <c r="I6" s="2256"/>
      <c r="J6" s="2276"/>
      <c r="K6" s="431"/>
    </row>
    <row r="7" spans="1:11" s="439" customFormat="1" ht="24.9" customHeight="1">
      <c r="A7" s="2275"/>
      <c r="B7" s="2256"/>
      <c r="C7" s="2256"/>
      <c r="D7" s="2256"/>
      <c r="E7" s="2256"/>
      <c r="F7" s="2256"/>
      <c r="G7" s="2256"/>
      <c r="H7" s="2256"/>
      <c r="I7" s="2256"/>
      <c r="J7" s="2276"/>
      <c r="K7" s="431"/>
    </row>
    <row r="8" spans="1:11" s="439" customFormat="1" ht="24.9" customHeight="1">
      <c r="A8" s="2275"/>
      <c r="B8" s="2257"/>
      <c r="C8" s="2257"/>
      <c r="D8" s="2257"/>
      <c r="E8" s="2257"/>
      <c r="F8" s="2257"/>
      <c r="G8" s="2257"/>
      <c r="H8" s="2257"/>
      <c r="I8" s="2257"/>
      <c r="J8" s="2276"/>
      <c r="K8" s="431"/>
    </row>
    <row r="9" spans="1:11" s="425" customFormat="1" ht="15" customHeight="1">
      <c r="A9" s="345" t="s">
        <v>439</v>
      </c>
      <c r="B9" s="261">
        <v>3553341</v>
      </c>
      <c r="C9" s="261">
        <v>3021634</v>
      </c>
      <c r="D9" s="261">
        <v>531707</v>
      </c>
      <c r="E9" s="261">
        <v>283849</v>
      </c>
      <c r="F9" s="261">
        <v>256427</v>
      </c>
      <c r="G9" s="261">
        <v>8241</v>
      </c>
      <c r="H9" s="301">
        <v>271</v>
      </c>
      <c r="I9" s="261">
        <v>8030</v>
      </c>
      <c r="J9" s="302">
        <v>61704</v>
      </c>
      <c r="K9" s="424"/>
    </row>
    <row r="10" spans="1:11" s="421" customFormat="1" ht="15" customHeight="1">
      <c r="A10" s="208" t="s">
        <v>451</v>
      </c>
      <c r="B10" s="324">
        <v>3240307</v>
      </c>
      <c r="C10" s="324">
        <v>2786948</v>
      </c>
      <c r="D10" s="324">
        <v>453359</v>
      </c>
      <c r="E10" s="324">
        <v>284846</v>
      </c>
      <c r="F10" s="324">
        <v>205700</v>
      </c>
      <c r="G10" s="324">
        <v>14256</v>
      </c>
      <c r="H10" s="324">
        <v>1114</v>
      </c>
      <c r="I10" s="324">
        <v>4619</v>
      </c>
      <c r="J10" s="326">
        <v>35089</v>
      </c>
      <c r="K10" s="426"/>
    </row>
    <row r="11" spans="1:11" s="427" customFormat="1" ht="21" customHeight="1">
      <c r="A11" s="392" t="s">
        <v>578</v>
      </c>
      <c r="B11" s="225">
        <v>77825</v>
      </c>
      <c r="C11" s="225">
        <v>60937</v>
      </c>
      <c r="D11" s="225">
        <v>16888</v>
      </c>
      <c r="E11" s="309" t="s">
        <v>41</v>
      </c>
      <c r="F11" s="225">
        <v>12092</v>
      </c>
      <c r="G11" s="225">
        <v>371</v>
      </c>
      <c r="H11" s="225">
        <v>65</v>
      </c>
      <c r="I11" s="309" t="s">
        <v>41</v>
      </c>
      <c r="J11" s="346">
        <v>2441</v>
      </c>
      <c r="K11" s="424"/>
    </row>
    <row r="12" spans="1:11" s="427" customFormat="1" ht="21" customHeight="1">
      <c r="A12" s="392" t="s">
        <v>576</v>
      </c>
      <c r="B12" s="225"/>
      <c r="C12" s="225"/>
      <c r="D12" s="225"/>
      <c r="E12" s="309"/>
      <c r="F12" s="225"/>
      <c r="G12" s="225"/>
      <c r="H12" s="225"/>
      <c r="I12" s="309"/>
      <c r="J12" s="346"/>
      <c r="K12" s="424"/>
    </row>
    <row r="13" spans="1:11" s="427" customFormat="1" ht="21" customHeight="1">
      <c r="A13" s="392" t="s">
        <v>579</v>
      </c>
      <c r="B13" s="225">
        <v>48925</v>
      </c>
      <c r="C13" s="225">
        <v>29183</v>
      </c>
      <c r="D13" s="225">
        <v>19742</v>
      </c>
      <c r="E13" s="225">
        <v>4355</v>
      </c>
      <c r="F13" s="225">
        <v>13769</v>
      </c>
      <c r="G13" s="309" t="s">
        <v>41</v>
      </c>
      <c r="H13" s="309" t="s">
        <v>41</v>
      </c>
      <c r="I13" s="225">
        <v>68</v>
      </c>
      <c r="J13" s="346">
        <v>2136</v>
      </c>
      <c r="K13" s="424"/>
    </row>
    <row r="14" spans="1:11" s="427" customFormat="1" ht="21" customHeight="1">
      <c r="A14" s="392" t="s">
        <v>580</v>
      </c>
      <c r="B14" s="225">
        <v>6283</v>
      </c>
      <c r="C14" s="225">
        <v>4049</v>
      </c>
      <c r="D14" s="225">
        <v>2234</v>
      </c>
      <c r="E14" s="225">
        <v>1859</v>
      </c>
      <c r="F14" s="225">
        <v>1146</v>
      </c>
      <c r="G14" s="309" t="s">
        <v>41</v>
      </c>
      <c r="H14" s="309" t="s">
        <v>41</v>
      </c>
      <c r="I14" s="309" t="s">
        <v>41</v>
      </c>
      <c r="J14" s="346">
        <v>1172</v>
      </c>
      <c r="K14" s="424"/>
    </row>
    <row r="15" spans="1:11" s="427" customFormat="1" ht="21" customHeight="1">
      <c r="A15" s="392" t="s">
        <v>581</v>
      </c>
      <c r="B15" s="225">
        <v>2529642</v>
      </c>
      <c r="C15" s="225">
        <v>2252682</v>
      </c>
      <c r="D15" s="225">
        <v>276960</v>
      </c>
      <c r="E15" s="225">
        <v>153733</v>
      </c>
      <c r="F15" s="225">
        <v>113809</v>
      </c>
      <c r="G15" s="225">
        <v>6839</v>
      </c>
      <c r="H15" s="225">
        <v>137</v>
      </c>
      <c r="I15" s="225">
        <v>671</v>
      </c>
      <c r="J15" s="346">
        <v>13818</v>
      </c>
      <c r="K15" s="424"/>
    </row>
    <row r="16" spans="1:11" s="427" customFormat="1" ht="21" customHeight="1">
      <c r="A16" s="392" t="s">
        <v>582</v>
      </c>
      <c r="B16" s="225">
        <v>457985</v>
      </c>
      <c r="C16" s="225">
        <v>359254</v>
      </c>
      <c r="D16" s="225">
        <v>98731</v>
      </c>
      <c r="E16" s="225">
        <v>105967</v>
      </c>
      <c r="F16" s="225">
        <v>48840</v>
      </c>
      <c r="G16" s="225">
        <v>7019</v>
      </c>
      <c r="H16" s="225">
        <v>912</v>
      </c>
      <c r="I16" s="225">
        <v>3782</v>
      </c>
      <c r="J16" s="346">
        <v>6422</v>
      </c>
      <c r="K16" s="424"/>
    </row>
    <row r="17" spans="1:11" s="427" customFormat="1" ht="21" customHeight="1">
      <c r="A17" s="392" t="s">
        <v>583</v>
      </c>
      <c r="B17" s="225">
        <v>119647</v>
      </c>
      <c r="C17" s="225">
        <v>80843</v>
      </c>
      <c r="D17" s="225">
        <v>38804</v>
      </c>
      <c r="E17" s="225">
        <v>18932</v>
      </c>
      <c r="F17" s="225">
        <v>16044</v>
      </c>
      <c r="G17" s="225">
        <v>27</v>
      </c>
      <c r="H17" s="309" t="s">
        <v>41</v>
      </c>
      <c r="I17" s="225">
        <v>98</v>
      </c>
      <c r="J17" s="346">
        <v>9100</v>
      </c>
      <c r="K17" s="424"/>
    </row>
    <row r="18" spans="1:11" s="427" customFormat="1" ht="15" customHeight="1">
      <c r="A18" s="428" t="s">
        <v>584</v>
      </c>
      <c r="B18" s="225">
        <v>197218</v>
      </c>
      <c r="C18" s="225">
        <v>163264</v>
      </c>
      <c r="D18" s="225">
        <v>33954</v>
      </c>
      <c r="E18" s="225">
        <v>14753</v>
      </c>
      <c r="F18" s="225">
        <v>29239</v>
      </c>
      <c r="G18" s="225">
        <v>193</v>
      </c>
      <c r="H18" s="309" t="s">
        <v>41</v>
      </c>
      <c r="I18" s="225">
        <v>24</v>
      </c>
      <c r="J18" s="346">
        <v>7473</v>
      </c>
      <c r="K18" s="424"/>
    </row>
    <row r="19" spans="1:11" s="427" customFormat="1" ht="15" customHeight="1">
      <c r="A19" s="428" t="s">
        <v>585</v>
      </c>
      <c r="B19" s="225">
        <v>119136</v>
      </c>
      <c r="C19" s="225">
        <v>105519</v>
      </c>
      <c r="D19" s="225">
        <v>13617</v>
      </c>
      <c r="E19" s="225">
        <v>24602</v>
      </c>
      <c r="F19" s="225">
        <v>12719</v>
      </c>
      <c r="G19" s="225">
        <v>211</v>
      </c>
      <c r="H19" s="225">
        <v>83</v>
      </c>
      <c r="I19" s="225">
        <v>95</v>
      </c>
      <c r="J19" s="346">
        <v>646</v>
      </c>
      <c r="K19" s="424"/>
    </row>
    <row r="20" spans="1:11" s="427" customFormat="1" ht="15" customHeight="1">
      <c r="A20" s="428" t="s">
        <v>586</v>
      </c>
      <c r="B20" s="225">
        <v>134356</v>
      </c>
      <c r="C20" s="225">
        <v>91160</v>
      </c>
      <c r="D20" s="225">
        <v>43196</v>
      </c>
      <c r="E20" s="225">
        <v>10737</v>
      </c>
      <c r="F20" s="225">
        <v>7103</v>
      </c>
      <c r="G20" s="225">
        <v>31</v>
      </c>
      <c r="H20" s="309" t="s">
        <v>41</v>
      </c>
      <c r="I20" s="225">
        <v>2</v>
      </c>
      <c r="J20" s="346">
        <v>594</v>
      </c>
      <c r="K20" s="424"/>
    </row>
    <row r="21" spans="1:11" s="425" customFormat="1" ht="15" customHeight="1">
      <c r="A21" s="429" t="s">
        <v>587</v>
      </c>
      <c r="B21" s="225">
        <v>137707</v>
      </c>
      <c r="C21" s="225">
        <v>133546</v>
      </c>
      <c r="D21" s="225">
        <v>4161</v>
      </c>
      <c r="E21" s="225">
        <v>35410</v>
      </c>
      <c r="F21" s="225">
        <v>10909</v>
      </c>
      <c r="G21" s="225">
        <v>248</v>
      </c>
      <c r="H21" s="225">
        <v>25</v>
      </c>
      <c r="I21" s="225">
        <v>255</v>
      </c>
      <c r="J21" s="346">
        <v>5714</v>
      </c>
      <c r="K21" s="424"/>
    </row>
    <row r="22" spans="1:11" s="427" customFormat="1" ht="15" customHeight="1">
      <c r="A22" s="428" t="s">
        <v>588</v>
      </c>
      <c r="B22" s="225">
        <v>286793</v>
      </c>
      <c r="C22" s="225">
        <v>269909</v>
      </c>
      <c r="D22" s="225">
        <v>16884</v>
      </c>
      <c r="E22" s="225">
        <v>33027</v>
      </c>
      <c r="F22" s="225">
        <v>11579</v>
      </c>
      <c r="G22" s="225">
        <v>2217</v>
      </c>
      <c r="H22" s="225">
        <v>651</v>
      </c>
      <c r="I22" s="225">
        <v>46</v>
      </c>
      <c r="J22" s="346">
        <v>255</v>
      </c>
      <c r="K22" s="424"/>
    </row>
    <row r="23" spans="1:11" s="427" customFormat="1" ht="15" customHeight="1">
      <c r="A23" s="428" t="s">
        <v>589</v>
      </c>
      <c r="B23" s="225">
        <v>481790</v>
      </c>
      <c r="C23" s="225">
        <v>427197</v>
      </c>
      <c r="D23" s="225">
        <v>54593</v>
      </c>
      <c r="E23" s="225">
        <v>14300</v>
      </c>
      <c r="F23" s="225">
        <v>33057</v>
      </c>
      <c r="G23" s="225">
        <v>3835</v>
      </c>
      <c r="H23" s="225">
        <v>13</v>
      </c>
      <c r="I23" s="225">
        <v>3047</v>
      </c>
      <c r="J23" s="346">
        <v>1358</v>
      </c>
      <c r="K23" s="424"/>
    </row>
    <row r="24" spans="1:11" s="427" customFormat="1" ht="15" customHeight="1">
      <c r="A24" s="392" t="s">
        <v>590</v>
      </c>
      <c r="B24" s="225">
        <v>682351</v>
      </c>
      <c r="C24" s="225">
        <v>589963</v>
      </c>
      <c r="D24" s="225">
        <v>92388</v>
      </c>
      <c r="E24" s="225">
        <v>56436</v>
      </c>
      <c r="F24" s="225">
        <v>52392</v>
      </c>
      <c r="G24" s="225">
        <v>3567</v>
      </c>
      <c r="H24" s="225">
        <v>121</v>
      </c>
      <c r="I24" s="225">
        <v>756</v>
      </c>
      <c r="J24" s="346">
        <v>15075</v>
      </c>
      <c r="K24" s="424"/>
    </row>
    <row r="25" spans="1:11" s="427" customFormat="1" ht="15" customHeight="1">
      <c r="A25" s="428" t="s">
        <v>591</v>
      </c>
      <c r="B25" s="225">
        <v>50269</v>
      </c>
      <c r="C25" s="225">
        <v>44421</v>
      </c>
      <c r="D25" s="225">
        <v>5848</v>
      </c>
      <c r="E25" s="225">
        <v>6954</v>
      </c>
      <c r="F25" s="225">
        <v>1233</v>
      </c>
      <c r="G25" s="225">
        <v>21</v>
      </c>
      <c r="H25" s="225">
        <v>1</v>
      </c>
      <c r="I25" s="225">
        <v>10</v>
      </c>
      <c r="J25" s="346">
        <v>100</v>
      </c>
      <c r="K25" s="424"/>
    </row>
    <row r="26" spans="1:11" s="427" customFormat="1" ht="15" customHeight="1">
      <c r="A26" s="428" t="s">
        <v>592</v>
      </c>
      <c r="B26" s="225">
        <v>84595</v>
      </c>
      <c r="C26" s="225">
        <v>74172</v>
      </c>
      <c r="D26" s="225">
        <v>10423</v>
      </c>
      <c r="E26" s="225">
        <v>184</v>
      </c>
      <c r="F26" s="225">
        <v>1838</v>
      </c>
      <c r="G26" s="225">
        <v>18</v>
      </c>
      <c r="H26" s="309" t="s">
        <v>41</v>
      </c>
      <c r="I26" s="225">
        <v>2</v>
      </c>
      <c r="J26" s="310" t="s">
        <v>41</v>
      </c>
      <c r="K26" s="424"/>
    </row>
    <row r="27" spans="1:11" s="425" customFormat="1" ht="15" customHeight="1">
      <c r="A27" s="429" t="s">
        <v>593</v>
      </c>
      <c r="B27" s="225">
        <v>164292</v>
      </c>
      <c r="C27" s="225">
        <v>152428</v>
      </c>
      <c r="D27" s="225">
        <v>11864</v>
      </c>
      <c r="E27" s="225">
        <v>27990</v>
      </c>
      <c r="F27" s="225">
        <v>2113</v>
      </c>
      <c r="G27" s="225">
        <v>145</v>
      </c>
      <c r="H27" s="309" t="s">
        <v>41</v>
      </c>
      <c r="I27" s="225">
        <v>156</v>
      </c>
      <c r="J27" s="346">
        <v>401</v>
      </c>
      <c r="K27" s="424"/>
    </row>
    <row r="28" spans="1:11" s="427" customFormat="1" ht="15" customHeight="1">
      <c r="A28" s="428" t="s">
        <v>594</v>
      </c>
      <c r="B28" s="225">
        <v>204214</v>
      </c>
      <c r="C28" s="225">
        <v>170174</v>
      </c>
      <c r="D28" s="225">
        <v>34040</v>
      </c>
      <c r="E28" s="225">
        <v>5939</v>
      </c>
      <c r="F28" s="225">
        <v>12869</v>
      </c>
      <c r="G28" s="225">
        <v>32</v>
      </c>
      <c r="H28" s="309" t="s">
        <v>41</v>
      </c>
      <c r="I28" s="225">
        <v>100</v>
      </c>
      <c r="J28" s="346">
        <v>401</v>
      </c>
      <c r="K28" s="424"/>
    </row>
    <row r="29" spans="1:11" s="427" customFormat="1" ht="15" customHeight="1">
      <c r="A29" s="428" t="s">
        <v>595</v>
      </c>
      <c r="B29" s="225">
        <v>179244</v>
      </c>
      <c r="C29" s="225">
        <v>153340</v>
      </c>
      <c r="D29" s="225">
        <v>25904</v>
      </c>
      <c r="E29" s="225">
        <v>12685</v>
      </c>
      <c r="F29" s="225">
        <v>15564</v>
      </c>
      <c r="G29" s="225">
        <v>977</v>
      </c>
      <c r="H29" s="225">
        <v>218</v>
      </c>
      <c r="I29" s="225">
        <v>104</v>
      </c>
      <c r="J29" s="346">
        <v>451</v>
      </c>
      <c r="K29" s="424"/>
    </row>
    <row r="30" spans="1:11" s="427" customFormat="1" ht="15" customHeight="1">
      <c r="A30" s="428" t="s">
        <v>596</v>
      </c>
      <c r="B30" s="225">
        <v>42240</v>
      </c>
      <c r="C30" s="225">
        <v>35858</v>
      </c>
      <c r="D30" s="225">
        <v>6382</v>
      </c>
      <c r="E30" s="225">
        <v>220</v>
      </c>
      <c r="F30" s="225">
        <v>421</v>
      </c>
      <c r="G30" s="309" t="s">
        <v>41</v>
      </c>
      <c r="H30" s="309" t="s">
        <v>41</v>
      </c>
      <c r="I30" s="309" t="s">
        <v>41</v>
      </c>
      <c r="J30" s="346">
        <v>40</v>
      </c>
      <c r="K30" s="424"/>
    </row>
    <row r="31" spans="1:11" s="427" customFormat="1" ht="15" customHeight="1">
      <c r="A31" s="428" t="s">
        <v>597</v>
      </c>
      <c r="B31" s="225">
        <v>42632</v>
      </c>
      <c r="C31" s="225">
        <v>35871</v>
      </c>
      <c r="D31" s="225">
        <v>6761</v>
      </c>
      <c r="E31" s="225">
        <v>1907</v>
      </c>
      <c r="F31" s="225">
        <v>2796</v>
      </c>
      <c r="G31" s="225">
        <v>2458</v>
      </c>
      <c r="H31" s="309" t="s">
        <v>41</v>
      </c>
      <c r="I31" s="225">
        <v>13</v>
      </c>
      <c r="J31" s="346">
        <v>655</v>
      </c>
      <c r="K31" s="424"/>
    </row>
    <row r="32" spans="1:11" s="427" customFormat="1" ht="15" customHeight="1">
      <c r="A32" s="428" t="s">
        <v>458</v>
      </c>
      <c r="B32" s="225">
        <v>287786</v>
      </c>
      <c r="C32" s="225">
        <v>221513</v>
      </c>
      <c r="D32" s="225">
        <v>66273</v>
      </c>
      <c r="E32" s="225">
        <v>22741</v>
      </c>
      <c r="F32" s="225">
        <v>7088</v>
      </c>
      <c r="G32" s="225">
        <v>239</v>
      </c>
      <c r="H32" s="309" t="s">
        <v>41</v>
      </c>
      <c r="I32" s="309" t="s">
        <v>41</v>
      </c>
      <c r="J32" s="346">
        <v>433</v>
      </c>
      <c r="K32" s="424"/>
    </row>
    <row r="33" spans="1:11" s="427" customFormat="1" ht="15" customHeight="1">
      <c r="A33" s="428" t="s">
        <v>598</v>
      </c>
      <c r="B33" s="225">
        <v>145684</v>
      </c>
      <c r="C33" s="225">
        <v>118613</v>
      </c>
      <c r="D33" s="225">
        <v>27071</v>
      </c>
      <c r="E33" s="225">
        <v>16961</v>
      </c>
      <c r="F33" s="225">
        <v>4780</v>
      </c>
      <c r="G33" s="225">
        <v>64</v>
      </c>
      <c r="H33" s="225">
        <v>2</v>
      </c>
      <c r="I33" s="225">
        <v>9</v>
      </c>
      <c r="J33" s="346">
        <v>1493</v>
      </c>
      <c r="K33" s="424"/>
    </row>
    <row r="34" spans="1:11" s="430" customFormat="1" ht="15" customHeight="1">
      <c r="K34" s="431"/>
    </row>
    <row r="35" spans="1:11" s="430" customFormat="1" ht="15" customHeight="1">
      <c r="J35" s="432"/>
      <c r="K35" s="431"/>
    </row>
    <row r="36" spans="1:11" s="430" customFormat="1" ht="15" customHeight="1">
      <c r="J36" s="432"/>
      <c r="K36" s="431"/>
    </row>
    <row r="37" spans="1:11" s="430" customFormat="1" ht="15" customHeight="1">
      <c r="J37" s="432"/>
      <c r="K37" s="431"/>
    </row>
    <row r="38" spans="1:11" s="430" customFormat="1" ht="15" customHeight="1">
      <c r="J38" s="432"/>
      <c r="K38" s="431"/>
    </row>
    <row r="39" spans="1:11" s="430" customFormat="1" ht="15" customHeight="1">
      <c r="J39" s="432"/>
      <c r="K39" s="431"/>
    </row>
    <row r="40" spans="1:11" s="430" customFormat="1" ht="15" customHeight="1">
      <c r="J40" s="432"/>
      <c r="K40" s="431"/>
    </row>
    <row r="41" spans="1:11" s="430" customFormat="1" ht="15" customHeight="1">
      <c r="J41" s="432"/>
      <c r="K41" s="431"/>
    </row>
    <row r="42" spans="1:11" s="430" customFormat="1" ht="15" customHeight="1">
      <c r="J42" s="432"/>
      <c r="K42" s="431"/>
    </row>
    <row r="43" spans="1:11" s="430" customFormat="1" ht="15" customHeight="1">
      <c r="J43" s="432"/>
      <c r="K43" s="431"/>
    </row>
    <row r="44" spans="1:11" s="430" customFormat="1" ht="15" customHeight="1">
      <c r="J44" s="432"/>
      <c r="K44" s="431"/>
    </row>
    <row r="45" spans="1:11">
      <c r="J45" s="433"/>
    </row>
    <row r="46" spans="1:11">
      <c r="J46" s="433"/>
    </row>
  </sheetData>
  <mergeCells count="16">
    <mergeCell ref="A1:J1"/>
    <mergeCell ref="A2:J2"/>
    <mergeCell ref="A3:A8"/>
    <mergeCell ref="B3:J3"/>
    <mergeCell ref="B4:D4"/>
    <mergeCell ref="E4:E8"/>
    <mergeCell ref="F4:I4"/>
    <mergeCell ref="J4:J8"/>
    <mergeCell ref="B5:B8"/>
    <mergeCell ref="C5:C8"/>
    <mergeCell ref="D5:D8"/>
    <mergeCell ref="F5:F8"/>
    <mergeCell ref="G5:H5"/>
    <mergeCell ref="I5:I8"/>
    <mergeCell ref="G6:G8"/>
    <mergeCell ref="H6:H8"/>
  </mergeCells>
  <hyperlinks>
    <hyperlink ref="A2:C2" location="'Spis treści'!A1" display="'Spis treści'!A1" xr:uid="{00000000-0004-0000-1F00-000000000000}"/>
    <hyperlink ref="A2:J2" location="'Spis tablic_DZIAŁ III '!A1" display="'Spis tablic_DZIAŁ III '!A1" xr:uid="{00000000-0004-0000-1F00-000001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84"/>
  <sheetViews>
    <sheetView topLeftCell="A70" workbookViewId="0">
      <selection activeCell="I6" sqref="I6"/>
    </sheetView>
  </sheetViews>
  <sheetFormatPr defaultColWidth="8.88671875" defaultRowHeight="13.2"/>
  <cols>
    <col min="1" max="1" width="25.6640625" style="362" customWidth="1"/>
    <col min="2" max="5" width="13.6640625" style="362" customWidth="1"/>
    <col min="6" max="16384" width="8.88671875" style="362"/>
  </cols>
  <sheetData>
    <row r="1" spans="1:9" s="434" customFormat="1" ht="50.1" customHeight="1">
      <c r="A1" s="2229" t="s">
        <v>2741</v>
      </c>
      <c r="B1" s="2229"/>
      <c r="C1" s="2229"/>
      <c r="D1" s="2229"/>
      <c r="E1" s="2229"/>
      <c r="F1" s="339"/>
      <c r="G1" s="340"/>
      <c r="H1" s="340"/>
      <c r="I1" s="340"/>
    </row>
    <row r="2" spans="1:9" s="145" customFormat="1" ht="24.9" customHeight="1">
      <c r="A2" s="2144" t="s">
        <v>11</v>
      </c>
      <c r="B2" s="2144"/>
      <c r="C2" s="2144"/>
      <c r="D2" s="2144"/>
      <c r="E2" s="2144"/>
      <c r="F2" s="342"/>
      <c r="G2" s="343"/>
      <c r="H2" s="343"/>
      <c r="I2" s="343"/>
    </row>
    <row r="3" spans="1:9" s="69" customFormat="1" ht="43.95" customHeight="1">
      <c r="A3" s="2230" t="s">
        <v>360</v>
      </c>
      <c r="B3" s="2233" t="s">
        <v>617</v>
      </c>
      <c r="C3" s="2236" t="s">
        <v>2862</v>
      </c>
      <c r="D3" s="2237"/>
      <c r="E3" s="2237"/>
      <c r="F3" s="435"/>
      <c r="G3" s="435"/>
      <c r="H3" s="435"/>
      <c r="I3" s="435"/>
    </row>
    <row r="4" spans="1:9" s="69" customFormat="1" ht="47.4" customHeight="1">
      <c r="A4" s="2231"/>
      <c r="B4" s="2234"/>
      <c r="C4" s="2238" t="s">
        <v>128</v>
      </c>
      <c r="D4" s="2241" t="s">
        <v>2628</v>
      </c>
      <c r="E4" s="2236"/>
      <c r="F4" s="435"/>
      <c r="G4" s="435"/>
      <c r="H4" s="435"/>
      <c r="I4" s="435"/>
    </row>
    <row r="5" spans="1:9" s="69" customFormat="1" ht="21" customHeight="1">
      <c r="A5" s="2231"/>
      <c r="B5" s="2234"/>
      <c r="C5" s="2239"/>
      <c r="D5" s="2278" t="s">
        <v>467</v>
      </c>
      <c r="E5" s="2279" t="s">
        <v>468</v>
      </c>
      <c r="F5" s="435"/>
      <c r="G5" s="435"/>
      <c r="H5" s="435"/>
      <c r="I5" s="435"/>
    </row>
    <row r="6" spans="1:9" s="69" customFormat="1" ht="10.199999999999999">
      <c r="A6" s="2232"/>
      <c r="B6" s="2235"/>
      <c r="C6" s="2240"/>
      <c r="D6" s="2240"/>
      <c r="E6" s="2243"/>
      <c r="F6" s="435"/>
      <c r="G6" s="435"/>
      <c r="H6" s="435"/>
      <c r="I6" s="435"/>
    </row>
    <row r="7" spans="1:9" s="70" customFormat="1" ht="21" customHeight="1">
      <c r="B7" s="2227" t="s">
        <v>469</v>
      </c>
      <c r="C7" s="2227"/>
      <c r="D7" s="2227"/>
      <c r="E7" s="2227"/>
      <c r="F7" s="351"/>
      <c r="G7" s="351"/>
      <c r="H7" s="351"/>
      <c r="I7" s="351"/>
    </row>
    <row r="8" spans="1:9" s="70" customFormat="1" ht="15" customHeight="1">
      <c r="A8" s="345" t="s">
        <v>439</v>
      </c>
      <c r="B8" s="225">
        <v>8603</v>
      </c>
      <c r="C8" s="225">
        <v>6240</v>
      </c>
      <c r="D8" s="225">
        <v>4276</v>
      </c>
      <c r="E8" s="346">
        <v>349</v>
      </c>
      <c r="F8" s="347"/>
      <c r="G8" s="348"/>
      <c r="H8" s="348"/>
      <c r="I8" s="348"/>
    </row>
    <row r="9" spans="1:9" s="70" customFormat="1" ht="15" customHeight="1">
      <c r="A9" s="208" t="s">
        <v>451</v>
      </c>
      <c r="B9" s="324">
        <v>8456</v>
      </c>
      <c r="C9" s="324">
        <v>6040</v>
      </c>
      <c r="D9" s="324">
        <v>4084</v>
      </c>
      <c r="E9" s="326">
        <v>306</v>
      </c>
      <c r="F9" s="349"/>
      <c r="G9" s="350"/>
      <c r="H9" s="350"/>
      <c r="I9" s="350"/>
    </row>
    <row r="10" spans="1:9" s="70" customFormat="1" ht="21" customHeight="1">
      <c r="A10" s="392" t="s">
        <v>578</v>
      </c>
      <c r="B10" s="225">
        <v>517</v>
      </c>
      <c r="C10" s="225">
        <v>206</v>
      </c>
      <c r="D10" s="225">
        <v>44</v>
      </c>
      <c r="E10" s="346">
        <v>8</v>
      </c>
      <c r="F10" s="349"/>
      <c r="G10" s="350"/>
      <c r="H10" s="350"/>
      <c r="I10" s="350"/>
    </row>
    <row r="11" spans="1:9" s="70" customFormat="1" ht="21" customHeight="1">
      <c r="A11" s="392" t="s">
        <v>576</v>
      </c>
      <c r="B11" s="225"/>
      <c r="C11" s="225"/>
      <c r="D11" s="225"/>
      <c r="E11" s="346"/>
      <c r="F11" s="349"/>
      <c r="G11" s="350"/>
      <c r="H11" s="350"/>
      <c r="I11" s="350"/>
    </row>
    <row r="12" spans="1:9" s="70" customFormat="1" ht="21" customHeight="1">
      <c r="A12" s="392" t="s">
        <v>579</v>
      </c>
      <c r="B12" s="225">
        <v>295</v>
      </c>
      <c r="C12" s="225">
        <v>202</v>
      </c>
      <c r="D12" s="225">
        <v>147</v>
      </c>
      <c r="E12" s="346">
        <v>27</v>
      </c>
      <c r="F12" s="349"/>
      <c r="G12" s="350"/>
      <c r="H12" s="350"/>
      <c r="I12" s="350"/>
    </row>
    <row r="13" spans="1:9" s="70" customFormat="1" ht="21" customHeight="1">
      <c r="A13" s="392" t="s">
        <v>580</v>
      </c>
      <c r="B13" s="225">
        <v>120</v>
      </c>
      <c r="C13" s="225">
        <v>83</v>
      </c>
      <c r="D13" s="225">
        <v>55</v>
      </c>
      <c r="E13" s="346">
        <v>9</v>
      </c>
      <c r="F13" s="349"/>
      <c r="G13" s="350"/>
      <c r="H13" s="350"/>
      <c r="I13" s="350"/>
    </row>
    <row r="14" spans="1:9" s="70" customFormat="1" ht="21" customHeight="1">
      <c r="A14" s="392" t="s">
        <v>581</v>
      </c>
      <c r="B14" s="225">
        <v>5131</v>
      </c>
      <c r="C14" s="225">
        <v>4182</v>
      </c>
      <c r="D14" s="225">
        <v>2981</v>
      </c>
      <c r="E14" s="346">
        <v>161</v>
      </c>
      <c r="F14" s="349"/>
      <c r="G14" s="350"/>
      <c r="H14" s="350"/>
      <c r="I14" s="350"/>
    </row>
    <row r="15" spans="1:9" s="70" customFormat="1" ht="21" customHeight="1">
      <c r="A15" s="392" t="s">
        <v>582</v>
      </c>
      <c r="B15" s="225">
        <v>1803</v>
      </c>
      <c r="C15" s="225">
        <v>992</v>
      </c>
      <c r="D15" s="225">
        <v>587</v>
      </c>
      <c r="E15" s="346">
        <v>58</v>
      </c>
      <c r="F15" s="349"/>
      <c r="G15" s="350"/>
      <c r="H15" s="350"/>
      <c r="I15" s="350"/>
    </row>
    <row r="16" spans="1:9" s="70" customFormat="1" ht="21" customHeight="1">
      <c r="A16" s="392" t="s">
        <v>583</v>
      </c>
      <c r="B16" s="225">
        <v>590</v>
      </c>
      <c r="C16" s="225">
        <v>375</v>
      </c>
      <c r="D16" s="225">
        <v>270</v>
      </c>
      <c r="E16" s="346">
        <v>43</v>
      </c>
      <c r="F16" s="349"/>
      <c r="G16" s="350"/>
      <c r="H16" s="350"/>
      <c r="I16" s="350"/>
    </row>
    <row r="17" spans="1:9" s="70" customFormat="1" ht="15" customHeight="1">
      <c r="A17" s="351" t="s">
        <v>75</v>
      </c>
      <c r="B17" s="225">
        <v>824</v>
      </c>
      <c r="C17" s="225">
        <v>536</v>
      </c>
      <c r="D17" s="225">
        <v>441</v>
      </c>
      <c r="E17" s="346">
        <v>33</v>
      </c>
      <c r="F17" s="347"/>
      <c r="G17" s="348"/>
      <c r="H17" s="348"/>
      <c r="I17" s="348"/>
    </row>
    <row r="18" spans="1:9" s="70" customFormat="1" ht="15" customHeight="1">
      <c r="A18" s="351" t="s">
        <v>372</v>
      </c>
      <c r="B18" s="225">
        <v>432</v>
      </c>
      <c r="C18" s="225">
        <v>328</v>
      </c>
      <c r="D18" s="225">
        <v>265</v>
      </c>
      <c r="E18" s="346">
        <v>23</v>
      </c>
      <c r="F18" s="347"/>
      <c r="G18" s="348"/>
      <c r="H18" s="348"/>
      <c r="I18" s="348"/>
    </row>
    <row r="19" spans="1:9" s="70" customFormat="1" ht="15" customHeight="1">
      <c r="A19" s="351" t="s">
        <v>373</v>
      </c>
      <c r="B19" s="225">
        <v>468</v>
      </c>
      <c r="C19" s="225">
        <v>346</v>
      </c>
      <c r="D19" s="225">
        <v>229</v>
      </c>
      <c r="E19" s="346">
        <v>10</v>
      </c>
      <c r="F19" s="347"/>
      <c r="G19" s="348"/>
      <c r="H19" s="348"/>
      <c r="I19" s="348"/>
    </row>
    <row r="20" spans="1:9" s="70" customFormat="1" ht="15" customHeight="1">
      <c r="A20" s="351" t="s">
        <v>374</v>
      </c>
      <c r="B20" s="225">
        <v>193</v>
      </c>
      <c r="C20" s="225">
        <v>132</v>
      </c>
      <c r="D20" s="225">
        <v>85</v>
      </c>
      <c r="E20" s="346">
        <v>7</v>
      </c>
      <c r="F20" s="347"/>
      <c r="G20" s="348"/>
      <c r="H20" s="348"/>
      <c r="I20" s="348"/>
    </row>
    <row r="21" spans="1:9" s="70" customFormat="1" ht="15" customHeight="1">
      <c r="A21" s="351" t="s">
        <v>375</v>
      </c>
      <c r="B21" s="225">
        <v>443</v>
      </c>
      <c r="C21" s="225">
        <v>347</v>
      </c>
      <c r="D21" s="225">
        <v>226</v>
      </c>
      <c r="E21" s="346">
        <v>16</v>
      </c>
      <c r="F21" s="347"/>
      <c r="G21" s="348"/>
      <c r="H21" s="348"/>
      <c r="I21" s="348"/>
    </row>
    <row r="22" spans="1:9" s="70" customFormat="1" ht="15" customHeight="1">
      <c r="A22" s="351" t="s">
        <v>376</v>
      </c>
      <c r="B22" s="225">
        <v>1163</v>
      </c>
      <c r="C22" s="225">
        <v>869</v>
      </c>
      <c r="D22" s="225">
        <v>646</v>
      </c>
      <c r="E22" s="346">
        <v>20</v>
      </c>
      <c r="F22" s="347"/>
      <c r="G22" s="348"/>
      <c r="H22" s="348"/>
      <c r="I22" s="348"/>
    </row>
    <row r="23" spans="1:9" s="70" customFormat="1" ht="15" customHeight="1">
      <c r="A23" s="351" t="s">
        <v>377</v>
      </c>
      <c r="B23" s="225">
        <v>2045</v>
      </c>
      <c r="C23" s="225">
        <v>1383</v>
      </c>
      <c r="D23" s="225">
        <v>830</v>
      </c>
      <c r="E23" s="346">
        <v>104</v>
      </c>
      <c r="F23" s="347"/>
      <c r="G23" s="348"/>
      <c r="H23" s="348"/>
      <c r="I23" s="348"/>
    </row>
    <row r="24" spans="1:9" s="70" customFormat="1" ht="15" customHeight="1">
      <c r="A24" s="351" t="s">
        <v>378</v>
      </c>
      <c r="B24" s="225">
        <v>220</v>
      </c>
      <c r="C24" s="225">
        <v>121</v>
      </c>
      <c r="D24" s="225">
        <v>78</v>
      </c>
      <c r="E24" s="346">
        <v>9</v>
      </c>
      <c r="F24" s="347"/>
    </row>
    <row r="25" spans="1:9" s="70" customFormat="1" ht="15" customHeight="1">
      <c r="A25" s="351" t="s">
        <v>379</v>
      </c>
      <c r="B25" s="225">
        <v>92</v>
      </c>
      <c r="C25" s="225">
        <v>83</v>
      </c>
      <c r="D25" s="225">
        <v>62</v>
      </c>
      <c r="E25" s="346">
        <v>4</v>
      </c>
      <c r="F25" s="347"/>
    </row>
    <row r="26" spans="1:9" s="70" customFormat="1" ht="15" customHeight="1">
      <c r="A26" s="351" t="s">
        <v>380</v>
      </c>
      <c r="B26" s="225">
        <v>241</v>
      </c>
      <c r="C26" s="225">
        <v>183</v>
      </c>
      <c r="D26" s="225">
        <v>133</v>
      </c>
      <c r="E26" s="346">
        <v>12</v>
      </c>
      <c r="F26" s="347"/>
    </row>
    <row r="27" spans="1:9" s="70" customFormat="1" ht="15" customHeight="1">
      <c r="A27" s="351" t="s">
        <v>381</v>
      </c>
      <c r="B27" s="225">
        <v>385</v>
      </c>
      <c r="C27" s="225">
        <v>309</v>
      </c>
      <c r="D27" s="225">
        <v>189</v>
      </c>
      <c r="E27" s="346">
        <v>10</v>
      </c>
      <c r="F27" s="347"/>
    </row>
    <row r="28" spans="1:9" s="70" customFormat="1" ht="15" customHeight="1">
      <c r="A28" s="351" t="s">
        <v>382</v>
      </c>
      <c r="B28" s="225">
        <v>661</v>
      </c>
      <c r="C28" s="225">
        <v>431</v>
      </c>
      <c r="D28" s="225">
        <v>288</v>
      </c>
      <c r="E28" s="346">
        <v>7</v>
      </c>
      <c r="F28" s="347"/>
    </row>
    <row r="29" spans="1:9" s="70" customFormat="1" ht="15" customHeight="1">
      <c r="A29" s="351" t="s">
        <v>383</v>
      </c>
      <c r="B29" s="225">
        <v>82</v>
      </c>
      <c r="C29" s="225">
        <v>72</v>
      </c>
      <c r="D29" s="225">
        <v>48</v>
      </c>
      <c r="E29" s="346">
        <v>2</v>
      </c>
      <c r="F29" s="347"/>
    </row>
    <row r="30" spans="1:9" s="70" customFormat="1" ht="15" customHeight="1">
      <c r="A30" s="351" t="s">
        <v>384</v>
      </c>
      <c r="B30" s="225">
        <v>180</v>
      </c>
      <c r="C30" s="225">
        <v>127</v>
      </c>
      <c r="D30" s="225">
        <v>112</v>
      </c>
      <c r="E30" s="346">
        <v>5</v>
      </c>
      <c r="F30" s="347"/>
    </row>
    <row r="31" spans="1:9" s="70" customFormat="1" ht="15" customHeight="1">
      <c r="A31" s="351" t="s">
        <v>385</v>
      </c>
      <c r="B31" s="225">
        <v>698</v>
      </c>
      <c r="C31" s="225">
        <v>544</v>
      </c>
      <c r="D31" s="225">
        <v>304</v>
      </c>
      <c r="E31" s="346">
        <v>33</v>
      </c>
      <c r="F31" s="347"/>
    </row>
    <row r="32" spans="1:9" s="70" customFormat="1" ht="15" customHeight="1">
      <c r="A32" s="351" t="s">
        <v>386</v>
      </c>
      <c r="B32" s="225">
        <v>329</v>
      </c>
      <c r="C32" s="225">
        <v>229</v>
      </c>
      <c r="D32" s="225">
        <v>148</v>
      </c>
      <c r="E32" s="346">
        <v>11</v>
      </c>
      <c r="F32" s="352"/>
    </row>
    <row r="33" spans="1:9" s="70" customFormat="1" ht="21" customHeight="1">
      <c r="B33" s="2228" t="s">
        <v>2860</v>
      </c>
      <c r="C33" s="2228"/>
      <c r="D33" s="2228"/>
      <c r="E33" s="2228"/>
      <c r="F33" s="347"/>
    </row>
    <row r="34" spans="1:9" s="70" customFormat="1" ht="15" customHeight="1">
      <c r="A34" s="345" t="s">
        <v>439</v>
      </c>
      <c r="B34" s="225">
        <v>6433</v>
      </c>
      <c r="C34" s="225">
        <v>5000</v>
      </c>
      <c r="D34" s="225">
        <v>3625</v>
      </c>
      <c r="E34" s="346">
        <v>272</v>
      </c>
      <c r="F34" s="347"/>
    </row>
    <row r="35" spans="1:9" s="70" customFormat="1" ht="15" customHeight="1">
      <c r="A35" s="208" t="s">
        <v>451</v>
      </c>
      <c r="B35" s="324">
        <v>6310</v>
      </c>
      <c r="C35" s="324">
        <v>4860</v>
      </c>
      <c r="D35" s="324">
        <v>3486</v>
      </c>
      <c r="E35" s="326">
        <v>231</v>
      </c>
      <c r="F35" s="347"/>
    </row>
    <row r="36" spans="1:9" s="70" customFormat="1" ht="21" customHeight="1">
      <c r="A36" s="392" t="s">
        <v>578</v>
      </c>
      <c r="B36" s="225">
        <v>268</v>
      </c>
      <c r="C36" s="225">
        <v>135</v>
      </c>
      <c r="D36" s="225">
        <v>38</v>
      </c>
      <c r="E36" s="346">
        <v>7</v>
      </c>
      <c r="F36" s="349"/>
      <c r="G36" s="350"/>
      <c r="H36" s="350"/>
      <c r="I36" s="350"/>
    </row>
    <row r="37" spans="1:9" s="70" customFormat="1" ht="21" customHeight="1">
      <c r="A37" s="392" t="s">
        <v>576</v>
      </c>
      <c r="B37" s="225"/>
      <c r="C37" s="225"/>
      <c r="D37" s="225"/>
      <c r="E37" s="346"/>
      <c r="F37" s="349"/>
      <c r="G37" s="350"/>
      <c r="H37" s="350"/>
      <c r="I37" s="350"/>
    </row>
    <row r="38" spans="1:9" s="70" customFormat="1" ht="21" customHeight="1">
      <c r="A38" s="392" t="s">
        <v>579</v>
      </c>
      <c r="B38" s="225">
        <v>221</v>
      </c>
      <c r="C38" s="225">
        <v>153</v>
      </c>
      <c r="D38" s="225">
        <v>114</v>
      </c>
      <c r="E38" s="346">
        <v>20</v>
      </c>
      <c r="F38" s="349"/>
      <c r="G38" s="350"/>
      <c r="H38" s="350"/>
      <c r="I38" s="350"/>
    </row>
    <row r="39" spans="1:9" s="70" customFormat="1" ht="21" customHeight="1">
      <c r="A39" s="392" t="s">
        <v>580</v>
      </c>
      <c r="B39" s="225">
        <v>93</v>
      </c>
      <c r="C39" s="225">
        <v>67</v>
      </c>
      <c r="D39" s="225">
        <v>44</v>
      </c>
      <c r="E39" s="346">
        <v>9</v>
      </c>
      <c r="F39" s="349"/>
      <c r="G39" s="350"/>
      <c r="H39" s="350"/>
      <c r="I39" s="350"/>
    </row>
    <row r="40" spans="1:9" s="70" customFormat="1" ht="21" customHeight="1">
      <c r="A40" s="392" t="s">
        <v>581</v>
      </c>
      <c r="B40" s="225">
        <v>4014</v>
      </c>
      <c r="C40" s="225">
        <v>3425</v>
      </c>
      <c r="D40" s="225">
        <v>2568</v>
      </c>
      <c r="E40" s="346">
        <v>115</v>
      </c>
      <c r="F40" s="349"/>
      <c r="G40" s="350"/>
      <c r="H40" s="350"/>
      <c r="I40" s="350"/>
    </row>
    <row r="41" spans="1:9" s="70" customFormat="1" ht="21" customHeight="1">
      <c r="A41" s="392" t="s">
        <v>582</v>
      </c>
      <c r="B41" s="225">
        <v>1282</v>
      </c>
      <c r="C41" s="225">
        <v>784</v>
      </c>
      <c r="D41" s="225">
        <v>498</v>
      </c>
      <c r="E41" s="346">
        <v>45</v>
      </c>
      <c r="F41" s="349"/>
      <c r="G41" s="350"/>
      <c r="H41" s="350"/>
      <c r="I41" s="350"/>
    </row>
    <row r="42" spans="1:9" s="70" customFormat="1" ht="21" customHeight="1">
      <c r="A42" s="392" t="s">
        <v>583</v>
      </c>
      <c r="B42" s="225">
        <v>432</v>
      </c>
      <c r="C42" s="225">
        <v>296</v>
      </c>
      <c r="D42" s="225">
        <v>224</v>
      </c>
      <c r="E42" s="346">
        <v>35</v>
      </c>
      <c r="F42" s="349"/>
      <c r="G42" s="350"/>
      <c r="H42" s="350"/>
      <c r="I42" s="350"/>
    </row>
    <row r="43" spans="1:9" s="70" customFormat="1" ht="15" customHeight="1">
      <c r="A43" s="351" t="s">
        <v>75</v>
      </c>
      <c r="B43" s="225">
        <v>636</v>
      </c>
      <c r="C43" s="225">
        <v>449</v>
      </c>
      <c r="D43" s="225">
        <v>379</v>
      </c>
      <c r="E43" s="346">
        <v>23</v>
      </c>
      <c r="F43" s="347"/>
    </row>
    <row r="44" spans="1:9" s="70" customFormat="1" ht="15" customHeight="1">
      <c r="A44" s="351" t="s">
        <v>372</v>
      </c>
      <c r="B44" s="225">
        <v>337</v>
      </c>
      <c r="C44" s="225">
        <v>284</v>
      </c>
      <c r="D44" s="225">
        <v>236</v>
      </c>
      <c r="E44" s="346">
        <v>8</v>
      </c>
      <c r="F44" s="347"/>
    </row>
    <row r="45" spans="1:9" s="70" customFormat="1" ht="15" customHeight="1">
      <c r="A45" s="351" t="s">
        <v>373</v>
      </c>
      <c r="B45" s="225">
        <v>335</v>
      </c>
      <c r="C45" s="225">
        <v>265</v>
      </c>
      <c r="D45" s="225">
        <v>189</v>
      </c>
      <c r="E45" s="346">
        <v>8</v>
      </c>
      <c r="F45" s="347"/>
    </row>
    <row r="46" spans="1:9" s="70" customFormat="1" ht="15" customHeight="1">
      <c r="A46" s="351" t="s">
        <v>374</v>
      </c>
      <c r="B46" s="225">
        <v>149</v>
      </c>
      <c r="C46" s="225">
        <v>107</v>
      </c>
      <c r="D46" s="225">
        <v>73</v>
      </c>
      <c r="E46" s="346">
        <v>5</v>
      </c>
      <c r="F46" s="347"/>
    </row>
    <row r="47" spans="1:9" s="70" customFormat="1" ht="15" customHeight="1">
      <c r="A47" s="351" t="s">
        <v>375</v>
      </c>
      <c r="B47" s="225">
        <v>336</v>
      </c>
      <c r="C47" s="225">
        <v>271</v>
      </c>
      <c r="D47" s="225">
        <v>189</v>
      </c>
      <c r="E47" s="346">
        <v>12</v>
      </c>
      <c r="F47" s="347"/>
    </row>
    <row r="48" spans="1:9" s="70" customFormat="1" ht="15" customHeight="1">
      <c r="A48" s="351" t="s">
        <v>376</v>
      </c>
      <c r="B48" s="225">
        <v>851</v>
      </c>
      <c r="C48" s="225">
        <v>680</v>
      </c>
      <c r="D48" s="225">
        <v>540</v>
      </c>
      <c r="E48" s="346">
        <v>18</v>
      </c>
      <c r="F48" s="347"/>
    </row>
    <row r="49" spans="1:9" s="70" customFormat="1" ht="15" customHeight="1">
      <c r="A49" s="351" t="s">
        <v>377</v>
      </c>
      <c r="B49" s="225">
        <v>1406</v>
      </c>
      <c r="C49" s="225">
        <v>1060</v>
      </c>
      <c r="D49" s="225">
        <v>682</v>
      </c>
      <c r="E49" s="346">
        <v>86</v>
      </c>
      <c r="F49" s="347"/>
    </row>
    <row r="50" spans="1:9" s="70" customFormat="1" ht="15" customHeight="1">
      <c r="A50" s="351" t="s">
        <v>378</v>
      </c>
      <c r="B50" s="225">
        <v>169</v>
      </c>
      <c r="C50" s="225">
        <v>90</v>
      </c>
      <c r="D50" s="225">
        <v>60</v>
      </c>
      <c r="E50" s="346">
        <v>4</v>
      </c>
      <c r="F50" s="347"/>
    </row>
    <row r="51" spans="1:9" s="70" customFormat="1" ht="15" customHeight="1">
      <c r="A51" s="351" t="s">
        <v>379</v>
      </c>
      <c r="B51" s="225">
        <v>76</v>
      </c>
      <c r="C51" s="225">
        <v>71</v>
      </c>
      <c r="D51" s="225">
        <v>53</v>
      </c>
      <c r="E51" s="346">
        <v>3</v>
      </c>
      <c r="F51" s="347"/>
    </row>
    <row r="52" spans="1:9" s="70" customFormat="1" ht="15" customHeight="1">
      <c r="A52" s="351" t="s">
        <v>380</v>
      </c>
      <c r="B52" s="225">
        <v>200</v>
      </c>
      <c r="C52" s="225">
        <v>163</v>
      </c>
      <c r="D52" s="225">
        <v>124</v>
      </c>
      <c r="E52" s="346">
        <v>10</v>
      </c>
      <c r="F52" s="347"/>
    </row>
    <row r="53" spans="1:9" s="70" customFormat="1" ht="15" customHeight="1">
      <c r="A53" s="351" t="s">
        <v>381</v>
      </c>
      <c r="B53" s="225">
        <v>306</v>
      </c>
      <c r="C53" s="225">
        <v>260</v>
      </c>
      <c r="D53" s="225">
        <v>172</v>
      </c>
      <c r="E53" s="346">
        <v>8</v>
      </c>
      <c r="F53" s="347"/>
    </row>
    <row r="54" spans="1:9" s="70" customFormat="1" ht="15" customHeight="1">
      <c r="A54" s="351" t="s">
        <v>382</v>
      </c>
      <c r="B54" s="225">
        <v>517</v>
      </c>
      <c r="C54" s="225">
        <v>369</v>
      </c>
      <c r="D54" s="225">
        <v>255</v>
      </c>
      <c r="E54" s="346">
        <v>7</v>
      </c>
      <c r="F54" s="347"/>
    </row>
    <row r="55" spans="1:9" s="70" customFormat="1" ht="15" customHeight="1">
      <c r="A55" s="351" t="s">
        <v>383</v>
      </c>
      <c r="B55" s="225">
        <v>65</v>
      </c>
      <c r="C55" s="225">
        <v>62</v>
      </c>
      <c r="D55" s="225">
        <v>44</v>
      </c>
      <c r="E55" s="346">
        <v>2</v>
      </c>
      <c r="F55" s="347"/>
    </row>
    <row r="56" spans="1:9" s="70" customFormat="1" ht="15" customHeight="1">
      <c r="A56" s="351" t="s">
        <v>384</v>
      </c>
      <c r="B56" s="225">
        <v>140</v>
      </c>
      <c r="C56" s="225">
        <v>107</v>
      </c>
      <c r="D56" s="225">
        <v>96</v>
      </c>
      <c r="E56" s="346">
        <v>3</v>
      </c>
      <c r="F56" s="347"/>
    </row>
    <row r="57" spans="1:9" s="70" customFormat="1" ht="15" customHeight="1">
      <c r="A57" s="351" t="s">
        <v>385</v>
      </c>
      <c r="B57" s="225">
        <v>527</v>
      </c>
      <c r="C57" s="225">
        <v>426</v>
      </c>
      <c r="D57" s="225">
        <v>267</v>
      </c>
      <c r="E57" s="346">
        <v>24</v>
      </c>
      <c r="F57" s="347"/>
    </row>
    <row r="58" spans="1:9" s="70" customFormat="1" ht="15" customHeight="1">
      <c r="A58" s="351" t="s">
        <v>386</v>
      </c>
      <c r="B58" s="225">
        <v>260</v>
      </c>
      <c r="C58" s="225">
        <v>196</v>
      </c>
      <c r="D58" s="225">
        <v>127</v>
      </c>
      <c r="E58" s="346">
        <v>10</v>
      </c>
      <c r="F58" s="347"/>
    </row>
    <row r="59" spans="1:9" s="70" customFormat="1" ht="21" customHeight="1">
      <c r="A59" s="348"/>
      <c r="B59" s="2228" t="s">
        <v>470</v>
      </c>
      <c r="C59" s="2228"/>
      <c r="D59" s="2228"/>
      <c r="E59" s="2228"/>
      <c r="F59" s="347"/>
    </row>
    <row r="60" spans="1:9" s="70" customFormat="1" ht="15" customHeight="1">
      <c r="A60" s="345" t="s">
        <v>439</v>
      </c>
      <c r="B60" s="353">
        <v>8346.1299999999992</v>
      </c>
      <c r="C60" s="353">
        <v>6091.96</v>
      </c>
      <c r="D60" s="353">
        <v>4189.53</v>
      </c>
      <c r="E60" s="354">
        <v>338.53</v>
      </c>
      <c r="F60" s="347"/>
    </row>
    <row r="61" spans="1:9" s="70" customFormat="1" ht="15" customHeight="1">
      <c r="A61" s="208" t="s">
        <v>451</v>
      </c>
      <c r="B61" s="355">
        <v>8190.73</v>
      </c>
      <c r="C61" s="355">
        <v>5887.71</v>
      </c>
      <c r="D61" s="355">
        <v>4002.87</v>
      </c>
      <c r="E61" s="436">
        <v>294.52999999999997</v>
      </c>
      <c r="F61" s="347"/>
    </row>
    <row r="62" spans="1:9" s="70" customFormat="1" ht="21" customHeight="1">
      <c r="A62" s="392" t="s">
        <v>578</v>
      </c>
      <c r="B62" s="353">
        <v>499.67</v>
      </c>
      <c r="C62" s="353">
        <v>196.68</v>
      </c>
      <c r="D62" s="353">
        <v>44</v>
      </c>
      <c r="E62" s="354">
        <v>7.5</v>
      </c>
      <c r="F62" s="349"/>
      <c r="G62" s="350"/>
      <c r="H62" s="350"/>
      <c r="I62" s="350"/>
    </row>
    <row r="63" spans="1:9" s="70" customFormat="1" ht="21" customHeight="1">
      <c r="A63" s="392" t="s">
        <v>576</v>
      </c>
      <c r="B63" s="353"/>
      <c r="C63" s="353"/>
      <c r="D63" s="353"/>
      <c r="E63" s="354"/>
      <c r="F63" s="349"/>
      <c r="G63" s="350"/>
      <c r="H63" s="350"/>
      <c r="I63" s="350"/>
    </row>
    <row r="64" spans="1:9" s="70" customFormat="1" ht="21" customHeight="1">
      <c r="A64" s="392" t="s">
        <v>579</v>
      </c>
      <c r="B64" s="353">
        <v>267.2</v>
      </c>
      <c r="C64" s="353">
        <v>186.87</v>
      </c>
      <c r="D64" s="353">
        <v>136.12</v>
      </c>
      <c r="E64" s="354">
        <v>25</v>
      </c>
      <c r="F64" s="349"/>
      <c r="G64" s="350"/>
      <c r="H64" s="350"/>
      <c r="I64" s="350"/>
    </row>
    <row r="65" spans="1:9" s="70" customFormat="1" ht="21" customHeight="1">
      <c r="A65" s="392" t="s">
        <v>580</v>
      </c>
      <c r="B65" s="353">
        <v>102.55</v>
      </c>
      <c r="C65" s="353">
        <v>71.430000000000007</v>
      </c>
      <c r="D65" s="353">
        <v>47.98</v>
      </c>
      <c r="E65" s="354">
        <v>8</v>
      </c>
      <c r="F65" s="349"/>
      <c r="G65" s="350"/>
      <c r="H65" s="350"/>
      <c r="I65" s="350"/>
    </row>
    <row r="66" spans="1:9" s="70" customFormat="1" ht="21" customHeight="1">
      <c r="A66" s="392" t="s">
        <v>581</v>
      </c>
      <c r="B66" s="353">
        <v>5026.9399999999996</v>
      </c>
      <c r="C66" s="353">
        <v>4109.1099999999997</v>
      </c>
      <c r="D66" s="353">
        <v>2939.34</v>
      </c>
      <c r="E66" s="354">
        <v>153.85</v>
      </c>
      <c r="F66" s="349"/>
      <c r="G66" s="350"/>
      <c r="H66" s="350"/>
      <c r="I66" s="350"/>
    </row>
    <row r="67" spans="1:9" s="70" customFormat="1" ht="21" customHeight="1">
      <c r="A67" s="392" t="s">
        <v>582</v>
      </c>
      <c r="B67" s="353">
        <v>1728.14</v>
      </c>
      <c r="C67" s="353">
        <v>958.99</v>
      </c>
      <c r="D67" s="353">
        <v>571.58000000000004</v>
      </c>
      <c r="E67" s="354">
        <v>57.5</v>
      </c>
      <c r="F67" s="349"/>
      <c r="G67" s="350"/>
      <c r="H67" s="350"/>
      <c r="I67" s="350"/>
    </row>
    <row r="68" spans="1:9" s="70" customFormat="1" ht="21" customHeight="1">
      <c r="A68" s="392" t="s">
        <v>583</v>
      </c>
      <c r="B68" s="353">
        <v>566.23</v>
      </c>
      <c r="C68" s="353">
        <v>364.63</v>
      </c>
      <c r="D68" s="353">
        <v>263.85000000000002</v>
      </c>
      <c r="E68" s="354">
        <v>42.68</v>
      </c>
      <c r="F68" s="349"/>
      <c r="G68" s="350"/>
      <c r="H68" s="350"/>
      <c r="I68" s="350"/>
    </row>
    <row r="69" spans="1:9" s="70" customFormat="1" ht="15" customHeight="1">
      <c r="A69" s="351" t="s">
        <v>75</v>
      </c>
      <c r="B69" s="353">
        <v>812.5</v>
      </c>
      <c r="C69" s="353">
        <v>528.38</v>
      </c>
      <c r="D69" s="353">
        <v>436.38</v>
      </c>
      <c r="E69" s="354">
        <v>31.75</v>
      </c>
      <c r="F69" s="347"/>
    </row>
    <row r="70" spans="1:9" s="70" customFormat="1" ht="15" customHeight="1">
      <c r="A70" s="351" t="s">
        <v>372</v>
      </c>
      <c r="B70" s="353">
        <v>420.85</v>
      </c>
      <c r="C70" s="353">
        <v>321.95</v>
      </c>
      <c r="D70" s="353">
        <v>261.25</v>
      </c>
      <c r="E70" s="354">
        <v>22.5</v>
      </c>
      <c r="F70" s="347"/>
    </row>
    <row r="71" spans="1:9" s="70" customFormat="1" ht="15" customHeight="1">
      <c r="A71" s="351" t="s">
        <v>373</v>
      </c>
      <c r="B71" s="353">
        <v>463.56</v>
      </c>
      <c r="C71" s="353">
        <v>343.05</v>
      </c>
      <c r="D71" s="353">
        <v>227.5</v>
      </c>
      <c r="E71" s="354">
        <v>9.8000000000000007</v>
      </c>
    </row>
    <row r="72" spans="1:9" s="70" customFormat="1" ht="15" customHeight="1">
      <c r="A72" s="351" t="s">
        <v>374</v>
      </c>
      <c r="B72" s="353">
        <v>189.83</v>
      </c>
      <c r="C72" s="353">
        <v>129.58000000000001</v>
      </c>
      <c r="D72" s="353">
        <v>82.7</v>
      </c>
      <c r="E72" s="354">
        <v>7</v>
      </c>
    </row>
    <row r="73" spans="1:9" s="70" customFormat="1" ht="15" customHeight="1">
      <c r="A73" s="351" t="s">
        <v>375</v>
      </c>
      <c r="B73" s="353">
        <v>435</v>
      </c>
      <c r="C73" s="353">
        <v>340</v>
      </c>
      <c r="D73" s="353">
        <v>222.05</v>
      </c>
      <c r="E73" s="354">
        <v>15.5</v>
      </c>
    </row>
    <row r="74" spans="1:9" s="70" customFormat="1" ht="15" customHeight="1">
      <c r="A74" s="351" t="s">
        <v>376</v>
      </c>
      <c r="B74" s="353">
        <v>1123.57</v>
      </c>
      <c r="C74" s="353">
        <v>843.05</v>
      </c>
      <c r="D74" s="353">
        <v>630.85</v>
      </c>
      <c r="E74" s="354">
        <v>19</v>
      </c>
    </row>
    <row r="75" spans="1:9" s="70" customFormat="1" ht="15" customHeight="1">
      <c r="A75" s="351" t="s">
        <v>377</v>
      </c>
      <c r="B75" s="353">
        <v>1956.55</v>
      </c>
      <c r="C75" s="353">
        <v>1331.53</v>
      </c>
      <c r="D75" s="353">
        <v>808.76</v>
      </c>
      <c r="E75" s="354">
        <v>97.48</v>
      </c>
    </row>
    <row r="76" spans="1:9" s="70" customFormat="1" ht="15" customHeight="1">
      <c r="A76" s="351" t="s">
        <v>378</v>
      </c>
      <c r="B76" s="353">
        <v>204.13</v>
      </c>
      <c r="C76" s="353">
        <v>113.13</v>
      </c>
      <c r="D76" s="353">
        <v>74.5</v>
      </c>
      <c r="E76" s="354">
        <v>9</v>
      </c>
    </row>
    <row r="77" spans="1:9" s="70" customFormat="1" ht="15" customHeight="1">
      <c r="A77" s="351" t="s">
        <v>379</v>
      </c>
      <c r="B77" s="353">
        <v>89.85</v>
      </c>
      <c r="C77" s="353">
        <v>82.25</v>
      </c>
      <c r="D77" s="353">
        <v>61.5</v>
      </c>
      <c r="E77" s="354">
        <v>4</v>
      </c>
    </row>
    <row r="78" spans="1:9" s="70" customFormat="1" ht="15" customHeight="1">
      <c r="A78" s="351" t="s">
        <v>380</v>
      </c>
      <c r="B78" s="353">
        <v>237.55</v>
      </c>
      <c r="C78" s="353">
        <v>181.3</v>
      </c>
      <c r="D78" s="353">
        <v>131.80000000000001</v>
      </c>
      <c r="E78" s="354">
        <v>11.5</v>
      </c>
    </row>
    <row r="79" spans="1:9" s="70" customFormat="1" ht="15" customHeight="1">
      <c r="A79" s="351" t="s">
        <v>381</v>
      </c>
      <c r="B79" s="353">
        <v>372.08</v>
      </c>
      <c r="C79" s="353">
        <v>299.48</v>
      </c>
      <c r="D79" s="353">
        <v>183.63</v>
      </c>
      <c r="E79" s="354">
        <v>10</v>
      </c>
    </row>
    <row r="80" spans="1:9" s="70" customFormat="1" ht="15" customHeight="1">
      <c r="A80" s="351" t="s">
        <v>382</v>
      </c>
      <c r="B80" s="353">
        <v>640.88</v>
      </c>
      <c r="C80" s="353">
        <v>420.96</v>
      </c>
      <c r="D80" s="353">
        <v>280.64999999999998</v>
      </c>
      <c r="E80" s="354">
        <v>7</v>
      </c>
    </row>
    <row r="81" spans="1:5" s="70" customFormat="1" ht="15" customHeight="1">
      <c r="A81" s="351" t="s">
        <v>383</v>
      </c>
      <c r="B81" s="353">
        <v>80.25</v>
      </c>
      <c r="C81" s="353">
        <v>70.25</v>
      </c>
      <c r="D81" s="353">
        <v>47</v>
      </c>
      <c r="E81" s="354">
        <v>2</v>
      </c>
    </row>
    <row r="82" spans="1:5" s="70" customFormat="1" ht="15" customHeight="1">
      <c r="A82" s="351" t="s">
        <v>384</v>
      </c>
      <c r="B82" s="353">
        <v>176.5</v>
      </c>
      <c r="C82" s="353">
        <v>124.75</v>
      </c>
      <c r="D82" s="353">
        <v>111</v>
      </c>
      <c r="E82" s="354">
        <v>5</v>
      </c>
    </row>
    <row r="83" spans="1:5" s="70" customFormat="1" ht="15" customHeight="1">
      <c r="A83" s="351" t="s">
        <v>385</v>
      </c>
      <c r="B83" s="353">
        <v>673.93</v>
      </c>
      <c r="C83" s="353">
        <v>531.54999999999995</v>
      </c>
      <c r="D83" s="353">
        <v>297.8</v>
      </c>
      <c r="E83" s="354">
        <v>32</v>
      </c>
    </row>
    <row r="84" spans="1:5" s="70" customFormat="1" ht="15" customHeight="1">
      <c r="A84" s="351" t="s">
        <v>386</v>
      </c>
      <c r="B84" s="353">
        <v>313.7</v>
      </c>
      <c r="C84" s="353">
        <v>226.5</v>
      </c>
      <c r="D84" s="353">
        <v>145.5</v>
      </c>
      <c r="E84" s="354">
        <v>11</v>
      </c>
    </row>
  </sheetData>
  <mergeCells count="12">
    <mergeCell ref="B7:E7"/>
    <mergeCell ref="B33:E33"/>
    <mergeCell ref="B59:E59"/>
    <mergeCell ref="A1:E1"/>
    <mergeCell ref="A2:E2"/>
    <mergeCell ref="A3:A6"/>
    <mergeCell ref="B3:B6"/>
    <mergeCell ref="C3:E3"/>
    <mergeCell ref="C4:C6"/>
    <mergeCell ref="D4:E4"/>
    <mergeCell ref="D5:D6"/>
    <mergeCell ref="E5:E6"/>
  </mergeCells>
  <hyperlinks>
    <hyperlink ref="A2" location="'Spis treści'!A1" display="'Spis treści'!A1" xr:uid="{00000000-0004-0000-2000-000000000000}"/>
    <hyperlink ref="A2:E2" location="'Spis tablic_DZIAŁ III '!A1" display="'Spis tablic_DZIAŁ III '!A1" xr:uid="{00000000-0004-0000-2000-000001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51"/>
  <sheetViews>
    <sheetView topLeftCell="A19" zoomScaleNormal="100" workbookViewId="0">
      <selection activeCell="I10" sqref="I10"/>
    </sheetView>
  </sheetViews>
  <sheetFormatPr defaultColWidth="9.109375" defaultRowHeight="13.2"/>
  <cols>
    <col min="1" max="1" width="25.6640625" style="430" customWidth="1"/>
    <col min="2" max="5" width="13.6640625" style="430" customWidth="1"/>
    <col min="6" max="6" width="9.109375" style="433"/>
    <col min="7" max="16384" width="9.109375" style="423"/>
  </cols>
  <sheetData>
    <row r="1" spans="1:7" s="438" customFormat="1" ht="50.1" customHeight="1">
      <c r="A1" s="2267" t="s">
        <v>2743</v>
      </c>
      <c r="B1" s="2267"/>
      <c r="C1" s="2267"/>
      <c r="D1" s="2267"/>
      <c r="E1" s="2267"/>
      <c r="F1" s="437"/>
    </row>
    <row r="2" spans="1:7" s="385" customFormat="1" ht="24.9" customHeight="1">
      <c r="A2" s="2115" t="s">
        <v>11</v>
      </c>
      <c r="B2" s="2115"/>
      <c r="C2" s="2115"/>
      <c r="D2" s="2115"/>
      <c r="E2" s="2115"/>
      <c r="F2" s="384"/>
    </row>
    <row r="3" spans="1:7" s="439" customFormat="1" ht="24.9" customHeight="1">
      <c r="A3" s="2275" t="s">
        <v>360</v>
      </c>
      <c r="B3" s="2181" t="s">
        <v>618</v>
      </c>
      <c r="C3" s="2280" t="s">
        <v>2742</v>
      </c>
      <c r="D3" s="2281" t="s">
        <v>619</v>
      </c>
      <c r="E3" s="2282"/>
      <c r="F3" s="431"/>
    </row>
    <row r="4" spans="1:7" s="439" customFormat="1" ht="24.9" customHeight="1">
      <c r="A4" s="2275"/>
      <c r="B4" s="2181"/>
      <c r="C4" s="2280"/>
      <c r="D4" s="2283"/>
      <c r="E4" s="2284"/>
      <c r="F4" s="431"/>
    </row>
    <row r="5" spans="1:7" s="439" customFormat="1" ht="24.9" customHeight="1">
      <c r="A5" s="2275"/>
      <c r="B5" s="2181"/>
      <c r="C5" s="2280"/>
      <c r="D5" s="2285"/>
      <c r="E5" s="2286"/>
      <c r="F5" s="431"/>
      <c r="G5" s="431"/>
    </row>
    <row r="6" spans="1:7" s="439" customFormat="1" ht="24.9" customHeight="1">
      <c r="A6" s="2275"/>
      <c r="B6" s="2181"/>
      <c r="C6" s="2280"/>
      <c r="D6" s="2287" t="s">
        <v>390</v>
      </c>
      <c r="E6" s="2281" t="s">
        <v>620</v>
      </c>
      <c r="F6" s="431"/>
    </row>
    <row r="7" spans="1:7" s="439" customFormat="1" ht="24.9" customHeight="1">
      <c r="A7" s="2275"/>
      <c r="B7" s="2181"/>
      <c r="C7" s="2280"/>
      <c r="D7" s="2288"/>
      <c r="E7" s="2283"/>
      <c r="F7" s="431"/>
    </row>
    <row r="8" spans="1:7" s="439" customFormat="1" ht="24.9" customHeight="1">
      <c r="A8" s="2275"/>
      <c r="B8" s="2181"/>
      <c r="C8" s="2280"/>
      <c r="D8" s="2289"/>
      <c r="E8" s="2285"/>
      <c r="F8" s="431"/>
    </row>
    <row r="9" spans="1:7" s="421" customFormat="1" ht="15" customHeight="1">
      <c r="A9" s="345" t="s">
        <v>439</v>
      </c>
      <c r="B9" s="301">
        <v>244</v>
      </c>
      <c r="C9" s="261">
        <v>84844</v>
      </c>
      <c r="D9" s="261">
        <v>4741</v>
      </c>
      <c r="E9" s="440">
        <v>39</v>
      </c>
      <c r="F9" s="394"/>
    </row>
    <row r="10" spans="1:7" s="421" customFormat="1" ht="15" customHeight="1">
      <c r="A10" s="208" t="s">
        <v>451</v>
      </c>
      <c r="B10" s="304">
        <v>241</v>
      </c>
      <c r="C10" s="324">
        <v>84210</v>
      </c>
      <c r="D10" s="324">
        <v>4682</v>
      </c>
      <c r="E10" s="305">
        <v>28</v>
      </c>
      <c r="F10" s="394"/>
    </row>
    <row r="11" spans="1:7" s="427" customFormat="1" ht="15" customHeight="1">
      <c r="A11" s="428" t="s">
        <v>584</v>
      </c>
      <c r="B11" s="309">
        <v>23</v>
      </c>
      <c r="C11" s="225">
        <v>6201</v>
      </c>
      <c r="D11" s="309">
        <v>382</v>
      </c>
      <c r="E11" s="310">
        <v>2</v>
      </c>
      <c r="F11" s="441"/>
    </row>
    <row r="12" spans="1:7" s="427" customFormat="1" ht="15" customHeight="1">
      <c r="A12" s="428" t="s">
        <v>372</v>
      </c>
      <c r="B12" s="309">
        <v>3</v>
      </c>
      <c r="C12" s="225">
        <v>3735</v>
      </c>
      <c r="D12" s="309">
        <v>131</v>
      </c>
      <c r="E12" s="310" t="s">
        <v>41</v>
      </c>
      <c r="F12" s="441"/>
    </row>
    <row r="13" spans="1:7" s="427" customFormat="1" ht="15" customHeight="1">
      <c r="A13" s="428" t="s">
        <v>586</v>
      </c>
      <c r="B13" s="309">
        <v>10</v>
      </c>
      <c r="C13" s="225">
        <v>4561</v>
      </c>
      <c r="D13" s="309">
        <v>316</v>
      </c>
      <c r="E13" s="310" t="s">
        <v>41</v>
      </c>
      <c r="F13" s="441"/>
    </row>
    <row r="14" spans="1:7" s="427" customFormat="1" ht="15" customHeight="1">
      <c r="A14" s="428" t="s">
        <v>587</v>
      </c>
      <c r="B14" s="309">
        <v>2</v>
      </c>
      <c r="C14" s="225">
        <v>2281</v>
      </c>
      <c r="D14" s="309">
        <v>99</v>
      </c>
      <c r="E14" s="310" t="s">
        <v>41</v>
      </c>
      <c r="F14" s="441"/>
    </row>
    <row r="15" spans="1:7" s="427" customFormat="1" ht="15" customHeight="1">
      <c r="A15" s="428" t="s">
        <v>588</v>
      </c>
      <c r="B15" s="309">
        <v>21</v>
      </c>
      <c r="C15" s="225">
        <v>6716</v>
      </c>
      <c r="D15" s="309">
        <v>332</v>
      </c>
      <c r="E15" s="310">
        <v>5</v>
      </c>
      <c r="F15" s="441"/>
    </row>
    <row r="16" spans="1:7" s="427" customFormat="1" ht="15" customHeight="1">
      <c r="A16" s="428" t="s">
        <v>589</v>
      </c>
      <c r="B16" s="309">
        <v>23</v>
      </c>
      <c r="C16" s="225">
        <v>7051</v>
      </c>
      <c r="D16" s="309">
        <v>432</v>
      </c>
      <c r="E16" s="310">
        <v>1</v>
      </c>
      <c r="F16" s="441"/>
    </row>
    <row r="17" spans="1:6" s="427" customFormat="1" ht="15" customHeight="1">
      <c r="A17" s="428" t="s">
        <v>590</v>
      </c>
      <c r="B17" s="309">
        <v>31</v>
      </c>
      <c r="C17" s="225">
        <v>11694</v>
      </c>
      <c r="D17" s="309">
        <v>714</v>
      </c>
      <c r="E17" s="310">
        <v>4</v>
      </c>
      <c r="F17" s="441"/>
    </row>
    <row r="18" spans="1:6" s="427" customFormat="1" ht="15" customHeight="1">
      <c r="A18" s="428" t="s">
        <v>591</v>
      </c>
      <c r="B18" s="309">
        <v>5</v>
      </c>
      <c r="C18" s="225">
        <v>2688</v>
      </c>
      <c r="D18" s="309">
        <v>167</v>
      </c>
      <c r="E18" s="310">
        <v>1</v>
      </c>
      <c r="F18" s="441"/>
    </row>
    <row r="19" spans="1:6" s="427" customFormat="1" ht="15" customHeight="1">
      <c r="A19" s="428" t="s">
        <v>592</v>
      </c>
      <c r="B19" s="309">
        <v>20</v>
      </c>
      <c r="C19" s="225">
        <v>7233</v>
      </c>
      <c r="D19" s="309">
        <v>391</v>
      </c>
      <c r="E19" s="310">
        <v>4</v>
      </c>
      <c r="F19" s="441"/>
    </row>
    <row r="20" spans="1:6" s="427" customFormat="1" ht="15" customHeight="1">
      <c r="A20" s="428" t="s">
        <v>593</v>
      </c>
      <c r="B20" s="309">
        <v>3</v>
      </c>
      <c r="C20" s="225">
        <v>1910</v>
      </c>
      <c r="D20" s="309">
        <v>55</v>
      </c>
      <c r="E20" s="310">
        <v>2</v>
      </c>
      <c r="F20" s="441"/>
    </row>
    <row r="21" spans="1:6" s="427" customFormat="1" ht="15" customHeight="1">
      <c r="A21" s="428" t="s">
        <v>594</v>
      </c>
      <c r="B21" s="309">
        <v>14</v>
      </c>
      <c r="C21" s="225">
        <v>3677</v>
      </c>
      <c r="D21" s="309">
        <v>280</v>
      </c>
      <c r="E21" s="310">
        <v>2</v>
      </c>
      <c r="F21" s="441"/>
    </row>
    <row r="22" spans="1:6" s="427" customFormat="1" ht="15" customHeight="1">
      <c r="A22" s="428" t="s">
        <v>595</v>
      </c>
      <c r="B22" s="309">
        <v>23</v>
      </c>
      <c r="C22" s="225">
        <v>6781</v>
      </c>
      <c r="D22" s="309">
        <v>468</v>
      </c>
      <c r="E22" s="310">
        <v>6</v>
      </c>
      <c r="F22" s="441"/>
    </row>
    <row r="23" spans="1:6" s="427" customFormat="1" ht="15" customHeight="1">
      <c r="A23" s="392" t="s">
        <v>596</v>
      </c>
      <c r="B23" s="309">
        <v>12</v>
      </c>
      <c r="C23" s="225">
        <v>3657</v>
      </c>
      <c r="D23" s="309">
        <v>211</v>
      </c>
      <c r="E23" s="310" t="s">
        <v>41</v>
      </c>
      <c r="F23" s="441"/>
    </row>
    <row r="24" spans="1:6" s="427" customFormat="1" ht="15" customHeight="1">
      <c r="A24" s="428" t="s">
        <v>597</v>
      </c>
      <c r="B24" s="309">
        <v>14</v>
      </c>
      <c r="C24" s="225">
        <v>4261</v>
      </c>
      <c r="D24" s="309">
        <v>225</v>
      </c>
      <c r="E24" s="310">
        <v>1</v>
      </c>
      <c r="F24" s="441"/>
    </row>
    <row r="25" spans="1:6" s="427" customFormat="1" ht="15" customHeight="1">
      <c r="A25" s="428" t="s">
        <v>458</v>
      </c>
      <c r="B25" s="309">
        <v>32</v>
      </c>
      <c r="C25" s="225">
        <v>9625</v>
      </c>
      <c r="D25" s="309">
        <v>402</v>
      </c>
      <c r="E25" s="310" t="s">
        <v>41</v>
      </c>
      <c r="F25" s="441"/>
    </row>
    <row r="26" spans="1:6" s="427" customFormat="1" ht="15" customHeight="1">
      <c r="A26" s="428" t="s">
        <v>598</v>
      </c>
      <c r="B26" s="309">
        <v>5</v>
      </c>
      <c r="C26" s="225">
        <v>2139</v>
      </c>
      <c r="D26" s="309">
        <v>77</v>
      </c>
      <c r="E26" s="310" t="s">
        <v>41</v>
      </c>
      <c r="F26" s="441"/>
    </row>
    <row r="27" spans="1:6" s="427" customFormat="1" ht="15" customHeight="1">
      <c r="A27" s="394" t="s">
        <v>621</v>
      </c>
      <c r="F27" s="441"/>
    </row>
    <row r="28" spans="1:6" s="442" customFormat="1" ht="15" customHeight="1">
      <c r="A28" s="442" t="s">
        <v>622</v>
      </c>
      <c r="F28" s="443"/>
    </row>
    <row r="29" spans="1:6" s="430" customFormat="1" ht="15" customHeight="1">
      <c r="F29" s="432"/>
    </row>
    <row r="30" spans="1:6" s="430" customFormat="1" ht="15" customHeight="1">
      <c r="F30" s="432"/>
    </row>
    <row r="31" spans="1:6" s="430" customFormat="1" ht="15" customHeight="1">
      <c r="F31" s="432"/>
    </row>
    <row r="32" spans="1:6" s="430" customFormat="1" ht="15" customHeight="1">
      <c r="F32" s="432"/>
    </row>
    <row r="33" spans="4:6" s="430" customFormat="1" ht="15" customHeight="1">
      <c r="F33" s="432"/>
    </row>
    <row r="34" spans="4:6" s="430" customFormat="1" ht="15" customHeight="1">
      <c r="F34" s="432"/>
    </row>
    <row r="35" spans="4:6" s="430" customFormat="1" ht="15" customHeight="1">
      <c r="F35" s="432"/>
    </row>
    <row r="36" spans="4:6" s="430" customFormat="1" ht="15" customHeight="1">
      <c r="F36" s="432"/>
    </row>
    <row r="37" spans="4:6" s="430" customFormat="1" ht="15" customHeight="1">
      <c r="D37" s="432"/>
      <c r="F37" s="432"/>
    </row>
    <row r="38" spans="4:6" s="430" customFormat="1" ht="15" customHeight="1">
      <c r="F38" s="432"/>
    </row>
    <row r="39" spans="4:6" s="430" customFormat="1" ht="15" customHeight="1">
      <c r="F39" s="432"/>
    </row>
    <row r="40" spans="4:6" s="430" customFormat="1" ht="15" customHeight="1">
      <c r="F40" s="432"/>
    </row>
    <row r="41" spans="4:6" s="430" customFormat="1" ht="15" customHeight="1">
      <c r="F41" s="432"/>
    </row>
    <row r="42" spans="4:6" s="430" customFormat="1" ht="15" customHeight="1">
      <c r="F42" s="432"/>
    </row>
    <row r="43" spans="4:6" s="430" customFormat="1" ht="15" customHeight="1">
      <c r="F43" s="432"/>
    </row>
    <row r="44" spans="4:6" s="430" customFormat="1" ht="15" customHeight="1">
      <c r="F44" s="432"/>
    </row>
    <row r="45" spans="4:6" s="430" customFormat="1" ht="15" customHeight="1">
      <c r="F45" s="432"/>
    </row>
    <row r="51" spans="2:2">
      <c r="B51" s="389"/>
    </row>
  </sheetData>
  <mergeCells count="8">
    <mergeCell ref="A1:E1"/>
    <mergeCell ref="A2:E2"/>
    <mergeCell ref="A3:A8"/>
    <mergeCell ref="B3:B8"/>
    <mergeCell ref="C3:C8"/>
    <mergeCell ref="D3:E5"/>
    <mergeCell ref="D6:D8"/>
    <mergeCell ref="E6:E8"/>
  </mergeCells>
  <hyperlinks>
    <hyperlink ref="A2:B2" location="'Spis treści'!A1" display="'Spis treści'!A1" xr:uid="{00000000-0004-0000-2100-000000000000}"/>
    <hyperlink ref="A2:E2" location="'Spis tablic_DZIAŁ III '!A1" display="'Spis tablic_DZIAŁ III '!A1" xr:uid="{00000000-0004-0000-2100-000001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O243"/>
  <sheetViews>
    <sheetView topLeftCell="I1" zoomScaleNormal="100" workbookViewId="0">
      <selection activeCell="P4" sqref="P4:P7"/>
    </sheetView>
  </sheetViews>
  <sheetFormatPr defaultColWidth="9.109375" defaultRowHeight="13.2"/>
  <cols>
    <col min="1" max="1" width="25.6640625" style="430" customWidth="1"/>
    <col min="2" max="16" width="13.6640625" style="430" customWidth="1"/>
    <col min="17" max="20" width="9.109375" style="433"/>
    <col min="21" max="16384" width="9.109375" style="423"/>
  </cols>
  <sheetData>
    <row r="1" spans="1:145" s="438" customFormat="1" ht="50.1" customHeight="1">
      <c r="A1" s="2267" t="s">
        <v>2748</v>
      </c>
      <c r="B1" s="2267"/>
      <c r="C1" s="2267"/>
      <c r="D1" s="2267"/>
      <c r="E1" s="2267"/>
      <c r="F1" s="2267"/>
      <c r="G1" s="2267"/>
      <c r="H1" s="2267"/>
      <c r="I1" s="2267"/>
      <c r="J1" s="2267"/>
      <c r="K1" s="2267"/>
      <c r="L1" s="2267"/>
      <c r="M1" s="2267"/>
      <c r="N1" s="2267"/>
      <c r="O1" s="2267"/>
      <c r="P1" s="2267"/>
      <c r="Q1" s="437"/>
      <c r="R1" s="437"/>
      <c r="S1" s="437"/>
      <c r="T1" s="437"/>
    </row>
    <row r="2" spans="1:145" s="385" customFormat="1" ht="24.9" customHeight="1">
      <c r="A2" s="2115" t="s">
        <v>11</v>
      </c>
      <c r="B2" s="2115"/>
      <c r="C2" s="2115"/>
      <c r="D2" s="2115"/>
      <c r="E2" s="2115"/>
      <c r="F2" s="2115"/>
      <c r="G2" s="2115"/>
      <c r="H2" s="2115"/>
      <c r="I2" s="2115"/>
      <c r="J2" s="2115"/>
      <c r="K2" s="2115"/>
      <c r="L2" s="2115"/>
      <c r="M2" s="2115"/>
      <c r="N2" s="2115"/>
      <c r="O2" s="2115"/>
      <c r="P2" s="2115"/>
      <c r="Q2" s="384"/>
      <c r="R2" s="384"/>
      <c r="S2" s="384"/>
      <c r="T2" s="384"/>
    </row>
    <row r="3" spans="1:145" s="439" customFormat="1" ht="24.9" customHeight="1">
      <c r="A3" s="2292" t="s">
        <v>360</v>
      </c>
      <c r="B3" s="2181" t="s">
        <v>3062</v>
      </c>
      <c r="C3" s="2181"/>
      <c r="D3" s="2181"/>
      <c r="E3" s="2182" t="s">
        <v>599</v>
      </c>
      <c r="F3" s="2183"/>
      <c r="G3" s="2183"/>
      <c r="H3" s="2183"/>
      <c r="I3" s="2183"/>
      <c r="J3" s="2183"/>
      <c r="K3" s="2183"/>
      <c r="L3" s="2183"/>
      <c r="M3" s="2183"/>
      <c r="N3" s="2183"/>
      <c r="O3" s="2183"/>
      <c r="P3" s="2183"/>
      <c r="Q3" s="431"/>
      <c r="R3" s="431"/>
      <c r="S3" s="431"/>
      <c r="T3" s="431"/>
    </row>
    <row r="4" spans="1:145" s="439" customFormat="1" ht="24.9" customHeight="1">
      <c r="A4" s="2293"/>
      <c r="B4" s="2295" t="s">
        <v>390</v>
      </c>
      <c r="C4" s="2298" t="s">
        <v>391</v>
      </c>
      <c r="D4" s="2298" t="s">
        <v>392</v>
      </c>
      <c r="E4" s="2295" t="s">
        <v>390</v>
      </c>
      <c r="F4" s="2280" t="s">
        <v>600</v>
      </c>
      <c r="G4" s="2280" t="s">
        <v>601</v>
      </c>
      <c r="H4" s="2280" t="s">
        <v>602</v>
      </c>
      <c r="I4" s="2280" t="s">
        <v>603</v>
      </c>
      <c r="J4" s="2280" t="s">
        <v>398</v>
      </c>
      <c r="K4" s="2280" t="s">
        <v>399</v>
      </c>
      <c r="L4" s="2280" t="s">
        <v>623</v>
      </c>
      <c r="M4" s="2290" t="s">
        <v>401</v>
      </c>
      <c r="N4" s="2164"/>
      <c r="O4" s="2266" t="s">
        <v>402</v>
      </c>
      <c r="P4" s="2182" t="s">
        <v>605</v>
      </c>
      <c r="Q4" s="431"/>
      <c r="R4" s="431"/>
      <c r="S4" s="431"/>
      <c r="T4" s="431"/>
    </row>
    <row r="5" spans="1:145" s="439" customFormat="1" ht="24.9" customHeight="1">
      <c r="A5" s="2293"/>
      <c r="B5" s="2296"/>
      <c r="C5" s="2288"/>
      <c r="D5" s="2288"/>
      <c r="E5" s="2296"/>
      <c r="F5" s="2280"/>
      <c r="G5" s="2280"/>
      <c r="H5" s="2280"/>
      <c r="I5" s="2280"/>
      <c r="J5" s="2280"/>
      <c r="K5" s="2280"/>
      <c r="L5" s="2280"/>
      <c r="M5" s="2265"/>
      <c r="N5" s="2165"/>
      <c r="O5" s="2141"/>
      <c r="P5" s="2182"/>
      <c r="Q5" s="431"/>
      <c r="R5" s="431"/>
      <c r="S5" s="431"/>
      <c r="T5" s="431"/>
    </row>
    <row r="6" spans="1:145" s="439" customFormat="1" ht="24.9" customHeight="1">
      <c r="A6" s="2293"/>
      <c r="B6" s="2296"/>
      <c r="C6" s="2288"/>
      <c r="D6" s="2288"/>
      <c r="E6" s="2296"/>
      <c r="F6" s="2280"/>
      <c r="G6" s="2280"/>
      <c r="H6" s="2280"/>
      <c r="I6" s="2280"/>
      <c r="J6" s="2280"/>
      <c r="K6" s="2280"/>
      <c r="L6" s="2280"/>
      <c r="M6" s="2266" t="s">
        <v>405</v>
      </c>
      <c r="N6" s="2266" t="s">
        <v>606</v>
      </c>
      <c r="O6" s="2141"/>
      <c r="P6" s="2182"/>
      <c r="Q6" s="431"/>
      <c r="R6" s="431"/>
      <c r="S6" s="431"/>
      <c r="T6" s="431"/>
    </row>
    <row r="7" spans="1:145" s="439" customFormat="1" ht="24.9" customHeight="1">
      <c r="A7" s="2294"/>
      <c r="B7" s="2297"/>
      <c r="C7" s="2289"/>
      <c r="D7" s="2289"/>
      <c r="E7" s="2297"/>
      <c r="F7" s="2280"/>
      <c r="G7" s="2280"/>
      <c r="H7" s="2280"/>
      <c r="I7" s="2280"/>
      <c r="J7" s="2280"/>
      <c r="K7" s="2280"/>
      <c r="L7" s="2280"/>
      <c r="M7" s="2291"/>
      <c r="N7" s="2291"/>
      <c r="O7" s="2291"/>
      <c r="P7" s="2182"/>
      <c r="Q7" s="431"/>
      <c r="R7" s="431"/>
      <c r="S7" s="431"/>
      <c r="T7" s="431"/>
    </row>
    <row r="8" spans="1:145" s="394" customFormat="1" ht="15" customHeight="1">
      <c r="A8" s="345" t="s">
        <v>439</v>
      </c>
      <c r="B8" s="261">
        <v>11904135</v>
      </c>
      <c r="C8" s="261">
        <v>11327223</v>
      </c>
      <c r="D8" s="261">
        <v>576912</v>
      </c>
      <c r="E8" s="261">
        <v>389426</v>
      </c>
      <c r="F8" s="261">
        <v>7370</v>
      </c>
      <c r="G8" s="261">
        <v>2509</v>
      </c>
      <c r="H8" s="301">
        <v>251</v>
      </c>
      <c r="I8" s="301">
        <v>645</v>
      </c>
      <c r="J8" s="261">
        <v>3466</v>
      </c>
      <c r="K8" s="261">
        <v>26842</v>
      </c>
      <c r="L8" s="301">
        <v>718</v>
      </c>
      <c r="M8" s="261">
        <v>260138</v>
      </c>
      <c r="N8" s="261">
        <v>28702</v>
      </c>
      <c r="O8" s="261">
        <v>26520</v>
      </c>
      <c r="P8" s="366">
        <v>60967</v>
      </c>
      <c r="R8" s="444"/>
      <c r="S8" s="444"/>
    </row>
    <row r="9" spans="1:145" s="421" customFormat="1" ht="15" customHeight="1">
      <c r="A9" s="208" t="s">
        <v>451</v>
      </c>
      <c r="B9" s="324">
        <v>11820455</v>
      </c>
      <c r="C9" s="324">
        <v>11255226</v>
      </c>
      <c r="D9" s="324">
        <v>565229</v>
      </c>
      <c r="E9" s="324">
        <v>390043</v>
      </c>
      <c r="F9" s="324">
        <v>7557</v>
      </c>
      <c r="G9" s="324">
        <v>2509</v>
      </c>
      <c r="H9" s="304">
        <v>251</v>
      </c>
      <c r="I9" s="304">
        <v>645</v>
      </c>
      <c r="J9" s="324">
        <v>3444</v>
      </c>
      <c r="K9" s="324">
        <v>29778</v>
      </c>
      <c r="L9" s="304">
        <v>696</v>
      </c>
      <c r="M9" s="324">
        <v>263654</v>
      </c>
      <c r="N9" s="324">
        <v>30400</v>
      </c>
      <c r="O9" s="324">
        <v>24699</v>
      </c>
      <c r="P9" s="367">
        <v>56810</v>
      </c>
      <c r="Q9" s="394"/>
      <c r="R9" s="394"/>
      <c r="S9" s="394"/>
      <c r="T9" s="394"/>
      <c r="U9" s="394"/>
      <c r="V9" s="394"/>
      <c r="W9" s="394"/>
      <c r="X9" s="394"/>
      <c r="Y9" s="394"/>
      <c r="Z9" s="394"/>
      <c r="AA9" s="394"/>
      <c r="AB9" s="394"/>
      <c r="AC9" s="394"/>
      <c r="AD9" s="394"/>
      <c r="AE9" s="394"/>
      <c r="AF9" s="394"/>
      <c r="AG9" s="394"/>
      <c r="AH9" s="394"/>
      <c r="AI9" s="394"/>
      <c r="AJ9" s="394"/>
      <c r="AK9" s="394"/>
      <c r="AL9" s="394"/>
      <c r="AM9" s="394"/>
      <c r="AN9" s="394"/>
      <c r="AO9" s="394"/>
      <c r="AP9" s="394"/>
      <c r="AQ9" s="394"/>
      <c r="AR9" s="394"/>
      <c r="AS9" s="394"/>
      <c r="AT9" s="394"/>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394"/>
      <c r="BX9" s="394"/>
      <c r="BY9" s="394"/>
      <c r="BZ9" s="394"/>
      <c r="CA9" s="394"/>
      <c r="CB9" s="394"/>
      <c r="CC9" s="394"/>
      <c r="CD9" s="394"/>
      <c r="CE9" s="394"/>
      <c r="CF9" s="394"/>
      <c r="CG9" s="394"/>
      <c r="CH9" s="394"/>
      <c r="CI9" s="394"/>
      <c r="CJ9" s="394"/>
      <c r="CK9" s="394"/>
      <c r="CL9" s="394"/>
      <c r="CM9" s="394"/>
      <c r="CN9" s="394"/>
      <c r="CO9" s="394"/>
      <c r="CP9" s="394"/>
      <c r="CQ9" s="394"/>
      <c r="CR9" s="394"/>
      <c r="CS9" s="394"/>
      <c r="CT9" s="394"/>
      <c r="CU9" s="394"/>
      <c r="CV9" s="394"/>
      <c r="CW9" s="394"/>
      <c r="CX9" s="394"/>
      <c r="CY9" s="394"/>
      <c r="CZ9" s="394"/>
      <c r="DA9" s="394"/>
      <c r="DB9" s="394"/>
      <c r="DC9" s="394"/>
      <c r="DD9" s="394"/>
      <c r="DE9" s="394"/>
      <c r="DF9" s="394"/>
      <c r="DG9" s="394"/>
      <c r="DH9" s="394"/>
      <c r="DI9" s="394"/>
      <c r="DJ9" s="394"/>
      <c r="DK9" s="394"/>
      <c r="DL9" s="394"/>
      <c r="DM9" s="394"/>
      <c r="DN9" s="394"/>
      <c r="DO9" s="394"/>
      <c r="DP9" s="394"/>
      <c r="DQ9" s="394"/>
      <c r="DR9" s="394"/>
      <c r="DS9" s="394"/>
      <c r="DT9" s="394"/>
      <c r="DU9" s="394"/>
      <c r="DV9" s="394"/>
      <c r="DW9" s="394"/>
      <c r="DX9" s="394"/>
      <c r="DY9" s="394"/>
      <c r="DZ9" s="394"/>
      <c r="EA9" s="394"/>
      <c r="EB9" s="394"/>
      <c r="EC9" s="394"/>
      <c r="ED9" s="394"/>
      <c r="EE9" s="394"/>
      <c r="EF9" s="394"/>
      <c r="EG9" s="394"/>
      <c r="EH9" s="394"/>
      <c r="EI9" s="394"/>
      <c r="EJ9" s="394"/>
      <c r="EK9" s="394"/>
      <c r="EL9" s="394"/>
      <c r="EM9" s="394"/>
      <c r="EN9" s="394"/>
      <c r="EO9" s="394"/>
    </row>
    <row r="10" spans="1:145" s="427" customFormat="1" ht="15" customHeight="1">
      <c r="A10" s="445" t="s">
        <v>584</v>
      </c>
      <c r="B10" s="225">
        <v>821076</v>
      </c>
      <c r="C10" s="225">
        <v>774090</v>
      </c>
      <c r="D10" s="225">
        <v>46986</v>
      </c>
      <c r="E10" s="225">
        <v>5153</v>
      </c>
      <c r="F10" s="310" t="s">
        <v>41</v>
      </c>
      <c r="G10" s="310" t="s">
        <v>41</v>
      </c>
      <c r="H10" s="309">
        <v>7</v>
      </c>
      <c r="I10" s="310" t="s">
        <v>41</v>
      </c>
      <c r="J10" s="309">
        <v>65</v>
      </c>
      <c r="K10" s="309">
        <v>9</v>
      </c>
      <c r="L10" s="310" t="s">
        <v>41</v>
      </c>
      <c r="M10" s="225">
        <v>3323</v>
      </c>
      <c r="N10" s="225">
        <v>214</v>
      </c>
      <c r="O10" s="225">
        <v>1513</v>
      </c>
      <c r="P10" s="369">
        <v>236</v>
      </c>
      <c r="Q10" s="441"/>
      <c r="R10" s="441"/>
      <c r="S10" s="441"/>
      <c r="T10" s="441"/>
      <c r="U10" s="441"/>
      <c r="V10" s="441"/>
      <c r="W10" s="441"/>
      <c r="X10" s="441"/>
      <c r="Y10" s="441"/>
      <c r="Z10" s="441"/>
      <c r="AA10" s="441"/>
      <c r="AB10" s="441"/>
      <c r="AC10" s="441"/>
      <c r="AD10" s="441"/>
      <c r="AE10" s="441"/>
      <c r="AF10" s="441"/>
      <c r="AG10" s="441"/>
      <c r="AH10" s="441"/>
      <c r="AI10" s="441"/>
      <c r="AJ10" s="441"/>
      <c r="AK10" s="441"/>
      <c r="AL10" s="441"/>
      <c r="AM10" s="441"/>
      <c r="AN10" s="441"/>
      <c r="AO10" s="441"/>
      <c r="AP10" s="441"/>
      <c r="AQ10" s="441"/>
      <c r="AR10" s="441"/>
      <c r="AS10" s="441"/>
      <c r="AT10" s="441"/>
      <c r="AU10" s="441"/>
      <c r="AV10" s="441"/>
      <c r="AW10" s="441"/>
      <c r="AX10" s="441"/>
      <c r="AY10" s="441"/>
      <c r="AZ10" s="441"/>
      <c r="BA10" s="441"/>
      <c r="BB10" s="441"/>
      <c r="BC10" s="441"/>
      <c r="BD10" s="441"/>
      <c r="BE10" s="441"/>
      <c r="BF10" s="441"/>
      <c r="BG10" s="441"/>
      <c r="BH10" s="441"/>
      <c r="BI10" s="441"/>
      <c r="BJ10" s="441"/>
      <c r="BK10" s="441"/>
      <c r="BL10" s="441"/>
      <c r="BM10" s="441"/>
      <c r="BN10" s="441"/>
      <c r="BO10" s="441"/>
      <c r="BP10" s="441"/>
      <c r="BQ10" s="441"/>
      <c r="BR10" s="441"/>
      <c r="BS10" s="441"/>
      <c r="BT10" s="441"/>
      <c r="BU10" s="441"/>
      <c r="BV10" s="441"/>
      <c r="BW10" s="441"/>
      <c r="BX10" s="441"/>
      <c r="BY10" s="441"/>
      <c r="BZ10" s="441"/>
      <c r="CA10" s="441"/>
      <c r="CB10" s="441"/>
      <c r="CC10" s="441"/>
      <c r="CD10" s="441"/>
      <c r="CE10" s="441"/>
      <c r="CF10" s="441"/>
      <c r="CG10" s="441"/>
      <c r="CH10" s="441"/>
      <c r="CI10" s="441"/>
      <c r="CJ10" s="441"/>
      <c r="CK10" s="441"/>
      <c r="CL10" s="441"/>
      <c r="CM10" s="441"/>
      <c r="CN10" s="441"/>
      <c r="CO10" s="441"/>
      <c r="CP10" s="441"/>
      <c r="CQ10" s="441"/>
      <c r="CR10" s="441"/>
      <c r="CS10" s="441"/>
      <c r="CT10" s="441"/>
      <c r="CU10" s="441"/>
      <c r="CV10" s="441"/>
      <c r="CW10" s="441"/>
      <c r="CX10" s="441"/>
      <c r="CY10" s="441"/>
      <c r="CZ10" s="441"/>
      <c r="DA10" s="441"/>
      <c r="DB10" s="441"/>
      <c r="DC10" s="441"/>
      <c r="DD10" s="441"/>
      <c r="DE10" s="441"/>
      <c r="DF10" s="441"/>
      <c r="DG10" s="441"/>
      <c r="DH10" s="441"/>
      <c r="DI10" s="441"/>
      <c r="DJ10" s="441"/>
      <c r="DK10" s="441"/>
      <c r="DL10" s="441"/>
      <c r="DM10" s="441"/>
      <c r="DN10" s="441"/>
      <c r="DO10" s="441"/>
      <c r="DP10" s="441"/>
      <c r="DQ10" s="441"/>
      <c r="DR10" s="441"/>
      <c r="DS10" s="441"/>
      <c r="DT10" s="441"/>
      <c r="DU10" s="441"/>
      <c r="DV10" s="441"/>
      <c r="DW10" s="441"/>
      <c r="DX10" s="441"/>
      <c r="DY10" s="441"/>
      <c r="DZ10" s="441"/>
      <c r="EA10" s="441"/>
      <c r="EB10" s="441"/>
      <c r="EC10" s="441"/>
      <c r="ED10" s="441"/>
      <c r="EE10" s="441"/>
      <c r="EF10" s="441"/>
      <c r="EG10" s="441"/>
      <c r="EH10" s="441"/>
      <c r="EI10" s="441"/>
      <c r="EJ10" s="441"/>
      <c r="EK10" s="441"/>
      <c r="EL10" s="441"/>
      <c r="EM10" s="441"/>
      <c r="EN10" s="441"/>
      <c r="EO10" s="441"/>
    </row>
    <row r="11" spans="1:145" s="427" customFormat="1" ht="15" customHeight="1">
      <c r="A11" s="445" t="s">
        <v>372</v>
      </c>
      <c r="B11" s="225">
        <v>388617</v>
      </c>
      <c r="C11" s="225">
        <v>357022</v>
      </c>
      <c r="D11" s="225">
        <v>31595</v>
      </c>
      <c r="E11" s="225">
        <v>9115</v>
      </c>
      <c r="F11" s="310" t="s">
        <v>41</v>
      </c>
      <c r="G11" s="225">
        <v>13</v>
      </c>
      <c r="H11" s="310" t="s">
        <v>41</v>
      </c>
      <c r="I11" s="309">
        <v>22</v>
      </c>
      <c r="J11" s="309">
        <v>224</v>
      </c>
      <c r="K11" s="310" t="s">
        <v>41</v>
      </c>
      <c r="L11" s="309">
        <v>59</v>
      </c>
      <c r="M11" s="225">
        <v>5933</v>
      </c>
      <c r="N11" s="225">
        <v>584</v>
      </c>
      <c r="O11" s="225">
        <v>2858</v>
      </c>
      <c r="P11" s="369">
        <v>6</v>
      </c>
      <c r="Q11" s="441"/>
      <c r="R11" s="441"/>
      <c r="S11" s="441"/>
      <c r="T11" s="441"/>
      <c r="U11" s="441"/>
      <c r="V11" s="441"/>
      <c r="W11" s="441"/>
      <c r="X11" s="441"/>
      <c r="Y11" s="441"/>
      <c r="Z11" s="441"/>
      <c r="AA11" s="441"/>
      <c r="AB11" s="441"/>
      <c r="AC11" s="441"/>
      <c r="AD11" s="441"/>
      <c r="AE11" s="441"/>
      <c r="AF11" s="441"/>
      <c r="AG11" s="441"/>
      <c r="AH11" s="441"/>
      <c r="AI11" s="441"/>
      <c r="AJ11" s="441"/>
      <c r="AK11" s="441"/>
      <c r="AL11" s="441"/>
      <c r="AM11" s="441"/>
      <c r="AN11" s="441"/>
      <c r="AO11" s="441"/>
      <c r="AP11" s="441"/>
      <c r="AQ11" s="441"/>
      <c r="AR11" s="441"/>
      <c r="AS11" s="441"/>
      <c r="AT11" s="441"/>
      <c r="AU11" s="441"/>
      <c r="AV11" s="441"/>
      <c r="AW11" s="441"/>
      <c r="AX11" s="441"/>
      <c r="AY11" s="441"/>
      <c r="AZ11" s="441"/>
      <c r="BA11" s="441"/>
      <c r="BB11" s="441"/>
      <c r="BC11" s="441"/>
      <c r="BD11" s="441"/>
      <c r="BE11" s="441"/>
      <c r="BF11" s="441"/>
      <c r="BG11" s="441"/>
      <c r="BH11" s="441"/>
      <c r="BI11" s="441"/>
      <c r="BJ11" s="441"/>
      <c r="BK11" s="441"/>
      <c r="BL11" s="441"/>
      <c r="BM11" s="441"/>
      <c r="BN11" s="441"/>
      <c r="BO11" s="441"/>
      <c r="BP11" s="441"/>
      <c r="BQ11" s="441"/>
      <c r="BR11" s="441"/>
      <c r="BS11" s="441"/>
      <c r="BT11" s="441"/>
      <c r="BU11" s="441"/>
      <c r="BV11" s="441"/>
      <c r="BW11" s="441"/>
      <c r="BX11" s="441"/>
      <c r="BY11" s="441"/>
      <c r="BZ11" s="441"/>
      <c r="CA11" s="441"/>
      <c r="CB11" s="441"/>
      <c r="CC11" s="441"/>
      <c r="CD11" s="441"/>
      <c r="CE11" s="441"/>
      <c r="CF11" s="441"/>
      <c r="CG11" s="441"/>
      <c r="CH11" s="441"/>
      <c r="CI11" s="441"/>
      <c r="CJ11" s="441"/>
      <c r="CK11" s="441"/>
      <c r="CL11" s="441"/>
      <c r="CM11" s="441"/>
      <c r="CN11" s="441"/>
      <c r="CO11" s="441"/>
      <c r="CP11" s="441"/>
      <c r="CQ11" s="441"/>
      <c r="CR11" s="441"/>
      <c r="CS11" s="441"/>
      <c r="CT11" s="441"/>
      <c r="CU11" s="441"/>
      <c r="CV11" s="441"/>
      <c r="CW11" s="441"/>
      <c r="CX11" s="441"/>
      <c r="CY11" s="441"/>
      <c r="CZ11" s="441"/>
      <c r="DA11" s="441"/>
      <c r="DB11" s="441"/>
      <c r="DC11" s="441"/>
      <c r="DD11" s="441"/>
      <c r="DE11" s="441"/>
      <c r="DF11" s="441"/>
      <c r="DG11" s="441"/>
      <c r="DH11" s="441"/>
      <c r="DI11" s="441"/>
      <c r="DJ11" s="441"/>
      <c r="DK11" s="441"/>
      <c r="DL11" s="441"/>
      <c r="DM11" s="441"/>
      <c r="DN11" s="441"/>
      <c r="DO11" s="441"/>
      <c r="DP11" s="441"/>
      <c r="DQ11" s="441"/>
      <c r="DR11" s="441"/>
      <c r="DS11" s="441"/>
      <c r="DT11" s="441"/>
      <c r="DU11" s="441"/>
      <c r="DV11" s="441"/>
      <c r="DW11" s="441"/>
      <c r="DX11" s="441"/>
      <c r="DY11" s="441"/>
      <c r="DZ11" s="441"/>
      <c r="EA11" s="441"/>
      <c r="EB11" s="441"/>
      <c r="EC11" s="441"/>
      <c r="ED11" s="441"/>
      <c r="EE11" s="441"/>
      <c r="EF11" s="441"/>
      <c r="EG11" s="441"/>
      <c r="EH11" s="441"/>
      <c r="EI11" s="441"/>
      <c r="EJ11" s="441"/>
      <c r="EK11" s="441"/>
      <c r="EL11" s="441"/>
      <c r="EM11" s="441"/>
      <c r="EN11" s="441"/>
      <c r="EO11" s="441"/>
    </row>
    <row r="12" spans="1:145" s="427" customFormat="1" ht="15" customHeight="1">
      <c r="A12" s="445" t="s">
        <v>586</v>
      </c>
      <c r="B12" s="225">
        <v>656210</v>
      </c>
      <c r="C12" s="225">
        <v>623733</v>
      </c>
      <c r="D12" s="225">
        <v>32477</v>
      </c>
      <c r="E12" s="225">
        <v>60949</v>
      </c>
      <c r="F12" s="310" t="s">
        <v>41</v>
      </c>
      <c r="G12" s="310" t="s">
        <v>41</v>
      </c>
      <c r="H12" s="310" t="s">
        <v>41</v>
      </c>
      <c r="I12" s="310" t="s">
        <v>41</v>
      </c>
      <c r="J12" s="309">
        <v>1</v>
      </c>
      <c r="K12" s="225">
        <v>16804</v>
      </c>
      <c r="L12" s="310" t="s">
        <v>41</v>
      </c>
      <c r="M12" s="225">
        <v>41752</v>
      </c>
      <c r="N12" s="225">
        <v>2572</v>
      </c>
      <c r="O12" s="225">
        <v>1895</v>
      </c>
      <c r="P12" s="369">
        <v>497</v>
      </c>
      <c r="Q12" s="441"/>
      <c r="R12" s="441"/>
      <c r="S12" s="441"/>
      <c r="T12" s="441"/>
      <c r="U12" s="441"/>
      <c r="V12" s="441"/>
      <c r="W12" s="441"/>
      <c r="X12" s="441"/>
      <c r="Y12" s="441"/>
      <c r="Z12" s="441"/>
      <c r="AA12" s="441"/>
      <c r="AB12" s="441"/>
      <c r="AC12" s="441"/>
      <c r="AD12" s="441"/>
      <c r="AE12" s="441"/>
      <c r="AF12" s="441"/>
      <c r="AG12" s="441"/>
      <c r="AH12" s="441"/>
      <c r="AI12" s="441"/>
      <c r="AJ12" s="441"/>
      <c r="AK12" s="441"/>
      <c r="AL12" s="441"/>
      <c r="AM12" s="441"/>
      <c r="AN12" s="441"/>
      <c r="AO12" s="441"/>
      <c r="AP12" s="441"/>
      <c r="AQ12" s="441"/>
      <c r="AR12" s="441"/>
      <c r="AS12" s="441"/>
      <c r="AT12" s="441"/>
      <c r="AU12" s="441"/>
      <c r="AV12" s="441"/>
      <c r="AW12" s="441"/>
      <c r="AX12" s="441"/>
      <c r="AY12" s="441"/>
      <c r="AZ12" s="441"/>
      <c r="BA12" s="441"/>
      <c r="BB12" s="441"/>
      <c r="BC12" s="441"/>
      <c r="BD12" s="441"/>
      <c r="BE12" s="441"/>
      <c r="BF12" s="441"/>
      <c r="BG12" s="441"/>
      <c r="BH12" s="441"/>
      <c r="BI12" s="441"/>
      <c r="BJ12" s="441"/>
      <c r="BK12" s="441"/>
      <c r="BL12" s="441"/>
      <c r="BM12" s="441"/>
      <c r="BN12" s="441"/>
      <c r="BO12" s="441"/>
      <c r="BP12" s="441"/>
      <c r="BQ12" s="441"/>
      <c r="BR12" s="441"/>
      <c r="BS12" s="441"/>
      <c r="BT12" s="441"/>
      <c r="BU12" s="441"/>
      <c r="BV12" s="441"/>
      <c r="BW12" s="441"/>
      <c r="BX12" s="441"/>
      <c r="BY12" s="441"/>
      <c r="BZ12" s="441"/>
      <c r="CA12" s="441"/>
      <c r="CB12" s="441"/>
      <c r="CC12" s="441"/>
      <c r="CD12" s="441"/>
      <c r="CE12" s="441"/>
      <c r="CF12" s="441"/>
      <c r="CG12" s="441"/>
      <c r="CH12" s="441"/>
      <c r="CI12" s="441"/>
      <c r="CJ12" s="441"/>
      <c r="CK12" s="441"/>
      <c r="CL12" s="441"/>
      <c r="CM12" s="441"/>
      <c r="CN12" s="441"/>
      <c r="CO12" s="441"/>
      <c r="CP12" s="441"/>
      <c r="CQ12" s="441"/>
      <c r="CR12" s="441"/>
      <c r="CS12" s="441"/>
      <c r="CT12" s="441"/>
      <c r="CU12" s="441"/>
      <c r="CV12" s="441"/>
      <c r="CW12" s="441"/>
      <c r="CX12" s="441"/>
      <c r="CY12" s="441"/>
      <c r="CZ12" s="441"/>
      <c r="DA12" s="441"/>
      <c r="DB12" s="441"/>
      <c r="DC12" s="441"/>
      <c r="DD12" s="441"/>
      <c r="DE12" s="441"/>
      <c r="DF12" s="441"/>
      <c r="DG12" s="441"/>
      <c r="DH12" s="441"/>
      <c r="DI12" s="441"/>
      <c r="DJ12" s="441"/>
      <c r="DK12" s="441"/>
      <c r="DL12" s="441"/>
      <c r="DM12" s="441"/>
      <c r="DN12" s="441"/>
      <c r="DO12" s="441"/>
      <c r="DP12" s="441"/>
      <c r="DQ12" s="441"/>
      <c r="DR12" s="441"/>
      <c r="DS12" s="441"/>
      <c r="DT12" s="441"/>
      <c r="DU12" s="441"/>
      <c r="DV12" s="441"/>
      <c r="DW12" s="441"/>
      <c r="DX12" s="441"/>
      <c r="DY12" s="441"/>
      <c r="DZ12" s="441"/>
      <c r="EA12" s="441"/>
      <c r="EB12" s="441"/>
      <c r="EC12" s="441"/>
      <c r="ED12" s="441"/>
      <c r="EE12" s="441"/>
      <c r="EF12" s="441"/>
      <c r="EG12" s="441"/>
      <c r="EH12" s="441"/>
      <c r="EI12" s="441"/>
      <c r="EJ12" s="441"/>
      <c r="EK12" s="441"/>
      <c r="EL12" s="441"/>
      <c r="EM12" s="441"/>
      <c r="EN12" s="441"/>
      <c r="EO12" s="441"/>
    </row>
    <row r="13" spans="1:145" s="427" customFormat="1" ht="15" customHeight="1">
      <c r="A13" s="445" t="s">
        <v>587</v>
      </c>
      <c r="B13" s="225">
        <v>245364</v>
      </c>
      <c r="C13" s="225">
        <v>233254</v>
      </c>
      <c r="D13" s="225">
        <v>12110</v>
      </c>
      <c r="E13" s="225">
        <v>4133</v>
      </c>
      <c r="F13" s="310" t="s">
        <v>41</v>
      </c>
      <c r="G13" s="225">
        <v>21</v>
      </c>
      <c r="H13" s="310" t="s">
        <v>41</v>
      </c>
      <c r="I13" s="310" t="s">
        <v>41</v>
      </c>
      <c r="J13" s="309">
        <v>155</v>
      </c>
      <c r="K13" s="310" t="s">
        <v>41</v>
      </c>
      <c r="L13" s="309">
        <v>44</v>
      </c>
      <c r="M13" s="225">
        <v>2574</v>
      </c>
      <c r="N13" s="225">
        <v>419</v>
      </c>
      <c r="O13" s="225">
        <v>625</v>
      </c>
      <c r="P13" s="369">
        <v>714</v>
      </c>
      <c r="Q13" s="441"/>
      <c r="R13" s="441"/>
      <c r="S13" s="441"/>
      <c r="T13" s="441"/>
      <c r="U13" s="441"/>
      <c r="V13" s="441"/>
      <c r="W13" s="441"/>
      <c r="X13" s="441"/>
      <c r="Y13" s="441"/>
      <c r="Z13" s="441"/>
      <c r="AA13" s="441"/>
      <c r="AB13" s="441"/>
      <c r="AC13" s="441"/>
      <c r="AD13" s="441"/>
      <c r="AE13" s="441"/>
      <c r="AF13" s="441"/>
      <c r="AG13" s="441"/>
      <c r="AH13" s="441"/>
      <c r="AI13" s="441"/>
      <c r="AJ13" s="441"/>
      <c r="AK13" s="441"/>
      <c r="AL13" s="441"/>
      <c r="AM13" s="441"/>
      <c r="AN13" s="441"/>
      <c r="AO13" s="441"/>
      <c r="AP13" s="441"/>
      <c r="AQ13" s="441"/>
      <c r="AR13" s="441"/>
      <c r="AS13" s="441"/>
      <c r="AT13" s="441"/>
      <c r="AU13" s="441"/>
      <c r="AV13" s="441"/>
      <c r="AW13" s="441"/>
      <c r="AX13" s="441"/>
      <c r="AY13" s="441"/>
      <c r="AZ13" s="441"/>
      <c r="BA13" s="441"/>
      <c r="BB13" s="441"/>
      <c r="BC13" s="441"/>
      <c r="BD13" s="441"/>
      <c r="BE13" s="441"/>
      <c r="BF13" s="441"/>
      <c r="BG13" s="441"/>
      <c r="BH13" s="441"/>
      <c r="BI13" s="441"/>
      <c r="BJ13" s="441"/>
      <c r="BK13" s="441"/>
      <c r="BL13" s="441"/>
      <c r="BM13" s="441"/>
      <c r="BN13" s="441"/>
      <c r="BO13" s="441"/>
      <c r="BP13" s="441"/>
      <c r="BQ13" s="441"/>
      <c r="BR13" s="441"/>
      <c r="BS13" s="441"/>
      <c r="BT13" s="441"/>
      <c r="BU13" s="441"/>
      <c r="BV13" s="441"/>
      <c r="BW13" s="441"/>
      <c r="BX13" s="441"/>
      <c r="BY13" s="441"/>
      <c r="BZ13" s="441"/>
      <c r="CA13" s="441"/>
      <c r="CB13" s="441"/>
      <c r="CC13" s="441"/>
      <c r="CD13" s="441"/>
      <c r="CE13" s="441"/>
      <c r="CF13" s="441"/>
      <c r="CG13" s="441"/>
      <c r="CH13" s="441"/>
      <c r="CI13" s="441"/>
      <c r="CJ13" s="441"/>
      <c r="CK13" s="441"/>
      <c r="CL13" s="441"/>
      <c r="CM13" s="441"/>
      <c r="CN13" s="441"/>
      <c r="CO13" s="441"/>
      <c r="CP13" s="441"/>
      <c r="CQ13" s="441"/>
      <c r="CR13" s="441"/>
      <c r="CS13" s="441"/>
      <c r="CT13" s="441"/>
      <c r="CU13" s="441"/>
      <c r="CV13" s="441"/>
      <c r="CW13" s="441"/>
      <c r="CX13" s="441"/>
      <c r="CY13" s="441"/>
      <c r="CZ13" s="441"/>
      <c r="DA13" s="441"/>
      <c r="DB13" s="441"/>
      <c r="DC13" s="441"/>
      <c r="DD13" s="441"/>
      <c r="DE13" s="441"/>
      <c r="DF13" s="441"/>
      <c r="DG13" s="441"/>
      <c r="DH13" s="441"/>
      <c r="DI13" s="441"/>
      <c r="DJ13" s="441"/>
      <c r="DK13" s="441"/>
      <c r="DL13" s="441"/>
      <c r="DM13" s="441"/>
      <c r="DN13" s="441"/>
      <c r="DO13" s="441"/>
      <c r="DP13" s="441"/>
      <c r="DQ13" s="441"/>
      <c r="DR13" s="441"/>
      <c r="DS13" s="441"/>
      <c r="DT13" s="441"/>
      <c r="DU13" s="441"/>
      <c r="DV13" s="441"/>
      <c r="DW13" s="441"/>
      <c r="DX13" s="441"/>
      <c r="DY13" s="441"/>
      <c r="DZ13" s="441"/>
      <c r="EA13" s="441"/>
      <c r="EB13" s="441"/>
      <c r="EC13" s="441"/>
      <c r="ED13" s="441"/>
      <c r="EE13" s="441"/>
      <c r="EF13" s="441"/>
      <c r="EG13" s="441"/>
      <c r="EH13" s="441"/>
      <c r="EI13" s="441"/>
      <c r="EJ13" s="441"/>
      <c r="EK13" s="441"/>
      <c r="EL13" s="441"/>
      <c r="EM13" s="441"/>
      <c r="EN13" s="441"/>
      <c r="EO13" s="441"/>
    </row>
    <row r="14" spans="1:145" s="427" customFormat="1" ht="15" customHeight="1">
      <c r="A14" s="445" t="s">
        <v>588</v>
      </c>
      <c r="B14" s="225">
        <v>1142927</v>
      </c>
      <c r="C14" s="225">
        <v>1094014</v>
      </c>
      <c r="D14" s="225">
        <v>48913</v>
      </c>
      <c r="E14" s="225">
        <v>19686</v>
      </c>
      <c r="F14" s="225">
        <v>77</v>
      </c>
      <c r="G14" s="225">
        <v>97</v>
      </c>
      <c r="H14" s="310" t="s">
        <v>41</v>
      </c>
      <c r="I14" s="310" t="s">
        <v>41</v>
      </c>
      <c r="J14" s="309">
        <v>48</v>
      </c>
      <c r="K14" s="225">
        <v>2220</v>
      </c>
      <c r="L14" s="309">
        <v>111</v>
      </c>
      <c r="M14" s="225">
        <v>13288</v>
      </c>
      <c r="N14" s="225">
        <v>3474</v>
      </c>
      <c r="O14" s="225">
        <v>2599</v>
      </c>
      <c r="P14" s="369">
        <v>1246</v>
      </c>
      <c r="Q14" s="441"/>
      <c r="R14" s="441"/>
      <c r="S14" s="441"/>
      <c r="T14" s="441"/>
      <c r="U14" s="441"/>
      <c r="V14" s="441"/>
      <c r="W14" s="441"/>
      <c r="X14" s="441"/>
      <c r="Y14" s="441"/>
      <c r="Z14" s="441"/>
      <c r="AA14" s="441"/>
      <c r="AB14" s="441"/>
      <c r="AC14" s="441"/>
      <c r="AD14" s="441"/>
      <c r="AE14" s="441"/>
      <c r="AF14" s="441"/>
      <c r="AG14" s="441"/>
      <c r="AH14" s="441"/>
      <c r="AI14" s="441"/>
      <c r="AJ14" s="441"/>
      <c r="AK14" s="441"/>
      <c r="AL14" s="441"/>
      <c r="AM14" s="441"/>
      <c r="AN14" s="441"/>
      <c r="AO14" s="441"/>
      <c r="AP14" s="441"/>
      <c r="AQ14" s="441"/>
      <c r="AR14" s="441"/>
      <c r="AS14" s="441"/>
      <c r="AT14" s="441"/>
      <c r="AU14" s="441"/>
      <c r="AV14" s="441"/>
      <c r="AW14" s="441"/>
      <c r="AX14" s="441"/>
      <c r="AY14" s="441"/>
      <c r="AZ14" s="441"/>
      <c r="BA14" s="441"/>
      <c r="BB14" s="441"/>
      <c r="BC14" s="441"/>
      <c r="BD14" s="441"/>
      <c r="BE14" s="441"/>
      <c r="BF14" s="441"/>
      <c r="BG14" s="441"/>
      <c r="BH14" s="441"/>
      <c r="BI14" s="441"/>
      <c r="BJ14" s="441"/>
      <c r="BK14" s="441"/>
      <c r="BL14" s="441"/>
      <c r="BM14" s="441"/>
      <c r="BN14" s="441"/>
      <c r="BO14" s="441"/>
      <c r="BP14" s="441"/>
      <c r="BQ14" s="441"/>
      <c r="BR14" s="441"/>
      <c r="BS14" s="441"/>
      <c r="BT14" s="441"/>
      <c r="BU14" s="441"/>
      <c r="BV14" s="441"/>
      <c r="BW14" s="441"/>
      <c r="BX14" s="441"/>
      <c r="BY14" s="441"/>
      <c r="BZ14" s="441"/>
      <c r="CA14" s="441"/>
      <c r="CB14" s="441"/>
      <c r="CC14" s="441"/>
      <c r="CD14" s="441"/>
      <c r="CE14" s="441"/>
      <c r="CF14" s="441"/>
      <c r="CG14" s="441"/>
      <c r="CH14" s="441"/>
      <c r="CI14" s="441"/>
      <c r="CJ14" s="441"/>
      <c r="CK14" s="441"/>
      <c r="CL14" s="441"/>
      <c r="CM14" s="441"/>
      <c r="CN14" s="441"/>
      <c r="CO14" s="441"/>
      <c r="CP14" s="441"/>
      <c r="CQ14" s="441"/>
      <c r="CR14" s="441"/>
      <c r="CS14" s="441"/>
      <c r="CT14" s="441"/>
      <c r="CU14" s="441"/>
      <c r="CV14" s="441"/>
      <c r="CW14" s="441"/>
      <c r="CX14" s="441"/>
      <c r="CY14" s="441"/>
      <c r="CZ14" s="441"/>
      <c r="DA14" s="441"/>
      <c r="DB14" s="441"/>
      <c r="DC14" s="441"/>
      <c r="DD14" s="441"/>
      <c r="DE14" s="441"/>
      <c r="DF14" s="441"/>
      <c r="DG14" s="441"/>
      <c r="DH14" s="441"/>
      <c r="DI14" s="441"/>
      <c r="DJ14" s="441"/>
      <c r="DK14" s="441"/>
      <c r="DL14" s="441"/>
      <c r="DM14" s="441"/>
      <c r="DN14" s="441"/>
      <c r="DO14" s="441"/>
      <c r="DP14" s="441"/>
      <c r="DQ14" s="441"/>
      <c r="DR14" s="441"/>
      <c r="DS14" s="441"/>
      <c r="DT14" s="441"/>
      <c r="DU14" s="441"/>
      <c r="DV14" s="441"/>
      <c r="DW14" s="441"/>
      <c r="DX14" s="441"/>
      <c r="DY14" s="441"/>
      <c r="DZ14" s="441"/>
      <c r="EA14" s="441"/>
      <c r="EB14" s="441"/>
      <c r="EC14" s="441"/>
      <c r="ED14" s="441"/>
      <c r="EE14" s="441"/>
      <c r="EF14" s="441"/>
      <c r="EG14" s="441"/>
      <c r="EH14" s="441"/>
      <c r="EI14" s="441"/>
      <c r="EJ14" s="441"/>
      <c r="EK14" s="441"/>
      <c r="EL14" s="441"/>
      <c r="EM14" s="441"/>
      <c r="EN14" s="441"/>
      <c r="EO14" s="441"/>
    </row>
    <row r="15" spans="1:145" s="427" customFormat="1" ht="15" customHeight="1">
      <c r="A15" s="445" t="s">
        <v>589</v>
      </c>
      <c r="B15" s="225">
        <v>877453</v>
      </c>
      <c r="C15" s="225">
        <v>824257</v>
      </c>
      <c r="D15" s="225">
        <v>53196</v>
      </c>
      <c r="E15" s="225">
        <v>17670</v>
      </c>
      <c r="F15" s="310" t="s">
        <v>41</v>
      </c>
      <c r="G15" s="225">
        <v>1898</v>
      </c>
      <c r="H15" s="310" t="s">
        <v>41</v>
      </c>
      <c r="I15" s="309">
        <v>32</v>
      </c>
      <c r="J15" s="225">
        <v>1050</v>
      </c>
      <c r="K15" s="225">
        <v>1966</v>
      </c>
      <c r="L15" s="309">
        <v>21</v>
      </c>
      <c r="M15" s="225">
        <v>9736</v>
      </c>
      <c r="N15" s="225">
        <v>1076</v>
      </c>
      <c r="O15" s="225">
        <v>365</v>
      </c>
      <c r="P15" s="369">
        <v>2602</v>
      </c>
      <c r="Q15" s="441"/>
      <c r="R15" s="441"/>
      <c r="S15" s="441"/>
      <c r="T15" s="441"/>
      <c r="U15" s="441"/>
      <c r="V15" s="441"/>
      <c r="W15" s="441"/>
      <c r="X15" s="441"/>
      <c r="Y15" s="441"/>
      <c r="Z15" s="441"/>
      <c r="AA15" s="441"/>
      <c r="AB15" s="441"/>
      <c r="AC15" s="441"/>
      <c r="AD15" s="441"/>
      <c r="AE15" s="441"/>
      <c r="AF15" s="441"/>
      <c r="AG15" s="441"/>
      <c r="AH15" s="441"/>
      <c r="AI15" s="441"/>
      <c r="AJ15" s="441"/>
      <c r="AK15" s="441"/>
      <c r="AL15" s="441"/>
      <c r="AM15" s="441"/>
      <c r="AN15" s="441"/>
      <c r="AO15" s="441"/>
      <c r="AP15" s="441"/>
      <c r="AQ15" s="441"/>
      <c r="AR15" s="441"/>
      <c r="AS15" s="441"/>
      <c r="AT15" s="441"/>
      <c r="AU15" s="441"/>
      <c r="AV15" s="441"/>
      <c r="AW15" s="441"/>
      <c r="AX15" s="441"/>
      <c r="AY15" s="441"/>
      <c r="AZ15" s="441"/>
      <c r="BA15" s="441"/>
      <c r="BB15" s="441"/>
      <c r="BC15" s="441"/>
      <c r="BD15" s="441"/>
      <c r="BE15" s="441"/>
      <c r="BF15" s="441"/>
      <c r="BG15" s="441"/>
      <c r="BH15" s="441"/>
      <c r="BI15" s="441"/>
      <c r="BJ15" s="441"/>
      <c r="BK15" s="441"/>
      <c r="BL15" s="441"/>
      <c r="BM15" s="441"/>
      <c r="BN15" s="441"/>
      <c r="BO15" s="441"/>
      <c r="BP15" s="441"/>
      <c r="BQ15" s="441"/>
      <c r="BR15" s="441"/>
      <c r="BS15" s="441"/>
      <c r="BT15" s="441"/>
      <c r="BU15" s="441"/>
      <c r="BV15" s="441"/>
      <c r="BW15" s="441"/>
      <c r="BX15" s="441"/>
      <c r="BY15" s="441"/>
      <c r="BZ15" s="441"/>
      <c r="CA15" s="441"/>
      <c r="CB15" s="441"/>
      <c r="CC15" s="441"/>
      <c r="CD15" s="441"/>
      <c r="CE15" s="441"/>
      <c r="CF15" s="441"/>
      <c r="CG15" s="441"/>
      <c r="CH15" s="441"/>
      <c r="CI15" s="441"/>
      <c r="CJ15" s="441"/>
      <c r="CK15" s="441"/>
      <c r="CL15" s="441"/>
      <c r="CM15" s="441"/>
      <c r="CN15" s="441"/>
      <c r="CO15" s="441"/>
      <c r="CP15" s="441"/>
      <c r="CQ15" s="441"/>
      <c r="CR15" s="441"/>
      <c r="CS15" s="441"/>
      <c r="CT15" s="441"/>
      <c r="CU15" s="441"/>
      <c r="CV15" s="441"/>
      <c r="CW15" s="441"/>
      <c r="CX15" s="441"/>
      <c r="CY15" s="441"/>
      <c r="CZ15" s="441"/>
      <c r="DA15" s="441"/>
      <c r="DB15" s="441"/>
      <c r="DC15" s="441"/>
      <c r="DD15" s="441"/>
      <c r="DE15" s="441"/>
      <c r="DF15" s="441"/>
      <c r="DG15" s="441"/>
      <c r="DH15" s="441"/>
      <c r="DI15" s="441"/>
      <c r="DJ15" s="441"/>
      <c r="DK15" s="441"/>
      <c r="DL15" s="441"/>
      <c r="DM15" s="441"/>
      <c r="DN15" s="441"/>
      <c r="DO15" s="441"/>
      <c r="DP15" s="441"/>
      <c r="DQ15" s="441"/>
      <c r="DR15" s="441"/>
      <c r="DS15" s="441"/>
      <c r="DT15" s="441"/>
      <c r="DU15" s="441"/>
      <c r="DV15" s="441"/>
      <c r="DW15" s="441"/>
      <c r="DX15" s="441"/>
      <c r="DY15" s="441"/>
      <c r="DZ15" s="441"/>
      <c r="EA15" s="441"/>
      <c r="EB15" s="441"/>
      <c r="EC15" s="441"/>
      <c r="ED15" s="441"/>
      <c r="EE15" s="441"/>
      <c r="EF15" s="441"/>
      <c r="EG15" s="441"/>
      <c r="EH15" s="441"/>
      <c r="EI15" s="441"/>
      <c r="EJ15" s="441"/>
      <c r="EK15" s="441"/>
      <c r="EL15" s="441"/>
      <c r="EM15" s="441"/>
      <c r="EN15" s="441"/>
      <c r="EO15" s="441"/>
    </row>
    <row r="16" spans="1:145" s="427" customFormat="1" ht="15" customHeight="1">
      <c r="A16" s="445" t="s">
        <v>590</v>
      </c>
      <c r="B16" s="225">
        <v>1350757</v>
      </c>
      <c r="C16" s="225">
        <v>1318398</v>
      </c>
      <c r="D16" s="225">
        <v>32359</v>
      </c>
      <c r="E16" s="225">
        <v>63561</v>
      </c>
      <c r="F16" s="225">
        <v>7</v>
      </c>
      <c r="G16" s="310" t="s">
        <v>41</v>
      </c>
      <c r="H16" s="309">
        <v>2</v>
      </c>
      <c r="I16" s="309">
        <v>436</v>
      </c>
      <c r="J16" s="309">
        <v>2</v>
      </c>
      <c r="K16" s="309">
        <v>67</v>
      </c>
      <c r="L16" s="310" t="s">
        <v>41</v>
      </c>
      <c r="M16" s="225">
        <v>51535</v>
      </c>
      <c r="N16" s="225">
        <v>9932</v>
      </c>
      <c r="O16" s="225">
        <v>2300</v>
      </c>
      <c r="P16" s="369">
        <v>9212</v>
      </c>
      <c r="Q16" s="441"/>
      <c r="R16" s="441"/>
      <c r="S16" s="441"/>
      <c r="T16" s="441"/>
      <c r="U16" s="441"/>
      <c r="V16" s="441"/>
      <c r="W16" s="441"/>
      <c r="X16" s="441"/>
      <c r="Y16" s="441"/>
      <c r="Z16" s="441"/>
      <c r="AA16" s="441"/>
      <c r="AB16" s="441"/>
      <c r="AC16" s="441"/>
      <c r="AD16" s="441"/>
      <c r="AE16" s="441"/>
      <c r="AF16" s="441"/>
      <c r="AG16" s="441"/>
      <c r="AH16" s="441"/>
      <c r="AI16" s="441"/>
      <c r="AJ16" s="441"/>
      <c r="AK16" s="441"/>
      <c r="AL16" s="441"/>
      <c r="AM16" s="441"/>
      <c r="AN16" s="441"/>
      <c r="AO16" s="441"/>
      <c r="AP16" s="441"/>
      <c r="AQ16" s="441"/>
      <c r="AR16" s="441"/>
      <c r="AS16" s="441"/>
      <c r="AT16" s="441"/>
      <c r="AU16" s="441"/>
      <c r="AV16" s="441"/>
      <c r="AW16" s="441"/>
      <c r="AX16" s="441"/>
      <c r="AY16" s="441"/>
      <c r="AZ16" s="441"/>
      <c r="BA16" s="441"/>
      <c r="BB16" s="441"/>
      <c r="BC16" s="441"/>
      <c r="BD16" s="441"/>
      <c r="BE16" s="441"/>
      <c r="BF16" s="441"/>
      <c r="BG16" s="441"/>
      <c r="BH16" s="441"/>
      <c r="BI16" s="441"/>
      <c r="BJ16" s="441"/>
      <c r="BK16" s="441"/>
      <c r="BL16" s="441"/>
      <c r="BM16" s="441"/>
      <c r="BN16" s="441"/>
      <c r="BO16" s="441"/>
      <c r="BP16" s="441"/>
      <c r="BQ16" s="441"/>
      <c r="BR16" s="441"/>
      <c r="BS16" s="441"/>
      <c r="BT16" s="441"/>
      <c r="BU16" s="441"/>
      <c r="BV16" s="441"/>
      <c r="BW16" s="441"/>
      <c r="BX16" s="441"/>
      <c r="BY16" s="441"/>
      <c r="BZ16" s="441"/>
      <c r="CA16" s="441"/>
      <c r="CB16" s="441"/>
      <c r="CC16" s="441"/>
      <c r="CD16" s="441"/>
      <c r="CE16" s="441"/>
      <c r="CF16" s="441"/>
      <c r="CG16" s="441"/>
      <c r="CH16" s="441"/>
      <c r="CI16" s="441"/>
      <c r="CJ16" s="441"/>
      <c r="CK16" s="441"/>
      <c r="CL16" s="441"/>
      <c r="CM16" s="441"/>
      <c r="CN16" s="441"/>
      <c r="CO16" s="441"/>
      <c r="CP16" s="441"/>
      <c r="CQ16" s="441"/>
      <c r="CR16" s="441"/>
      <c r="CS16" s="441"/>
      <c r="CT16" s="441"/>
      <c r="CU16" s="441"/>
      <c r="CV16" s="441"/>
      <c r="CW16" s="441"/>
      <c r="CX16" s="441"/>
      <c r="CY16" s="441"/>
      <c r="CZ16" s="441"/>
      <c r="DA16" s="441"/>
      <c r="DB16" s="441"/>
      <c r="DC16" s="441"/>
      <c r="DD16" s="441"/>
      <c r="DE16" s="441"/>
      <c r="DF16" s="441"/>
      <c r="DG16" s="441"/>
      <c r="DH16" s="441"/>
      <c r="DI16" s="441"/>
      <c r="DJ16" s="441"/>
      <c r="DK16" s="441"/>
      <c r="DL16" s="441"/>
      <c r="DM16" s="441"/>
      <c r="DN16" s="441"/>
      <c r="DO16" s="441"/>
      <c r="DP16" s="441"/>
      <c r="DQ16" s="441"/>
      <c r="DR16" s="441"/>
      <c r="DS16" s="441"/>
      <c r="DT16" s="441"/>
      <c r="DU16" s="441"/>
      <c r="DV16" s="441"/>
      <c r="DW16" s="441"/>
      <c r="DX16" s="441"/>
      <c r="DY16" s="441"/>
      <c r="DZ16" s="441"/>
      <c r="EA16" s="441"/>
      <c r="EB16" s="441"/>
      <c r="EC16" s="441"/>
      <c r="ED16" s="441"/>
      <c r="EE16" s="441"/>
      <c r="EF16" s="441"/>
      <c r="EG16" s="441"/>
      <c r="EH16" s="441"/>
      <c r="EI16" s="441"/>
      <c r="EJ16" s="441"/>
      <c r="EK16" s="441"/>
      <c r="EL16" s="441"/>
      <c r="EM16" s="441"/>
      <c r="EN16" s="441"/>
      <c r="EO16" s="441"/>
    </row>
    <row r="17" spans="1:145" s="427" customFormat="1" ht="15" customHeight="1">
      <c r="A17" s="445" t="s">
        <v>591</v>
      </c>
      <c r="B17" s="225">
        <v>365500</v>
      </c>
      <c r="C17" s="225">
        <v>349210</v>
      </c>
      <c r="D17" s="225">
        <v>16290</v>
      </c>
      <c r="E17" s="225">
        <v>7476</v>
      </c>
      <c r="F17" s="310" t="s">
        <v>41</v>
      </c>
      <c r="G17" s="225">
        <v>111</v>
      </c>
      <c r="H17" s="310" t="s">
        <v>41</v>
      </c>
      <c r="I17" s="310" t="s">
        <v>41</v>
      </c>
      <c r="J17" s="310" t="s">
        <v>41</v>
      </c>
      <c r="K17" s="225">
        <v>1360</v>
      </c>
      <c r="L17" s="310" t="s">
        <v>41</v>
      </c>
      <c r="M17" s="225">
        <v>4018</v>
      </c>
      <c r="N17" s="225">
        <v>418</v>
      </c>
      <c r="O17" s="225">
        <v>1739</v>
      </c>
      <c r="P17" s="369">
        <v>248</v>
      </c>
      <c r="Q17" s="441"/>
      <c r="R17" s="441"/>
      <c r="S17" s="441"/>
      <c r="T17" s="441"/>
      <c r="U17" s="441"/>
      <c r="V17" s="441"/>
      <c r="W17" s="441"/>
      <c r="X17" s="441"/>
      <c r="Y17" s="441"/>
      <c r="Z17" s="441"/>
      <c r="AA17" s="441"/>
      <c r="AB17" s="441"/>
      <c r="AC17" s="441"/>
      <c r="AD17" s="441"/>
      <c r="AE17" s="441"/>
      <c r="AF17" s="441"/>
      <c r="AG17" s="441"/>
      <c r="AH17" s="441"/>
      <c r="AI17" s="441"/>
      <c r="AJ17" s="441"/>
      <c r="AK17" s="441"/>
      <c r="AL17" s="441"/>
      <c r="AM17" s="441"/>
      <c r="AN17" s="441"/>
      <c r="AO17" s="441"/>
      <c r="AP17" s="441"/>
      <c r="AQ17" s="441"/>
      <c r="AR17" s="441"/>
      <c r="AS17" s="441"/>
      <c r="AT17" s="441"/>
      <c r="AU17" s="441"/>
      <c r="AV17" s="441"/>
      <c r="AW17" s="441"/>
      <c r="AX17" s="441"/>
      <c r="AY17" s="441"/>
      <c r="AZ17" s="441"/>
      <c r="BA17" s="441"/>
      <c r="BB17" s="441"/>
      <c r="BC17" s="441"/>
      <c r="BD17" s="441"/>
      <c r="BE17" s="441"/>
      <c r="BF17" s="441"/>
      <c r="BG17" s="441"/>
      <c r="BH17" s="441"/>
      <c r="BI17" s="441"/>
      <c r="BJ17" s="441"/>
      <c r="BK17" s="441"/>
      <c r="BL17" s="441"/>
      <c r="BM17" s="441"/>
      <c r="BN17" s="441"/>
      <c r="BO17" s="441"/>
      <c r="BP17" s="441"/>
      <c r="BQ17" s="441"/>
      <c r="BR17" s="441"/>
      <c r="BS17" s="441"/>
      <c r="BT17" s="441"/>
      <c r="BU17" s="441"/>
      <c r="BV17" s="441"/>
      <c r="BW17" s="441"/>
      <c r="BX17" s="441"/>
      <c r="BY17" s="441"/>
      <c r="BZ17" s="441"/>
      <c r="CA17" s="441"/>
      <c r="CB17" s="441"/>
      <c r="CC17" s="441"/>
      <c r="CD17" s="441"/>
      <c r="CE17" s="441"/>
      <c r="CF17" s="441"/>
      <c r="CG17" s="441"/>
      <c r="CH17" s="441"/>
      <c r="CI17" s="441"/>
      <c r="CJ17" s="441"/>
      <c r="CK17" s="441"/>
      <c r="CL17" s="441"/>
      <c r="CM17" s="441"/>
      <c r="CN17" s="441"/>
      <c r="CO17" s="441"/>
      <c r="CP17" s="441"/>
      <c r="CQ17" s="441"/>
      <c r="CR17" s="441"/>
      <c r="CS17" s="441"/>
      <c r="CT17" s="441"/>
      <c r="CU17" s="441"/>
      <c r="CV17" s="441"/>
      <c r="CW17" s="441"/>
      <c r="CX17" s="441"/>
      <c r="CY17" s="441"/>
      <c r="CZ17" s="441"/>
      <c r="DA17" s="441"/>
      <c r="DB17" s="441"/>
      <c r="DC17" s="441"/>
      <c r="DD17" s="441"/>
      <c r="DE17" s="441"/>
      <c r="DF17" s="441"/>
      <c r="DG17" s="441"/>
      <c r="DH17" s="441"/>
      <c r="DI17" s="441"/>
      <c r="DJ17" s="441"/>
      <c r="DK17" s="441"/>
      <c r="DL17" s="441"/>
      <c r="DM17" s="441"/>
      <c r="DN17" s="441"/>
      <c r="DO17" s="441"/>
      <c r="DP17" s="441"/>
      <c r="DQ17" s="441"/>
      <c r="DR17" s="441"/>
      <c r="DS17" s="441"/>
      <c r="DT17" s="441"/>
      <c r="DU17" s="441"/>
      <c r="DV17" s="441"/>
      <c r="DW17" s="441"/>
      <c r="DX17" s="441"/>
      <c r="DY17" s="441"/>
      <c r="DZ17" s="441"/>
      <c r="EA17" s="441"/>
      <c r="EB17" s="441"/>
      <c r="EC17" s="441"/>
      <c r="ED17" s="441"/>
      <c r="EE17" s="441"/>
      <c r="EF17" s="441"/>
      <c r="EG17" s="441"/>
      <c r="EH17" s="441"/>
      <c r="EI17" s="441"/>
      <c r="EJ17" s="441"/>
      <c r="EK17" s="441"/>
      <c r="EL17" s="441"/>
      <c r="EM17" s="441"/>
      <c r="EN17" s="441"/>
      <c r="EO17" s="441"/>
    </row>
    <row r="18" spans="1:145" s="427" customFormat="1" ht="15" customHeight="1">
      <c r="A18" s="445" t="s">
        <v>592</v>
      </c>
      <c r="B18" s="225">
        <v>1065612</v>
      </c>
      <c r="C18" s="225">
        <v>1008133</v>
      </c>
      <c r="D18" s="225">
        <v>57479</v>
      </c>
      <c r="E18" s="225">
        <v>21224</v>
      </c>
      <c r="F18" s="225">
        <v>1883</v>
      </c>
      <c r="G18" s="225">
        <v>33</v>
      </c>
      <c r="H18" s="310" t="s">
        <v>41</v>
      </c>
      <c r="I18" s="309">
        <v>98</v>
      </c>
      <c r="J18" s="309">
        <v>921</v>
      </c>
      <c r="K18" s="309">
        <v>519</v>
      </c>
      <c r="L18" s="309">
        <v>82</v>
      </c>
      <c r="M18" s="225">
        <v>16636</v>
      </c>
      <c r="N18" s="225">
        <v>1454</v>
      </c>
      <c r="O18" s="225">
        <v>799</v>
      </c>
      <c r="P18" s="369">
        <v>253</v>
      </c>
      <c r="Q18" s="441"/>
      <c r="R18" s="441"/>
      <c r="S18" s="441"/>
      <c r="T18" s="441"/>
      <c r="U18" s="441"/>
      <c r="V18" s="441"/>
      <c r="W18" s="441"/>
      <c r="X18" s="441"/>
      <c r="Y18" s="441"/>
      <c r="Z18" s="441"/>
      <c r="AA18" s="441"/>
      <c r="AB18" s="441"/>
      <c r="AC18" s="441"/>
      <c r="AD18" s="441"/>
      <c r="AE18" s="441"/>
      <c r="AF18" s="441"/>
      <c r="AG18" s="441"/>
      <c r="AH18" s="441"/>
      <c r="AI18" s="441"/>
      <c r="AJ18" s="441"/>
      <c r="AK18" s="441"/>
      <c r="AL18" s="441"/>
      <c r="AM18" s="441"/>
      <c r="AN18" s="441"/>
      <c r="AO18" s="441"/>
      <c r="AP18" s="441"/>
      <c r="AQ18" s="441"/>
      <c r="AR18" s="441"/>
      <c r="AS18" s="441"/>
      <c r="AT18" s="441"/>
      <c r="AU18" s="441"/>
      <c r="AV18" s="441"/>
      <c r="AW18" s="441"/>
      <c r="AX18" s="441"/>
      <c r="AY18" s="441"/>
      <c r="AZ18" s="441"/>
      <c r="BA18" s="441"/>
      <c r="BB18" s="441"/>
      <c r="BC18" s="441"/>
      <c r="BD18" s="441"/>
      <c r="BE18" s="441"/>
      <c r="BF18" s="441"/>
      <c r="BG18" s="441"/>
      <c r="BH18" s="441"/>
      <c r="BI18" s="441"/>
      <c r="BJ18" s="441"/>
      <c r="BK18" s="441"/>
      <c r="BL18" s="441"/>
      <c r="BM18" s="441"/>
      <c r="BN18" s="441"/>
      <c r="BO18" s="441"/>
      <c r="BP18" s="441"/>
      <c r="BQ18" s="441"/>
      <c r="BR18" s="441"/>
      <c r="BS18" s="441"/>
      <c r="BT18" s="441"/>
      <c r="BU18" s="441"/>
      <c r="BV18" s="441"/>
      <c r="BW18" s="441"/>
      <c r="BX18" s="441"/>
      <c r="BY18" s="441"/>
      <c r="BZ18" s="441"/>
      <c r="CA18" s="441"/>
      <c r="CB18" s="441"/>
      <c r="CC18" s="441"/>
      <c r="CD18" s="441"/>
      <c r="CE18" s="441"/>
      <c r="CF18" s="441"/>
      <c r="CG18" s="441"/>
      <c r="CH18" s="441"/>
      <c r="CI18" s="441"/>
      <c r="CJ18" s="441"/>
      <c r="CK18" s="441"/>
      <c r="CL18" s="441"/>
      <c r="CM18" s="441"/>
      <c r="CN18" s="441"/>
      <c r="CO18" s="441"/>
      <c r="CP18" s="441"/>
      <c r="CQ18" s="441"/>
      <c r="CR18" s="441"/>
      <c r="CS18" s="441"/>
      <c r="CT18" s="441"/>
      <c r="CU18" s="441"/>
      <c r="CV18" s="441"/>
      <c r="CW18" s="441"/>
      <c r="CX18" s="441"/>
      <c r="CY18" s="441"/>
      <c r="CZ18" s="441"/>
      <c r="DA18" s="441"/>
      <c r="DB18" s="441"/>
      <c r="DC18" s="441"/>
      <c r="DD18" s="441"/>
      <c r="DE18" s="441"/>
      <c r="DF18" s="441"/>
      <c r="DG18" s="441"/>
      <c r="DH18" s="441"/>
      <c r="DI18" s="441"/>
      <c r="DJ18" s="441"/>
      <c r="DK18" s="441"/>
      <c r="DL18" s="441"/>
      <c r="DM18" s="441"/>
      <c r="DN18" s="441"/>
      <c r="DO18" s="441"/>
      <c r="DP18" s="441"/>
      <c r="DQ18" s="441"/>
      <c r="DR18" s="441"/>
      <c r="DS18" s="441"/>
      <c r="DT18" s="441"/>
      <c r="DU18" s="441"/>
      <c r="DV18" s="441"/>
      <c r="DW18" s="441"/>
      <c r="DX18" s="441"/>
      <c r="DY18" s="441"/>
      <c r="DZ18" s="441"/>
      <c r="EA18" s="441"/>
      <c r="EB18" s="441"/>
      <c r="EC18" s="441"/>
      <c r="ED18" s="441"/>
      <c r="EE18" s="441"/>
      <c r="EF18" s="441"/>
      <c r="EG18" s="441"/>
      <c r="EH18" s="441"/>
      <c r="EI18" s="441"/>
      <c r="EJ18" s="441"/>
      <c r="EK18" s="441"/>
      <c r="EL18" s="441"/>
      <c r="EM18" s="441"/>
      <c r="EN18" s="441"/>
      <c r="EO18" s="441"/>
    </row>
    <row r="19" spans="1:145" s="427" customFormat="1" ht="15" customHeight="1">
      <c r="A19" s="445" t="s">
        <v>593</v>
      </c>
      <c r="B19" s="225">
        <v>299297</v>
      </c>
      <c r="C19" s="225">
        <v>283400</v>
      </c>
      <c r="D19" s="225">
        <v>15897</v>
      </c>
      <c r="E19" s="225">
        <v>23256</v>
      </c>
      <c r="F19" s="310" t="s">
        <v>41</v>
      </c>
      <c r="G19" s="310" t="s">
        <v>41</v>
      </c>
      <c r="H19" s="310" t="s">
        <v>41</v>
      </c>
      <c r="I19" s="310" t="s">
        <v>41</v>
      </c>
      <c r="J19" s="310" t="s">
        <v>41</v>
      </c>
      <c r="K19" s="309">
        <v>434</v>
      </c>
      <c r="L19" s="309">
        <v>20</v>
      </c>
      <c r="M19" s="225">
        <v>12968</v>
      </c>
      <c r="N19" s="225">
        <v>370</v>
      </c>
      <c r="O19" s="225">
        <v>1390</v>
      </c>
      <c r="P19" s="369">
        <v>8444</v>
      </c>
      <c r="Q19" s="441"/>
      <c r="R19" s="441"/>
      <c r="S19" s="441"/>
      <c r="T19" s="441"/>
      <c r="U19" s="441"/>
      <c r="V19" s="441"/>
      <c r="W19" s="441"/>
      <c r="X19" s="441"/>
      <c r="Y19" s="441"/>
      <c r="Z19" s="441"/>
      <c r="AA19" s="441"/>
      <c r="AB19" s="441"/>
      <c r="AC19" s="441"/>
      <c r="AD19" s="441"/>
      <c r="AE19" s="441"/>
      <c r="AF19" s="441"/>
      <c r="AG19" s="441"/>
      <c r="AH19" s="441"/>
      <c r="AI19" s="441"/>
      <c r="AJ19" s="441"/>
      <c r="AK19" s="441"/>
      <c r="AL19" s="441"/>
      <c r="AM19" s="441"/>
      <c r="AN19" s="441"/>
      <c r="AO19" s="441"/>
      <c r="AP19" s="441"/>
      <c r="AQ19" s="441"/>
      <c r="AR19" s="441"/>
      <c r="AS19" s="441"/>
      <c r="AT19" s="441"/>
      <c r="AU19" s="441"/>
      <c r="AV19" s="441"/>
      <c r="AW19" s="441"/>
      <c r="AX19" s="441"/>
      <c r="AY19" s="441"/>
      <c r="AZ19" s="441"/>
      <c r="BA19" s="441"/>
      <c r="BB19" s="441"/>
      <c r="BC19" s="441"/>
      <c r="BD19" s="441"/>
      <c r="BE19" s="441"/>
      <c r="BF19" s="441"/>
      <c r="BG19" s="441"/>
      <c r="BH19" s="441"/>
      <c r="BI19" s="441"/>
      <c r="BJ19" s="441"/>
      <c r="BK19" s="441"/>
      <c r="BL19" s="441"/>
      <c r="BM19" s="441"/>
      <c r="BN19" s="441"/>
      <c r="BO19" s="441"/>
      <c r="BP19" s="441"/>
      <c r="BQ19" s="441"/>
      <c r="BR19" s="441"/>
      <c r="BS19" s="441"/>
      <c r="BT19" s="441"/>
      <c r="BU19" s="441"/>
      <c r="BV19" s="441"/>
      <c r="BW19" s="441"/>
      <c r="BX19" s="441"/>
      <c r="BY19" s="441"/>
      <c r="BZ19" s="441"/>
      <c r="CA19" s="441"/>
      <c r="CB19" s="441"/>
      <c r="CC19" s="441"/>
      <c r="CD19" s="441"/>
      <c r="CE19" s="441"/>
      <c r="CF19" s="441"/>
      <c r="CG19" s="441"/>
      <c r="CH19" s="441"/>
      <c r="CI19" s="441"/>
      <c r="CJ19" s="441"/>
      <c r="CK19" s="441"/>
      <c r="CL19" s="441"/>
      <c r="CM19" s="441"/>
      <c r="CN19" s="441"/>
      <c r="CO19" s="441"/>
      <c r="CP19" s="441"/>
      <c r="CQ19" s="441"/>
      <c r="CR19" s="441"/>
      <c r="CS19" s="441"/>
      <c r="CT19" s="441"/>
      <c r="CU19" s="441"/>
      <c r="CV19" s="441"/>
      <c r="CW19" s="441"/>
      <c r="CX19" s="441"/>
      <c r="CY19" s="441"/>
      <c r="CZ19" s="441"/>
      <c r="DA19" s="441"/>
      <c r="DB19" s="441"/>
      <c r="DC19" s="441"/>
      <c r="DD19" s="441"/>
      <c r="DE19" s="441"/>
      <c r="DF19" s="441"/>
      <c r="DG19" s="441"/>
      <c r="DH19" s="441"/>
      <c r="DI19" s="441"/>
      <c r="DJ19" s="441"/>
      <c r="DK19" s="441"/>
      <c r="DL19" s="441"/>
      <c r="DM19" s="441"/>
      <c r="DN19" s="441"/>
      <c r="DO19" s="441"/>
      <c r="DP19" s="441"/>
      <c r="DQ19" s="441"/>
      <c r="DR19" s="441"/>
      <c r="DS19" s="441"/>
      <c r="DT19" s="441"/>
      <c r="DU19" s="441"/>
      <c r="DV19" s="441"/>
      <c r="DW19" s="441"/>
      <c r="DX19" s="441"/>
      <c r="DY19" s="441"/>
      <c r="DZ19" s="441"/>
      <c r="EA19" s="441"/>
      <c r="EB19" s="441"/>
      <c r="EC19" s="441"/>
      <c r="ED19" s="441"/>
      <c r="EE19" s="441"/>
      <c r="EF19" s="441"/>
      <c r="EG19" s="441"/>
      <c r="EH19" s="441"/>
      <c r="EI19" s="441"/>
      <c r="EJ19" s="441"/>
      <c r="EK19" s="441"/>
      <c r="EL19" s="441"/>
      <c r="EM19" s="441"/>
      <c r="EN19" s="441"/>
      <c r="EO19" s="441"/>
    </row>
    <row r="20" spans="1:145" s="427" customFormat="1" ht="15" customHeight="1">
      <c r="A20" s="445" t="s">
        <v>594</v>
      </c>
      <c r="B20" s="225">
        <v>627799</v>
      </c>
      <c r="C20" s="225">
        <v>600121</v>
      </c>
      <c r="D20" s="225">
        <v>27678</v>
      </c>
      <c r="E20" s="225">
        <v>48579</v>
      </c>
      <c r="F20" s="225">
        <v>5298</v>
      </c>
      <c r="G20" s="225">
        <v>56</v>
      </c>
      <c r="H20" s="309">
        <v>98</v>
      </c>
      <c r="I20" s="310" t="s">
        <v>41</v>
      </c>
      <c r="J20" s="310" t="s">
        <v>41</v>
      </c>
      <c r="K20" s="225">
        <v>2922</v>
      </c>
      <c r="L20" s="310" t="s">
        <v>41</v>
      </c>
      <c r="M20" s="225">
        <v>28622</v>
      </c>
      <c r="N20" s="225">
        <v>4298</v>
      </c>
      <c r="O20" s="309" t="s">
        <v>41</v>
      </c>
      <c r="P20" s="369">
        <v>11583</v>
      </c>
      <c r="Q20" s="441"/>
      <c r="R20" s="441"/>
      <c r="S20" s="441"/>
      <c r="T20" s="441"/>
      <c r="U20" s="441"/>
      <c r="V20" s="441"/>
      <c r="W20" s="441"/>
      <c r="X20" s="441"/>
      <c r="Y20" s="441"/>
      <c r="Z20" s="441"/>
      <c r="AA20" s="441"/>
      <c r="AB20" s="441"/>
      <c r="AC20" s="441"/>
      <c r="AD20" s="441"/>
      <c r="AE20" s="441"/>
      <c r="AF20" s="441"/>
      <c r="AG20" s="441"/>
      <c r="AH20" s="441"/>
      <c r="AI20" s="441"/>
      <c r="AJ20" s="441"/>
      <c r="AK20" s="441"/>
      <c r="AL20" s="441"/>
      <c r="AM20" s="441"/>
      <c r="AN20" s="441"/>
      <c r="AO20" s="441"/>
      <c r="AP20" s="441"/>
      <c r="AQ20" s="441"/>
      <c r="AR20" s="441"/>
      <c r="AS20" s="441"/>
      <c r="AT20" s="441"/>
      <c r="AU20" s="441"/>
      <c r="AV20" s="441"/>
      <c r="AW20" s="441"/>
      <c r="AX20" s="441"/>
      <c r="AY20" s="441"/>
      <c r="AZ20" s="441"/>
      <c r="BA20" s="441"/>
      <c r="BB20" s="441"/>
      <c r="BC20" s="441"/>
      <c r="BD20" s="441"/>
      <c r="BE20" s="441"/>
      <c r="BF20" s="441"/>
      <c r="BG20" s="441"/>
      <c r="BH20" s="441"/>
      <c r="BI20" s="441"/>
      <c r="BJ20" s="441"/>
      <c r="BK20" s="441"/>
      <c r="BL20" s="441"/>
      <c r="BM20" s="441"/>
      <c r="BN20" s="441"/>
      <c r="BO20" s="441"/>
      <c r="BP20" s="441"/>
      <c r="BQ20" s="441"/>
      <c r="BR20" s="441"/>
      <c r="BS20" s="441"/>
      <c r="BT20" s="441"/>
      <c r="BU20" s="441"/>
      <c r="BV20" s="441"/>
      <c r="BW20" s="441"/>
      <c r="BX20" s="441"/>
      <c r="BY20" s="441"/>
      <c r="BZ20" s="441"/>
      <c r="CA20" s="441"/>
      <c r="CB20" s="441"/>
      <c r="CC20" s="441"/>
      <c r="CD20" s="441"/>
      <c r="CE20" s="441"/>
      <c r="CF20" s="441"/>
      <c r="CG20" s="441"/>
      <c r="CH20" s="441"/>
      <c r="CI20" s="441"/>
      <c r="CJ20" s="441"/>
      <c r="CK20" s="441"/>
      <c r="CL20" s="441"/>
      <c r="CM20" s="441"/>
      <c r="CN20" s="441"/>
      <c r="CO20" s="441"/>
      <c r="CP20" s="441"/>
      <c r="CQ20" s="441"/>
      <c r="CR20" s="441"/>
      <c r="CS20" s="441"/>
      <c r="CT20" s="441"/>
      <c r="CU20" s="441"/>
      <c r="CV20" s="441"/>
      <c r="CW20" s="441"/>
      <c r="CX20" s="441"/>
      <c r="CY20" s="441"/>
      <c r="CZ20" s="441"/>
      <c r="DA20" s="441"/>
      <c r="DB20" s="441"/>
      <c r="DC20" s="441"/>
      <c r="DD20" s="441"/>
      <c r="DE20" s="441"/>
      <c r="DF20" s="441"/>
      <c r="DG20" s="441"/>
      <c r="DH20" s="441"/>
      <c r="DI20" s="441"/>
      <c r="DJ20" s="441"/>
      <c r="DK20" s="441"/>
      <c r="DL20" s="441"/>
      <c r="DM20" s="441"/>
      <c r="DN20" s="441"/>
      <c r="DO20" s="441"/>
      <c r="DP20" s="441"/>
      <c r="DQ20" s="441"/>
      <c r="DR20" s="441"/>
      <c r="DS20" s="441"/>
      <c r="DT20" s="441"/>
      <c r="DU20" s="441"/>
      <c r="DV20" s="441"/>
      <c r="DW20" s="441"/>
      <c r="DX20" s="441"/>
      <c r="DY20" s="441"/>
      <c r="DZ20" s="441"/>
      <c r="EA20" s="441"/>
      <c r="EB20" s="441"/>
      <c r="EC20" s="441"/>
      <c r="ED20" s="441"/>
      <c r="EE20" s="441"/>
      <c r="EF20" s="441"/>
      <c r="EG20" s="441"/>
      <c r="EH20" s="441"/>
      <c r="EI20" s="441"/>
      <c r="EJ20" s="441"/>
      <c r="EK20" s="441"/>
      <c r="EL20" s="441"/>
      <c r="EM20" s="441"/>
      <c r="EN20" s="441"/>
      <c r="EO20" s="441"/>
    </row>
    <row r="21" spans="1:145" s="427" customFormat="1" ht="15" customHeight="1">
      <c r="A21" s="445" t="s">
        <v>595</v>
      </c>
      <c r="B21" s="225">
        <v>978813</v>
      </c>
      <c r="C21" s="225">
        <v>922122</v>
      </c>
      <c r="D21" s="225">
        <v>56691</v>
      </c>
      <c r="E21" s="225">
        <v>32826</v>
      </c>
      <c r="F21" s="310" t="s">
        <v>41</v>
      </c>
      <c r="G21" s="310" t="s">
        <v>41</v>
      </c>
      <c r="H21" s="310" t="s">
        <v>41</v>
      </c>
      <c r="I21" s="310" t="s">
        <v>41</v>
      </c>
      <c r="J21" s="310" t="s">
        <v>41</v>
      </c>
      <c r="K21" s="310" t="s">
        <v>41</v>
      </c>
      <c r="L21" s="309">
        <v>19</v>
      </c>
      <c r="M21" s="225">
        <v>28249</v>
      </c>
      <c r="N21" s="225">
        <v>2913</v>
      </c>
      <c r="O21" s="225">
        <v>2873</v>
      </c>
      <c r="P21" s="369">
        <v>1685</v>
      </c>
      <c r="Q21" s="441"/>
      <c r="R21" s="441"/>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1"/>
      <c r="AY21" s="441"/>
      <c r="AZ21" s="441"/>
      <c r="BA21" s="441"/>
      <c r="BB21" s="441"/>
      <c r="BC21" s="441"/>
      <c r="BD21" s="441"/>
      <c r="BE21" s="441"/>
      <c r="BF21" s="441"/>
      <c r="BG21" s="441"/>
      <c r="BH21" s="441"/>
      <c r="BI21" s="441"/>
      <c r="BJ21" s="441"/>
      <c r="BK21" s="441"/>
      <c r="BL21" s="441"/>
      <c r="BM21" s="441"/>
      <c r="BN21" s="441"/>
      <c r="BO21" s="441"/>
      <c r="BP21" s="441"/>
      <c r="BQ21" s="441"/>
      <c r="BR21" s="441"/>
      <c r="BS21" s="441"/>
      <c r="BT21" s="441"/>
      <c r="BU21" s="441"/>
      <c r="BV21" s="441"/>
      <c r="BW21" s="441"/>
      <c r="BX21" s="441"/>
      <c r="BY21" s="441"/>
      <c r="BZ21" s="441"/>
      <c r="CA21" s="441"/>
      <c r="CB21" s="441"/>
      <c r="CC21" s="441"/>
      <c r="CD21" s="441"/>
      <c r="CE21" s="441"/>
      <c r="CF21" s="441"/>
      <c r="CG21" s="441"/>
      <c r="CH21" s="441"/>
      <c r="CI21" s="441"/>
      <c r="CJ21" s="441"/>
      <c r="CK21" s="441"/>
      <c r="CL21" s="441"/>
      <c r="CM21" s="441"/>
      <c r="CN21" s="441"/>
      <c r="CO21" s="441"/>
      <c r="CP21" s="441"/>
      <c r="CQ21" s="441"/>
      <c r="CR21" s="441"/>
      <c r="CS21" s="441"/>
      <c r="CT21" s="441"/>
      <c r="CU21" s="441"/>
      <c r="CV21" s="441"/>
      <c r="CW21" s="441"/>
      <c r="CX21" s="441"/>
      <c r="CY21" s="441"/>
      <c r="CZ21" s="441"/>
      <c r="DA21" s="441"/>
      <c r="DB21" s="441"/>
      <c r="DC21" s="441"/>
      <c r="DD21" s="441"/>
      <c r="DE21" s="441"/>
      <c r="DF21" s="441"/>
      <c r="DG21" s="441"/>
      <c r="DH21" s="441"/>
      <c r="DI21" s="441"/>
      <c r="DJ21" s="441"/>
      <c r="DK21" s="441"/>
      <c r="DL21" s="441"/>
      <c r="DM21" s="441"/>
      <c r="DN21" s="441"/>
      <c r="DO21" s="441"/>
      <c r="DP21" s="441"/>
      <c r="DQ21" s="441"/>
      <c r="DR21" s="441"/>
      <c r="DS21" s="441"/>
      <c r="DT21" s="441"/>
      <c r="DU21" s="441"/>
      <c r="DV21" s="441"/>
      <c r="DW21" s="441"/>
      <c r="DX21" s="441"/>
      <c r="DY21" s="441"/>
      <c r="DZ21" s="441"/>
      <c r="EA21" s="441"/>
      <c r="EB21" s="441"/>
      <c r="EC21" s="441"/>
      <c r="ED21" s="441"/>
      <c r="EE21" s="441"/>
      <c r="EF21" s="441"/>
      <c r="EG21" s="441"/>
      <c r="EH21" s="441"/>
      <c r="EI21" s="441"/>
      <c r="EJ21" s="441"/>
      <c r="EK21" s="441"/>
      <c r="EL21" s="441"/>
      <c r="EM21" s="441"/>
      <c r="EN21" s="441"/>
      <c r="EO21" s="441"/>
    </row>
    <row r="22" spans="1:145" s="427" customFormat="1" ht="15" customHeight="1">
      <c r="A22" s="445" t="s">
        <v>596</v>
      </c>
      <c r="B22" s="225">
        <v>651217</v>
      </c>
      <c r="C22" s="225">
        <v>629926</v>
      </c>
      <c r="D22" s="225">
        <v>21291</v>
      </c>
      <c r="E22" s="225">
        <v>22514</v>
      </c>
      <c r="F22" s="225">
        <v>6</v>
      </c>
      <c r="G22" s="225">
        <v>33</v>
      </c>
      <c r="H22" s="309">
        <v>27</v>
      </c>
      <c r="I22" s="310" t="s">
        <v>41</v>
      </c>
      <c r="J22" s="309">
        <v>43</v>
      </c>
      <c r="K22" s="309">
        <v>661</v>
      </c>
      <c r="L22" s="310" t="s">
        <v>41</v>
      </c>
      <c r="M22" s="225">
        <v>21130</v>
      </c>
      <c r="N22" s="225">
        <v>2031</v>
      </c>
      <c r="O22" s="225">
        <v>344</v>
      </c>
      <c r="P22" s="369">
        <v>270</v>
      </c>
      <c r="Q22" s="441"/>
      <c r="R22" s="441"/>
      <c r="S22" s="441"/>
      <c r="T22" s="441"/>
      <c r="U22" s="441"/>
      <c r="V22" s="441"/>
      <c r="W22" s="441"/>
      <c r="X22" s="441"/>
      <c r="Y22" s="441"/>
      <c r="Z22" s="441"/>
      <c r="AA22" s="441"/>
      <c r="AB22" s="441"/>
      <c r="AC22" s="441"/>
      <c r="AD22" s="441"/>
      <c r="AE22" s="441"/>
      <c r="AF22" s="441"/>
      <c r="AG22" s="441"/>
      <c r="AH22" s="441"/>
      <c r="AI22" s="441"/>
      <c r="AJ22" s="441"/>
      <c r="AK22" s="441"/>
      <c r="AL22" s="441"/>
      <c r="AM22" s="441"/>
      <c r="AN22" s="441"/>
      <c r="AO22" s="441"/>
      <c r="AP22" s="441"/>
      <c r="AQ22" s="441"/>
      <c r="AR22" s="441"/>
      <c r="AS22" s="441"/>
      <c r="AT22" s="441"/>
      <c r="AU22" s="441"/>
      <c r="AV22" s="441"/>
      <c r="AW22" s="441"/>
      <c r="AX22" s="441"/>
      <c r="AY22" s="441"/>
      <c r="AZ22" s="441"/>
      <c r="BA22" s="441"/>
      <c r="BB22" s="441"/>
      <c r="BC22" s="441"/>
      <c r="BD22" s="441"/>
      <c r="BE22" s="441"/>
      <c r="BF22" s="441"/>
      <c r="BG22" s="441"/>
      <c r="BH22" s="441"/>
      <c r="BI22" s="441"/>
      <c r="BJ22" s="441"/>
      <c r="BK22" s="441"/>
      <c r="BL22" s="441"/>
      <c r="BM22" s="441"/>
      <c r="BN22" s="441"/>
      <c r="BO22" s="441"/>
      <c r="BP22" s="441"/>
      <c r="BQ22" s="441"/>
      <c r="BR22" s="441"/>
      <c r="BS22" s="441"/>
      <c r="BT22" s="441"/>
      <c r="BU22" s="441"/>
      <c r="BV22" s="441"/>
      <c r="BW22" s="441"/>
      <c r="BX22" s="441"/>
      <c r="BY22" s="441"/>
      <c r="BZ22" s="441"/>
      <c r="CA22" s="441"/>
      <c r="CB22" s="441"/>
      <c r="CC22" s="441"/>
      <c r="CD22" s="441"/>
      <c r="CE22" s="441"/>
      <c r="CF22" s="441"/>
      <c r="CG22" s="441"/>
      <c r="CH22" s="441"/>
      <c r="CI22" s="441"/>
      <c r="CJ22" s="441"/>
      <c r="CK22" s="441"/>
      <c r="CL22" s="441"/>
      <c r="CM22" s="441"/>
      <c r="CN22" s="441"/>
      <c r="CO22" s="441"/>
      <c r="CP22" s="441"/>
      <c r="CQ22" s="441"/>
      <c r="CR22" s="441"/>
      <c r="CS22" s="441"/>
      <c r="CT22" s="441"/>
      <c r="CU22" s="441"/>
      <c r="CV22" s="441"/>
      <c r="CW22" s="441"/>
      <c r="CX22" s="441"/>
      <c r="CY22" s="441"/>
      <c r="CZ22" s="441"/>
      <c r="DA22" s="441"/>
      <c r="DB22" s="441"/>
      <c r="DC22" s="441"/>
      <c r="DD22" s="441"/>
      <c r="DE22" s="441"/>
      <c r="DF22" s="441"/>
      <c r="DG22" s="441"/>
      <c r="DH22" s="441"/>
      <c r="DI22" s="441"/>
      <c r="DJ22" s="441"/>
      <c r="DK22" s="441"/>
      <c r="DL22" s="441"/>
      <c r="DM22" s="441"/>
      <c r="DN22" s="441"/>
      <c r="DO22" s="441"/>
      <c r="DP22" s="441"/>
      <c r="DQ22" s="441"/>
      <c r="DR22" s="441"/>
      <c r="DS22" s="441"/>
      <c r="DT22" s="441"/>
      <c r="DU22" s="441"/>
      <c r="DV22" s="441"/>
      <c r="DW22" s="441"/>
      <c r="DX22" s="441"/>
      <c r="DY22" s="441"/>
      <c r="DZ22" s="441"/>
      <c r="EA22" s="441"/>
      <c r="EB22" s="441"/>
      <c r="EC22" s="441"/>
      <c r="ED22" s="441"/>
      <c r="EE22" s="441"/>
      <c r="EF22" s="441"/>
      <c r="EG22" s="441"/>
      <c r="EH22" s="441"/>
      <c r="EI22" s="441"/>
      <c r="EJ22" s="441"/>
      <c r="EK22" s="441"/>
      <c r="EL22" s="441"/>
      <c r="EM22" s="441"/>
      <c r="EN22" s="441"/>
      <c r="EO22" s="441"/>
    </row>
    <row r="23" spans="1:145" s="427" customFormat="1" ht="15" customHeight="1">
      <c r="A23" s="446" t="s">
        <v>597</v>
      </c>
      <c r="B23" s="225">
        <v>519593</v>
      </c>
      <c r="C23" s="225">
        <v>492292</v>
      </c>
      <c r="D23" s="225">
        <v>27301</v>
      </c>
      <c r="E23" s="225">
        <v>13225</v>
      </c>
      <c r="F23" s="225">
        <v>93</v>
      </c>
      <c r="G23" s="310" t="s">
        <v>41</v>
      </c>
      <c r="H23" s="310" t="s">
        <v>41</v>
      </c>
      <c r="I23" s="310" t="s">
        <v>41</v>
      </c>
      <c r="J23" s="309">
        <v>1</v>
      </c>
      <c r="K23" s="309">
        <v>535</v>
      </c>
      <c r="L23" s="309">
        <v>106</v>
      </c>
      <c r="M23" s="225">
        <v>11128</v>
      </c>
      <c r="N23" s="225">
        <v>204</v>
      </c>
      <c r="O23" s="225">
        <v>464</v>
      </c>
      <c r="P23" s="369">
        <v>898</v>
      </c>
      <c r="Q23" s="441"/>
      <c r="R23" s="441"/>
      <c r="S23" s="441"/>
      <c r="T23" s="441"/>
      <c r="U23" s="441"/>
      <c r="V23" s="441"/>
      <c r="W23" s="441"/>
      <c r="X23" s="441"/>
      <c r="Y23" s="441"/>
      <c r="Z23" s="441"/>
      <c r="AA23" s="441"/>
      <c r="AB23" s="441"/>
      <c r="AC23" s="441"/>
      <c r="AD23" s="441"/>
      <c r="AE23" s="441"/>
      <c r="AF23" s="441"/>
      <c r="AG23" s="441"/>
      <c r="AH23" s="441"/>
      <c r="AI23" s="441"/>
      <c r="AJ23" s="441"/>
      <c r="AK23" s="441"/>
      <c r="AL23" s="441"/>
      <c r="AM23" s="441"/>
      <c r="AN23" s="441"/>
      <c r="AO23" s="441"/>
      <c r="AP23" s="441"/>
      <c r="AQ23" s="441"/>
      <c r="AR23" s="441"/>
      <c r="AS23" s="441"/>
      <c r="AT23" s="441"/>
      <c r="AU23" s="441"/>
      <c r="AV23" s="441"/>
      <c r="AW23" s="441"/>
      <c r="AX23" s="441"/>
      <c r="AY23" s="441"/>
      <c r="AZ23" s="441"/>
      <c r="BA23" s="441"/>
      <c r="BB23" s="441"/>
      <c r="BC23" s="441"/>
      <c r="BD23" s="441"/>
      <c r="BE23" s="441"/>
      <c r="BF23" s="441"/>
      <c r="BG23" s="441"/>
      <c r="BH23" s="441"/>
      <c r="BI23" s="441"/>
      <c r="BJ23" s="441"/>
      <c r="BK23" s="441"/>
      <c r="BL23" s="441"/>
      <c r="BM23" s="441"/>
      <c r="BN23" s="441"/>
      <c r="BO23" s="441"/>
      <c r="BP23" s="441"/>
      <c r="BQ23" s="441"/>
      <c r="BR23" s="441"/>
      <c r="BS23" s="441"/>
      <c r="BT23" s="441"/>
      <c r="BU23" s="441"/>
      <c r="BV23" s="441"/>
      <c r="BW23" s="441"/>
      <c r="BX23" s="441"/>
      <c r="BY23" s="441"/>
      <c r="BZ23" s="441"/>
      <c r="CA23" s="441"/>
      <c r="CB23" s="441"/>
      <c r="CC23" s="441"/>
      <c r="CD23" s="441"/>
      <c r="CE23" s="441"/>
      <c r="CF23" s="441"/>
      <c r="CG23" s="441"/>
      <c r="CH23" s="441"/>
      <c r="CI23" s="441"/>
      <c r="CJ23" s="441"/>
      <c r="CK23" s="441"/>
      <c r="CL23" s="441"/>
      <c r="CM23" s="441"/>
      <c r="CN23" s="441"/>
      <c r="CO23" s="441"/>
      <c r="CP23" s="441"/>
      <c r="CQ23" s="441"/>
      <c r="CR23" s="441"/>
      <c r="CS23" s="441"/>
      <c r="CT23" s="441"/>
      <c r="CU23" s="441"/>
      <c r="CV23" s="441"/>
      <c r="CW23" s="441"/>
      <c r="CX23" s="441"/>
      <c r="CY23" s="441"/>
      <c r="CZ23" s="441"/>
      <c r="DA23" s="441"/>
      <c r="DB23" s="441"/>
      <c r="DC23" s="441"/>
      <c r="DD23" s="441"/>
      <c r="DE23" s="441"/>
      <c r="DF23" s="441"/>
      <c r="DG23" s="441"/>
      <c r="DH23" s="441"/>
      <c r="DI23" s="441"/>
      <c r="DJ23" s="441"/>
      <c r="DK23" s="441"/>
      <c r="DL23" s="441"/>
      <c r="DM23" s="441"/>
      <c r="DN23" s="441"/>
      <c r="DO23" s="441"/>
      <c r="DP23" s="441"/>
      <c r="DQ23" s="441"/>
      <c r="DR23" s="441"/>
      <c r="DS23" s="441"/>
      <c r="DT23" s="441"/>
      <c r="DU23" s="441"/>
      <c r="DV23" s="441"/>
      <c r="DW23" s="441"/>
      <c r="DX23" s="441"/>
      <c r="DY23" s="441"/>
      <c r="DZ23" s="441"/>
      <c r="EA23" s="441"/>
      <c r="EB23" s="441"/>
      <c r="EC23" s="441"/>
      <c r="ED23" s="441"/>
      <c r="EE23" s="441"/>
      <c r="EF23" s="441"/>
      <c r="EG23" s="441"/>
      <c r="EH23" s="441"/>
      <c r="EI23" s="441"/>
      <c r="EJ23" s="441"/>
      <c r="EK23" s="441"/>
      <c r="EL23" s="441"/>
      <c r="EM23" s="441"/>
      <c r="EN23" s="441"/>
      <c r="EO23" s="441"/>
    </row>
    <row r="24" spans="1:145" s="427" customFormat="1" ht="15" customHeight="1">
      <c r="A24" s="445" t="s">
        <v>458</v>
      </c>
      <c r="B24" s="225">
        <v>1527827</v>
      </c>
      <c r="C24" s="225">
        <v>1453343</v>
      </c>
      <c r="D24" s="225">
        <v>74484</v>
      </c>
      <c r="E24" s="225">
        <v>18919</v>
      </c>
      <c r="F24" s="225">
        <v>193</v>
      </c>
      <c r="G24" s="225">
        <v>243</v>
      </c>
      <c r="H24" s="309">
        <v>117</v>
      </c>
      <c r="I24" s="309">
        <v>57</v>
      </c>
      <c r="J24" s="309">
        <v>823</v>
      </c>
      <c r="K24" s="225">
        <v>2077</v>
      </c>
      <c r="L24" s="309">
        <v>77</v>
      </c>
      <c r="M24" s="225">
        <v>10309</v>
      </c>
      <c r="N24" s="225">
        <v>357</v>
      </c>
      <c r="O24" s="225">
        <v>3703</v>
      </c>
      <c r="P24" s="369">
        <v>1320</v>
      </c>
      <c r="Q24" s="441"/>
      <c r="R24" s="441"/>
      <c r="S24" s="441"/>
      <c r="T24" s="441"/>
      <c r="U24" s="441"/>
      <c r="V24" s="441"/>
      <c r="W24" s="441"/>
      <c r="X24" s="441"/>
      <c r="Y24" s="441"/>
      <c r="Z24" s="441"/>
      <c r="AA24" s="441"/>
      <c r="AB24" s="441"/>
      <c r="AC24" s="441"/>
      <c r="AD24" s="441"/>
      <c r="AE24" s="441"/>
      <c r="AF24" s="441"/>
      <c r="AG24" s="441"/>
      <c r="AH24" s="441"/>
      <c r="AI24" s="441"/>
      <c r="AJ24" s="441"/>
      <c r="AK24" s="441"/>
      <c r="AL24" s="441"/>
      <c r="AM24" s="441"/>
      <c r="AN24" s="441"/>
      <c r="AO24" s="441"/>
      <c r="AP24" s="441"/>
      <c r="AQ24" s="441"/>
      <c r="AR24" s="441"/>
      <c r="AS24" s="441"/>
      <c r="AT24" s="441"/>
      <c r="AU24" s="441"/>
      <c r="AV24" s="441"/>
      <c r="AW24" s="441"/>
      <c r="AX24" s="441"/>
      <c r="AY24" s="441"/>
      <c r="AZ24" s="441"/>
      <c r="BA24" s="441"/>
      <c r="BB24" s="441"/>
      <c r="BC24" s="441"/>
      <c r="BD24" s="441"/>
      <c r="BE24" s="441"/>
      <c r="BF24" s="441"/>
      <c r="BG24" s="441"/>
      <c r="BH24" s="441"/>
      <c r="BI24" s="441"/>
      <c r="BJ24" s="441"/>
      <c r="BK24" s="441"/>
      <c r="BL24" s="441"/>
      <c r="BM24" s="441"/>
      <c r="BN24" s="441"/>
      <c r="BO24" s="441"/>
      <c r="BP24" s="441"/>
      <c r="BQ24" s="441"/>
      <c r="BR24" s="441"/>
      <c r="BS24" s="441"/>
      <c r="BT24" s="441"/>
      <c r="BU24" s="441"/>
      <c r="BV24" s="441"/>
      <c r="BW24" s="441"/>
      <c r="BX24" s="441"/>
      <c r="BY24" s="441"/>
      <c r="BZ24" s="441"/>
      <c r="CA24" s="441"/>
      <c r="CB24" s="441"/>
      <c r="CC24" s="441"/>
      <c r="CD24" s="441"/>
      <c r="CE24" s="441"/>
      <c r="CF24" s="441"/>
      <c r="CG24" s="441"/>
      <c r="CH24" s="441"/>
      <c r="CI24" s="441"/>
      <c r="CJ24" s="441"/>
      <c r="CK24" s="441"/>
      <c r="CL24" s="441"/>
      <c r="CM24" s="441"/>
      <c r="CN24" s="441"/>
      <c r="CO24" s="441"/>
      <c r="CP24" s="441"/>
      <c r="CQ24" s="441"/>
      <c r="CR24" s="441"/>
      <c r="CS24" s="441"/>
      <c r="CT24" s="441"/>
      <c r="CU24" s="441"/>
      <c r="CV24" s="441"/>
      <c r="CW24" s="441"/>
      <c r="CX24" s="441"/>
      <c r="CY24" s="441"/>
      <c r="CZ24" s="441"/>
      <c r="DA24" s="441"/>
      <c r="DB24" s="441"/>
      <c r="DC24" s="441"/>
      <c r="DD24" s="441"/>
      <c r="DE24" s="441"/>
      <c r="DF24" s="441"/>
      <c r="DG24" s="441"/>
      <c r="DH24" s="441"/>
      <c r="DI24" s="441"/>
      <c r="DJ24" s="441"/>
      <c r="DK24" s="441"/>
      <c r="DL24" s="441"/>
      <c r="DM24" s="441"/>
      <c r="DN24" s="441"/>
      <c r="DO24" s="441"/>
      <c r="DP24" s="441"/>
      <c r="DQ24" s="441"/>
      <c r="DR24" s="441"/>
      <c r="DS24" s="441"/>
      <c r="DT24" s="441"/>
      <c r="DU24" s="441"/>
      <c r="DV24" s="441"/>
      <c r="DW24" s="441"/>
      <c r="DX24" s="441"/>
      <c r="DY24" s="441"/>
      <c r="DZ24" s="441"/>
      <c r="EA24" s="441"/>
      <c r="EB24" s="441"/>
      <c r="EC24" s="441"/>
      <c r="ED24" s="441"/>
      <c r="EE24" s="441"/>
      <c r="EF24" s="441"/>
      <c r="EG24" s="441"/>
      <c r="EH24" s="441"/>
      <c r="EI24" s="441"/>
      <c r="EJ24" s="441"/>
      <c r="EK24" s="441"/>
      <c r="EL24" s="441"/>
      <c r="EM24" s="441"/>
      <c r="EN24" s="441"/>
      <c r="EO24" s="441"/>
    </row>
    <row r="25" spans="1:145" s="427" customFormat="1" ht="15" customHeight="1">
      <c r="A25" s="447" t="s">
        <v>598</v>
      </c>
      <c r="B25" s="225">
        <v>302393</v>
      </c>
      <c r="C25" s="225">
        <v>291911</v>
      </c>
      <c r="D25" s="225">
        <v>10482</v>
      </c>
      <c r="E25" s="225">
        <v>21757</v>
      </c>
      <c r="F25" s="310" t="s">
        <v>41</v>
      </c>
      <c r="G25" s="225">
        <v>4</v>
      </c>
      <c r="H25" s="310" t="s">
        <v>41</v>
      </c>
      <c r="I25" s="310" t="s">
        <v>41</v>
      </c>
      <c r="J25" s="309">
        <v>111</v>
      </c>
      <c r="K25" s="309">
        <v>204</v>
      </c>
      <c r="L25" s="309">
        <v>157</v>
      </c>
      <c r="M25" s="225">
        <v>2453</v>
      </c>
      <c r="N25" s="225">
        <v>84</v>
      </c>
      <c r="O25" s="225">
        <v>1232</v>
      </c>
      <c r="P25" s="369">
        <v>17596</v>
      </c>
      <c r="Q25" s="441"/>
      <c r="R25" s="441"/>
      <c r="S25" s="441"/>
      <c r="T25" s="441"/>
      <c r="U25" s="441"/>
      <c r="V25" s="441"/>
      <c r="W25" s="441"/>
      <c r="X25" s="441"/>
      <c r="Y25" s="441"/>
      <c r="Z25" s="441"/>
      <c r="AA25" s="441"/>
      <c r="AB25" s="441"/>
      <c r="AC25" s="441"/>
      <c r="AD25" s="441"/>
      <c r="AE25" s="441"/>
      <c r="AF25" s="441"/>
      <c r="AG25" s="441"/>
      <c r="AH25" s="441"/>
      <c r="AI25" s="441"/>
      <c r="AJ25" s="441"/>
      <c r="AK25" s="441"/>
      <c r="AL25" s="441"/>
      <c r="AM25" s="441"/>
      <c r="AN25" s="441"/>
      <c r="AO25" s="441"/>
      <c r="AP25" s="441"/>
      <c r="AQ25" s="441"/>
      <c r="AR25" s="441"/>
      <c r="AS25" s="441"/>
      <c r="AT25" s="441"/>
      <c r="AU25" s="441"/>
      <c r="AV25" s="441"/>
      <c r="AW25" s="441"/>
      <c r="AX25" s="441"/>
      <c r="AY25" s="441"/>
      <c r="AZ25" s="441"/>
      <c r="BA25" s="441"/>
      <c r="BB25" s="441"/>
      <c r="BC25" s="441"/>
      <c r="BD25" s="441"/>
      <c r="BE25" s="441"/>
      <c r="BF25" s="441"/>
      <c r="BG25" s="441"/>
      <c r="BH25" s="441"/>
      <c r="BI25" s="441"/>
      <c r="BJ25" s="441"/>
      <c r="BK25" s="441"/>
      <c r="BL25" s="441"/>
      <c r="BM25" s="441"/>
      <c r="BN25" s="441"/>
      <c r="BO25" s="441"/>
      <c r="BP25" s="441"/>
      <c r="BQ25" s="441"/>
      <c r="BR25" s="441"/>
      <c r="BS25" s="441"/>
      <c r="BT25" s="441"/>
      <c r="BU25" s="441"/>
      <c r="BV25" s="441"/>
      <c r="BW25" s="441"/>
      <c r="BX25" s="441"/>
      <c r="BY25" s="441"/>
      <c r="BZ25" s="441"/>
      <c r="CA25" s="441"/>
      <c r="CB25" s="441"/>
      <c r="CC25" s="441"/>
      <c r="CD25" s="441"/>
      <c r="CE25" s="441"/>
      <c r="CF25" s="441"/>
      <c r="CG25" s="441"/>
      <c r="CH25" s="441"/>
      <c r="CI25" s="441"/>
      <c r="CJ25" s="441"/>
      <c r="CK25" s="441"/>
      <c r="CL25" s="441"/>
      <c r="CM25" s="441"/>
      <c r="CN25" s="441"/>
      <c r="CO25" s="441"/>
      <c r="CP25" s="441"/>
      <c r="CQ25" s="441"/>
      <c r="CR25" s="441"/>
      <c r="CS25" s="441"/>
      <c r="CT25" s="441"/>
      <c r="CU25" s="441"/>
      <c r="CV25" s="441"/>
      <c r="CW25" s="441"/>
      <c r="CX25" s="441"/>
      <c r="CY25" s="441"/>
      <c r="CZ25" s="441"/>
      <c r="DA25" s="441"/>
      <c r="DB25" s="441"/>
      <c r="DC25" s="441"/>
      <c r="DD25" s="441"/>
      <c r="DE25" s="441"/>
      <c r="DF25" s="441"/>
      <c r="DG25" s="441"/>
      <c r="DH25" s="441"/>
      <c r="DI25" s="441"/>
      <c r="DJ25" s="441"/>
      <c r="DK25" s="441"/>
      <c r="DL25" s="441"/>
      <c r="DM25" s="441"/>
      <c r="DN25" s="441"/>
      <c r="DO25" s="441"/>
      <c r="DP25" s="441"/>
      <c r="DQ25" s="441"/>
      <c r="DR25" s="441"/>
      <c r="DS25" s="441"/>
      <c r="DT25" s="441"/>
      <c r="DU25" s="441"/>
      <c r="DV25" s="441"/>
      <c r="DW25" s="441"/>
      <c r="DX25" s="441"/>
      <c r="DY25" s="441"/>
      <c r="DZ25" s="441"/>
      <c r="EA25" s="441"/>
      <c r="EB25" s="441"/>
      <c r="EC25" s="441"/>
      <c r="ED25" s="441"/>
      <c r="EE25" s="441"/>
      <c r="EF25" s="441"/>
      <c r="EG25" s="441"/>
      <c r="EH25" s="441"/>
      <c r="EI25" s="441"/>
      <c r="EJ25" s="441"/>
      <c r="EK25" s="441"/>
      <c r="EL25" s="441"/>
      <c r="EM25" s="441"/>
      <c r="EN25" s="441"/>
      <c r="EO25" s="441"/>
    </row>
    <row r="26" spans="1:145" s="430" customFormat="1" ht="15" customHeight="1">
      <c r="A26" s="432"/>
      <c r="B26" s="432"/>
      <c r="C26" s="432"/>
      <c r="D26" s="432"/>
      <c r="E26" s="432"/>
      <c r="F26" s="432"/>
      <c r="G26" s="432"/>
      <c r="H26" s="432"/>
      <c r="I26" s="432"/>
      <c r="J26" s="432"/>
      <c r="K26" s="432"/>
      <c r="L26" s="432"/>
      <c r="M26" s="432"/>
      <c r="N26" s="432"/>
      <c r="O26" s="432"/>
      <c r="P26" s="432"/>
      <c r="Q26" s="432"/>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2"/>
      <c r="BB26" s="432"/>
      <c r="BC26" s="432"/>
      <c r="BD26" s="432"/>
      <c r="BE26" s="432"/>
      <c r="BF26" s="432"/>
      <c r="BG26" s="432"/>
      <c r="BH26" s="432"/>
      <c r="BI26" s="432"/>
      <c r="BJ26" s="432"/>
      <c r="BK26" s="432"/>
      <c r="BL26" s="432"/>
      <c r="BM26" s="432"/>
      <c r="BN26" s="432"/>
      <c r="BO26" s="432"/>
      <c r="BP26" s="432"/>
      <c r="BQ26" s="432"/>
      <c r="BR26" s="432"/>
      <c r="BS26" s="432"/>
      <c r="BT26" s="432"/>
      <c r="BU26" s="432"/>
      <c r="BV26" s="432"/>
      <c r="BW26" s="432"/>
      <c r="BX26" s="432"/>
      <c r="BY26" s="432"/>
      <c r="BZ26" s="432"/>
      <c r="CA26" s="432"/>
      <c r="CB26" s="432"/>
      <c r="CC26" s="432"/>
      <c r="CD26" s="432"/>
      <c r="CE26" s="432"/>
      <c r="CF26" s="432"/>
      <c r="CG26" s="432"/>
      <c r="CH26" s="432"/>
      <c r="CI26" s="432"/>
      <c r="CJ26" s="432"/>
      <c r="CK26" s="432"/>
      <c r="CL26" s="432"/>
      <c r="CM26" s="432"/>
      <c r="CN26" s="432"/>
      <c r="CO26" s="432"/>
      <c r="CP26" s="432"/>
      <c r="CQ26" s="432"/>
      <c r="CR26" s="432"/>
      <c r="CS26" s="432"/>
      <c r="CT26" s="432"/>
      <c r="CU26" s="432"/>
      <c r="CV26" s="432"/>
      <c r="CW26" s="432"/>
      <c r="CX26" s="432"/>
      <c r="CY26" s="432"/>
      <c r="CZ26" s="432"/>
      <c r="DA26" s="432"/>
      <c r="DB26" s="432"/>
      <c r="DC26" s="432"/>
      <c r="DD26" s="432"/>
      <c r="DE26" s="432"/>
      <c r="DF26" s="432"/>
      <c r="DG26" s="432"/>
      <c r="DH26" s="432"/>
      <c r="DI26" s="432"/>
      <c r="DJ26" s="432"/>
      <c r="DK26" s="432"/>
      <c r="DL26" s="432"/>
      <c r="DM26" s="432"/>
      <c r="DN26" s="432"/>
      <c r="DO26" s="432"/>
      <c r="DP26" s="432"/>
      <c r="DQ26" s="432"/>
      <c r="DR26" s="432"/>
      <c r="DS26" s="432"/>
      <c r="DT26" s="432"/>
      <c r="DU26" s="432"/>
      <c r="DV26" s="432"/>
      <c r="DW26" s="432"/>
      <c r="DX26" s="432"/>
      <c r="DY26" s="432"/>
      <c r="DZ26" s="432"/>
      <c r="EA26" s="432"/>
      <c r="EB26" s="432"/>
      <c r="EC26" s="432"/>
      <c r="ED26" s="432"/>
      <c r="EE26" s="432"/>
      <c r="EF26" s="432"/>
      <c r="EG26" s="432"/>
      <c r="EH26" s="432"/>
      <c r="EI26" s="432"/>
      <c r="EJ26" s="432"/>
      <c r="EK26" s="432"/>
      <c r="EL26" s="432"/>
      <c r="EM26" s="432"/>
      <c r="EN26" s="432"/>
      <c r="EO26" s="432"/>
    </row>
    <row r="27" spans="1:145" s="408" customFormat="1" ht="15" customHeight="1">
      <c r="A27" s="199"/>
    </row>
    <row r="28" spans="1:145" s="432" customFormat="1" ht="15" customHeight="1">
      <c r="A28" s="232"/>
    </row>
    <row r="29" spans="1:145">
      <c r="A29" s="432"/>
      <c r="B29" s="432"/>
      <c r="C29" s="432"/>
      <c r="D29" s="432"/>
      <c r="E29" s="432"/>
      <c r="F29" s="432"/>
      <c r="G29" s="432"/>
      <c r="H29" s="432"/>
      <c r="I29" s="432"/>
      <c r="J29" s="432"/>
      <c r="K29" s="432"/>
      <c r="L29" s="432"/>
      <c r="M29" s="432"/>
      <c r="N29" s="432"/>
      <c r="O29" s="432"/>
      <c r="P29" s="432"/>
      <c r="U29" s="433"/>
      <c r="V29" s="433"/>
      <c r="W29" s="433"/>
      <c r="X29" s="433"/>
      <c r="Y29" s="433"/>
      <c r="Z29" s="433"/>
      <c r="AA29" s="433"/>
      <c r="AB29" s="433"/>
      <c r="AC29" s="433"/>
      <c r="AD29" s="433"/>
      <c r="AE29" s="433"/>
      <c r="AF29" s="433"/>
      <c r="AG29" s="433"/>
      <c r="AH29" s="433"/>
      <c r="AI29" s="433"/>
      <c r="AJ29" s="433"/>
      <c r="AK29" s="433"/>
      <c r="AL29" s="433"/>
      <c r="AM29" s="433"/>
      <c r="AN29" s="433"/>
      <c r="AO29" s="433"/>
      <c r="AP29" s="433"/>
      <c r="AQ29" s="433"/>
      <c r="AR29" s="433"/>
      <c r="AS29" s="433"/>
      <c r="AT29" s="433"/>
      <c r="AU29" s="433"/>
      <c r="AV29" s="433"/>
      <c r="AW29" s="433"/>
      <c r="AX29" s="433"/>
      <c r="AY29" s="433"/>
      <c r="AZ29" s="433"/>
      <c r="BA29" s="433"/>
      <c r="BB29" s="433"/>
      <c r="BC29" s="433"/>
      <c r="BD29" s="433"/>
      <c r="BE29" s="433"/>
      <c r="BF29" s="433"/>
      <c r="BG29" s="433"/>
      <c r="BH29" s="433"/>
      <c r="BI29" s="433"/>
      <c r="BJ29" s="433"/>
      <c r="BK29" s="433"/>
      <c r="BL29" s="433"/>
      <c r="BM29" s="433"/>
      <c r="BN29" s="433"/>
      <c r="BO29" s="433"/>
      <c r="BP29" s="433"/>
      <c r="BQ29" s="433"/>
      <c r="BR29" s="433"/>
      <c r="BS29" s="433"/>
      <c r="BT29" s="433"/>
      <c r="BU29" s="433"/>
      <c r="BV29" s="433"/>
      <c r="BW29" s="433"/>
      <c r="BX29" s="433"/>
      <c r="BY29" s="433"/>
      <c r="BZ29" s="433"/>
      <c r="CA29" s="433"/>
      <c r="CB29" s="433"/>
      <c r="CC29" s="433"/>
      <c r="CD29" s="433"/>
      <c r="CE29" s="433"/>
      <c r="CF29" s="433"/>
      <c r="CG29" s="433"/>
      <c r="CH29" s="433"/>
      <c r="CI29" s="433"/>
      <c r="CJ29" s="433"/>
      <c r="CK29" s="433"/>
      <c r="CL29" s="433"/>
      <c r="CM29" s="433"/>
      <c r="CN29" s="433"/>
      <c r="CO29" s="433"/>
      <c r="CP29" s="433"/>
      <c r="CQ29" s="433"/>
      <c r="CR29" s="433"/>
      <c r="CS29" s="433"/>
      <c r="CT29" s="433"/>
      <c r="CU29" s="433"/>
      <c r="CV29" s="433"/>
      <c r="CW29" s="433"/>
      <c r="CX29" s="433"/>
      <c r="CY29" s="433"/>
      <c r="CZ29" s="433"/>
      <c r="DA29" s="433"/>
      <c r="DB29" s="433"/>
      <c r="DC29" s="433"/>
      <c r="DD29" s="433"/>
      <c r="DE29" s="433"/>
      <c r="DF29" s="433"/>
      <c r="DG29" s="433"/>
      <c r="DH29" s="433"/>
      <c r="DI29" s="433"/>
      <c r="DJ29" s="433"/>
      <c r="DK29" s="433"/>
      <c r="DL29" s="433"/>
      <c r="DM29" s="433"/>
      <c r="DN29" s="433"/>
      <c r="DO29" s="433"/>
      <c r="DP29" s="433"/>
      <c r="DQ29" s="433"/>
      <c r="DR29" s="433"/>
      <c r="DS29" s="433"/>
      <c r="DT29" s="433"/>
      <c r="DU29" s="433"/>
      <c r="DV29" s="433"/>
      <c r="DW29" s="433"/>
      <c r="DX29" s="433"/>
      <c r="DY29" s="433"/>
      <c r="DZ29" s="433"/>
      <c r="EA29" s="433"/>
      <c r="EB29" s="433"/>
      <c r="EC29" s="433"/>
      <c r="ED29" s="433"/>
      <c r="EE29" s="433"/>
      <c r="EF29" s="433"/>
      <c r="EG29" s="433"/>
      <c r="EH29" s="433"/>
      <c r="EI29" s="433"/>
      <c r="EJ29" s="433"/>
      <c r="EK29" s="433"/>
      <c r="EL29" s="433"/>
      <c r="EM29" s="433"/>
      <c r="EN29" s="433"/>
      <c r="EO29" s="433"/>
    </row>
    <row r="30" spans="1:145">
      <c r="A30" s="432"/>
      <c r="B30" s="432"/>
      <c r="C30" s="432"/>
      <c r="D30" s="432"/>
      <c r="E30" s="432"/>
      <c r="F30" s="432"/>
      <c r="G30" s="432"/>
      <c r="H30" s="432"/>
      <c r="I30" s="432"/>
      <c r="J30" s="432"/>
      <c r="K30" s="432"/>
      <c r="L30" s="432"/>
      <c r="M30" s="432"/>
      <c r="N30" s="432"/>
      <c r="O30" s="432"/>
      <c r="P30" s="432"/>
      <c r="U30" s="433"/>
      <c r="V30" s="433"/>
      <c r="W30" s="433"/>
      <c r="X30" s="433"/>
      <c r="Y30" s="433"/>
      <c r="Z30" s="433"/>
      <c r="AA30" s="433"/>
      <c r="AB30" s="433"/>
      <c r="AC30" s="433"/>
      <c r="AD30" s="433"/>
      <c r="AE30" s="433"/>
      <c r="AF30" s="433"/>
      <c r="AG30" s="433"/>
      <c r="AH30" s="433"/>
      <c r="AI30" s="433"/>
      <c r="AJ30" s="433"/>
      <c r="AK30" s="433"/>
      <c r="AL30" s="433"/>
      <c r="AM30" s="433"/>
      <c r="AN30" s="433"/>
      <c r="AO30" s="433"/>
      <c r="AP30" s="433"/>
      <c r="AQ30" s="433"/>
      <c r="AR30" s="433"/>
      <c r="AS30" s="433"/>
      <c r="AT30" s="433"/>
      <c r="AU30" s="433"/>
      <c r="AV30" s="433"/>
      <c r="AW30" s="433"/>
      <c r="AX30" s="433"/>
      <c r="AY30" s="433"/>
      <c r="AZ30" s="433"/>
      <c r="BA30" s="433"/>
      <c r="BB30" s="433"/>
      <c r="BC30" s="433"/>
      <c r="BD30" s="433"/>
      <c r="BE30" s="433"/>
      <c r="BF30" s="433"/>
      <c r="BG30" s="433"/>
      <c r="BH30" s="433"/>
      <c r="BI30" s="433"/>
      <c r="BJ30" s="433"/>
      <c r="BK30" s="433"/>
      <c r="BL30" s="433"/>
      <c r="BM30" s="433"/>
      <c r="BN30" s="433"/>
      <c r="BO30" s="433"/>
      <c r="BP30" s="433"/>
      <c r="BQ30" s="433"/>
      <c r="BR30" s="433"/>
      <c r="BS30" s="433"/>
      <c r="BT30" s="433"/>
      <c r="BU30" s="433"/>
      <c r="BV30" s="433"/>
      <c r="BW30" s="433"/>
      <c r="BX30" s="433"/>
      <c r="BY30" s="433"/>
      <c r="BZ30" s="433"/>
      <c r="CA30" s="433"/>
      <c r="CB30" s="433"/>
      <c r="CC30" s="433"/>
      <c r="CD30" s="433"/>
      <c r="CE30" s="433"/>
      <c r="CF30" s="433"/>
      <c r="CG30" s="433"/>
      <c r="CH30" s="433"/>
      <c r="CI30" s="433"/>
      <c r="CJ30" s="433"/>
      <c r="CK30" s="433"/>
      <c r="CL30" s="433"/>
      <c r="CM30" s="433"/>
      <c r="CN30" s="433"/>
      <c r="CO30" s="433"/>
      <c r="CP30" s="433"/>
      <c r="CQ30" s="433"/>
      <c r="CR30" s="433"/>
      <c r="CS30" s="433"/>
      <c r="CT30" s="433"/>
      <c r="CU30" s="433"/>
      <c r="CV30" s="433"/>
      <c r="CW30" s="433"/>
      <c r="CX30" s="433"/>
      <c r="CY30" s="433"/>
      <c r="CZ30" s="433"/>
      <c r="DA30" s="433"/>
      <c r="DB30" s="433"/>
      <c r="DC30" s="433"/>
      <c r="DD30" s="433"/>
      <c r="DE30" s="433"/>
      <c r="DF30" s="433"/>
      <c r="DG30" s="433"/>
      <c r="DH30" s="433"/>
      <c r="DI30" s="433"/>
      <c r="DJ30" s="433"/>
      <c r="DK30" s="433"/>
      <c r="DL30" s="433"/>
      <c r="DM30" s="433"/>
      <c r="DN30" s="433"/>
      <c r="DO30" s="433"/>
      <c r="DP30" s="433"/>
      <c r="DQ30" s="433"/>
      <c r="DR30" s="433"/>
      <c r="DS30" s="433"/>
      <c r="DT30" s="433"/>
      <c r="DU30" s="433"/>
      <c r="DV30" s="433"/>
      <c r="DW30" s="433"/>
      <c r="DX30" s="433"/>
      <c r="DY30" s="433"/>
      <c r="DZ30" s="433"/>
      <c r="EA30" s="433"/>
      <c r="EB30" s="433"/>
      <c r="EC30" s="433"/>
      <c r="ED30" s="433"/>
      <c r="EE30" s="433"/>
      <c r="EF30" s="433"/>
      <c r="EG30" s="433"/>
      <c r="EH30" s="433"/>
      <c r="EI30" s="433"/>
      <c r="EJ30" s="433"/>
      <c r="EK30" s="433"/>
      <c r="EL30" s="433"/>
      <c r="EM30" s="433"/>
      <c r="EN30" s="433"/>
      <c r="EO30" s="433"/>
    </row>
    <row r="31" spans="1:145">
      <c r="A31" s="432"/>
      <c r="B31" s="432"/>
      <c r="C31" s="432"/>
      <c r="D31" s="432"/>
      <c r="E31" s="432"/>
      <c r="F31" s="432"/>
      <c r="G31" s="432"/>
      <c r="H31" s="432"/>
      <c r="I31" s="432"/>
      <c r="J31" s="432"/>
      <c r="K31" s="432"/>
      <c r="L31" s="432"/>
      <c r="M31" s="432"/>
      <c r="N31" s="432"/>
      <c r="O31" s="432"/>
      <c r="P31" s="432"/>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3"/>
      <c r="BB31" s="433"/>
      <c r="BC31" s="433"/>
      <c r="BD31" s="433"/>
      <c r="BE31" s="433"/>
      <c r="BF31" s="433"/>
      <c r="BG31" s="433"/>
      <c r="BH31" s="433"/>
      <c r="BI31" s="433"/>
      <c r="BJ31" s="433"/>
      <c r="BK31" s="433"/>
      <c r="BL31" s="433"/>
      <c r="BM31" s="433"/>
      <c r="BN31" s="433"/>
      <c r="BO31" s="433"/>
      <c r="BP31" s="433"/>
      <c r="BQ31" s="433"/>
      <c r="BR31" s="433"/>
      <c r="BS31" s="433"/>
      <c r="BT31" s="433"/>
      <c r="BU31" s="433"/>
      <c r="BV31" s="433"/>
      <c r="BW31" s="433"/>
      <c r="BX31" s="433"/>
      <c r="BY31" s="433"/>
      <c r="BZ31" s="433"/>
      <c r="CA31" s="433"/>
      <c r="CB31" s="433"/>
      <c r="CC31" s="433"/>
      <c r="CD31" s="433"/>
      <c r="CE31" s="433"/>
      <c r="CF31" s="433"/>
      <c r="CG31" s="433"/>
      <c r="CH31" s="433"/>
      <c r="CI31" s="433"/>
      <c r="CJ31" s="433"/>
      <c r="CK31" s="433"/>
      <c r="CL31" s="433"/>
      <c r="CM31" s="433"/>
      <c r="CN31" s="433"/>
      <c r="CO31" s="433"/>
      <c r="CP31" s="433"/>
      <c r="CQ31" s="433"/>
      <c r="CR31" s="433"/>
      <c r="CS31" s="433"/>
      <c r="CT31" s="433"/>
      <c r="CU31" s="433"/>
      <c r="CV31" s="433"/>
      <c r="CW31" s="433"/>
      <c r="CX31" s="433"/>
      <c r="CY31" s="433"/>
      <c r="CZ31" s="433"/>
      <c r="DA31" s="433"/>
      <c r="DB31" s="433"/>
      <c r="DC31" s="433"/>
      <c r="DD31" s="433"/>
      <c r="DE31" s="433"/>
      <c r="DF31" s="433"/>
      <c r="DG31" s="433"/>
      <c r="DH31" s="433"/>
      <c r="DI31" s="433"/>
      <c r="DJ31" s="433"/>
      <c r="DK31" s="433"/>
      <c r="DL31" s="433"/>
      <c r="DM31" s="433"/>
      <c r="DN31" s="433"/>
      <c r="DO31" s="433"/>
      <c r="DP31" s="433"/>
      <c r="DQ31" s="433"/>
      <c r="DR31" s="433"/>
      <c r="DS31" s="433"/>
      <c r="DT31" s="433"/>
      <c r="DU31" s="433"/>
      <c r="DV31" s="433"/>
      <c r="DW31" s="433"/>
      <c r="DX31" s="433"/>
      <c r="DY31" s="433"/>
      <c r="DZ31" s="433"/>
      <c r="EA31" s="433"/>
      <c r="EB31" s="433"/>
      <c r="EC31" s="433"/>
      <c r="ED31" s="433"/>
      <c r="EE31" s="433"/>
      <c r="EF31" s="433"/>
      <c r="EG31" s="433"/>
      <c r="EH31" s="433"/>
      <c r="EI31" s="433"/>
      <c r="EJ31" s="433"/>
      <c r="EK31" s="433"/>
      <c r="EL31" s="433"/>
      <c r="EM31" s="433"/>
      <c r="EN31" s="433"/>
      <c r="EO31" s="433"/>
    </row>
    <row r="32" spans="1:145">
      <c r="A32" s="432"/>
      <c r="B32" s="432"/>
      <c r="C32" s="432"/>
      <c r="D32" s="432"/>
      <c r="E32" s="432"/>
      <c r="F32" s="432"/>
      <c r="G32" s="432"/>
      <c r="H32" s="432"/>
      <c r="I32" s="432"/>
      <c r="J32" s="432"/>
      <c r="K32" s="432"/>
      <c r="L32" s="432"/>
      <c r="M32" s="432"/>
      <c r="N32" s="432"/>
      <c r="O32" s="432"/>
      <c r="P32" s="432"/>
      <c r="U32" s="433"/>
      <c r="V32" s="433"/>
      <c r="W32" s="433"/>
      <c r="X32" s="433"/>
      <c r="Y32" s="433"/>
      <c r="Z32" s="433"/>
      <c r="AA32" s="433"/>
      <c r="AB32" s="433"/>
      <c r="AC32" s="433"/>
      <c r="AD32" s="433"/>
      <c r="AE32" s="433"/>
      <c r="AF32" s="433"/>
      <c r="AG32" s="433"/>
      <c r="AH32" s="433"/>
      <c r="AI32" s="433"/>
      <c r="AJ32" s="433"/>
      <c r="AK32" s="433"/>
      <c r="AL32" s="433"/>
      <c r="AM32" s="433"/>
      <c r="AN32" s="433"/>
      <c r="AO32" s="433"/>
      <c r="AP32" s="433"/>
      <c r="AQ32" s="433"/>
      <c r="AR32" s="433"/>
      <c r="AS32" s="433"/>
      <c r="AT32" s="433"/>
      <c r="AU32" s="433"/>
      <c r="AV32" s="433"/>
      <c r="AW32" s="433"/>
      <c r="AX32" s="433"/>
      <c r="AY32" s="433"/>
      <c r="AZ32" s="433"/>
      <c r="BA32" s="433"/>
      <c r="BB32" s="433"/>
      <c r="BC32" s="433"/>
      <c r="BD32" s="433"/>
      <c r="BE32" s="433"/>
      <c r="BF32" s="433"/>
      <c r="BG32" s="433"/>
      <c r="BH32" s="433"/>
      <c r="BI32" s="433"/>
      <c r="BJ32" s="433"/>
      <c r="BK32" s="433"/>
      <c r="BL32" s="433"/>
      <c r="BM32" s="433"/>
      <c r="BN32" s="433"/>
      <c r="BO32" s="433"/>
      <c r="BP32" s="433"/>
      <c r="BQ32" s="433"/>
      <c r="BR32" s="433"/>
      <c r="BS32" s="433"/>
      <c r="BT32" s="433"/>
      <c r="BU32" s="433"/>
      <c r="BV32" s="433"/>
      <c r="BW32" s="433"/>
      <c r="BX32" s="433"/>
      <c r="BY32" s="433"/>
      <c r="BZ32" s="433"/>
      <c r="CA32" s="433"/>
      <c r="CB32" s="433"/>
      <c r="CC32" s="433"/>
      <c r="CD32" s="433"/>
      <c r="CE32" s="433"/>
      <c r="CF32" s="433"/>
      <c r="CG32" s="433"/>
      <c r="CH32" s="433"/>
      <c r="CI32" s="433"/>
      <c r="CJ32" s="433"/>
      <c r="CK32" s="433"/>
      <c r="CL32" s="433"/>
      <c r="CM32" s="433"/>
      <c r="CN32" s="433"/>
      <c r="CO32" s="433"/>
      <c r="CP32" s="433"/>
      <c r="CQ32" s="433"/>
      <c r="CR32" s="433"/>
      <c r="CS32" s="433"/>
      <c r="CT32" s="433"/>
      <c r="CU32" s="433"/>
      <c r="CV32" s="433"/>
      <c r="CW32" s="433"/>
      <c r="CX32" s="433"/>
      <c r="CY32" s="433"/>
      <c r="CZ32" s="433"/>
      <c r="DA32" s="433"/>
      <c r="DB32" s="433"/>
      <c r="DC32" s="433"/>
      <c r="DD32" s="433"/>
      <c r="DE32" s="433"/>
      <c r="DF32" s="433"/>
      <c r="DG32" s="433"/>
      <c r="DH32" s="433"/>
      <c r="DI32" s="433"/>
      <c r="DJ32" s="433"/>
      <c r="DK32" s="433"/>
      <c r="DL32" s="433"/>
      <c r="DM32" s="433"/>
      <c r="DN32" s="433"/>
      <c r="DO32" s="433"/>
      <c r="DP32" s="433"/>
      <c r="DQ32" s="433"/>
      <c r="DR32" s="433"/>
      <c r="DS32" s="433"/>
      <c r="DT32" s="433"/>
      <c r="DU32" s="433"/>
      <c r="DV32" s="433"/>
      <c r="DW32" s="433"/>
      <c r="DX32" s="433"/>
      <c r="DY32" s="433"/>
      <c r="DZ32" s="433"/>
      <c r="EA32" s="433"/>
      <c r="EB32" s="433"/>
      <c r="EC32" s="433"/>
      <c r="ED32" s="433"/>
      <c r="EE32" s="433"/>
      <c r="EF32" s="433"/>
      <c r="EG32" s="433"/>
      <c r="EH32" s="433"/>
      <c r="EI32" s="433"/>
      <c r="EJ32" s="433"/>
      <c r="EK32" s="433"/>
      <c r="EL32" s="433"/>
      <c r="EM32" s="433"/>
      <c r="EN32" s="433"/>
      <c r="EO32" s="433"/>
    </row>
    <row r="33" spans="1:145">
      <c r="A33" s="432"/>
      <c r="B33" s="432"/>
      <c r="C33" s="432"/>
      <c r="D33" s="432"/>
      <c r="E33" s="432"/>
      <c r="F33" s="432"/>
      <c r="G33" s="432"/>
      <c r="H33" s="432"/>
      <c r="I33" s="432"/>
      <c r="J33" s="432"/>
      <c r="K33" s="432"/>
      <c r="L33" s="432"/>
      <c r="M33" s="432"/>
      <c r="N33" s="432"/>
      <c r="O33" s="432"/>
      <c r="P33" s="432"/>
      <c r="U33" s="433"/>
      <c r="V33" s="433"/>
      <c r="W33" s="433"/>
      <c r="X33" s="433"/>
      <c r="Y33" s="433"/>
      <c r="Z33" s="433"/>
      <c r="AA33" s="433"/>
      <c r="AB33" s="433"/>
      <c r="AC33" s="433"/>
      <c r="AD33" s="433"/>
      <c r="AE33" s="433"/>
      <c r="AF33" s="433"/>
      <c r="AG33" s="433"/>
      <c r="AH33" s="433"/>
      <c r="AI33" s="433"/>
      <c r="AJ33" s="433"/>
      <c r="AK33" s="433"/>
      <c r="AL33" s="433"/>
      <c r="AM33" s="433"/>
      <c r="AN33" s="433"/>
      <c r="AO33" s="433"/>
      <c r="AP33" s="433"/>
      <c r="AQ33" s="433"/>
      <c r="AR33" s="433"/>
      <c r="AS33" s="433"/>
      <c r="AT33" s="433"/>
      <c r="AU33" s="433"/>
      <c r="AV33" s="433"/>
      <c r="AW33" s="433"/>
      <c r="AX33" s="433"/>
      <c r="AY33" s="433"/>
      <c r="AZ33" s="433"/>
      <c r="BA33" s="433"/>
      <c r="BB33" s="433"/>
      <c r="BC33" s="433"/>
      <c r="BD33" s="433"/>
      <c r="BE33" s="433"/>
      <c r="BF33" s="433"/>
      <c r="BG33" s="433"/>
      <c r="BH33" s="433"/>
      <c r="BI33" s="433"/>
      <c r="BJ33" s="433"/>
      <c r="BK33" s="433"/>
      <c r="BL33" s="433"/>
      <c r="BM33" s="433"/>
      <c r="BN33" s="433"/>
      <c r="BO33" s="433"/>
      <c r="BP33" s="433"/>
      <c r="BQ33" s="433"/>
      <c r="BR33" s="433"/>
      <c r="BS33" s="433"/>
      <c r="BT33" s="433"/>
      <c r="BU33" s="433"/>
      <c r="BV33" s="433"/>
      <c r="BW33" s="433"/>
      <c r="BX33" s="433"/>
      <c r="BY33" s="433"/>
      <c r="BZ33" s="433"/>
      <c r="CA33" s="433"/>
      <c r="CB33" s="433"/>
      <c r="CC33" s="433"/>
      <c r="CD33" s="433"/>
      <c r="CE33" s="433"/>
      <c r="CF33" s="433"/>
      <c r="CG33" s="433"/>
      <c r="CH33" s="433"/>
      <c r="CI33" s="433"/>
      <c r="CJ33" s="433"/>
      <c r="CK33" s="433"/>
      <c r="CL33" s="433"/>
      <c r="CM33" s="433"/>
      <c r="CN33" s="433"/>
      <c r="CO33" s="433"/>
      <c r="CP33" s="433"/>
      <c r="CQ33" s="433"/>
      <c r="CR33" s="433"/>
      <c r="CS33" s="433"/>
      <c r="CT33" s="433"/>
      <c r="CU33" s="433"/>
      <c r="CV33" s="433"/>
      <c r="CW33" s="433"/>
      <c r="CX33" s="433"/>
      <c r="CY33" s="433"/>
      <c r="CZ33" s="433"/>
      <c r="DA33" s="433"/>
      <c r="DB33" s="433"/>
      <c r="DC33" s="433"/>
      <c r="DD33" s="433"/>
      <c r="DE33" s="433"/>
      <c r="DF33" s="433"/>
      <c r="DG33" s="433"/>
      <c r="DH33" s="433"/>
      <c r="DI33" s="433"/>
      <c r="DJ33" s="433"/>
      <c r="DK33" s="433"/>
      <c r="DL33" s="433"/>
      <c r="DM33" s="433"/>
      <c r="DN33" s="433"/>
      <c r="DO33" s="433"/>
      <c r="DP33" s="433"/>
      <c r="DQ33" s="433"/>
      <c r="DR33" s="433"/>
      <c r="DS33" s="433"/>
      <c r="DT33" s="433"/>
      <c r="DU33" s="433"/>
      <c r="DV33" s="433"/>
      <c r="DW33" s="433"/>
      <c r="DX33" s="433"/>
      <c r="DY33" s="433"/>
      <c r="DZ33" s="433"/>
      <c r="EA33" s="433"/>
      <c r="EB33" s="433"/>
      <c r="EC33" s="433"/>
      <c r="ED33" s="433"/>
      <c r="EE33" s="433"/>
      <c r="EF33" s="433"/>
      <c r="EG33" s="433"/>
      <c r="EH33" s="433"/>
      <c r="EI33" s="433"/>
      <c r="EJ33" s="433"/>
      <c r="EK33" s="433"/>
      <c r="EL33" s="433"/>
      <c r="EM33" s="433"/>
      <c r="EN33" s="433"/>
      <c r="EO33" s="433"/>
    </row>
    <row r="34" spans="1:145">
      <c r="A34" s="432"/>
      <c r="B34" s="432"/>
      <c r="C34" s="432"/>
      <c r="D34" s="432"/>
      <c r="E34" s="432"/>
      <c r="F34" s="432"/>
      <c r="G34" s="432"/>
      <c r="H34" s="432"/>
      <c r="I34" s="432"/>
      <c r="J34" s="432"/>
      <c r="K34" s="432"/>
      <c r="L34" s="432"/>
      <c r="M34" s="432"/>
      <c r="N34" s="432"/>
      <c r="O34" s="432"/>
      <c r="P34" s="432"/>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3"/>
      <c r="AU34" s="433"/>
      <c r="AV34" s="433"/>
      <c r="AW34" s="433"/>
      <c r="AX34" s="433"/>
      <c r="AY34" s="433"/>
      <c r="AZ34" s="433"/>
      <c r="BA34" s="433"/>
      <c r="BB34" s="433"/>
      <c r="BC34" s="433"/>
      <c r="BD34" s="433"/>
      <c r="BE34" s="433"/>
      <c r="BF34" s="433"/>
      <c r="BG34" s="433"/>
      <c r="BH34" s="433"/>
      <c r="BI34" s="433"/>
      <c r="BJ34" s="433"/>
      <c r="BK34" s="433"/>
      <c r="BL34" s="433"/>
      <c r="BM34" s="433"/>
      <c r="BN34" s="433"/>
      <c r="BO34" s="433"/>
      <c r="BP34" s="433"/>
      <c r="BQ34" s="433"/>
      <c r="BR34" s="433"/>
      <c r="BS34" s="433"/>
      <c r="BT34" s="433"/>
      <c r="BU34" s="433"/>
      <c r="BV34" s="433"/>
      <c r="BW34" s="433"/>
      <c r="BX34" s="433"/>
      <c r="BY34" s="433"/>
      <c r="BZ34" s="433"/>
      <c r="CA34" s="433"/>
      <c r="CB34" s="433"/>
      <c r="CC34" s="433"/>
      <c r="CD34" s="433"/>
      <c r="CE34" s="433"/>
      <c r="CF34" s="433"/>
      <c r="CG34" s="433"/>
      <c r="CH34" s="433"/>
      <c r="CI34" s="433"/>
      <c r="CJ34" s="433"/>
      <c r="CK34" s="433"/>
      <c r="CL34" s="433"/>
      <c r="CM34" s="433"/>
      <c r="CN34" s="433"/>
      <c r="CO34" s="433"/>
      <c r="CP34" s="433"/>
      <c r="CQ34" s="433"/>
      <c r="CR34" s="433"/>
      <c r="CS34" s="433"/>
      <c r="CT34" s="433"/>
      <c r="CU34" s="433"/>
      <c r="CV34" s="433"/>
      <c r="CW34" s="433"/>
      <c r="CX34" s="433"/>
      <c r="CY34" s="433"/>
      <c r="CZ34" s="433"/>
      <c r="DA34" s="433"/>
      <c r="DB34" s="433"/>
      <c r="DC34" s="433"/>
      <c r="DD34" s="433"/>
      <c r="DE34" s="433"/>
      <c r="DF34" s="433"/>
      <c r="DG34" s="433"/>
      <c r="DH34" s="433"/>
      <c r="DI34" s="433"/>
      <c r="DJ34" s="433"/>
      <c r="DK34" s="433"/>
      <c r="DL34" s="433"/>
      <c r="DM34" s="433"/>
      <c r="DN34" s="433"/>
      <c r="DO34" s="433"/>
      <c r="DP34" s="433"/>
      <c r="DQ34" s="433"/>
      <c r="DR34" s="433"/>
      <c r="DS34" s="433"/>
      <c r="DT34" s="433"/>
      <c r="DU34" s="433"/>
      <c r="DV34" s="433"/>
      <c r="DW34" s="433"/>
      <c r="DX34" s="433"/>
      <c r="DY34" s="433"/>
      <c r="DZ34" s="433"/>
      <c r="EA34" s="433"/>
      <c r="EB34" s="433"/>
      <c r="EC34" s="433"/>
      <c r="ED34" s="433"/>
      <c r="EE34" s="433"/>
      <c r="EF34" s="433"/>
      <c r="EG34" s="433"/>
      <c r="EH34" s="433"/>
      <c r="EI34" s="433"/>
      <c r="EJ34" s="433"/>
      <c r="EK34" s="433"/>
      <c r="EL34" s="433"/>
      <c r="EM34" s="433"/>
      <c r="EN34" s="433"/>
      <c r="EO34" s="433"/>
    </row>
    <row r="35" spans="1:145">
      <c r="A35" s="432"/>
      <c r="B35" s="432"/>
      <c r="C35" s="432"/>
      <c r="D35" s="432"/>
      <c r="E35" s="432"/>
      <c r="F35" s="432"/>
      <c r="G35" s="432"/>
      <c r="H35" s="432"/>
      <c r="I35" s="432"/>
      <c r="J35" s="432"/>
      <c r="K35" s="432"/>
      <c r="L35" s="432"/>
      <c r="M35" s="432"/>
      <c r="N35" s="432"/>
      <c r="O35" s="432"/>
      <c r="P35" s="432"/>
      <c r="U35" s="433"/>
      <c r="V35" s="433"/>
      <c r="W35" s="433"/>
      <c r="X35" s="433"/>
      <c r="Y35" s="433"/>
      <c r="Z35" s="433"/>
      <c r="AA35" s="433"/>
      <c r="AB35" s="433"/>
      <c r="AC35" s="433"/>
      <c r="AD35" s="433"/>
      <c r="AE35" s="433"/>
      <c r="AF35" s="433"/>
      <c r="AG35" s="433"/>
      <c r="AH35" s="433"/>
      <c r="AI35" s="433"/>
      <c r="AJ35" s="433"/>
      <c r="AK35" s="433"/>
      <c r="AL35" s="433"/>
      <c r="AM35" s="433"/>
      <c r="AN35" s="433"/>
      <c r="AO35" s="433"/>
      <c r="AP35" s="433"/>
      <c r="AQ35" s="433"/>
      <c r="AR35" s="433"/>
      <c r="AS35" s="433"/>
      <c r="AT35" s="433"/>
      <c r="AU35" s="433"/>
      <c r="AV35" s="433"/>
      <c r="AW35" s="433"/>
      <c r="AX35" s="433"/>
      <c r="AY35" s="433"/>
      <c r="AZ35" s="433"/>
      <c r="BA35" s="433"/>
      <c r="BB35" s="433"/>
      <c r="BC35" s="433"/>
      <c r="BD35" s="433"/>
      <c r="BE35" s="433"/>
      <c r="BF35" s="433"/>
      <c r="BG35" s="433"/>
      <c r="BH35" s="433"/>
      <c r="BI35" s="433"/>
      <c r="BJ35" s="433"/>
      <c r="BK35" s="433"/>
      <c r="BL35" s="433"/>
      <c r="BM35" s="433"/>
      <c r="BN35" s="433"/>
      <c r="BO35" s="433"/>
      <c r="BP35" s="433"/>
      <c r="BQ35" s="433"/>
      <c r="BR35" s="433"/>
      <c r="BS35" s="433"/>
      <c r="BT35" s="433"/>
      <c r="BU35" s="433"/>
      <c r="BV35" s="433"/>
      <c r="BW35" s="433"/>
      <c r="BX35" s="433"/>
      <c r="BY35" s="433"/>
      <c r="BZ35" s="433"/>
      <c r="CA35" s="433"/>
      <c r="CB35" s="433"/>
      <c r="CC35" s="433"/>
      <c r="CD35" s="433"/>
      <c r="CE35" s="433"/>
      <c r="CF35" s="433"/>
      <c r="CG35" s="433"/>
      <c r="CH35" s="433"/>
      <c r="CI35" s="433"/>
      <c r="CJ35" s="433"/>
      <c r="CK35" s="433"/>
      <c r="CL35" s="433"/>
      <c r="CM35" s="433"/>
      <c r="CN35" s="433"/>
      <c r="CO35" s="433"/>
      <c r="CP35" s="433"/>
      <c r="CQ35" s="433"/>
      <c r="CR35" s="433"/>
      <c r="CS35" s="433"/>
      <c r="CT35" s="433"/>
      <c r="CU35" s="433"/>
      <c r="CV35" s="433"/>
      <c r="CW35" s="433"/>
      <c r="CX35" s="433"/>
      <c r="CY35" s="433"/>
      <c r="CZ35" s="433"/>
      <c r="DA35" s="433"/>
      <c r="DB35" s="433"/>
      <c r="DC35" s="433"/>
      <c r="DD35" s="433"/>
      <c r="DE35" s="433"/>
      <c r="DF35" s="433"/>
      <c r="DG35" s="433"/>
      <c r="DH35" s="433"/>
      <c r="DI35" s="433"/>
      <c r="DJ35" s="433"/>
      <c r="DK35" s="433"/>
      <c r="DL35" s="433"/>
      <c r="DM35" s="433"/>
      <c r="DN35" s="433"/>
      <c r="DO35" s="433"/>
      <c r="DP35" s="433"/>
      <c r="DQ35" s="433"/>
      <c r="DR35" s="433"/>
      <c r="DS35" s="433"/>
      <c r="DT35" s="433"/>
      <c r="DU35" s="433"/>
      <c r="DV35" s="433"/>
      <c r="DW35" s="433"/>
      <c r="DX35" s="433"/>
      <c r="DY35" s="433"/>
      <c r="DZ35" s="433"/>
      <c r="EA35" s="433"/>
      <c r="EB35" s="433"/>
      <c r="EC35" s="433"/>
      <c r="ED35" s="433"/>
      <c r="EE35" s="433"/>
      <c r="EF35" s="433"/>
      <c r="EG35" s="433"/>
      <c r="EH35" s="433"/>
      <c r="EI35" s="433"/>
      <c r="EJ35" s="433"/>
      <c r="EK35" s="433"/>
      <c r="EL35" s="433"/>
      <c r="EM35" s="433"/>
      <c r="EN35" s="433"/>
      <c r="EO35" s="433"/>
    </row>
    <row r="36" spans="1:145">
      <c r="A36" s="432"/>
      <c r="B36" s="432"/>
      <c r="C36" s="432"/>
      <c r="D36" s="432"/>
      <c r="E36" s="432"/>
      <c r="F36" s="432"/>
      <c r="G36" s="432"/>
      <c r="H36" s="432"/>
      <c r="I36" s="432"/>
      <c r="J36" s="432"/>
      <c r="K36" s="432"/>
      <c r="L36" s="432"/>
      <c r="M36" s="432"/>
      <c r="N36" s="432"/>
      <c r="O36" s="432"/>
      <c r="P36" s="432"/>
      <c r="U36" s="433"/>
      <c r="V36" s="433"/>
      <c r="W36" s="433"/>
      <c r="X36" s="433"/>
      <c r="Y36" s="433"/>
      <c r="Z36" s="433"/>
      <c r="AA36" s="433"/>
      <c r="AB36" s="433"/>
      <c r="AC36" s="433"/>
      <c r="AD36" s="433"/>
      <c r="AE36" s="433"/>
      <c r="AF36" s="433"/>
      <c r="AG36" s="433"/>
      <c r="AH36" s="433"/>
      <c r="AI36" s="433"/>
      <c r="AJ36" s="433"/>
      <c r="AK36" s="433"/>
      <c r="AL36" s="433"/>
      <c r="AM36" s="433"/>
      <c r="AN36" s="433"/>
      <c r="AO36" s="433"/>
      <c r="AP36" s="433"/>
      <c r="AQ36" s="433"/>
      <c r="AR36" s="433"/>
      <c r="AS36" s="433"/>
      <c r="AT36" s="433"/>
      <c r="AU36" s="433"/>
      <c r="AV36" s="433"/>
      <c r="AW36" s="433"/>
      <c r="AX36" s="433"/>
      <c r="AY36" s="433"/>
      <c r="AZ36" s="433"/>
      <c r="BA36" s="433"/>
      <c r="BB36" s="433"/>
      <c r="BC36" s="433"/>
      <c r="BD36" s="433"/>
      <c r="BE36" s="433"/>
      <c r="BF36" s="433"/>
      <c r="BG36" s="433"/>
      <c r="BH36" s="433"/>
      <c r="BI36" s="433"/>
      <c r="BJ36" s="433"/>
      <c r="BK36" s="433"/>
      <c r="BL36" s="433"/>
      <c r="BM36" s="433"/>
      <c r="BN36" s="433"/>
      <c r="BO36" s="433"/>
      <c r="BP36" s="433"/>
      <c r="BQ36" s="433"/>
      <c r="BR36" s="433"/>
      <c r="BS36" s="433"/>
      <c r="BT36" s="433"/>
      <c r="BU36" s="433"/>
      <c r="BV36" s="433"/>
      <c r="BW36" s="433"/>
      <c r="BX36" s="433"/>
      <c r="BY36" s="433"/>
      <c r="BZ36" s="433"/>
      <c r="CA36" s="433"/>
      <c r="CB36" s="433"/>
      <c r="CC36" s="433"/>
      <c r="CD36" s="433"/>
      <c r="CE36" s="433"/>
      <c r="CF36" s="433"/>
      <c r="CG36" s="433"/>
      <c r="CH36" s="433"/>
      <c r="CI36" s="433"/>
      <c r="CJ36" s="433"/>
      <c r="CK36" s="433"/>
      <c r="CL36" s="433"/>
      <c r="CM36" s="433"/>
      <c r="CN36" s="433"/>
      <c r="CO36" s="433"/>
      <c r="CP36" s="433"/>
      <c r="CQ36" s="433"/>
      <c r="CR36" s="433"/>
      <c r="CS36" s="433"/>
      <c r="CT36" s="433"/>
      <c r="CU36" s="433"/>
      <c r="CV36" s="433"/>
      <c r="CW36" s="433"/>
      <c r="CX36" s="433"/>
      <c r="CY36" s="433"/>
      <c r="CZ36" s="433"/>
      <c r="DA36" s="433"/>
      <c r="DB36" s="433"/>
      <c r="DC36" s="433"/>
      <c r="DD36" s="433"/>
      <c r="DE36" s="433"/>
      <c r="DF36" s="433"/>
      <c r="DG36" s="433"/>
      <c r="DH36" s="433"/>
      <c r="DI36" s="433"/>
      <c r="DJ36" s="433"/>
      <c r="DK36" s="433"/>
      <c r="DL36" s="433"/>
      <c r="DM36" s="433"/>
      <c r="DN36" s="433"/>
      <c r="DO36" s="433"/>
      <c r="DP36" s="433"/>
      <c r="DQ36" s="433"/>
      <c r="DR36" s="433"/>
      <c r="DS36" s="433"/>
      <c r="DT36" s="433"/>
      <c r="DU36" s="433"/>
      <c r="DV36" s="433"/>
      <c r="DW36" s="433"/>
      <c r="DX36" s="433"/>
      <c r="DY36" s="433"/>
      <c r="DZ36" s="433"/>
      <c r="EA36" s="433"/>
      <c r="EB36" s="433"/>
      <c r="EC36" s="433"/>
      <c r="ED36" s="433"/>
      <c r="EE36" s="433"/>
      <c r="EF36" s="433"/>
      <c r="EG36" s="433"/>
      <c r="EH36" s="433"/>
      <c r="EI36" s="433"/>
      <c r="EJ36" s="433"/>
      <c r="EK36" s="433"/>
      <c r="EL36" s="433"/>
      <c r="EM36" s="433"/>
      <c r="EN36" s="433"/>
      <c r="EO36" s="433"/>
    </row>
    <row r="37" spans="1:145">
      <c r="A37" s="432"/>
      <c r="B37" s="432"/>
      <c r="C37" s="432"/>
      <c r="D37" s="432"/>
      <c r="E37" s="432"/>
      <c r="F37" s="432"/>
      <c r="G37" s="432"/>
      <c r="H37" s="432"/>
      <c r="I37" s="432"/>
      <c r="J37" s="432"/>
      <c r="K37" s="432"/>
      <c r="L37" s="432"/>
      <c r="M37" s="432"/>
      <c r="N37" s="432"/>
      <c r="O37" s="432"/>
      <c r="P37" s="432"/>
      <c r="U37" s="433"/>
      <c r="V37" s="433"/>
      <c r="W37" s="433"/>
      <c r="X37" s="433"/>
      <c r="Y37" s="433"/>
      <c r="Z37" s="433"/>
      <c r="AA37" s="433"/>
      <c r="AB37" s="433"/>
      <c r="AC37" s="433"/>
      <c r="AD37" s="433"/>
      <c r="AE37" s="433"/>
      <c r="AF37" s="433"/>
      <c r="AG37" s="433"/>
      <c r="AH37" s="433"/>
      <c r="AI37" s="433"/>
      <c r="AJ37" s="433"/>
      <c r="AK37" s="433"/>
      <c r="AL37" s="433"/>
      <c r="AM37" s="433"/>
      <c r="AN37" s="433"/>
      <c r="AO37" s="433"/>
      <c r="AP37" s="433"/>
      <c r="AQ37" s="433"/>
      <c r="AR37" s="433"/>
      <c r="AS37" s="433"/>
      <c r="AT37" s="433"/>
      <c r="AU37" s="433"/>
      <c r="AV37" s="433"/>
      <c r="AW37" s="433"/>
      <c r="AX37" s="433"/>
      <c r="AY37" s="433"/>
      <c r="AZ37" s="433"/>
      <c r="BA37" s="433"/>
      <c r="BB37" s="433"/>
      <c r="BC37" s="433"/>
      <c r="BD37" s="433"/>
      <c r="BE37" s="433"/>
      <c r="BF37" s="433"/>
      <c r="BG37" s="433"/>
      <c r="BH37" s="433"/>
      <c r="BI37" s="433"/>
      <c r="BJ37" s="433"/>
      <c r="BK37" s="433"/>
      <c r="BL37" s="433"/>
      <c r="BM37" s="433"/>
      <c r="BN37" s="433"/>
      <c r="BO37" s="433"/>
      <c r="BP37" s="433"/>
      <c r="BQ37" s="433"/>
      <c r="BR37" s="433"/>
      <c r="BS37" s="433"/>
      <c r="BT37" s="433"/>
      <c r="BU37" s="433"/>
      <c r="BV37" s="433"/>
      <c r="BW37" s="433"/>
      <c r="BX37" s="433"/>
      <c r="BY37" s="433"/>
      <c r="BZ37" s="433"/>
      <c r="CA37" s="433"/>
      <c r="CB37" s="433"/>
      <c r="CC37" s="433"/>
      <c r="CD37" s="433"/>
      <c r="CE37" s="433"/>
      <c r="CF37" s="433"/>
      <c r="CG37" s="433"/>
      <c r="CH37" s="433"/>
      <c r="CI37" s="433"/>
      <c r="CJ37" s="433"/>
      <c r="CK37" s="433"/>
      <c r="CL37" s="433"/>
      <c r="CM37" s="433"/>
      <c r="CN37" s="433"/>
      <c r="CO37" s="433"/>
      <c r="CP37" s="433"/>
      <c r="CQ37" s="433"/>
      <c r="CR37" s="433"/>
      <c r="CS37" s="433"/>
      <c r="CT37" s="433"/>
      <c r="CU37" s="433"/>
      <c r="CV37" s="433"/>
      <c r="CW37" s="433"/>
      <c r="CX37" s="433"/>
      <c r="CY37" s="433"/>
      <c r="CZ37" s="433"/>
      <c r="DA37" s="433"/>
      <c r="DB37" s="433"/>
      <c r="DC37" s="433"/>
      <c r="DD37" s="433"/>
      <c r="DE37" s="433"/>
      <c r="DF37" s="433"/>
      <c r="DG37" s="433"/>
      <c r="DH37" s="433"/>
      <c r="DI37" s="433"/>
      <c r="DJ37" s="433"/>
      <c r="DK37" s="433"/>
      <c r="DL37" s="433"/>
      <c r="DM37" s="433"/>
      <c r="DN37" s="433"/>
      <c r="DO37" s="433"/>
      <c r="DP37" s="433"/>
      <c r="DQ37" s="433"/>
      <c r="DR37" s="433"/>
      <c r="DS37" s="433"/>
      <c r="DT37" s="433"/>
      <c r="DU37" s="433"/>
      <c r="DV37" s="433"/>
      <c r="DW37" s="433"/>
      <c r="DX37" s="433"/>
      <c r="DY37" s="433"/>
      <c r="DZ37" s="433"/>
      <c r="EA37" s="433"/>
      <c r="EB37" s="433"/>
      <c r="EC37" s="433"/>
      <c r="ED37" s="433"/>
      <c r="EE37" s="433"/>
      <c r="EF37" s="433"/>
      <c r="EG37" s="433"/>
      <c r="EH37" s="433"/>
      <c r="EI37" s="433"/>
      <c r="EJ37" s="433"/>
      <c r="EK37" s="433"/>
      <c r="EL37" s="433"/>
      <c r="EM37" s="433"/>
      <c r="EN37" s="433"/>
      <c r="EO37" s="433"/>
    </row>
    <row r="38" spans="1:145">
      <c r="A38" s="432"/>
      <c r="B38" s="432"/>
      <c r="C38" s="432"/>
      <c r="D38" s="432"/>
      <c r="E38" s="432"/>
      <c r="F38" s="432"/>
      <c r="G38" s="432"/>
      <c r="H38" s="432"/>
      <c r="I38" s="432"/>
      <c r="J38" s="432"/>
      <c r="K38" s="432"/>
      <c r="L38" s="432"/>
      <c r="M38" s="432"/>
      <c r="N38" s="432"/>
      <c r="O38" s="432"/>
      <c r="P38" s="432"/>
      <c r="U38" s="433"/>
      <c r="V38" s="433"/>
      <c r="W38" s="433"/>
      <c r="X38" s="433"/>
      <c r="Y38" s="433"/>
      <c r="Z38" s="433"/>
      <c r="AA38" s="433"/>
      <c r="AB38" s="433"/>
      <c r="AC38" s="433"/>
      <c r="AD38" s="433"/>
      <c r="AE38" s="433"/>
      <c r="AF38" s="433"/>
      <c r="AG38" s="433"/>
      <c r="AH38" s="433"/>
      <c r="AI38" s="433"/>
      <c r="AJ38" s="433"/>
      <c r="AK38" s="433"/>
      <c r="AL38" s="433"/>
      <c r="AM38" s="433"/>
      <c r="AN38" s="433"/>
      <c r="AO38" s="433"/>
      <c r="AP38" s="433"/>
      <c r="AQ38" s="433"/>
      <c r="AR38" s="433"/>
      <c r="AS38" s="433"/>
      <c r="AT38" s="433"/>
      <c r="AU38" s="433"/>
      <c r="AV38" s="433"/>
      <c r="AW38" s="433"/>
      <c r="AX38" s="433"/>
      <c r="AY38" s="433"/>
      <c r="AZ38" s="433"/>
      <c r="BA38" s="433"/>
      <c r="BB38" s="433"/>
      <c r="BC38" s="433"/>
      <c r="BD38" s="433"/>
      <c r="BE38" s="433"/>
      <c r="BF38" s="433"/>
      <c r="BG38" s="433"/>
      <c r="BH38" s="433"/>
      <c r="BI38" s="433"/>
      <c r="BJ38" s="433"/>
      <c r="BK38" s="433"/>
      <c r="BL38" s="433"/>
      <c r="BM38" s="433"/>
      <c r="BN38" s="433"/>
      <c r="BO38" s="433"/>
      <c r="BP38" s="433"/>
      <c r="BQ38" s="433"/>
      <c r="BR38" s="433"/>
      <c r="BS38" s="433"/>
      <c r="BT38" s="433"/>
      <c r="BU38" s="433"/>
      <c r="BV38" s="433"/>
      <c r="BW38" s="433"/>
      <c r="BX38" s="433"/>
      <c r="BY38" s="433"/>
      <c r="BZ38" s="433"/>
      <c r="CA38" s="433"/>
      <c r="CB38" s="433"/>
      <c r="CC38" s="433"/>
      <c r="CD38" s="433"/>
      <c r="CE38" s="433"/>
      <c r="CF38" s="433"/>
      <c r="CG38" s="433"/>
      <c r="CH38" s="433"/>
      <c r="CI38" s="433"/>
      <c r="CJ38" s="433"/>
      <c r="CK38" s="433"/>
      <c r="CL38" s="433"/>
      <c r="CM38" s="433"/>
      <c r="CN38" s="433"/>
      <c r="CO38" s="433"/>
      <c r="CP38" s="433"/>
      <c r="CQ38" s="433"/>
      <c r="CR38" s="433"/>
      <c r="CS38" s="433"/>
      <c r="CT38" s="433"/>
      <c r="CU38" s="433"/>
      <c r="CV38" s="433"/>
      <c r="CW38" s="433"/>
      <c r="CX38" s="433"/>
      <c r="CY38" s="433"/>
      <c r="CZ38" s="433"/>
      <c r="DA38" s="433"/>
      <c r="DB38" s="433"/>
      <c r="DC38" s="433"/>
      <c r="DD38" s="433"/>
      <c r="DE38" s="433"/>
      <c r="DF38" s="433"/>
      <c r="DG38" s="433"/>
      <c r="DH38" s="433"/>
      <c r="DI38" s="433"/>
      <c r="DJ38" s="433"/>
      <c r="DK38" s="433"/>
      <c r="DL38" s="433"/>
      <c r="DM38" s="433"/>
      <c r="DN38" s="433"/>
      <c r="DO38" s="433"/>
      <c r="DP38" s="433"/>
      <c r="DQ38" s="433"/>
      <c r="DR38" s="433"/>
      <c r="DS38" s="433"/>
      <c r="DT38" s="433"/>
      <c r="DU38" s="433"/>
      <c r="DV38" s="433"/>
      <c r="DW38" s="433"/>
      <c r="DX38" s="433"/>
      <c r="DY38" s="433"/>
      <c r="DZ38" s="433"/>
      <c r="EA38" s="433"/>
      <c r="EB38" s="433"/>
      <c r="EC38" s="433"/>
      <c r="ED38" s="433"/>
      <c r="EE38" s="433"/>
      <c r="EF38" s="433"/>
      <c r="EG38" s="433"/>
      <c r="EH38" s="433"/>
      <c r="EI38" s="433"/>
      <c r="EJ38" s="433"/>
      <c r="EK38" s="433"/>
      <c r="EL38" s="433"/>
      <c r="EM38" s="433"/>
      <c r="EN38" s="433"/>
      <c r="EO38" s="433"/>
    </row>
    <row r="39" spans="1:145">
      <c r="A39" s="432"/>
      <c r="B39" s="432"/>
      <c r="C39" s="432"/>
      <c r="D39" s="432"/>
      <c r="E39" s="432"/>
      <c r="F39" s="432"/>
      <c r="G39" s="432"/>
      <c r="H39" s="432"/>
      <c r="I39" s="432"/>
      <c r="J39" s="432"/>
      <c r="K39" s="432"/>
      <c r="L39" s="432"/>
      <c r="M39" s="432"/>
      <c r="N39" s="432"/>
      <c r="O39" s="432"/>
      <c r="P39" s="432"/>
      <c r="U39" s="433"/>
      <c r="V39" s="433"/>
      <c r="W39" s="433"/>
      <c r="X39" s="433"/>
      <c r="Y39" s="433"/>
      <c r="Z39" s="433"/>
      <c r="AA39" s="433"/>
      <c r="AB39" s="433"/>
      <c r="AC39" s="433"/>
      <c r="AD39" s="433"/>
      <c r="AE39" s="433"/>
      <c r="AF39" s="433"/>
      <c r="AG39" s="433"/>
      <c r="AH39" s="433"/>
      <c r="AI39" s="433"/>
      <c r="AJ39" s="433"/>
      <c r="AK39" s="433"/>
      <c r="AL39" s="433"/>
      <c r="AM39" s="433"/>
      <c r="AN39" s="433"/>
      <c r="AO39" s="433"/>
      <c r="AP39" s="433"/>
      <c r="AQ39" s="433"/>
      <c r="AR39" s="433"/>
      <c r="AS39" s="433"/>
      <c r="AT39" s="433"/>
      <c r="AU39" s="433"/>
      <c r="AV39" s="433"/>
      <c r="AW39" s="433"/>
      <c r="AX39" s="433"/>
      <c r="AY39" s="433"/>
      <c r="AZ39" s="433"/>
      <c r="BA39" s="433"/>
      <c r="BB39" s="433"/>
      <c r="BC39" s="433"/>
      <c r="BD39" s="433"/>
      <c r="BE39" s="433"/>
      <c r="BF39" s="433"/>
      <c r="BG39" s="433"/>
      <c r="BH39" s="433"/>
      <c r="BI39" s="433"/>
      <c r="BJ39" s="433"/>
      <c r="BK39" s="433"/>
      <c r="BL39" s="433"/>
      <c r="BM39" s="433"/>
      <c r="BN39" s="433"/>
      <c r="BO39" s="433"/>
      <c r="BP39" s="433"/>
      <c r="BQ39" s="433"/>
      <c r="BR39" s="433"/>
      <c r="BS39" s="433"/>
      <c r="BT39" s="433"/>
      <c r="BU39" s="433"/>
      <c r="BV39" s="433"/>
      <c r="BW39" s="433"/>
      <c r="BX39" s="433"/>
      <c r="BY39" s="433"/>
      <c r="BZ39" s="433"/>
      <c r="CA39" s="433"/>
      <c r="CB39" s="433"/>
      <c r="CC39" s="433"/>
      <c r="CD39" s="433"/>
      <c r="CE39" s="433"/>
      <c r="CF39" s="433"/>
      <c r="CG39" s="433"/>
      <c r="CH39" s="433"/>
      <c r="CI39" s="433"/>
      <c r="CJ39" s="433"/>
      <c r="CK39" s="433"/>
      <c r="CL39" s="433"/>
      <c r="CM39" s="433"/>
      <c r="CN39" s="433"/>
      <c r="CO39" s="433"/>
      <c r="CP39" s="433"/>
      <c r="CQ39" s="433"/>
      <c r="CR39" s="433"/>
      <c r="CS39" s="433"/>
      <c r="CT39" s="433"/>
      <c r="CU39" s="433"/>
      <c r="CV39" s="433"/>
      <c r="CW39" s="433"/>
      <c r="CX39" s="433"/>
      <c r="CY39" s="433"/>
      <c r="CZ39" s="433"/>
      <c r="DA39" s="433"/>
      <c r="DB39" s="433"/>
      <c r="DC39" s="433"/>
      <c r="DD39" s="433"/>
      <c r="DE39" s="433"/>
      <c r="DF39" s="433"/>
      <c r="DG39" s="433"/>
      <c r="DH39" s="433"/>
      <c r="DI39" s="433"/>
      <c r="DJ39" s="433"/>
      <c r="DK39" s="433"/>
      <c r="DL39" s="433"/>
      <c r="DM39" s="433"/>
      <c r="DN39" s="433"/>
      <c r="DO39" s="433"/>
      <c r="DP39" s="433"/>
      <c r="DQ39" s="433"/>
      <c r="DR39" s="433"/>
      <c r="DS39" s="433"/>
      <c r="DT39" s="433"/>
      <c r="DU39" s="433"/>
      <c r="DV39" s="433"/>
      <c r="DW39" s="433"/>
      <c r="DX39" s="433"/>
      <c r="DY39" s="433"/>
      <c r="DZ39" s="433"/>
      <c r="EA39" s="433"/>
      <c r="EB39" s="433"/>
      <c r="EC39" s="433"/>
      <c r="ED39" s="433"/>
      <c r="EE39" s="433"/>
      <c r="EF39" s="433"/>
      <c r="EG39" s="433"/>
      <c r="EH39" s="433"/>
      <c r="EI39" s="433"/>
      <c r="EJ39" s="433"/>
      <c r="EK39" s="433"/>
      <c r="EL39" s="433"/>
      <c r="EM39" s="433"/>
      <c r="EN39" s="433"/>
      <c r="EO39" s="433"/>
    </row>
    <row r="40" spans="1:145">
      <c r="A40" s="432"/>
      <c r="B40" s="432"/>
      <c r="C40" s="432"/>
      <c r="D40" s="432"/>
      <c r="E40" s="432"/>
      <c r="F40" s="432"/>
      <c r="G40" s="432"/>
      <c r="H40" s="432"/>
      <c r="I40" s="432"/>
      <c r="J40" s="432"/>
      <c r="K40" s="432"/>
      <c r="L40" s="432"/>
      <c r="M40" s="432"/>
      <c r="N40" s="432"/>
      <c r="O40" s="432"/>
      <c r="P40" s="432"/>
      <c r="U40" s="433"/>
      <c r="V40" s="433"/>
      <c r="W40" s="433"/>
      <c r="X40" s="433"/>
      <c r="Y40" s="433"/>
      <c r="Z40" s="433"/>
      <c r="AA40" s="433"/>
      <c r="AB40" s="433"/>
      <c r="AC40" s="433"/>
      <c r="AD40" s="433"/>
      <c r="AE40" s="433"/>
      <c r="AF40" s="433"/>
      <c r="AG40" s="433"/>
      <c r="AH40" s="433"/>
      <c r="AI40" s="433"/>
      <c r="AJ40" s="433"/>
      <c r="AK40" s="433"/>
      <c r="AL40" s="433"/>
      <c r="AM40" s="433"/>
      <c r="AN40" s="433"/>
      <c r="AO40" s="433"/>
      <c r="AP40" s="433"/>
      <c r="AQ40" s="433"/>
      <c r="AR40" s="433"/>
      <c r="AS40" s="433"/>
      <c r="AT40" s="433"/>
      <c r="AU40" s="433"/>
      <c r="AV40" s="433"/>
      <c r="AW40" s="433"/>
      <c r="AX40" s="433"/>
      <c r="AY40" s="433"/>
      <c r="AZ40" s="433"/>
      <c r="BA40" s="433"/>
      <c r="BB40" s="433"/>
      <c r="BC40" s="433"/>
      <c r="BD40" s="433"/>
      <c r="BE40" s="433"/>
      <c r="BF40" s="433"/>
      <c r="BG40" s="433"/>
      <c r="BH40" s="433"/>
      <c r="BI40" s="433"/>
      <c r="BJ40" s="433"/>
      <c r="BK40" s="433"/>
      <c r="BL40" s="433"/>
      <c r="BM40" s="433"/>
      <c r="BN40" s="433"/>
      <c r="BO40" s="433"/>
      <c r="BP40" s="433"/>
      <c r="BQ40" s="433"/>
      <c r="BR40" s="433"/>
      <c r="BS40" s="433"/>
      <c r="BT40" s="433"/>
      <c r="BU40" s="433"/>
      <c r="BV40" s="433"/>
      <c r="BW40" s="433"/>
      <c r="BX40" s="433"/>
      <c r="BY40" s="433"/>
      <c r="BZ40" s="433"/>
      <c r="CA40" s="433"/>
      <c r="CB40" s="433"/>
      <c r="CC40" s="433"/>
      <c r="CD40" s="433"/>
      <c r="CE40" s="433"/>
      <c r="CF40" s="433"/>
      <c r="CG40" s="433"/>
      <c r="CH40" s="433"/>
      <c r="CI40" s="433"/>
      <c r="CJ40" s="433"/>
      <c r="CK40" s="433"/>
      <c r="CL40" s="433"/>
      <c r="CM40" s="433"/>
      <c r="CN40" s="433"/>
      <c r="CO40" s="433"/>
      <c r="CP40" s="433"/>
      <c r="CQ40" s="433"/>
      <c r="CR40" s="433"/>
      <c r="CS40" s="433"/>
      <c r="CT40" s="433"/>
      <c r="CU40" s="433"/>
      <c r="CV40" s="433"/>
      <c r="CW40" s="433"/>
      <c r="CX40" s="433"/>
      <c r="CY40" s="433"/>
      <c r="CZ40" s="433"/>
      <c r="DA40" s="433"/>
      <c r="DB40" s="433"/>
      <c r="DC40" s="433"/>
      <c r="DD40" s="433"/>
      <c r="DE40" s="433"/>
      <c r="DF40" s="433"/>
      <c r="DG40" s="433"/>
      <c r="DH40" s="433"/>
      <c r="DI40" s="433"/>
      <c r="DJ40" s="433"/>
      <c r="DK40" s="433"/>
      <c r="DL40" s="433"/>
      <c r="DM40" s="433"/>
      <c r="DN40" s="433"/>
      <c r="DO40" s="433"/>
      <c r="DP40" s="433"/>
      <c r="DQ40" s="433"/>
      <c r="DR40" s="433"/>
      <c r="DS40" s="433"/>
      <c r="DT40" s="433"/>
      <c r="DU40" s="433"/>
      <c r="DV40" s="433"/>
      <c r="DW40" s="433"/>
      <c r="DX40" s="433"/>
      <c r="DY40" s="433"/>
      <c r="DZ40" s="433"/>
      <c r="EA40" s="433"/>
      <c r="EB40" s="433"/>
      <c r="EC40" s="433"/>
      <c r="ED40" s="433"/>
      <c r="EE40" s="433"/>
      <c r="EF40" s="433"/>
      <c r="EG40" s="433"/>
      <c r="EH40" s="433"/>
      <c r="EI40" s="433"/>
      <c r="EJ40" s="433"/>
      <c r="EK40" s="433"/>
      <c r="EL40" s="433"/>
      <c r="EM40" s="433"/>
      <c r="EN40" s="433"/>
      <c r="EO40" s="433"/>
    </row>
    <row r="41" spans="1:145">
      <c r="A41" s="432"/>
      <c r="B41" s="432"/>
      <c r="C41" s="432"/>
      <c r="D41" s="432"/>
      <c r="E41" s="432"/>
      <c r="F41" s="432"/>
      <c r="G41" s="432"/>
      <c r="H41" s="432"/>
      <c r="I41" s="432"/>
      <c r="J41" s="432"/>
      <c r="K41" s="432"/>
      <c r="L41" s="432"/>
      <c r="M41" s="432"/>
      <c r="N41" s="432"/>
      <c r="O41" s="432"/>
      <c r="P41" s="432"/>
      <c r="U41" s="433"/>
      <c r="V41" s="433"/>
      <c r="W41" s="433"/>
      <c r="X41" s="433"/>
      <c r="Y41" s="433"/>
      <c r="Z41" s="433"/>
      <c r="AA41" s="433"/>
      <c r="AB41" s="433"/>
      <c r="AC41" s="433"/>
      <c r="AD41" s="433"/>
      <c r="AE41" s="433"/>
      <c r="AF41" s="433"/>
      <c r="AG41" s="433"/>
      <c r="AH41" s="433"/>
      <c r="AI41" s="433"/>
      <c r="AJ41" s="433"/>
      <c r="AK41" s="433"/>
      <c r="AL41" s="433"/>
      <c r="AM41" s="433"/>
      <c r="AN41" s="433"/>
      <c r="AO41" s="433"/>
      <c r="AP41" s="433"/>
      <c r="AQ41" s="433"/>
      <c r="AR41" s="433"/>
      <c r="AS41" s="433"/>
      <c r="AT41" s="433"/>
      <c r="AU41" s="433"/>
      <c r="AV41" s="433"/>
      <c r="AW41" s="433"/>
      <c r="AX41" s="433"/>
      <c r="AY41" s="433"/>
      <c r="AZ41" s="433"/>
      <c r="BA41" s="433"/>
      <c r="BB41" s="433"/>
      <c r="BC41" s="433"/>
      <c r="BD41" s="433"/>
      <c r="BE41" s="433"/>
      <c r="BF41" s="433"/>
      <c r="BG41" s="433"/>
      <c r="BH41" s="433"/>
      <c r="BI41" s="433"/>
      <c r="BJ41" s="433"/>
      <c r="BK41" s="433"/>
      <c r="BL41" s="433"/>
      <c r="BM41" s="433"/>
      <c r="BN41" s="433"/>
      <c r="BO41" s="433"/>
      <c r="BP41" s="433"/>
      <c r="BQ41" s="433"/>
      <c r="BR41" s="433"/>
      <c r="BS41" s="433"/>
      <c r="BT41" s="433"/>
      <c r="BU41" s="433"/>
      <c r="BV41" s="433"/>
      <c r="BW41" s="433"/>
      <c r="BX41" s="433"/>
      <c r="BY41" s="433"/>
      <c r="BZ41" s="433"/>
      <c r="CA41" s="433"/>
      <c r="CB41" s="433"/>
      <c r="CC41" s="433"/>
      <c r="CD41" s="433"/>
      <c r="CE41" s="433"/>
      <c r="CF41" s="433"/>
      <c r="CG41" s="433"/>
      <c r="CH41" s="433"/>
      <c r="CI41" s="433"/>
      <c r="CJ41" s="433"/>
      <c r="CK41" s="433"/>
      <c r="CL41" s="433"/>
      <c r="CM41" s="433"/>
      <c r="CN41" s="433"/>
      <c r="CO41" s="433"/>
      <c r="CP41" s="433"/>
      <c r="CQ41" s="433"/>
      <c r="CR41" s="433"/>
      <c r="CS41" s="433"/>
      <c r="CT41" s="433"/>
      <c r="CU41" s="433"/>
      <c r="CV41" s="433"/>
      <c r="CW41" s="433"/>
      <c r="CX41" s="433"/>
      <c r="CY41" s="433"/>
      <c r="CZ41" s="433"/>
      <c r="DA41" s="433"/>
      <c r="DB41" s="433"/>
      <c r="DC41" s="433"/>
      <c r="DD41" s="433"/>
      <c r="DE41" s="433"/>
      <c r="DF41" s="433"/>
      <c r="DG41" s="433"/>
      <c r="DH41" s="433"/>
      <c r="DI41" s="433"/>
      <c r="DJ41" s="433"/>
      <c r="DK41" s="433"/>
      <c r="DL41" s="433"/>
      <c r="DM41" s="433"/>
      <c r="DN41" s="433"/>
      <c r="DO41" s="433"/>
      <c r="DP41" s="433"/>
      <c r="DQ41" s="433"/>
      <c r="DR41" s="433"/>
      <c r="DS41" s="433"/>
      <c r="DT41" s="433"/>
      <c r="DU41" s="433"/>
      <c r="DV41" s="433"/>
      <c r="DW41" s="433"/>
      <c r="DX41" s="433"/>
      <c r="DY41" s="433"/>
      <c r="DZ41" s="433"/>
      <c r="EA41" s="433"/>
      <c r="EB41" s="433"/>
      <c r="EC41" s="433"/>
      <c r="ED41" s="433"/>
      <c r="EE41" s="433"/>
      <c r="EF41" s="433"/>
      <c r="EG41" s="433"/>
      <c r="EH41" s="433"/>
      <c r="EI41" s="433"/>
      <c r="EJ41" s="433"/>
      <c r="EK41" s="433"/>
      <c r="EL41" s="433"/>
      <c r="EM41" s="433"/>
      <c r="EN41" s="433"/>
      <c r="EO41" s="433"/>
    </row>
    <row r="42" spans="1:145">
      <c r="A42" s="432"/>
      <c r="B42" s="432"/>
      <c r="C42" s="432"/>
      <c r="D42" s="432"/>
      <c r="E42" s="432"/>
      <c r="F42" s="432"/>
      <c r="G42" s="432"/>
      <c r="H42" s="432"/>
      <c r="I42" s="432"/>
      <c r="J42" s="432"/>
      <c r="K42" s="432"/>
      <c r="L42" s="432"/>
      <c r="M42" s="432"/>
      <c r="N42" s="432"/>
      <c r="O42" s="432"/>
      <c r="P42" s="432"/>
      <c r="U42" s="433"/>
      <c r="V42" s="433"/>
      <c r="W42" s="433"/>
      <c r="X42" s="433"/>
      <c r="Y42" s="433"/>
      <c r="Z42" s="433"/>
      <c r="AA42" s="433"/>
      <c r="AB42" s="433"/>
      <c r="AC42" s="433"/>
      <c r="AD42" s="433"/>
      <c r="AE42" s="433"/>
      <c r="AF42" s="433"/>
      <c r="AG42" s="433"/>
      <c r="AH42" s="433"/>
      <c r="AI42" s="433"/>
      <c r="AJ42" s="433"/>
      <c r="AK42" s="433"/>
      <c r="AL42" s="433"/>
      <c r="AM42" s="433"/>
      <c r="AN42" s="433"/>
      <c r="AO42" s="433"/>
      <c r="AP42" s="433"/>
      <c r="AQ42" s="433"/>
      <c r="AR42" s="433"/>
      <c r="AS42" s="433"/>
      <c r="AT42" s="433"/>
      <c r="AU42" s="433"/>
      <c r="AV42" s="433"/>
      <c r="AW42" s="433"/>
      <c r="AX42" s="433"/>
      <c r="AY42" s="433"/>
      <c r="AZ42" s="433"/>
      <c r="BA42" s="433"/>
      <c r="BB42" s="433"/>
      <c r="BC42" s="433"/>
      <c r="BD42" s="433"/>
      <c r="BE42" s="433"/>
      <c r="BF42" s="433"/>
      <c r="BG42" s="433"/>
      <c r="BH42" s="433"/>
      <c r="BI42" s="433"/>
      <c r="BJ42" s="433"/>
      <c r="BK42" s="433"/>
      <c r="BL42" s="433"/>
      <c r="BM42" s="433"/>
      <c r="BN42" s="433"/>
      <c r="BO42" s="433"/>
      <c r="BP42" s="433"/>
      <c r="BQ42" s="433"/>
      <c r="BR42" s="433"/>
      <c r="BS42" s="433"/>
      <c r="BT42" s="433"/>
      <c r="BU42" s="433"/>
      <c r="BV42" s="433"/>
      <c r="BW42" s="433"/>
      <c r="BX42" s="433"/>
      <c r="BY42" s="433"/>
      <c r="BZ42" s="433"/>
      <c r="CA42" s="433"/>
      <c r="CB42" s="433"/>
      <c r="CC42" s="433"/>
      <c r="CD42" s="433"/>
      <c r="CE42" s="433"/>
      <c r="CF42" s="433"/>
      <c r="CG42" s="433"/>
      <c r="CH42" s="433"/>
      <c r="CI42" s="433"/>
      <c r="CJ42" s="433"/>
      <c r="CK42" s="433"/>
      <c r="CL42" s="433"/>
      <c r="CM42" s="433"/>
      <c r="CN42" s="433"/>
      <c r="CO42" s="433"/>
      <c r="CP42" s="433"/>
      <c r="CQ42" s="433"/>
      <c r="CR42" s="433"/>
      <c r="CS42" s="433"/>
      <c r="CT42" s="433"/>
      <c r="CU42" s="433"/>
      <c r="CV42" s="433"/>
      <c r="CW42" s="433"/>
      <c r="CX42" s="433"/>
      <c r="CY42" s="433"/>
      <c r="CZ42" s="433"/>
      <c r="DA42" s="433"/>
      <c r="DB42" s="433"/>
      <c r="DC42" s="433"/>
      <c r="DD42" s="433"/>
      <c r="DE42" s="433"/>
      <c r="DF42" s="433"/>
      <c r="DG42" s="433"/>
      <c r="DH42" s="433"/>
      <c r="DI42" s="433"/>
      <c r="DJ42" s="433"/>
      <c r="DK42" s="433"/>
      <c r="DL42" s="433"/>
      <c r="DM42" s="433"/>
      <c r="DN42" s="433"/>
      <c r="DO42" s="433"/>
      <c r="DP42" s="433"/>
      <c r="DQ42" s="433"/>
      <c r="DR42" s="433"/>
      <c r="DS42" s="433"/>
      <c r="DT42" s="433"/>
      <c r="DU42" s="433"/>
      <c r="DV42" s="433"/>
      <c r="DW42" s="433"/>
      <c r="DX42" s="433"/>
      <c r="DY42" s="433"/>
      <c r="DZ42" s="433"/>
      <c r="EA42" s="433"/>
      <c r="EB42" s="433"/>
      <c r="EC42" s="433"/>
      <c r="ED42" s="433"/>
      <c r="EE42" s="433"/>
      <c r="EF42" s="433"/>
      <c r="EG42" s="433"/>
      <c r="EH42" s="433"/>
      <c r="EI42" s="433"/>
      <c r="EJ42" s="433"/>
      <c r="EK42" s="433"/>
      <c r="EL42" s="433"/>
      <c r="EM42" s="433"/>
      <c r="EN42" s="433"/>
      <c r="EO42" s="433"/>
    </row>
    <row r="43" spans="1:145">
      <c r="A43" s="432"/>
      <c r="B43" s="432"/>
      <c r="C43" s="432"/>
      <c r="D43" s="432"/>
      <c r="E43" s="432"/>
      <c r="F43" s="432"/>
      <c r="G43" s="432"/>
      <c r="H43" s="432"/>
      <c r="I43" s="432"/>
      <c r="J43" s="432"/>
      <c r="K43" s="432"/>
      <c r="L43" s="432"/>
      <c r="M43" s="432"/>
      <c r="N43" s="432"/>
      <c r="O43" s="432"/>
      <c r="P43" s="432"/>
      <c r="U43" s="433"/>
      <c r="V43" s="433"/>
      <c r="W43" s="433"/>
      <c r="X43" s="433"/>
      <c r="Y43" s="433"/>
      <c r="Z43" s="433"/>
      <c r="AA43" s="433"/>
      <c r="AB43" s="433"/>
      <c r="AC43" s="433"/>
      <c r="AD43" s="433"/>
      <c r="AE43" s="433"/>
      <c r="AF43" s="433"/>
      <c r="AG43" s="433"/>
      <c r="AH43" s="433"/>
      <c r="AI43" s="433"/>
      <c r="AJ43" s="433"/>
      <c r="AK43" s="433"/>
      <c r="AL43" s="433"/>
      <c r="AM43" s="433"/>
      <c r="AN43" s="433"/>
      <c r="AO43" s="433"/>
      <c r="AP43" s="433"/>
      <c r="AQ43" s="433"/>
      <c r="AR43" s="433"/>
      <c r="AS43" s="433"/>
      <c r="AT43" s="433"/>
      <c r="AU43" s="433"/>
      <c r="AV43" s="433"/>
      <c r="AW43" s="433"/>
      <c r="AX43" s="433"/>
      <c r="AY43" s="433"/>
      <c r="AZ43" s="433"/>
      <c r="BA43" s="433"/>
      <c r="BB43" s="433"/>
      <c r="BC43" s="433"/>
      <c r="BD43" s="433"/>
      <c r="BE43" s="433"/>
      <c r="BF43" s="433"/>
      <c r="BG43" s="433"/>
      <c r="BH43" s="433"/>
      <c r="BI43" s="433"/>
      <c r="BJ43" s="433"/>
      <c r="BK43" s="433"/>
      <c r="BL43" s="433"/>
      <c r="BM43" s="433"/>
      <c r="BN43" s="433"/>
      <c r="BO43" s="433"/>
      <c r="BP43" s="433"/>
      <c r="BQ43" s="433"/>
      <c r="BR43" s="433"/>
      <c r="BS43" s="433"/>
      <c r="BT43" s="433"/>
      <c r="BU43" s="433"/>
      <c r="BV43" s="433"/>
      <c r="BW43" s="433"/>
      <c r="BX43" s="433"/>
      <c r="BY43" s="433"/>
      <c r="BZ43" s="433"/>
      <c r="CA43" s="433"/>
      <c r="CB43" s="433"/>
      <c r="CC43" s="433"/>
      <c r="CD43" s="433"/>
      <c r="CE43" s="433"/>
      <c r="CF43" s="433"/>
      <c r="CG43" s="433"/>
      <c r="CH43" s="433"/>
      <c r="CI43" s="433"/>
      <c r="CJ43" s="433"/>
      <c r="CK43" s="433"/>
      <c r="CL43" s="433"/>
      <c r="CM43" s="433"/>
      <c r="CN43" s="433"/>
      <c r="CO43" s="433"/>
      <c r="CP43" s="433"/>
      <c r="CQ43" s="433"/>
      <c r="CR43" s="433"/>
      <c r="CS43" s="433"/>
      <c r="CT43" s="433"/>
      <c r="CU43" s="433"/>
      <c r="CV43" s="433"/>
      <c r="CW43" s="433"/>
      <c r="CX43" s="433"/>
      <c r="CY43" s="433"/>
      <c r="CZ43" s="433"/>
      <c r="DA43" s="433"/>
      <c r="DB43" s="433"/>
      <c r="DC43" s="433"/>
      <c r="DD43" s="433"/>
      <c r="DE43" s="433"/>
      <c r="DF43" s="433"/>
      <c r="DG43" s="433"/>
      <c r="DH43" s="433"/>
      <c r="DI43" s="433"/>
      <c r="DJ43" s="433"/>
      <c r="DK43" s="433"/>
      <c r="DL43" s="433"/>
      <c r="DM43" s="433"/>
      <c r="DN43" s="433"/>
      <c r="DO43" s="433"/>
      <c r="DP43" s="433"/>
      <c r="DQ43" s="433"/>
      <c r="DR43" s="433"/>
      <c r="DS43" s="433"/>
      <c r="DT43" s="433"/>
      <c r="DU43" s="433"/>
      <c r="DV43" s="433"/>
      <c r="DW43" s="433"/>
      <c r="DX43" s="433"/>
      <c r="DY43" s="433"/>
      <c r="DZ43" s="433"/>
      <c r="EA43" s="433"/>
      <c r="EB43" s="433"/>
      <c r="EC43" s="433"/>
      <c r="ED43" s="433"/>
      <c r="EE43" s="433"/>
      <c r="EF43" s="433"/>
      <c r="EG43" s="433"/>
      <c r="EH43" s="433"/>
      <c r="EI43" s="433"/>
      <c r="EJ43" s="433"/>
      <c r="EK43" s="433"/>
      <c r="EL43" s="433"/>
      <c r="EM43" s="433"/>
      <c r="EN43" s="433"/>
      <c r="EO43" s="433"/>
    </row>
    <row r="44" spans="1:145">
      <c r="A44" s="432"/>
      <c r="B44" s="432"/>
      <c r="C44" s="432"/>
      <c r="D44" s="432"/>
      <c r="E44" s="432"/>
      <c r="F44" s="432"/>
      <c r="G44" s="432"/>
      <c r="H44" s="432"/>
      <c r="I44" s="432"/>
      <c r="J44" s="432"/>
      <c r="K44" s="432"/>
      <c r="L44" s="432"/>
      <c r="M44" s="432"/>
      <c r="N44" s="432"/>
      <c r="O44" s="432"/>
      <c r="P44" s="432"/>
      <c r="U44" s="433"/>
      <c r="V44" s="433"/>
      <c r="W44" s="433"/>
      <c r="X44" s="433"/>
      <c r="Y44" s="433"/>
      <c r="Z44" s="433"/>
      <c r="AA44" s="433"/>
      <c r="AB44" s="433"/>
      <c r="AC44" s="433"/>
      <c r="AD44" s="433"/>
      <c r="AE44" s="433"/>
      <c r="AF44" s="433"/>
      <c r="AG44" s="433"/>
      <c r="AH44" s="433"/>
      <c r="AI44" s="433"/>
      <c r="AJ44" s="433"/>
      <c r="AK44" s="433"/>
      <c r="AL44" s="433"/>
      <c r="AM44" s="433"/>
      <c r="AN44" s="433"/>
      <c r="AO44" s="433"/>
      <c r="AP44" s="433"/>
      <c r="AQ44" s="433"/>
      <c r="AR44" s="433"/>
      <c r="AS44" s="433"/>
      <c r="AT44" s="433"/>
      <c r="AU44" s="433"/>
      <c r="AV44" s="433"/>
      <c r="AW44" s="433"/>
      <c r="AX44" s="433"/>
      <c r="AY44" s="433"/>
      <c r="AZ44" s="433"/>
      <c r="BA44" s="433"/>
      <c r="BB44" s="433"/>
      <c r="BC44" s="433"/>
      <c r="BD44" s="433"/>
      <c r="BE44" s="433"/>
      <c r="BF44" s="433"/>
      <c r="BG44" s="433"/>
      <c r="BH44" s="433"/>
      <c r="BI44" s="433"/>
      <c r="BJ44" s="433"/>
      <c r="BK44" s="433"/>
      <c r="BL44" s="433"/>
      <c r="BM44" s="433"/>
      <c r="BN44" s="433"/>
      <c r="BO44" s="433"/>
      <c r="BP44" s="433"/>
      <c r="BQ44" s="433"/>
      <c r="BR44" s="433"/>
      <c r="BS44" s="433"/>
      <c r="BT44" s="433"/>
      <c r="BU44" s="433"/>
      <c r="BV44" s="433"/>
      <c r="BW44" s="433"/>
      <c r="BX44" s="433"/>
      <c r="BY44" s="433"/>
      <c r="BZ44" s="433"/>
      <c r="CA44" s="433"/>
      <c r="CB44" s="433"/>
      <c r="CC44" s="433"/>
      <c r="CD44" s="433"/>
      <c r="CE44" s="433"/>
      <c r="CF44" s="433"/>
      <c r="CG44" s="433"/>
      <c r="CH44" s="433"/>
      <c r="CI44" s="433"/>
      <c r="CJ44" s="433"/>
      <c r="CK44" s="433"/>
      <c r="CL44" s="433"/>
      <c r="CM44" s="433"/>
      <c r="CN44" s="433"/>
      <c r="CO44" s="433"/>
      <c r="CP44" s="433"/>
      <c r="CQ44" s="433"/>
      <c r="CR44" s="433"/>
      <c r="CS44" s="433"/>
      <c r="CT44" s="433"/>
      <c r="CU44" s="433"/>
      <c r="CV44" s="433"/>
      <c r="CW44" s="433"/>
      <c r="CX44" s="433"/>
      <c r="CY44" s="433"/>
      <c r="CZ44" s="433"/>
      <c r="DA44" s="433"/>
      <c r="DB44" s="433"/>
      <c r="DC44" s="433"/>
      <c r="DD44" s="433"/>
      <c r="DE44" s="433"/>
      <c r="DF44" s="433"/>
      <c r="DG44" s="433"/>
      <c r="DH44" s="433"/>
      <c r="DI44" s="433"/>
      <c r="DJ44" s="433"/>
      <c r="DK44" s="433"/>
      <c r="DL44" s="433"/>
      <c r="DM44" s="433"/>
      <c r="DN44" s="433"/>
      <c r="DO44" s="433"/>
      <c r="DP44" s="433"/>
      <c r="DQ44" s="433"/>
      <c r="DR44" s="433"/>
      <c r="DS44" s="433"/>
      <c r="DT44" s="433"/>
      <c r="DU44" s="433"/>
      <c r="DV44" s="433"/>
      <c r="DW44" s="433"/>
      <c r="DX44" s="433"/>
      <c r="DY44" s="433"/>
      <c r="DZ44" s="433"/>
      <c r="EA44" s="433"/>
      <c r="EB44" s="433"/>
      <c r="EC44" s="433"/>
      <c r="ED44" s="433"/>
      <c r="EE44" s="433"/>
      <c r="EF44" s="433"/>
      <c r="EG44" s="433"/>
      <c r="EH44" s="433"/>
      <c r="EI44" s="433"/>
      <c r="EJ44" s="433"/>
      <c r="EK44" s="433"/>
      <c r="EL44" s="433"/>
      <c r="EM44" s="433"/>
      <c r="EN44" s="433"/>
      <c r="EO44" s="433"/>
    </row>
    <row r="45" spans="1:145">
      <c r="A45" s="432"/>
      <c r="B45" s="432"/>
      <c r="C45" s="432"/>
      <c r="D45" s="432"/>
      <c r="E45" s="432"/>
      <c r="F45" s="432"/>
      <c r="G45" s="432"/>
      <c r="H45" s="432"/>
      <c r="I45" s="432"/>
      <c r="J45" s="432"/>
      <c r="K45" s="432"/>
      <c r="L45" s="432"/>
      <c r="M45" s="432"/>
      <c r="N45" s="432"/>
      <c r="O45" s="432"/>
      <c r="P45" s="432"/>
      <c r="U45" s="433"/>
      <c r="V45" s="433"/>
      <c r="W45" s="433"/>
      <c r="X45" s="433"/>
      <c r="Y45" s="433"/>
      <c r="Z45" s="433"/>
      <c r="AA45" s="433"/>
      <c r="AB45" s="433"/>
      <c r="AC45" s="433"/>
      <c r="AD45" s="433"/>
      <c r="AE45" s="433"/>
      <c r="AF45" s="433"/>
      <c r="AG45" s="433"/>
      <c r="AH45" s="433"/>
      <c r="AI45" s="433"/>
      <c r="AJ45" s="433"/>
      <c r="AK45" s="433"/>
      <c r="AL45" s="433"/>
      <c r="AM45" s="433"/>
      <c r="AN45" s="433"/>
      <c r="AO45" s="433"/>
      <c r="AP45" s="433"/>
      <c r="AQ45" s="433"/>
      <c r="AR45" s="433"/>
      <c r="AS45" s="433"/>
      <c r="AT45" s="433"/>
      <c r="AU45" s="433"/>
      <c r="AV45" s="433"/>
      <c r="AW45" s="433"/>
      <c r="AX45" s="433"/>
      <c r="AY45" s="433"/>
      <c r="AZ45" s="433"/>
      <c r="BA45" s="433"/>
      <c r="BB45" s="433"/>
      <c r="BC45" s="433"/>
      <c r="BD45" s="433"/>
      <c r="BE45" s="433"/>
      <c r="BF45" s="433"/>
      <c r="BG45" s="433"/>
      <c r="BH45" s="433"/>
      <c r="BI45" s="433"/>
      <c r="BJ45" s="433"/>
      <c r="BK45" s="433"/>
      <c r="BL45" s="433"/>
      <c r="BM45" s="433"/>
      <c r="BN45" s="433"/>
      <c r="BO45" s="433"/>
      <c r="BP45" s="433"/>
      <c r="BQ45" s="433"/>
      <c r="BR45" s="433"/>
      <c r="BS45" s="433"/>
      <c r="BT45" s="433"/>
      <c r="BU45" s="433"/>
      <c r="BV45" s="433"/>
      <c r="BW45" s="433"/>
      <c r="BX45" s="433"/>
      <c r="BY45" s="433"/>
      <c r="BZ45" s="433"/>
      <c r="CA45" s="433"/>
      <c r="CB45" s="433"/>
      <c r="CC45" s="433"/>
      <c r="CD45" s="433"/>
      <c r="CE45" s="433"/>
      <c r="CF45" s="433"/>
      <c r="CG45" s="433"/>
      <c r="CH45" s="433"/>
      <c r="CI45" s="433"/>
      <c r="CJ45" s="433"/>
      <c r="CK45" s="433"/>
      <c r="CL45" s="433"/>
      <c r="CM45" s="433"/>
      <c r="CN45" s="433"/>
      <c r="CO45" s="433"/>
      <c r="CP45" s="433"/>
      <c r="CQ45" s="433"/>
      <c r="CR45" s="433"/>
      <c r="CS45" s="433"/>
      <c r="CT45" s="433"/>
      <c r="CU45" s="433"/>
      <c r="CV45" s="433"/>
      <c r="CW45" s="433"/>
      <c r="CX45" s="433"/>
      <c r="CY45" s="433"/>
      <c r="CZ45" s="433"/>
      <c r="DA45" s="433"/>
      <c r="DB45" s="433"/>
      <c r="DC45" s="433"/>
      <c r="DD45" s="433"/>
      <c r="DE45" s="433"/>
      <c r="DF45" s="433"/>
      <c r="DG45" s="433"/>
      <c r="DH45" s="433"/>
      <c r="DI45" s="433"/>
      <c r="DJ45" s="433"/>
      <c r="DK45" s="433"/>
      <c r="DL45" s="433"/>
      <c r="DM45" s="433"/>
      <c r="DN45" s="433"/>
      <c r="DO45" s="433"/>
      <c r="DP45" s="433"/>
      <c r="DQ45" s="433"/>
      <c r="DR45" s="433"/>
      <c r="DS45" s="433"/>
      <c r="DT45" s="433"/>
      <c r="DU45" s="433"/>
      <c r="DV45" s="433"/>
      <c r="DW45" s="433"/>
      <c r="DX45" s="433"/>
      <c r="DY45" s="433"/>
      <c r="DZ45" s="433"/>
      <c r="EA45" s="433"/>
      <c r="EB45" s="433"/>
      <c r="EC45" s="433"/>
      <c r="ED45" s="433"/>
      <c r="EE45" s="433"/>
      <c r="EF45" s="433"/>
      <c r="EG45" s="433"/>
      <c r="EH45" s="433"/>
      <c r="EI45" s="433"/>
      <c r="EJ45" s="433"/>
      <c r="EK45" s="433"/>
      <c r="EL45" s="433"/>
      <c r="EM45" s="433"/>
      <c r="EN45" s="433"/>
      <c r="EO45" s="433"/>
    </row>
    <row r="46" spans="1:145">
      <c r="A46" s="432"/>
      <c r="B46" s="432"/>
      <c r="C46" s="432"/>
      <c r="D46" s="432"/>
      <c r="E46" s="432"/>
      <c r="F46" s="432"/>
      <c r="G46" s="432"/>
      <c r="H46" s="432"/>
      <c r="I46" s="432"/>
      <c r="J46" s="432"/>
      <c r="K46" s="432"/>
      <c r="L46" s="432"/>
      <c r="M46" s="432"/>
      <c r="N46" s="432"/>
      <c r="O46" s="432"/>
      <c r="P46" s="432"/>
      <c r="U46" s="433"/>
      <c r="V46" s="433"/>
      <c r="W46" s="433"/>
      <c r="X46" s="433"/>
      <c r="Y46" s="433"/>
      <c r="Z46" s="433"/>
      <c r="AA46" s="433"/>
      <c r="AB46" s="433"/>
      <c r="AC46" s="433"/>
      <c r="AD46" s="433"/>
      <c r="AE46" s="433"/>
      <c r="AF46" s="433"/>
      <c r="AG46" s="433"/>
      <c r="AH46" s="433"/>
      <c r="AI46" s="433"/>
      <c r="AJ46" s="433"/>
      <c r="AK46" s="433"/>
      <c r="AL46" s="433"/>
      <c r="AM46" s="433"/>
      <c r="AN46" s="433"/>
      <c r="AO46" s="433"/>
      <c r="AP46" s="433"/>
      <c r="AQ46" s="433"/>
      <c r="AR46" s="433"/>
      <c r="AS46" s="433"/>
      <c r="AT46" s="433"/>
      <c r="AU46" s="433"/>
      <c r="AV46" s="433"/>
      <c r="AW46" s="433"/>
      <c r="AX46" s="433"/>
      <c r="AY46" s="433"/>
      <c r="AZ46" s="433"/>
      <c r="BA46" s="433"/>
      <c r="BB46" s="433"/>
      <c r="BC46" s="433"/>
      <c r="BD46" s="433"/>
      <c r="BE46" s="433"/>
      <c r="BF46" s="433"/>
      <c r="BG46" s="433"/>
      <c r="BH46" s="433"/>
      <c r="BI46" s="433"/>
      <c r="BJ46" s="433"/>
      <c r="BK46" s="433"/>
      <c r="BL46" s="433"/>
      <c r="BM46" s="433"/>
      <c r="BN46" s="433"/>
      <c r="BO46" s="433"/>
      <c r="BP46" s="433"/>
      <c r="BQ46" s="433"/>
      <c r="BR46" s="433"/>
      <c r="BS46" s="433"/>
      <c r="BT46" s="433"/>
      <c r="BU46" s="433"/>
      <c r="BV46" s="433"/>
      <c r="BW46" s="433"/>
      <c r="BX46" s="433"/>
      <c r="BY46" s="433"/>
      <c r="BZ46" s="433"/>
      <c r="CA46" s="433"/>
      <c r="CB46" s="433"/>
      <c r="CC46" s="433"/>
      <c r="CD46" s="433"/>
      <c r="CE46" s="433"/>
      <c r="CF46" s="433"/>
      <c r="CG46" s="433"/>
      <c r="CH46" s="433"/>
      <c r="CI46" s="433"/>
      <c r="CJ46" s="433"/>
      <c r="CK46" s="433"/>
      <c r="CL46" s="433"/>
      <c r="CM46" s="433"/>
      <c r="CN46" s="433"/>
      <c r="CO46" s="433"/>
      <c r="CP46" s="433"/>
      <c r="CQ46" s="433"/>
      <c r="CR46" s="433"/>
      <c r="CS46" s="433"/>
      <c r="CT46" s="433"/>
      <c r="CU46" s="433"/>
      <c r="CV46" s="433"/>
      <c r="CW46" s="433"/>
      <c r="CX46" s="433"/>
      <c r="CY46" s="433"/>
      <c r="CZ46" s="433"/>
      <c r="DA46" s="433"/>
      <c r="DB46" s="433"/>
      <c r="DC46" s="433"/>
      <c r="DD46" s="433"/>
      <c r="DE46" s="433"/>
      <c r="DF46" s="433"/>
      <c r="DG46" s="433"/>
      <c r="DH46" s="433"/>
      <c r="DI46" s="433"/>
      <c r="DJ46" s="433"/>
      <c r="DK46" s="433"/>
      <c r="DL46" s="433"/>
      <c r="DM46" s="433"/>
      <c r="DN46" s="433"/>
      <c r="DO46" s="433"/>
      <c r="DP46" s="433"/>
      <c r="DQ46" s="433"/>
      <c r="DR46" s="433"/>
      <c r="DS46" s="433"/>
      <c r="DT46" s="433"/>
      <c r="DU46" s="433"/>
      <c r="DV46" s="433"/>
      <c r="DW46" s="433"/>
      <c r="DX46" s="433"/>
      <c r="DY46" s="433"/>
      <c r="DZ46" s="433"/>
      <c r="EA46" s="433"/>
      <c r="EB46" s="433"/>
      <c r="EC46" s="433"/>
      <c r="ED46" s="433"/>
      <c r="EE46" s="433"/>
      <c r="EF46" s="433"/>
      <c r="EG46" s="433"/>
      <c r="EH46" s="433"/>
      <c r="EI46" s="433"/>
      <c r="EJ46" s="433"/>
      <c r="EK46" s="433"/>
      <c r="EL46" s="433"/>
      <c r="EM46" s="433"/>
      <c r="EN46" s="433"/>
      <c r="EO46" s="433"/>
    </row>
    <row r="47" spans="1:145">
      <c r="A47" s="432"/>
      <c r="B47" s="432"/>
      <c r="C47" s="432"/>
      <c r="D47" s="432"/>
      <c r="E47" s="432"/>
      <c r="F47" s="432"/>
      <c r="G47" s="432"/>
      <c r="H47" s="432"/>
      <c r="I47" s="432"/>
      <c r="J47" s="432"/>
      <c r="K47" s="432"/>
      <c r="L47" s="432"/>
      <c r="M47" s="432"/>
      <c r="N47" s="432"/>
      <c r="O47" s="432"/>
      <c r="P47" s="432"/>
      <c r="U47" s="433"/>
      <c r="V47" s="433"/>
      <c r="W47" s="433"/>
      <c r="X47" s="433"/>
      <c r="Y47" s="433"/>
      <c r="Z47" s="433"/>
      <c r="AA47" s="433"/>
      <c r="AB47" s="433"/>
      <c r="AC47" s="433"/>
      <c r="AD47" s="433"/>
      <c r="AE47" s="433"/>
      <c r="AF47" s="433"/>
      <c r="AG47" s="433"/>
      <c r="AH47" s="433"/>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3"/>
      <c r="BF47" s="433"/>
      <c r="BG47" s="433"/>
      <c r="BH47" s="433"/>
      <c r="BI47" s="433"/>
      <c r="BJ47" s="433"/>
      <c r="BK47" s="433"/>
      <c r="BL47" s="433"/>
      <c r="BM47" s="433"/>
      <c r="BN47" s="433"/>
      <c r="BO47" s="433"/>
      <c r="BP47" s="433"/>
      <c r="BQ47" s="433"/>
      <c r="BR47" s="433"/>
      <c r="BS47" s="433"/>
      <c r="BT47" s="433"/>
      <c r="BU47" s="433"/>
      <c r="BV47" s="433"/>
      <c r="BW47" s="433"/>
      <c r="BX47" s="433"/>
      <c r="BY47" s="433"/>
      <c r="BZ47" s="433"/>
      <c r="CA47" s="433"/>
      <c r="CB47" s="433"/>
      <c r="CC47" s="433"/>
      <c r="CD47" s="433"/>
      <c r="CE47" s="433"/>
      <c r="CF47" s="433"/>
      <c r="CG47" s="433"/>
      <c r="CH47" s="433"/>
      <c r="CI47" s="433"/>
      <c r="CJ47" s="433"/>
      <c r="CK47" s="433"/>
      <c r="CL47" s="433"/>
      <c r="CM47" s="433"/>
      <c r="CN47" s="433"/>
      <c r="CO47" s="433"/>
      <c r="CP47" s="433"/>
      <c r="CQ47" s="433"/>
      <c r="CR47" s="433"/>
      <c r="CS47" s="433"/>
      <c r="CT47" s="433"/>
      <c r="CU47" s="433"/>
      <c r="CV47" s="433"/>
      <c r="CW47" s="433"/>
      <c r="CX47" s="433"/>
      <c r="CY47" s="433"/>
      <c r="CZ47" s="433"/>
      <c r="DA47" s="433"/>
      <c r="DB47" s="433"/>
      <c r="DC47" s="433"/>
      <c r="DD47" s="433"/>
      <c r="DE47" s="433"/>
      <c r="DF47" s="433"/>
      <c r="DG47" s="433"/>
      <c r="DH47" s="433"/>
      <c r="DI47" s="433"/>
      <c r="DJ47" s="433"/>
      <c r="DK47" s="433"/>
      <c r="DL47" s="433"/>
      <c r="DM47" s="433"/>
      <c r="DN47" s="433"/>
      <c r="DO47" s="433"/>
      <c r="DP47" s="433"/>
      <c r="DQ47" s="433"/>
      <c r="DR47" s="433"/>
      <c r="DS47" s="433"/>
      <c r="DT47" s="433"/>
      <c r="DU47" s="433"/>
      <c r="DV47" s="433"/>
      <c r="DW47" s="433"/>
      <c r="DX47" s="433"/>
      <c r="DY47" s="433"/>
      <c r="DZ47" s="433"/>
      <c r="EA47" s="433"/>
      <c r="EB47" s="433"/>
      <c r="EC47" s="433"/>
      <c r="ED47" s="433"/>
      <c r="EE47" s="433"/>
      <c r="EF47" s="433"/>
      <c r="EG47" s="433"/>
      <c r="EH47" s="433"/>
      <c r="EI47" s="433"/>
      <c r="EJ47" s="433"/>
      <c r="EK47" s="433"/>
      <c r="EL47" s="433"/>
      <c r="EM47" s="433"/>
      <c r="EN47" s="433"/>
      <c r="EO47" s="433"/>
    </row>
    <row r="48" spans="1:145">
      <c r="A48" s="432"/>
      <c r="B48" s="432"/>
      <c r="C48" s="432"/>
      <c r="D48" s="432"/>
      <c r="E48" s="432"/>
      <c r="F48" s="432"/>
      <c r="G48" s="432"/>
      <c r="H48" s="432"/>
      <c r="I48" s="432"/>
      <c r="J48" s="432"/>
      <c r="K48" s="432"/>
      <c r="L48" s="432"/>
      <c r="M48" s="432"/>
      <c r="N48" s="432"/>
      <c r="O48" s="432"/>
      <c r="P48" s="432"/>
      <c r="U48" s="433"/>
      <c r="V48" s="433"/>
      <c r="W48" s="433"/>
      <c r="X48" s="433"/>
      <c r="Y48" s="433"/>
      <c r="Z48" s="433"/>
      <c r="AA48" s="433"/>
      <c r="AB48" s="433"/>
      <c r="AC48" s="433"/>
      <c r="AD48" s="433"/>
      <c r="AE48" s="433"/>
      <c r="AF48" s="433"/>
      <c r="AG48" s="433"/>
      <c r="AH48" s="433"/>
      <c r="AI48" s="433"/>
      <c r="AJ48" s="433"/>
      <c r="AK48" s="433"/>
      <c r="AL48" s="433"/>
      <c r="AM48" s="433"/>
      <c r="AN48" s="433"/>
      <c r="AO48" s="433"/>
      <c r="AP48" s="433"/>
      <c r="AQ48" s="433"/>
      <c r="AR48" s="433"/>
      <c r="AS48" s="433"/>
      <c r="AT48" s="433"/>
      <c r="AU48" s="433"/>
      <c r="AV48" s="433"/>
      <c r="AW48" s="433"/>
      <c r="AX48" s="433"/>
      <c r="AY48" s="433"/>
      <c r="AZ48" s="433"/>
      <c r="BA48" s="433"/>
      <c r="BB48" s="433"/>
      <c r="BC48" s="433"/>
      <c r="BD48" s="433"/>
      <c r="BE48" s="433"/>
      <c r="BF48" s="433"/>
      <c r="BG48" s="433"/>
      <c r="BH48" s="433"/>
      <c r="BI48" s="433"/>
      <c r="BJ48" s="433"/>
      <c r="BK48" s="433"/>
      <c r="BL48" s="433"/>
      <c r="BM48" s="433"/>
      <c r="BN48" s="433"/>
      <c r="BO48" s="433"/>
      <c r="BP48" s="433"/>
      <c r="BQ48" s="433"/>
      <c r="BR48" s="433"/>
      <c r="BS48" s="433"/>
      <c r="BT48" s="433"/>
      <c r="BU48" s="433"/>
      <c r="BV48" s="433"/>
      <c r="BW48" s="433"/>
      <c r="BX48" s="433"/>
      <c r="BY48" s="433"/>
      <c r="BZ48" s="433"/>
      <c r="CA48" s="433"/>
      <c r="CB48" s="433"/>
      <c r="CC48" s="433"/>
      <c r="CD48" s="433"/>
      <c r="CE48" s="433"/>
      <c r="CF48" s="433"/>
      <c r="CG48" s="433"/>
      <c r="CH48" s="433"/>
      <c r="CI48" s="433"/>
      <c r="CJ48" s="433"/>
      <c r="CK48" s="433"/>
      <c r="CL48" s="433"/>
      <c r="CM48" s="433"/>
      <c r="CN48" s="433"/>
      <c r="CO48" s="433"/>
      <c r="CP48" s="433"/>
      <c r="CQ48" s="433"/>
      <c r="CR48" s="433"/>
      <c r="CS48" s="433"/>
      <c r="CT48" s="433"/>
      <c r="CU48" s="433"/>
      <c r="CV48" s="433"/>
      <c r="CW48" s="433"/>
      <c r="CX48" s="433"/>
      <c r="CY48" s="433"/>
      <c r="CZ48" s="433"/>
      <c r="DA48" s="433"/>
      <c r="DB48" s="433"/>
      <c r="DC48" s="433"/>
      <c r="DD48" s="433"/>
      <c r="DE48" s="433"/>
      <c r="DF48" s="433"/>
      <c r="DG48" s="433"/>
      <c r="DH48" s="433"/>
      <c r="DI48" s="433"/>
      <c r="DJ48" s="433"/>
      <c r="DK48" s="433"/>
      <c r="DL48" s="433"/>
      <c r="DM48" s="433"/>
      <c r="DN48" s="433"/>
      <c r="DO48" s="433"/>
      <c r="DP48" s="433"/>
      <c r="DQ48" s="433"/>
      <c r="DR48" s="433"/>
      <c r="DS48" s="433"/>
      <c r="DT48" s="433"/>
      <c r="DU48" s="433"/>
      <c r="DV48" s="433"/>
      <c r="DW48" s="433"/>
      <c r="DX48" s="433"/>
      <c r="DY48" s="433"/>
      <c r="DZ48" s="433"/>
      <c r="EA48" s="433"/>
      <c r="EB48" s="433"/>
      <c r="EC48" s="433"/>
      <c r="ED48" s="433"/>
      <c r="EE48" s="433"/>
      <c r="EF48" s="433"/>
      <c r="EG48" s="433"/>
      <c r="EH48" s="433"/>
      <c r="EI48" s="433"/>
      <c r="EJ48" s="433"/>
      <c r="EK48" s="433"/>
      <c r="EL48" s="433"/>
      <c r="EM48" s="433"/>
      <c r="EN48" s="433"/>
      <c r="EO48" s="433"/>
    </row>
    <row r="49" spans="1:145">
      <c r="A49" s="432"/>
      <c r="B49" s="432"/>
      <c r="C49" s="432"/>
      <c r="D49" s="432"/>
      <c r="E49" s="432"/>
      <c r="F49" s="432"/>
      <c r="G49" s="432"/>
      <c r="H49" s="432"/>
      <c r="I49" s="432"/>
      <c r="J49" s="432"/>
      <c r="K49" s="432"/>
      <c r="L49" s="432"/>
      <c r="M49" s="432"/>
      <c r="N49" s="432"/>
      <c r="O49" s="432"/>
      <c r="P49" s="432"/>
      <c r="U49" s="433"/>
      <c r="V49" s="433"/>
      <c r="W49" s="433"/>
      <c r="X49" s="433"/>
      <c r="Y49" s="433"/>
      <c r="Z49" s="433"/>
      <c r="AA49" s="433"/>
      <c r="AB49" s="433"/>
      <c r="AC49" s="433"/>
      <c r="AD49" s="433"/>
      <c r="AE49" s="433"/>
      <c r="AF49" s="433"/>
      <c r="AG49" s="433"/>
      <c r="AH49" s="433"/>
      <c r="AI49" s="433"/>
      <c r="AJ49" s="433"/>
      <c r="AK49" s="433"/>
      <c r="AL49" s="433"/>
      <c r="AM49" s="433"/>
      <c r="AN49" s="433"/>
      <c r="AO49" s="433"/>
      <c r="AP49" s="433"/>
      <c r="AQ49" s="433"/>
      <c r="AR49" s="433"/>
      <c r="AS49" s="433"/>
      <c r="AT49" s="433"/>
      <c r="AU49" s="433"/>
      <c r="AV49" s="433"/>
      <c r="AW49" s="433"/>
      <c r="AX49" s="433"/>
      <c r="AY49" s="433"/>
      <c r="AZ49" s="433"/>
      <c r="BA49" s="433"/>
      <c r="BB49" s="433"/>
      <c r="BC49" s="433"/>
      <c r="BD49" s="433"/>
      <c r="BE49" s="433"/>
      <c r="BF49" s="433"/>
      <c r="BG49" s="433"/>
      <c r="BH49" s="433"/>
      <c r="BI49" s="433"/>
      <c r="BJ49" s="433"/>
      <c r="BK49" s="433"/>
      <c r="BL49" s="433"/>
      <c r="BM49" s="433"/>
      <c r="BN49" s="433"/>
      <c r="BO49" s="433"/>
      <c r="BP49" s="433"/>
      <c r="BQ49" s="433"/>
      <c r="BR49" s="433"/>
      <c r="BS49" s="433"/>
      <c r="BT49" s="433"/>
      <c r="BU49" s="433"/>
      <c r="BV49" s="433"/>
      <c r="BW49" s="433"/>
      <c r="BX49" s="433"/>
      <c r="BY49" s="433"/>
      <c r="BZ49" s="433"/>
      <c r="CA49" s="433"/>
      <c r="CB49" s="433"/>
      <c r="CC49" s="433"/>
      <c r="CD49" s="433"/>
      <c r="CE49" s="433"/>
      <c r="CF49" s="433"/>
      <c r="CG49" s="433"/>
      <c r="CH49" s="433"/>
      <c r="CI49" s="433"/>
      <c r="CJ49" s="433"/>
      <c r="CK49" s="433"/>
      <c r="CL49" s="433"/>
      <c r="CM49" s="433"/>
      <c r="CN49" s="433"/>
      <c r="CO49" s="433"/>
      <c r="CP49" s="433"/>
      <c r="CQ49" s="433"/>
      <c r="CR49" s="433"/>
      <c r="CS49" s="433"/>
      <c r="CT49" s="433"/>
      <c r="CU49" s="433"/>
      <c r="CV49" s="433"/>
      <c r="CW49" s="433"/>
      <c r="CX49" s="433"/>
      <c r="CY49" s="433"/>
      <c r="CZ49" s="433"/>
      <c r="DA49" s="433"/>
      <c r="DB49" s="433"/>
      <c r="DC49" s="433"/>
      <c r="DD49" s="433"/>
      <c r="DE49" s="433"/>
      <c r="DF49" s="433"/>
      <c r="DG49" s="433"/>
      <c r="DH49" s="433"/>
      <c r="DI49" s="433"/>
      <c r="DJ49" s="433"/>
      <c r="DK49" s="433"/>
      <c r="DL49" s="433"/>
      <c r="DM49" s="433"/>
      <c r="DN49" s="433"/>
      <c r="DO49" s="433"/>
      <c r="DP49" s="433"/>
      <c r="DQ49" s="433"/>
      <c r="DR49" s="433"/>
      <c r="DS49" s="433"/>
      <c r="DT49" s="433"/>
      <c r="DU49" s="433"/>
      <c r="DV49" s="433"/>
      <c r="DW49" s="433"/>
      <c r="DX49" s="433"/>
      <c r="DY49" s="433"/>
      <c r="DZ49" s="433"/>
      <c r="EA49" s="433"/>
      <c r="EB49" s="433"/>
      <c r="EC49" s="433"/>
      <c r="ED49" s="433"/>
      <c r="EE49" s="433"/>
      <c r="EF49" s="433"/>
      <c r="EG49" s="433"/>
      <c r="EH49" s="433"/>
      <c r="EI49" s="433"/>
      <c r="EJ49" s="433"/>
      <c r="EK49" s="433"/>
      <c r="EL49" s="433"/>
      <c r="EM49" s="433"/>
      <c r="EN49" s="433"/>
      <c r="EO49" s="433"/>
    </row>
    <row r="50" spans="1:145">
      <c r="A50" s="432"/>
      <c r="B50" s="432"/>
      <c r="C50" s="432"/>
      <c r="D50" s="432"/>
      <c r="E50" s="432"/>
      <c r="F50" s="432"/>
      <c r="G50" s="432"/>
      <c r="H50" s="432"/>
      <c r="I50" s="432"/>
      <c r="J50" s="432"/>
      <c r="K50" s="432"/>
      <c r="L50" s="432"/>
      <c r="M50" s="432"/>
      <c r="N50" s="432"/>
      <c r="O50" s="432"/>
      <c r="P50" s="432"/>
      <c r="U50" s="433"/>
      <c r="V50" s="433"/>
      <c r="W50" s="433"/>
      <c r="X50" s="433"/>
      <c r="Y50" s="433"/>
      <c r="Z50" s="433"/>
      <c r="AA50" s="433"/>
      <c r="AB50" s="433"/>
      <c r="AC50" s="433"/>
      <c r="AD50" s="433"/>
      <c r="AE50" s="433"/>
      <c r="AF50" s="433"/>
      <c r="AG50" s="433"/>
      <c r="AH50" s="433"/>
      <c r="AI50" s="433"/>
      <c r="AJ50" s="433"/>
      <c r="AK50" s="433"/>
      <c r="AL50" s="433"/>
      <c r="AM50" s="433"/>
      <c r="AN50" s="433"/>
      <c r="AO50" s="433"/>
      <c r="AP50" s="433"/>
      <c r="AQ50" s="433"/>
      <c r="AR50" s="433"/>
      <c r="AS50" s="433"/>
      <c r="AT50" s="433"/>
      <c r="AU50" s="433"/>
      <c r="AV50" s="433"/>
      <c r="AW50" s="433"/>
      <c r="AX50" s="433"/>
      <c r="AY50" s="433"/>
      <c r="AZ50" s="433"/>
      <c r="BA50" s="433"/>
      <c r="BB50" s="433"/>
      <c r="BC50" s="433"/>
      <c r="BD50" s="433"/>
      <c r="BE50" s="433"/>
      <c r="BF50" s="433"/>
      <c r="BG50" s="433"/>
      <c r="BH50" s="433"/>
      <c r="BI50" s="433"/>
      <c r="BJ50" s="433"/>
      <c r="BK50" s="433"/>
      <c r="BL50" s="433"/>
      <c r="BM50" s="433"/>
      <c r="BN50" s="433"/>
      <c r="BO50" s="433"/>
      <c r="BP50" s="433"/>
      <c r="BQ50" s="433"/>
      <c r="BR50" s="433"/>
      <c r="BS50" s="433"/>
      <c r="BT50" s="433"/>
      <c r="BU50" s="433"/>
      <c r="BV50" s="433"/>
      <c r="BW50" s="433"/>
      <c r="BX50" s="433"/>
      <c r="BY50" s="433"/>
      <c r="BZ50" s="433"/>
      <c r="CA50" s="433"/>
      <c r="CB50" s="433"/>
      <c r="CC50" s="433"/>
      <c r="CD50" s="433"/>
      <c r="CE50" s="433"/>
      <c r="CF50" s="433"/>
      <c r="CG50" s="433"/>
      <c r="CH50" s="433"/>
      <c r="CI50" s="433"/>
      <c r="CJ50" s="433"/>
      <c r="CK50" s="433"/>
      <c r="CL50" s="433"/>
      <c r="CM50" s="433"/>
      <c r="CN50" s="433"/>
      <c r="CO50" s="433"/>
      <c r="CP50" s="433"/>
      <c r="CQ50" s="433"/>
      <c r="CR50" s="433"/>
      <c r="CS50" s="433"/>
      <c r="CT50" s="433"/>
      <c r="CU50" s="433"/>
      <c r="CV50" s="433"/>
      <c r="CW50" s="433"/>
      <c r="CX50" s="433"/>
      <c r="CY50" s="433"/>
      <c r="CZ50" s="433"/>
      <c r="DA50" s="433"/>
      <c r="DB50" s="433"/>
      <c r="DC50" s="433"/>
      <c r="DD50" s="433"/>
      <c r="DE50" s="433"/>
      <c r="DF50" s="433"/>
      <c r="DG50" s="433"/>
      <c r="DH50" s="433"/>
      <c r="DI50" s="433"/>
      <c r="DJ50" s="433"/>
      <c r="DK50" s="433"/>
      <c r="DL50" s="433"/>
      <c r="DM50" s="433"/>
      <c r="DN50" s="433"/>
      <c r="DO50" s="433"/>
      <c r="DP50" s="433"/>
      <c r="DQ50" s="433"/>
      <c r="DR50" s="433"/>
      <c r="DS50" s="433"/>
      <c r="DT50" s="433"/>
      <c r="DU50" s="433"/>
      <c r="DV50" s="433"/>
      <c r="DW50" s="433"/>
      <c r="DX50" s="433"/>
      <c r="DY50" s="433"/>
      <c r="DZ50" s="433"/>
      <c r="EA50" s="433"/>
      <c r="EB50" s="433"/>
      <c r="EC50" s="433"/>
      <c r="ED50" s="433"/>
      <c r="EE50" s="433"/>
      <c r="EF50" s="433"/>
      <c r="EG50" s="433"/>
      <c r="EH50" s="433"/>
      <c r="EI50" s="433"/>
      <c r="EJ50" s="433"/>
      <c r="EK50" s="433"/>
      <c r="EL50" s="433"/>
      <c r="EM50" s="433"/>
      <c r="EN50" s="433"/>
      <c r="EO50" s="433"/>
    </row>
    <row r="51" spans="1:145">
      <c r="A51" s="432"/>
      <c r="B51" s="432"/>
      <c r="C51" s="432"/>
      <c r="D51" s="432"/>
      <c r="E51" s="432"/>
      <c r="F51" s="432"/>
      <c r="G51" s="432"/>
      <c r="H51" s="432"/>
      <c r="I51" s="432"/>
      <c r="J51" s="432"/>
      <c r="K51" s="432"/>
      <c r="L51" s="432"/>
      <c r="M51" s="432"/>
      <c r="N51" s="432"/>
      <c r="O51" s="432"/>
      <c r="P51" s="432"/>
      <c r="U51" s="433"/>
      <c r="V51" s="433"/>
      <c r="W51" s="433"/>
      <c r="X51" s="433"/>
      <c r="Y51" s="433"/>
      <c r="Z51" s="433"/>
      <c r="AA51" s="433"/>
      <c r="AB51" s="433"/>
      <c r="AC51" s="433"/>
      <c r="AD51" s="433"/>
      <c r="AE51" s="433"/>
      <c r="AF51" s="433"/>
      <c r="AG51" s="433"/>
      <c r="AH51" s="433"/>
      <c r="AI51" s="433"/>
      <c r="AJ51" s="433"/>
      <c r="AK51" s="433"/>
      <c r="AL51" s="433"/>
      <c r="AM51" s="433"/>
      <c r="AN51" s="433"/>
      <c r="AO51" s="433"/>
      <c r="AP51" s="433"/>
      <c r="AQ51" s="433"/>
      <c r="AR51" s="433"/>
      <c r="AS51" s="433"/>
      <c r="AT51" s="433"/>
      <c r="AU51" s="433"/>
      <c r="AV51" s="433"/>
      <c r="AW51" s="433"/>
      <c r="AX51" s="433"/>
      <c r="AY51" s="433"/>
      <c r="AZ51" s="433"/>
      <c r="BA51" s="433"/>
      <c r="BB51" s="433"/>
      <c r="BC51" s="433"/>
      <c r="BD51" s="433"/>
      <c r="BE51" s="433"/>
      <c r="BF51" s="433"/>
      <c r="BG51" s="433"/>
      <c r="BH51" s="433"/>
      <c r="BI51" s="433"/>
      <c r="BJ51" s="433"/>
      <c r="BK51" s="433"/>
      <c r="BL51" s="433"/>
      <c r="BM51" s="433"/>
      <c r="BN51" s="433"/>
      <c r="BO51" s="433"/>
      <c r="BP51" s="433"/>
      <c r="BQ51" s="433"/>
      <c r="BR51" s="433"/>
      <c r="BS51" s="433"/>
      <c r="BT51" s="433"/>
      <c r="BU51" s="433"/>
      <c r="BV51" s="433"/>
      <c r="BW51" s="433"/>
      <c r="BX51" s="433"/>
      <c r="BY51" s="433"/>
      <c r="BZ51" s="433"/>
      <c r="CA51" s="433"/>
      <c r="CB51" s="433"/>
      <c r="CC51" s="433"/>
      <c r="CD51" s="433"/>
      <c r="CE51" s="433"/>
      <c r="CF51" s="433"/>
      <c r="CG51" s="433"/>
      <c r="CH51" s="433"/>
      <c r="CI51" s="433"/>
      <c r="CJ51" s="433"/>
      <c r="CK51" s="433"/>
      <c r="CL51" s="433"/>
      <c r="CM51" s="433"/>
      <c r="CN51" s="433"/>
      <c r="CO51" s="433"/>
      <c r="CP51" s="433"/>
      <c r="CQ51" s="433"/>
      <c r="CR51" s="433"/>
      <c r="CS51" s="433"/>
      <c r="CT51" s="433"/>
      <c r="CU51" s="433"/>
      <c r="CV51" s="433"/>
      <c r="CW51" s="433"/>
      <c r="CX51" s="433"/>
      <c r="CY51" s="433"/>
      <c r="CZ51" s="433"/>
      <c r="DA51" s="433"/>
      <c r="DB51" s="433"/>
      <c r="DC51" s="433"/>
      <c r="DD51" s="433"/>
      <c r="DE51" s="433"/>
      <c r="DF51" s="433"/>
      <c r="DG51" s="433"/>
      <c r="DH51" s="433"/>
      <c r="DI51" s="433"/>
      <c r="DJ51" s="433"/>
      <c r="DK51" s="433"/>
      <c r="DL51" s="433"/>
      <c r="DM51" s="433"/>
      <c r="DN51" s="433"/>
      <c r="DO51" s="433"/>
      <c r="DP51" s="433"/>
      <c r="DQ51" s="433"/>
      <c r="DR51" s="433"/>
      <c r="DS51" s="433"/>
      <c r="DT51" s="433"/>
      <c r="DU51" s="433"/>
      <c r="DV51" s="433"/>
      <c r="DW51" s="433"/>
      <c r="DX51" s="433"/>
      <c r="DY51" s="433"/>
      <c r="DZ51" s="433"/>
      <c r="EA51" s="433"/>
      <c r="EB51" s="433"/>
      <c r="EC51" s="433"/>
      <c r="ED51" s="433"/>
      <c r="EE51" s="433"/>
      <c r="EF51" s="433"/>
      <c r="EG51" s="433"/>
      <c r="EH51" s="433"/>
      <c r="EI51" s="433"/>
      <c r="EJ51" s="433"/>
      <c r="EK51" s="433"/>
      <c r="EL51" s="433"/>
      <c r="EM51" s="433"/>
      <c r="EN51" s="433"/>
      <c r="EO51" s="433"/>
    </row>
    <row r="52" spans="1:145">
      <c r="A52" s="432"/>
      <c r="B52" s="432"/>
      <c r="C52" s="432"/>
      <c r="D52" s="432"/>
      <c r="E52" s="432"/>
      <c r="F52" s="432"/>
      <c r="G52" s="432"/>
      <c r="H52" s="432"/>
      <c r="I52" s="432"/>
      <c r="J52" s="432"/>
      <c r="K52" s="432"/>
      <c r="L52" s="432"/>
      <c r="M52" s="432"/>
      <c r="N52" s="432"/>
      <c r="O52" s="432"/>
      <c r="P52" s="432"/>
      <c r="U52" s="433"/>
      <c r="V52" s="433"/>
      <c r="W52" s="433"/>
      <c r="X52" s="433"/>
      <c r="Y52" s="433"/>
      <c r="Z52" s="433"/>
      <c r="AA52" s="433"/>
      <c r="AB52" s="433"/>
      <c r="AC52" s="433"/>
      <c r="AD52" s="433"/>
      <c r="AE52" s="433"/>
      <c r="AF52" s="433"/>
      <c r="AG52" s="433"/>
      <c r="AH52" s="433"/>
      <c r="AI52" s="433"/>
      <c r="AJ52" s="433"/>
      <c r="AK52" s="433"/>
      <c r="AL52" s="433"/>
      <c r="AM52" s="433"/>
      <c r="AN52" s="433"/>
      <c r="AO52" s="433"/>
      <c r="AP52" s="433"/>
      <c r="AQ52" s="433"/>
      <c r="AR52" s="433"/>
      <c r="AS52" s="433"/>
      <c r="AT52" s="433"/>
      <c r="AU52" s="433"/>
      <c r="AV52" s="433"/>
      <c r="AW52" s="433"/>
      <c r="AX52" s="433"/>
      <c r="AY52" s="433"/>
      <c r="AZ52" s="433"/>
      <c r="BA52" s="433"/>
      <c r="BB52" s="433"/>
      <c r="BC52" s="433"/>
      <c r="BD52" s="433"/>
      <c r="BE52" s="433"/>
      <c r="BF52" s="433"/>
      <c r="BG52" s="433"/>
      <c r="BH52" s="433"/>
      <c r="BI52" s="433"/>
      <c r="BJ52" s="433"/>
      <c r="BK52" s="433"/>
      <c r="BL52" s="433"/>
      <c r="BM52" s="433"/>
      <c r="BN52" s="433"/>
      <c r="BO52" s="433"/>
      <c r="BP52" s="433"/>
      <c r="BQ52" s="433"/>
      <c r="BR52" s="433"/>
      <c r="BS52" s="433"/>
      <c r="BT52" s="433"/>
      <c r="BU52" s="433"/>
      <c r="BV52" s="433"/>
      <c r="BW52" s="433"/>
      <c r="BX52" s="433"/>
      <c r="BY52" s="433"/>
      <c r="BZ52" s="433"/>
      <c r="CA52" s="433"/>
      <c r="CB52" s="433"/>
      <c r="CC52" s="433"/>
      <c r="CD52" s="433"/>
      <c r="CE52" s="433"/>
      <c r="CF52" s="433"/>
      <c r="CG52" s="433"/>
      <c r="CH52" s="433"/>
      <c r="CI52" s="433"/>
      <c r="CJ52" s="433"/>
      <c r="CK52" s="433"/>
      <c r="CL52" s="433"/>
      <c r="CM52" s="433"/>
      <c r="CN52" s="433"/>
      <c r="CO52" s="433"/>
      <c r="CP52" s="433"/>
      <c r="CQ52" s="433"/>
      <c r="CR52" s="433"/>
      <c r="CS52" s="433"/>
      <c r="CT52" s="433"/>
      <c r="CU52" s="433"/>
      <c r="CV52" s="433"/>
      <c r="CW52" s="433"/>
      <c r="CX52" s="433"/>
      <c r="CY52" s="433"/>
      <c r="CZ52" s="433"/>
      <c r="DA52" s="433"/>
      <c r="DB52" s="433"/>
      <c r="DC52" s="433"/>
      <c r="DD52" s="433"/>
      <c r="DE52" s="433"/>
      <c r="DF52" s="433"/>
      <c r="DG52" s="433"/>
      <c r="DH52" s="433"/>
      <c r="DI52" s="433"/>
      <c r="DJ52" s="433"/>
      <c r="DK52" s="433"/>
      <c r="DL52" s="433"/>
      <c r="DM52" s="433"/>
      <c r="DN52" s="433"/>
      <c r="DO52" s="433"/>
      <c r="DP52" s="433"/>
      <c r="DQ52" s="433"/>
      <c r="DR52" s="433"/>
      <c r="DS52" s="433"/>
      <c r="DT52" s="433"/>
      <c r="DU52" s="433"/>
      <c r="DV52" s="433"/>
      <c r="DW52" s="433"/>
      <c r="DX52" s="433"/>
      <c r="DY52" s="433"/>
      <c r="DZ52" s="433"/>
      <c r="EA52" s="433"/>
      <c r="EB52" s="433"/>
      <c r="EC52" s="433"/>
      <c r="ED52" s="433"/>
      <c r="EE52" s="433"/>
      <c r="EF52" s="433"/>
      <c r="EG52" s="433"/>
      <c r="EH52" s="433"/>
      <c r="EI52" s="433"/>
      <c r="EJ52" s="433"/>
      <c r="EK52" s="433"/>
      <c r="EL52" s="433"/>
      <c r="EM52" s="433"/>
      <c r="EN52" s="433"/>
      <c r="EO52" s="433"/>
    </row>
    <row r="53" spans="1:145">
      <c r="A53" s="432"/>
      <c r="B53" s="432"/>
      <c r="C53" s="432"/>
      <c r="D53" s="432"/>
      <c r="E53" s="432"/>
      <c r="F53" s="432"/>
      <c r="G53" s="432"/>
      <c r="H53" s="432"/>
      <c r="I53" s="432"/>
      <c r="J53" s="432"/>
      <c r="K53" s="432"/>
      <c r="L53" s="432"/>
      <c r="M53" s="432"/>
      <c r="N53" s="432"/>
      <c r="O53" s="432"/>
      <c r="P53" s="432"/>
      <c r="U53" s="433"/>
      <c r="V53" s="433"/>
      <c r="W53" s="433"/>
      <c r="X53" s="433"/>
      <c r="Y53" s="433"/>
      <c r="Z53" s="433"/>
      <c r="AA53" s="433"/>
      <c r="AB53" s="433"/>
      <c r="AC53" s="433"/>
      <c r="AD53" s="433"/>
      <c r="AE53" s="433"/>
      <c r="AF53" s="433"/>
      <c r="AG53" s="433"/>
      <c r="AH53" s="433"/>
      <c r="AI53" s="433"/>
      <c r="AJ53" s="433"/>
      <c r="AK53" s="433"/>
      <c r="AL53" s="433"/>
      <c r="AM53" s="433"/>
      <c r="AN53" s="433"/>
      <c r="AO53" s="433"/>
      <c r="AP53" s="433"/>
      <c r="AQ53" s="433"/>
      <c r="AR53" s="433"/>
      <c r="AS53" s="433"/>
      <c r="AT53" s="433"/>
      <c r="AU53" s="433"/>
      <c r="AV53" s="433"/>
      <c r="AW53" s="433"/>
      <c r="AX53" s="433"/>
      <c r="AY53" s="433"/>
      <c r="AZ53" s="433"/>
      <c r="BA53" s="433"/>
      <c r="BB53" s="433"/>
      <c r="BC53" s="433"/>
      <c r="BD53" s="433"/>
      <c r="BE53" s="433"/>
      <c r="BF53" s="433"/>
      <c r="BG53" s="433"/>
      <c r="BH53" s="433"/>
      <c r="BI53" s="433"/>
      <c r="BJ53" s="433"/>
      <c r="BK53" s="433"/>
      <c r="BL53" s="433"/>
      <c r="BM53" s="433"/>
      <c r="BN53" s="433"/>
      <c r="BO53" s="433"/>
      <c r="BP53" s="433"/>
      <c r="BQ53" s="433"/>
      <c r="BR53" s="433"/>
      <c r="BS53" s="433"/>
      <c r="BT53" s="433"/>
      <c r="BU53" s="433"/>
      <c r="BV53" s="433"/>
      <c r="BW53" s="433"/>
      <c r="BX53" s="433"/>
      <c r="BY53" s="433"/>
      <c r="BZ53" s="433"/>
      <c r="CA53" s="433"/>
      <c r="CB53" s="433"/>
      <c r="CC53" s="433"/>
      <c r="CD53" s="433"/>
      <c r="CE53" s="433"/>
      <c r="CF53" s="433"/>
      <c r="CG53" s="433"/>
      <c r="CH53" s="433"/>
      <c r="CI53" s="433"/>
      <c r="CJ53" s="433"/>
      <c r="CK53" s="433"/>
      <c r="CL53" s="433"/>
      <c r="CM53" s="433"/>
      <c r="CN53" s="433"/>
      <c r="CO53" s="433"/>
      <c r="CP53" s="433"/>
      <c r="CQ53" s="433"/>
      <c r="CR53" s="433"/>
      <c r="CS53" s="433"/>
      <c r="CT53" s="433"/>
      <c r="CU53" s="433"/>
      <c r="CV53" s="433"/>
      <c r="CW53" s="433"/>
      <c r="CX53" s="433"/>
      <c r="CY53" s="433"/>
      <c r="CZ53" s="433"/>
      <c r="DA53" s="433"/>
      <c r="DB53" s="433"/>
      <c r="DC53" s="433"/>
      <c r="DD53" s="433"/>
      <c r="DE53" s="433"/>
      <c r="DF53" s="433"/>
      <c r="DG53" s="433"/>
      <c r="DH53" s="433"/>
      <c r="DI53" s="433"/>
      <c r="DJ53" s="433"/>
      <c r="DK53" s="433"/>
      <c r="DL53" s="433"/>
      <c r="DM53" s="433"/>
      <c r="DN53" s="433"/>
      <c r="DO53" s="433"/>
      <c r="DP53" s="433"/>
      <c r="DQ53" s="433"/>
      <c r="DR53" s="433"/>
      <c r="DS53" s="433"/>
      <c r="DT53" s="433"/>
      <c r="DU53" s="433"/>
      <c r="DV53" s="433"/>
      <c r="DW53" s="433"/>
      <c r="DX53" s="433"/>
      <c r="DY53" s="433"/>
      <c r="DZ53" s="433"/>
      <c r="EA53" s="433"/>
      <c r="EB53" s="433"/>
      <c r="EC53" s="433"/>
      <c r="ED53" s="433"/>
      <c r="EE53" s="433"/>
      <c r="EF53" s="433"/>
      <c r="EG53" s="433"/>
      <c r="EH53" s="433"/>
      <c r="EI53" s="433"/>
      <c r="EJ53" s="433"/>
      <c r="EK53" s="433"/>
      <c r="EL53" s="433"/>
      <c r="EM53" s="433"/>
      <c r="EN53" s="433"/>
      <c r="EO53" s="433"/>
    </row>
    <row r="54" spans="1:145">
      <c r="A54" s="432"/>
      <c r="B54" s="432"/>
      <c r="C54" s="432"/>
      <c r="D54" s="432"/>
      <c r="E54" s="432"/>
      <c r="F54" s="432"/>
      <c r="G54" s="432"/>
      <c r="H54" s="432"/>
      <c r="I54" s="432"/>
      <c r="J54" s="432"/>
      <c r="K54" s="432"/>
      <c r="L54" s="432"/>
      <c r="M54" s="432"/>
      <c r="N54" s="432"/>
      <c r="O54" s="432"/>
      <c r="P54" s="432"/>
      <c r="U54" s="433"/>
      <c r="V54" s="433"/>
      <c r="W54" s="433"/>
      <c r="X54" s="433"/>
      <c r="Y54" s="433"/>
      <c r="Z54" s="433"/>
      <c r="AA54" s="433"/>
      <c r="AB54" s="433"/>
      <c r="AC54" s="433"/>
      <c r="AD54" s="433"/>
      <c r="AE54" s="433"/>
      <c r="AF54" s="433"/>
      <c r="AG54" s="433"/>
      <c r="AH54" s="433"/>
      <c r="AI54" s="433"/>
      <c r="AJ54" s="433"/>
      <c r="AK54" s="433"/>
      <c r="AL54" s="433"/>
      <c r="AM54" s="433"/>
      <c r="AN54" s="433"/>
      <c r="AO54" s="433"/>
      <c r="AP54" s="433"/>
      <c r="AQ54" s="433"/>
      <c r="AR54" s="433"/>
      <c r="AS54" s="433"/>
      <c r="AT54" s="433"/>
      <c r="AU54" s="433"/>
      <c r="AV54" s="433"/>
      <c r="AW54" s="433"/>
      <c r="AX54" s="433"/>
      <c r="AY54" s="433"/>
      <c r="AZ54" s="433"/>
      <c r="BA54" s="433"/>
      <c r="BB54" s="433"/>
      <c r="BC54" s="433"/>
      <c r="BD54" s="433"/>
      <c r="BE54" s="433"/>
      <c r="BF54" s="433"/>
      <c r="BG54" s="433"/>
      <c r="BH54" s="433"/>
      <c r="BI54" s="433"/>
      <c r="BJ54" s="433"/>
      <c r="BK54" s="433"/>
      <c r="BL54" s="433"/>
      <c r="BM54" s="433"/>
      <c r="BN54" s="433"/>
      <c r="BO54" s="433"/>
      <c r="BP54" s="433"/>
      <c r="BQ54" s="433"/>
      <c r="BR54" s="433"/>
      <c r="BS54" s="433"/>
      <c r="BT54" s="433"/>
      <c r="BU54" s="433"/>
      <c r="BV54" s="433"/>
      <c r="BW54" s="433"/>
      <c r="BX54" s="433"/>
      <c r="BY54" s="433"/>
      <c r="BZ54" s="433"/>
      <c r="CA54" s="433"/>
      <c r="CB54" s="433"/>
      <c r="CC54" s="433"/>
      <c r="CD54" s="433"/>
      <c r="CE54" s="433"/>
      <c r="CF54" s="433"/>
      <c r="CG54" s="433"/>
      <c r="CH54" s="433"/>
      <c r="CI54" s="433"/>
      <c r="CJ54" s="433"/>
      <c r="CK54" s="433"/>
      <c r="CL54" s="433"/>
      <c r="CM54" s="433"/>
      <c r="CN54" s="433"/>
      <c r="CO54" s="433"/>
      <c r="CP54" s="433"/>
      <c r="CQ54" s="433"/>
      <c r="CR54" s="433"/>
      <c r="CS54" s="433"/>
      <c r="CT54" s="433"/>
      <c r="CU54" s="433"/>
      <c r="CV54" s="433"/>
      <c r="CW54" s="433"/>
      <c r="CX54" s="433"/>
      <c r="CY54" s="433"/>
      <c r="CZ54" s="433"/>
      <c r="DA54" s="433"/>
      <c r="DB54" s="433"/>
      <c r="DC54" s="433"/>
      <c r="DD54" s="433"/>
      <c r="DE54" s="433"/>
      <c r="DF54" s="433"/>
      <c r="DG54" s="433"/>
      <c r="DH54" s="433"/>
      <c r="DI54" s="433"/>
      <c r="DJ54" s="433"/>
      <c r="DK54" s="433"/>
      <c r="DL54" s="433"/>
      <c r="DM54" s="433"/>
      <c r="DN54" s="433"/>
      <c r="DO54" s="433"/>
      <c r="DP54" s="433"/>
      <c r="DQ54" s="433"/>
      <c r="DR54" s="433"/>
      <c r="DS54" s="433"/>
      <c r="DT54" s="433"/>
      <c r="DU54" s="433"/>
      <c r="DV54" s="433"/>
      <c r="DW54" s="433"/>
      <c r="DX54" s="433"/>
      <c r="DY54" s="433"/>
      <c r="DZ54" s="433"/>
      <c r="EA54" s="433"/>
      <c r="EB54" s="433"/>
      <c r="EC54" s="433"/>
      <c r="ED54" s="433"/>
      <c r="EE54" s="433"/>
      <c r="EF54" s="433"/>
      <c r="EG54" s="433"/>
      <c r="EH54" s="433"/>
      <c r="EI54" s="433"/>
      <c r="EJ54" s="433"/>
      <c r="EK54" s="433"/>
      <c r="EL54" s="433"/>
      <c r="EM54" s="433"/>
      <c r="EN54" s="433"/>
      <c r="EO54" s="433"/>
    </row>
    <row r="55" spans="1:145">
      <c r="A55" s="432"/>
      <c r="B55" s="432"/>
      <c r="C55" s="432"/>
      <c r="D55" s="432"/>
      <c r="E55" s="432"/>
      <c r="F55" s="432"/>
      <c r="G55" s="432"/>
      <c r="H55" s="432"/>
      <c r="I55" s="432"/>
      <c r="J55" s="432"/>
      <c r="K55" s="432"/>
      <c r="L55" s="432"/>
      <c r="M55" s="432"/>
      <c r="N55" s="432"/>
      <c r="O55" s="432"/>
      <c r="P55" s="432"/>
      <c r="U55" s="433"/>
      <c r="V55" s="433"/>
      <c r="W55" s="433"/>
      <c r="X55" s="433"/>
      <c r="Y55" s="433"/>
      <c r="Z55" s="433"/>
      <c r="AA55" s="433"/>
      <c r="AB55" s="433"/>
      <c r="AC55" s="433"/>
      <c r="AD55" s="433"/>
      <c r="AE55" s="433"/>
      <c r="AF55" s="433"/>
      <c r="AG55" s="433"/>
      <c r="AH55" s="433"/>
      <c r="AI55" s="433"/>
      <c r="AJ55" s="433"/>
      <c r="AK55" s="433"/>
      <c r="AL55" s="433"/>
      <c r="AM55" s="433"/>
      <c r="AN55" s="433"/>
      <c r="AO55" s="433"/>
      <c r="AP55" s="433"/>
      <c r="AQ55" s="433"/>
      <c r="AR55" s="433"/>
      <c r="AS55" s="433"/>
      <c r="AT55" s="433"/>
      <c r="AU55" s="433"/>
      <c r="AV55" s="433"/>
      <c r="AW55" s="433"/>
      <c r="AX55" s="433"/>
      <c r="AY55" s="433"/>
      <c r="AZ55" s="433"/>
      <c r="BA55" s="433"/>
      <c r="BB55" s="433"/>
      <c r="BC55" s="433"/>
      <c r="BD55" s="433"/>
      <c r="BE55" s="433"/>
      <c r="BF55" s="433"/>
      <c r="BG55" s="433"/>
      <c r="BH55" s="433"/>
      <c r="BI55" s="433"/>
      <c r="BJ55" s="433"/>
      <c r="BK55" s="433"/>
      <c r="BL55" s="433"/>
      <c r="BM55" s="433"/>
      <c r="BN55" s="433"/>
      <c r="BO55" s="433"/>
      <c r="BP55" s="433"/>
      <c r="BQ55" s="433"/>
      <c r="BR55" s="433"/>
      <c r="BS55" s="433"/>
      <c r="BT55" s="433"/>
      <c r="BU55" s="433"/>
      <c r="BV55" s="433"/>
      <c r="BW55" s="433"/>
      <c r="BX55" s="433"/>
      <c r="BY55" s="433"/>
      <c r="BZ55" s="433"/>
      <c r="CA55" s="433"/>
      <c r="CB55" s="433"/>
      <c r="CC55" s="433"/>
      <c r="CD55" s="433"/>
      <c r="CE55" s="433"/>
      <c r="CF55" s="433"/>
      <c r="CG55" s="433"/>
      <c r="CH55" s="433"/>
      <c r="CI55" s="433"/>
      <c r="CJ55" s="433"/>
      <c r="CK55" s="433"/>
      <c r="CL55" s="433"/>
      <c r="CM55" s="433"/>
      <c r="CN55" s="433"/>
      <c r="CO55" s="433"/>
      <c r="CP55" s="433"/>
      <c r="CQ55" s="433"/>
      <c r="CR55" s="433"/>
      <c r="CS55" s="433"/>
      <c r="CT55" s="433"/>
      <c r="CU55" s="433"/>
      <c r="CV55" s="433"/>
      <c r="CW55" s="433"/>
      <c r="CX55" s="433"/>
      <c r="CY55" s="433"/>
      <c r="CZ55" s="433"/>
      <c r="DA55" s="433"/>
      <c r="DB55" s="433"/>
      <c r="DC55" s="433"/>
      <c r="DD55" s="433"/>
      <c r="DE55" s="433"/>
      <c r="DF55" s="433"/>
      <c r="DG55" s="433"/>
      <c r="DH55" s="433"/>
      <c r="DI55" s="433"/>
      <c r="DJ55" s="433"/>
      <c r="DK55" s="433"/>
      <c r="DL55" s="433"/>
      <c r="DM55" s="433"/>
      <c r="DN55" s="433"/>
      <c r="DO55" s="433"/>
      <c r="DP55" s="433"/>
      <c r="DQ55" s="433"/>
      <c r="DR55" s="433"/>
      <c r="DS55" s="433"/>
      <c r="DT55" s="433"/>
      <c r="DU55" s="433"/>
      <c r="DV55" s="433"/>
      <c r="DW55" s="433"/>
      <c r="DX55" s="433"/>
      <c r="DY55" s="433"/>
      <c r="DZ55" s="433"/>
      <c r="EA55" s="433"/>
      <c r="EB55" s="433"/>
      <c r="EC55" s="433"/>
      <c r="ED55" s="433"/>
      <c r="EE55" s="433"/>
      <c r="EF55" s="433"/>
      <c r="EG55" s="433"/>
      <c r="EH55" s="433"/>
      <c r="EI55" s="433"/>
      <c r="EJ55" s="433"/>
      <c r="EK55" s="433"/>
      <c r="EL55" s="433"/>
      <c r="EM55" s="433"/>
      <c r="EN55" s="433"/>
      <c r="EO55" s="433"/>
    </row>
    <row r="56" spans="1:145">
      <c r="A56" s="432"/>
      <c r="B56" s="432"/>
      <c r="C56" s="432"/>
      <c r="D56" s="432"/>
      <c r="E56" s="432"/>
      <c r="F56" s="432"/>
      <c r="G56" s="432"/>
      <c r="H56" s="432"/>
      <c r="I56" s="432"/>
      <c r="J56" s="432"/>
      <c r="K56" s="432"/>
      <c r="L56" s="432"/>
      <c r="M56" s="432"/>
      <c r="N56" s="432"/>
      <c r="O56" s="432"/>
      <c r="P56" s="432"/>
      <c r="U56" s="433"/>
      <c r="V56" s="433"/>
      <c r="W56" s="433"/>
      <c r="X56" s="433"/>
      <c r="Y56" s="433"/>
      <c r="Z56" s="433"/>
      <c r="AA56" s="433"/>
      <c r="AB56" s="433"/>
      <c r="AC56" s="433"/>
      <c r="AD56" s="433"/>
      <c r="AE56" s="433"/>
      <c r="AF56" s="433"/>
      <c r="AG56" s="433"/>
      <c r="AH56" s="433"/>
      <c r="AI56" s="433"/>
      <c r="AJ56" s="433"/>
      <c r="AK56" s="433"/>
      <c r="AL56" s="433"/>
      <c r="AM56" s="433"/>
      <c r="AN56" s="433"/>
      <c r="AO56" s="433"/>
      <c r="AP56" s="433"/>
      <c r="AQ56" s="433"/>
      <c r="AR56" s="433"/>
      <c r="AS56" s="433"/>
      <c r="AT56" s="433"/>
      <c r="AU56" s="433"/>
      <c r="AV56" s="433"/>
      <c r="AW56" s="433"/>
      <c r="AX56" s="433"/>
      <c r="AY56" s="433"/>
      <c r="AZ56" s="433"/>
      <c r="BA56" s="433"/>
      <c r="BB56" s="433"/>
      <c r="BC56" s="433"/>
      <c r="BD56" s="433"/>
      <c r="BE56" s="433"/>
      <c r="BF56" s="433"/>
      <c r="BG56" s="433"/>
      <c r="BH56" s="433"/>
      <c r="BI56" s="433"/>
      <c r="BJ56" s="433"/>
      <c r="BK56" s="433"/>
      <c r="BL56" s="433"/>
      <c r="BM56" s="433"/>
      <c r="BN56" s="433"/>
      <c r="BO56" s="433"/>
      <c r="BP56" s="433"/>
      <c r="BQ56" s="433"/>
      <c r="BR56" s="433"/>
      <c r="BS56" s="433"/>
      <c r="BT56" s="433"/>
      <c r="BU56" s="433"/>
      <c r="BV56" s="433"/>
      <c r="BW56" s="433"/>
      <c r="BX56" s="433"/>
      <c r="BY56" s="433"/>
      <c r="BZ56" s="433"/>
      <c r="CA56" s="433"/>
      <c r="CB56" s="433"/>
      <c r="CC56" s="433"/>
      <c r="CD56" s="433"/>
      <c r="CE56" s="433"/>
      <c r="CF56" s="433"/>
      <c r="CG56" s="433"/>
      <c r="CH56" s="433"/>
      <c r="CI56" s="433"/>
      <c r="CJ56" s="433"/>
      <c r="CK56" s="433"/>
      <c r="CL56" s="433"/>
      <c r="CM56" s="433"/>
      <c r="CN56" s="433"/>
      <c r="CO56" s="433"/>
      <c r="CP56" s="433"/>
      <c r="CQ56" s="433"/>
      <c r="CR56" s="433"/>
      <c r="CS56" s="433"/>
      <c r="CT56" s="433"/>
      <c r="CU56" s="433"/>
      <c r="CV56" s="433"/>
      <c r="CW56" s="433"/>
      <c r="CX56" s="433"/>
      <c r="CY56" s="433"/>
      <c r="CZ56" s="433"/>
      <c r="DA56" s="433"/>
      <c r="DB56" s="433"/>
      <c r="DC56" s="433"/>
      <c r="DD56" s="433"/>
      <c r="DE56" s="433"/>
      <c r="DF56" s="433"/>
      <c r="DG56" s="433"/>
      <c r="DH56" s="433"/>
      <c r="DI56" s="433"/>
      <c r="DJ56" s="433"/>
      <c r="DK56" s="433"/>
      <c r="DL56" s="433"/>
      <c r="DM56" s="433"/>
      <c r="DN56" s="433"/>
      <c r="DO56" s="433"/>
      <c r="DP56" s="433"/>
      <c r="DQ56" s="433"/>
      <c r="DR56" s="433"/>
      <c r="DS56" s="433"/>
      <c r="DT56" s="433"/>
      <c r="DU56" s="433"/>
      <c r="DV56" s="433"/>
      <c r="DW56" s="433"/>
      <c r="DX56" s="433"/>
      <c r="DY56" s="433"/>
      <c r="DZ56" s="433"/>
      <c r="EA56" s="433"/>
      <c r="EB56" s="433"/>
      <c r="EC56" s="433"/>
      <c r="ED56" s="433"/>
      <c r="EE56" s="433"/>
      <c r="EF56" s="433"/>
      <c r="EG56" s="433"/>
      <c r="EH56" s="433"/>
      <c r="EI56" s="433"/>
      <c r="EJ56" s="433"/>
      <c r="EK56" s="433"/>
      <c r="EL56" s="433"/>
      <c r="EM56" s="433"/>
      <c r="EN56" s="433"/>
      <c r="EO56" s="433"/>
    </row>
    <row r="57" spans="1:145">
      <c r="A57" s="432"/>
      <c r="B57" s="432"/>
      <c r="C57" s="432"/>
      <c r="D57" s="432"/>
      <c r="E57" s="432"/>
      <c r="F57" s="432"/>
      <c r="G57" s="432"/>
      <c r="H57" s="432"/>
      <c r="I57" s="432"/>
      <c r="J57" s="432"/>
      <c r="K57" s="432"/>
      <c r="L57" s="432"/>
      <c r="M57" s="432"/>
      <c r="N57" s="432"/>
      <c r="O57" s="432"/>
      <c r="P57" s="432"/>
      <c r="U57" s="433"/>
      <c r="V57" s="433"/>
      <c r="W57" s="433"/>
      <c r="X57" s="433"/>
      <c r="Y57" s="433"/>
      <c r="Z57" s="433"/>
      <c r="AA57" s="433"/>
      <c r="AB57" s="433"/>
      <c r="AC57" s="433"/>
      <c r="AD57" s="433"/>
      <c r="AE57" s="433"/>
      <c r="AF57" s="433"/>
      <c r="AG57" s="433"/>
      <c r="AH57" s="433"/>
      <c r="AI57" s="433"/>
      <c r="AJ57" s="433"/>
      <c r="AK57" s="433"/>
      <c r="AL57" s="433"/>
      <c r="AM57" s="433"/>
      <c r="AN57" s="433"/>
      <c r="AO57" s="433"/>
      <c r="AP57" s="433"/>
      <c r="AQ57" s="433"/>
      <c r="AR57" s="433"/>
      <c r="AS57" s="433"/>
      <c r="AT57" s="433"/>
      <c r="AU57" s="433"/>
      <c r="AV57" s="433"/>
      <c r="AW57" s="433"/>
      <c r="AX57" s="433"/>
      <c r="AY57" s="433"/>
      <c r="AZ57" s="433"/>
      <c r="BA57" s="433"/>
      <c r="BB57" s="433"/>
      <c r="BC57" s="433"/>
      <c r="BD57" s="433"/>
      <c r="BE57" s="433"/>
      <c r="BF57" s="433"/>
      <c r="BG57" s="433"/>
      <c r="BH57" s="433"/>
      <c r="BI57" s="433"/>
      <c r="BJ57" s="433"/>
      <c r="BK57" s="433"/>
      <c r="BL57" s="433"/>
      <c r="BM57" s="433"/>
      <c r="BN57" s="433"/>
      <c r="BO57" s="433"/>
      <c r="BP57" s="433"/>
      <c r="BQ57" s="433"/>
      <c r="BR57" s="433"/>
      <c r="BS57" s="433"/>
      <c r="BT57" s="433"/>
      <c r="BU57" s="433"/>
      <c r="BV57" s="433"/>
      <c r="BW57" s="433"/>
      <c r="BX57" s="433"/>
      <c r="BY57" s="433"/>
      <c r="BZ57" s="433"/>
      <c r="CA57" s="433"/>
      <c r="CB57" s="433"/>
      <c r="CC57" s="433"/>
      <c r="CD57" s="433"/>
      <c r="CE57" s="433"/>
      <c r="CF57" s="433"/>
      <c r="CG57" s="433"/>
      <c r="CH57" s="433"/>
      <c r="CI57" s="433"/>
      <c r="CJ57" s="433"/>
      <c r="CK57" s="433"/>
      <c r="CL57" s="433"/>
      <c r="CM57" s="433"/>
      <c r="CN57" s="433"/>
      <c r="CO57" s="433"/>
      <c r="CP57" s="433"/>
      <c r="CQ57" s="433"/>
      <c r="CR57" s="433"/>
      <c r="CS57" s="433"/>
      <c r="CT57" s="433"/>
      <c r="CU57" s="433"/>
      <c r="CV57" s="433"/>
      <c r="CW57" s="433"/>
      <c r="CX57" s="433"/>
      <c r="CY57" s="433"/>
      <c r="CZ57" s="433"/>
      <c r="DA57" s="433"/>
      <c r="DB57" s="433"/>
      <c r="DC57" s="433"/>
      <c r="DD57" s="433"/>
      <c r="DE57" s="433"/>
      <c r="DF57" s="433"/>
      <c r="DG57" s="433"/>
      <c r="DH57" s="433"/>
      <c r="DI57" s="433"/>
      <c r="DJ57" s="433"/>
      <c r="DK57" s="433"/>
      <c r="DL57" s="433"/>
      <c r="DM57" s="433"/>
      <c r="DN57" s="433"/>
      <c r="DO57" s="433"/>
      <c r="DP57" s="433"/>
      <c r="DQ57" s="433"/>
      <c r="DR57" s="433"/>
      <c r="DS57" s="433"/>
      <c r="DT57" s="433"/>
      <c r="DU57" s="433"/>
      <c r="DV57" s="433"/>
      <c r="DW57" s="433"/>
      <c r="DX57" s="433"/>
      <c r="DY57" s="433"/>
      <c r="DZ57" s="433"/>
      <c r="EA57" s="433"/>
      <c r="EB57" s="433"/>
      <c r="EC57" s="433"/>
      <c r="ED57" s="433"/>
      <c r="EE57" s="433"/>
      <c r="EF57" s="433"/>
      <c r="EG57" s="433"/>
      <c r="EH57" s="433"/>
      <c r="EI57" s="433"/>
      <c r="EJ57" s="433"/>
      <c r="EK57" s="433"/>
      <c r="EL57" s="433"/>
      <c r="EM57" s="433"/>
      <c r="EN57" s="433"/>
      <c r="EO57" s="433"/>
    </row>
    <row r="58" spans="1:145">
      <c r="A58" s="432"/>
      <c r="B58" s="432"/>
      <c r="C58" s="432"/>
      <c r="D58" s="432"/>
      <c r="E58" s="432"/>
      <c r="F58" s="432"/>
      <c r="G58" s="432"/>
      <c r="H58" s="432"/>
      <c r="I58" s="432"/>
      <c r="J58" s="432"/>
      <c r="K58" s="432"/>
      <c r="L58" s="432"/>
      <c r="M58" s="432"/>
      <c r="N58" s="432"/>
      <c r="O58" s="432"/>
      <c r="P58" s="432"/>
      <c r="U58" s="433"/>
      <c r="V58" s="433"/>
      <c r="W58" s="433"/>
      <c r="X58" s="433"/>
      <c r="Y58" s="433"/>
      <c r="Z58" s="433"/>
      <c r="AA58" s="433"/>
      <c r="AB58" s="433"/>
      <c r="AC58" s="433"/>
      <c r="AD58" s="433"/>
      <c r="AE58" s="433"/>
      <c r="AF58" s="433"/>
      <c r="AG58" s="433"/>
      <c r="AH58" s="433"/>
      <c r="AI58" s="433"/>
      <c r="AJ58" s="433"/>
      <c r="AK58" s="433"/>
      <c r="AL58" s="433"/>
      <c r="AM58" s="433"/>
      <c r="AN58" s="433"/>
      <c r="AO58" s="433"/>
      <c r="AP58" s="433"/>
      <c r="AQ58" s="433"/>
      <c r="AR58" s="433"/>
      <c r="AS58" s="433"/>
      <c r="AT58" s="433"/>
      <c r="AU58" s="433"/>
      <c r="AV58" s="433"/>
      <c r="AW58" s="433"/>
      <c r="AX58" s="433"/>
      <c r="AY58" s="433"/>
      <c r="AZ58" s="433"/>
      <c r="BA58" s="433"/>
      <c r="BB58" s="433"/>
      <c r="BC58" s="433"/>
      <c r="BD58" s="433"/>
      <c r="BE58" s="433"/>
      <c r="BF58" s="433"/>
      <c r="BG58" s="433"/>
      <c r="BH58" s="433"/>
      <c r="BI58" s="433"/>
      <c r="BJ58" s="433"/>
      <c r="BK58" s="433"/>
      <c r="BL58" s="433"/>
      <c r="BM58" s="433"/>
      <c r="BN58" s="433"/>
      <c r="BO58" s="433"/>
      <c r="BP58" s="433"/>
      <c r="BQ58" s="433"/>
      <c r="BR58" s="433"/>
      <c r="BS58" s="433"/>
      <c r="BT58" s="433"/>
      <c r="BU58" s="433"/>
      <c r="BV58" s="433"/>
      <c r="BW58" s="433"/>
      <c r="BX58" s="433"/>
      <c r="BY58" s="433"/>
      <c r="BZ58" s="433"/>
      <c r="CA58" s="433"/>
      <c r="CB58" s="433"/>
      <c r="CC58" s="433"/>
      <c r="CD58" s="433"/>
      <c r="CE58" s="433"/>
      <c r="CF58" s="433"/>
      <c r="CG58" s="433"/>
      <c r="CH58" s="433"/>
      <c r="CI58" s="433"/>
      <c r="CJ58" s="433"/>
      <c r="CK58" s="433"/>
      <c r="CL58" s="433"/>
      <c r="CM58" s="433"/>
      <c r="CN58" s="433"/>
      <c r="CO58" s="433"/>
      <c r="CP58" s="433"/>
      <c r="CQ58" s="433"/>
      <c r="CR58" s="433"/>
      <c r="CS58" s="433"/>
      <c r="CT58" s="433"/>
      <c r="CU58" s="433"/>
      <c r="CV58" s="433"/>
      <c r="CW58" s="433"/>
      <c r="CX58" s="433"/>
      <c r="CY58" s="433"/>
      <c r="CZ58" s="433"/>
      <c r="DA58" s="433"/>
      <c r="DB58" s="433"/>
      <c r="DC58" s="433"/>
      <c r="DD58" s="433"/>
      <c r="DE58" s="433"/>
      <c r="DF58" s="433"/>
      <c r="DG58" s="433"/>
      <c r="DH58" s="433"/>
      <c r="DI58" s="433"/>
      <c r="DJ58" s="433"/>
      <c r="DK58" s="433"/>
      <c r="DL58" s="433"/>
      <c r="DM58" s="433"/>
      <c r="DN58" s="433"/>
      <c r="DO58" s="433"/>
      <c r="DP58" s="433"/>
      <c r="DQ58" s="433"/>
      <c r="DR58" s="433"/>
      <c r="DS58" s="433"/>
      <c r="DT58" s="433"/>
      <c r="DU58" s="433"/>
      <c r="DV58" s="433"/>
      <c r="DW58" s="433"/>
      <c r="DX58" s="433"/>
      <c r="DY58" s="433"/>
      <c r="DZ58" s="433"/>
      <c r="EA58" s="433"/>
      <c r="EB58" s="433"/>
      <c r="EC58" s="433"/>
      <c r="ED58" s="433"/>
      <c r="EE58" s="433"/>
      <c r="EF58" s="433"/>
      <c r="EG58" s="433"/>
      <c r="EH58" s="433"/>
      <c r="EI58" s="433"/>
      <c r="EJ58" s="433"/>
      <c r="EK58" s="433"/>
      <c r="EL58" s="433"/>
      <c r="EM58" s="433"/>
      <c r="EN58" s="433"/>
      <c r="EO58" s="433"/>
    </row>
    <row r="59" spans="1:145">
      <c r="A59" s="432"/>
      <c r="B59" s="432"/>
      <c r="C59" s="432"/>
      <c r="D59" s="432"/>
      <c r="E59" s="432"/>
      <c r="F59" s="432"/>
      <c r="G59" s="432"/>
      <c r="H59" s="432"/>
      <c r="I59" s="432"/>
      <c r="J59" s="432"/>
      <c r="K59" s="432"/>
      <c r="L59" s="432"/>
      <c r="M59" s="432"/>
      <c r="N59" s="432"/>
      <c r="O59" s="432"/>
      <c r="P59" s="432"/>
      <c r="U59" s="433"/>
      <c r="V59" s="433"/>
      <c r="W59" s="433"/>
      <c r="X59" s="433"/>
      <c r="Y59" s="433"/>
      <c r="Z59" s="433"/>
      <c r="AA59" s="433"/>
      <c r="AB59" s="433"/>
      <c r="AC59" s="433"/>
      <c r="AD59" s="433"/>
      <c r="AE59" s="433"/>
      <c r="AF59" s="433"/>
      <c r="AG59" s="433"/>
      <c r="AH59" s="433"/>
      <c r="AI59" s="433"/>
      <c r="AJ59" s="433"/>
      <c r="AK59" s="433"/>
      <c r="AL59" s="433"/>
      <c r="AM59" s="433"/>
      <c r="AN59" s="433"/>
      <c r="AO59" s="433"/>
      <c r="AP59" s="433"/>
      <c r="AQ59" s="433"/>
      <c r="AR59" s="433"/>
      <c r="AS59" s="433"/>
      <c r="AT59" s="433"/>
      <c r="AU59" s="433"/>
      <c r="AV59" s="433"/>
      <c r="AW59" s="433"/>
      <c r="AX59" s="433"/>
      <c r="AY59" s="433"/>
      <c r="AZ59" s="433"/>
      <c r="BA59" s="433"/>
      <c r="BB59" s="433"/>
      <c r="BC59" s="433"/>
      <c r="BD59" s="433"/>
      <c r="BE59" s="433"/>
      <c r="BF59" s="433"/>
      <c r="BG59" s="433"/>
      <c r="BH59" s="433"/>
      <c r="BI59" s="433"/>
      <c r="BJ59" s="433"/>
      <c r="BK59" s="433"/>
      <c r="BL59" s="433"/>
      <c r="BM59" s="433"/>
      <c r="BN59" s="433"/>
      <c r="BO59" s="433"/>
      <c r="BP59" s="433"/>
      <c r="BQ59" s="433"/>
      <c r="BR59" s="433"/>
      <c r="BS59" s="433"/>
      <c r="BT59" s="433"/>
      <c r="BU59" s="433"/>
      <c r="BV59" s="433"/>
      <c r="BW59" s="433"/>
      <c r="BX59" s="433"/>
      <c r="BY59" s="433"/>
      <c r="BZ59" s="433"/>
      <c r="CA59" s="433"/>
      <c r="CB59" s="433"/>
      <c r="CC59" s="433"/>
      <c r="CD59" s="433"/>
      <c r="CE59" s="433"/>
      <c r="CF59" s="433"/>
      <c r="CG59" s="433"/>
      <c r="CH59" s="433"/>
      <c r="CI59" s="433"/>
      <c r="CJ59" s="433"/>
      <c r="CK59" s="433"/>
      <c r="CL59" s="433"/>
      <c r="CM59" s="433"/>
      <c r="CN59" s="433"/>
      <c r="CO59" s="433"/>
      <c r="CP59" s="433"/>
      <c r="CQ59" s="433"/>
      <c r="CR59" s="433"/>
      <c r="CS59" s="433"/>
      <c r="CT59" s="433"/>
      <c r="CU59" s="433"/>
      <c r="CV59" s="433"/>
      <c r="CW59" s="433"/>
      <c r="CX59" s="433"/>
      <c r="CY59" s="433"/>
      <c r="CZ59" s="433"/>
      <c r="DA59" s="433"/>
      <c r="DB59" s="433"/>
      <c r="DC59" s="433"/>
      <c r="DD59" s="433"/>
      <c r="DE59" s="433"/>
      <c r="DF59" s="433"/>
      <c r="DG59" s="433"/>
      <c r="DH59" s="433"/>
      <c r="DI59" s="433"/>
      <c r="DJ59" s="433"/>
      <c r="DK59" s="433"/>
      <c r="DL59" s="433"/>
      <c r="DM59" s="433"/>
      <c r="DN59" s="433"/>
      <c r="DO59" s="433"/>
      <c r="DP59" s="433"/>
      <c r="DQ59" s="433"/>
      <c r="DR59" s="433"/>
      <c r="DS59" s="433"/>
      <c r="DT59" s="433"/>
      <c r="DU59" s="433"/>
      <c r="DV59" s="433"/>
      <c r="DW59" s="433"/>
      <c r="DX59" s="433"/>
      <c r="DY59" s="433"/>
      <c r="DZ59" s="433"/>
      <c r="EA59" s="433"/>
      <c r="EB59" s="433"/>
      <c r="EC59" s="433"/>
      <c r="ED59" s="433"/>
      <c r="EE59" s="433"/>
      <c r="EF59" s="433"/>
      <c r="EG59" s="433"/>
      <c r="EH59" s="433"/>
      <c r="EI59" s="433"/>
      <c r="EJ59" s="433"/>
      <c r="EK59" s="433"/>
      <c r="EL59" s="433"/>
      <c r="EM59" s="433"/>
      <c r="EN59" s="433"/>
      <c r="EO59" s="433"/>
    </row>
    <row r="60" spans="1:145">
      <c r="A60" s="432"/>
      <c r="B60" s="432"/>
      <c r="C60" s="432"/>
      <c r="D60" s="432"/>
      <c r="E60" s="432"/>
      <c r="F60" s="432"/>
      <c r="G60" s="432"/>
      <c r="H60" s="432"/>
      <c r="I60" s="432"/>
      <c r="J60" s="432"/>
      <c r="K60" s="432"/>
      <c r="L60" s="432"/>
      <c r="M60" s="432"/>
      <c r="N60" s="432"/>
      <c r="O60" s="432"/>
      <c r="P60" s="432"/>
      <c r="U60" s="433"/>
      <c r="V60" s="433"/>
      <c r="W60" s="433"/>
      <c r="X60" s="433"/>
      <c r="Y60" s="433"/>
      <c r="Z60" s="433"/>
      <c r="AA60" s="433"/>
      <c r="AB60" s="433"/>
      <c r="AC60" s="433"/>
      <c r="AD60" s="433"/>
      <c r="AE60" s="433"/>
      <c r="AF60" s="433"/>
      <c r="AG60" s="433"/>
      <c r="AH60" s="433"/>
      <c r="AI60" s="433"/>
      <c r="AJ60" s="433"/>
      <c r="AK60" s="433"/>
      <c r="AL60" s="433"/>
      <c r="AM60" s="433"/>
      <c r="AN60" s="433"/>
      <c r="AO60" s="433"/>
      <c r="AP60" s="433"/>
      <c r="AQ60" s="433"/>
      <c r="AR60" s="433"/>
      <c r="AS60" s="433"/>
      <c r="AT60" s="433"/>
      <c r="AU60" s="433"/>
      <c r="AV60" s="433"/>
      <c r="AW60" s="433"/>
      <c r="AX60" s="433"/>
      <c r="AY60" s="433"/>
      <c r="AZ60" s="433"/>
      <c r="BA60" s="433"/>
      <c r="BB60" s="433"/>
      <c r="BC60" s="433"/>
      <c r="BD60" s="433"/>
      <c r="BE60" s="433"/>
      <c r="BF60" s="433"/>
      <c r="BG60" s="433"/>
      <c r="BH60" s="433"/>
      <c r="BI60" s="433"/>
      <c r="BJ60" s="433"/>
      <c r="BK60" s="433"/>
      <c r="BL60" s="433"/>
      <c r="BM60" s="433"/>
      <c r="BN60" s="433"/>
      <c r="BO60" s="433"/>
      <c r="BP60" s="433"/>
      <c r="BQ60" s="433"/>
      <c r="BR60" s="433"/>
      <c r="BS60" s="433"/>
      <c r="BT60" s="433"/>
      <c r="BU60" s="433"/>
      <c r="BV60" s="433"/>
      <c r="BW60" s="433"/>
      <c r="BX60" s="433"/>
      <c r="BY60" s="433"/>
      <c r="BZ60" s="433"/>
      <c r="CA60" s="433"/>
      <c r="CB60" s="433"/>
      <c r="CC60" s="433"/>
      <c r="CD60" s="433"/>
      <c r="CE60" s="433"/>
      <c r="CF60" s="433"/>
      <c r="CG60" s="433"/>
      <c r="CH60" s="433"/>
      <c r="CI60" s="433"/>
      <c r="CJ60" s="433"/>
      <c r="CK60" s="433"/>
      <c r="CL60" s="433"/>
      <c r="CM60" s="433"/>
      <c r="CN60" s="433"/>
      <c r="CO60" s="433"/>
      <c r="CP60" s="433"/>
      <c r="CQ60" s="433"/>
      <c r="CR60" s="433"/>
      <c r="CS60" s="433"/>
      <c r="CT60" s="433"/>
      <c r="CU60" s="433"/>
      <c r="CV60" s="433"/>
      <c r="CW60" s="433"/>
      <c r="CX60" s="433"/>
      <c r="CY60" s="433"/>
      <c r="CZ60" s="433"/>
      <c r="DA60" s="433"/>
      <c r="DB60" s="433"/>
      <c r="DC60" s="433"/>
      <c r="DD60" s="433"/>
      <c r="DE60" s="433"/>
      <c r="DF60" s="433"/>
      <c r="DG60" s="433"/>
      <c r="DH60" s="433"/>
      <c r="DI60" s="433"/>
      <c r="DJ60" s="433"/>
      <c r="DK60" s="433"/>
      <c r="DL60" s="433"/>
      <c r="DM60" s="433"/>
      <c r="DN60" s="433"/>
      <c r="DO60" s="433"/>
      <c r="DP60" s="433"/>
      <c r="DQ60" s="433"/>
      <c r="DR60" s="433"/>
      <c r="DS60" s="433"/>
      <c r="DT60" s="433"/>
      <c r="DU60" s="433"/>
      <c r="DV60" s="433"/>
      <c r="DW60" s="433"/>
      <c r="DX60" s="433"/>
      <c r="DY60" s="433"/>
      <c r="DZ60" s="433"/>
      <c r="EA60" s="433"/>
      <c r="EB60" s="433"/>
      <c r="EC60" s="433"/>
      <c r="ED60" s="433"/>
      <c r="EE60" s="433"/>
      <c r="EF60" s="433"/>
      <c r="EG60" s="433"/>
      <c r="EH60" s="433"/>
      <c r="EI60" s="433"/>
      <c r="EJ60" s="433"/>
      <c r="EK60" s="433"/>
      <c r="EL60" s="433"/>
      <c r="EM60" s="433"/>
      <c r="EN60" s="433"/>
      <c r="EO60" s="433"/>
    </row>
    <row r="61" spans="1:145">
      <c r="A61" s="432"/>
      <c r="B61" s="432"/>
      <c r="C61" s="432"/>
      <c r="D61" s="432"/>
      <c r="E61" s="432"/>
      <c r="F61" s="432"/>
      <c r="G61" s="432"/>
      <c r="H61" s="432"/>
      <c r="I61" s="432"/>
      <c r="J61" s="432"/>
      <c r="K61" s="432"/>
      <c r="L61" s="432"/>
      <c r="M61" s="432"/>
      <c r="N61" s="432"/>
      <c r="O61" s="432"/>
      <c r="P61" s="432"/>
      <c r="U61" s="433"/>
      <c r="V61" s="433"/>
      <c r="W61" s="433"/>
      <c r="X61" s="433"/>
      <c r="Y61" s="433"/>
      <c r="Z61" s="433"/>
      <c r="AA61" s="433"/>
      <c r="AB61" s="433"/>
      <c r="AC61" s="433"/>
      <c r="AD61" s="433"/>
      <c r="AE61" s="433"/>
      <c r="AF61" s="433"/>
      <c r="AG61" s="433"/>
      <c r="AH61" s="433"/>
      <c r="AI61" s="433"/>
      <c r="AJ61" s="433"/>
      <c r="AK61" s="433"/>
      <c r="AL61" s="433"/>
      <c r="AM61" s="433"/>
      <c r="AN61" s="433"/>
      <c r="AO61" s="433"/>
      <c r="AP61" s="433"/>
      <c r="AQ61" s="433"/>
      <c r="AR61" s="433"/>
      <c r="AS61" s="433"/>
      <c r="AT61" s="433"/>
      <c r="AU61" s="433"/>
      <c r="AV61" s="433"/>
      <c r="AW61" s="433"/>
      <c r="AX61" s="433"/>
      <c r="AY61" s="433"/>
      <c r="AZ61" s="433"/>
      <c r="BA61" s="433"/>
      <c r="BB61" s="433"/>
      <c r="BC61" s="433"/>
      <c r="BD61" s="433"/>
      <c r="BE61" s="433"/>
      <c r="BF61" s="433"/>
      <c r="BG61" s="433"/>
      <c r="BH61" s="433"/>
      <c r="BI61" s="433"/>
      <c r="BJ61" s="433"/>
      <c r="BK61" s="433"/>
      <c r="BL61" s="433"/>
      <c r="BM61" s="433"/>
      <c r="BN61" s="433"/>
      <c r="BO61" s="433"/>
      <c r="BP61" s="433"/>
      <c r="BQ61" s="433"/>
      <c r="BR61" s="433"/>
      <c r="BS61" s="433"/>
      <c r="BT61" s="433"/>
      <c r="BU61" s="433"/>
      <c r="BV61" s="433"/>
      <c r="BW61" s="433"/>
      <c r="BX61" s="433"/>
      <c r="BY61" s="433"/>
      <c r="BZ61" s="433"/>
      <c r="CA61" s="433"/>
      <c r="CB61" s="433"/>
      <c r="CC61" s="433"/>
      <c r="CD61" s="433"/>
      <c r="CE61" s="433"/>
      <c r="CF61" s="433"/>
      <c r="CG61" s="433"/>
      <c r="CH61" s="433"/>
      <c r="CI61" s="433"/>
      <c r="CJ61" s="433"/>
      <c r="CK61" s="433"/>
      <c r="CL61" s="433"/>
      <c r="CM61" s="433"/>
      <c r="CN61" s="433"/>
      <c r="CO61" s="433"/>
      <c r="CP61" s="433"/>
      <c r="CQ61" s="433"/>
      <c r="CR61" s="433"/>
      <c r="CS61" s="433"/>
      <c r="CT61" s="433"/>
      <c r="CU61" s="433"/>
      <c r="CV61" s="433"/>
      <c r="CW61" s="433"/>
      <c r="CX61" s="433"/>
      <c r="CY61" s="433"/>
      <c r="CZ61" s="433"/>
      <c r="DA61" s="433"/>
      <c r="DB61" s="433"/>
      <c r="DC61" s="433"/>
      <c r="DD61" s="433"/>
      <c r="DE61" s="433"/>
      <c r="DF61" s="433"/>
      <c r="DG61" s="433"/>
      <c r="DH61" s="433"/>
      <c r="DI61" s="433"/>
      <c r="DJ61" s="433"/>
      <c r="DK61" s="433"/>
      <c r="DL61" s="433"/>
      <c r="DM61" s="433"/>
      <c r="DN61" s="433"/>
      <c r="DO61" s="433"/>
      <c r="DP61" s="433"/>
      <c r="DQ61" s="433"/>
      <c r="DR61" s="433"/>
      <c r="DS61" s="433"/>
      <c r="DT61" s="433"/>
      <c r="DU61" s="433"/>
      <c r="DV61" s="433"/>
      <c r="DW61" s="433"/>
      <c r="DX61" s="433"/>
      <c r="DY61" s="433"/>
      <c r="DZ61" s="433"/>
      <c r="EA61" s="433"/>
      <c r="EB61" s="433"/>
      <c r="EC61" s="433"/>
      <c r="ED61" s="433"/>
      <c r="EE61" s="433"/>
      <c r="EF61" s="433"/>
      <c r="EG61" s="433"/>
      <c r="EH61" s="433"/>
      <c r="EI61" s="433"/>
      <c r="EJ61" s="433"/>
      <c r="EK61" s="433"/>
      <c r="EL61" s="433"/>
      <c r="EM61" s="433"/>
      <c r="EN61" s="433"/>
      <c r="EO61" s="433"/>
    </row>
    <row r="62" spans="1:145">
      <c r="A62" s="432"/>
      <c r="B62" s="432"/>
      <c r="C62" s="432"/>
      <c r="D62" s="432"/>
      <c r="E62" s="432"/>
      <c r="F62" s="432"/>
      <c r="G62" s="432"/>
      <c r="H62" s="432"/>
      <c r="I62" s="432"/>
      <c r="J62" s="432"/>
      <c r="K62" s="432"/>
      <c r="L62" s="432"/>
      <c r="M62" s="432"/>
      <c r="N62" s="432"/>
      <c r="O62" s="432"/>
      <c r="P62" s="432"/>
      <c r="U62" s="433"/>
      <c r="V62" s="433"/>
      <c r="W62" s="433"/>
      <c r="X62" s="433"/>
      <c r="Y62" s="433"/>
      <c r="Z62" s="433"/>
      <c r="AA62" s="433"/>
      <c r="AB62" s="433"/>
      <c r="AC62" s="433"/>
      <c r="AD62" s="433"/>
      <c r="AE62" s="433"/>
      <c r="AF62" s="433"/>
      <c r="AG62" s="433"/>
      <c r="AH62" s="433"/>
      <c r="AI62" s="433"/>
      <c r="AJ62" s="433"/>
      <c r="AK62" s="433"/>
      <c r="AL62" s="433"/>
      <c r="AM62" s="433"/>
      <c r="AN62" s="433"/>
      <c r="AO62" s="433"/>
      <c r="AP62" s="433"/>
      <c r="AQ62" s="433"/>
      <c r="AR62" s="433"/>
      <c r="AS62" s="433"/>
      <c r="AT62" s="433"/>
      <c r="AU62" s="433"/>
      <c r="AV62" s="433"/>
      <c r="AW62" s="433"/>
      <c r="AX62" s="433"/>
      <c r="AY62" s="433"/>
      <c r="AZ62" s="433"/>
      <c r="BA62" s="433"/>
      <c r="BB62" s="433"/>
      <c r="BC62" s="433"/>
      <c r="BD62" s="433"/>
      <c r="BE62" s="433"/>
      <c r="BF62" s="433"/>
      <c r="BG62" s="433"/>
      <c r="BH62" s="433"/>
      <c r="BI62" s="433"/>
      <c r="BJ62" s="433"/>
      <c r="BK62" s="433"/>
      <c r="BL62" s="433"/>
      <c r="BM62" s="433"/>
      <c r="BN62" s="433"/>
      <c r="BO62" s="433"/>
      <c r="BP62" s="433"/>
      <c r="BQ62" s="433"/>
      <c r="BR62" s="433"/>
      <c r="BS62" s="433"/>
      <c r="BT62" s="433"/>
      <c r="BU62" s="433"/>
      <c r="BV62" s="433"/>
      <c r="BW62" s="433"/>
      <c r="BX62" s="433"/>
      <c r="BY62" s="433"/>
      <c r="BZ62" s="433"/>
      <c r="CA62" s="433"/>
      <c r="CB62" s="433"/>
      <c r="CC62" s="433"/>
      <c r="CD62" s="433"/>
      <c r="CE62" s="433"/>
      <c r="CF62" s="433"/>
      <c r="CG62" s="433"/>
      <c r="CH62" s="433"/>
      <c r="CI62" s="433"/>
      <c r="CJ62" s="433"/>
      <c r="CK62" s="433"/>
      <c r="CL62" s="433"/>
      <c r="CM62" s="433"/>
      <c r="CN62" s="433"/>
      <c r="CO62" s="433"/>
      <c r="CP62" s="433"/>
      <c r="CQ62" s="433"/>
      <c r="CR62" s="433"/>
      <c r="CS62" s="433"/>
      <c r="CT62" s="433"/>
      <c r="CU62" s="433"/>
      <c r="CV62" s="433"/>
      <c r="CW62" s="433"/>
      <c r="CX62" s="433"/>
      <c r="CY62" s="433"/>
      <c r="CZ62" s="433"/>
      <c r="DA62" s="433"/>
      <c r="DB62" s="433"/>
      <c r="DC62" s="433"/>
      <c r="DD62" s="433"/>
      <c r="DE62" s="433"/>
      <c r="DF62" s="433"/>
      <c r="DG62" s="433"/>
      <c r="DH62" s="433"/>
      <c r="DI62" s="433"/>
      <c r="DJ62" s="433"/>
      <c r="DK62" s="433"/>
      <c r="DL62" s="433"/>
      <c r="DM62" s="433"/>
      <c r="DN62" s="433"/>
      <c r="DO62" s="433"/>
      <c r="DP62" s="433"/>
      <c r="DQ62" s="433"/>
      <c r="DR62" s="433"/>
      <c r="DS62" s="433"/>
      <c r="DT62" s="433"/>
      <c r="DU62" s="433"/>
      <c r="DV62" s="433"/>
      <c r="DW62" s="433"/>
      <c r="DX62" s="433"/>
      <c r="DY62" s="433"/>
      <c r="DZ62" s="433"/>
      <c r="EA62" s="433"/>
      <c r="EB62" s="433"/>
      <c r="EC62" s="433"/>
      <c r="ED62" s="433"/>
      <c r="EE62" s="433"/>
      <c r="EF62" s="433"/>
      <c r="EG62" s="433"/>
      <c r="EH62" s="433"/>
      <c r="EI62" s="433"/>
      <c r="EJ62" s="433"/>
      <c r="EK62" s="433"/>
      <c r="EL62" s="433"/>
      <c r="EM62" s="433"/>
      <c r="EN62" s="433"/>
      <c r="EO62" s="433"/>
    </row>
    <row r="63" spans="1:145">
      <c r="A63" s="432"/>
      <c r="B63" s="432"/>
      <c r="C63" s="432"/>
      <c r="D63" s="432"/>
      <c r="E63" s="432"/>
      <c r="F63" s="432"/>
      <c r="G63" s="432"/>
      <c r="H63" s="432"/>
      <c r="I63" s="432"/>
      <c r="J63" s="432"/>
      <c r="K63" s="432"/>
      <c r="L63" s="432"/>
      <c r="M63" s="432"/>
      <c r="N63" s="432"/>
      <c r="O63" s="432"/>
      <c r="P63" s="432"/>
      <c r="U63" s="433"/>
      <c r="V63" s="433"/>
      <c r="W63" s="433"/>
      <c r="X63" s="433"/>
      <c r="Y63" s="433"/>
      <c r="Z63" s="433"/>
      <c r="AA63" s="433"/>
      <c r="AB63" s="433"/>
      <c r="AC63" s="433"/>
      <c r="AD63" s="433"/>
      <c r="AE63" s="433"/>
      <c r="AF63" s="433"/>
      <c r="AG63" s="433"/>
      <c r="AH63" s="433"/>
      <c r="AI63" s="433"/>
      <c r="AJ63" s="433"/>
      <c r="AK63" s="433"/>
      <c r="AL63" s="433"/>
      <c r="AM63" s="433"/>
      <c r="AN63" s="433"/>
      <c r="AO63" s="433"/>
      <c r="AP63" s="433"/>
      <c r="AQ63" s="433"/>
      <c r="AR63" s="433"/>
      <c r="AS63" s="433"/>
      <c r="AT63" s="433"/>
      <c r="AU63" s="433"/>
      <c r="AV63" s="433"/>
      <c r="AW63" s="433"/>
      <c r="AX63" s="433"/>
      <c r="AY63" s="433"/>
      <c r="AZ63" s="433"/>
      <c r="BA63" s="433"/>
      <c r="BB63" s="433"/>
      <c r="BC63" s="433"/>
      <c r="BD63" s="433"/>
      <c r="BE63" s="433"/>
      <c r="BF63" s="433"/>
      <c r="BG63" s="433"/>
      <c r="BH63" s="433"/>
      <c r="BI63" s="433"/>
      <c r="BJ63" s="433"/>
      <c r="BK63" s="433"/>
      <c r="BL63" s="433"/>
      <c r="BM63" s="433"/>
      <c r="BN63" s="433"/>
      <c r="BO63" s="433"/>
      <c r="BP63" s="433"/>
      <c r="BQ63" s="433"/>
      <c r="BR63" s="433"/>
      <c r="BS63" s="433"/>
      <c r="BT63" s="433"/>
      <c r="BU63" s="433"/>
      <c r="BV63" s="433"/>
      <c r="BW63" s="433"/>
      <c r="BX63" s="433"/>
      <c r="BY63" s="433"/>
      <c r="BZ63" s="433"/>
      <c r="CA63" s="433"/>
      <c r="CB63" s="433"/>
      <c r="CC63" s="433"/>
      <c r="CD63" s="433"/>
      <c r="CE63" s="433"/>
      <c r="CF63" s="433"/>
      <c r="CG63" s="433"/>
      <c r="CH63" s="433"/>
      <c r="CI63" s="433"/>
      <c r="CJ63" s="433"/>
      <c r="CK63" s="433"/>
      <c r="CL63" s="433"/>
      <c r="CM63" s="433"/>
      <c r="CN63" s="433"/>
      <c r="CO63" s="433"/>
      <c r="CP63" s="433"/>
      <c r="CQ63" s="433"/>
      <c r="CR63" s="433"/>
      <c r="CS63" s="433"/>
      <c r="CT63" s="433"/>
      <c r="CU63" s="433"/>
      <c r="CV63" s="433"/>
      <c r="CW63" s="433"/>
      <c r="CX63" s="433"/>
      <c r="CY63" s="433"/>
      <c r="CZ63" s="433"/>
      <c r="DA63" s="433"/>
      <c r="DB63" s="433"/>
      <c r="DC63" s="433"/>
      <c r="DD63" s="433"/>
      <c r="DE63" s="433"/>
      <c r="DF63" s="433"/>
      <c r="DG63" s="433"/>
      <c r="DH63" s="433"/>
      <c r="DI63" s="433"/>
      <c r="DJ63" s="433"/>
      <c r="DK63" s="433"/>
      <c r="DL63" s="433"/>
      <c r="DM63" s="433"/>
      <c r="DN63" s="433"/>
      <c r="DO63" s="433"/>
      <c r="DP63" s="433"/>
      <c r="DQ63" s="433"/>
      <c r="DR63" s="433"/>
      <c r="DS63" s="433"/>
      <c r="DT63" s="433"/>
      <c r="DU63" s="433"/>
      <c r="DV63" s="433"/>
      <c r="DW63" s="433"/>
      <c r="DX63" s="433"/>
      <c r="DY63" s="433"/>
      <c r="DZ63" s="433"/>
      <c r="EA63" s="433"/>
      <c r="EB63" s="433"/>
      <c r="EC63" s="433"/>
      <c r="ED63" s="433"/>
      <c r="EE63" s="433"/>
      <c r="EF63" s="433"/>
      <c r="EG63" s="433"/>
      <c r="EH63" s="433"/>
      <c r="EI63" s="433"/>
      <c r="EJ63" s="433"/>
      <c r="EK63" s="433"/>
      <c r="EL63" s="433"/>
      <c r="EM63" s="433"/>
      <c r="EN63" s="433"/>
      <c r="EO63" s="433"/>
    </row>
    <row r="64" spans="1:145">
      <c r="A64" s="432"/>
      <c r="B64" s="432"/>
      <c r="C64" s="432"/>
      <c r="D64" s="432"/>
      <c r="E64" s="432"/>
      <c r="F64" s="432"/>
      <c r="G64" s="432"/>
      <c r="H64" s="432"/>
      <c r="I64" s="432"/>
      <c r="J64" s="432"/>
      <c r="K64" s="432"/>
      <c r="L64" s="432"/>
      <c r="M64" s="432"/>
      <c r="N64" s="432"/>
      <c r="O64" s="432"/>
      <c r="P64" s="432"/>
      <c r="U64" s="433"/>
      <c r="V64" s="433"/>
      <c r="W64" s="433"/>
      <c r="X64" s="433"/>
      <c r="Y64" s="433"/>
      <c r="Z64" s="433"/>
      <c r="AA64" s="433"/>
      <c r="AB64" s="433"/>
      <c r="AC64" s="433"/>
      <c r="AD64" s="433"/>
      <c r="AE64" s="433"/>
      <c r="AF64" s="433"/>
      <c r="AG64" s="433"/>
      <c r="AH64" s="433"/>
      <c r="AI64" s="433"/>
      <c r="AJ64" s="433"/>
      <c r="AK64" s="433"/>
      <c r="AL64" s="433"/>
      <c r="AM64" s="433"/>
      <c r="AN64" s="433"/>
      <c r="AO64" s="433"/>
      <c r="AP64" s="433"/>
      <c r="AQ64" s="433"/>
      <c r="AR64" s="433"/>
      <c r="AS64" s="433"/>
      <c r="AT64" s="433"/>
      <c r="AU64" s="433"/>
      <c r="AV64" s="433"/>
      <c r="AW64" s="433"/>
      <c r="AX64" s="433"/>
      <c r="AY64" s="433"/>
      <c r="AZ64" s="433"/>
      <c r="BA64" s="433"/>
      <c r="BB64" s="433"/>
      <c r="BC64" s="433"/>
      <c r="BD64" s="433"/>
      <c r="BE64" s="433"/>
      <c r="BF64" s="433"/>
      <c r="BG64" s="433"/>
      <c r="BH64" s="433"/>
      <c r="BI64" s="433"/>
      <c r="BJ64" s="433"/>
      <c r="BK64" s="433"/>
      <c r="BL64" s="433"/>
      <c r="BM64" s="433"/>
      <c r="BN64" s="433"/>
      <c r="BO64" s="433"/>
      <c r="BP64" s="433"/>
      <c r="BQ64" s="433"/>
      <c r="BR64" s="433"/>
      <c r="BS64" s="433"/>
      <c r="BT64" s="433"/>
      <c r="BU64" s="433"/>
      <c r="BV64" s="433"/>
      <c r="BW64" s="433"/>
      <c r="BX64" s="433"/>
      <c r="BY64" s="433"/>
      <c r="BZ64" s="433"/>
      <c r="CA64" s="433"/>
      <c r="CB64" s="433"/>
      <c r="CC64" s="433"/>
      <c r="CD64" s="433"/>
      <c r="CE64" s="433"/>
      <c r="CF64" s="433"/>
      <c r="CG64" s="433"/>
      <c r="CH64" s="433"/>
      <c r="CI64" s="433"/>
      <c r="CJ64" s="433"/>
      <c r="CK64" s="433"/>
      <c r="CL64" s="433"/>
      <c r="CM64" s="433"/>
      <c r="CN64" s="433"/>
      <c r="CO64" s="433"/>
      <c r="CP64" s="433"/>
      <c r="CQ64" s="433"/>
      <c r="CR64" s="433"/>
      <c r="CS64" s="433"/>
      <c r="CT64" s="433"/>
      <c r="CU64" s="433"/>
      <c r="CV64" s="433"/>
      <c r="CW64" s="433"/>
      <c r="CX64" s="433"/>
      <c r="CY64" s="433"/>
      <c r="CZ64" s="433"/>
      <c r="DA64" s="433"/>
      <c r="DB64" s="433"/>
      <c r="DC64" s="433"/>
      <c r="DD64" s="433"/>
      <c r="DE64" s="433"/>
      <c r="DF64" s="433"/>
      <c r="DG64" s="433"/>
      <c r="DH64" s="433"/>
      <c r="DI64" s="433"/>
      <c r="DJ64" s="433"/>
      <c r="DK64" s="433"/>
      <c r="DL64" s="433"/>
      <c r="DM64" s="433"/>
      <c r="DN64" s="433"/>
      <c r="DO64" s="433"/>
      <c r="DP64" s="433"/>
      <c r="DQ64" s="433"/>
      <c r="DR64" s="433"/>
      <c r="DS64" s="433"/>
      <c r="DT64" s="433"/>
      <c r="DU64" s="433"/>
      <c r="DV64" s="433"/>
      <c r="DW64" s="433"/>
      <c r="DX64" s="433"/>
      <c r="DY64" s="433"/>
      <c r="DZ64" s="433"/>
      <c r="EA64" s="433"/>
      <c r="EB64" s="433"/>
      <c r="EC64" s="433"/>
      <c r="ED64" s="433"/>
      <c r="EE64" s="433"/>
      <c r="EF64" s="433"/>
      <c r="EG64" s="433"/>
      <c r="EH64" s="433"/>
      <c r="EI64" s="433"/>
      <c r="EJ64" s="433"/>
      <c r="EK64" s="433"/>
      <c r="EL64" s="433"/>
      <c r="EM64" s="433"/>
      <c r="EN64" s="433"/>
      <c r="EO64" s="433"/>
    </row>
    <row r="65" spans="1:145">
      <c r="A65" s="432"/>
      <c r="B65" s="432"/>
      <c r="C65" s="432"/>
      <c r="D65" s="432"/>
      <c r="E65" s="432"/>
      <c r="F65" s="432"/>
      <c r="G65" s="432"/>
      <c r="H65" s="432"/>
      <c r="I65" s="432"/>
      <c r="J65" s="432"/>
      <c r="K65" s="432"/>
      <c r="L65" s="432"/>
      <c r="M65" s="432"/>
      <c r="N65" s="432"/>
      <c r="O65" s="432"/>
      <c r="P65" s="432"/>
      <c r="U65" s="433"/>
      <c r="V65" s="433"/>
      <c r="W65" s="433"/>
      <c r="X65" s="433"/>
      <c r="Y65" s="433"/>
      <c r="Z65" s="433"/>
      <c r="AA65" s="433"/>
      <c r="AB65" s="433"/>
      <c r="AC65" s="433"/>
      <c r="AD65" s="433"/>
      <c r="AE65" s="433"/>
      <c r="AF65" s="433"/>
      <c r="AG65" s="433"/>
      <c r="AH65" s="433"/>
      <c r="AI65" s="433"/>
      <c r="AJ65" s="433"/>
      <c r="AK65" s="433"/>
      <c r="AL65" s="433"/>
      <c r="AM65" s="433"/>
      <c r="AN65" s="433"/>
      <c r="AO65" s="433"/>
      <c r="AP65" s="433"/>
      <c r="AQ65" s="433"/>
      <c r="AR65" s="433"/>
      <c r="AS65" s="433"/>
      <c r="AT65" s="433"/>
      <c r="AU65" s="433"/>
      <c r="AV65" s="433"/>
      <c r="AW65" s="433"/>
      <c r="AX65" s="433"/>
      <c r="AY65" s="433"/>
      <c r="AZ65" s="433"/>
      <c r="BA65" s="433"/>
      <c r="BB65" s="433"/>
      <c r="BC65" s="433"/>
      <c r="BD65" s="433"/>
      <c r="BE65" s="433"/>
      <c r="BF65" s="433"/>
      <c r="BG65" s="433"/>
      <c r="BH65" s="433"/>
      <c r="BI65" s="433"/>
      <c r="BJ65" s="433"/>
      <c r="BK65" s="433"/>
      <c r="BL65" s="433"/>
      <c r="BM65" s="433"/>
      <c r="BN65" s="433"/>
      <c r="BO65" s="433"/>
      <c r="BP65" s="433"/>
      <c r="BQ65" s="433"/>
      <c r="BR65" s="433"/>
      <c r="BS65" s="433"/>
      <c r="BT65" s="433"/>
      <c r="BU65" s="433"/>
      <c r="BV65" s="433"/>
      <c r="BW65" s="433"/>
      <c r="BX65" s="433"/>
      <c r="BY65" s="433"/>
      <c r="BZ65" s="433"/>
      <c r="CA65" s="433"/>
      <c r="CB65" s="433"/>
      <c r="CC65" s="433"/>
      <c r="CD65" s="433"/>
      <c r="CE65" s="433"/>
      <c r="CF65" s="433"/>
      <c r="CG65" s="433"/>
      <c r="CH65" s="433"/>
      <c r="CI65" s="433"/>
      <c r="CJ65" s="433"/>
      <c r="CK65" s="433"/>
      <c r="CL65" s="433"/>
      <c r="CM65" s="433"/>
      <c r="CN65" s="433"/>
      <c r="CO65" s="433"/>
      <c r="CP65" s="433"/>
      <c r="CQ65" s="433"/>
      <c r="CR65" s="433"/>
      <c r="CS65" s="433"/>
      <c r="CT65" s="433"/>
      <c r="CU65" s="433"/>
      <c r="CV65" s="433"/>
      <c r="CW65" s="433"/>
      <c r="CX65" s="433"/>
      <c r="CY65" s="433"/>
      <c r="CZ65" s="433"/>
      <c r="DA65" s="433"/>
      <c r="DB65" s="433"/>
      <c r="DC65" s="433"/>
      <c r="DD65" s="433"/>
      <c r="DE65" s="433"/>
      <c r="DF65" s="433"/>
      <c r="DG65" s="433"/>
      <c r="DH65" s="433"/>
      <c r="DI65" s="433"/>
      <c r="DJ65" s="433"/>
      <c r="DK65" s="433"/>
      <c r="DL65" s="433"/>
      <c r="DM65" s="433"/>
      <c r="DN65" s="433"/>
      <c r="DO65" s="433"/>
      <c r="DP65" s="433"/>
      <c r="DQ65" s="433"/>
      <c r="DR65" s="433"/>
      <c r="DS65" s="433"/>
      <c r="DT65" s="433"/>
      <c r="DU65" s="433"/>
      <c r="DV65" s="433"/>
      <c r="DW65" s="433"/>
      <c r="DX65" s="433"/>
      <c r="DY65" s="433"/>
      <c r="DZ65" s="433"/>
      <c r="EA65" s="433"/>
      <c r="EB65" s="433"/>
      <c r="EC65" s="433"/>
      <c r="ED65" s="433"/>
      <c r="EE65" s="433"/>
      <c r="EF65" s="433"/>
      <c r="EG65" s="433"/>
      <c r="EH65" s="433"/>
      <c r="EI65" s="433"/>
      <c r="EJ65" s="433"/>
      <c r="EK65" s="433"/>
      <c r="EL65" s="433"/>
      <c r="EM65" s="433"/>
      <c r="EN65" s="433"/>
      <c r="EO65" s="433"/>
    </row>
    <row r="66" spans="1:145">
      <c r="A66" s="432"/>
      <c r="B66" s="432"/>
      <c r="C66" s="432"/>
      <c r="D66" s="432"/>
      <c r="E66" s="432"/>
      <c r="F66" s="432"/>
      <c r="G66" s="432"/>
      <c r="H66" s="432"/>
      <c r="I66" s="432"/>
      <c r="J66" s="432"/>
      <c r="K66" s="432"/>
      <c r="L66" s="432"/>
      <c r="M66" s="432"/>
      <c r="N66" s="432"/>
      <c r="O66" s="432"/>
      <c r="P66" s="432"/>
      <c r="U66" s="433"/>
      <c r="V66" s="433"/>
      <c r="W66" s="433"/>
      <c r="X66" s="433"/>
      <c r="Y66" s="433"/>
      <c r="Z66" s="433"/>
      <c r="AA66" s="433"/>
      <c r="AB66" s="433"/>
      <c r="AC66" s="433"/>
      <c r="AD66" s="433"/>
      <c r="AE66" s="433"/>
      <c r="AF66" s="433"/>
      <c r="AG66" s="433"/>
      <c r="AH66" s="433"/>
      <c r="AI66" s="433"/>
      <c r="AJ66" s="433"/>
      <c r="AK66" s="433"/>
      <c r="AL66" s="433"/>
      <c r="AM66" s="433"/>
      <c r="AN66" s="433"/>
      <c r="AO66" s="433"/>
      <c r="AP66" s="433"/>
      <c r="AQ66" s="433"/>
      <c r="AR66" s="433"/>
      <c r="AS66" s="433"/>
      <c r="AT66" s="433"/>
      <c r="AU66" s="433"/>
      <c r="AV66" s="433"/>
      <c r="AW66" s="433"/>
      <c r="AX66" s="433"/>
      <c r="AY66" s="433"/>
      <c r="AZ66" s="433"/>
      <c r="BA66" s="433"/>
      <c r="BB66" s="433"/>
      <c r="BC66" s="433"/>
      <c r="BD66" s="433"/>
      <c r="BE66" s="433"/>
      <c r="BF66" s="433"/>
      <c r="BG66" s="433"/>
      <c r="BH66" s="433"/>
      <c r="BI66" s="433"/>
      <c r="BJ66" s="433"/>
      <c r="BK66" s="433"/>
      <c r="BL66" s="433"/>
      <c r="BM66" s="433"/>
      <c r="BN66" s="433"/>
      <c r="BO66" s="433"/>
      <c r="BP66" s="433"/>
      <c r="BQ66" s="433"/>
      <c r="BR66" s="433"/>
      <c r="BS66" s="433"/>
      <c r="BT66" s="433"/>
      <c r="BU66" s="433"/>
      <c r="BV66" s="433"/>
      <c r="BW66" s="433"/>
      <c r="BX66" s="433"/>
      <c r="BY66" s="433"/>
      <c r="BZ66" s="433"/>
      <c r="CA66" s="433"/>
      <c r="CB66" s="433"/>
      <c r="CC66" s="433"/>
      <c r="CD66" s="433"/>
      <c r="CE66" s="433"/>
      <c r="CF66" s="433"/>
      <c r="CG66" s="433"/>
      <c r="CH66" s="433"/>
      <c r="CI66" s="433"/>
      <c r="CJ66" s="433"/>
      <c r="CK66" s="433"/>
      <c r="CL66" s="433"/>
      <c r="CM66" s="433"/>
      <c r="CN66" s="433"/>
      <c r="CO66" s="433"/>
      <c r="CP66" s="433"/>
      <c r="CQ66" s="433"/>
      <c r="CR66" s="433"/>
      <c r="CS66" s="433"/>
      <c r="CT66" s="433"/>
      <c r="CU66" s="433"/>
      <c r="CV66" s="433"/>
      <c r="CW66" s="433"/>
      <c r="CX66" s="433"/>
      <c r="CY66" s="433"/>
      <c r="CZ66" s="433"/>
      <c r="DA66" s="433"/>
      <c r="DB66" s="433"/>
      <c r="DC66" s="433"/>
      <c r="DD66" s="433"/>
      <c r="DE66" s="433"/>
      <c r="DF66" s="433"/>
      <c r="DG66" s="433"/>
      <c r="DH66" s="433"/>
      <c r="DI66" s="433"/>
      <c r="DJ66" s="433"/>
      <c r="DK66" s="433"/>
      <c r="DL66" s="433"/>
      <c r="DM66" s="433"/>
      <c r="DN66" s="433"/>
      <c r="DO66" s="433"/>
      <c r="DP66" s="433"/>
      <c r="DQ66" s="433"/>
      <c r="DR66" s="433"/>
      <c r="DS66" s="433"/>
      <c r="DT66" s="433"/>
      <c r="DU66" s="433"/>
      <c r="DV66" s="433"/>
      <c r="DW66" s="433"/>
      <c r="DX66" s="433"/>
      <c r="DY66" s="433"/>
      <c r="DZ66" s="433"/>
      <c r="EA66" s="433"/>
      <c r="EB66" s="433"/>
      <c r="EC66" s="433"/>
      <c r="ED66" s="433"/>
      <c r="EE66" s="433"/>
      <c r="EF66" s="433"/>
      <c r="EG66" s="433"/>
      <c r="EH66" s="433"/>
      <c r="EI66" s="433"/>
      <c r="EJ66" s="433"/>
      <c r="EK66" s="433"/>
      <c r="EL66" s="433"/>
      <c r="EM66" s="433"/>
      <c r="EN66" s="433"/>
      <c r="EO66" s="433"/>
    </row>
    <row r="67" spans="1:145">
      <c r="A67" s="432"/>
      <c r="B67" s="432"/>
      <c r="C67" s="432"/>
      <c r="D67" s="432"/>
      <c r="E67" s="432"/>
      <c r="F67" s="432"/>
      <c r="G67" s="432"/>
      <c r="H67" s="432"/>
      <c r="I67" s="432"/>
      <c r="J67" s="432"/>
      <c r="K67" s="432"/>
      <c r="L67" s="432"/>
      <c r="M67" s="432"/>
      <c r="N67" s="432"/>
      <c r="O67" s="432"/>
      <c r="P67" s="432"/>
      <c r="U67" s="433"/>
      <c r="V67" s="433"/>
      <c r="W67" s="433"/>
      <c r="X67" s="433"/>
      <c r="Y67" s="433"/>
      <c r="Z67" s="433"/>
      <c r="AA67" s="433"/>
      <c r="AB67" s="433"/>
      <c r="AC67" s="433"/>
      <c r="AD67" s="433"/>
      <c r="AE67" s="433"/>
      <c r="AF67" s="433"/>
      <c r="AG67" s="433"/>
      <c r="AH67" s="433"/>
      <c r="AI67" s="433"/>
      <c r="AJ67" s="433"/>
      <c r="AK67" s="433"/>
      <c r="AL67" s="433"/>
      <c r="AM67" s="433"/>
      <c r="AN67" s="433"/>
      <c r="AO67" s="433"/>
      <c r="AP67" s="433"/>
      <c r="AQ67" s="433"/>
      <c r="AR67" s="433"/>
      <c r="AS67" s="433"/>
      <c r="AT67" s="433"/>
      <c r="AU67" s="433"/>
      <c r="AV67" s="433"/>
      <c r="AW67" s="433"/>
      <c r="AX67" s="433"/>
      <c r="AY67" s="433"/>
      <c r="AZ67" s="433"/>
      <c r="BA67" s="433"/>
      <c r="BB67" s="433"/>
      <c r="BC67" s="433"/>
      <c r="BD67" s="433"/>
      <c r="BE67" s="433"/>
      <c r="BF67" s="433"/>
      <c r="BG67" s="433"/>
      <c r="BH67" s="433"/>
      <c r="BI67" s="433"/>
      <c r="BJ67" s="433"/>
      <c r="BK67" s="433"/>
      <c r="BL67" s="433"/>
      <c r="BM67" s="433"/>
      <c r="BN67" s="433"/>
      <c r="BO67" s="433"/>
      <c r="BP67" s="433"/>
      <c r="BQ67" s="433"/>
      <c r="BR67" s="433"/>
      <c r="BS67" s="433"/>
      <c r="BT67" s="433"/>
      <c r="BU67" s="433"/>
      <c r="BV67" s="433"/>
      <c r="BW67" s="433"/>
      <c r="BX67" s="433"/>
      <c r="BY67" s="433"/>
      <c r="BZ67" s="433"/>
      <c r="CA67" s="433"/>
      <c r="CB67" s="433"/>
      <c r="CC67" s="433"/>
      <c r="CD67" s="433"/>
      <c r="CE67" s="433"/>
      <c r="CF67" s="433"/>
      <c r="CG67" s="433"/>
      <c r="CH67" s="433"/>
      <c r="CI67" s="433"/>
      <c r="CJ67" s="433"/>
      <c r="CK67" s="433"/>
      <c r="CL67" s="433"/>
      <c r="CM67" s="433"/>
      <c r="CN67" s="433"/>
      <c r="CO67" s="433"/>
      <c r="CP67" s="433"/>
      <c r="CQ67" s="433"/>
      <c r="CR67" s="433"/>
      <c r="CS67" s="433"/>
      <c r="CT67" s="433"/>
      <c r="CU67" s="433"/>
      <c r="CV67" s="433"/>
      <c r="CW67" s="433"/>
      <c r="CX67" s="433"/>
      <c r="CY67" s="433"/>
      <c r="CZ67" s="433"/>
      <c r="DA67" s="433"/>
      <c r="DB67" s="433"/>
      <c r="DC67" s="433"/>
      <c r="DD67" s="433"/>
      <c r="DE67" s="433"/>
      <c r="DF67" s="433"/>
      <c r="DG67" s="433"/>
      <c r="DH67" s="433"/>
      <c r="DI67" s="433"/>
      <c r="DJ67" s="433"/>
      <c r="DK67" s="433"/>
      <c r="DL67" s="433"/>
      <c r="DM67" s="433"/>
      <c r="DN67" s="433"/>
      <c r="DO67" s="433"/>
      <c r="DP67" s="433"/>
      <c r="DQ67" s="433"/>
      <c r="DR67" s="433"/>
      <c r="DS67" s="433"/>
      <c r="DT67" s="433"/>
      <c r="DU67" s="433"/>
      <c r="DV67" s="433"/>
      <c r="DW67" s="433"/>
      <c r="DX67" s="433"/>
      <c r="DY67" s="433"/>
      <c r="DZ67" s="433"/>
      <c r="EA67" s="433"/>
      <c r="EB67" s="433"/>
      <c r="EC67" s="433"/>
      <c r="ED67" s="433"/>
      <c r="EE67" s="433"/>
      <c r="EF67" s="433"/>
      <c r="EG67" s="433"/>
      <c r="EH67" s="433"/>
      <c r="EI67" s="433"/>
      <c r="EJ67" s="433"/>
      <c r="EK67" s="433"/>
      <c r="EL67" s="433"/>
      <c r="EM67" s="433"/>
      <c r="EN67" s="433"/>
      <c r="EO67" s="433"/>
    </row>
    <row r="68" spans="1:145">
      <c r="A68" s="432"/>
      <c r="B68" s="432"/>
      <c r="C68" s="432"/>
      <c r="D68" s="432"/>
      <c r="E68" s="432"/>
      <c r="F68" s="432"/>
      <c r="G68" s="432"/>
      <c r="H68" s="432"/>
      <c r="I68" s="432"/>
      <c r="J68" s="432"/>
      <c r="K68" s="432"/>
      <c r="L68" s="432"/>
      <c r="M68" s="432"/>
      <c r="N68" s="432"/>
      <c r="O68" s="432"/>
      <c r="P68" s="432"/>
      <c r="U68" s="433"/>
      <c r="V68" s="433"/>
      <c r="W68" s="433"/>
      <c r="X68" s="433"/>
      <c r="Y68" s="433"/>
      <c r="Z68" s="433"/>
      <c r="AA68" s="433"/>
      <c r="AB68" s="433"/>
      <c r="AC68" s="433"/>
      <c r="AD68" s="433"/>
      <c r="AE68" s="433"/>
      <c r="AF68" s="433"/>
      <c r="AG68" s="433"/>
      <c r="AH68" s="433"/>
      <c r="AI68" s="433"/>
      <c r="AJ68" s="433"/>
      <c r="AK68" s="433"/>
      <c r="AL68" s="433"/>
      <c r="AM68" s="433"/>
      <c r="AN68" s="433"/>
      <c r="AO68" s="433"/>
      <c r="AP68" s="433"/>
      <c r="AQ68" s="433"/>
      <c r="AR68" s="433"/>
      <c r="AS68" s="433"/>
      <c r="AT68" s="433"/>
      <c r="AU68" s="433"/>
      <c r="AV68" s="433"/>
      <c r="AW68" s="433"/>
      <c r="AX68" s="433"/>
      <c r="AY68" s="433"/>
      <c r="AZ68" s="433"/>
      <c r="BA68" s="433"/>
      <c r="BB68" s="433"/>
      <c r="BC68" s="433"/>
      <c r="BD68" s="433"/>
      <c r="BE68" s="433"/>
      <c r="BF68" s="433"/>
      <c r="BG68" s="433"/>
      <c r="BH68" s="433"/>
      <c r="BI68" s="433"/>
      <c r="BJ68" s="433"/>
      <c r="BK68" s="433"/>
      <c r="BL68" s="433"/>
      <c r="BM68" s="433"/>
      <c r="BN68" s="433"/>
      <c r="BO68" s="433"/>
      <c r="BP68" s="433"/>
      <c r="BQ68" s="433"/>
      <c r="BR68" s="433"/>
      <c r="BS68" s="433"/>
      <c r="BT68" s="433"/>
      <c r="BU68" s="433"/>
      <c r="BV68" s="433"/>
      <c r="BW68" s="433"/>
      <c r="BX68" s="433"/>
      <c r="BY68" s="433"/>
      <c r="BZ68" s="433"/>
      <c r="CA68" s="433"/>
      <c r="CB68" s="433"/>
      <c r="CC68" s="433"/>
      <c r="CD68" s="433"/>
      <c r="CE68" s="433"/>
      <c r="CF68" s="433"/>
      <c r="CG68" s="433"/>
      <c r="CH68" s="433"/>
      <c r="CI68" s="433"/>
      <c r="CJ68" s="433"/>
      <c r="CK68" s="433"/>
      <c r="CL68" s="433"/>
      <c r="CM68" s="433"/>
      <c r="CN68" s="433"/>
      <c r="CO68" s="433"/>
      <c r="CP68" s="433"/>
      <c r="CQ68" s="433"/>
      <c r="CR68" s="433"/>
      <c r="CS68" s="433"/>
      <c r="CT68" s="433"/>
      <c r="CU68" s="433"/>
      <c r="CV68" s="433"/>
      <c r="CW68" s="433"/>
      <c r="CX68" s="433"/>
      <c r="CY68" s="433"/>
      <c r="CZ68" s="433"/>
      <c r="DA68" s="433"/>
      <c r="DB68" s="433"/>
      <c r="DC68" s="433"/>
      <c r="DD68" s="433"/>
      <c r="DE68" s="433"/>
      <c r="DF68" s="433"/>
      <c r="DG68" s="433"/>
      <c r="DH68" s="433"/>
      <c r="DI68" s="433"/>
      <c r="DJ68" s="433"/>
      <c r="DK68" s="433"/>
      <c r="DL68" s="433"/>
      <c r="DM68" s="433"/>
      <c r="DN68" s="433"/>
      <c r="DO68" s="433"/>
      <c r="DP68" s="433"/>
      <c r="DQ68" s="433"/>
      <c r="DR68" s="433"/>
      <c r="DS68" s="433"/>
      <c r="DT68" s="433"/>
      <c r="DU68" s="433"/>
      <c r="DV68" s="433"/>
      <c r="DW68" s="433"/>
      <c r="DX68" s="433"/>
      <c r="DY68" s="433"/>
      <c r="DZ68" s="433"/>
      <c r="EA68" s="433"/>
      <c r="EB68" s="433"/>
      <c r="EC68" s="433"/>
      <c r="ED68" s="433"/>
      <c r="EE68" s="433"/>
      <c r="EF68" s="433"/>
      <c r="EG68" s="433"/>
      <c r="EH68" s="433"/>
      <c r="EI68" s="433"/>
      <c r="EJ68" s="433"/>
      <c r="EK68" s="433"/>
      <c r="EL68" s="433"/>
      <c r="EM68" s="433"/>
      <c r="EN68" s="433"/>
      <c r="EO68" s="433"/>
    </row>
    <row r="69" spans="1:145">
      <c r="A69" s="432"/>
      <c r="B69" s="432"/>
      <c r="C69" s="432"/>
      <c r="D69" s="432"/>
      <c r="E69" s="432"/>
      <c r="F69" s="432"/>
      <c r="G69" s="432"/>
      <c r="H69" s="432"/>
      <c r="I69" s="432"/>
      <c r="J69" s="432"/>
      <c r="K69" s="432"/>
      <c r="L69" s="432"/>
      <c r="M69" s="432"/>
      <c r="N69" s="432"/>
      <c r="O69" s="432"/>
      <c r="P69" s="432"/>
      <c r="U69" s="433"/>
      <c r="V69" s="433"/>
      <c r="W69" s="433"/>
      <c r="X69" s="433"/>
      <c r="Y69" s="433"/>
      <c r="Z69" s="433"/>
      <c r="AA69" s="433"/>
      <c r="AB69" s="433"/>
      <c r="AC69" s="433"/>
      <c r="AD69" s="433"/>
      <c r="AE69" s="433"/>
      <c r="AF69" s="433"/>
      <c r="AG69" s="433"/>
      <c r="AH69" s="433"/>
      <c r="AI69" s="433"/>
      <c r="AJ69" s="433"/>
      <c r="AK69" s="433"/>
      <c r="AL69" s="433"/>
      <c r="AM69" s="433"/>
      <c r="AN69" s="433"/>
      <c r="AO69" s="433"/>
      <c r="AP69" s="433"/>
      <c r="AQ69" s="433"/>
      <c r="AR69" s="433"/>
      <c r="AS69" s="433"/>
      <c r="AT69" s="433"/>
      <c r="AU69" s="433"/>
      <c r="AV69" s="433"/>
      <c r="AW69" s="433"/>
      <c r="AX69" s="433"/>
      <c r="AY69" s="433"/>
      <c r="AZ69" s="433"/>
      <c r="BA69" s="433"/>
      <c r="BB69" s="433"/>
      <c r="BC69" s="433"/>
      <c r="BD69" s="433"/>
      <c r="BE69" s="433"/>
      <c r="BF69" s="433"/>
      <c r="BG69" s="433"/>
      <c r="BH69" s="433"/>
      <c r="BI69" s="433"/>
      <c r="BJ69" s="433"/>
      <c r="BK69" s="433"/>
      <c r="BL69" s="433"/>
      <c r="BM69" s="433"/>
      <c r="BN69" s="433"/>
      <c r="BO69" s="433"/>
      <c r="BP69" s="433"/>
      <c r="BQ69" s="433"/>
      <c r="BR69" s="433"/>
      <c r="BS69" s="433"/>
      <c r="BT69" s="433"/>
      <c r="BU69" s="433"/>
      <c r="BV69" s="433"/>
      <c r="BW69" s="433"/>
      <c r="BX69" s="433"/>
      <c r="BY69" s="433"/>
      <c r="BZ69" s="433"/>
      <c r="CA69" s="433"/>
      <c r="CB69" s="433"/>
      <c r="CC69" s="433"/>
      <c r="CD69" s="433"/>
      <c r="CE69" s="433"/>
      <c r="CF69" s="433"/>
      <c r="CG69" s="433"/>
      <c r="CH69" s="433"/>
      <c r="CI69" s="433"/>
      <c r="CJ69" s="433"/>
      <c r="CK69" s="433"/>
      <c r="CL69" s="433"/>
      <c r="CM69" s="433"/>
      <c r="CN69" s="433"/>
      <c r="CO69" s="433"/>
      <c r="CP69" s="433"/>
      <c r="CQ69" s="433"/>
      <c r="CR69" s="433"/>
      <c r="CS69" s="433"/>
      <c r="CT69" s="433"/>
      <c r="CU69" s="433"/>
      <c r="CV69" s="433"/>
      <c r="CW69" s="433"/>
      <c r="CX69" s="433"/>
      <c r="CY69" s="433"/>
      <c r="CZ69" s="433"/>
      <c r="DA69" s="433"/>
      <c r="DB69" s="433"/>
      <c r="DC69" s="433"/>
      <c r="DD69" s="433"/>
      <c r="DE69" s="433"/>
      <c r="DF69" s="433"/>
      <c r="DG69" s="433"/>
      <c r="DH69" s="433"/>
      <c r="DI69" s="433"/>
      <c r="DJ69" s="433"/>
      <c r="DK69" s="433"/>
      <c r="DL69" s="433"/>
      <c r="DM69" s="433"/>
      <c r="DN69" s="433"/>
      <c r="DO69" s="433"/>
      <c r="DP69" s="433"/>
      <c r="DQ69" s="433"/>
      <c r="DR69" s="433"/>
      <c r="DS69" s="433"/>
      <c r="DT69" s="433"/>
      <c r="DU69" s="433"/>
      <c r="DV69" s="433"/>
      <c r="DW69" s="433"/>
      <c r="DX69" s="433"/>
      <c r="DY69" s="433"/>
      <c r="DZ69" s="433"/>
      <c r="EA69" s="433"/>
      <c r="EB69" s="433"/>
      <c r="EC69" s="433"/>
      <c r="ED69" s="433"/>
      <c r="EE69" s="433"/>
      <c r="EF69" s="433"/>
      <c r="EG69" s="433"/>
      <c r="EH69" s="433"/>
      <c r="EI69" s="433"/>
      <c r="EJ69" s="433"/>
      <c r="EK69" s="433"/>
      <c r="EL69" s="433"/>
      <c r="EM69" s="433"/>
      <c r="EN69" s="433"/>
      <c r="EO69" s="433"/>
    </row>
    <row r="70" spans="1:145">
      <c r="A70" s="432"/>
      <c r="B70" s="432"/>
      <c r="C70" s="432"/>
      <c r="D70" s="432"/>
      <c r="E70" s="432"/>
      <c r="F70" s="432"/>
      <c r="G70" s="432"/>
      <c r="H70" s="432"/>
      <c r="I70" s="432"/>
      <c r="J70" s="432"/>
      <c r="K70" s="432"/>
      <c r="L70" s="432"/>
      <c r="M70" s="432"/>
      <c r="N70" s="432"/>
      <c r="O70" s="432"/>
      <c r="P70" s="432"/>
      <c r="U70" s="433"/>
      <c r="V70" s="433"/>
      <c r="W70" s="433"/>
      <c r="X70" s="433"/>
      <c r="Y70" s="433"/>
      <c r="Z70" s="433"/>
      <c r="AA70" s="433"/>
      <c r="AB70" s="433"/>
      <c r="AC70" s="433"/>
      <c r="AD70" s="433"/>
      <c r="AE70" s="433"/>
      <c r="AF70" s="433"/>
      <c r="AG70" s="433"/>
      <c r="AH70" s="433"/>
      <c r="AI70" s="433"/>
      <c r="AJ70" s="433"/>
      <c r="AK70" s="433"/>
      <c r="AL70" s="433"/>
      <c r="AM70" s="433"/>
      <c r="AN70" s="433"/>
      <c r="AO70" s="433"/>
      <c r="AP70" s="433"/>
      <c r="AQ70" s="433"/>
      <c r="AR70" s="433"/>
      <c r="AS70" s="433"/>
      <c r="AT70" s="433"/>
      <c r="AU70" s="433"/>
      <c r="AV70" s="433"/>
      <c r="AW70" s="433"/>
      <c r="AX70" s="433"/>
      <c r="AY70" s="433"/>
      <c r="AZ70" s="433"/>
      <c r="BA70" s="433"/>
      <c r="BB70" s="433"/>
      <c r="BC70" s="433"/>
      <c r="BD70" s="433"/>
      <c r="BE70" s="433"/>
      <c r="BF70" s="433"/>
      <c r="BG70" s="433"/>
      <c r="BH70" s="433"/>
      <c r="BI70" s="433"/>
      <c r="BJ70" s="433"/>
      <c r="BK70" s="433"/>
      <c r="BL70" s="433"/>
      <c r="BM70" s="433"/>
      <c r="BN70" s="433"/>
      <c r="BO70" s="433"/>
      <c r="BP70" s="433"/>
      <c r="BQ70" s="433"/>
      <c r="BR70" s="433"/>
      <c r="BS70" s="433"/>
      <c r="BT70" s="433"/>
      <c r="BU70" s="433"/>
      <c r="BV70" s="433"/>
      <c r="BW70" s="433"/>
      <c r="BX70" s="433"/>
      <c r="BY70" s="433"/>
      <c r="BZ70" s="433"/>
      <c r="CA70" s="433"/>
      <c r="CB70" s="433"/>
      <c r="CC70" s="433"/>
      <c r="CD70" s="433"/>
      <c r="CE70" s="433"/>
      <c r="CF70" s="433"/>
      <c r="CG70" s="433"/>
      <c r="CH70" s="433"/>
      <c r="CI70" s="433"/>
      <c r="CJ70" s="433"/>
      <c r="CK70" s="433"/>
      <c r="CL70" s="433"/>
      <c r="CM70" s="433"/>
      <c r="CN70" s="433"/>
      <c r="CO70" s="433"/>
      <c r="CP70" s="433"/>
      <c r="CQ70" s="433"/>
      <c r="CR70" s="433"/>
      <c r="CS70" s="433"/>
      <c r="CT70" s="433"/>
      <c r="CU70" s="433"/>
      <c r="CV70" s="433"/>
      <c r="CW70" s="433"/>
      <c r="CX70" s="433"/>
      <c r="CY70" s="433"/>
      <c r="CZ70" s="433"/>
      <c r="DA70" s="433"/>
      <c r="DB70" s="433"/>
      <c r="DC70" s="433"/>
      <c r="DD70" s="433"/>
      <c r="DE70" s="433"/>
      <c r="DF70" s="433"/>
      <c r="DG70" s="433"/>
      <c r="DH70" s="433"/>
      <c r="DI70" s="433"/>
      <c r="DJ70" s="433"/>
      <c r="DK70" s="433"/>
      <c r="DL70" s="433"/>
      <c r="DM70" s="433"/>
      <c r="DN70" s="433"/>
      <c r="DO70" s="433"/>
      <c r="DP70" s="433"/>
      <c r="DQ70" s="433"/>
      <c r="DR70" s="433"/>
      <c r="DS70" s="433"/>
      <c r="DT70" s="433"/>
      <c r="DU70" s="433"/>
      <c r="DV70" s="433"/>
      <c r="DW70" s="433"/>
      <c r="DX70" s="433"/>
      <c r="DY70" s="433"/>
      <c r="DZ70" s="433"/>
      <c r="EA70" s="433"/>
      <c r="EB70" s="433"/>
      <c r="EC70" s="433"/>
      <c r="ED70" s="433"/>
      <c r="EE70" s="433"/>
      <c r="EF70" s="433"/>
      <c r="EG70" s="433"/>
      <c r="EH70" s="433"/>
      <c r="EI70" s="433"/>
      <c r="EJ70" s="433"/>
      <c r="EK70" s="433"/>
      <c r="EL70" s="433"/>
      <c r="EM70" s="433"/>
      <c r="EN70" s="433"/>
      <c r="EO70" s="433"/>
    </row>
    <row r="71" spans="1:145">
      <c r="A71" s="432"/>
      <c r="B71" s="432"/>
      <c r="C71" s="432"/>
      <c r="D71" s="432"/>
      <c r="E71" s="432"/>
      <c r="F71" s="432"/>
      <c r="G71" s="432"/>
      <c r="H71" s="432"/>
      <c r="I71" s="432"/>
      <c r="J71" s="432"/>
      <c r="K71" s="432"/>
      <c r="L71" s="432"/>
      <c r="M71" s="432"/>
      <c r="N71" s="432"/>
      <c r="O71" s="432"/>
      <c r="P71" s="432"/>
      <c r="U71" s="433"/>
      <c r="V71" s="433"/>
      <c r="W71" s="433"/>
      <c r="X71" s="433"/>
      <c r="Y71" s="433"/>
      <c r="Z71" s="433"/>
      <c r="AA71" s="433"/>
      <c r="AB71" s="433"/>
      <c r="AC71" s="433"/>
      <c r="AD71" s="433"/>
      <c r="AE71" s="433"/>
      <c r="AF71" s="433"/>
      <c r="AG71" s="433"/>
      <c r="AH71" s="433"/>
      <c r="AI71" s="433"/>
      <c r="AJ71" s="433"/>
      <c r="AK71" s="433"/>
      <c r="AL71" s="433"/>
      <c r="AM71" s="433"/>
      <c r="AN71" s="433"/>
      <c r="AO71" s="433"/>
      <c r="AP71" s="433"/>
      <c r="AQ71" s="433"/>
      <c r="AR71" s="433"/>
      <c r="AS71" s="433"/>
      <c r="AT71" s="433"/>
      <c r="AU71" s="433"/>
      <c r="AV71" s="433"/>
      <c r="AW71" s="433"/>
      <c r="AX71" s="433"/>
      <c r="AY71" s="433"/>
      <c r="AZ71" s="433"/>
      <c r="BA71" s="433"/>
      <c r="BB71" s="433"/>
      <c r="BC71" s="433"/>
      <c r="BD71" s="433"/>
      <c r="BE71" s="433"/>
      <c r="BF71" s="433"/>
      <c r="BG71" s="433"/>
      <c r="BH71" s="433"/>
      <c r="BI71" s="433"/>
      <c r="BJ71" s="433"/>
      <c r="BK71" s="433"/>
      <c r="BL71" s="433"/>
      <c r="BM71" s="433"/>
      <c r="BN71" s="433"/>
      <c r="BO71" s="433"/>
      <c r="BP71" s="433"/>
      <c r="BQ71" s="433"/>
      <c r="BR71" s="433"/>
      <c r="BS71" s="433"/>
      <c r="BT71" s="433"/>
      <c r="BU71" s="433"/>
      <c r="BV71" s="433"/>
      <c r="BW71" s="433"/>
      <c r="BX71" s="433"/>
      <c r="BY71" s="433"/>
      <c r="BZ71" s="433"/>
      <c r="CA71" s="433"/>
      <c r="CB71" s="433"/>
      <c r="CC71" s="433"/>
      <c r="CD71" s="433"/>
      <c r="CE71" s="433"/>
      <c r="CF71" s="433"/>
      <c r="CG71" s="433"/>
      <c r="CH71" s="433"/>
      <c r="CI71" s="433"/>
      <c r="CJ71" s="433"/>
      <c r="CK71" s="433"/>
      <c r="CL71" s="433"/>
      <c r="CM71" s="433"/>
      <c r="CN71" s="433"/>
      <c r="CO71" s="433"/>
      <c r="CP71" s="433"/>
      <c r="CQ71" s="433"/>
      <c r="CR71" s="433"/>
      <c r="CS71" s="433"/>
      <c r="CT71" s="433"/>
      <c r="CU71" s="433"/>
      <c r="CV71" s="433"/>
      <c r="CW71" s="433"/>
      <c r="CX71" s="433"/>
      <c r="CY71" s="433"/>
      <c r="CZ71" s="433"/>
      <c r="DA71" s="433"/>
      <c r="DB71" s="433"/>
      <c r="DC71" s="433"/>
      <c r="DD71" s="433"/>
      <c r="DE71" s="433"/>
      <c r="DF71" s="433"/>
      <c r="DG71" s="433"/>
      <c r="DH71" s="433"/>
      <c r="DI71" s="433"/>
      <c r="DJ71" s="433"/>
      <c r="DK71" s="433"/>
      <c r="DL71" s="433"/>
      <c r="DM71" s="433"/>
      <c r="DN71" s="433"/>
      <c r="DO71" s="433"/>
      <c r="DP71" s="433"/>
      <c r="DQ71" s="433"/>
      <c r="DR71" s="433"/>
      <c r="DS71" s="433"/>
      <c r="DT71" s="433"/>
      <c r="DU71" s="433"/>
      <c r="DV71" s="433"/>
      <c r="DW71" s="433"/>
      <c r="DX71" s="433"/>
      <c r="DY71" s="433"/>
      <c r="DZ71" s="433"/>
      <c r="EA71" s="433"/>
      <c r="EB71" s="433"/>
      <c r="EC71" s="433"/>
      <c r="ED71" s="433"/>
      <c r="EE71" s="433"/>
      <c r="EF71" s="433"/>
      <c r="EG71" s="433"/>
      <c r="EH71" s="433"/>
      <c r="EI71" s="433"/>
      <c r="EJ71" s="433"/>
      <c r="EK71" s="433"/>
      <c r="EL71" s="433"/>
      <c r="EM71" s="433"/>
      <c r="EN71" s="433"/>
      <c r="EO71" s="433"/>
    </row>
    <row r="72" spans="1:145">
      <c r="A72" s="432"/>
      <c r="B72" s="432"/>
      <c r="C72" s="432"/>
      <c r="D72" s="432"/>
      <c r="E72" s="432"/>
      <c r="F72" s="432"/>
      <c r="G72" s="432"/>
      <c r="H72" s="432"/>
      <c r="I72" s="432"/>
      <c r="J72" s="432"/>
      <c r="K72" s="432"/>
      <c r="L72" s="432"/>
      <c r="M72" s="432"/>
      <c r="N72" s="432"/>
      <c r="O72" s="432"/>
      <c r="P72" s="432"/>
      <c r="U72" s="433"/>
      <c r="V72" s="433"/>
      <c r="W72" s="433"/>
      <c r="X72" s="433"/>
      <c r="Y72" s="433"/>
      <c r="Z72" s="433"/>
      <c r="AA72" s="433"/>
      <c r="AB72" s="433"/>
      <c r="AC72" s="433"/>
      <c r="AD72" s="433"/>
      <c r="AE72" s="433"/>
      <c r="AF72" s="433"/>
      <c r="AG72" s="433"/>
      <c r="AH72" s="433"/>
      <c r="AI72" s="433"/>
      <c r="AJ72" s="433"/>
      <c r="AK72" s="433"/>
      <c r="AL72" s="433"/>
      <c r="AM72" s="433"/>
      <c r="AN72" s="433"/>
      <c r="AO72" s="433"/>
      <c r="AP72" s="433"/>
      <c r="AQ72" s="433"/>
      <c r="AR72" s="433"/>
      <c r="AS72" s="433"/>
      <c r="AT72" s="433"/>
      <c r="AU72" s="433"/>
      <c r="AV72" s="433"/>
      <c r="AW72" s="433"/>
      <c r="AX72" s="433"/>
      <c r="AY72" s="433"/>
      <c r="AZ72" s="433"/>
      <c r="BA72" s="433"/>
      <c r="BB72" s="433"/>
      <c r="BC72" s="433"/>
      <c r="BD72" s="433"/>
      <c r="BE72" s="433"/>
      <c r="BF72" s="433"/>
      <c r="BG72" s="433"/>
      <c r="BH72" s="433"/>
      <c r="BI72" s="433"/>
      <c r="BJ72" s="433"/>
      <c r="BK72" s="433"/>
      <c r="BL72" s="433"/>
      <c r="BM72" s="433"/>
      <c r="BN72" s="433"/>
      <c r="BO72" s="433"/>
      <c r="BP72" s="433"/>
      <c r="BQ72" s="433"/>
      <c r="BR72" s="433"/>
      <c r="BS72" s="433"/>
      <c r="BT72" s="433"/>
      <c r="BU72" s="433"/>
      <c r="BV72" s="433"/>
      <c r="BW72" s="433"/>
      <c r="BX72" s="433"/>
      <c r="BY72" s="433"/>
      <c r="BZ72" s="433"/>
      <c r="CA72" s="433"/>
      <c r="CB72" s="433"/>
      <c r="CC72" s="433"/>
      <c r="CD72" s="433"/>
      <c r="CE72" s="433"/>
      <c r="CF72" s="433"/>
      <c r="CG72" s="433"/>
      <c r="CH72" s="433"/>
      <c r="CI72" s="433"/>
      <c r="CJ72" s="433"/>
      <c r="CK72" s="433"/>
      <c r="CL72" s="433"/>
      <c r="CM72" s="433"/>
      <c r="CN72" s="433"/>
      <c r="CO72" s="433"/>
      <c r="CP72" s="433"/>
      <c r="CQ72" s="433"/>
      <c r="CR72" s="433"/>
      <c r="CS72" s="433"/>
      <c r="CT72" s="433"/>
      <c r="CU72" s="433"/>
      <c r="CV72" s="433"/>
      <c r="CW72" s="433"/>
      <c r="CX72" s="433"/>
      <c r="CY72" s="433"/>
      <c r="CZ72" s="433"/>
      <c r="DA72" s="433"/>
      <c r="DB72" s="433"/>
      <c r="DC72" s="433"/>
      <c r="DD72" s="433"/>
      <c r="DE72" s="433"/>
      <c r="DF72" s="433"/>
      <c r="DG72" s="433"/>
      <c r="DH72" s="433"/>
      <c r="DI72" s="433"/>
      <c r="DJ72" s="433"/>
      <c r="DK72" s="433"/>
      <c r="DL72" s="433"/>
      <c r="DM72" s="433"/>
      <c r="DN72" s="433"/>
      <c r="DO72" s="433"/>
      <c r="DP72" s="433"/>
      <c r="DQ72" s="433"/>
      <c r="DR72" s="433"/>
      <c r="DS72" s="433"/>
      <c r="DT72" s="433"/>
      <c r="DU72" s="433"/>
      <c r="DV72" s="433"/>
      <c r="DW72" s="433"/>
      <c r="DX72" s="433"/>
      <c r="DY72" s="433"/>
      <c r="DZ72" s="433"/>
      <c r="EA72" s="433"/>
      <c r="EB72" s="433"/>
      <c r="EC72" s="433"/>
      <c r="ED72" s="433"/>
      <c r="EE72" s="433"/>
      <c r="EF72" s="433"/>
      <c r="EG72" s="433"/>
      <c r="EH72" s="433"/>
      <c r="EI72" s="433"/>
      <c r="EJ72" s="433"/>
      <c r="EK72" s="433"/>
      <c r="EL72" s="433"/>
      <c r="EM72" s="433"/>
      <c r="EN72" s="433"/>
      <c r="EO72" s="433"/>
    </row>
    <row r="73" spans="1:145">
      <c r="A73" s="432"/>
      <c r="B73" s="432"/>
      <c r="C73" s="432"/>
      <c r="D73" s="432"/>
      <c r="E73" s="432"/>
      <c r="F73" s="432"/>
      <c r="G73" s="432"/>
      <c r="H73" s="432"/>
      <c r="I73" s="432"/>
      <c r="J73" s="432"/>
      <c r="K73" s="432"/>
      <c r="L73" s="432"/>
      <c r="M73" s="432"/>
      <c r="N73" s="432"/>
      <c r="O73" s="432"/>
      <c r="P73" s="432"/>
      <c r="U73" s="433"/>
      <c r="V73" s="433"/>
      <c r="W73" s="433"/>
      <c r="X73" s="433"/>
      <c r="Y73" s="433"/>
      <c r="Z73" s="433"/>
      <c r="AA73" s="433"/>
      <c r="AB73" s="433"/>
      <c r="AC73" s="433"/>
      <c r="AD73" s="433"/>
      <c r="AE73" s="433"/>
      <c r="AF73" s="433"/>
      <c r="AG73" s="433"/>
      <c r="AH73" s="433"/>
      <c r="AI73" s="433"/>
      <c r="AJ73" s="433"/>
      <c r="AK73" s="433"/>
      <c r="AL73" s="433"/>
      <c r="AM73" s="433"/>
      <c r="AN73" s="433"/>
      <c r="AO73" s="433"/>
      <c r="AP73" s="433"/>
      <c r="AQ73" s="433"/>
      <c r="AR73" s="433"/>
      <c r="AS73" s="433"/>
      <c r="AT73" s="433"/>
      <c r="AU73" s="433"/>
      <c r="AV73" s="433"/>
      <c r="AW73" s="433"/>
      <c r="AX73" s="433"/>
      <c r="AY73" s="433"/>
      <c r="AZ73" s="433"/>
      <c r="BA73" s="433"/>
      <c r="BB73" s="433"/>
      <c r="BC73" s="433"/>
      <c r="BD73" s="433"/>
      <c r="BE73" s="433"/>
      <c r="BF73" s="433"/>
      <c r="BG73" s="433"/>
      <c r="BH73" s="433"/>
      <c r="BI73" s="433"/>
      <c r="BJ73" s="433"/>
      <c r="BK73" s="433"/>
      <c r="BL73" s="433"/>
      <c r="BM73" s="433"/>
      <c r="BN73" s="433"/>
      <c r="BO73" s="433"/>
      <c r="BP73" s="433"/>
      <c r="BQ73" s="433"/>
      <c r="BR73" s="433"/>
      <c r="BS73" s="433"/>
      <c r="BT73" s="433"/>
      <c r="BU73" s="433"/>
      <c r="BV73" s="433"/>
      <c r="BW73" s="433"/>
      <c r="BX73" s="433"/>
      <c r="BY73" s="433"/>
      <c r="BZ73" s="433"/>
      <c r="CA73" s="433"/>
      <c r="CB73" s="433"/>
      <c r="CC73" s="433"/>
      <c r="CD73" s="433"/>
      <c r="CE73" s="433"/>
      <c r="CF73" s="433"/>
      <c r="CG73" s="433"/>
      <c r="CH73" s="433"/>
      <c r="CI73" s="433"/>
      <c r="CJ73" s="433"/>
      <c r="CK73" s="433"/>
      <c r="CL73" s="433"/>
      <c r="CM73" s="433"/>
      <c r="CN73" s="433"/>
      <c r="CO73" s="433"/>
      <c r="CP73" s="433"/>
      <c r="CQ73" s="433"/>
      <c r="CR73" s="433"/>
      <c r="CS73" s="433"/>
      <c r="CT73" s="433"/>
      <c r="CU73" s="433"/>
      <c r="CV73" s="433"/>
      <c r="CW73" s="433"/>
      <c r="CX73" s="433"/>
      <c r="CY73" s="433"/>
      <c r="CZ73" s="433"/>
      <c r="DA73" s="433"/>
      <c r="DB73" s="433"/>
      <c r="DC73" s="433"/>
      <c r="DD73" s="433"/>
      <c r="DE73" s="433"/>
      <c r="DF73" s="433"/>
      <c r="DG73" s="433"/>
      <c r="DH73" s="433"/>
      <c r="DI73" s="433"/>
      <c r="DJ73" s="433"/>
      <c r="DK73" s="433"/>
      <c r="DL73" s="433"/>
      <c r="DM73" s="433"/>
      <c r="DN73" s="433"/>
      <c r="DO73" s="433"/>
      <c r="DP73" s="433"/>
      <c r="DQ73" s="433"/>
      <c r="DR73" s="433"/>
      <c r="DS73" s="433"/>
      <c r="DT73" s="433"/>
      <c r="DU73" s="433"/>
      <c r="DV73" s="433"/>
      <c r="DW73" s="433"/>
      <c r="DX73" s="433"/>
      <c r="DY73" s="433"/>
      <c r="DZ73" s="433"/>
      <c r="EA73" s="433"/>
      <c r="EB73" s="433"/>
      <c r="EC73" s="433"/>
      <c r="ED73" s="433"/>
      <c r="EE73" s="433"/>
      <c r="EF73" s="433"/>
      <c r="EG73" s="433"/>
      <c r="EH73" s="433"/>
      <c r="EI73" s="433"/>
      <c r="EJ73" s="433"/>
      <c r="EK73" s="433"/>
      <c r="EL73" s="433"/>
      <c r="EM73" s="433"/>
      <c r="EN73" s="433"/>
      <c r="EO73" s="433"/>
    </row>
    <row r="74" spans="1:145">
      <c r="A74" s="432"/>
      <c r="B74" s="432"/>
      <c r="C74" s="432"/>
      <c r="D74" s="432"/>
      <c r="E74" s="432"/>
      <c r="F74" s="432"/>
      <c r="G74" s="432"/>
      <c r="H74" s="432"/>
      <c r="I74" s="432"/>
      <c r="J74" s="432"/>
      <c r="K74" s="432"/>
      <c r="L74" s="432"/>
      <c r="M74" s="432"/>
      <c r="N74" s="432"/>
      <c r="O74" s="432"/>
      <c r="P74" s="432"/>
      <c r="U74" s="433"/>
      <c r="V74" s="433"/>
      <c r="W74" s="433"/>
      <c r="X74" s="433"/>
      <c r="Y74" s="433"/>
      <c r="Z74" s="433"/>
      <c r="AA74" s="433"/>
      <c r="AB74" s="433"/>
      <c r="AC74" s="433"/>
      <c r="AD74" s="433"/>
      <c r="AE74" s="433"/>
      <c r="AF74" s="433"/>
      <c r="AG74" s="433"/>
      <c r="AH74" s="433"/>
      <c r="AI74" s="433"/>
      <c r="AJ74" s="433"/>
      <c r="AK74" s="433"/>
      <c r="AL74" s="433"/>
      <c r="AM74" s="433"/>
      <c r="AN74" s="433"/>
      <c r="AO74" s="433"/>
      <c r="AP74" s="433"/>
      <c r="AQ74" s="433"/>
      <c r="AR74" s="433"/>
      <c r="AS74" s="433"/>
      <c r="AT74" s="433"/>
      <c r="AU74" s="433"/>
      <c r="AV74" s="433"/>
      <c r="AW74" s="433"/>
      <c r="AX74" s="433"/>
      <c r="AY74" s="433"/>
      <c r="AZ74" s="433"/>
      <c r="BA74" s="433"/>
      <c r="BB74" s="433"/>
      <c r="BC74" s="433"/>
      <c r="BD74" s="433"/>
      <c r="BE74" s="433"/>
      <c r="BF74" s="433"/>
      <c r="BG74" s="433"/>
      <c r="BH74" s="433"/>
      <c r="BI74" s="433"/>
      <c r="BJ74" s="433"/>
      <c r="BK74" s="433"/>
      <c r="BL74" s="433"/>
      <c r="BM74" s="433"/>
      <c r="BN74" s="433"/>
      <c r="BO74" s="433"/>
      <c r="BP74" s="433"/>
      <c r="BQ74" s="433"/>
      <c r="BR74" s="433"/>
      <c r="BS74" s="433"/>
      <c r="BT74" s="433"/>
      <c r="BU74" s="433"/>
      <c r="BV74" s="433"/>
      <c r="BW74" s="433"/>
      <c r="BX74" s="433"/>
      <c r="BY74" s="433"/>
      <c r="BZ74" s="433"/>
      <c r="CA74" s="433"/>
      <c r="CB74" s="433"/>
      <c r="CC74" s="433"/>
      <c r="CD74" s="433"/>
      <c r="CE74" s="433"/>
      <c r="CF74" s="433"/>
      <c r="CG74" s="433"/>
      <c r="CH74" s="433"/>
      <c r="CI74" s="433"/>
      <c r="CJ74" s="433"/>
      <c r="CK74" s="433"/>
      <c r="CL74" s="433"/>
      <c r="CM74" s="433"/>
      <c r="CN74" s="433"/>
      <c r="CO74" s="433"/>
      <c r="CP74" s="433"/>
      <c r="CQ74" s="433"/>
      <c r="CR74" s="433"/>
      <c r="CS74" s="433"/>
      <c r="CT74" s="433"/>
      <c r="CU74" s="433"/>
      <c r="CV74" s="433"/>
      <c r="CW74" s="433"/>
      <c r="CX74" s="433"/>
      <c r="CY74" s="433"/>
      <c r="CZ74" s="433"/>
      <c r="DA74" s="433"/>
      <c r="DB74" s="433"/>
      <c r="DC74" s="433"/>
      <c r="DD74" s="433"/>
      <c r="DE74" s="433"/>
      <c r="DF74" s="433"/>
      <c r="DG74" s="433"/>
      <c r="DH74" s="433"/>
      <c r="DI74" s="433"/>
      <c r="DJ74" s="433"/>
      <c r="DK74" s="433"/>
      <c r="DL74" s="433"/>
      <c r="DM74" s="433"/>
      <c r="DN74" s="433"/>
      <c r="DO74" s="433"/>
      <c r="DP74" s="433"/>
      <c r="DQ74" s="433"/>
      <c r="DR74" s="433"/>
      <c r="DS74" s="433"/>
      <c r="DT74" s="433"/>
      <c r="DU74" s="433"/>
      <c r="DV74" s="433"/>
      <c r="DW74" s="433"/>
      <c r="DX74" s="433"/>
      <c r="DY74" s="433"/>
      <c r="DZ74" s="433"/>
      <c r="EA74" s="433"/>
      <c r="EB74" s="433"/>
      <c r="EC74" s="433"/>
      <c r="ED74" s="433"/>
      <c r="EE74" s="433"/>
      <c r="EF74" s="433"/>
      <c r="EG74" s="433"/>
      <c r="EH74" s="433"/>
      <c r="EI74" s="433"/>
      <c r="EJ74" s="433"/>
      <c r="EK74" s="433"/>
      <c r="EL74" s="433"/>
      <c r="EM74" s="433"/>
      <c r="EN74" s="433"/>
      <c r="EO74" s="433"/>
    </row>
    <row r="75" spans="1:145">
      <c r="A75" s="432"/>
      <c r="B75" s="432"/>
      <c r="C75" s="432"/>
      <c r="D75" s="432"/>
      <c r="E75" s="432"/>
      <c r="F75" s="432"/>
      <c r="G75" s="432"/>
      <c r="H75" s="432"/>
      <c r="I75" s="432"/>
      <c r="J75" s="432"/>
      <c r="K75" s="432"/>
      <c r="L75" s="432"/>
      <c r="M75" s="432"/>
      <c r="N75" s="432"/>
      <c r="O75" s="432"/>
      <c r="P75" s="432"/>
      <c r="U75" s="433"/>
      <c r="V75" s="433"/>
      <c r="W75" s="433"/>
      <c r="X75" s="433"/>
      <c r="Y75" s="433"/>
      <c r="Z75" s="433"/>
      <c r="AA75" s="433"/>
      <c r="AB75" s="433"/>
      <c r="AC75" s="433"/>
      <c r="AD75" s="433"/>
      <c r="AE75" s="433"/>
      <c r="AF75" s="433"/>
      <c r="AG75" s="433"/>
      <c r="AH75" s="433"/>
      <c r="AI75" s="433"/>
      <c r="AJ75" s="433"/>
      <c r="AK75" s="433"/>
      <c r="AL75" s="433"/>
      <c r="AM75" s="433"/>
      <c r="AN75" s="433"/>
      <c r="AO75" s="433"/>
      <c r="AP75" s="433"/>
      <c r="AQ75" s="433"/>
      <c r="AR75" s="433"/>
      <c r="AS75" s="433"/>
      <c r="AT75" s="433"/>
      <c r="AU75" s="433"/>
      <c r="AV75" s="433"/>
      <c r="AW75" s="433"/>
      <c r="AX75" s="433"/>
      <c r="AY75" s="433"/>
      <c r="AZ75" s="433"/>
      <c r="BA75" s="433"/>
      <c r="BB75" s="433"/>
      <c r="BC75" s="433"/>
      <c r="BD75" s="433"/>
      <c r="BE75" s="433"/>
      <c r="BF75" s="433"/>
      <c r="BG75" s="433"/>
      <c r="BH75" s="433"/>
      <c r="BI75" s="433"/>
      <c r="BJ75" s="433"/>
      <c r="BK75" s="433"/>
      <c r="BL75" s="433"/>
      <c r="BM75" s="433"/>
      <c r="BN75" s="433"/>
      <c r="BO75" s="433"/>
      <c r="BP75" s="433"/>
      <c r="BQ75" s="433"/>
      <c r="BR75" s="433"/>
      <c r="BS75" s="433"/>
      <c r="BT75" s="433"/>
      <c r="BU75" s="433"/>
      <c r="BV75" s="433"/>
      <c r="BW75" s="433"/>
      <c r="BX75" s="433"/>
      <c r="BY75" s="433"/>
      <c r="BZ75" s="433"/>
      <c r="CA75" s="433"/>
      <c r="CB75" s="433"/>
      <c r="CC75" s="433"/>
      <c r="CD75" s="433"/>
      <c r="CE75" s="433"/>
      <c r="CF75" s="433"/>
      <c r="CG75" s="433"/>
      <c r="CH75" s="433"/>
      <c r="CI75" s="433"/>
      <c r="CJ75" s="433"/>
      <c r="CK75" s="433"/>
      <c r="CL75" s="433"/>
      <c r="CM75" s="433"/>
      <c r="CN75" s="433"/>
      <c r="CO75" s="433"/>
      <c r="CP75" s="433"/>
      <c r="CQ75" s="433"/>
      <c r="CR75" s="433"/>
      <c r="CS75" s="433"/>
      <c r="CT75" s="433"/>
      <c r="CU75" s="433"/>
      <c r="CV75" s="433"/>
      <c r="CW75" s="433"/>
      <c r="CX75" s="433"/>
      <c r="CY75" s="433"/>
      <c r="CZ75" s="433"/>
      <c r="DA75" s="433"/>
      <c r="DB75" s="433"/>
      <c r="DC75" s="433"/>
      <c r="DD75" s="433"/>
      <c r="DE75" s="433"/>
      <c r="DF75" s="433"/>
      <c r="DG75" s="433"/>
      <c r="DH75" s="433"/>
      <c r="DI75" s="433"/>
      <c r="DJ75" s="433"/>
      <c r="DK75" s="433"/>
      <c r="DL75" s="433"/>
      <c r="DM75" s="433"/>
      <c r="DN75" s="433"/>
      <c r="DO75" s="433"/>
      <c r="DP75" s="433"/>
      <c r="DQ75" s="433"/>
      <c r="DR75" s="433"/>
      <c r="DS75" s="433"/>
      <c r="DT75" s="433"/>
      <c r="DU75" s="433"/>
      <c r="DV75" s="433"/>
      <c r="DW75" s="433"/>
      <c r="DX75" s="433"/>
      <c r="DY75" s="433"/>
      <c r="DZ75" s="433"/>
      <c r="EA75" s="433"/>
      <c r="EB75" s="433"/>
      <c r="EC75" s="433"/>
      <c r="ED75" s="433"/>
      <c r="EE75" s="433"/>
      <c r="EF75" s="433"/>
      <c r="EG75" s="433"/>
      <c r="EH75" s="433"/>
      <c r="EI75" s="433"/>
      <c r="EJ75" s="433"/>
      <c r="EK75" s="433"/>
      <c r="EL75" s="433"/>
      <c r="EM75" s="433"/>
      <c r="EN75" s="433"/>
      <c r="EO75" s="433"/>
    </row>
    <row r="76" spans="1:145">
      <c r="A76" s="432"/>
      <c r="B76" s="432"/>
      <c r="C76" s="432"/>
      <c r="D76" s="432"/>
      <c r="E76" s="432"/>
      <c r="F76" s="432"/>
      <c r="G76" s="432"/>
      <c r="H76" s="432"/>
      <c r="I76" s="432"/>
      <c r="J76" s="432"/>
      <c r="K76" s="432"/>
      <c r="L76" s="432"/>
      <c r="M76" s="432"/>
      <c r="N76" s="432"/>
      <c r="O76" s="432"/>
      <c r="P76" s="432"/>
      <c r="U76" s="433"/>
      <c r="V76" s="433"/>
      <c r="W76" s="433"/>
      <c r="X76" s="433"/>
      <c r="Y76" s="433"/>
      <c r="Z76" s="433"/>
      <c r="AA76" s="433"/>
      <c r="AB76" s="433"/>
      <c r="AC76" s="433"/>
      <c r="AD76" s="433"/>
      <c r="AE76" s="433"/>
      <c r="AF76" s="433"/>
      <c r="AG76" s="433"/>
      <c r="AH76" s="433"/>
      <c r="AI76" s="433"/>
      <c r="AJ76" s="433"/>
      <c r="AK76" s="433"/>
      <c r="AL76" s="433"/>
      <c r="AM76" s="433"/>
      <c r="AN76" s="433"/>
      <c r="AO76" s="433"/>
      <c r="AP76" s="433"/>
      <c r="AQ76" s="433"/>
      <c r="AR76" s="433"/>
      <c r="AS76" s="433"/>
      <c r="AT76" s="433"/>
      <c r="AU76" s="433"/>
      <c r="AV76" s="433"/>
      <c r="AW76" s="433"/>
      <c r="AX76" s="433"/>
      <c r="AY76" s="433"/>
      <c r="AZ76" s="433"/>
      <c r="BA76" s="433"/>
      <c r="BB76" s="433"/>
      <c r="BC76" s="433"/>
      <c r="BD76" s="433"/>
      <c r="BE76" s="433"/>
      <c r="BF76" s="433"/>
      <c r="BG76" s="433"/>
      <c r="BH76" s="433"/>
      <c r="BI76" s="433"/>
      <c r="BJ76" s="433"/>
      <c r="BK76" s="433"/>
      <c r="BL76" s="433"/>
      <c r="BM76" s="433"/>
      <c r="BN76" s="433"/>
      <c r="BO76" s="433"/>
      <c r="BP76" s="433"/>
      <c r="BQ76" s="433"/>
      <c r="BR76" s="433"/>
      <c r="BS76" s="433"/>
      <c r="BT76" s="433"/>
      <c r="BU76" s="433"/>
      <c r="BV76" s="433"/>
      <c r="BW76" s="433"/>
      <c r="BX76" s="433"/>
      <c r="BY76" s="433"/>
      <c r="BZ76" s="433"/>
      <c r="CA76" s="433"/>
      <c r="CB76" s="433"/>
      <c r="CC76" s="433"/>
      <c r="CD76" s="433"/>
      <c r="CE76" s="433"/>
      <c r="CF76" s="433"/>
      <c r="CG76" s="433"/>
      <c r="CH76" s="433"/>
      <c r="CI76" s="433"/>
      <c r="CJ76" s="433"/>
      <c r="CK76" s="433"/>
      <c r="CL76" s="433"/>
      <c r="CM76" s="433"/>
      <c r="CN76" s="433"/>
      <c r="CO76" s="433"/>
      <c r="CP76" s="433"/>
      <c r="CQ76" s="433"/>
      <c r="CR76" s="433"/>
      <c r="CS76" s="433"/>
      <c r="CT76" s="433"/>
      <c r="CU76" s="433"/>
      <c r="CV76" s="433"/>
      <c r="CW76" s="433"/>
      <c r="CX76" s="433"/>
      <c r="CY76" s="433"/>
      <c r="CZ76" s="433"/>
      <c r="DA76" s="433"/>
      <c r="DB76" s="433"/>
      <c r="DC76" s="433"/>
      <c r="DD76" s="433"/>
      <c r="DE76" s="433"/>
      <c r="DF76" s="433"/>
      <c r="DG76" s="433"/>
      <c r="DH76" s="433"/>
      <c r="DI76" s="433"/>
      <c r="DJ76" s="433"/>
      <c r="DK76" s="433"/>
      <c r="DL76" s="433"/>
      <c r="DM76" s="433"/>
      <c r="DN76" s="433"/>
      <c r="DO76" s="433"/>
      <c r="DP76" s="433"/>
      <c r="DQ76" s="433"/>
      <c r="DR76" s="433"/>
      <c r="DS76" s="433"/>
      <c r="DT76" s="433"/>
      <c r="DU76" s="433"/>
      <c r="DV76" s="433"/>
      <c r="DW76" s="433"/>
      <c r="DX76" s="433"/>
      <c r="DY76" s="433"/>
      <c r="DZ76" s="433"/>
      <c r="EA76" s="433"/>
      <c r="EB76" s="433"/>
      <c r="EC76" s="433"/>
      <c r="ED76" s="433"/>
      <c r="EE76" s="433"/>
      <c r="EF76" s="433"/>
      <c r="EG76" s="433"/>
      <c r="EH76" s="433"/>
      <c r="EI76" s="433"/>
      <c r="EJ76" s="433"/>
      <c r="EK76" s="433"/>
      <c r="EL76" s="433"/>
      <c r="EM76" s="433"/>
      <c r="EN76" s="433"/>
      <c r="EO76" s="433"/>
    </row>
    <row r="77" spans="1:145">
      <c r="A77" s="432"/>
      <c r="B77" s="432"/>
      <c r="C77" s="432"/>
      <c r="D77" s="432"/>
      <c r="E77" s="432"/>
      <c r="F77" s="432"/>
      <c r="G77" s="432"/>
      <c r="H77" s="432"/>
      <c r="I77" s="432"/>
      <c r="J77" s="432"/>
      <c r="K77" s="432"/>
      <c r="L77" s="432"/>
      <c r="M77" s="432"/>
      <c r="N77" s="432"/>
      <c r="O77" s="432"/>
      <c r="P77" s="432"/>
      <c r="U77" s="433"/>
      <c r="V77" s="433"/>
      <c r="W77" s="433"/>
      <c r="X77" s="433"/>
      <c r="Y77" s="433"/>
      <c r="Z77" s="433"/>
      <c r="AA77" s="433"/>
      <c r="AB77" s="433"/>
      <c r="AC77" s="433"/>
      <c r="AD77" s="433"/>
      <c r="AE77" s="433"/>
      <c r="AF77" s="433"/>
      <c r="AG77" s="433"/>
      <c r="AH77" s="433"/>
      <c r="AI77" s="433"/>
      <c r="AJ77" s="433"/>
      <c r="AK77" s="433"/>
      <c r="AL77" s="433"/>
      <c r="AM77" s="433"/>
      <c r="AN77" s="433"/>
      <c r="AO77" s="433"/>
      <c r="AP77" s="433"/>
      <c r="AQ77" s="433"/>
      <c r="AR77" s="433"/>
      <c r="AS77" s="433"/>
      <c r="AT77" s="433"/>
      <c r="AU77" s="433"/>
      <c r="AV77" s="433"/>
      <c r="AW77" s="433"/>
      <c r="AX77" s="433"/>
      <c r="AY77" s="433"/>
      <c r="AZ77" s="433"/>
      <c r="BA77" s="433"/>
      <c r="BB77" s="433"/>
      <c r="BC77" s="433"/>
      <c r="BD77" s="433"/>
      <c r="BE77" s="433"/>
      <c r="BF77" s="433"/>
      <c r="BG77" s="433"/>
      <c r="BH77" s="433"/>
      <c r="BI77" s="433"/>
      <c r="BJ77" s="433"/>
      <c r="BK77" s="433"/>
      <c r="BL77" s="433"/>
      <c r="BM77" s="433"/>
      <c r="BN77" s="433"/>
      <c r="BO77" s="433"/>
      <c r="BP77" s="433"/>
      <c r="BQ77" s="433"/>
      <c r="BR77" s="433"/>
      <c r="BS77" s="433"/>
      <c r="BT77" s="433"/>
      <c r="BU77" s="433"/>
      <c r="BV77" s="433"/>
      <c r="BW77" s="433"/>
      <c r="BX77" s="433"/>
      <c r="BY77" s="433"/>
      <c r="BZ77" s="433"/>
      <c r="CA77" s="433"/>
      <c r="CB77" s="433"/>
      <c r="CC77" s="433"/>
      <c r="CD77" s="433"/>
      <c r="CE77" s="433"/>
      <c r="CF77" s="433"/>
      <c r="CG77" s="433"/>
      <c r="CH77" s="433"/>
      <c r="CI77" s="433"/>
      <c r="CJ77" s="433"/>
      <c r="CK77" s="433"/>
      <c r="CL77" s="433"/>
      <c r="CM77" s="433"/>
      <c r="CN77" s="433"/>
      <c r="CO77" s="433"/>
      <c r="CP77" s="433"/>
      <c r="CQ77" s="433"/>
      <c r="CR77" s="433"/>
      <c r="CS77" s="433"/>
      <c r="CT77" s="433"/>
      <c r="CU77" s="433"/>
      <c r="CV77" s="433"/>
      <c r="CW77" s="433"/>
      <c r="CX77" s="433"/>
      <c r="CY77" s="433"/>
      <c r="CZ77" s="433"/>
      <c r="DA77" s="433"/>
      <c r="DB77" s="433"/>
      <c r="DC77" s="433"/>
      <c r="DD77" s="433"/>
      <c r="DE77" s="433"/>
      <c r="DF77" s="433"/>
      <c r="DG77" s="433"/>
      <c r="DH77" s="433"/>
      <c r="DI77" s="433"/>
      <c r="DJ77" s="433"/>
      <c r="DK77" s="433"/>
      <c r="DL77" s="433"/>
      <c r="DM77" s="433"/>
      <c r="DN77" s="433"/>
      <c r="DO77" s="433"/>
      <c r="DP77" s="433"/>
      <c r="DQ77" s="433"/>
      <c r="DR77" s="433"/>
      <c r="DS77" s="433"/>
      <c r="DT77" s="433"/>
      <c r="DU77" s="433"/>
      <c r="DV77" s="433"/>
      <c r="DW77" s="433"/>
      <c r="DX77" s="433"/>
      <c r="DY77" s="433"/>
      <c r="DZ77" s="433"/>
      <c r="EA77" s="433"/>
      <c r="EB77" s="433"/>
      <c r="EC77" s="433"/>
      <c r="ED77" s="433"/>
      <c r="EE77" s="433"/>
      <c r="EF77" s="433"/>
      <c r="EG77" s="433"/>
      <c r="EH77" s="433"/>
      <c r="EI77" s="433"/>
      <c r="EJ77" s="433"/>
      <c r="EK77" s="433"/>
      <c r="EL77" s="433"/>
      <c r="EM77" s="433"/>
      <c r="EN77" s="433"/>
      <c r="EO77" s="433"/>
    </row>
    <row r="78" spans="1:145">
      <c r="A78" s="432"/>
      <c r="B78" s="432"/>
      <c r="C78" s="432"/>
      <c r="D78" s="432"/>
      <c r="E78" s="432"/>
      <c r="F78" s="432"/>
      <c r="G78" s="432"/>
      <c r="H78" s="432"/>
      <c r="I78" s="432"/>
      <c r="J78" s="432"/>
      <c r="K78" s="432"/>
      <c r="L78" s="432"/>
      <c r="M78" s="432"/>
      <c r="N78" s="432"/>
      <c r="O78" s="432"/>
      <c r="P78" s="432"/>
      <c r="U78" s="433"/>
      <c r="V78" s="433"/>
      <c r="W78" s="433"/>
      <c r="X78" s="433"/>
      <c r="Y78" s="433"/>
      <c r="Z78" s="433"/>
      <c r="AA78" s="433"/>
      <c r="AB78" s="433"/>
      <c r="AC78" s="433"/>
      <c r="AD78" s="433"/>
      <c r="AE78" s="433"/>
      <c r="AF78" s="433"/>
      <c r="AG78" s="433"/>
      <c r="AH78" s="433"/>
      <c r="AI78" s="433"/>
      <c r="AJ78" s="433"/>
      <c r="AK78" s="433"/>
      <c r="AL78" s="433"/>
      <c r="AM78" s="433"/>
      <c r="AN78" s="433"/>
      <c r="AO78" s="433"/>
      <c r="AP78" s="433"/>
      <c r="AQ78" s="433"/>
      <c r="AR78" s="433"/>
      <c r="AS78" s="433"/>
      <c r="AT78" s="433"/>
      <c r="AU78" s="433"/>
      <c r="AV78" s="433"/>
      <c r="AW78" s="433"/>
      <c r="AX78" s="433"/>
      <c r="AY78" s="433"/>
      <c r="AZ78" s="433"/>
      <c r="BA78" s="433"/>
      <c r="BB78" s="433"/>
      <c r="BC78" s="433"/>
      <c r="BD78" s="433"/>
      <c r="BE78" s="433"/>
      <c r="BF78" s="433"/>
      <c r="BG78" s="433"/>
      <c r="BH78" s="433"/>
      <c r="BI78" s="433"/>
      <c r="BJ78" s="433"/>
      <c r="BK78" s="433"/>
      <c r="BL78" s="433"/>
      <c r="BM78" s="433"/>
      <c r="BN78" s="433"/>
      <c r="BO78" s="433"/>
      <c r="BP78" s="433"/>
      <c r="BQ78" s="433"/>
      <c r="BR78" s="433"/>
      <c r="BS78" s="433"/>
      <c r="BT78" s="433"/>
      <c r="BU78" s="433"/>
      <c r="BV78" s="433"/>
      <c r="BW78" s="433"/>
      <c r="BX78" s="433"/>
      <c r="BY78" s="433"/>
      <c r="BZ78" s="433"/>
      <c r="CA78" s="433"/>
      <c r="CB78" s="433"/>
      <c r="CC78" s="433"/>
      <c r="CD78" s="433"/>
      <c r="CE78" s="433"/>
      <c r="CF78" s="433"/>
      <c r="CG78" s="433"/>
      <c r="CH78" s="433"/>
      <c r="CI78" s="433"/>
      <c r="CJ78" s="433"/>
      <c r="CK78" s="433"/>
      <c r="CL78" s="433"/>
      <c r="CM78" s="433"/>
      <c r="CN78" s="433"/>
      <c r="CO78" s="433"/>
      <c r="CP78" s="433"/>
      <c r="CQ78" s="433"/>
      <c r="CR78" s="433"/>
      <c r="CS78" s="433"/>
      <c r="CT78" s="433"/>
      <c r="CU78" s="433"/>
      <c r="CV78" s="433"/>
      <c r="CW78" s="433"/>
      <c r="CX78" s="433"/>
      <c r="CY78" s="433"/>
      <c r="CZ78" s="433"/>
      <c r="DA78" s="433"/>
      <c r="DB78" s="433"/>
      <c r="DC78" s="433"/>
      <c r="DD78" s="433"/>
      <c r="DE78" s="433"/>
      <c r="DF78" s="433"/>
      <c r="DG78" s="433"/>
      <c r="DH78" s="433"/>
      <c r="DI78" s="433"/>
      <c r="DJ78" s="433"/>
      <c r="DK78" s="433"/>
      <c r="DL78" s="433"/>
      <c r="DM78" s="433"/>
      <c r="DN78" s="433"/>
      <c r="DO78" s="433"/>
      <c r="DP78" s="433"/>
      <c r="DQ78" s="433"/>
      <c r="DR78" s="433"/>
      <c r="DS78" s="433"/>
      <c r="DT78" s="433"/>
      <c r="DU78" s="433"/>
      <c r="DV78" s="433"/>
      <c r="DW78" s="433"/>
      <c r="DX78" s="433"/>
      <c r="DY78" s="433"/>
      <c r="DZ78" s="433"/>
      <c r="EA78" s="433"/>
      <c r="EB78" s="433"/>
      <c r="EC78" s="433"/>
      <c r="ED78" s="433"/>
      <c r="EE78" s="433"/>
      <c r="EF78" s="433"/>
      <c r="EG78" s="433"/>
      <c r="EH78" s="433"/>
      <c r="EI78" s="433"/>
      <c r="EJ78" s="433"/>
      <c r="EK78" s="433"/>
      <c r="EL78" s="433"/>
      <c r="EM78" s="433"/>
      <c r="EN78" s="433"/>
      <c r="EO78" s="433"/>
    </row>
    <row r="79" spans="1:145">
      <c r="A79" s="432"/>
      <c r="B79" s="432"/>
      <c r="C79" s="432"/>
      <c r="D79" s="432"/>
      <c r="E79" s="432"/>
      <c r="F79" s="432"/>
      <c r="G79" s="432"/>
      <c r="H79" s="432"/>
      <c r="I79" s="432"/>
      <c r="J79" s="432"/>
      <c r="K79" s="432"/>
      <c r="L79" s="432"/>
      <c r="M79" s="432"/>
      <c r="N79" s="432"/>
      <c r="O79" s="432"/>
      <c r="P79" s="432"/>
      <c r="U79" s="433"/>
      <c r="V79" s="433"/>
      <c r="W79" s="433"/>
      <c r="X79" s="433"/>
      <c r="Y79" s="433"/>
      <c r="Z79" s="433"/>
      <c r="AA79" s="433"/>
      <c r="AB79" s="433"/>
      <c r="AC79" s="433"/>
      <c r="AD79" s="433"/>
      <c r="AE79" s="433"/>
      <c r="AF79" s="433"/>
      <c r="AG79" s="433"/>
      <c r="AH79" s="433"/>
      <c r="AI79" s="433"/>
      <c r="AJ79" s="433"/>
      <c r="AK79" s="433"/>
      <c r="AL79" s="433"/>
      <c r="AM79" s="433"/>
      <c r="AN79" s="433"/>
      <c r="AO79" s="433"/>
      <c r="AP79" s="433"/>
      <c r="AQ79" s="433"/>
      <c r="AR79" s="433"/>
      <c r="AS79" s="433"/>
      <c r="AT79" s="433"/>
      <c r="AU79" s="433"/>
      <c r="AV79" s="433"/>
      <c r="AW79" s="433"/>
      <c r="AX79" s="433"/>
      <c r="AY79" s="433"/>
      <c r="AZ79" s="433"/>
      <c r="BA79" s="433"/>
      <c r="BB79" s="433"/>
      <c r="BC79" s="433"/>
      <c r="BD79" s="433"/>
      <c r="BE79" s="433"/>
      <c r="BF79" s="433"/>
      <c r="BG79" s="433"/>
      <c r="BH79" s="433"/>
      <c r="BI79" s="433"/>
      <c r="BJ79" s="433"/>
      <c r="BK79" s="433"/>
      <c r="BL79" s="433"/>
      <c r="BM79" s="433"/>
      <c r="BN79" s="433"/>
      <c r="BO79" s="433"/>
      <c r="BP79" s="433"/>
      <c r="BQ79" s="433"/>
      <c r="BR79" s="433"/>
      <c r="BS79" s="433"/>
      <c r="BT79" s="433"/>
      <c r="BU79" s="433"/>
      <c r="BV79" s="433"/>
      <c r="BW79" s="433"/>
      <c r="BX79" s="433"/>
      <c r="BY79" s="433"/>
      <c r="BZ79" s="433"/>
      <c r="CA79" s="433"/>
      <c r="CB79" s="433"/>
      <c r="CC79" s="433"/>
      <c r="CD79" s="433"/>
      <c r="CE79" s="433"/>
      <c r="CF79" s="433"/>
      <c r="CG79" s="433"/>
      <c r="CH79" s="433"/>
      <c r="CI79" s="433"/>
      <c r="CJ79" s="433"/>
      <c r="CK79" s="433"/>
      <c r="CL79" s="433"/>
      <c r="CM79" s="433"/>
      <c r="CN79" s="433"/>
      <c r="CO79" s="433"/>
      <c r="CP79" s="433"/>
      <c r="CQ79" s="433"/>
      <c r="CR79" s="433"/>
      <c r="CS79" s="433"/>
      <c r="CT79" s="433"/>
      <c r="CU79" s="433"/>
      <c r="CV79" s="433"/>
      <c r="CW79" s="433"/>
      <c r="CX79" s="433"/>
      <c r="CY79" s="433"/>
      <c r="CZ79" s="433"/>
      <c r="DA79" s="433"/>
      <c r="DB79" s="433"/>
      <c r="DC79" s="433"/>
      <c r="DD79" s="433"/>
      <c r="DE79" s="433"/>
      <c r="DF79" s="433"/>
      <c r="DG79" s="433"/>
      <c r="DH79" s="433"/>
      <c r="DI79" s="433"/>
      <c r="DJ79" s="433"/>
      <c r="DK79" s="433"/>
      <c r="DL79" s="433"/>
      <c r="DM79" s="433"/>
      <c r="DN79" s="433"/>
      <c r="DO79" s="433"/>
      <c r="DP79" s="433"/>
      <c r="DQ79" s="433"/>
      <c r="DR79" s="433"/>
      <c r="DS79" s="433"/>
      <c r="DT79" s="433"/>
      <c r="DU79" s="433"/>
      <c r="DV79" s="433"/>
      <c r="DW79" s="433"/>
      <c r="DX79" s="433"/>
      <c r="DY79" s="433"/>
      <c r="DZ79" s="433"/>
      <c r="EA79" s="433"/>
      <c r="EB79" s="433"/>
      <c r="EC79" s="433"/>
      <c r="ED79" s="433"/>
      <c r="EE79" s="433"/>
      <c r="EF79" s="433"/>
      <c r="EG79" s="433"/>
      <c r="EH79" s="433"/>
      <c r="EI79" s="433"/>
      <c r="EJ79" s="433"/>
      <c r="EK79" s="433"/>
      <c r="EL79" s="433"/>
      <c r="EM79" s="433"/>
      <c r="EN79" s="433"/>
      <c r="EO79" s="433"/>
    </row>
    <row r="80" spans="1:145">
      <c r="A80" s="432"/>
      <c r="B80" s="432"/>
      <c r="C80" s="432"/>
      <c r="D80" s="432"/>
      <c r="E80" s="432"/>
      <c r="F80" s="432"/>
      <c r="G80" s="432"/>
      <c r="H80" s="432"/>
      <c r="I80" s="432"/>
      <c r="J80" s="432"/>
      <c r="K80" s="432"/>
      <c r="L80" s="432"/>
      <c r="M80" s="432"/>
      <c r="N80" s="432"/>
      <c r="O80" s="432"/>
      <c r="P80" s="432"/>
      <c r="U80" s="433"/>
      <c r="V80" s="433"/>
      <c r="W80" s="433"/>
      <c r="X80" s="433"/>
      <c r="Y80" s="433"/>
      <c r="Z80" s="433"/>
      <c r="AA80" s="433"/>
      <c r="AB80" s="433"/>
      <c r="AC80" s="433"/>
      <c r="AD80" s="433"/>
      <c r="AE80" s="433"/>
      <c r="AF80" s="433"/>
      <c r="AG80" s="433"/>
      <c r="AH80" s="433"/>
      <c r="AI80" s="433"/>
      <c r="AJ80" s="433"/>
      <c r="AK80" s="433"/>
      <c r="AL80" s="433"/>
      <c r="AM80" s="433"/>
      <c r="AN80" s="433"/>
      <c r="AO80" s="433"/>
      <c r="AP80" s="433"/>
      <c r="AQ80" s="433"/>
      <c r="AR80" s="433"/>
      <c r="AS80" s="433"/>
      <c r="AT80" s="433"/>
      <c r="AU80" s="433"/>
      <c r="AV80" s="433"/>
      <c r="AW80" s="433"/>
      <c r="AX80" s="433"/>
      <c r="AY80" s="433"/>
      <c r="AZ80" s="433"/>
      <c r="BA80" s="433"/>
      <c r="BB80" s="433"/>
      <c r="BC80" s="433"/>
      <c r="BD80" s="433"/>
      <c r="BE80" s="433"/>
      <c r="BF80" s="433"/>
      <c r="BG80" s="433"/>
      <c r="BH80" s="433"/>
      <c r="BI80" s="433"/>
      <c r="BJ80" s="433"/>
      <c r="BK80" s="433"/>
      <c r="BL80" s="433"/>
      <c r="BM80" s="433"/>
      <c r="BN80" s="433"/>
      <c r="BO80" s="433"/>
      <c r="BP80" s="433"/>
      <c r="BQ80" s="433"/>
      <c r="BR80" s="433"/>
      <c r="BS80" s="433"/>
      <c r="BT80" s="433"/>
      <c r="BU80" s="433"/>
      <c r="BV80" s="433"/>
      <c r="BW80" s="433"/>
      <c r="BX80" s="433"/>
      <c r="BY80" s="433"/>
      <c r="BZ80" s="433"/>
      <c r="CA80" s="433"/>
      <c r="CB80" s="433"/>
      <c r="CC80" s="433"/>
      <c r="CD80" s="433"/>
      <c r="CE80" s="433"/>
      <c r="CF80" s="433"/>
      <c r="CG80" s="433"/>
      <c r="CH80" s="433"/>
      <c r="CI80" s="433"/>
      <c r="CJ80" s="433"/>
      <c r="CK80" s="433"/>
      <c r="CL80" s="433"/>
      <c r="CM80" s="433"/>
      <c r="CN80" s="433"/>
      <c r="CO80" s="433"/>
      <c r="CP80" s="433"/>
      <c r="CQ80" s="433"/>
      <c r="CR80" s="433"/>
      <c r="CS80" s="433"/>
      <c r="CT80" s="433"/>
      <c r="CU80" s="433"/>
      <c r="CV80" s="433"/>
      <c r="CW80" s="433"/>
      <c r="CX80" s="433"/>
      <c r="CY80" s="433"/>
      <c r="CZ80" s="433"/>
      <c r="DA80" s="433"/>
      <c r="DB80" s="433"/>
      <c r="DC80" s="433"/>
      <c r="DD80" s="433"/>
      <c r="DE80" s="433"/>
      <c r="DF80" s="433"/>
      <c r="DG80" s="433"/>
      <c r="DH80" s="433"/>
      <c r="DI80" s="433"/>
      <c r="DJ80" s="433"/>
      <c r="DK80" s="433"/>
      <c r="DL80" s="433"/>
      <c r="DM80" s="433"/>
      <c r="DN80" s="433"/>
      <c r="DO80" s="433"/>
      <c r="DP80" s="433"/>
      <c r="DQ80" s="433"/>
      <c r="DR80" s="433"/>
      <c r="DS80" s="433"/>
      <c r="DT80" s="433"/>
      <c r="DU80" s="433"/>
      <c r="DV80" s="433"/>
      <c r="DW80" s="433"/>
      <c r="DX80" s="433"/>
      <c r="DY80" s="433"/>
      <c r="DZ80" s="433"/>
      <c r="EA80" s="433"/>
      <c r="EB80" s="433"/>
      <c r="EC80" s="433"/>
      <c r="ED80" s="433"/>
      <c r="EE80" s="433"/>
      <c r="EF80" s="433"/>
      <c r="EG80" s="433"/>
      <c r="EH80" s="433"/>
      <c r="EI80" s="433"/>
      <c r="EJ80" s="433"/>
      <c r="EK80" s="433"/>
      <c r="EL80" s="433"/>
      <c r="EM80" s="433"/>
      <c r="EN80" s="433"/>
      <c r="EO80" s="433"/>
    </row>
    <row r="81" spans="1:145">
      <c r="A81" s="432"/>
      <c r="B81" s="432"/>
      <c r="C81" s="432"/>
      <c r="D81" s="432"/>
      <c r="E81" s="432"/>
      <c r="F81" s="432"/>
      <c r="G81" s="432"/>
      <c r="H81" s="432"/>
      <c r="I81" s="432"/>
      <c r="J81" s="432"/>
      <c r="K81" s="432"/>
      <c r="L81" s="432"/>
      <c r="M81" s="432"/>
      <c r="N81" s="432"/>
      <c r="O81" s="432"/>
      <c r="P81" s="432"/>
      <c r="U81" s="433"/>
      <c r="V81" s="433"/>
      <c r="W81" s="433"/>
      <c r="X81" s="433"/>
      <c r="Y81" s="433"/>
      <c r="Z81" s="433"/>
      <c r="AA81" s="433"/>
      <c r="AB81" s="433"/>
      <c r="AC81" s="433"/>
      <c r="AD81" s="433"/>
      <c r="AE81" s="433"/>
      <c r="AF81" s="433"/>
      <c r="AG81" s="433"/>
      <c r="AH81" s="433"/>
      <c r="AI81" s="433"/>
      <c r="AJ81" s="433"/>
      <c r="AK81" s="433"/>
      <c r="AL81" s="433"/>
      <c r="AM81" s="433"/>
      <c r="AN81" s="433"/>
      <c r="AO81" s="433"/>
      <c r="AP81" s="433"/>
      <c r="AQ81" s="433"/>
      <c r="AR81" s="433"/>
      <c r="AS81" s="433"/>
      <c r="AT81" s="433"/>
      <c r="AU81" s="433"/>
      <c r="AV81" s="433"/>
      <c r="AW81" s="433"/>
      <c r="AX81" s="433"/>
      <c r="AY81" s="433"/>
      <c r="AZ81" s="433"/>
      <c r="BA81" s="433"/>
      <c r="BB81" s="433"/>
      <c r="BC81" s="433"/>
      <c r="BD81" s="433"/>
      <c r="BE81" s="433"/>
      <c r="BF81" s="433"/>
      <c r="BG81" s="433"/>
      <c r="BH81" s="433"/>
      <c r="BI81" s="433"/>
      <c r="BJ81" s="433"/>
      <c r="BK81" s="433"/>
      <c r="BL81" s="433"/>
      <c r="BM81" s="433"/>
      <c r="BN81" s="433"/>
      <c r="BO81" s="433"/>
      <c r="BP81" s="433"/>
      <c r="BQ81" s="433"/>
      <c r="BR81" s="433"/>
      <c r="BS81" s="433"/>
      <c r="BT81" s="433"/>
      <c r="BU81" s="433"/>
      <c r="BV81" s="433"/>
      <c r="BW81" s="433"/>
      <c r="BX81" s="433"/>
      <c r="BY81" s="433"/>
      <c r="BZ81" s="433"/>
      <c r="CA81" s="433"/>
      <c r="CB81" s="433"/>
      <c r="CC81" s="433"/>
      <c r="CD81" s="433"/>
      <c r="CE81" s="433"/>
      <c r="CF81" s="433"/>
      <c r="CG81" s="433"/>
      <c r="CH81" s="433"/>
      <c r="CI81" s="433"/>
      <c r="CJ81" s="433"/>
      <c r="CK81" s="433"/>
      <c r="CL81" s="433"/>
      <c r="CM81" s="433"/>
      <c r="CN81" s="433"/>
      <c r="CO81" s="433"/>
      <c r="CP81" s="433"/>
      <c r="CQ81" s="433"/>
      <c r="CR81" s="433"/>
      <c r="CS81" s="433"/>
      <c r="CT81" s="433"/>
      <c r="CU81" s="433"/>
      <c r="CV81" s="433"/>
      <c r="CW81" s="433"/>
      <c r="CX81" s="433"/>
      <c r="CY81" s="433"/>
      <c r="CZ81" s="433"/>
      <c r="DA81" s="433"/>
      <c r="DB81" s="433"/>
      <c r="DC81" s="433"/>
      <c r="DD81" s="433"/>
      <c r="DE81" s="433"/>
      <c r="DF81" s="433"/>
      <c r="DG81" s="433"/>
      <c r="DH81" s="433"/>
      <c r="DI81" s="433"/>
      <c r="DJ81" s="433"/>
      <c r="DK81" s="433"/>
      <c r="DL81" s="433"/>
      <c r="DM81" s="433"/>
      <c r="DN81" s="433"/>
      <c r="DO81" s="433"/>
      <c r="DP81" s="433"/>
      <c r="DQ81" s="433"/>
      <c r="DR81" s="433"/>
      <c r="DS81" s="433"/>
      <c r="DT81" s="433"/>
      <c r="DU81" s="433"/>
      <c r="DV81" s="433"/>
      <c r="DW81" s="433"/>
      <c r="DX81" s="433"/>
      <c r="DY81" s="433"/>
      <c r="DZ81" s="433"/>
      <c r="EA81" s="433"/>
      <c r="EB81" s="433"/>
      <c r="EC81" s="433"/>
      <c r="ED81" s="433"/>
      <c r="EE81" s="433"/>
      <c r="EF81" s="433"/>
      <c r="EG81" s="433"/>
      <c r="EH81" s="433"/>
      <c r="EI81" s="433"/>
      <c r="EJ81" s="433"/>
      <c r="EK81" s="433"/>
      <c r="EL81" s="433"/>
      <c r="EM81" s="433"/>
      <c r="EN81" s="433"/>
      <c r="EO81" s="433"/>
    </row>
    <row r="82" spans="1:145">
      <c r="A82" s="432"/>
      <c r="B82" s="432"/>
      <c r="C82" s="432"/>
      <c r="D82" s="432"/>
      <c r="E82" s="432"/>
      <c r="F82" s="432"/>
      <c r="G82" s="432"/>
      <c r="H82" s="432"/>
      <c r="I82" s="432"/>
      <c r="J82" s="432"/>
      <c r="K82" s="432"/>
      <c r="L82" s="432"/>
      <c r="M82" s="432"/>
      <c r="N82" s="432"/>
      <c r="O82" s="432"/>
      <c r="P82" s="432"/>
      <c r="U82" s="433"/>
      <c r="V82" s="433"/>
      <c r="W82" s="433"/>
      <c r="X82" s="433"/>
      <c r="Y82" s="433"/>
      <c r="Z82" s="433"/>
      <c r="AA82" s="433"/>
      <c r="AB82" s="433"/>
      <c r="AC82" s="433"/>
      <c r="AD82" s="433"/>
      <c r="AE82" s="433"/>
      <c r="AF82" s="433"/>
      <c r="AG82" s="433"/>
      <c r="AH82" s="433"/>
      <c r="AI82" s="433"/>
      <c r="AJ82" s="433"/>
      <c r="AK82" s="433"/>
      <c r="AL82" s="433"/>
      <c r="AM82" s="433"/>
      <c r="AN82" s="433"/>
      <c r="AO82" s="433"/>
      <c r="AP82" s="433"/>
      <c r="AQ82" s="433"/>
      <c r="AR82" s="433"/>
      <c r="AS82" s="433"/>
      <c r="AT82" s="433"/>
      <c r="AU82" s="433"/>
      <c r="AV82" s="433"/>
      <c r="AW82" s="433"/>
      <c r="AX82" s="433"/>
      <c r="AY82" s="433"/>
      <c r="AZ82" s="433"/>
      <c r="BA82" s="433"/>
      <c r="BB82" s="433"/>
      <c r="BC82" s="433"/>
      <c r="BD82" s="433"/>
      <c r="BE82" s="433"/>
      <c r="BF82" s="433"/>
      <c r="BG82" s="433"/>
      <c r="BH82" s="433"/>
      <c r="BI82" s="433"/>
      <c r="BJ82" s="433"/>
      <c r="BK82" s="433"/>
      <c r="BL82" s="433"/>
      <c r="BM82" s="433"/>
      <c r="BN82" s="433"/>
      <c r="BO82" s="433"/>
      <c r="BP82" s="433"/>
      <c r="BQ82" s="433"/>
      <c r="BR82" s="433"/>
      <c r="BS82" s="433"/>
      <c r="BT82" s="433"/>
      <c r="BU82" s="433"/>
      <c r="BV82" s="433"/>
      <c r="BW82" s="433"/>
      <c r="BX82" s="433"/>
      <c r="BY82" s="433"/>
      <c r="BZ82" s="433"/>
      <c r="CA82" s="433"/>
      <c r="CB82" s="433"/>
      <c r="CC82" s="433"/>
      <c r="CD82" s="433"/>
      <c r="CE82" s="433"/>
      <c r="CF82" s="433"/>
      <c r="CG82" s="433"/>
      <c r="CH82" s="433"/>
      <c r="CI82" s="433"/>
      <c r="CJ82" s="433"/>
      <c r="CK82" s="433"/>
      <c r="CL82" s="433"/>
      <c r="CM82" s="433"/>
      <c r="CN82" s="433"/>
      <c r="CO82" s="433"/>
      <c r="CP82" s="433"/>
      <c r="CQ82" s="433"/>
      <c r="CR82" s="433"/>
      <c r="CS82" s="433"/>
      <c r="CT82" s="433"/>
      <c r="CU82" s="433"/>
      <c r="CV82" s="433"/>
      <c r="CW82" s="433"/>
      <c r="CX82" s="433"/>
      <c r="CY82" s="433"/>
      <c r="CZ82" s="433"/>
      <c r="DA82" s="433"/>
      <c r="DB82" s="433"/>
      <c r="DC82" s="433"/>
      <c r="DD82" s="433"/>
      <c r="DE82" s="433"/>
      <c r="DF82" s="433"/>
      <c r="DG82" s="433"/>
      <c r="DH82" s="433"/>
      <c r="DI82" s="433"/>
      <c r="DJ82" s="433"/>
      <c r="DK82" s="433"/>
      <c r="DL82" s="433"/>
      <c r="DM82" s="433"/>
      <c r="DN82" s="433"/>
      <c r="DO82" s="433"/>
      <c r="DP82" s="433"/>
      <c r="DQ82" s="433"/>
      <c r="DR82" s="433"/>
      <c r="DS82" s="433"/>
      <c r="DT82" s="433"/>
      <c r="DU82" s="433"/>
      <c r="DV82" s="433"/>
      <c r="DW82" s="433"/>
      <c r="DX82" s="433"/>
      <c r="DY82" s="433"/>
      <c r="DZ82" s="433"/>
      <c r="EA82" s="433"/>
      <c r="EB82" s="433"/>
      <c r="EC82" s="433"/>
      <c r="ED82" s="433"/>
      <c r="EE82" s="433"/>
      <c r="EF82" s="433"/>
      <c r="EG82" s="433"/>
      <c r="EH82" s="433"/>
      <c r="EI82" s="433"/>
      <c r="EJ82" s="433"/>
      <c r="EK82" s="433"/>
      <c r="EL82" s="433"/>
      <c r="EM82" s="433"/>
      <c r="EN82" s="433"/>
      <c r="EO82" s="433"/>
    </row>
    <row r="83" spans="1:145">
      <c r="A83" s="432"/>
      <c r="B83" s="432"/>
      <c r="C83" s="432"/>
      <c r="D83" s="432"/>
      <c r="E83" s="432"/>
      <c r="F83" s="432"/>
      <c r="G83" s="432"/>
      <c r="H83" s="432"/>
      <c r="I83" s="432"/>
      <c r="J83" s="432"/>
      <c r="K83" s="432"/>
      <c r="L83" s="432"/>
      <c r="M83" s="432"/>
      <c r="N83" s="432"/>
      <c r="O83" s="432"/>
      <c r="P83" s="432"/>
      <c r="U83" s="433"/>
      <c r="V83" s="433"/>
      <c r="W83" s="433"/>
      <c r="X83" s="433"/>
      <c r="Y83" s="433"/>
      <c r="Z83" s="433"/>
      <c r="AA83" s="433"/>
      <c r="AB83" s="433"/>
      <c r="AC83" s="433"/>
      <c r="AD83" s="433"/>
      <c r="AE83" s="433"/>
      <c r="AF83" s="433"/>
      <c r="AG83" s="433"/>
      <c r="AH83" s="433"/>
      <c r="AI83" s="433"/>
      <c r="AJ83" s="433"/>
      <c r="AK83" s="433"/>
      <c r="AL83" s="433"/>
      <c r="AM83" s="433"/>
      <c r="AN83" s="433"/>
      <c r="AO83" s="433"/>
      <c r="AP83" s="433"/>
      <c r="AQ83" s="433"/>
      <c r="AR83" s="433"/>
      <c r="AS83" s="433"/>
      <c r="AT83" s="433"/>
      <c r="AU83" s="433"/>
      <c r="AV83" s="433"/>
      <c r="AW83" s="433"/>
      <c r="AX83" s="433"/>
      <c r="AY83" s="433"/>
      <c r="AZ83" s="433"/>
      <c r="BA83" s="433"/>
      <c r="BB83" s="433"/>
      <c r="BC83" s="433"/>
      <c r="BD83" s="433"/>
      <c r="BE83" s="433"/>
      <c r="BF83" s="433"/>
      <c r="BG83" s="433"/>
      <c r="BH83" s="433"/>
      <c r="BI83" s="433"/>
      <c r="BJ83" s="433"/>
      <c r="BK83" s="433"/>
      <c r="BL83" s="433"/>
      <c r="BM83" s="433"/>
      <c r="BN83" s="433"/>
      <c r="BO83" s="433"/>
      <c r="BP83" s="433"/>
      <c r="BQ83" s="433"/>
      <c r="BR83" s="433"/>
      <c r="BS83" s="433"/>
      <c r="BT83" s="433"/>
      <c r="BU83" s="433"/>
      <c r="BV83" s="433"/>
      <c r="BW83" s="433"/>
      <c r="BX83" s="433"/>
      <c r="BY83" s="433"/>
      <c r="BZ83" s="433"/>
      <c r="CA83" s="433"/>
      <c r="CB83" s="433"/>
      <c r="CC83" s="433"/>
      <c r="CD83" s="433"/>
      <c r="CE83" s="433"/>
      <c r="CF83" s="433"/>
      <c r="CG83" s="433"/>
      <c r="CH83" s="433"/>
      <c r="CI83" s="433"/>
      <c r="CJ83" s="433"/>
      <c r="CK83" s="433"/>
      <c r="CL83" s="433"/>
      <c r="CM83" s="433"/>
      <c r="CN83" s="433"/>
      <c r="CO83" s="433"/>
      <c r="CP83" s="433"/>
      <c r="CQ83" s="433"/>
      <c r="CR83" s="433"/>
      <c r="CS83" s="433"/>
      <c r="CT83" s="433"/>
      <c r="CU83" s="433"/>
      <c r="CV83" s="433"/>
      <c r="CW83" s="433"/>
      <c r="CX83" s="433"/>
      <c r="CY83" s="433"/>
      <c r="CZ83" s="433"/>
      <c r="DA83" s="433"/>
      <c r="DB83" s="433"/>
      <c r="DC83" s="433"/>
      <c r="DD83" s="433"/>
      <c r="DE83" s="433"/>
      <c r="DF83" s="433"/>
      <c r="DG83" s="433"/>
      <c r="DH83" s="433"/>
      <c r="DI83" s="433"/>
      <c r="DJ83" s="433"/>
      <c r="DK83" s="433"/>
      <c r="DL83" s="433"/>
      <c r="DM83" s="433"/>
      <c r="DN83" s="433"/>
      <c r="DO83" s="433"/>
      <c r="DP83" s="433"/>
      <c r="DQ83" s="433"/>
      <c r="DR83" s="433"/>
      <c r="DS83" s="433"/>
      <c r="DT83" s="433"/>
      <c r="DU83" s="433"/>
      <c r="DV83" s="433"/>
      <c r="DW83" s="433"/>
      <c r="DX83" s="433"/>
      <c r="DY83" s="433"/>
      <c r="DZ83" s="433"/>
      <c r="EA83" s="433"/>
      <c r="EB83" s="433"/>
      <c r="EC83" s="433"/>
      <c r="ED83" s="433"/>
      <c r="EE83" s="433"/>
      <c r="EF83" s="433"/>
      <c r="EG83" s="433"/>
      <c r="EH83" s="433"/>
      <c r="EI83" s="433"/>
      <c r="EJ83" s="433"/>
      <c r="EK83" s="433"/>
      <c r="EL83" s="433"/>
      <c r="EM83" s="433"/>
      <c r="EN83" s="433"/>
      <c r="EO83" s="433"/>
    </row>
    <row r="84" spans="1:145">
      <c r="A84" s="432"/>
      <c r="B84" s="432"/>
      <c r="C84" s="432"/>
      <c r="D84" s="432"/>
      <c r="E84" s="432"/>
      <c r="F84" s="432"/>
      <c r="G84" s="432"/>
      <c r="H84" s="432"/>
      <c r="I84" s="432"/>
      <c r="J84" s="432"/>
      <c r="K84" s="432"/>
      <c r="L84" s="432"/>
      <c r="M84" s="432"/>
      <c r="N84" s="432"/>
      <c r="O84" s="432"/>
      <c r="P84" s="432"/>
      <c r="U84" s="433"/>
      <c r="V84" s="433"/>
      <c r="W84" s="433"/>
      <c r="X84" s="433"/>
      <c r="Y84" s="433"/>
      <c r="Z84" s="433"/>
      <c r="AA84" s="433"/>
      <c r="AB84" s="433"/>
      <c r="AC84" s="433"/>
      <c r="AD84" s="433"/>
      <c r="AE84" s="433"/>
      <c r="AF84" s="433"/>
      <c r="AG84" s="433"/>
      <c r="AH84" s="433"/>
      <c r="AI84" s="433"/>
      <c r="AJ84" s="433"/>
      <c r="AK84" s="433"/>
      <c r="AL84" s="433"/>
      <c r="AM84" s="433"/>
      <c r="AN84" s="433"/>
      <c r="AO84" s="433"/>
      <c r="AP84" s="433"/>
      <c r="AQ84" s="433"/>
      <c r="AR84" s="433"/>
      <c r="AS84" s="433"/>
      <c r="AT84" s="433"/>
      <c r="AU84" s="433"/>
      <c r="AV84" s="433"/>
      <c r="AW84" s="433"/>
      <c r="AX84" s="433"/>
      <c r="AY84" s="433"/>
      <c r="AZ84" s="433"/>
      <c r="BA84" s="433"/>
      <c r="BB84" s="433"/>
      <c r="BC84" s="433"/>
      <c r="BD84" s="433"/>
      <c r="BE84" s="433"/>
      <c r="BF84" s="433"/>
      <c r="BG84" s="433"/>
      <c r="BH84" s="433"/>
      <c r="BI84" s="433"/>
      <c r="BJ84" s="433"/>
      <c r="BK84" s="433"/>
      <c r="BL84" s="433"/>
      <c r="BM84" s="433"/>
      <c r="BN84" s="433"/>
      <c r="BO84" s="433"/>
      <c r="BP84" s="433"/>
      <c r="BQ84" s="433"/>
      <c r="BR84" s="433"/>
      <c r="BS84" s="433"/>
      <c r="BT84" s="433"/>
      <c r="BU84" s="433"/>
      <c r="BV84" s="433"/>
      <c r="BW84" s="433"/>
      <c r="BX84" s="433"/>
      <c r="BY84" s="433"/>
      <c r="BZ84" s="433"/>
      <c r="CA84" s="433"/>
      <c r="CB84" s="433"/>
      <c r="CC84" s="433"/>
      <c r="CD84" s="433"/>
      <c r="CE84" s="433"/>
      <c r="CF84" s="433"/>
      <c r="CG84" s="433"/>
      <c r="CH84" s="433"/>
      <c r="CI84" s="433"/>
      <c r="CJ84" s="433"/>
      <c r="CK84" s="433"/>
      <c r="CL84" s="433"/>
      <c r="CM84" s="433"/>
      <c r="CN84" s="433"/>
      <c r="CO84" s="433"/>
      <c r="CP84" s="433"/>
      <c r="CQ84" s="433"/>
      <c r="CR84" s="433"/>
      <c r="CS84" s="433"/>
      <c r="CT84" s="433"/>
      <c r="CU84" s="433"/>
      <c r="CV84" s="433"/>
      <c r="CW84" s="433"/>
      <c r="CX84" s="433"/>
      <c r="CY84" s="433"/>
      <c r="CZ84" s="433"/>
      <c r="DA84" s="433"/>
      <c r="DB84" s="433"/>
      <c r="DC84" s="433"/>
      <c r="DD84" s="433"/>
      <c r="DE84" s="433"/>
      <c r="DF84" s="433"/>
      <c r="DG84" s="433"/>
      <c r="DH84" s="433"/>
      <c r="DI84" s="433"/>
      <c r="DJ84" s="433"/>
      <c r="DK84" s="433"/>
      <c r="DL84" s="433"/>
      <c r="DM84" s="433"/>
      <c r="DN84" s="433"/>
      <c r="DO84" s="433"/>
      <c r="DP84" s="433"/>
      <c r="DQ84" s="433"/>
      <c r="DR84" s="433"/>
      <c r="DS84" s="433"/>
      <c r="DT84" s="433"/>
      <c r="DU84" s="433"/>
      <c r="DV84" s="433"/>
      <c r="DW84" s="433"/>
      <c r="DX84" s="433"/>
      <c r="DY84" s="433"/>
      <c r="DZ84" s="433"/>
      <c r="EA84" s="433"/>
      <c r="EB84" s="433"/>
      <c r="EC84" s="433"/>
      <c r="ED84" s="433"/>
      <c r="EE84" s="433"/>
      <c r="EF84" s="433"/>
      <c r="EG84" s="433"/>
      <c r="EH84" s="433"/>
      <c r="EI84" s="433"/>
      <c r="EJ84" s="433"/>
      <c r="EK84" s="433"/>
      <c r="EL84" s="433"/>
      <c r="EM84" s="433"/>
      <c r="EN84" s="433"/>
      <c r="EO84" s="433"/>
    </row>
    <row r="85" spans="1:145">
      <c r="A85" s="432"/>
      <c r="B85" s="432"/>
      <c r="C85" s="432"/>
      <c r="D85" s="432"/>
      <c r="E85" s="432"/>
      <c r="F85" s="432"/>
      <c r="G85" s="432"/>
      <c r="H85" s="432"/>
      <c r="I85" s="432"/>
      <c r="J85" s="432"/>
      <c r="K85" s="432"/>
      <c r="L85" s="432"/>
      <c r="M85" s="432"/>
      <c r="N85" s="432"/>
      <c r="O85" s="432"/>
      <c r="P85" s="432"/>
      <c r="U85" s="433"/>
      <c r="V85" s="433"/>
      <c r="W85" s="433"/>
      <c r="X85" s="433"/>
      <c r="Y85" s="433"/>
      <c r="Z85" s="433"/>
      <c r="AA85" s="433"/>
      <c r="AB85" s="433"/>
      <c r="AC85" s="433"/>
      <c r="AD85" s="433"/>
      <c r="AE85" s="433"/>
      <c r="AF85" s="433"/>
      <c r="AG85" s="433"/>
      <c r="AH85" s="433"/>
      <c r="AI85" s="433"/>
      <c r="AJ85" s="433"/>
      <c r="AK85" s="433"/>
      <c r="AL85" s="433"/>
      <c r="AM85" s="433"/>
      <c r="AN85" s="433"/>
      <c r="AO85" s="433"/>
      <c r="AP85" s="433"/>
      <c r="AQ85" s="433"/>
      <c r="AR85" s="433"/>
      <c r="AS85" s="433"/>
      <c r="AT85" s="433"/>
      <c r="AU85" s="433"/>
      <c r="AV85" s="433"/>
      <c r="AW85" s="433"/>
      <c r="AX85" s="433"/>
      <c r="AY85" s="433"/>
      <c r="AZ85" s="433"/>
      <c r="BA85" s="433"/>
      <c r="BB85" s="433"/>
      <c r="BC85" s="433"/>
      <c r="BD85" s="433"/>
      <c r="BE85" s="433"/>
      <c r="BF85" s="433"/>
      <c r="BG85" s="433"/>
      <c r="BH85" s="433"/>
      <c r="BI85" s="433"/>
      <c r="BJ85" s="433"/>
      <c r="BK85" s="433"/>
      <c r="BL85" s="433"/>
      <c r="BM85" s="433"/>
      <c r="BN85" s="433"/>
      <c r="BO85" s="433"/>
      <c r="BP85" s="433"/>
      <c r="BQ85" s="433"/>
      <c r="BR85" s="433"/>
      <c r="BS85" s="433"/>
      <c r="BT85" s="433"/>
      <c r="BU85" s="433"/>
      <c r="BV85" s="433"/>
      <c r="BW85" s="433"/>
      <c r="BX85" s="433"/>
      <c r="BY85" s="433"/>
      <c r="BZ85" s="433"/>
      <c r="CA85" s="433"/>
      <c r="CB85" s="433"/>
      <c r="CC85" s="433"/>
      <c r="CD85" s="433"/>
      <c r="CE85" s="433"/>
      <c r="CF85" s="433"/>
      <c r="CG85" s="433"/>
      <c r="CH85" s="433"/>
      <c r="CI85" s="433"/>
      <c r="CJ85" s="433"/>
      <c r="CK85" s="433"/>
      <c r="CL85" s="433"/>
      <c r="CM85" s="433"/>
      <c r="CN85" s="433"/>
      <c r="CO85" s="433"/>
      <c r="CP85" s="433"/>
      <c r="CQ85" s="433"/>
      <c r="CR85" s="433"/>
      <c r="CS85" s="433"/>
      <c r="CT85" s="433"/>
      <c r="CU85" s="433"/>
      <c r="CV85" s="433"/>
      <c r="CW85" s="433"/>
      <c r="CX85" s="433"/>
      <c r="CY85" s="433"/>
      <c r="CZ85" s="433"/>
      <c r="DA85" s="433"/>
      <c r="DB85" s="433"/>
      <c r="DC85" s="433"/>
      <c r="DD85" s="433"/>
      <c r="DE85" s="433"/>
      <c r="DF85" s="433"/>
      <c r="DG85" s="433"/>
      <c r="DH85" s="433"/>
      <c r="DI85" s="433"/>
      <c r="DJ85" s="433"/>
      <c r="DK85" s="433"/>
      <c r="DL85" s="433"/>
      <c r="DM85" s="433"/>
      <c r="DN85" s="433"/>
      <c r="DO85" s="433"/>
      <c r="DP85" s="433"/>
      <c r="DQ85" s="433"/>
      <c r="DR85" s="433"/>
      <c r="DS85" s="433"/>
      <c r="DT85" s="433"/>
      <c r="DU85" s="433"/>
      <c r="DV85" s="433"/>
      <c r="DW85" s="433"/>
      <c r="DX85" s="433"/>
      <c r="DY85" s="433"/>
      <c r="DZ85" s="433"/>
      <c r="EA85" s="433"/>
      <c r="EB85" s="433"/>
      <c r="EC85" s="433"/>
      <c r="ED85" s="433"/>
      <c r="EE85" s="433"/>
      <c r="EF85" s="433"/>
      <c r="EG85" s="433"/>
      <c r="EH85" s="433"/>
      <c r="EI85" s="433"/>
      <c r="EJ85" s="433"/>
      <c r="EK85" s="433"/>
      <c r="EL85" s="433"/>
      <c r="EM85" s="433"/>
      <c r="EN85" s="433"/>
      <c r="EO85" s="433"/>
    </row>
    <row r="86" spans="1:145">
      <c r="A86" s="432"/>
      <c r="B86" s="432"/>
      <c r="C86" s="432"/>
      <c r="D86" s="432"/>
      <c r="E86" s="432"/>
      <c r="F86" s="432"/>
      <c r="G86" s="432"/>
      <c r="H86" s="432"/>
      <c r="I86" s="432"/>
      <c r="J86" s="432"/>
      <c r="K86" s="432"/>
      <c r="L86" s="432"/>
      <c r="M86" s="432"/>
      <c r="N86" s="432"/>
      <c r="O86" s="432"/>
      <c r="P86" s="432"/>
      <c r="U86" s="433"/>
      <c r="V86" s="433"/>
      <c r="W86" s="433"/>
      <c r="X86" s="433"/>
      <c r="Y86" s="433"/>
      <c r="Z86" s="433"/>
      <c r="AA86" s="433"/>
      <c r="AB86" s="433"/>
      <c r="AC86" s="433"/>
      <c r="AD86" s="433"/>
      <c r="AE86" s="433"/>
      <c r="AF86" s="433"/>
      <c r="AG86" s="433"/>
      <c r="AH86" s="433"/>
      <c r="AI86" s="433"/>
      <c r="AJ86" s="433"/>
      <c r="AK86" s="433"/>
      <c r="AL86" s="433"/>
      <c r="AM86" s="433"/>
      <c r="AN86" s="433"/>
      <c r="AO86" s="433"/>
      <c r="AP86" s="433"/>
      <c r="AQ86" s="433"/>
      <c r="AR86" s="433"/>
      <c r="AS86" s="433"/>
      <c r="AT86" s="433"/>
      <c r="AU86" s="433"/>
      <c r="AV86" s="433"/>
      <c r="AW86" s="433"/>
      <c r="AX86" s="433"/>
      <c r="AY86" s="433"/>
      <c r="AZ86" s="433"/>
      <c r="BA86" s="433"/>
      <c r="BB86" s="433"/>
      <c r="BC86" s="433"/>
      <c r="BD86" s="433"/>
      <c r="BE86" s="433"/>
      <c r="BF86" s="433"/>
      <c r="BG86" s="433"/>
      <c r="BH86" s="433"/>
      <c r="BI86" s="433"/>
      <c r="BJ86" s="433"/>
      <c r="BK86" s="433"/>
      <c r="BL86" s="433"/>
      <c r="BM86" s="433"/>
      <c r="BN86" s="433"/>
      <c r="BO86" s="433"/>
      <c r="BP86" s="433"/>
      <c r="BQ86" s="433"/>
      <c r="BR86" s="433"/>
      <c r="BS86" s="433"/>
      <c r="BT86" s="433"/>
      <c r="BU86" s="433"/>
      <c r="BV86" s="433"/>
      <c r="BW86" s="433"/>
      <c r="BX86" s="433"/>
      <c r="BY86" s="433"/>
      <c r="BZ86" s="433"/>
      <c r="CA86" s="433"/>
      <c r="CB86" s="433"/>
      <c r="CC86" s="433"/>
      <c r="CD86" s="433"/>
      <c r="CE86" s="433"/>
      <c r="CF86" s="433"/>
      <c r="CG86" s="433"/>
      <c r="CH86" s="433"/>
      <c r="CI86" s="433"/>
      <c r="CJ86" s="433"/>
      <c r="CK86" s="433"/>
      <c r="CL86" s="433"/>
      <c r="CM86" s="433"/>
      <c r="CN86" s="433"/>
      <c r="CO86" s="433"/>
      <c r="CP86" s="433"/>
      <c r="CQ86" s="433"/>
      <c r="CR86" s="433"/>
      <c r="CS86" s="433"/>
      <c r="CT86" s="433"/>
      <c r="CU86" s="433"/>
      <c r="CV86" s="433"/>
      <c r="CW86" s="433"/>
      <c r="CX86" s="433"/>
      <c r="CY86" s="433"/>
      <c r="CZ86" s="433"/>
      <c r="DA86" s="433"/>
      <c r="DB86" s="433"/>
      <c r="DC86" s="433"/>
      <c r="DD86" s="433"/>
      <c r="DE86" s="433"/>
      <c r="DF86" s="433"/>
      <c r="DG86" s="433"/>
      <c r="DH86" s="433"/>
      <c r="DI86" s="433"/>
      <c r="DJ86" s="433"/>
      <c r="DK86" s="433"/>
      <c r="DL86" s="433"/>
      <c r="DM86" s="433"/>
      <c r="DN86" s="433"/>
      <c r="DO86" s="433"/>
      <c r="DP86" s="433"/>
      <c r="DQ86" s="433"/>
      <c r="DR86" s="433"/>
      <c r="DS86" s="433"/>
      <c r="DT86" s="433"/>
      <c r="DU86" s="433"/>
      <c r="DV86" s="433"/>
      <c r="DW86" s="433"/>
      <c r="DX86" s="433"/>
      <c r="DY86" s="433"/>
      <c r="DZ86" s="433"/>
      <c r="EA86" s="433"/>
      <c r="EB86" s="433"/>
      <c r="EC86" s="433"/>
      <c r="ED86" s="433"/>
      <c r="EE86" s="433"/>
      <c r="EF86" s="433"/>
      <c r="EG86" s="433"/>
      <c r="EH86" s="433"/>
      <c r="EI86" s="433"/>
      <c r="EJ86" s="433"/>
      <c r="EK86" s="433"/>
      <c r="EL86" s="433"/>
      <c r="EM86" s="433"/>
      <c r="EN86" s="433"/>
      <c r="EO86" s="433"/>
    </row>
    <row r="87" spans="1:145">
      <c r="A87" s="432"/>
      <c r="B87" s="432"/>
      <c r="C87" s="432"/>
      <c r="D87" s="432"/>
      <c r="E87" s="432"/>
      <c r="F87" s="432"/>
      <c r="G87" s="432"/>
      <c r="H87" s="432"/>
      <c r="I87" s="432"/>
      <c r="J87" s="432"/>
      <c r="K87" s="432"/>
      <c r="L87" s="432"/>
      <c r="M87" s="432"/>
      <c r="N87" s="432"/>
      <c r="O87" s="432"/>
      <c r="P87" s="432"/>
      <c r="U87" s="433"/>
      <c r="V87" s="433"/>
      <c r="W87" s="433"/>
      <c r="X87" s="433"/>
      <c r="Y87" s="433"/>
      <c r="Z87" s="433"/>
      <c r="AA87" s="433"/>
      <c r="AB87" s="433"/>
      <c r="AC87" s="433"/>
      <c r="AD87" s="433"/>
      <c r="AE87" s="433"/>
      <c r="AF87" s="433"/>
      <c r="AG87" s="433"/>
      <c r="AH87" s="433"/>
      <c r="AI87" s="433"/>
      <c r="AJ87" s="433"/>
      <c r="AK87" s="433"/>
      <c r="AL87" s="433"/>
      <c r="AM87" s="433"/>
      <c r="AN87" s="433"/>
      <c r="AO87" s="433"/>
      <c r="AP87" s="433"/>
      <c r="AQ87" s="433"/>
      <c r="AR87" s="433"/>
      <c r="AS87" s="433"/>
      <c r="AT87" s="433"/>
      <c r="AU87" s="433"/>
      <c r="AV87" s="433"/>
      <c r="AW87" s="433"/>
      <c r="AX87" s="433"/>
      <c r="AY87" s="433"/>
      <c r="AZ87" s="433"/>
      <c r="BA87" s="433"/>
      <c r="BB87" s="433"/>
      <c r="BC87" s="433"/>
      <c r="BD87" s="433"/>
      <c r="BE87" s="433"/>
      <c r="BF87" s="433"/>
      <c r="BG87" s="433"/>
      <c r="BH87" s="433"/>
      <c r="BI87" s="433"/>
      <c r="BJ87" s="433"/>
      <c r="BK87" s="433"/>
      <c r="BL87" s="433"/>
      <c r="BM87" s="433"/>
      <c r="BN87" s="433"/>
      <c r="BO87" s="433"/>
      <c r="BP87" s="433"/>
      <c r="BQ87" s="433"/>
      <c r="BR87" s="433"/>
      <c r="BS87" s="433"/>
      <c r="BT87" s="433"/>
      <c r="BU87" s="433"/>
      <c r="BV87" s="433"/>
      <c r="BW87" s="433"/>
      <c r="BX87" s="433"/>
      <c r="BY87" s="433"/>
      <c r="BZ87" s="433"/>
      <c r="CA87" s="433"/>
      <c r="CB87" s="433"/>
      <c r="CC87" s="433"/>
      <c r="CD87" s="433"/>
      <c r="CE87" s="433"/>
      <c r="CF87" s="433"/>
      <c r="CG87" s="433"/>
      <c r="CH87" s="433"/>
      <c r="CI87" s="433"/>
      <c r="CJ87" s="433"/>
      <c r="CK87" s="433"/>
      <c r="CL87" s="433"/>
      <c r="CM87" s="433"/>
      <c r="CN87" s="433"/>
      <c r="CO87" s="433"/>
      <c r="CP87" s="433"/>
      <c r="CQ87" s="433"/>
      <c r="CR87" s="433"/>
      <c r="CS87" s="433"/>
      <c r="CT87" s="433"/>
      <c r="CU87" s="433"/>
      <c r="CV87" s="433"/>
      <c r="CW87" s="433"/>
      <c r="CX87" s="433"/>
      <c r="CY87" s="433"/>
      <c r="CZ87" s="433"/>
      <c r="DA87" s="433"/>
      <c r="DB87" s="433"/>
      <c r="DC87" s="433"/>
      <c r="DD87" s="433"/>
      <c r="DE87" s="433"/>
      <c r="DF87" s="433"/>
      <c r="DG87" s="433"/>
      <c r="DH87" s="433"/>
      <c r="DI87" s="433"/>
      <c r="DJ87" s="433"/>
      <c r="DK87" s="433"/>
      <c r="DL87" s="433"/>
      <c r="DM87" s="433"/>
      <c r="DN87" s="433"/>
      <c r="DO87" s="433"/>
      <c r="DP87" s="433"/>
      <c r="DQ87" s="433"/>
      <c r="DR87" s="433"/>
      <c r="DS87" s="433"/>
      <c r="DT87" s="433"/>
      <c r="DU87" s="433"/>
      <c r="DV87" s="433"/>
      <c r="DW87" s="433"/>
      <c r="DX87" s="433"/>
      <c r="DY87" s="433"/>
      <c r="DZ87" s="433"/>
      <c r="EA87" s="433"/>
      <c r="EB87" s="433"/>
      <c r="EC87" s="433"/>
      <c r="ED87" s="433"/>
      <c r="EE87" s="433"/>
      <c r="EF87" s="433"/>
      <c r="EG87" s="433"/>
      <c r="EH87" s="433"/>
      <c r="EI87" s="433"/>
      <c r="EJ87" s="433"/>
      <c r="EK87" s="433"/>
      <c r="EL87" s="433"/>
      <c r="EM87" s="433"/>
      <c r="EN87" s="433"/>
      <c r="EO87" s="433"/>
    </row>
    <row r="88" spans="1:145">
      <c r="A88" s="432"/>
      <c r="B88" s="432"/>
      <c r="C88" s="432"/>
      <c r="D88" s="432"/>
      <c r="E88" s="432"/>
      <c r="F88" s="432"/>
      <c r="G88" s="432"/>
      <c r="H88" s="432"/>
      <c r="I88" s="432"/>
      <c r="J88" s="432"/>
      <c r="K88" s="432"/>
      <c r="L88" s="432"/>
      <c r="M88" s="432"/>
      <c r="N88" s="432"/>
      <c r="O88" s="432"/>
      <c r="P88" s="432"/>
      <c r="U88" s="433"/>
      <c r="V88" s="433"/>
      <c r="W88" s="433"/>
      <c r="X88" s="433"/>
      <c r="Y88" s="433"/>
      <c r="Z88" s="433"/>
      <c r="AA88" s="433"/>
      <c r="AB88" s="433"/>
      <c r="AC88" s="433"/>
      <c r="AD88" s="433"/>
      <c r="AE88" s="433"/>
      <c r="AF88" s="433"/>
      <c r="AG88" s="433"/>
      <c r="AH88" s="433"/>
      <c r="AI88" s="433"/>
      <c r="AJ88" s="433"/>
      <c r="AK88" s="433"/>
      <c r="AL88" s="433"/>
      <c r="AM88" s="433"/>
      <c r="AN88" s="433"/>
      <c r="AO88" s="433"/>
      <c r="AP88" s="433"/>
      <c r="AQ88" s="433"/>
      <c r="AR88" s="433"/>
      <c r="AS88" s="433"/>
      <c r="AT88" s="433"/>
      <c r="AU88" s="433"/>
      <c r="AV88" s="433"/>
      <c r="AW88" s="433"/>
      <c r="AX88" s="433"/>
      <c r="AY88" s="433"/>
      <c r="AZ88" s="433"/>
      <c r="BA88" s="433"/>
      <c r="BB88" s="433"/>
      <c r="BC88" s="433"/>
      <c r="BD88" s="433"/>
      <c r="BE88" s="433"/>
      <c r="BF88" s="433"/>
      <c r="BG88" s="433"/>
      <c r="BH88" s="433"/>
      <c r="BI88" s="433"/>
      <c r="BJ88" s="433"/>
      <c r="BK88" s="433"/>
      <c r="BL88" s="433"/>
      <c r="BM88" s="433"/>
      <c r="BN88" s="433"/>
      <c r="BO88" s="433"/>
      <c r="BP88" s="433"/>
      <c r="BQ88" s="433"/>
      <c r="BR88" s="433"/>
      <c r="BS88" s="433"/>
      <c r="BT88" s="433"/>
      <c r="BU88" s="433"/>
      <c r="BV88" s="433"/>
      <c r="BW88" s="433"/>
      <c r="BX88" s="433"/>
      <c r="BY88" s="433"/>
      <c r="BZ88" s="433"/>
      <c r="CA88" s="433"/>
      <c r="CB88" s="433"/>
      <c r="CC88" s="433"/>
      <c r="CD88" s="433"/>
      <c r="CE88" s="433"/>
      <c r="CF88" s="433"/>
      <c r="CG88" s="433"/>
      <c r="CH88" s="433"/>
      <c r="CI88" s="433"/>
      <c r="CJ88" s="433"/>
      <c r="CK88" s="433"/>
      <c r="CL88" s="433"/>
      <c r="CM88" s="433"/>
      <c r="CN88" s="433"/>
      <c r="CO88" s="433"/>
      <c r="CP88" s="433"/>
      <c r="CQ88" s="433"/>
      <c r="CR88" s="433"/>
      <c r="CS88" s="433"/>
      <c r="CT88" s="433"/>
      <c r="CU88" s="433"/>
      <c r="CV88" s="433"/>
      <c r="CW88" s="433"/>
      <c r="CX88" s="433"/>
      <c r="CY88" s="433"/>
      <c r="CZ88" s="433"/>
      <c r="DA88" s="433"/>
      <c r="DB88" s="433"/>
      <c r="DC88" s="433"/>
      <c r="DD88" s="433"/>
      <c r="DE88" s="433"/>
      <c r="DF88" s="433"/>
      <c r="DG88" s="433"/>
      <c r="DH88" s="433"/>
      <c r="DI88" s="433"/>
      <c r="DJ88" s="433"/>
      <c r="DK88" s="433"/>
      <c r="DL88" s="433"/>
      <c r="DM88" s="433"/>
      <c r="DN88" s="433"/>
      <c r="DO88" s="433"/>
      <c r="DP88" s="433"/>
      <c r="DQ88" s="433"/>
      <c r="DR88" s="433"/>
      <c r="DS88" s="433"/>
      <c r="DT88" s="433"/>
      <c r="DU88" s="433"/>
      <c r="DV88" s="433"/>
      <c r="DW88" s="433"/>
      <c r="DX88" s="433"/>
      <c r="DY88" s="433"/>
      <c r="DZ88" s="433"/>
      <c r="EA88" s="433"/>
      <c r="EB88" s="433"/>
      <c r="EC88" s="433"/>
      <c r="ED88" s="433"/>
      <c r="EE88" s="433"/>
      <c r="EF88" s="433"/>
      <c r="EG88" s="433"/>
      <c r="EH88" s="433"/>
      <c r="EI88" s="433"/>
      <c r="EJ88" s="433"/>
      <c r="EK88" s="433"/>
      <c r="EL88" s="433"/>
      <c r="EM88" s="433"/>
      <c r="EN88" s="433"/>
      <c r="EO88" s="433"/>
    </row>
    <row r="89" spans="1:145">
      <c r="A89" s="432"/>
      <c r="B89" s="432"/>
      <c r="C89" s="432"/>
      <c r="D89" s="432"/>
      <c r="E89" s="432"/>
      <c r="F89" s="432"/>
      <c r="G89" s="432"/>
      <c r="H89" s="432"/>
      <c r="I89" s="432"/>
      <c r="J89" s="432"/>
      <c r="K89" s="432"/>
      <c r="L89" s="432"/>
      <c r="M89" s="432"/>
      <c r="N89" s="432"/>
      <c r="O89" s="432"/>
      <c r="P89" s="432"/>
      <c r="U89" s="433"/>
      <c r="V89" s="433"/>
      <c r="W89" s="433"/>
      <c r="X89" s="433"/>
      <c r="Y89" s="433"/>
      <c r="Z89" s="433"/>
      <c r="AA89" s="433"/>
      <c r="AB89" s="433"/>
      <c r="AC89" s="433"/>
      <c r="AD89" s="433"/>
      <c r="AE89" s="433"/>
      <c r="AF89" s="433"/>
      <c r="AG89" s="433"/>
      <c r="AH89" s="433"/>
      <c r="AI89" s="433"/>
      <c r="AJ89" s="433"/>
      <c r="AK89" s="433"/>
      <c r="AL89" s="433"/>
      <c r="AM89" s="433"/>
      <c r="AN89" s="433"/>
      <c r="AO89" s="433"/>
      <c r="AP89" s="433"/>
      <c r="AQ89" s="433"/>
      <c r="AR89" s="433"/>
      <c r="AS89" s="433"/>
      <c r="AT89" s="433"/>
      <c r="AU89" s="433"/>
      <c r="AV89" s="433"/>
      <c r="AW89" s="433"/>
      <c r="AX89" s="433"/>
      <c r="AY89" s="433"/>
      <c r="AZ89" s="433"/>
      <c r="BA89" s="433"/>
      <c r="BB89" s="433"/>
      <c r="BC89" s="433"/>
      <c r="BD89" s="433"/>
      <c r="BE89" s="433"/>
      <c r="BF89" s="433"/>
      <c r="BG89" s="433"/>
      <c r="BH89" s="433"/>
      <c r="BI89" s="433"/>
      <c r="BJ89" s="433"/>
      <c r="BK89" s="433"/>
      <c r="BL89" s="433"/>
      <c r="BM89" s="433"/>
      <c r="BN89" s="433"/>
      <c r="BO89" s="433"/>
      <c r="BP89" s="433"/>
      <c r="BQ89" s="433"/>
      <c r="BR89" s="433"/>
      <c r="BS89" s="433"/>
      <c r="BT89" s="433"/>
      <c r="BU89" s="433"/>
      <c r="BV89" s="433"/>
      <c r="BW89" s="433"/>
      <c r="BX89" s="433"/>
      <c r="BY89" s="433"/>
      <c r="BZ89" s="433"/>
      <c r="CA89" s="433"/>
      <c r="CB89" s="433"/>
      <c r="CC89" s="433"/>
      <c r="CD89" s="433"/>
      <c r="CE89" s="433"/>
      <c r="CF89" s="433"/>
      <c r="CG89" s="433"/>
      <c r="CH89" s="433"/>
      <c r="CI89" s="433"/>
      <c r="CJ89" s="433"/>
      <c r="CK89" s="433"/>
      <c r="CL89" s="433"/>
      <c r="CM89" s="433"/>
      <c r="CN89" s="433"/>
      <c r="CO89" s="433"/>
      <c r="CP89" s="433"/>
      <c r="CQ89" s="433"/>
      <c r="CR89" s="433"/>
      <c r="CS89" s="433"/>
      <c r="CT89" s="433"/>
      <c r="CU89" s="433"/>
      <c r="CV89" s="433"/>
      <c r="CW89" s="433"/>
      <c r="CX89" s="433"/>
      <c r="CY89" s="433"/>
      <c r="CZ89" s="433"/>
      <c r="DA89" s="433"/>
      <c r="DB89" s="433"/>
      <c r="DC89" s="433"/>
      <c r="DD89" s="433"/>
      <c r="DE89" s="433"/>
      <c r="DF89" s="433"/>
      <c r="DG89" s="433"/>
      <c r="DH89" s="433"/>
      <c r="DI89" s="433"/>
      <c r="DJ89" s="433"/>
      <c r="DK89" s="433"/>
      <c r="DL89" s="433"/>
      <c r="DM89" s="433"/>
      <c r="DN89" s="433"/>
      <c r="DO89" s="433"/>
      <c r="DP89" s="433"/>
      <c r="DQ89" s="433"/>
      <c r="DR89" s="433"/>
      <c r="DS89" s="433"/>
      <c r="DT89" s="433"/>
      <c r="DU89" s="433"/>
      <c r="DV89" s="433"/>
      <c r="DW89" s="433"/>
      <c r="DX89" s="433"/>
      <c r="DY89" s="433"/>
      <c r="DZ89" s="433"/>
      <c r="EA89" s="433"/>
      <c r="EB89" s="433"/>
      <c r="EC89" s="433"/>
      <c r="ED89" s="433"/>
      <c r="EE89" s="433"/>
      <c r="EF89" s="433"/>
      <c r="EG89" s="433"/>
      <c r="EH89" s="433"/>
      <c r="EI89" s="433"/>
      <c r="EJ89" s="433"/>
      <c r="EK89" s="433"/>
      <c r="EL89" s="433"/>
      <c r="EM89" s="433"/>
      <c r="EN89" s="433"/>
      <c r="EO89" s="433"/>
    </row>
    <row r="90" spans="1:145">
      <c r="A90" s="432"/>
      <c r="B90" s="432"/>
      <c r="C90" s="432"/>
      <c r="D90" s="432"/>
      <c r="E90" s="432"/>
      <c r="F90" s="432"/>
      <c r="G90" s="432"/>
      <c r="H90" s="432"/>
      <c r="I90" s="432"/>
      <c r="J90" s="432"/>
      <c r="K90" s="432"/>
      <c r="L90" s="432"/>
      <c r="M90" s="432"/>
      <c r="N90" s="432"/>
      <c r="O90" s="432"/>
      <c r="P90" s="432"/>
      <c r="U90" s="433"/>
      <c r="V90" s="433"/>
      <c r="W90" s="433"/>
      <c r="X90" s="433"/>
      <c r="Y90" s="433"/>
      <c r="Z90" s="433"/>
      <c r="AA90" s="433"/>
      <c r="AB90" s="433"/>
      <c r="AC90" s="433"/>
      <c r="AD90" s="433"/>
      <c r="AE90" s="433"/>
      <c r="AF90" s="433"/>
      <c r="AG90" s="433"/>
      <c r="AH90" s="433"/>
      <c r="AI90" s="433"/>
      <c r="AJ90" s="433"/>
      <c r="AK90" s="433"/>
      <c r="AL90" s="433"/>
      <c r="AM90" s="433"/>
      <c r="AN90" s="433"/>
      <c r="AO90" s="433"/>
      <c r="AP90" s="433"/>
      <c r="AQ90" s="433"/>
      <c r="AR90" s="433"/>
      <c r="AS90" s="433"/>
      <c r="AT90" s="433"/>
      <c r="AU90" s="433"/>
      <c r="AV90" s="433"/>
      <c r="AW90" s="433"/>
      <c r="AX90" s="433"/>
      <c r="AY90" s="433"/>
      <c r="AZ90" s="433"/>
      <c r="BA90" s="433"/>
      <c r="BB90" s="433"/>
      <c r="BC90" s="433"/>
      <c r="BD90" s="433"/>
      <c r="BE90" s="433"/>
      <c r="BF90" s="433"/>
      <c r="BG90" s="433"/>
      <c r="BH90" s="433"/>
      <c r="BI90" s="433"/>
      <c r="BJ90" s="433"/>
      <c r="BK90" s="433"/>
      <c r="BL90" s="433"/>
      <c r="BM90" s="433"/>
      <c r="BN90" s="433"/>
      <c r="BO90" s="433"/>
      <c r="BP90" s="433"/>
      <c r="BQ90" s="433"/>
      <c r="BR90" s="433"/>
      <c r="BS90" s="433"/>
      <c r="BT90" s="433"/>
      <c r="BU90" s="433"/>
      <c r="BV90" s="433"/>
      <c r="BW90" s="433"/>
      <c r="BX90" s="433"/>
      <c r="BY90" s="433"/>
      <c r="BZ90" s="433"/>
      <c r="CA90" s="433"/>
      <c r="CB90" s="433"/>
      <c r="CC90" s="433"/>
      <c r="CD90" s="433"/>
      <c r="CE90" s="433"/>
      <c r="CF90" s="433"/>
      <c r="CG90" s="433"/>
      <c r="CH90" s="433"/>
      <c r="CI90" s="433"/>
      <c r="CJ90" s="433"/>
      <c r="CK90" s="433"/>
      <c r="CL90" s="433"/>
      <c r="CM90" s="433"/>
      <c r="CN90" s="433"/>
      <c r="CO90" s="433"/>
      <c r="CP90" s="433"/>
      <c r="CQ90" s="433"/>
      <c r="CR90" s="433"/>
      <c r="CS90" s="433"/>
      <c r="CT90" s="433"/>
      <c r="CU90" s="433"/>
      <c r="CV90" s="433"/>
      <c r="CW90" s="433"/>
      <c r="CX90" s="433"/>
      <c r="CY90" s="433"/>
      <c r="CZ90" s="433"/>
      <c r="DA90" s="433"/>
      <c r="DB90" s="433"/>
      <c r="DC90" s="433"/>
      <c r="DD90" s="433"/>
      <c r="DE90" s="433"/>
      <c r="DF90" s="433"/>
      <c r="DG90" s="433"/>
      <c r="DH90" s="433"/>
      <c r="DI90" s="433"/>
      <c r="DJ90" s="433"/>
      <c r="DK90" s="433"/>
      <c r="DL90" s="433"/>
      <c r="DM90" s="433"/>
      <c r="DN90" s="433"/>
      <c r="DO90" s="433"/>
      <c r="DP90" s="433"/>
      <c r="DQ90" s="433"/>
      <c r="DR90" s="433"/>
      <c r="DS90" s="433"/>
      <c r="DT90" s="433"/>
      <c r="DU90" s="433"/>
      <c r="DV90" s="433"/>
      <c r="DW90" s="433"/>
      <c r="DX90" s="433"/>
      <c r="DY90" s="433"/>
      <c r="DZ90" s="433"/>
      <c r="EA90" s="433"/>
      <c r="EB90" s="433"/>
      <c r="EC90" s="433"/>
      <c r="ED90" s="433"/>
      <c r="EE90" s="433"/>
      <c r="EF90" s="433"/>
      <c r="EG90" s="433"/>
      <c r="EH90" s="433"/>
      <c r="EI90" s="433"/>
      <c r="EJ90" s="433"/>
      <c r="EK90" s="433"/>
      <c r="EL90" s="433"/>
      <c r="EM90" s="433"/>
      <c r="EN90" s="433"/>
      <c r="EO90" s="433"/>
    </row>
    <row r="91" spans="1:145">
      <c r="A91" s="432"/>
      <c r="B91" s="432"/>
      <c r="C91" s="432"/>
      <c r="D91" s="432"/>
      <c r="E91" s="432"/>
      <c r="F91" s="432"/>
      <c r="G91" s="432"/>
      <c r="H91" s="432"/>
      <c r="I91" s="432"/>
      <c r="J91" s="432"/>
      <c r="K91" s="432"/>
      <c r="L91" s="432"/>
      <c r="M91" s="432"/>
      <c r="N91" s="432"/>
      <c r="O91" s="432"/>
      <c r="P91" s="432"/>
      <c r="U91" s="433"/>
      <c r="V91" s="433"/>
      <c r="W91" s="433"/>
      <c r="X91" s="433"/>
      <c r="Y91" s="433"/>
      <c r="Z91" s="433"/>
      <c r="AA91" s="433"/>
      <c r="AB91" s="433"/>
      <c r="AC91" s="433"/>
      <c r="AD91" s="433"/>
      <c r="AE91" s="433"/>
      <c r="AF91" s="433"/>
      <c r="AG91" s="433"/>
      <c r="AH91" s="433"/>
      <c r="AI91" s="433"/>
      <c r="AJ91" s="433"/>
      <c r="AK91" s="433"/>
      <c r="AL91" s="433"/>
      <c r="AM91" s="433"/>
      <c r="AN91" s="433"/>
      <c r="AO91" s="433"/>
      <c r="AP91" s="433"/>
      <c r="AQ91" s="433"/>
      <c r="AR91" s="433"/>
      <c r="AS91" s="433"/>
      <c r="AT91" s="433"/>
      <c r="AU91" s="433"/>
      <c r="AV91" s="433"/>
      <c r="AW91" s="433"/>
      <c r="AX91" s="433"/>
      <c r="AY91" s="433"/>
      <c r="AZ91" s="433"/>
      <c r="BA91" s="433"/>
      <c r="BB91" s="433"/>
      <c r="BC91" s="433"/>
      <c r="BD91" s="433"/>
      <c r="BE91" s="433"/>
      <c r="BF91" s="433"/>
      <c r="BG91" s="433"/>
      <c r="BH91" s="433"/>
      <c r="BI91" s="433"/>
      <c r="BJ91" s="433"/>
      <c r="BK91" s="433"/>
      <c r="BL91" s="433"/>
      <c r="BM91" s="433"/>
      <c r="BN91" s="433"/>
      <c r="BO91" s="433"/>
      <c r="BP91" s="433"/>
      <c r="BQ91" s="433"/>
      <c r="BR91" s="433"/>
      <c r="BS91" s="433"/>
      <c r="BT91" s="433"/>
      <c r="BU91" s="433"/>
      <c r="BV91" s="433"/>
      <c r="BW91" s="433"/>
      <c r="BX91" s="433"/>
      <c r="BY91" s="433"/>
      <c r="BZ91" s="433"/>
      <c r="CA91" s="433"/>
      <c r="CB91" s="433"/>
      <c r="CC91" s="433"/>
      <c r="CD91" s="433"/>
      <c r="CE91" s="433"/>
      <c r="CF91" s="433"/>
      <c r="CG91" s="433"/>
      <c r="CH91" s="433"/>
      <c r="CI91" s="433"/>
      <c r="CJ91" s="433"/>
      <c r="CK91" s="433"/>
      <c r="CL91" s="433"/>
      <c r="CM91" s="433"/>
      <c r="CN91" s="433"/>
      <c r="CO91" s="433"/>
      <c r="CP91" s="433"/>
      <c r="CQ91" s="433"/>
      <c r="CR91" s="433"/>
      <c r="CS91" s="433"/>
      <c r="CT91" s="433"/>
      <c r="CU91" s="433"/>
      <c r="CV91" s="433"/>
      <c r="CW91" s="433"/>
      <c r="CX91" s="433"/>
      <c r="CY91" s="433"/>
      <c r="CZ91" s="433"/>
      <c r="DA91" s="433"/>
      <c r="DB91" s="433"/>
      <c r="DC91" s="433"/>
      <c r="DD91" s="433"/>
      <c r="DE91" s="433"/>
      <c r="DF91" s="433"/>
      <c r="DG91" s="433"/>
      <c r="DH91" s="433"/>
      <c r="DI91" s="433"/>
      <c r="DJ91" s="433"/>
      <c r="DK91" s="433"/>
      <c r="DL91" s="433"/>
      <c r="DM91" s="433"/>
      <c r="DN91" s="433"/>
      <c r="DO91" s="433"/>
      <c r="DP91" s="433"/>
      <c r="DQ91" s="433"/>
      <c r="DR91" s="433"/>
      <c r="DS91" s="433"/>
      <c r="DT91" s="433"/>
      <c r="DU91" s="433"/>
      <c r="DV91" s="433"/>
      <c r="DW91" s="433"/>
      <c r="DX91" s="433"/>
      <c r="DY91" s="433"/>
      <c r="DZ91" s="433"/>
      <c r="EA91" s="433"/>
      <c r="EB91" s="433"/>
      <c r="EC91" s="433"/>
      <c r="ED91" s="433"/>
      <c r="EE91" s="433"/>
      <c r="EF91" s="433"/>
      <c r="EG91" s="433"/>
      <c r="EH91" s="433"/>
      <c r="EI91" s="433"/>
      <c r="EJ91" s="433"/>
      <c r="EK91" s="433"/>
      <c r="EL91" s="433"/>
      <c r="EM91" s="433"/>
      <c r="EN91" s="433"/>
      <c r="EO91" s="433"/>
    </row>
    <row r="92" spans="1:145">
      <c r="A92" s="432"/>
      <c r="B92" s="432"/>
      <c r="C92" s="432"/>
      <c r="D92" s="432"/>
      <c r="E92" s="432"/>
      <c r="F92" s="432"/>
      <c r="G92" s="432"/>
      <c r="H92" s="432"/>
      <c r="I92" s="432"/>
      <c r="J92" s="432"/>
      <c r="K92" s="432"/>
      <c r="L92" s="432"/>
      <c r="M92" s="432"/>
      <c r="N92" s="432"/>
      <c r="O92" s="432"/>
      <c r="P92" s="432"/>
      <c r="U92" s="433"/>
      <c r="V92" s="433"/>
      <c r="W92" s="433"/>
      <c r="X92" s="433"/>
      <c r="Y92" s="433"/>
      <c r="Z92" s="433"/>
      <c r="AA92" s="433"/>
      <c r="AB92" s="433"/>
      <c r="AC92" s="433"/>
      <c r="AD92" s="433"/>
      <c r="AE92" s="433"/>
      <c r="AF92" s="433"/>
      <c r="AG92" s="433"/>
      <c r="AH92" s="433"/>
      <c r="AI92" s="433"/>
      <c r="AJ92" s="433"/>
      <c r="AK92" s="433"/>
      <c r="AL92" s="433"/>
      <c r="AM92" s="433"/>
      <c r="AN92" s="433"/>
      <c r="AO92" s="433"/>
      <c r="AP92" s="433"/>
      <c r="AQ92" s="433"/>
      <c r="AR92" s="433"/>
      <c r="AS92" s="433"/>
      <c r="AT92" s="433"/>
      <c r="AU92" s="433"/>
      <c r="AV92" s="433"/>
      <c r="AW92" s="433"/>
      <c r="AX92" s="433"/>
      <c r="AY92" s="433"/>
      <c r="AZ92" s="433"/>
      <c r="BA92" s="433"/>
      <c r="BB92" s="433"/>
      <c r="BC92" s="433"/>
      <c r="BD92" s="433"/>
      <c r="BE92" s="433"/>
      <c r="BF92" s="433"/>
      <c r="BG92" s="433"/>
      <c r="BH92" s="433"/>
      <c r="BI92" s="433"/>
      <c r="BJ92" s="433"/>
      <c r="BK92" s="433"/>
      <c r="BL92" s="433"/>
      <c r="BM92" s="433"/>
      <c r="BN92" s="433"/>
      <c r="BO92" s="433"/>
      <c r="BP92" s="433"/>
      <c r="BQ92" s="433"/>
      <c r="BR92" s="433"/>
      <c r="BS92" s="433"/>
      <c r="BT92" s="433"/>
      <c r="BU92" s="433"/>
      <c r="BV92" s="433"/>
      <c r="BW92" s="433"/>
      <c r="BX92" s="433"/>
      <c r="BY92" s="433"/>
      <c r="BZ92" s="433"/>
      <c r="CA92" s="433"/>
      <c r="CB92" s="433"/>
      <c r="CC92" s="433"/>
      <c r="CD92" s="433"/>
      <c r="CE92" s="433"/>
      <c r="CF92" s="433"/>
      <c r="CG92" s="433"/>
      <c r="CH92" s="433"/>
      <c r="CI92" s="433"/>
      <c r="CJ92" s="433"/>
      <c r="CK92" s="433"/>
      <c r="CL92" s="433"/>
      <c r="CM92" s="433"/>
      <c r="CN92" s="433"/>
      <c r="CO92" s="433"/>
      <c r="CP92" s="433"/>
      <c r="CQ92" s="433"/>
      <c r="CR92" s="433"/>
      <c r="CS92" s="433"/>
      <c r="CT92" s="433"/>
      <c r="CU92" s="433"/>
      <c r="CV92" s="433"/>
      <c r="CW92" s="433"/>
      <c r="CX92" s="433"/>
      <c r="CY92" s="433"/>
      <c r="CZ92" s="433"/>
      <c r="DA92" s="433"/>
      <c r="DB92" s="433"/>
      <c r="DC92" s="433"/>
      <c r="DD92" s="433"/>
      <c r="DE92" s="433"/>
      <c r="DF92" s="433"/>
      <c r="DG92" s="433"/>
      <c r="DH92" s="433"/>
      <c r="DI92" s="433"/>
      <c r="DJ92" s="433"/>
      <c r="DK92" s="433"/>
      <c r="DL92" s="433"/>
      <c r="DM92" s="433"/>
      <c r="DN92" s="433"/>
      <c r="DO92" s="433"/>
      <c r="DP92" s="433"/>
      <c r="DQ92" s="433"/>
      <c r="DR92" s="433"/>
      <c r="DS92" s="433"/>
      <c r="DT92" s="433"/>
      <c r="DU92" s="433"/>
      <c r="DV92" s="433"/>
      <c r="DW92" s="433"/>
      <c r="DX92" s="433"/>
      <c r="DY92" s="433"/>
      <c r="DZ92" s="433"/>
      <c r="EA92" s="433"/>
      <c r="EB92" s="433"/>
      <c r="EC92" s="433"/>
      <c r="ED92" s="433"/>
      <c r="EE92" s="433"/>
      <c r="EF92" s="433"/>
      <c r="EG92" s="433"/>
      <c r="EH92" s="433"/>
      <c r="EI92" s="433"/>
      <c r="EJ92" s="433"/>
      <c r="EK92" s="433"/>
      <c r="EL92" s="433"/>
      <c r="EM92" s="433"/>
      <c r="EN92" s="433"/>
      <c r="EO92" s="433"/>
    </row>
    <row r="93" spans="1:145">
      <c r="A93" s="432"/>
      <c r="B93" s="432"/>
      <c r="C93" s="432"/>
      <c r="D93" s="432"/>
      <c r="E93" s="432"/>
      <c r="F93" s="432"/>
      <c r="G93" s="432"/>
      <c r="H93" s="432"/>
      <c r="I93" s="432"/>
      <c r="J93" s="432"/>
      <c r="K93" s="432"/>
      <c r="L93" s="432"/>
      <c r="M93" s="432"/>
      <c r="N93" s="432"/>
      <c r="O93" s="432"/>
      <c r="P93" s="432"/>
      <c r="U93" s="433"/>
      <c r="V93" s="433"/>
      <c r="W93" s="433"/>
      <c r="X93" s="433"/>
      <c r="Y93" s="433"/>
      <c r="Z93" s="433"/>
      <c r="AA93" s="433"/>
      <c r="AB93" s="433"/>
      <c r="AC93" s="433"/>
      <c r="AD93" s="433"/>
      <c r="AE93" s="433"/>
      <c r="AF93" s="433"/>
      <c r="AG93" s="433"/>
      <c r="AH93" s="433"/>
      <c r="AI93" s="433"/>
      <c r="AJ93" s="433"/>
      <c r="AK93" s="433"/>
      <c r="AL93" s="433"/>
      <c r="AM93" s="433"/>
      <c r="AN93" s="433"/>
      <c r="AO93" s="433"/>
      <c r="AP93" s="433"/>
      <c r="AQ93" s="433"/>
      <c r="AR93" s="433"/>
      <c r="AS93" s="433"/>
      <c r="AT93" s="433"/>
      <c r="AU93" s="433"/>
      <c r="AV93" s="433"/>
      <c r="AW93" s="433"/>
      <c r="AX93" s="433"/>
      <c r="AY93" s="433"/>
      <c r="AZ93" s="433"/>
      <c r="BA93" s="433"/>
      <c r="BB93" s="433"/>
      <c r="BC93" s="433"/>
      <c r="BD93" s="433"/>
      <c r="BE93" s="433"/>
      <c r="BF93" s="433"/>
      <c r="BG93" s="433"/>
      <c r="BH93" s="433"/>
      <c r="BI93" s="433"/>
      <c r="BJ93" s="433"/>
      <c r="BK93" s="433"/>
      <c r="BL93" s="433"/>
      <c r="BM93" s="433"/>
      <c r="BN93" s="433"/>
      <c r="BO93" s="433"/>
      <c r="BP93" s="433"/>
      <c r="BQ93" s="433"/>
      <c r="BR93" s="433"/>
      <c r="BS93" s="433"/>
      <c r="BT93" s="433"/>
      <c r="BU93" s="433"/>
      <c r="BV93" s="433"/>
      <c r="BW93" s="433"/>
      <c r="BX93" s="433"/>
      <c r="BY93" s="433"/>
      <c r="BZ93" s="433"/>
      <c r="CA93" s="433"/>
      <c r="CB93" s="433"/>
      <c r="CC93" s="433"/>
      <c r="CD93" s="433"/>
      <c r="CE93" s="433"/>
      <c r="CF93" s="433"/>
      <c r="CG93" s="433"/>
      <c r="CH93" s="433"/>
      <c r="CI93" s="433"/>
      <c r="CJ93" s="433"/>
      <c r="CK93" s="433"/>
      <c r="CL93" s="433"/>
      <c r="CM93" s="433"/>
      <c r="CN93" s="433"/>
      <c r="CO93" s="433"/>
      <c r="CP93" s="433"/>
      <c r="CQ93" s="433"/>
      <c r="CR93" s="433"/>
      <c r="CS93" s="433"/>
      <c r="CT93" s="433"/>
      <c r="CU93" s="433"/>
      <c r="CV93" s="433"/>
      <c r="CW93" s="433"/>
      <c r="CX93" s="433"/>
      <c r="CY93" s="433"/>
      <c r="CZ93" s="433"/>
      <c r="DA93" s="433"/>
      <c r="DB93" s="433"/>
      <c r="DC93" s="433"/>
      <c r="DD93" s="433"/>
      <c r="DE93" s="433"/>
      <c r="DF93" s="433"/>
      <c r="DG93" s="433"/>
      <c r="DH93" s="433"/>
      <c r="DI93" s="433"/>
      <c r="DJ93" s="433"/>
      <c r="DK93" s="433"/>
      <c r="DL93" s="433"/>
      <c r="DM93" s="433"/>
      <c r="DN93" s="433"/>
      <c r="DO93" s="433"/>
      <c r="DP93" s="433"/>
      <c r="DQ93" s="433"/>
      <c r="DR93" s="433"/>
      <c r="DS93" s="433"/>
      <c r="DT93" s="433"/>
      <c r="DU93" s="433"/>
      <c r="DV93" s="433"/>
      <c r="DW93" s="433"/>
      <c r="DX93" s="433"/>
      <c r="DY93" s="433"/>
      <c r="DZ93" s="433"/>
      <c r="EA93" s="433"/>
      <c r="EB93" s="433"/>
      <c r="EC93" s="433"/>
      <c r="ED93" s="433"/>
      <c r="EE93" s="433"/>
      <c r="EF93" s="433"/>
      <c r="EG93" s="433"/>
      <c r="EH93" s="433"/>
      <c r="EI93" s="433"/>
      <c r="EJ93" s="433"/>
      <c r="EK93" s="433"/>
      <c r="EL93" s="433"/>
      <c r="EM93" s="433"/>
      <c r="EN93" s="433"/>
      <c r="EO93" s="433"/>
    </row>
    <row r="94" spans="1:145">
      <c r="A94" s="432"/>
      <c r="B94" s="432"/>
      <c r="C94" s="432"/>
      <c r="D94" s="432"/>
      <c r="E94" s="432"/>
      <c r="F94" s="432"/>
      <c r="G94" s="432"/>
      <c r="H94" s="432"/>
      <c r="I94" s="432"/>
      <c r="J94" s="432"/>
      <c r="K94" s="432"/>
      <c r="L94" s="432"/>
      <c r="M94" s="432"/>
      <c r="N94" s="432"/>
      <c r="O94" s="432"/>
      <c r="P94" s="432"/>
      <c r="U94" s="433"/>
      <c r="V94" s="433"/>
      <c r="W94" s="433"/>
      <c r="X94" s="433"/>
      <c r="Y94" s="433"/>
      <c r="Z94" s="433"/>
      <c r="AA94" s="433"/>
      <c r="AB94" s="433"/>
      <c r="AC94" s="433"/>
      <c r="AD94" s="433"/>
      <c r="AE94" s="433"/>
      <c r="AF94" s="433"/>
      <c r="AG94" s="433"/>
      <c r="AH94" s="433"/>
      <c r="AI94" s="433"/>
      <c r="AJ94" s="433"/>
      <c r="AK94" s="433"/>
      <c r="AL94" s="433"/>
      <c r="AM94" s="433"/>
      <c r="AN94" s="433"/>
      <c r="AO94" s="433"/>
      <c r="AP94" s="433"/>
      <c r="AQ94" s="433"/>
      <c r="AR94" s="433"/>
      <c r="AS94" s="433"/>
      <c r="AT94" s="433"/>
      <c r="AU94" s="433"/>
      <c r="AV94" s="433"/>
      <c r="AW94" s="433"/>
      <c r="AX94" s="433"/>
      <c r="AY94" s="433"/>
      <c r="AZ94" s="433"/>
      <c r="BA94" s="433"/>
      <c r="BB94" s="433"/>
      <c r="BC94" s="433"/>
      <c r="BD94" s="433"/>
      <c r="BE94" s="433"/>
      <c r="BF94" s="433"/>
      <c r="BG94" s="433"/>
      <c r="BH94" s="433"/>
      <c r="BI94" s="433"/>
      <c r="BJ94" s="433"/>
      <c r="BK94" s="433"/>
      <c r="BL94" s="433"/>
      <c r="BM94" s="433"/>
      <c r="BN94" s="433"/>
      <c r="BO94" s="433"/>
      <c r="BP94" s="433"/>
      <c r="BQ94" s="433"/>
      <c r="BR94" s="433"/>
      <c r="BS94" s="433"/>
      <c r="BT94" s="433"/>
      <c r="BU94" s="433"/>
      <c r="BV94" s="433"/>
      <c r="BW94" s="433"/>
      <c r="BX94" s="433"/>
      <c r="BY94" s="433"/>
      <c r="BZ94" s="433"/>
      <c r="CA94" s="433"/>
      <c r="CB94" s="433"/>
      <c r="CC94" s="433"/>
      <c r="CD94" s="433"/>
      <c r="CE94" s="433"/>
      <c r="CF94" s="433"/>
      <c r="CG94" s="433"/>
      <c r="CH94" s="433"/>
      <c r="CI94" s="433"/>
      <c r="CJ94" s="433"/>
      <c r="CK94" s="433"/>
      <c r="CL94" s="433"/>
      <c r="CM94" s="433"/>
      <c r="CN94" s="433"/>
      <c r="CO94" s="433"/>
      <c r="CP94" s="433"/>
      <c r="CQ94" s="433"/>
      <c r="CR94" s="433"/>
      <c r="CS94" s="433"/>
      <c r="CT94" s="433"/>
      <c r="CU94" s="433"/>
      <c r="CV94" s="433"/>
      <c r="CW94" s="433"/>
      <c r="CX94" s="433"/>
      <c r="CY94" s="433"/>
      <c r="CZ94" s="433"/>
      <c r="DA94" s="433"/>
      <c r="DB94" s="433"/>
      <c r="DC94" s="433"/>
      <c r="DD94" s="433"/>
      <c r="DE94" s="433"/>
      <c r="DF94" s="433"/>
      <c r="DG94" s="433"/>
      <c r="DH94" s="433"/>
      <c r="DI94" s="433"/>
      <c r="DJ94" s="433"/>
      <c r="DK94" s="433"/>
      <c r="DL94" s="433"/>
      <c r="DM94" s="433"/>
      <c r="DN94" s="433"/>
      <c r="DO94" s="433"/>
      <c r="DP94" s="433"/>
      <c r="DQ94" s="433"/>
      <c r="DR94" s="433"/>
      <c r="DS94" s="433"/>
      <c r="DT94" s="433"/>
      <c r="DU94" s="433"/>
      <c r="DV94" s="433"/>
      <c r="DW94" s="433"/>
      <c r="DX94" s="433"/>
      <c r="DY94" s="433"/>
      <c r="DZ94" s="433"/>
      <c r="EA94" s="433"/>
      <c r="EB94" s="433"/>
      <c r="EC94" s="433"/>
      <c r="ED94" s="433"/>
      <c r="EE94" s="433"/>
      <c r="EF94" s="433"/>
      <c r="EG94" s="433"/>
      <c r="EH94" s="433"/>
      <c r="EI94" s="433"/>
      <c r="EJ94" s="433"/>
      <c r="EK94" s="433"/>
      <c r="EL94" s="433"/>
      <c r="EM94" s="433"/>
      <c r="EN94" s="433"/>
      <c r="EO94" s="433"/>
    </row>
    <row r="95" spans="1:145">
      <c r="A95" s="432"/>
      <c r="B95" s="432"/>
      <c r="C95" s="432"/>
      <c r="D95" s="432"/>
      <c r="E95" s="432"/>
      <c r="F95" s="432"/>
      <c r="G95" s="432"/>
      <c r="H95" s="432"/>
      <c r="I95" s="432"/>
      <c r="J95" s="432"/>
      <c r="K95" s="432"/>
      <c r="L95" s="432"/>
      <c r="M95" s="432"/>
      <c r="N95" s="432"/>
      <c r="O95" s="432"/>
      <c r="P95" s="432"/>
      <c r="U95" s="433"/>
      <c r="V95" s="433"/>
      <c r="W95" s="433"/>
      <c r="X95" s="433"/>
      <c r="Y95" s="433"/>
      <c r="Z95" s="433"/>
      <c r="AA95" s="433"/>
      <c r="AB95" s="433"/>
      <c r="AC95" s="433"/>
      <c r="AD95" s="433"/>
      <c r="AE95" s="433"/>
      <c r="AF95" s="433"/>
      <c r="AG95" s="433"/>
      <c r="AH95" s="433"/>
      <c r="AI95" s="433"/>
      <c r="AJ95" s="433"/>
      <c r="AK95" s="433"/>
      <c r="AL95" s="433"/>
      <c r="AM95" s="433"/>
      <c r="AN95" s="433"/>
      <c r="AO95" s="433"/>
      <c r="AP95" s="433"/>
      <c r="AQ95" s="433"/>
      <c r="AR95" s="433"/>
      <c r="AS95" s="433"/>
      <c r="AT95" s="433"/>
      <c r="AU95" s="433"/>
      <c r="AV95" s="433"/>
      <c r="AW95" s="433"/>
      <c r="AX95" s="433"/>
      <c r="AY95" s="433"/>
      <c r="AZ95" s="433"/>
      <c r="BA95" s="433"/>
      <c r="BB95" s="433"/>
      <c r="BC95" s="433"/>
      <c r="BD95" s="433"/>
      <c r="BE95" s="433"/>
      <c r="BF95" s="433"/>
      <c r="BG95" s="433"/>
      <c r="BH95" s="433"/>
      <c r="BI95" s="433"/>
      <c r="BJ95" s="433"/>
      <c r="BK95" s="433"/>
      <c r="BL95" s="433"/>
      <c r="BM95" s="433"/>
      <c r="BN95" s="433"/>
      <c r="BO95" s="433"/>
      <c r="BP95" s="433"/>
      <c r="BQ95" s="433"/>
      <c r="BR95" s="433"/>
      <c r="BS95" s="433"/>
      <c r="BT95" s="433"/>
      <c r="BU95" s="433"/>
      <c r="BV95" s="433"/>
      <c r="BW95" s="433"/>
      <c r="BX95" s="433"/>
      <c r="BY95" s="433"/>
      <c r="BZ95" s="433"/>
      <c r="CA95" s="433"/>
      <c r="CB95" s="433"/>
      <c r="CC95" s="433"/>
      <c r="CD95" s="433"/>
      <c r="CE95" s="433"/>
      <c r="CF95" s="433"/>
      <c r="CG95" s="433"/>
      <c r="CH95" s="433"/>
      <c r="CI95" s="433"/>
      <c r="CJ95" s="433"/>
      <c r="CK95" s="433"/>
      <c r="CL95" s="433"/>
      <c r="CM95" s="433"/>
      <c r="CN95" s="433"/>
      <c r="CO95" s="433"/>
      <c r="CP95" s="433"/>
      <c r="CQ95" s="433"/>
      <c r="CR95" s="433"/>
      <c r="CS95" s="433"/>
      <c r="CT95" s="433"/>
      <c r="CU95" s="433"/>
      <c r="CV95" s="433"/>
      <c r="CW95" s="433"/>
      <c r="CX95" s="433"/>
      <c r="CY95" s="433"/>
      <c r="CZ95" s="433"/>
      <c r="DA95" s="433"/>
      <c r="DB95" s="433"/>
      <c r="DC95" s="433"/>
      <c r="DD95" s="433"/>
      <c r="DE95" s="433"/>
      <c r="DF95" s="433"/>
      <c r="DG95" s="433"/>
      <c r="DH95" s="433"/>
      <c r="DI95" s="433"/>
      <c r="DJ95" s="433"/>
      <c r="DK95" s="433"/>
      <c r="DL95" s="433"/>
      <c r="DM95" s="433"/>
      <c r="DN95" s="433"/>
      <c r="DO95" s="433"/>
      <c r="DP95" s="433"/>
      <c r="DQ95" s="433"/>
      <c r="DR95" s="433"/>
      <c r="DS95" s="433"/>
      <c r="DT95" s="433"/>
      <c r="DU95" s="433"/>
      <c r="DV95" s="433"/>
      <c r="DW95" s="433"/>
      <c r="DX95" s="433"/>
      <c r="DY95" s="433"/>
      <c r="DZ95" s="433"/>
      <c r="EA95" s="433"/>
      <c r="EB95" s="433"/>
      <c r="EC95" s="433"/>
      <c r="ED95" s="433"/>
      <c r="EE95" s="433"/>
      <c r="EF95" s="433"/>
      <c r="EG95" s="433"/>
      <c r="EH95" s="433"/>
      <c r="EI95" s="433"/>
      <c r="EJ95" s="433"/>
      <c r="EK95" s="433"/>
      <c r="EL95" s="433"/>
      <c r="EM95" s="433"/>
      <c r="EN95" s="433"/>
      <c r="EO95" s="433"/>
    </row>
    <row r="96" spans="1:145">
      <c r="A96" s="432"/>
      <c r="B96" s="432"/>
      <c r="C96" s="432"/>
      <c r="D96" s="432"/>
      <c r="E96" s="432"/>
      <c r="F96" s="432"/>
      <c r="G96" s="432"/>
      <c r="H96" s="432"/>
      <c r="I96" s="432"/>
      <c r="J96" s="432"/>
      <c r="K96" s="432"/>
      <c r="L96" s="432"/>
      <c r="M96" s="432"/>
      <c r="N96" s="432"/>
      <c r="O96" s="432"/>
      <c r="P96" s="432"/>
      <c r="U96" s="433"/>
      <c r="V96" s="433"/>
      <c r="W96" s="433"/>
      <c r="X96" s="433"/>
      <c r="Y96" s="433"/>
      <c r="Z96" s="433"/>
      <c r="AA96" s="433"/>
      <c r="AB96" s="433"/>
      <c r="AC96" s="433"/>
      <c r="AD96" s="433"/>
      <c r="AE96" s="433"/>
      <c r="AF96" s="433"/>
      <c r="AG96" s="433"/>
      <c r="AH96" s="433"/>
      <c r="AI96" s="433"/>
      <c r="AJ96" s="433"/>
      <c r="AK96" s="433"/>
      <c r="AL96" s="433"/>
      <c r="AM96" s="433"/>
      <c r="AN96" s="433"/>
      <c r="AO96" s="433"/>
      <c r="AP96" s="433"/>
      <c r="AQ96" s="433"/>
      <c r="AR96" s="433"/>
      <c r="AS96" s="433"/>
      <c r="AT96" s="433"/>
      <c r="AU96" s="433"/>
      <c r="AV96" s="433"/>
      <c r="AW96" s="433"/>
      <c r="AX96" s="433"/>
      <c r="AY96" s="433"/>
      <c r="AZ96" s="433"/>
      <c r="BA96" s="433"/>
      <c r="BB96" s="433"/>
      <c r="BC96" s="433"/>
      <c r="BD96" s="433"/>
      <c r="BE96" s="433"/>
      <c r="BF96" s="433"/>
      <c r="BG96" s="433"/>
      <c r="BH96" s="433"/>
      <c r="BI96" s="433"/>
      <c r="BJ96" s="433"/>
      <c r="BK96" s="433"/>
      <c r="BL96" s="433"/>
      <c r="BM96" s="433"/>
      <c r="BN96" s="433"/>
      <c r="BO96" s="433"/>
      <c r="BP96" s="433"/>
      <c r="BQ96" s="433"/>
      <c r="BR96" s="433"/>
      <c r="BS96" s="433"/>
      <c r="BT96" s="433"/>
      <c r="BU96" s="433"/>
      <c r="BV96" s="433"/>
      <c r="BW96" s="433"/>
      <c r="BX96" s="433"/>
      <c r="BY96" s="433"/>
      <c r="BZ96" s="433"/>
      <c r="CA96" s="433"/>
      <c r="CB96" s="433"/>
      <c r="CC96" s="433"/>
      <c r="CD96" s="433"/>
      <c r="CE96" s="433"/>
      <c r="CF96" s="433"/>
      <c r="CG96" s="433"/>
      <c r="CH96" s="433"/>
      <c r="CI96" s="433"/>
      <c r="CJ96" s="433"/>
      <c r="CK96" s="433"/>
      <c r="CL96" s="433"/>
      <c r="CM96" s="433"/>
      <c r="CN96" s="433"/>
      <c r="CO96" s="433"/>
      <c r="CP96" s="433"/>
      <c r="CQ96" s="433"/>
      <c r="CR96" s="433"/>
      <c r="CS96" s="433"/>
      <c r="CT96" s="433"/>
      <c r="CU96" s="433"/>
      <c r="CV96" s="433"/>
      <c r="CW96" s="433"/>
      <c r="CX96" s="433"/>
      <c r="CY96" s="433"/>
      <c r="CZ96" s="433"/>
      <c r="DA96" s="433"/>
      <c r="DB96" s="433"/>
      <c r="DC96" s="433"/>
      <c r="DD96" s="433"/>
      <c r="DE96" s="433"/>
      <c r="DF96" s="433"/>
      <c r="DG96" s="433"/>
      <c r="DH96" s="433"/>
      <c r="DI96" s="433"/>
      <c r="DJ96" s="433"/>
      <c r="DK96" s="433"/>
      <c r="DL96" s="433"/>
      <c r="DM96" s="433"/>
      <c r="DN96" s="433"/>
      <c r="DO96" s="433"/>
      <c r="DP96" s="433"/>
      <c r="DQ96" s="433"/>
      <c r="DR96" s="433"/>
      <c r="DS96" s="433"/>
      <c r="DT96" s="433"/>
      <c r="DU96" s="433"/>
      <c r="DV96" s="433"/>
      <c r="DW96" s="433"/>
      <c r="DX96" s="433"/>
      <c r="DY96" s="433"/>
      <c r="DZ96" s="433"/>
      <c r="EA96" s="433"/>
      <c r="EB96" s="433"/>
      <c r="EC96" s="433"/>
      <c r="ED96" s="433"/>
      <c r="EE96" s="433"/>
      <c r="EF96" s="433"/>
      <c r="EG96" s="433"/>
      <c r="EH96" s="433"/>
      <c r="EI96" s="433"/>
      <c r="EJ96" s="433"/>
      <c r="EK96" s="433"/>
      <c r="EL96" s="433"/>
      <c r="EM96" s="433"/>
      <c r="EN96" s="433"/>
      <c r="EO96" s="433"/>
    </row>
    <row r="97" spans="1:145">
      <c r="A97" s="432"/>
      <c r="B97" s="432"/>
      <c r="C97" s="432"/>
      <c r="D97" s="432"/>
      <c r="E97" s="432"/>
      <c r="F97" s="432"/>
      <c r="G97" s="432"/>
      <c r="H97" s="432"/>
      <c r="I97" s="432"/>
      <c r="J97" s="432"/>
      <c r="K97" s="432"/>
      <c r="L97" s="432"/>
      <c r="M97" s="432"/>
      <c r="N97" s="432"/>
      <c r="O97" s="432"/>
      <c r="P97" s="432"/>
      <c r="U97" s="433"/>
      <c r="V97" s="433"/>
      <c r="W97" s="433"/>
      <c r="X97" s="433"/>
      <c r="Y97" s="433"/>
      <c r="Z97" s="433"/>
      <c r="AA97" s="433"/>
      <c r="AB97" s="433"/>
      <c r="AC97" s="433"/>
      <c r="AD97" s="433"/>
      <c r="AE97" s="433"/>
      <c r="AF97" s="433"/>
      <c r="AG97" s="433"/>
      <c r="AH97" s="433"/>
      <c r="AI97" s="433"/>
      <c r="AJ97" s="433"/>
      <c r="AK97" s="433"/>
      <c r="AL97" s="433"/>
      <c r="AM97" s="433"/>
      <c r="AN97" s="433"/>
      <c r="AO97" s="433"/>
      <c r="AP97" s="433"/>
      <c r="AQ97" s="433"/>
      <c r="AR97" s="433"/>
      <c r="AS97" s="433"/>
      <c r="AT97" s="433"/>
      <c r="AU97" s="433"/>
      <c r="AV97" s="433"/>
      <c r="AW97" s="433"/>
      <c r="AX97" s="433"/>
      <c r="AY97" s="433"/>
      <c r="AZ97" s="433"/>
      <c r="BA97" s="433"/>
      <c r="BB97" s="433"/>
      <c r="BC97" s="433"/>
      <c r="BD97" s="433"/>
      <c r="BE97" s="433"/>
      <c r="BF97" s="433"/>
      <c r="BG97" s="433"/>
      <c r="BH97" s="433"/>
      <c r="BI97" s="433"/>
      <c r="BJ97" s="433"/>
      <c r="BK97" s="433"/>
      <c r="BL97" s="433"/>
      <c r="BM97" s="433"/>
      <c r="BN97" s="433"/>
      <c r="BO97" s="433"/>
      <c r="BP97" s="433"/>
      <c r="BQ97" s="433"/>
      <c r="BR97" s="433"/>
      <c r="BS97" s="433"/>
      <c r="BT97" s="433"/>
      <c r="BU97" s="433"/>
      <c r="BV97" s="433"/>
      <c r="BW97" s="433"/>
      <c r="BX97" s="433"/>
      <c r="BY97" s="433"/>
      <c r="BZ97" s="433"/>
      <c r="CA97" s="433"/>
      <c r="CB97" s="433"/>
      <c r="CC97" s="433"/>
      <c r="CD97" s="433"/>
      <c r="CE97" s="433"/>
      <c r="CF97" s="433"/>
      <c r="CG97" s="433"/>
      <c r="CH97" s="433"/>
      <c r="CI97" s="433"/>
      <c r="CJ97" s="433"/>
      <c r="CK97" s="433"/>
      <c r="CL97" s="433"/>
      <c r="CM97" s="433"/>
      <c r="CN97" s="433"/>
      <c r="CO97" s="433"/>
      <c r="CP97" s="433"/>
      <c r="CQ97" s="433"/>
      <c r="CR97" s="433"/>
      <c r="CS97" s="433"/>
      <c r="CT97" s="433"/>
      <c r="CU97" s="433"/>
      <c r="CV97" s="433"/>
      <c r="CW97" s="433"/>
      <c r="CX97" s="433"/>
      <c r="CY97" s="433"/>
      <c r="CZ97" s="433"/>
      <c r="DA97" s="433"/>
      <c r="DB97" s="433"/>
      <c r="DC97" s="433"/>
      <c r="DD97" s="433"/>
      <c r="DE97" s="433"/>
      <c r="DF97" s="433"/>
      <c r="DG97" s="433"/>
      <c r="DH97" s="433"/>
      <c r="DI97" s="433"/>
      <c r="DJ97" s="433"/>
      <c r="DK97" s="433"/>
      <c r="DL97" s="433"/>
      <c r="DM97" s="433"/>
      <c r="DN97" s="433"/>
      <c r="DO97" s="433"/>
      <c r="DP97" s="433"/>
      <c r="DQ97" s="433"/>
      <c r="DR97" s="433"/>
      <c r="DS97" s="433"/>
      <c r="DT97" s="433"/>
      <c r="DU97" s="433"/>
      <c r="DV97" s="433"/>
      <c r="DW97" s="433"/>
      <c r="DX97" s="433"/>
      <c r="DY97" s="433"/>
      <c r="DZ97" s="433"/>
      <c r="EA97" s="433"/>
      <c r="EB97" s="433"/>
      <c r="EC97" s="433"/>
      <c r="ED97" s="433"/>
      <c r="EE97" s="433"/>
      <c r="EF97" s="433"/>
      <c r="EG97" s="433"/>
      <c r="EH97" s="433"/>
      <c r="EI97" s="433"/>
      <c r="EJ97" s="433"/>
      <c r="EK97" s="433"/>
      <c r="EL97" s="433"/>
      <c r="EM97" s="433"/>
      <c r="EN97" s="433"/>
      <c r="EO97" s="433"/>
    </row>
    <row r="98" spans="1:145">
      <c r="A98" s="432"/>
      <c r="B98" s="432"/>
      <c r="C98" s="432"/>
      <c r="D98" s="432"/>
      <c r="E98" s="432"/>
      <c r="F98" s="432"/>
      <c r="G98" s="432"/>
      <c r="H98" s="432"/>
      <c r="I98" s="432"/>
      <c r="J98" s="432"/>
      <c r="K98" s="432"/>
      <c r="L98" s="432"/>
      <c r="M98" s="432"/>
      <c r="N98" s="432"/>
      <c r="O98" s="432"/>
      <c r="P98" s="432"/>
      <c r="U98" s="433"/>
      <c r="V98" s="433"/>
      <c r="W98" s="433"/>
      <c r="X98" s="433"/>
      <c r="Y98" s="433"/>
      <c r="Z98" s="433"/>
      <c r="AA98" s="433"/>
      <c r="AB98" s="433"/>
      <c r="AC98" s="433"/>
      <c r="AD98" s="433"/>
      <c r="AE98" s="433"/>
      <c r="AF98" s="433"/>
      <c r="AG98" s="433"/>
      <c r="AH98" s="433"/>
      <c r="AI98" s="433"/>
      <c r="AJ98" s="433"/>
      <c r="AK98" s="433"/>
      <c r="AL98" s="433"/>
      <c r="AM98" s="433"/>
      <c r="AN98" s="433"/>
      <c r="AO98" s="433"/>
      <c r="AP98" s="433"/>
      <c r="AQ98" s="433"/>
      <c r="AR98" s="433"/>
      <c r="AS98" s="433"/>
      <c r="AT98" s="433"/>
      <c r="AU98" s="433"/>
      <c r="AV98" s="433"/>
      <c r="AW98" s="433"/>
      <c r="AX98" s="433"/>
      <c r="AY98" s="433"/>
      <c r="AZ98" s="433"/>
      <c r="BA98" s="433"/>
      <c r="BB98" s="433"/>
      <c r="BC98" s="433"/>
      <c r="BD98" s="433"/>
      <c r="BE98" s="433"/>
      <c r="BF98" s="433"/>
      <c r="BG98" s="433"/>
      <c r="BH98" s="433"/>
      <c r="BI98" s="433"/>
      <c r="BJ98" s="433"/>
      <c r="BK98" s="433"/>
      <c r="BL98" s="433"/>
      <c r="BM98" s="433"/>
      <c r="BN98" s="433"/>
      <c r="BO98" s="433"/>
      <c r="BP98" s="433"/>
      <c r="BQ98" s="433"/>
      <c r="BR98" s="433"/>
      <c r="BS98" s="433"/>
      <c r="BT98" s="433"/>
      <c r="BU98" s="433"/>
      <c r="BV98" s="433"/>
      <c r="BW98" s="433"/>
      <c r="BX98" s="433"/>
      <c r="BY98" s="433"/>
      <c r="BZ98" s="433"/>
      <c r="CA98" s="433"/>
      <c r="CB98" s="433"/>
      <c r="CC98" s="433"/>
      <c r="CD98" s="433"/>
      <c r="CE98" s="433"/>
      <c r="CF98" s="433"/>
      <c r="CG98" s="433"/>
      <c r="CH98" s="433"/>
      <c r="CI98" s="433"/>
      <c r="CJ98" s="433"/>
      <c r="CK98" s="433"/>
      <c r="CL98" s="433"/>
      <c r="CM98" s="433"/>
      <c r="CN98" s="433"/>
      <c r="CO98" s="433"/>
      <c r="CP98" s="433"/>
      <c r="CQ98" s="433"/>
      <c r="CR98" s="433"/>
      <c r="CS98" s="433"/>
      <c r="CT98" s="433"/>
      <c r="CU98" s="433"/>
      <c r="CV98" s="433"/>
      <c r="CW98" s="433"/>
      <c r="CX98" s="433"/>
      <c r="CY98" s="433"/>
      <c r="CZ98" s="433"/>
      <c r="DA98" s="433"/>
      <c r="DB98" s="433"/>
      <c r="DC98" s="433"/>
      <c r="DD98" s="433"/>
      <c r="DE98" s="433"/>
      <c r="DF98" s="433"/>
      <c r="DG98" s="433"/>
      <c r="DH98" s="433"/>
      <c r="DI98" s="433"/>
      <c r="DJ98" s="433"/>
      <c r="DK98" s="433"/>
      <c r="DL98" s="433"/>
      <c r="DM98" s="433"/>
      <c r="DN98" s="433"/>
      <c r="DO98" s="433"/>
      <c r="DP98" s="433"/>
      <c r="DQ98" s="433"/>
      <c r="DR98" s="433"/>
      <c r="DS98" s="433"/>
      <c r="DT98" s="433"/>
      <c r="DU98" s="433"/>
      <c r="DV98" s="433"/>
      <c r="DW98" s="433"/>
      <c r="DX98" s="433"/>
      <c r="DY98" s="433"/>
      <c r="DZ98" s="433"/>
      <c r="EA98" s="433"/>
      <c r="EB98" s="433"/>
      <c r="EC98" s="433"/>
      <c r="ED98" s="433"/>
      <c r="EE98" s="433"/>
      <c r="EF98" s="433"/>
      <c r="EG98" s="433"/>
      <c r="EH98" s="433"/>
      <c r="EI98" s="433"/>
      <c r="EJ98" s="433"/>
      <c r="EK98" s="433"/>
      <c r="EL98" s="433"/>
      <c r="EM98" s="433"/>
      <c r="EN98" s="433"/>
      <c r="EO98" s="433"/>
    </row>
    <row r="99" spans="1:145">
      <c r="A99" s="432"/>
      <c r="B99" s="432"/>
      <c r="C99" s="432"/>
      <c r="D99" s="432"/>
      <c r="E99" s="432"/>
      <c r="F99" s="432"/>
      <c r="G99" s="432"/>
      <c r="H99" s="432"/>
      <c r="I99" s="432"/>
      <c r="J99" s="432"/>
      <c r="K99" s="432"/>
      <c r="L99" s="432"/>
      <c r="M99" s="432"/>
      <c r="N99" s="432"/>
      <c r="O99" s="432"/>
      <c r="P99" s="432"/>
      <c r="U99" s="433"/>
      <c r="V99" s="433"/>
      <c r="W99" s="433"/>
      <c r="X99" s="433"/>
      <c r="Y99" s="433"/>
      <c r="Z99" s="433"/>
      <c r="AA99" s="433"/>
      <c r="AB99" s="433"/>
      <c r="AC99" s="433"/>
      <c r="AD99" s="433"/>
      <c r="AE99" s="433"/>
      <c r="AF99" s="433"/>
      <c r="AG99" s="433"/>
      <c r="AH99" s="433"/>
      <c r="AI99" s="433"/>
      <c r="AJ99" s="433"/>
      <c r="AK99" s="433"/>
      <c r="AL99" s="433"/>
      <c r="AM99" s="433"/>
      <c r="AN99" s="433"/>
      <c r="AO99" s="433"/>
      <c r="AP99" s="433"/>
      <c r="AQ99" s="433"/>
      <c r="AR99" s="433"/>
      <c r="AS99" s="433"/>
      <c r="AT99" s="433"/>
      <c r="AU99" s="433"/>
      <c r="AV99" s="433"/>
      <c r="AW99" s="433"/>
      <c r="AX99" s="433"/>
      <c r="AY99" s="433"/>
      <c r="AZ99" s="433"/>
      <c r="BA99" s="433"/>
      <c r="BB99" s="433"/>
      <c r="BC99" s="433"/>
      <c r="BD99" s="433"/>
      <c r="BE99" s="433"/>
      <c r="BF99" s="433"/>
      <c r="BG99" s="433"/>
      <c r="BH99" s="433"/>
      <c r="BI99" s="433"/>
      <c r="BJ99" s="433"/>
      <c r="BK99" s="433"/>
      <c r="BL99" s="433"/>
      <c r="BM99" s="433"/>
      <c r="BN99" s="433"/>
      <c r="BO99" s="433"/>
      <c r="BP99" s="433"/>
      <c r="BQ99" s="433"/>
      <c r="BR99" s="433"/>
      <c r="BS99" s="433"/>
      <c r="BT99" s="433"/>
      <c r="BU99" s="433"/>
      <c r="BV99" s="433"/>
      <c r="BW99" s="433"/>
      <c r="BX99" s="433"/>
      <c r="BY99" s="433"/>
      <c r="BZ99" s="433"/>
      <c r="CA99" s="433"/>
      <c r="CB99" s="433"/>
      <c r="CC99" s="433"/>
      <c r="CD99" s="433"/>
      <c r="CE99" s="433"/>
      <c r="CF99" s="433"/>
      <c r="CG99" s="433"/>
      <c r="CH99" s="433"/>
      <c r="CI99" s="433"/>
      <c r="CJ99" s="433"/>
      <c r="CK99" s="433"/>
      <c r="CL99" s="433"/>
      <c r="CM99" s="433"/>
      <c r="CN99" s="433"/>
      <c r="CO99" s="433"/>
      <c r="CP99" s="433"/>
      <c r="CQ99" s="433"/>
      <c r="CR99" s="433"/>
      <c r="CS99" s="433"/>
      <c r="CT99" s="433"/>
      <c r="CU99" s="433"/>
      <c r="CV99" s="433"/>
      <c r="CW99" s="433"/>
      <c r="CX99" s="433"/>
      <c r="CY99" s="433"/>
      <c r="CZ99" s="433"/>
      <c r="DA99" s="433"/>
      <c r="DB99" s="433"/>
      <c r="DC99" s="433"/>
      <c r="DD99" s="433"/>
      <c r="DE99" s="433"/>
      <c r="DF99" s="433"/>
      <c r="DG99" s="433"/>
      <c r="DH99" s="433"/>
      <c r="DI99" s="433"/>
      <c r="DJ99" s="433"/>
      <c r="DK99" s="433"/>
      <c r="DL99" s="433"/>
      <c r="DM99" s="433"/>
      <c r="DN99" s="433"/>
      <c r="DO99" s="433"/>
      <c r="DP99" s="433"/>
      <c r="DQ99" s="433"/>
      <c r="DR99" s="433"/>
      <c r="DS99" s="433"/>
      <c r="DT99" s="433"/>
      <c r="DU99" s="433"/>
      <c r="DV99" s="433"/>
      <c r="DW99" s="433"/>
      <c r="DX99" s="433"/>
      <c r="DY99" s="433"/>
      <c r="DZ99" s="433"/>
      <c r="EA99" s="433"/>
      <c r="EB99" s="433"/>
      <c r="EC99" s="433"/>
      <c r="ED99" s="433"/>
      <c r="EE99" s="433"/>
      <c r="EF99" s="433"/>
      <c r="EG99" s="433"/>
      <c r="EH99" s="433"/>
      <c r="EI99" s="433"/>
      <c r="EJ99" s="433"/>
      <c r="EK99" s="433"/>
      <c r="EL99" s="433"/>
      <c r="EM99" s="433"/>
      <c r="EN99" s="433"/>
      <c r="EO99" s="433"/>
    </row>
    <row r="100" spans="1:145">
      <c r="A100" s="432"/>
      <c r="B100" s="432"/>
      <c r="C100" s="432"/>
      <c r="D100" s="432"/>
      <c r="E100" s="432"/>
      <c r="F100" s="432"/>
      <c r="G100" s="432"/>
      <c r="H100" s="432"/>
      <c r="I100" s="432"/>
      <c r="J100" s="432"/>
      <c r="K100" s="432"/>
      <c r="L100" s="432"/>
      <c r="M100" s="432"/>
      <c r="N100" s="432"/>
      <c r="O100" s="432"/>
      <c r="P100" s="432"/>
      <c r="U100" s="433"/>
      <c r="V100" s="433"/>
      <c r="W100" s="433"/>
      <c r="X100" s="433"/>
      <c r="Y100" s="433"/>
      <c r="Z100" s="433"/>
      <c r="AA100" s="433"/>
      <c r="AB100" s="433"/>
      <c r="AC100" s="433"/>
      <c r="AD100" s="433"/>
      <c r="AE100" s="433"/>
      <c r="AF100" s="433"/>
      <c r="AG100" s="433"/>
      <c r="AH100" s="433"/>
      <c r="AI100" s="433"/>
      <c r="AJ100" s="433"/>
      <c r="AK100" s="433"/>
      <c r="AL100" s="433"/>
      <c r="AM100" s="433"/>
      <c r="AN100" s="433"/>
      <c r="AO100" s="433"/>
      <c r="AP100" s="433"/>
      <c r="AQ100" s="433"/>
      <c r="AR100" s="433"/>
      <c r="AS100" s="433"/>
      <c r="AT100" s="433"/>
      <c r="AU100" s="433"/>
      <c r="AV100" s="433"/>
      <c r="AW100" s="433"/>
      <c r="AX100" s="433"/>
      <c r="AY100" s="433"/>
      <c r="AZ100" s="433"/>
      <c r="BA100" s="433"/>
      <c r="BB100" s="433"/>
      <c r="BC100" s="433"/>
      <c r="BD100" s="433"/>
      <c r="BE100" s="433"/>
      <c r="BF100" s="433"/>
      <c r="BG100" s="433"/>
      <c r="BH100" s="433"/>
      <c r="BI100" s="433"/>
      <c r="BJ100" s="433"/>
      <c r="BK100" s="433"/>
      <c r="BL100" s="433"/>
      <c r="BM100" s="433"/>
      <c r="BN100" s="433"/>
      <c r="BO100" s="433"/>
      <c r="BP100" s="433"/>
      <c r="BQ100" s="433"/>
      <c r="BR100" s="433"/>
      <c r="BS100" s="433"/>
      <c r="BT100" s="433"/>
      <c r="BU100" s="433"/>
      <c r="BV100" s="433"/>
      <c r="BW100" s="433"/>
      <c r="BX100" s="433"/>
      <c r="BY100" s="433"/>
      <c r="BZ100" s="433"/>
      <c r="CA100" s="433"/>
      <c r="CB100" s="433"/>
      <c r="CC100" s="433"/>
      <c r="CD100" s="433"/>
      <c r="CE100" s="433"/>
      <c r="CF100" s="433"/>
      <c r="CG100" s="433"/>
      <c r="CH100" s="433"/>
      <c r="CI100" s="433"/>
      <c r="CJ100" s="433"/>
      <c r="CK100" s="433"/>
      <c r="CL100" s="433"/>
      <c r="CM100" s="433"/>
      <c r="CN100" s="433"/>
      <c r="CO100" s="433"/>
      <c r="CP100" s="433"/>
      <c r="CQ100" s="433"/>
      <c r="CR100" s="433"/>
      <c r="CS100" s="433"/>
      <c r="CT100" s="433"/>
      <c r="CU100" s="433"/>
      <c r="CV100" s="433"/>
      <c r="CW100" s="433"/>
      <c r="CX100" s="433"/>
      <c r="CY100" s="433"/>
      <c r="CZ100" s="433"/>
      <c r="DA100" s="433"/>
      <c r="DB100" s="433"/>
      <c r="DC100" s="433"/>
      <c r="DD100" s="433"/>
      <c r="DE100" s="433"/>
      <c r="DF100" s="433"/>
      <c r="DG100" s="433"/>
      <c r="DH100" s="433"/>
      <c r="DI100" s="433"/>
      <c r="DJ100" s="433"/>
      <c r="DK100" s="433"/>
      <c r="DL100" s="433"/>
      <c r="DM100" s="433"/>
      <c r="DN100" s="433"/>
      <c r="DO100" s="433"/>
      <c r="DP100" s="433"/>
      <c r="DQ100" s="433"/>
      <c r="DR100" s="433"/>
      <c r="DS100" s="433"/>
      <c r="DT100" s="433"/>
      <c r="DU100" s="433"/>
      <c r="DV100" s="433"/>
      <c r="DW100" s="433"/>
      <c r="DX100" s="433"/>
      <c r="DY100" s="433"/>
      <c r="DZ100" s="433"/>
      <c r="EA100" s="433"/>
      <c r="EB100" s="433"/>
      <c r="EC100" s="433"/>
      <c r="ED100" s="433"/>
      <c r="EE100" s="433"/>
      <c r="EF100" s="433"/>
      <c r="EG100" s="433"/>
      <c r="EH100" s="433"/>
      <c r="EI100" s="433"/>
      <c r="EJ100" s="433"/>
      <c r="EK100" s="433"/>
      <c r="EL100" s="433"/>
      <c r="EM100" s="433"/>
      <c r="EN100" s="433"/>
      <c r="EO100" s="433"/>
    </row>
    <row r="101" spans="1:145">
      <c r="A101" s="432"/>
      <c r="B101" s="432"/>
      <c r="C101" s="432"/>
      <c r="D101" s="432"/>
      <c r="E101" s="432"/>
      <c r="F101" s="432"/>
      <c r="G101" s="432"/>
      <c r="H101" s="432"/>
      <c r="I101" s="432"/>
      <c r="J101" s="432"/>
      <c r="K101" s="432"/>
      <c r="L101" s="432"/>
      <c r="M101" s="432"/>
      <c r="N101" s="432"/>
      <c r="O101" s="432"/>
      <c r="P101" s="432"/>
      <c r="U101" s="433"/>
      <c r="V101" s="433"/>
      <c r="W101" s="433"/>
      <c r="X101" s="433"/>
      <c r="Y101" s="433"/>
      <c r="Z101" s="433"/>
      <c r="AA101" s="433"/>
      <c r="AB101" s="433"/>
      <c r="AC101" s="433"/>
      <c r="AD101" s="433"/>
      <c r="AE101" s="433"/>
      <c r="AF101" s="433"/>
      <c r="AG101" s="433"/>
      <c r="AH101" s="433"/>
      <c r="AI101" s="433"/>
      <c r="AJ101" s="433"/>
      <c r="AK101" s="433"/>
      <c r="AL101" s="433"/>
      <c r="AM101" s="433"/>
      <c r="AN101" s="433"/>
      <c r="AO101" s="433"/>
      <c r="AP101" s="433"/>
      <c r="AQ101" s="433"/>
      <c r="AR101" s="433"/>
      <c r="AS101" s="433"/>
      <c r="AT101" s="433"/>
      <c r="AU101" s="433"/>
      <c r="AV101" s="433"/>
      <c r="AW101" s="433"/>
      <c r="AX101" s="433"/>
      <c r="AY101" s="433"/>
      <c r="AZ101" s="433"/>
      <c r="BA101" s="433"/>
      <c r="BB101" s="433"/>
      <c r="BC101" s="433"/>
      <c r="BD101" s="433"/>
      <c r="BE101" s="433"/>
      <c r="BF101" s="433"/>
      <c r="BG101" s="433"/>
      <c r="BH101" s="433"/>
      <c r="BI101" s="433"/>
      <c r="BJ101" s="433"/>
      <c r="BK101" s="433"/>
      <c r="BL101" s="433"/>
      <c r="BM101" s="433"/>
      <c r="BN101" s="433"/>
      <c r="BO101" s="433"/>
      <c r="BP101" s="433"/>
      <c r="BQ101" s="433"/>
      <c r="BR101" s="433"/>
      <c r="BS101" s="433"/>
      <c r="BT101" s="433"/>
      <c r="BU101" s="433"/>
      <c r="BV101" s="433"/>
      <c r="BW101" s="433"/>
      <c r="BX101" s="433"/>
      <c r="BY101" s="433"/>
      <c r="BZ101" s="433"/>
      <c r="CA101" s="433"/>
      <c r="CB101" s="433"/>
      <c r="CC101" s="433"/>
      <c r="CD101" s="433"/>
      <c r="CE101" s="433"/>
      <c r="CF101" s="433"/>
      <c r="CG101" s="433"/>
      <c r="CH101" s="433"/>
      <c r="CI101" s="433"/>
      <c r="CJ101" s="433"/>
      <c r="CK101" s="433"/>
      <c r="CL101" s="433"/>
      <c r="CM101" s="433"/>
      <c r="CN101" s="433"/>
      <c r="CO101" s="433"/>
      <c r="CP101" s="433"/>
      <c r="CQ101" s="433"/>
      <c r="CR101" s="433"/>
      <c r="CS101" s="433"/>
      <c r="CT101" s="433"/>
      <c r="CU101" s="433"/>
      <c r="CV101" s="433"/>
      <c r="CW101" s="433"/>
      <c r="CX101" s="433"/>
      <c r="CY101" s="433"/>
      <c r="CZ101" s="433"/>
      <c r="DA101" s="433"/>
      <c r="DB101" s="433"/>
      <c r="DC101" s="433"/>
      <c r="DD101" s="433"/>
      <c r="DE101" s="433"/>
      <c r="DF101" s="433"/>
      <c r="DG101" s="433"/>
      <c r="DH101" s="433"/>
      <c r="DI101" s="433"/>
      <c r="DJ101" s="433"/>
      <c r="DK101" s="433"/>
      <c r="DL101" s="433"/>
      <c r="DM101" s="433"/>
      <c r="DN101" s="433"/>
      <c r="DO101" s="433"/>
      <c r="DP101" s="433"/>
      <c r="DQ101" s="433"/>
      <c r="DR101" s="433"/>
      <c r="DS101" s="433"/>
      <c r="DT101" s="433"/>
      <c r="DU101" s="433"/>
      <c r="DV101" s="433"/>
      <c r="DW101" s="433"/>
      <c r="DX101" s="433"/>
      <c r="DY101" s="433"/>
      <c r="DZ101" s="433"/>
      <c r="EA101" s="433"/>
      <c r="EB101" s="433"/>
      <c r="EC101" s="433"/>
      <c r="ED101" s="433"/>
      <c r="EE101" s="433"/>
      <c r="EF101" s="433"/>
      <c r="EG101" s="433"/>
      <c r="EH101" s="433"/>
      <c r="EI101" s="433"/>
      <c r="EJ101" s="433"/>
      <c r="EK101" s="433"/>
      <c r="EL101" s="433"/>
      <c r="EM101" s="433"/>
      <c r="EN101" s="433"/>
      <c r="EO101" s="433"/>
    </row>
    <row r="102" spans="1:145">
      <c r="A102" s="432"/>
      <c r="B102" s="432"/>
      <c r="C102" s="432"/>
      <c r="D102" s="432"/>
      <c r="E102" s="432"/>
      <c r="F102" s="432"/>
      <c r="G102" s="432"/>
      <c r="H102" s="432"/>
      <c r="I102" s="432"/>
      <c r="J102" s="432"/>
      <c r="K102" s="432"/>
      <c r="L102" s="432"/>
      <c r="M102" s="432"/>
      <c r="N102" s="432"/>
      <c r="O102" s="432"/>
      <c r="P102" s="432"/>
      <c r="U102" s="433"/>
      <c r="V102" s="433"/>
      <c r="W102" s="433"/>
      <c r="X102" s="433"/>
      <c r="Y102" s="433"/>
      <c r="Z102" s="433"/>
      <c r="AA102" s="433"/>
      <c r="AB102" s="433"/>
      <c r="AC102" s="433"/>
      <c r="AD102" s="433"/>
      <c r="AE102" s="433"/>
      <c r="AF102" s="433"/>
      <c r="AG102" s="433"/>
      <c r="AH102" s="433"/>
      <c r="AI102" s="433"/>
      <c r="AJ102" s="433"/>
      <c r="AK102" s="433"/>
      <c r="AL102" s="433"/>
      <c r="AM102" s="433"/>
      <c r="AN102" s="433"/>
      <c r="AO102" s="433"/>
      <c r="AP102" s="433"/>
      <c r="AQ102" s="433"/>
      <c r="AR102" s="433"/>
      <c r="AS102" s="433"/>
      <c r="AT102" s="433"/>
      <c r="AU102" s="433"/>
      <c r="AV102" s="433"/>
      <c r="AW102" s="433"/>
      <c r="AX102" s="433"/>
      <c r="AY102" s="433"/>
      <c r="AZ102" s="433"/>
      <c r="BA102" s="433"/>
      <c r="BB102" s="433"/>
      <c r="BC102" s="433"/>
      <c r="BD102" s="433"/>
      <c r="BE102" s="433"/>
      <c r="BF102" s="433"/>
      <c r="BG102" s="433"/>
      <c r="BH102" s="433"/>
      <c r="BI102" s="433"/>
      <c r="BJ102" s="433"/>
      <c r="BK102" s="433"/>
      <c r="BL102" s="433"/>
      <c r="BM102" s="433"/>
      <c r="BN102" s="433"/>
      <c r="BO102" s="433"/>
      <c r="BP102" s="433"/>
      <c r="BQ102" s="433"/>
      <c r="BR102" s="433"/>
      <c r="BS102" s="433"/>
      <c r="BT102" s="433"/>
      <c r="BU102" s="433"/>
      <c r="BV102" s="433"/>
      <c r="BW102" s="433"/>
      <c r="BX102" s="433"/>
      <c r="BY102" s="433"/>
      <c r="BZ102" s="433"/>
      <c r="CA102" s="433"/>
      <c r="CB102" s="433"/>
      <c r="CC102" s="433"/>
      <c r="CD102" s="433"/>
      <c r="CE102" s="433"/>
      <c r="CF102" s="433"/>
      <c r="CG102" s="433"/>
      <c r="CH102" s="433"/>
      <c r="CI102" s="433"/>
      <c r="CJ102" s="433"/>
      <c r="CK102" s="433"/>
      <c r="CL102" s="433"/>
      <c r="CM102" s="433"/>
      <c r="CN102" s="433"/>
      <c r="CO102" s="433"/>
      <c r="CP102" s="433"/>
      <c r="CQ102" s="433"/>
      <c r="CR102" s="433"/>
      <c r="CS102" s="433"/>
      <c r="CT102" s="433"/>
      <c r="CU102" s="433"/>
      <c r="CV102" s="433"/>
      <c r="CW102" s="433"/>
      <c r="CX102" s="433"/>
      <c r="CY102" s="433"/>
      <c r="CZ102" s="433"/>
      <c r="DA102" s="433"/>
      <c r="DB102" s="433"/>
      <c r="DC102" s="433"/>
      <c r="DD102" s="433"/>
      <c r="DE102" s="433"/>
      <c r="DF102" s="433"/>
      <c r="DG102" s="433"/>
      <c r="DH102" s="433"/>
      <c r="DI102" s="433"/>
      <c r="DJ102" s="433"/>
      <c r="DK102" s="433"/>
      <c r="DL102" s="433"/>
      <c r="DM102" s="433"/>
      <c r="DN102" s="433"/>
      <c r="DO102" s="433"/>
      <c r="DP102" s="433"/>
      <c r="DQ102" s="433"/>
      <c r="DR102" s="433"/>
      <c r="DS102" s="433"/>
      <c r="DT102" s="433"/>
      <c r="DU102" s="433"/>
      <c r="DV102" s="433"/>
      <c r="DW102" s="433"/>
      <c r="DX102" s="433"/>
      <c r="DY102" s="433"/>
      <c r="DZ102" s="433"/>
      <c r="EA102" s="433"/>
      <c r="EB102" s="433"/>
      <c r="EC102" s="433"/>
      <c r="ED102" s="433"/>
      <c r="EE102" s="433"/>
      <c r="EF102" s="433"/>
      <c r="EG102" s="433"/>
      <c r="EH102" s="433"/>
      <c r="EI102" s="433"/>
      <c r="EJ102" s="433"/>
      <c r="EK102" s="433"/>
      <c r="EL102" s="433"/>
      <c r="EM102" s="433"/>
      <c r="EN102" s="433"/>
      <c r="EO102" s="433"/>
    </row>
    <row r="103" spans="1:145">
      <c r="A103" s="432"/>
      <c r="B103" s="432"/>
      <c r="C103" s="432"/>
      <c r="D103" s="432"/>
      <c r="E103" s="432"/>
      <c r="F103" s="432"/>
      <c r="G103" s="432"/>
      <c r="H103" s="432"/>
      <c r="I103" s="432"/>
      <c r="J103" s="432"/>
      <c r="K103" s="432"/>
      <c r="L103" s="432"/>
      <c r="M103" s="432"/>
      <c r="N103" s="432"/>
      <c r="O103" s="432"/>
      <c r="P103" s="432"/>
      <c r="U103" s="433"/>
      <c r="V103" s="433"/>
      <c r="W103" s="433"/>
      <c r="X103" s="433"/>
      <c r="Y103" s="433"/>
      <c r="Z103" s="433"/>
      <c r="AA103" s="433"/>
      <c r="AB103" s="433"/>
      <c r="AC103" s="433"/>
      <c r="AD103" s="433"/>
      <c r="AE103" s="433"/>
      <c r="AF103" s="433"/>
      <c r="AG103" s="433"/>
      <c r="AH103" s="433"/>
      <c r="AI103" s="433"/>
      <c r="AJ103" s="433"/>
      <c r="AK103" s="433"/>
      <c r="AL103" s="433"/>
      <c r="AM103" s="433"/>
      <c r="AN103" s="433"/>
      <c r="AO103" s="433"/>
      <c r="AP103" s="433"/>
      <c r="AQ103" s="433"/>
      <c r="AR103" s="433"/>
      <c r="AS103" s="433"/>
      <c r="AT103" s="433"/>
      <c r="AU103" s="433"/>
      <c r="AV103" s="433"/>
      <c r="AW103" s="433"/>
      <c r="AX103" s="433"/>
      <c r="AY103" s="433"/>
      <c r="AZ103" s="433"/>
      <c r="BA103" s="433"/>
      <c r="BB103" s="433"/>
      <c r="BC103" s="433"/>
      <c r="BD103" s="433"/>
      <c r="BE103" s="433"/>
      <c r="BF103" s="433"/>
      <c r="BG103" s="433"/>
      <c r="BH103" s="433"/>
      <c r="BI103" s="433"/>
      <c r="BJ103" s="433"/>
      <c r="BK103" s="433"/>
      <c r="BL103" s="433"/>
      <c r="BM103" s="433"/>
      <c r="BN103" s="433"/>
      <c r="BO103" s="433"/>
      <c r="BP103" s="433"/>
      <c r="BQ103" s="433"/>
      <c r="BR103" s="433"/>
      <c r="BS103" s="433"/>
      <c r="BT103" s="433"/>
      <c r="BU103" s="433"/>
      <c r="BV103" s="433"/>
      <c r="BW103" s="433"/>
      <c r="BX103" s="433"/>
      <c r="BY103" s="433"/>
      <c r="BZ103" s="433"/>
      <c r="CA103" s="433"/>
      <c r="CB103" s="433"/>
      <c r="CC103" s="433"/>
      <c r="CD103" s="433"/>
      <c r="CE103" s="433"/>
      <c r="CF103" s="433"/>
      <c r="CG103" s="433"/>
      <c r="CH103" s="433"/>
      <c r="CI103" s="433"/>
      <c r="CJ103" s="433"/>
      <c r="CK103" s="433"/>
      <c r="CL103" s="433"/>
      <c r="CM103" s="433"/>
      <c r="CN103" s="433"/>
      <c r="CO103" s="433"/>
      <c r="CP103" s="433"/>
      <c r="CQ103" s="433"/>
      <c r="CR103" s="433"/>
      <c r="CS103" s="433"/>
      <c r="CT103" s="433"/>
      <c r="CU103" s="433"/>
      <c r="CV103" s="433"/>
      <c r="CW103" s="433"/>
      <c r="CX103" s="433"/>
      <c r="CY103" s="433"/>
      <c r="CZ103" s="433"/>
      <c r="DA103" s="433"/>
      <c r="DB103" s="433"/>
      <c r="DC103" s="433"/>
      <c r="DD103" s="433"/>
      <c r="DE103" s="433"/>
      <c r="DF103" s="433"/>
      <c r="DG103" s="433"/>
      <c r="DH103" s="433"/>
      <c r="DI103" s="433"/>
      <c r="DJ103" s="433"/>
      <c r="DK103" s="433"/>
      <c r="DL103" s="433"/>
      <c r="DM103" s="433"/>
      <c r="DN103" s="433"/>
      <c r="DO103" s="433"/>
      <c r="DP103" s="433"/>
      <c r="DQ103" s="433"/>
      <c r="DR103" s="433"/>
      <c r="DS103" s="433"/>
      <c r="DT103" s="433"/>
      <c r="DU103" s="433"/>
      <c r="DV103" s="433"/>
      <c r="DW103" s="433"/>
      <c r="DX103" s="433"/>
      <c r="DY103" s="433"/>
      <c r="DZ103" s="433"/>
      <c r="EA103" s="433"/>
      <c r="EB103" s="433"/>
      <c r="EC103" s="433"/>
      <c r="ED103" s="433"/>
      <c r="EE103" s="433"/>
      <c r="EF103" s="433"/>
      <c r="EG103" s="433"/>
      <c r="EH103" s="433"/>
      <c r="EI103" s="433"/>
      <c r="EJ103" s="433"/>
      <c r="EK103" s="433"/>
      <c r="EL103" s="433"/>
      <c r="EM103" s="433"/>
      <c r="EN103" s="433"/>
      <c r="EO103" s="433"/>
    </row>
    <row r="104" spans="1:145">
      <c r="A104" s="432"/>
      <c r="B104" s="432"/>
      <c r="C104" s="432"/>
      <c r="D104" s="432"/>
      <c r="E104" s="432"/>
      <c r="F104" s="432"/>
      <c r="G104" s="432"/>
      <c r="H104" s="432"/>
      <c r="I104" s="432"/>
      <c r="J104" s="432"/>
      <c r="K104" s="432"/>
      <c r="L104" s="432"/>
      <c r="M104" s="432"/>
      <c r="N104" s="432"/>
      <c r="O104" s="432"/>
      <c r="P104" s="432"/>
      <c r="U104" s="433"/>
      <c r="V104" s="433"/>
      <c r="W104" s="433"/>
      <c r="X104" s="433"/>
      <c r="Y104" s="433"/>
      <c r="Z104" s="433"/>
      <c r="AA104" s="433"/>
      <c r="AB104" s="433"/>
      <c r="AC104" s="433"/>
      <c r="AD104" s="433"/>
      <c r="AE104" s="433"/>
      <c r="AF104" s="433"/>
      <c r="AG104" s="433"/>
      <c r="AH104" s="433"/>
      <c r="AI104" s="433"/>
      <c r="AJ104" s="433"/>
      <c r="AK104" s="433"/>
      <c r="AL104" s="433"/>
      <c r="AM104" s="433"/>
      <c r="AN104" s="433"/>
      <c r="AO104" s="433"/>
      <c r="AP104" s="433"/>
      <c r="AQ104" s="433"/>
      <c r="AR104" s="433"/>
      <c r="AS104" s="433"/>
      <c r="AT104" s="433"/>
      <c r="AU104" s="433"/>
      <c r="AV104" s="433"/>
      <c r="AW104" s="433"/>
      <c r="AX104" s="433"/>
      <c r="AY104" s="433"/>
      <c r="AZ104" s="433"/>
      <c r="BA104" s="433"/>
      <c r="BB104" s="433"/>
      <c r="BC104" s="433"/>
      <c r="BD104" s="433"/>
      <c r="BE104" s="433"/>
      <c r="BF104" s="433"/>
      <c r="BG104" s="433"/>
      <c r="BH104" s="433"/>
      <c r="BI104" s="433"/>
      <c r="BJ104" s="433"/>
      <c r="BK104" s="433"/>
      <c r="BL104" s="433"/>
      <c r="BM104" s="433"/>
      <c r="BN104" s="433"/>
      <c r="BO104" s="433"/>
      <c r="BP104" s="433"/>
      <c r="BQ104" s="433"/>
      <c r="BR104" s="433"/>
      <c r="BS104" s="433"/>
      <c r="BT104" s="433"/>
      <c r="BU104" s="433"/>
      <c r="BV104" s="433"/>
      <c r="BW104" s="433"/>
      <c r="BX104" s="433"/>
      <c r="BY104" s="433"/>
      <c r="BZ104" s="433"/>
      <c r="CA104" s="433"/>
      <c r="CB104" s="433"/>
      <c r="CC104" s="433"/>
      <c r="CD104" s="433"/>
      <c r="CE104" s="433"/>
      <c r="CF104" s="433"/>
      <c r="CG104" s="433"/>
      <c r="CH104" s="433"/>
      <c r="CI104" s="433"/>
      <c r="CJ104" s="433"/>
      <c r="CK104" s="433"/>
      <c r="CL104" s="433"/>
      <c r="CM104" s="433"/>
      <c r="CN104" s="433"/>
      <c r="CO104" s="433"/>
      <c r="CP104" s="433"/>
      <c r="CQ104" s="433"/>
      <c r="CR104" s="433"/>
      <c r="CS104" s="433"/>
      <c r="CT104" s="433"/>
      <c r="CU104" s="433"/>
      <c r="CV104" s="433"/>
      <c r="CW104" s="433"/>
      <c r="CX104" s="433"/>
      <c r="CY104" s="433"/>
      <c r="CZ104" s="433"/>
      <c r="DA104" s="433"/>
      <c r="DB104" s="433"/>
      <c r="DC104" s="433"/>
      <c r="DD104" s="433"/>
      <c r="DE104" s="433"/>
      <c r="DF104" s="433"/>
      <c r="DG104" s="433"/>
      <c r="DH104" s="433"/>
      <c r="DI104" s="433"/>
      <c r="DJ104" s="433"/>
      <c r="DK104" s="433"/>
      <c r="DL104" s="433"/>
      <c r="DM104" s="433"/>
      <c r="DN104" s="433"/>
      <c r="DO104" s="433"/>
      <c r="DP104" s="433"/>
      <c r="DQ104" s="433"/>
      <c r="DR104" s="433"/>
      <c r="DS104" s="433"/>
      <c r="DT104" s="433"/>
      <c r="DU104" s="433"/>
      <c r="DV104" s="433"/>
      <c r="DW104" s="433"/>
      <c r="DX104" s="433"/>
      <c r="DY104" s="433"/>
      <c r="DZ104" s="433"/>
      <c r="EA104" s="433"/>
      <c r="EB104" s="433"/>
      <c r="EC104" s="433"/>
      <c r="ED104" s="433"/>
      <c r="EE104" s="433"/>
      <c r="EF104" s="433"/>
      <c r="EG104" s="433"/>
      <c r="EH104" s="433"/>
      <c r="EI104" s="433"/>
      <c r="EJ104" s="433"/>
      <c r="EK104" s="433"/>
      <c r="EL104" s="433"/>
      <c r="EM104" s="433"/>
      <c r="EN104" s="433"/>
      <c r="EO104" s="433"/>
    </row>
    <row r="105" spans="1:145">
      <c r="A105" s="432"/>
      <c r="B105" s="432"/>
      <c r="C105" s="432"/>
      <c r="D105" s="432"/>
      <c r="E105" s="432"/>
      <c r="F105" s="432"/>
      <c r="G105" s="432"/>
      <c r="H105" s="432"/>
      <c r="I105" s="432"/>
      <c r="J105" s="432"/>
      <c r="K105" s="432"/>
      <c r="L105" s="432"/>
      <c r="M105" s="432"/>
      <c r="N105" s="432"/>
      <c r="O105" s="432"/>
      <c r="P105" s="432"/>
      <c r="U105" s="433"/>
      <c r="V105" s="433"/>
      <c r="W105" s="433"/>
      <c r="X105" s="433"/>
      <c r="Y105" s="433"/>
      <c r="Z105" s="433"/>
      <c r="AA105" s="433"/>
      <c r="AB105" s="433"/>
      <c r="AC105" s="433"/>
      <c r="AD105" s="433"/>
      <c r="AE105" s="433"/>
      <c r="AF105" s="433"/>
      <c r="AG105" s="433"/>
      <c r="AH105" s="433"/>
      <c r="AI105" s="433"/>
      <c r="AJ105" s="433"/>
      <c r="AK105" s="433"/>
      <c r="AL105" s="433"/>
      <c r="AM105" s="433"/>
      <c r="AN105" s="433"/>
      <c r="AO105" s="433"/>
      <c r="AP105" s="433"/>
      <c r="AQ105" s="433"/>
      <c r="AR105" s="433"/>
      <c r="AS105" s="433"/>
      <c r="AT105" s="433"/>
      <c r="AU105" s="433"/>
      <c r="AV105" s="433"/>
      <c r="AW105" s="433"/>
      <c r="AX105" s="433"/>
      <c r="AY105" s="433"/>
      <c r="AZ105" s="433"/>
      <c r="BA105" s="433"/>
      <c r="BB105" s="433"/>
      <c r="BC105" s="433"/>
      <c r="BD105" s="433"/>
      <c r="BE105" s="433"/>
      <c r="BF105" s="433"/>
      <c r="BG105" s="433"/>
      <c r="BH105" s="433"/>
      <c r="BI105" s="433"/>
      <c r="BJ105" s="433"/>
      <c r="BK105" s="433"/>
      <c r="BL105" s="433"/>
      <c r="BM105" s="433"/>
      <c r="BN105" s="433"/>
      <c r="BO105" s="433"/>
      <c r="BP105" s="433"/>
      <c r="BQ105" s="433"/>
      <c r="BR105" s="433"/>
      <c r="BS105" s="433"/>
      <c r="BT105" s="433"/>
      <c r="BU105" s="433"/>
      <c r="BV105" s="433"/>
      <c r="BW105" s="433"/>
      <c r="BX105" s="433"/>
      <c r="BY105" s="433"/>
      <c r="BZ105" s="433"/>
      <c r="CA105" s="433"/>
      <c r="CB105" s="433"/>
      <c r="CC105" s="433"/>
      <c r="CD105" s="433"/>
      <c r="CE105" s="433"/>
      <c r="CF105" s="433"/>
      <c r="CG105" s="433"/>
      <c r="CH105" s="433"/>
      <c r="CI105" s="433"/>
      <c r="CJ105" s="433"/>
      <c r="CK105" s="433"/>
      <c r="CL105" s="433"/>
      <c r="CM105" s="433"/>
      <c r="CN105" s="433"/>
      <c r="CO105" s="433"/>
      <c r="CP105" s="433"/>
      <c r="CQ105" s="433"/>
      <c r="CR105" s="433"/>
      <c r="CS105" s="433"/>
      <c r="CT105" s="433"/>
      <c r="CU105" s="433"/>
      <c r="CV105" s="433"/>
      <c r="CW105" s="433"/>
      <c r="CX105" s="433"/>
      <c r="CY105" s="433"/>
      <c r="CZ105" s="433"/>
      <c r="DA105" s="433"/>
      <c r="DB105" s="433"/>
      <c r="DC105" s="433"/>
      <c r="DD105" s="433"/>
      <c r="DE105" s="433"/>
      <c r="DF105" s="433"/>
      <c r="DG105" s="433"/>
      <c r="DH105" s="433"/>
      <c r="DI105" s="433"/>
      <c r="DJ105" s="433"/>
      <c r="DK105" s="433"/>
      <c r="DL105" s="433"/>
      <c r="DM105" s="433"/>
      <c r="DN105" s="433"/>
      <c r="DO105" s="433"/>
      <c r="DP105" s="433"/>
      <c r="DQ105" s="433"/>
      <c r="DR105" s="433"/>
      <c r="DS105" s="433"/>
      <c r="DT105" s="433"/>
      <c r="DU105" s="433"/>
      <c r="DV105" s="433"/>
      <c r="DW105" s="433"/>
      <c r="DX105" s="433"/>
      <c r="DY105" s="433"/>
      <c r="DZ105" s="433"/>
      <c r="EA105" s="433"/>
      <c r="EB105" s="433"/>
      <c r="EC105" s="433"/>
      <c r="ED105" s="433"/>
      <c r="EE105" s="433"/>
      <c r="EF105" s="433"/>
      <c r="EG105" s="433"/>
      <c r="EH105" s="433"/>
      <c r="EI105" s="433"/>
      <c r="EJ105" s="433"/>
      <c r="EK105" s="433"/>
      <c r="EL105" s="433"/>
      <c r="EM105" s="433"/>
      <c r="EN105" s="433"/>
      <c r="EO105" s="433"/>
    </row>
    <row r="106" spans="1:145">
      <c r="A106" s="432"/>
      <c r="B106" s="432"/>
      <c r="C106" s="432"/>
      <c r="D106" s="432"/>
      <c r="E106" s="432"/>
      <c r="F106" s="432"/>
      <c r="G106" s="432"/>
      <c r="H106" s="432"/>
      <c r="I106" s="432"/>
      <c r="J106" s="432"/>
      <c r="K106" s="432"/>
      <c r="L106" s="432"/>
      <c r="M106" s="432"/>
      <c r="N106" s="432"/>
      <c r="O106" s="432"/>
      <c r="P106" s="432"/>
      <c r="U106" s="433"/>
      <c r="V106" s="433"/>
      <c r="W106" s="433"/>
      <c r="X106" s="433"/>
      <c r="Y106" s="433"/>
      <c r="Z106" s="433"/>
      <c r="AA106" s="433"/>
      <c r="AB106" s="433"/>
      <c r="AC106" s="433"/>
      <c r="AD106" s="433"/>
      <c r="AE106" s="433"/>
      <c r="AF106" s="433"/>
      <c r="AG106" s="433"/>
      <c r="AH106" s="433"/>
      <c r="AI106" s="433"/>
      <c r="AJ106" s="433"/>
      <c r="AK106" s="433"/>
      <c r="AL106" s="433"/>
      <c r="AM106" s="433"/>
      <c r="AN106" s="433"/>
      <c r="AO106" s="433"/>
      <c r="AP106" s="433"/>
      <c r="AQ106" s="433"/>
      <c r="AR106" s="433"/>
      <c r="AS106" s="433"/>
      <c r="AT106" s="433"/>
      <c r="AU106" s="433"/>
      <c r="AV106" s="433"/>
      <c r="AW106" s="433"/>
      <c r="AX106" s="433"/>
      <c r="AY106" s="433"/>
      <c r="AZ106" s="433"/>
      <c r="BA106" s="433"/>
      <c r="BB106" s="433"/>
      <c r="BC106" s="433"/>
      <c r="BD106" s="433"/>
      <c r="BE106" s="433"/>
      <c r="BF106" s="433"/>
      <c r="BG106" s="433"/>
      <c r="BH106" s="433"/>
      <c r="BI106" s="433"/>
      <c r="BJ106" s="433"/>
      <c r="BK106" s="433"/>
      <c r="BL106" s="433"/>
      <c r="BM106" s="433"/>
      <c r="BN106" s="433"/>
      <c r="BO106" s="433"/>
      <c r="BP106" s="433"/>
      <c r="BQ106" s="433"/>
      <c r="BR106" s="433"/>
      <c r="BS106" s="433"/>
      <c r="BT106" s="433"/>
      <c r="BU106" s="433"/>
      <c r="BV106" s="433"/>
      <c r="BW106" s="433"/>
      <c r="BX106" s="433"/>
      <c r="BY106" s="433"/>
      <c r="BZ106" s="433"/>
      <c r="CA106" s="433"/>
      <c r="CB106" s="433"/>
      <c r="CC106" s="433"/>
      <c r="CD106" s="433"/>
      <c r="CE106" s="433"/>
      <c r="CF106" s="433"/>
      <c r="CG106" s="433"/>
      <c r="CH106" s="433"/>
      <c r="CI106" s="433"/>
      <c r="CJ106" s="433"/>
      <c r="CK106" s="433"/>
      <c r="CL106" s="433"/>
      <c r="CM106" s="433"/>
      <c r="CN106" s="433"/>
      <c r="CO106" s="433"/>
      <c r="CP106" s="433"/>
      <c r="CQ106" s="433"/>
      <c r="CR106" s="433"/>
      <c r="CS106" s="433"/>
      <c r="CT106" s="433"/>
      <c r="CU106" s="433"/>
      <c r="CV106" s="433"/>
      <c r="CW106" s="433"/>
      <c r="CX106" s="433"/>
      <c r="CY106" s="433"/>
      <c r="CZ106" s="433"/>
      <c r="DA106" s="433"/>
      <c r="DB106" s="433"/>
      <c r="DC106" s="433"/>
      <c r="DD106" s="433"/>
      <c r="DE106" s="433"/>
      <c r="DF106" s="433"/>
      <c r="DG106" s="433"/>
      <c r="DH106" s="433"/>
      <c r="DI106" s="433"/>
      <c r="DJ106" s="433"/>
      <c r="DK106" s="433"/>
      <c r="DL106" s="433"/>
      <c r="DM106" s="433"/>
      <c r="DN106" s="433"/>
      <c r="DO106" s="433"/>
      <c r="DP106" s="433"/>
      <c r="DQ106" s="433"/>
      <c r="DR106" s="433"/>
      <c r="DS106" s="433"/>
      <c r="DT106" s="433"/>
      <c r="DU106" s="433"/>
      <c r="DV106" s="433"/>
      <c r="DW106" s="433"/>
      <c r="DX106" s="433"/>
      <c r="DY106" s="433"/>
      <c r="DZ106" s="433"/>
      <c r="EA106" s="433"/>
      <c r="EB106" s="433"/>
      <c r="EC106" s="433"/>
      <c r="ED106" s="433"/>
      <c r="EE106" s="433"/>
      <c r="EF106" s="433"/>
      <c r="EG106" s="433"/>
      <c r="EH106" s="433"/>
      <c r="EI106" s="433"/>
      <c r="EJ106" s="433"/>
      <c r="EK106" s="433"/>
      <c r="EL106" s="433"/>
      <c r="EM106" s="433"/>
      <c r="EN106" s="433"/>
      <c r="EO106" s="433"/>
    </row>
    <row r="107" spans="1:145">
      <c r="A107" s="432"/>
      <c r="B107" s="432"/>
      <c r="C107" s="432"/>
      <c r="D107" s="432"/>
      <c r="E107" s="432"/>
      <c r="F107" s="432"/>
      <c r="G107" s="432"/>
      <c r="H107" s="432"/>
      <c r="I107" s="432"/>
      <c r="J107" s="432"/>
      <c r="K107" s="432"/>
      <c r="L107" s="432"/>
      <c r="M107" s="432"/>
      <c r="N107" s="432"/>
      <c r="O107" s="432"/>
      <c r="P107" s="432"/>
      <c r="U107" s="433"/>
      <c r="V107" s="433"/>
      <c r="W107" s="433"/>
      <c r="X107" s="433"/>
      <c r="Y107" s="433"/>
      <c r="Z107" s="433"/>
      <c r="AA107" s="433"/>
      <c r="AB107" s="433"/>
      <c r="AC107" s="433"/>
      <c r="AD107" s="433"/>
      <c r="AE107" s="433"/>
      <c r="AF107" s="433"/>
      <c r="AG107" s="433"/>
      <c r="AH107" s="433"/>
      <c r="AI107" s="433"/>
      <c r="AJ107" s="433"/>
      <c r="AK107" s="433"/>
      <c r="AL107" s="433"/>
      <c r="AM107" s="433"/>
      <c r="AN107" s="433"/>
      <c r="AO107" s="433"/>
      <c r="AP107" s="433"/>
      <c r="AQ107" s="433"/>
      <c r="AR107" s="433"/>
      <c r="AS107" s="433"/>
      <c r="AT107" s="433"/>
      <c r="AU107" s="433"/>
      <c r="AV107" s="433"/>
      <c r="AW107" s="433"/>
      <c r="AX107" s="433"/>
      <c r="AY107" s="433"/>
      <c r="AZ107" s="433"/>
      <c r="BA107" s="433"/>
      <c r="BB107" s="433"/>
      <c r="BC107" s="433"/>
      <c r="BD107" s="433"/>
      <c r="BE107" s="433"/>
      <c r="BF107" s="433"/>
      <c r="BG107" s="433"/>
      <c r="BH107" s="433"/>
      <c r="BI107" s="433"/>
      <c r="BJ107" s="433"/>
      <c r="BK107" s="433"/>
      <c r="BL107" s="433"/>
      <c r="BM107" s="433"/>
      <c r="BN107" s="433"/>
      <c r="BO107" s="433"/>
      <c r="BP107" s="433"/>
      <c r="BQ107" s="433"/>
      <c r="BR107" s="433"/>
      <c r="BS107" s="433"/>
      <c r="BT107" s="433"/>
      <c r="BU107" s="433"/>
      <c r="BV107" s="433"/>
      <c r="BW107" s="433"/>
      <c r="BX107" s="433"/>
      <c r="BY107" s="433"/>
      <c r="BZ107" s="433"/>
      <c r="CA107" s="433"/>
      <c r="CB107" s="433"/>
      <c r="CC107" s="433"/>
      <c r="CD107" s="433"/>
      <c r="CE107" s="433"/>
      <c r="CF107" s="433"/>
      <c r="CG107" s="433"/>
      <c r="CH107" s="433"/>
      <c r="CI107" s="433"/>
      <c r="CJ107" s="433"/>
      <c r="CK107" s="433"/>
      <c r="CL107" s="433"/>
      <c r="CM107" s="433"/>
      <c r="CN107" s="433"/>
      <c r="CO107" s="433"/>
      <c r="CP107" s="433"/>
      <c r="CQ107" s="433"/>
      <c r="CR107" s="433"/>
      <c r="CS107" s="433"/>
      <c r="CT107" s="433"/>
      <c r="CU107" s="433"/>
      <c r="CV107" s="433"/>
      <c r="CW107" s="433"/>
      <c r="CX107" s="433"/>
      <c r="CY107" s="433"/>
      <c r="CZ107" s="433"/>
      <c r="DA107" s="433"/>
      <c r="DB107" s="433"/>
      <c r="DC107" s="433"/>
      <c r="DD107" s="433"/>
      <c r="DE107" s="433"/>
      <c r="DF107" s="433"/>
      <c r="DG107" s="433"/>
      <c r="DH107" s="433"/>
      <c r="DI107" s="433"/>
      <c r="DJ107" s="433"/>
      <c r="DK107" s="433"/>
      <c r="DL107" s="433"/>
      <c r="DM107" s="433"/>
      <c r="DN107" s="433"/>
      <c r="DO107" s="433"/>
      <c r="DP107" s="433"/>
      <c r="DQ107" s="433"/>
      <c r="DR107" s="433"/>
      <c r="DS107" s="433"/>
      <c r="DT107" s="433"/>
      <c r="DU107" s="433"/>
      <c r="DV107" s="433"/>
      <c r="DW107" s="433"/>
      <c r="DX107" s="433"/>
      <c r="DY107" s="433"/>
      <c r="DZ107" s="433"/>
      <c r="EA107" s="433"/>
      <c r="EB107" s="433"/>
      <c r="EC107" s="433"/>
      <c r="ED107" s="433"/>
      <c r="EE107" s="433"/>
      <c r="EF107" s="433"/>
      <c r="EG107" s="433"/>
      <c r="EH107" s="433"/>
      <c r="EI107" s="433"/>
      <c r="EJ107" s="433"/>
      <c r="EK107" s="433"/>
      <c r="EL107" s="433"/>
      <c r="EM107" s="433"/>
      <c r="EN107" s="433"/>
      <c r="EO107" s="433"/>
    </row>
    <row r="108" spans="1:145">
      <c r="A108" s="432"/>
      <c r="B108" s="432"/>
      <c r="C108" s="432"/>
      <c r="D108" s="432"/>
      <c r="E108" s="432"/>
      <c r="F108" s="432"/>
      <c r="G108" s="432"/>
      <c r="H108" s="432"/>
      <c r="I108" s="432"/>
      <c r="J108" s="432"/>
      <c r="K108" s="432"/>
      <c r="L108" s="432"/>
      <c r="M108" s="432"/>
      <c r="N108" s="432"/>
      <c r="O108" s="432"/>
      <c r="P108" s="432"/>
      <c r="U108" s="433"/>
      <c r="V108" s="433"/>
      <c r="W108" s="433"/>
      <c r="X108" s="433"/>
      <c r="Y108" s="433"/>
      <c r="Z108" s="433"/>
      <c r="AA108" s="433"/>
      <c r="AB108" s="433"/>
      <c r="AC108" s="433"/>
      <c r="AD108" s="433"/>
      <c r="AE108" s="433"/>
      <c r="AF108" s="433"/>
      <c r="AG108" s="433"/>
      <c r="AH108" s="433"/>
      <c r="AI108" s="433"/>
      <c r="AJ108" s="433"/>
      <c r="AK108" s="433"/>
      <c r="AL108" s="433"/>
      <c r="AM108" s="433"/>
      <c r="AN108" s="433"/>
      <c r="AO108" s="433"/>
      <c r="AP108" s="433"/>
      <c r="AQ108" s="433"/>
      <c r="AR108" s="433"/>
      <c r="AS108" s="433"/>
      <c r="AT108" s="433"/>
      <c r="AU108" s="433"/>
      <c r="AV108" s="433"/>
      <c r="AW108" s="433"/>
      <c r="AX108" s="433"/>
      <c r="AY108" s="433"/>
      <c r="AZ108" s="433"/>
      <c r="BA108" s="433"/>
      <c r="BB108" s="433"/>
      <c r="BC108" s="433"/>
      <c r="BD108" s="433"/>
      <c r="BE108" s="433"/>
      <c r="BF108" s="433"/>
      <c r="BG108" s="433"/>
      <c r="BH108" s="433"/>
      <c r="BI108" s="433"/>
      <c r="BJ108" s="433"/>
      <c r="BK108" s="433"/>
      <c r="BL108" s="433"/>
      <c r="BM108" s="433"/>
      <c r="BN108" s="433"/>
      <c r="BO108" s="433"/>
      <c r="BP108" s="433"/>
      <c r="BQ108" s="433"/>
      <c r="BR108" s="433"/>
      <c r="BS108" s="433"/>
      <c r="BT108" s="433"/>
      <c r="BU108" s="433"/>
      <c r="BV108" s="433"/>
      <c r="BW108" s="433"/>
      <c r="BX108" s="433"/>
      <c r="BY108" s="433"/>
      <c r="BZ108" s="433"/>
      <c r="CA108" s="433"/>
      <c r="CB108" s="433"/>
      <c r="CC108" s="433"/>
      <c r="CD108" s="433"/>
      <c r="CE108" s="433"/>
      <c r="CF108" s="433"/>
      <c r="CG108" s="433"/>
      <c r="CH108" s="433"/>
      <c r="CI108" s="433"/>
      <c r="CJ108" s="433"/>
      <c r="CK108" s="433"/>
      <c r="CL108" s="433"/>
      <c r="CM108" s="433"/>
      <c r="CN108" s="433"/>
      <c r="CO108" s="433"/>
      <c r="CP108" s="433"/>
      <c r="CQ108" s="433"/>
      <c r="CR108" s="433"/>
      <c r="CS108" s="433"/>
      <c r="CT108" s="433"/>
      <c r="CU108" s="433"/>
      <c r="CV108" s="433"/>
      <c r="CW108" s="433"/>
      <c r="CX108" s="433"/>
      <c r="CY108" s="433"/>
      <c r="CZ108" s="433"/>
      <c r="DA108" s="433"/>
      <c r="DB108" s="433"/>
      <c r="DC108" s="433"/>
      <c r="DD108" s="433"/>
      <c r="DE108" s="433"/>
      <c r="DF108" s="433"/>
      <c r="DG108" s="433"/>
      <c r="DH108" s="433"/>
      <c r="DI108" s="433"/>
      <c r="DJ108" s="433"/>
      <c r="DK108" s="433"/>
      <c r="DL108" s="433"/>
      <c r="DM108" s="433"/>
      <c r="DN108" s="433"/>
      <c r="DO108" s="433"/>
      <c r="DP108" s="433"/>
      <c r="DQ108" s="433"/>
      <c r="DR108" s="433"/>
      <c r="DS108" s="433"/>
      <c r="DT108" s="433"/>
      <c r="DU108" s="433"/>
      <c r="DV108" s="433"/>
      <c r="DW108" s="433"/>
      <c r="DX108" s="433"/>
      <c r="DY108" s="433"/>
      <c r="DZ108" s="433"/>
      <c r="EA108" s="433"/>
      <c r="EB108" s="433"/>
      <c r="EC108" s="433"/>
      <c r="ED108" s="433"/>
      <c r="EE108" s="433"/>
      <c r="EF108" s="433"/>
      <c r="EG108" s="433"/>
      <c r="EH108" s="433"/>
      <c r="EI108" s="433"/>
      <c r="EJ108" s="433"/>
      <c r="EK108" s="433"/>
      <c r="EL108" s="433"/>
      <c r="EM108" s="433"/>
      <c r="EN108" s="433"/>
      <c r="EO108" s="433"/>
    </row>
    <row r="109" spans="1:145">
      <c r="A109" s="432"/>
      <c r="B109" s="432"/>
      <c r="C109" s="432"/>
      <c r="D109" s="432"/>
      <c r="E109" s="432"/>
      <c r="F109" s="432"/>
      <c r="G109" s="432"/>
      <c r="H109" s="432"/>
      <c r="I109" s="432"/>
      <c r="J109" s="432"/>
      <c r="K109" s="432"/>
      <c r="L109" s="432"/>
      <c r="M109" s="432"/>
      <c r="N109" s="432"/>
      <c r="O109" s="432"/>
      <c r="P109" s="432"/>
      <c r="U109" s="433"/>
      <c r="V109" s="433"/>
      <c r="W109" s="433"/>
      <c r="X109" s="433"/>
      <c r="Y109" s="433"/>
      <c r="Z109" s="433"/>
      <c r="AA109" s="433"/>
      <c r="AB109" s="433"/>
      <c r="AC109" s="433"/>
      <c r="AD109" s="433"/>
      <c r="AE109" s="433"/>
      <c r="AF109" s="433"/>
      <c r="AG109" s="433"/>
      <c r="AH109" s="433"/>
      <c r="AI109" s="433"/>
      <c r="AJ109" s="433"/>
      <c r="AK109" s="433"/>
      <c r="AL109" s="433"/>
      <c r="AM109" s="433"/>
      <c r="AN109" s="433"/>
      <c r="AO109" s="433"/>
      <c r="AP109" s="433"/>
      <c r="AQ109" s="433"/>
      <c r="AR109" s="433"/>
      <c r="AS109" s="433"/>
      <c r="AT109" s="433"/>
      <c r="AU109" s="433"/>
      <c r="AV109" s="433"/>
      <c r="AW109" s="433"/>
      <c r="AX109" s="433"/>
      <c r="AY109" s="433"/>
      <c r="AZ109" s="433"/>
      <c r="BA109" s="433"/>
      <c r="BB109" s="433"/>
      <c r="BC109" s="433"/>
      <c r="BD109" s="433"/>
      <c r="BE109" s="433"/>
      <c r="BF109" s="433"/>
      <c r="BG109" s="433"/>
      <c r="BH109" s="433"/>
      <c r="BI109" s="433"/>
      <c r="BJ109" s="433"/>
      <c r="BK109" s="433"/>
      <c r="BL109" s="433"/>
      <c r="BM109" s="433"/>
      <c r="BN109" s="433"/>
      <c r="BO109" s="433"/>
      <c r="BP109" s="433"/>
      <c r="BQ109" s="433"/>
      <c r="BR109" s="433"/>
      <c r="BS109" s="433"/>
      <c r="BT109" s="433"/>
      <c r="BU109" s="433"/>
      <c r="BV109" s="433"/>
      <c r="BW109" s="433"/>
      <c r="BX109" s="433"/>
      <c r="BY109" s="433"/>
      <c r="BZ109" s="433"/>
      <c r="CA109" s="433"/>
      <c r="CB109" s="433"/>
      <c r="CC109" s="433"/>
      <c r="CD109" s="433"/>
      <c r="CE109" s="433"/>
      <c r="CF109" s="433"/>
      <c r="CG109" s="433"/>
      <c r="CH109" s="433"/>
      <c r="CI109" s="433"/>
      <c r="CJ109" s="433"/>
      <c r="CK109" s="433"/>
      <c r="CL109" s="433"/>
      <c r="CM109" s="433"/>
      <c r="CN109" s="433"/>
      <c r="CO109" s="433"/>
      <c r="CP109" s="433"/>
      <c r="CQ109" s="433"/>
      <c r="CR109" s="433"/>
      <c r="CS109" s="433"/>
      <c r="CT109" s="433"/>
      <c r="CU109" s="433"/>
      <c r="CV109" s="433"/>
      <c r="CW109" s="433"/>
      <c r="CX109" s="433"/>
      <c r="CY109" s="433"/>
      <c r="CZ109" s="433"/>
      <c r="DA109" s="433"/>
      <c r="DB109" s="433"/>
      <c r="DC109" s="433"/>
      <c r="DD109" s="433"/>
      <c r="DE109" s="433"/>
      <c r="DF109" s="433"/>
      <c r="DG109" s="433"/>
      <c r="DH109" s="433"/>
      <c r="DI109" s="433"/>
      <c r="DJ109" s="433"/>
      <c r="DK109" s="433"/>
      <c r="DL109" s="433"/>
      <c r="DM109" s="433"/>
      <c r="DN109" s="433"/>
      <c r="DO109" s="433"/>
      <c r="DP109" s="433"/>
      <c r="DQ109" s="433"/>
      <c r="DR109" s="433"/>
      <c r="DS109" s="433"/>
      <c r="DT109" s="433"/>
      <c r="DU109" s="433"/>
      <c r="DV109" s="433"/>
      <c r="DW109" s="433"/>
      <c r="DX109" s="433"/>
      <c r="DY109" s="433"/>
      <c r="DZ109" s="433"/>
      <c r="EA109" s="433"/>
      <c r="EB109" s="433"/>
      <c r="EC109" s="433"/>
      <c r="ED109" s="433"/>
      <c r="EE109" s="433"/>
      <c r="EF109" s="433"/>
      <c r="EG109" s="433"/>
      <c r="EH109" s="433"/>
      <c r="EI109" s="433"/>
      <c r="EJ109" s="433"/>
      <c r="EK109" s="433"/>
      <c r="EL109" s="433"/>
      <c r="EM109" s="433"/>
      <c r="EN109" s="433"/>
      <c r="EO109" s="433"/>
    </row>
    <row r="110" spans="1:145">
      <c r="A110" s="432"/>
      <c r="B110" s="432"/>
      <c r="C110" s="432"/>
      <c r="D110" s="432"/>
      <c r="E110" s="432"/>
      <c r="F110" s="432"/>
      <c r="G110" s="432"/>
      <c r="H110" s="432"/>
      <c r="I110" s="432"/>
      <c r="J110" s="432"/>
      <c r="K110" s="432"/>
      <c r="L110" s="432"/>
      <c r="M110" s="432"/>
      <c r="N110" s="432"/>
      <c r="O110" s="432"/>
      <c r="P110" s="432"/>
      <c r="U110" s="433"/>
      <c r="V110" s="433"/>
      <c r="W110" s="433"/>
      <c r="X110" s="433"/>
      <c r="Y110" s="433"/>
      <c r="Z110" s="433"/>
      <c r="AA110" s="433"/>
      <c r="AB110" s="433"/>
      <c r="AC110" s="433"/>
      <c r="AD110" s="433"/>
      <c r="AE110" s="433"/>
      <c r="AF110" s="433"/>
      <c r="AG110" s="433"/>
      <c r="AH110" s="433"/>
      <c r="AI110" s="433"/>
      <c r="AJ110" s="433"/>
      <c r="AK110" s="433"/>
      <c r="AL110" s="433"/>
      <c r="AM110" s="433"/>
      <c r="AN110" s="433"/>
      <c r="AO110" s="433"/>
      <c r="AP110" s="433"/>
      <c r="AQ110" s="433"/>
      <c r="AR110" s="433"/>
      <c r="AS110" s="433"/>
      <c r="AT110" s="433"/>
      <c r="AU110" s="433"/>
      <c r="AV110" s="433"/>
      <c r="AW110" s="433"/>
      <c r="AX110" s="433"/>
      <c r="AY110" s="433"/>
      <c r="AZ110" s="433"/>
      <c r="BA110" s="433"/>
      <c r="BB110" s="433"/>
      <c r="BC110" s="433"/>
      <c r="BD110" s="433"/>
      <c r="BE110" s="433"/>
      <c r="BF110" s="433"/>
      <c r="BG110" s="433"/>
      <c r="BH110" s="433"/>
      <c r="BI110" s="433"/>
      <c r="BJ110" s="433"/>
      <c r="BK110" s="433"/>
      <c r="BL110" s="433"/>
      <c r="BM110" s="433"/>
      <c r="BN110" s="433"/>
      <c r="BO110" s="433"/>
      <c r="BP110" s="433"/>
      <c r="BQ110" s="433"/>
      <c r="BR110" s="433"/>
      <c r="BS110" s="433"/>
      <c r="BT110" s="433"/>
      <c r="BU110" s="433"/>
      <c r="BV110" s="433"/>
      <c r="BW110" s="433"/>
      <c r="BX110" s="433"/>
      <c r="BY110" s="433"/>
      <c r="BZ110" s="433"/>
      <c r="CA110" s="433"/>
      <c r="CB110" s="433"/>
      <c r="CC110" s="433"/>
      <c r="CD110" s="433"/>
      <c r="CE110" s="433"/>
      <c r="CF110" s="433"/>
      <c r="CG110" s="433"/>
      <c r="CH110" s="433"/>
      <c r="CI110" s="433"/>
      <c r="CJ110" s="433"/>
      <c r="CK110" s="433"/>
      <c r="CL110" s="433"/>
      <c r="CM110" s="433"/>
      <c r="CN110" s="433"/>
      <c r="CO110" s="433"/>
      <c r="CP110" s="433"/>
      <c r="CQ110" s="433"/>
      <c r="CR110" s="433"/>
      <c r="CS110" s="433"/>
      <c r="CT110" s="433"/>
      <c r="CU110" s="433"/>
      <c r="CV110" s="433"/>
      <c r="CW110" s="433"/>
      <c r="CX110" s="433"/>
      <c r="CY110" s="433"/>
      <c r="CZ110" s="433"/>
      <c r="DA110" s="433"/>
      <c r="DB110" s="433"/>
      <c r="DC110" s="433"/>
      <c r="DD110" s="433"/>
      <c r="DE110" s="433"/>
      <c r="DF110" s="433"/>
      <c r="DG110" s="433"/>
      <c r="DH110" s="433"/>
      <c r="DI110" s="433"/>
      <c r="DJ110" s="433"/>
      <c r="DK110" s="433"/>
      <c r="DL110" s="433"/>
      <c r="DM110" s="433"/>
      <c r="DN110" s="433"/>
      <c r="DO110" s="433"/>
      <c r="DP110" s="433"/>
      <c r="DQ110" s="433"/>
      <c r="DR110" s="433"/>
      <c r="DS110" s="433"/>
      <c r="DT110" s="433"/>
      <c r="DU110" s="433"/>
      <c r="DV110" s="433"/>
      <c r="DW110" s="433"/>
      <c r="DX110" s="433"/>
      <c r="DY110" s="433"/>
      <c r="DZ110" s="433"/>
      <c r="EA110" s="433"/>
      <c r="EB110" s="433"/>
      <c r="EC110" s="433"/>
      <c r="ED110" s="433"/>
      <c r="EE110" s="433"/>
      <c r="EF110" s="433"/>
      <c r="EG110" s="433"/>
      <c r="EH110" s="433"/>
      <c r="EI110" s="433"/>
      <c r="EJ110" s="433"/>
      <c r="EK110" s="433"/>
      <c r="EL110" s="433"/>
      <c r="EM110" s="433"/>
      <c r="EN110" s="433"/>
      <c r="EO110" s="433"/>
    </row>
    <row r="111" spans="1:145">
      <c r="A111" s="432"/>
      <c r="B111" s="432"/>
      <c r="C111" s="432"/>
      <c r="D111" s="432"/>
      <c r="E111" s="432"/>
      <c r="F111" s="432"/>
      <c r="G111" s="432"/>
      <c r="H111" s="432"/>
      <c r="I111" s="432"/>
      <c r="J111" s="432"/>
      <c r="K111" s="432"/>
      <c r="L111" s="432"/>
      <c r="M111" s="432"/>
      <c r="N111" s="432"/>
      <c r="O111" s="432"/>
      <c r="P111" s="432"/>
      <c r="U111" s="433"/>
      <c r="V111" s="433"/>
      <c r="W111" s="433"/>
      <c r="X111" s="433"/>
      <c r="Y111" s="433"/>
      <c r="Z111" s="433"/>
      <c r="AA111" s="433"/>
      <c r="AB111" s="433"/>
      <c r="AC111" s="433"/>
      <c r="AD111" s="433"/>
      <c r="AE111" s="433"/>
      <c r="AF111" s="433"/>
      <c r="AG111" s="433"/>
      <c r="AH111" s="433"/>
      <c r="AI111" s="433"/>
      <c r="AJ111" s="433"/>
      <c r="AK111" s="433"/>
      <c r="AL111" s="433"/>
      <c r="AM111" s="433"/>
      <c r="AN111" s="433"/>
      <c r="AO111" s="433"/>
      <c r="AP111" s="433"/>
      <c r="AQ111" s="433"/>
      <c r="AR111" s="433"/>
      <c r="AS111" s="433"/>
      <c r="AT111" s="433"/>
      <c r="AU111" s="433"/>
      <c r="AV111" s="433"/>
      <c r="AW111" s="433"/>
      <c r="AX111" s="433"/>
      <c r="AY111" s="433"/>
      <c r="AZ111" s="433"/>
      <c r="BA111" s="433"/>
      <c r="BB111" s="433"/>
      <c r="BC111" s="433"/>
      <c r="BD111" s="433"/>
      <c r="BE111" s="433"/>
      <c r="BF111" s="433"/>
      <c r="BG111" s="433"/>
      <c r="BH111" s="433"/>
      <c r="BI111" s="433"/>
      <c r="BJ111" s="433"/>
      <c r="BK111" s="433"/>
      <c r="BL111" s="433"/>
      <c r="BM111" s="433"/>
      <c r="BN111" s="433"/>
      <c r="BO111" s="433"/>
      <c r="BP111" s="433"/>
      <c r="BQ111" s="433"/>
      <c r="BR111" s="433"/>
      <c r="BS111" s="433"/>
      <c r="BT111" s="433"/>
      <c r="BU111" s="433"/>
      <c r="BV111" s="433"/>
      <c r="BW111" s="433"/>
      <c r="BX111" s="433"/>
      <c r="BY111" s="433"/>
      <c r="BZ111" s="433"/>
      <c r="CA111" s="433"/>
      <c r="CB111" s="433"/>
      <c r="CC111" s="433"/>
      <c r="CD111" s="433"/>
      <c r="CE111" s="433"/>
      <c r="CF111" s="433"/>
      <c r="CG111" s="433"/>
      <c r="CH111" s="433"/>
      <c r="CI111" s="433"/>
      <c r="CJ111" s="433"/>
      <c r="CK111" s="433"/>
      <c r="CL111" s="433"/>
      <c r="CM111" s="433"/>
      <c r="CN111" s="433"/>
      <c r="CO111" s="433"/>
      <c r="CP111" s="433"/>
      <c r="CQ111" s="433"/>
      <c r="CR111" s="433"/>
      <c r="CS111" s="433"/>
      <c r="CT111" s="433"/>
      <c r="CU111" s="433"/>
      <c r="CV111" s="433"/>
      <c r="CW111" s="433"/>
      <c r="CX111" s="433"/>
      <c r="CY111" s="433"/>
      <c r="CZ111" s="433"/>
      <c r="DA111" s="433"/>
      <c r="DB111" s="433"/>
      <c r="DC111" s="433"/>
      <c r="DD111" s="433"/>
      <c r="DE111" s="433"/>
      <c r="DF111" s="433"/>
      <c r="DG111" s="433"/>
      <c r="DH111" s="433"/>
      <c r="DI111" s="433"/>
      <c r="DJ111" s="433"/>
      <c r="DK111" s="433"/>
      <c r="DL111" s="433"/>
      <c r="DM111" s="433"/>
      <c r="DN111" s="433"/>
      <c r="DO111" s="433"/>
      <c r="DP111" s="433"/>
      <c r="DQ111" s="433"/>
      <c r="DR111" s="433"/>
      <c r="DS111" s="433"/>
      <c r="DT111" s="433"/>
      <c r="DU111" s="433"/>
      <c r="DV111" s="433"/>
      <c r="DW111" s="433"/>
      <c r="DX111" s="433"/>
      <c r="DY111" s="433"/>
      <c r="DZ111" s="433"/>
      <c r="EA111" s="433"/>
      <c r="EB111" s="433"/>
      <c r="EC111" s="433"/>
      <c r="ED111" s="433"/>
      <c r="EE111" s="433"/>
      <c r="EF111" s="433"/>
      <c r="EG111" s="433"/>
      <c r="EH111" s="433"/>
      <c r="EI111" s="433"/>
      <c r="EJ111" s="433"/>
      <c r="EK111" s="433"/>
      <c r="EL111" s="433"/>
      <c r="EM111" s="433"/>
      <c r="EN111" s="433"/>
      <c r="EO111" s="433"/>
    </row>
    <row r="112" spans="1:145">
      <c r="A112" s="432"/>
      <c r="B112" s="432"/>
      <c r="C112" s="432"/>
      <c r="D112" s="432"/>
      <c r="E112" s="432"/>
      <c r="F112" s="432"/>
      <c r="G112" s="432"/>
      <c r="H112" s="432"/>
      <c r="I112" s="432"/>
      <c r="J112" s="432"/>
      <c r="K112" s="432"/>
      <c r="L112" s="432"/>
      <c r="M112" s="432"/>
      <c r="N112" s="432"/>
      <c r="O112" s="432"/>
      <c r="P112" s="432"/>
      <c r="U112" s="433"/>
      <c r="V112" s="433"/>
      <c r="W112" s="433"/>
      <c r="X112" s="433"/>
      <c r="Y112" s="433"/>
      <c r="Z112" s="433"/>
      <c r="AA112" s="433"/>
      <c r="AB112" s="433"/>
      <c r="AC112" s="433"/>
      <c r="AD112" s="433"/>
      <c r="AE112" s="433"/>
      <c r="AF112" s="433"/>
      <c r="AG112" s="433"/>
      <c r="AH112" s="433"/>
      <c r="AI112" s="433"/>
      <c r="AJ112" s="433"/>
      <c r="AK112" s="433"/>
      <c r="AL112" s="433"/>
      <c r="AM112" s="433"/>
      <c r="AN112" s="433"/>
      <c r="AO112" s="433"/>
      <c r="AP112" s="433"/>
      <c r="AQ112" s="433"/>
      <c r="AR112" s="433"/>
      <c r="AS112" s="433"/>
      <c r="AT112" s="433"/>
      <c r="AU112" s="433"/>
      <c r="AV112" s="433"/>
      <c r="AW112" s="433"/>
      <c r="AX112" s="433"/>
      <c r="AY112" s="433"/>
      <c r="AZ112" s="433"/>
      <c r="BA112" s="433"/>
      <c r="BB112" s="433"/>
      <c r="BC112" s="433"/>
      <c r="BD112" s="433"/>
      <c r="BE112" s="433"/>
      <c r="BF112" s="433"/>
      <c r="BG112" s="433"/>
      <c r="BH112" s="433"/>
      <c r="BI112" s="433"/>
      <c r="BJ112" s="433"/>
      <c r="BK112" s="433"/>
      <c r="BL112" s="433"/>
      <c r="BM112" s="433"/>
      <c r="BN112" s="433"/>
      <c r="BO112" s="433"/>
      <c r="BP112" s="433"/>
      <c r="BQ112" s="433"/>
      <c r="BR112" s="433"/>
      <c r="BS112" s="433"/>
      <c r="BT112" s="433"/>
      <c r="BU112" s="433"/>
      <c r="BV112" s="433"/>
      <c r="BW112" s="433"/>
      <c r="BX112" s="433"/>
      <c r="BY112" s="433"/>
      <c r="BZ112" s="433"/>
      <c r="CA112" s="433"/>
      <c r="CB112" s="433"/>
      <c r="CC112" s="433"/>
      <c r="CD112" s="433"/>
      <c r="CE112" s="433"/>
      <c r="CF112" s="433"/>
      <c r="CG112" s="433"/>
      <c r="CH112" s="433"/>
      <c r="CI112" s="433"/>
      <c r="CJ112" s="433"/>
      <c r="CK112" s="433"/>
      <c r="CL112" s="433"/>
      <c r="CM112" s="433"/>
      <c r="CN112" s="433"/>
      <c r="CO112" s="433"/>
      <c r="CP112" s="433"/>
      <c r="CQ112" s="433"/>
      <c r="CR112" s="433"/>
      <c r="CS112" s="433"/>
      <c r="CT112" s="433"/>
      <c r="CU112" s="433"/>
      <c r="CV112" s="433"/>
      <c r="CW112" s="433"/>
      <c r="CX112" s="433"/>
      <c r="CY112" s="433"/>
      <c r="CZ112" s="433"/>
      <c r="DA112" s="433"/>
      <c r="DB112" s="433"/>
      <c r="DC112" s="433"/>
      <c r="DD112" s="433"/>
      <c r="DE112" s="433"/>
      <c r="DF112" s="433"/>
      <c r="DG112" s="433"/>
      <c r="DH112" s="433"/>
      <c r="DI112" s="433"/>
      <c r="DJ112" s="433"/>
      <c r="DK112" s="433"/>
      <c r="DL112" s="433"/>
      <c r="DM112" s="433"/>
      <c r="DN112" s="433"/>
      <c r="DO112" s="433"/>
      <c r="DP112" s="433"/>
      <c r="DQ112" s="433"/>
      <c r="DR112" s="433"/>
      <c r="DS112" s="433"/>
      <c r="DT112" s="433"/>
      <c r="DU112" s="433"/>
      <c r="DV112" s="433"/>
      <c r="DW112" s="433"/>
      <c r="DX112" s="433"/>
      <c r="DY112" s="433"/>
      <c r="DZ112" s="433"/>
      <c r="EA112" s="433"/>
      <c r="EB112" s="433"/>
      <c r="EC112" s="433"/>
      <c r="ED112" s="433"/>
      <c r="EE112" s="433"/>
      <c r="EF112" s="433"/>
      <c r="EG112" s="433"/>
      <c r="EH112" s="433"/>
      <c r="EI112" s="433"/>
      <c r="EJ112" s="433"/>
      <c r="EK112" s="433"/>
      <c r="EL112" s="433"/>
      <c r="EM112" s="433"/>
      <c r="EN112" s="433"/>
      <c r="EO112" s="433"/>
    </row>
    <row r="113" spans="1:145">
      <c r="A113" s="432"/>
      <c r="B113" s="432"/>
      <c r="C113" s="432"/>
      <c r="D113" s="432"/>
      <c r="E113" s="432"/>
      <c r="F113" s="432"/>
      <c r="G113" s="432"/>
      <c r="H113" s="432"/>
      <c r="I113" s="432"/>
      <c r="J113" s="432"/>
      <c r="K113" s="432"/>
      <c r="L113" s="432"/>
      <c r="M113" s="432"/>
      <c r="N113" s="432"/>
      <c r="O113" s="432"/>
      <c r="P113" s="432"/>
      <c r="U113" s="433"/>
      <c r="V113" s="433"/>
      <c r="W113" s="433"/>
      <c r="X113" s="433"/>
      <c r="Y113" s="433"/>
      <c r="Z113" s="433"/>
      <c r="AA113" s="433"/>
      <c r="AB113" s="433"/>
      <c r="AC113" s="433"/>
      <c r="AD113" s="433"/>
      <c r="AE113" s="433"/>
      <c r="AF113" s="433"/>
      <c r="AG113" s="433"/>
      <c r="AH113" s="433"/>
      <c r="AI113" s="433"/>
      <c r="AJ113" s="433"/>
      <c r="AK113" s="433"/>
      <c r="AL113" s="433"/>
      <c r="AM113" s="433"/>
      <c r="AN113" s="433"/>
      <c r="AO113" s="433"/>
      <c r="AP113" s="433"/>
      <c r="AQ113" s="433"/>
      <c r="AR113" s="433"/>
      <c r="AS113" s="433"/>
      <c r="AT113" s="433"/>
      <c r="AU113" s="433"/>
      <c r="AV113" s="433"/>
      <c r="AW113" s="433"/>
      <c r="AX113" s="433"/>
      <c r="AY113" s="433"/>
      <c r="AZ113" s="433"/>
      <c r="BA113" s="433"/>
      <c r="BB113" s="433"/>
      <c r="BC113" s="433"/>
      <c r="BD113" s="433"/>
      <c r="BE113" s="433"/>
      <c r="BF113" s="433"/>
      <c r="BG113" s="433"/>
      <c r="BH113" s="433"/>
      <c r="BI113" s="433"/>
      <c r="BJ113" s="433"/>
      <c r="BK113" s="433"/>
      <c r="BL113" s="433"/>
      <c r="BM113" s="433"/>
      <c r="BN113" s="433"/>
      <c r="BO113" s="433"/>
      <c r="BP113" s="433"/>
      <c r="BQ113" s="433"/>
      <c r="BR113" s="433"/>
      <c r="BS113" s="433"/>
      <c r="BT113" s="433"/>
      <c r="BU113" s="433"/>
      <c r="BV113" s="433"/>
      <c r="BW113" s="433"/>
      <c r="BX113" s="433"/>
      <c r="BY113" s="433"/>
      <c r="BZ113" s="433"/>
      <c r="CA113" s="433"/>
      <c r="CB113" s="433"/>
      <c r="CC113" s="433"/>
      <c r="CD113" s="433"/>
      <c r="CE113" s="433"/>
      <c r="CF113" s="433"/>
      <c r="CG113" s="433"/>
      <c r="CH113" s="433"/>
      <c r="CI113" s="433"/>
      <c r="CJ113" s="433"/>
      <c r="CK113" s="433"/>
      <c r="CL113" s="433"/>
      <c r="CM113" s="433"/>
      <c r="CN113" s="433"/>
      <c r="CO113" s="433"/>
      <c r="CP113" s="433"/>
      <c r="CQ113" s="433"/>
      <c r="CR113" s="433"/>
      <c r="CS113" s="433"/>
      <c r="CT113" s="433"/>
      <c r="CU113" s="433"/>
      <c r="CV113" s="433"/>
      <c r="CW113" s="433"/>
      <c r="CX113" s="433"/>
      <c r="CY113" s="433"/>
      <c r="CZ113" s="433"/>
      <c r="DA113" s="433"/>
      <c r="DB113" s="433"/>
      <c r="DC113" s="433"/>
      <c r="DD113" s="433"/>
      <c r="DE113" s="433"/>
      <c r="DF113" s="433"/>
      <c r="DG113" s="433"/>
      <c r="DH113" s="433"/>
      <c r="DI113" s="433"/>
      <c r="DJ113" s="433"/>
      <c r="DK113" s="433"/>
      <c r="DL113" s="433"/>
      <c r="DM113" s="433"/>
      <c r="DN113" s="433"/>
      <c r="DO113" s="433"/>
      <c r="DP113" s="433"/>
      <c r="DQ113" s="433"/>
      <c r="DR113" s="433"/>
      <c r="DS113" s="433"/>
      <c r="DT113" s="433"/>
      <c r="DU113" s="433"/>
      <c r="DV113" s="433"/>
      <c r="DW113" s="433"/>
      <c r="DX113" s="433"/>
      <c r="DY113" s="433"/>
      <c r="DZ113" s="433"/>
      <c r="EA113" s="433"/>
      <c r="EB113" s="433"/>
      <c r="EC113" s="433"/>
      <c r="ED113" s="433"/>
      <c r="EE113" s="433"/>
      <c r="EF113" s="433"/>
      <c r="EG113" s="433"/>
      <c r="EH113" s="433"/>
      <c r="EI113" s="433"/>
      <c r="EJ113" s="433"/>
      <c r="EK113" s="433"/>
      <c r="EL113" s="433"/>
      <c r="EM113" s="433"/>
      <c r="EN113" s="433"/>
      <c r="EO113" s="433"/>
    </row>
    <row r="114" spans="1:145">
      <c r="A114" s="432"/>
      <c r="B114" s="432"/>
      <c r="C114" s="432"/>
      <c r="D114" s="432"/>
      <c r="E114" s="432"/>
      <c r="F114" s="432"/>
      <c r="G114" s="432"/>
      <c r="H114" s="432"/>
      <c r="I114" s="432"/>
      <c r="J114" s="432"/>
      <c r="K114" s="432"/>
      <c r="L114" s="432"/>
      <c r="M114" s="432"/>
      <c r="N114" s="432"/>
      <c r="O114" s="432"/>
      <c r="P114" s="432"/>
      <c r="U114" s="433"/>
      <c r="V114" s="433"/>
      <c r="W114" s="433"/>
      <c r="X114" s="433"/>
      <c r="Y114" s="433"/>
      <c r="Z114" s="433"/>
      <c r="AA114" s="433"/>
      <c r="AB114" s="433"/>
      <c r="AC114" s="433"/>
      <c r="AD114" s="433"/>
      <c r="AE114" s="433"/>
      <c r="AF114" s="433"/>
      <c r="AG114" s="433"/>
      <c r="AH114" s="433"/>
      <c r="AI114" s="433"/>
      <c r="AJ114" s="433"/>
      <c r="AK114" s="433"/>
      <c r="AL114" s="433"/>
      <c r="AM114" s="433"/>
      <c r="AN114" s="433"/>
      <c r="AO114" s="433"/>
      <c r="AP114" s="433"/>
      <c r="AQ114" s="433"/>
      <c r="AR114" s="433"/>
      <c r="AS114" s="433"/>
      <c r="AT114" s="433"/>
      <c r="AU114" s="433"/>
      <c r="AV114" s="433"/>
      <c r="AW114" s="433"/>
      <c r="AX114" s="433"/>
      <c r="AY114" s="433"/>
      <c r="AZ114" s="433"/>
      <c r="BA114" s="433"/>
      <c r="BB114" s="433"/>
      <c r="BC114" s="433"/>
      <c r="BD114" s="433"/>
      <c r="BE114" s="433"/>
      <c r="BF114" s="433"/>
      <c r="BG114" s="433"/>
      <c r="BH114" s="433"/>
      <c r="BI114" s="433"/>
      <c r="BJ114" s="433"/>
      <c r="BK114" s="433"/>
      <c r="BL114" s="433"/>
      <c r="BM114" s="433"/>
      <c r="BN114" s="433"/>
      <c r="BO114" s="433"/>
      <c r="BP114" s="433"/>
      <c r="BQ114" s="433"/>
      <c r="BR114" s="433"/>
      <c r="BS114" s="433"/>
      <c r="BT114" s="433"/>
      <c r="BU114" s="433"/>
      <c r="BV114" s="433"/>
      <c r="BW114" s="433"/>
      <c r="BX114" s="433"/>
      <c r="BY114" s="433"/>
      <c r="BZ114" s="433"/>
      <c r="CA114" s="433"/>
      <c r="CB114" s="433"/>
      <c r="CC114" s="433"/>
      <c r="CD114" s="433"/>
      <c r="CE114" s="433"/>
      <c r="CF114" s="433"/>
      <c r="CG114" s="433"/>
      <c r="CH114" s="433"/>
      <c r="CI114" s="433"/>
      <c r="CJ114" s="433"/>
      <c r="CK114" s="433"/>
      <c r="CL114" s="433"/>
      <c r="CM114" s="433"/>
      <c r="CN114" s="433"/>
      <c r="CO114" s="433"/>
      <c r="CP114" s="433"/>
      <c r="CQ114" s="433"/>
      <c r="CR114" s="433"/>
      <c r="CS114" s="433"/>
      <c r="CT114" s="433"/>
      <c r="CU114" s="433"/>
      <c r="CV114" s="433"/>
      <c r="CW114" s="433"/>
      <c r="CX114" s="433"/>
      <c r="CY114" s="433"/>
      <c r="CZ114" s="433"/>
      <c r="DA114" s="433"/>
      <c r="DB114" s="433"/>
      <c r="DC114" s="433"/>
      <c r="DD114" s="433"/>
      <c r="DE114" s="433"/>
      <c r="DF114" s="433"/>
      <c r="DG114" s="433"/>
      <c r="DH114" s="433"/>
      <c r="DI114" s="433"/>
      <c r="DJ114" s="433"/>
      <c r="DK114" s="433"/>
      <c r="DL114" s="433"/>
      <c r="DM114" s="433"/>
      <c r="DN114" s="433"/>
      <c r="DO114" s="433"/>
      <c r="DP114" s="433"/>
      <c r="DQ114" s="433"/>
      <c r="DR114" s="433"/>
      <c r="DS114" s="433"/>
      <c r="DT114" s="433"/>
      <c r="DU114" s="433"/>
      <c r="DV114" s="433"/>
      <c r="DW114" s="433"/>
      <c r="DX114" s="433"/>
      <c r="DY114" s="433"/>
      <c r="DZ114" s="433"/>
      <c r="EA114" s="433"/>
      <c r="EB114" s="433"/>
      <c r="EC114" s="433"/>
      <c r="ED114" s="433"/>
      <c r="EE114" s="433"/>
      <c r="EF114" s="433"/>
      <c r="EG114" s="433"/>
      <c r="EH114" s="433"/>
      <c r="EI114" s="433"/>
      <c r="EJ114" s="433"/>
      <c r="EK114" s="433"/>
      <c r="EL114" s="433"/>
      <c r="EM114" s="433"/>
      <c r="EN114" s="433"/>
      <c r="EO114" s="433"/>
    </row>
    <row r="115" spans="1:145">
      <c r="A115" s="432"/>
      <c r="B115" s="432"/>
      <c r="C115" s="432"/>
      <c r="D115" s="432"/>
      <c r="E115" s="432"/>
      <c r="F115" s="432"/>
      <c r="G115" s="432"/>
      <c r="H115" s="432"/>
      <c r="I115" s="432"/>
      <c r="J115" s="432"/>
      <c r="K115" s="432"/>
      <c r="L115" s="432"/>
      <c r="M115" s="432"/>
      <c r="N115" s="432"/>
      <c r="O115" s="432"/>
      <c r="P115" s="432"/>
      <c r="U115" s="433"/>
      <c r="V115" s="433"/>
      <c r="W115" s="433"/>
      <c r="X115" s="433"/>
      <c r="Y115" s="433"/>
      <c r="Z115" s="433"/>
      <c r="AA115" s="433"/>
      <c r="AB115" s="433"/>
      <c r="AC115" s="433"/>
      <c r="AD115" s="433"/>
      <c r="AE115" s="433"/>
      <c r="AF115" s="433"/>
      <c r="AG115" s="433"/>
      <c r="AH115" s="433"/>
      <c r="AI115" s="433"/>
      <c r="AJ115" s="433"/>
      <c r="AK115" s="433"/>
      <c r="AL115" s="433"/>
      <c r="AM115" s="433"/>
      <c r="AN115" s="433"/>
      <c r="AO115" s="433"/>
      <c r="AP115" s="433"/>
      <c r="AQ115" s="433"/>
      <c r="AR115" s="433"/>
      <c r="AS115" s="433"/>
      <c r="AT115" s="433"/>
      <c r="AU115" s="433"/>
      <c r="AV115" s="433"/>
      <c r="AW115" s="433"/>
      <c r="AX115" s="433"/>
      <c r="AY115" s="433"/>
      <c r="AZ115" s="433"/>
      <c r="BA115" s="433"/>
      <c r="BB115" s="433"/>
      <c r="BC115" s="433"/>
      <c r="BD115" s="433"/>
      <c r="BE115" s="433"/>
      <c r="BF115" s="433"/>
      <c r="BG115" s="433"/>
      <c r="BH115" s="433"/>
      <c r="BI115" s="433"/>
      <c r="BJ115" s="433"/>
      <c r="BK115" s="433"/>
      <c r="BL115" s="433"/>
      <c r="BM115" s="433"/>
      <c r="BN115" s="433"/>
      <c r="BO115" s="433"/>
      <c r="BP115" s="433"/>
      <c r="BQ115" s="433"/>
      <c r="BR115" s="433"/>
      <c r="BS115" s="433"/>
      <c r="BT115" s="433"/>
      <c r="BU115" s="433"/>
      <c r="BV115" s="433"/>
      <c r="BW115" s="433"/>
      <c r="BX115" s="433"/>
      <c r="BY115" s="433"/>
      <c r="BZ115" s="433"/>
      <c r="CA115" s="433"/>
      <c r="CB115" s="433"/>
      <c r="CC115" s="433"/>
      <c r="CD115" s="433"/>
      <c r="CE115" s="433"/>
      <c r="CF115" s="433"/>
      <c r="CG115" s="433"/>
      <c r="CH115" s="433"/>
      <c r="CI115" s="433"/>
      <c r="CJ115" s="433"/>
      <c r="CK115" s="433"/>
      <c r="CL115" s="433"/>
      <c r="CM115" s="433"/>
      <c r="CN115" s="433"/>
      <c r="CO115" s="433"/>
      <c r="CP115" s="433"/>
      <c r="CQ115" s="433"/>
      <c r="CR115" s="433"/>
      <c r="CS115" s="433"/>
      <c r="CT115" s="433"/>
      <c r="CU115" s="433"/>
      <c r="CV115" s="433"/>
      <c r="CW115" s="433"/>
      <c r="CX115" s="433"/>
      <c r="CY115" s="433"/>
      <c r="CZ115" s="433"/>
      <c r="DA115" s="433"/>
      <c r="DB115" s="433"/>
      <c r="DC115" s="433"/>
      <c r="DD115" s="433"/>
      <c r="DE115" s="433"/>
      <c r="DF115" s="433"/>
      <c r="DG115" s="433"/>
      <c r="DH115" s="433"/>
      <c r="DI115" s="433"/>
      <c r="DJ115" s="433"/>
      <c r="DK115" s="433"/>
      <c r="DL115" s="433"/>
      <c r="DM115" s="433"/>
      <c r="DN115" s="433"/>
      <c r="DO115" s="433"/>
      <c r="DP115" s="433"/>
      <c r="DQ115" s="433"/>
      <c r="DR115" s="433"/>
      <c r="DS115" s="433"/>
      <c r="DT115" s="433"/>
      <c r="DU115" s="433"/>
      <c r="DV115" s="433"/>
      <c r="DW115" s="433"/>
      <c r="DX115" s="433"/>
      <c r="DY115" s="433"/>
      <c r="DZ115" s="433"/>
      <c r="EA115" s="433"/>
      <c r="EB115" s="433"/>
      <c r="EC115" s="433"/>
      <c r="ED115" s="433"/>
      <c r="EE115" s="433"/>
      <c r="EF115" s="433"/>
      <c r="EG115" s="433"/>
      <c r="EH115" s="433"/>
      <c r="EI115" s="433"/>
      <c r="EJ115" s="433"/>
      <c r="EK115" s="433"/>
      <c r="EL115" s="433"/>
      <c r="EM115" s="433"/>
      <c r="EN115" s="433"/>
      <c r="EO115" s="433"/>
    </row>
    <row r="116" spans="1:145">
      <c r="A116" s="432"/>
      <c r="B116" s="432"/>
      <c r="C116" s="432"/>
      <c r="D116" s="432"/>
      <c r="E116" s="432"/>
      <c r="F116" s="432"/>
      <c r="G116" s="432"/>
      <c r="H116" s="432"/>
      <c r="I116" s="432"/>
      <c r="J116" s="432"/>
      <c r="K116" s="432"/>
      <c r="L116" s="432"/>
      <c r="M116" s="432"/>
      <c r="N116" s="432"/>
      <c r="O116" s="432"/>
      <c r="P116" s="432"/>
      <c r="U116" s="433"/>
      <c r="V116" s="433"/>
      <c r="W116" s="433"/>
      <c r="X116" s="433"/>
      <c r="Y116" s="433"/>
      <c r="Z116" s="433"/>
      <c r="AA116" s="433"/>
      <c r="AB116" s="433"/>
      <c r="AC116" s="433"/>
      <c r="AD116" s="433"/>
      <c r="AE116" s="433"/>
      <c r="AF116" s="433"/>
      <c r="AG116" s="433"/>
      <c r="AH116" s="433"/>
      <c r="AI116" s="433"/>
      <c r="AJ116" s="433"/>
      <c r="AK116" s="433"/>
      <c r="AL116" s="433"/>
      <c r="AM116" s="433"/>
      <c r="AN116" s="433"/>
      <c r="AO116" s="433"/>
      <c r="AP116" s="433"/>
      <c r="AQ116" s="433"/>
      <c r="AR116" s="433"/>
      <c r="AS116" s="433"/>
      <c r="AT116" s="433"/>
      <c r="AU116" s="433"/>
      <c r="AV116" s="433"/>
      <c r="AW116" s="433"/>
      <c r="AX116" s="433"/>
      <c r="AY116" s="433"/>
      <c r="AZ116" s="433"/>
      <c r="BA116" s="433"/>
      <c r="BB116" s="433"/>
      <c r="BC116" s="433"/>
      <c r="BD116" s="433"/>
      <c r="BE116" s="433"/>
      <c r="BF116" s="433"/>
      <c r="BG116" s="433"/>
      <c r="BH116" s="433"/>
      <c r="BI116" s="433"/>
      <c r="BJ116" s="433"/>
      <c r="BK116" s="433"/>
      <c r="BL116" s="433"/>
      <c r="BM116" s="433"/>
      <c r="BN116" s="433"/>
      <c r="BO116" s="433"/>
      <c r="BP116" s="433"/>
      <c r="BQ116" s="433"/>
      <c r="BR116" s="433"/>
      <c r="BS116" s="433"/>
      <c r="BT116" s="433"/>
      <c r="BU116" s="433"/>
      <c r="BV116" s="433"/>
      <c r="BW116" s="433"/>
      <c r="BX116" s="433"/>
      <c r="BY116" s="433"/>
      <c r="BZ116" s="433"/>
      <c r="CA116" s="433"/>
      <c r="CB116" s="433"/>
      <c r="CC116" s="433"/>
      <c r="CD116" s="433"/>
      <c r="CE116" s="433"/>
      <c r="CF116" s="433"/>
      <c r="CG116" s="433"/>
      <c r="CH116" s="433"/>
      <c r="CI116" s="433"/>
      <c r="CJ116" s="433"/>
      <c r="CK116" s="433"/>
      <c r="CL116" s="433"/>
      <c r="CM116" s="433"/>
      <c r="CN116" s="433"/>
      <c r="CO116" s="433"/>
      <c r="CP116" s="433"/>
      <c r="CQ116" s="433"/>
      <c r="CR116" s="433"/>
      <c r="CS116" s="433"/>
      <c r="CT116" s="433"/>
      <c r="CU116" s="433"/>
      <c r="CV116" s="433"/>
      <c r="CW116" s="433"/>
      <c r="CX116" s="433"/>
      <c r="CY116" s="433"/>
      <c r="CZ116" s="433"/>
      <c r="DA116" s="433"/>
      <c r="DB116" s="433"/>
      <c r="DC116" s="433"/>
      <c r="DD116" s="433"/>
      <c r="DE116" s="433"/>
      <c r="DF116" s="433"/>
      <c r="DG116" s="433"/>
      <c r="DH116" s="433"/>
      <c r="DI116" s="433"/>
      <c r="DJ116" s="433"/>
      <c r="DK116" s="433"/>
      <c r="DL116" s="433"/>
      <c r="DM116" s="433"/>
      <c r="DN116" s="433"/>
      <c r="DO116" s="433"/>
      <c r="DP116" s="433"/>
      <c r="DQ116" s="433"/>
      <c r="DR116" s="433"/>
      <c r="DS116" s="433"/>
      <c r="DT116" s="433"/>
      <c r="DU116" s="433"/>
      <c r="DV116" s="433"/>
      <c r="DW116" s="433"/>
      <c r="DX116" s="433"/>
      <c r="DY116" s="433"/>
      <c r="DZ116" s="433"/>
      <c r="EA116" s="433"/>
      <c r="EB116" s="433"/>
      <c r="EC116" s="433"/>
      <c r="ED116" s="433"/>
      <c r="EE116" s="433"/>
      <c r="EF116" s="433"/>
      <c r="EG116" s="433"/>
      <c r="EH116" s="433"/>
      <c r="EI116" s="433"/>
      <c r="EJ116" s="433"/>
      <c r="EK116" s="433"/>
      <c r="EL116" s="433"/>
      <c r="EM116" s="433"/>
      <c r="EN116" s="433"/>
      <c r="EO116" s="433"/>
    </row>
    <row r="117" spans="1:145">
      <c r="A117" s="432"/>
      <c r="B117" s="432"/>
      <c r="C117" s="432"/>
      <c r="D117" s="432"/>
      <c r="E117" s="432"/>
      <c r="F117" s="432"/>
      <c r="G117" s="432"/>
      <c r="H117" s="432"/>
      <c r="I117" s="432"/>
      <c r="J117" s="432"/>
      <c r="K117" s="432"/>
      <c r="L117" s="432"/>
      <c r="M117" s="432"/>
      <c r="N117" s="432"/>
      <c r="O117" s="432"/>
      <c r="P117" s="432"/>
      <c r="U117" s="433"/>
      <c r="V117" s="433"/>
      <c r="W117" s="433"/>
      <c r="X117" s="433"/>
      <c r="Y117" s="433"/>
      <c r="Z117" s="433"/>
      <c r="AA117" s="433"/>
      <c r="AB117" s="433"/>
      <c r="AC117" s="433"/>
      <c r="AD117" s="433"/>
      <c r="AE117" s="433"/>
      <c r="AF117" s="433"/>
      <c r="AG117" s="433"/>
      <c r="AH117" s="433"/>
      <c r="AI117" s="433"/>
      <c r="AJ117" s="433"/>
      <c r="AK117" s="433"/>
      <c r="AL117" s="433"/>
      <c r="AM117" s="433"/>
      <c r="AN117" s="433"/>
      <c r="AO117" s="433"/>
      <c r="AP117" s="433"/>
      <c r="AQ117" s="433"/>
      <c r="AR117" s="433"/>
      <c r="AS117" s="433"/>
      <c r="AT117" s="433"/>
      <c r="AU117" s="433"/>
      <c r="AV117" s="433"/>
      <c r="AW117" s="433"/>
      <c r="AX117" s="433"/>
      <c r="AY117" s="433"/>
      <c r="AZ117" s="433"/>
      <c r="BA117" s="433"/>
      <c r="BB117" s="433"/>
      <c r="BC117" s="433"/>
      <c r="BD117" s="433"/>
      <c r="BE117" s="433"/>
      <c r="BF117" s="433"/>
      <c r="BG117" s="433"/>
      <c r="BH117" s="433"/>
      <c r="BI117" s="433"/>
      <c r="BJ117" s="433"/>
      <c r="BK117" s="433"/>
      <c r="BL117" s="433"/>
      <c r="BM117" s="433"/>
      <c r="BN117" s="433"/>
      <c r="BO117" s="433"/>
      <c r="BP117" s="433"/>
      <c r="BQ117" s="433"/>
      <c r="BR117" s="433"/>
      <c r="BS117" s="433"/>
      <c r="BT117" s="433"/>
      <c r="BU117" s="433"/>
      <c r="BV117" s="433"/>
      <c r="BW117" s="433"/>
      <c r="BX117" s="433"/>
      <c r="BY117" s="433"/>
      <c r="BZ117" s="433"/>
      <c r="CA117" s="433"/>
      <c r="CB117" s="433"/>
      <c r="CC117" s="433"/>
      <c r="CD117" s="433"/>
      <c r="CE117" s="433"/>
      <c r="CF117" s="433"/>
      <c r="CG117" s="433"/>
      <c r="CH117" s="433"/>
      <c r="CI117" s="433"/>
      <c r="CJ117" s="433"/>
      <c r="CK117" s="433"/>
      <c r="CL117" s="433"/>
      <c r="CM117" s="433"/>
      <c r="CN117" s="433"/>
      <c r="CO117" s="433"/>
      <c r="CP117" s="433"/>
      <c r="CQ117" s="433"/>
      <c r="CR117" s="433"/>
      <c r="CS117" s="433"/>
      <c r="CT117" s="433"/>
      <c r="CU117" s="433"/>
      <c r="CV117" s="433"/>
      <c r="CW117" s="433"/>
      <c r="CX117" s="433"/>
      <c r="CY117" s="433"/>
      <c r="CZ117" s="433"/>
      <c r="DA117" s="433"/>
      <c r="DB117" s="433"/>
      <c r="DC117" s="433"/>
      <c r="DD117" s="433"/>
      <c r="DE117" s="433"/>
      <c r="DF117" s="433"/>
      <c r="DG117" s="433"/>
      <c r="DH117" s="433"/>
      <c r="DI117" s="433"/>
      <c r="DJ117" s="433"/>
      <c r="DK117" s="433"/>
      <c r="DL117" s="433"/>
      <c r="DM117" s="433"/>
      <c r="DN117" s="433"/>
      <c r="DO117" s="433"/>
      <c r="DP117" s="433"/>
      <c r="DQ117" s="433"/>
      <c r="DR117" s="433"/>
      <c r="DS117" s="433"/>
      <c r="DT117" s="433"/>
      <c r="DU117" s="433"/>
      <c r="DV117" s="433"/>
      <c r="DW117" s="433"/>
      <c r="DX117" s="433"/>
      <c r="DY117" s="433"/>
      <c r="DZ117" s="433"/>
      <c r="EA117" s="433"/>
      <c r="EB117" s="433"/>
      <c r="EC117" s="433"/>
      <c r="ED117" s="433"/>
      <c r="EE117" s="433"/>
      <c r="EF117" s="433"/>
      <c r="EG117" s="433"/>
      <c r="EH117" s="433"/>
      <c r="EI117" s="433"/>
      <c r="EJ117" s="433"/>
      <c r="EK117" s="433"/>
      <c r="EL117" s="433"/>
      <c r="EM117" s="433"/>
      <c r="EN117" s="433"/>
      <c r="EO117" s="433"/>
    </row>
    <row r="118" spans="1:145">
      <c r="A118" s="432"/>
      <c r="B118" s="432"/>
      <c r="C118" s="432"/>
      <c r="D118" s="432"/>
      <c r="E118" s="432"/>
      <c r="F118" s="432"/>
      <c r="G118" s="432"/>
      <c r="H118" s="432"/>
      <c r="I118" s="432"/>
      <c r="J118" s="432"/>
      <c r="K118" s="432"/>
      <c r="L118" s="432"/>
      <c r="M118" s="432"/>
      <c r="N118" s="432"/>
      <c r="O118" s="432"/>
      <c r="P118" s="432"/>
      <c r="U118" s="433"/>
      <c r="V118" s="433"/>
      <c r="W118" s="433"/>
      <c r="X118" s="433"/>
      <c r="Y118" s="433"/>
      <c r="Z118" s="433"/>
      <c r="AA118" s="433"/>
      <c r="AB118" s="433"/>
      <c r="AC118" s="433"/>
      <c r="AD118" s="433"/>
      <c r="AE118" s="433"/>
      <c r="AF118" s="433"/>
      <c r="AG118" s="433"/>
      <c r="AH118" s="433"/>
      <c r="AI118" s="433"/>
      <c r="AJ118" s="433"/>
      <c r="AK118" s="433"/>
      <c r="AL118" s="433"/>
      <c r="AM118" s="433"/>
      <c r="AN118" s="433"/>
      <c r="AO118" s="433"/>
      <c r="AP118" s="433"/>
      <c r="AQ118" s="433"/>
      <c r="AR118" s="433"/>
      <c r="AS118" s="433"/>
      <c r="AT118" s="433"/>
      <c r="AU118" s="433"/>
      <c r="AV118" s="433"/>
      <c r="AW118" s="433"/>
      <c r="AX118" s="433"/>
      <c r="AY118" s="433"/>
      <c r="AZ118" s="433"/>
      <c r="BA118" s="433"/>
      <c r="BB118" s="433"/>
      <c r="BC118" s="433"/>
      <c r="BD118" s="433"/>
      <c r="BE118" s="433"/>
      <c r="BF118" s="433"/>
      <c r="BG118" s="433"/>
      <c r="BH118" s="433"/>
      <c r="BI118" s="433"/>
      <c r="BJ118" s="433"/>
      <c r="BK118" s="433"/>
      <c r="BL118" s="433"/>
      <c r="BM118" s="433"/>
      <c r="BN118" s="433"/>
      <c r="BO118" s="433"/>
      <c r="BP118" s="433"/>
      <c r="BQ118" s="433"/>
      <c r="BR118" s="433"/>
      <c r="BS118" s="433"/>
      <c r="BT118" s="433"/>
      <c r="BU118" s="433"/>
      <c r="BV118" s="433"/>
      <c r="BW118" s="433"/>
      <c r="BX118" s="433"/>
      <c r="BY118" s="433"/>
      <c r="BZ118" s="433"/>
      <c r="CA118" s="433"/>
      <c r="CB118" s="433"/>
      <c r="CC118" s="433"/>
      <c r="CD118" s="433"/>
      <c r="CE118" s="433"/>
      <c r="CF118" s="433"/>
      <c r="CG118" s="433"/>
      <c r="CH118" s="433"/>
      <c r="CI118" s="433"/>
      <c r="CJ118" s="433"/>
      <c r="CK118" s="433"/>
      <c r="CL118" s="433"/>
      <c r="CM118" s="433"/>
      <c r="CN118" s="433"/>
      <c r="CO118" s="433"/>
      <c r="CP118" s="433"/>
      <c r="CQ118" s="433"/>
      <c r="CR118" s="433"/>
      <c r="CS118" s="433"/>
      <c r="CT118" s="433"/>
      <c r="CU118" s="433"/>
      <c r="CV118" s="433"/>
      <c r="CW118" s="433"/>
      <c r="CX118" s="433"/>
      <c r="CY118" s="433"/>
      <c r="CZ118" s="433"/>
      <c r="DA118" s="433"/>
      <c r="DB118" s="433"/>
      <c r="DC118" s="433"/>
      <c r="DD118" s="433"/>
      <c r="DE118" s="433"/>
      <c r="DF118" s="433"/>
      <c r="DG118" s="433"/>
      <c r="DH118" s="433"/>
      <c r="DI118" s="433"/>
      <c r="DJ118" s="433"/>
      <c r="DK118" s="433"/>
      <c r="DL118" s="433"/>
      <c r="DM118" s="433"/>
      <c r="DN118" s="433"/>
      <c r="DO118" s="433"/>
      <c r="DP118" s="433"/>
      <c r="DQ118" s="433"/>
      <c r="DR118" s="433"/>
      <c r="DS118" s="433"/>
      <c r="DT118" s="433"/>
      <c r="DU118" s="433"/>
      <c r="DV118" s="433"/>
      <c r="DW118" s="433"/>
      <c r="DX118" s="433"/>
      <c r="DY118" s="433"/>
      <c r="DZ118" s="433"/>
      <c r="EA118" s="433"/>
      <c r="EB118" s="433"/>
      <c r="EC118" s="433"/>
      <c r="ED118" s="433"/>
      <c r="EE118" s="433"/>
      <c r="EF118" s="433"/>
      <c r="EG118" s="433"/>
      <c r="EH118" s="433"/>
      <c r="EI118" s="433"/>
      <c r="EJ118" s="433"/>
      <c r="EK118" s="433"/>
      <c r="EL118" s="433"/>
      <c r="EM118" s="433"/>
      <c r="EN118" s="433"/>
      <c r="EO118" s="433"/>
    </row>
    <row r="119" spans="1:145">
      <c r="A119" s="432"/>
      <c r="B119" s="432"/>
      <c r="C119" s="432"/>
      <c r="D119" s="432"/>
      <c r="E119" s="432"/>
      <c r="F119" s="432"/>
      <c r="G119" s="432"/>
      <c r="H119" s="432"/>
      <c r="I119" s="432"/>
      <c r="J119" s="432"/>
      <c r="K119" s="432"/>
      <c r="L119" s="432"/>
      <c r="M119" s="432"/>
      <c r="N119" s="432"/>
      <c r="O119" s="432"/>
      <c r="P119" s="432"/>
      <c r="U119" s="433"/>
      <c r="V119" s="433"/>
      <c r="W119" s="433"/>
      <c r="X119" s="433"/>
      <c r="Y119" s="433"/>
      <c r="Z119" s="433"/>
      <c r="AA119" s="433"/>
      <c r="AB119" s="433"/>
      <c r="AC119" s="433"/>
      <c r="AD119" s="433"/>
      <c r="AE119" s="433"/>
      <c r="AF119" s="433"/>
      <c r="AG119" s="433"/>
      <c r="AH119" s="433"/>
      <c r="AI119" s="433"/>
      <c r="AJ119" s="433"/>
      <c r="AK119" s="433"/>
      <c r="AL119" s="433"/>
      <c r="AM119" s="433"/>
      <c r="AN119" s="433"/>
      <c r="AO119" s="433"/>
      <c r="AP119" s="433"/>
      <c r="AQ119" s="433"/>
      <c r="AR119" s="433"/>
      <c r="AS119" s="433"/>
      <c r="AT119" s="433"/>
      <c r="AU119" s="433"/>
      <c r="AV119" s="433"/>
      <c r="AW119" s="433"/>
      <c r="AX119" s="433"/>
      <c r="AY119" s="433"/>
      <c r="AZ119" s="433"/>
      <c r="BA119" s="433"/>
      <c r="BB119" s="433"/>
      <c r="BC119" s="433"/>
      <c r="BD119" s="433"/>
      <c r="BE119" s="433"/>
      <c r="BF119" s="433"/>
      <c r="BG119" s="433"/>
      <c r="BH119" s="433"/>
      <c r="BI119" s="433"/>
      <c r="BJ119" s="433"/>
      <c r="BK119" s="433"/>
      <c r="BL119" s="433"/>
      <c r="BM119" s="433"/>
      <c r="BN119" s="433"/>
      <c r="BO119" s="433"/>
      <c r="BP119" s="433"/>
      <c r="BQ119" s="433"/>
      <c r="BR119" s="433"/>
      <c r="BS119" s="433"/>
      <c r="BT119" s="433"/>
      <c r="BU119" s="433"/>
      <c r="BV119" s="433"/>
      <c r="BW119" s="433"/>
      <c r="BX119" s="433"/>
      <c r="BY119" s="433"/>
      <c r="BZ119" s="433"/>
      <c r="CA119" s="433"/>
      <c r="CB119" s="433"/>
      <c r="CC119" s="433"/>
      <c r="CD119" s="433"/>
      <c r="CE119" s="433"/>
      <c r="CF119" s="433"/>
      <c r="CG119" s="433"/>
      <c r="CH119" s="433"/>
      <c r="CI119" s="433"/>
      <c r="CJ119" s="433"/>
      <c r="CK119" s="433"/>
      <c r="CL119" s="433"/>
      <c r="CM119" s="433"/>
      <c r="CN119" s="433"/>
      <c r="CO119" s="433"/>
      <c r="CP119" s="433"/>
      <c r="CQ119" s="433"/>
      <c r="CR119" s="433"/>
      <c r="CS119" s="433"/>
      <c r="CT119" s="433"/>
      <c r="CU119" s="433"/>
      <c r="CV119" s="433"/>
      <c r="CW119" s="433"/>
      <c r="CX119" s="433"/>
      <c r="CY119" s="433"/>
      <c r="CZ119" s="433"/>
      <c r="DA119" s="433"/>
      <c r="DB119" s="433"/>
      <c r="DC119" s="433"/>
      <c r="DD119" s="433"/>
      <c r="DE119" s="433"/>
      <c r="DF119" s="433"/>
      <c r="DG119" s="433"/>
      <c r="DH119" s="433"/>
      <c r="DI119" s="433"/>
      <c r="DJ119" s="433"/>
      <c r="DK119" s="433"/>
      <c r="DL119" s="433"/>
      <c r="DM119" s="433"/>
      <c r="DN119" s="433"/>
      <c r="DO119" s="433"/>
      <c r="DP119" s="433"/>
      <c r="DQ119" s="433"/>
      <c r="DR119" s="433"/>
      <c r="DS119" s="433"/>
      <c r="DT119" s="433"/>
      <c r="DU119" s="433"/>
      <c r="DV119" s="433"/>
      <c r="DW119" s="433"/>
      <c r="DX119" s="433"/>
      <c r="DY119" s="433"/>
      <c r="DZ119" s="433"/>
      <c r="EA119" s="433"/>
      <c r="EB119" s="433"/>
      <c r="EC119" s="433"/>
      <c r="ED119" s="433"/>
      <c r="EE119" s="433"/>
      <c r="EF119" s="433"/>
      <c r="EG119" s="433"/>
      <c r="EH119" s="433"/>
      <c r="EI119" s="433"/>
      <c r="EJ119" s="433"/>
      <c r="EK119" s="433"/>
      <c r="EL119" s="433"/>
      <c r="EM119" s="433"/>
      <c r="EN119" s="433"/>
      <c r="EO119" s="433"/>
    </row>
    <row r="120" spans="1:145">
      <c r="A120" s="432"/>
      <c r="B120" s="432"/>
      <c r="C120" s="432"/>
      <c r="D120" s="432"/>
      <c r="E120" s="432"/>
      <c r="F120" s="432"/>
      <c r="G120" s="432"/>
      <c r="H120" s="432"/>
      <c r="I120" s="432"/>
      <c r="J120" s="432"/>
      <c r="K120" s="432"/>
      <c r="L120" s="432"/>
      <c r="M120" s="432"/>
      <c r="N120" s="432"/>
      <c r="O120" s="432"/>
      <c r="P120" s="432"/>
      <c r="U120" s="433"/>
      <c r="V120" s="433"/>
      <c r="W120" s="433"/>
      <c r="X120" s="433"/>
      <c r="Y120" s="433"/>
      <c r="Z120" s="433"/>
      <c r="AA120" s="433"/>
      <c r="AB120" s="433"/>
      <c r="AC120" s="433"/>
      <c r="AD120" s="433"/>
      <c r="AE120" s="433"/>
      <c r="AF120" s="433"/>
      <c r="AG120" s="433"/>
      <c r="AH120" s="433"/>
      <c r="AI120" s="433"/>
      <c r="AJ120" s="433"/>
      <c r="AK120" s="433"/>
      <c r="AL120" s="433"/>
      <c r="AM120" s="433"/>
      <c r="AN120" s="433"/>
      <c r="AO120" s="433"/>
      <c r="AP120" s="433"/>
      <c r="AQ120" s="433"/>
      <c r="AR120" s="433"/>
      <c r="AS120" s="433"/>
      <c r="AT120" s="433"/>
      <c r="AU120" s="433"/>
      <c r="AV120" s="433"/>
      <c r="AW120" s="433"/>
      <c r="AX120" s="433"/>
      <c r="AY120" s="433"/>
      <c r="AZ120" s="433"/>
      <c r="BA120" s="433"/>
      <c r="BB120" s="433"/>
      <c r="BC120" s="433"/>
      <c r="BD120" s="433"/>
      <c r="BE120" s="433"/>
      <c r="BF120" s="433"/>
      <c r="BG120" s="433"/>
      <c r="BH120" s="433"/>
      <c r="BI120" s="433"/>
      <c r="BJ120" s="433"/>
      <c r="BK120" s="433"/>
      <c r="BL120" s="433"/>
      <c r="BM120" s="433"/>
      <c r="BN120" s="433"/>
      <c r="BO120" s="433"/>
      <c r="BP120" s="433"/>
      <c r="BQ120" s="433"/>
      <c r="BR120" s="433"/>
      <c r="BS120" s="433"/>
      <c r="BT120" s="433"/>
      <c r="BU120" s="433"/>
      <c r="BV120" s="433"/>
      <c r="BW120" s="433"/>
      <c r="BX120" s="433"/>
      <c r="BY120" s="433"/>
      <c r="BZ120" s="433"/>
      <c r="CA120" s="433"/>
      <c r="CB120" s="433"/>
      <c r="CC120" s="433"/>
      <c r="CD120" s="433"/>
      <c r="CE120" s="433"/>
      <c r="CF120" s="433"/>
      <c r="CG120" s="433"/>
      <c r="CH120" s="433"/>
      <c r="CI120" s="433"/>
      <c r="CJ120" s="433"/>
      <c r="CK120" s="433"/>
      <c r="CL120" s="433"/>
      <c r="CM120" s="433"/>
      <c r="CN120" s="433"/>
      <c r="CO120" s="433"/>
      <c r="CP120" s="433"/>
      <c r="CQ120" s="433"/>
      <c r="CR120" s="433"/>
      <c r="CS120" s="433"/>
      <c r="CT120" s="433"/>
      <c r="CU120" s="433"/>
      <c r="CV120" s="433"/>
      <c r="CW120" s="433"/>
      <c r="CX120" s="433"/>
      <c r="CY120" s="433"/>
      <c r="CZ120" s="433"/>
      <c r="DA120" s="433"/>
      <c r="DB120" s="433"/>
      <c r="DC120" s="433"/>
      <c r="DD120" s="433"/>
      <c r="DE120" s="433"/>
      <c r="DF120" s="433"/>
      <c r="DG120" s="433"/>
      <c r="DH120" s="433"/>
      <c r="DI120" s="433"/>
      <c r="DJ120" s="433"/>
      <c r="DK120" s="433"/>
      <c r="DL120" s="433"/>
      <c r="DM120" s="433"/>
      <c r="DN120" s="433"/>
      <c r="DO120" s="433"/>
      <c r="DP120" s="433"/>
      <c r="DQ120" s="433"/>
      <c r="DR120" s="433"/>
      <c r="DS120" s="433"/>
      <c r="DT120" s="433"/>
      <c r="DU120" s="433"/>
      <c r="DV120" s="433"/>
      <c r="DW120" s="433"/>
      <c r="DX120" s="433"/>
      <c r="DY120" s="433"/>
      <c r="DZ120" s="433"/>
      <c r="EA120" s="433"/>
      <c r="EB120" s="433"/>
      <c r="EC120" s="433"/>
      <c r="ED120" s="433"/>
      <c r="EE120" s="433"/>
      <c r="EF120" s="433"/>
      <c r="EG120" s="433"/>
      <c r="EH120" s="433"/>
      <c r="EI120" s="433"/>
      <c r="EJ120" s="433"/>
      <c r="EK120" s="433"/>
      <c r="EL120" s="433"/>
      <c r="EM120" s="433"/>
      <c r="EN120" s="433"/>
      <c r="EO120" s="433"/>
    </row>
    <row r="121" spans="1:145">
      <c r="A121" s="432"/>
      <c r="B121" s="432"/>
      <c r="C121" s="432"/>
      <c r="D121" s="432"/>
      <c r="E121" s="432"/>
      <c r="F121" s="432"/>
      <c r="G121" s="432"/>
      <c r="H121" s="432"/>
      <c r="I121" s="432"/>
      <c r="J121" s="432"/>
      <c r="K121" s="432"/>
      <c r="L121" s="432"/>
      <c r="M121" s="432"/>
      <c r="N121" s="432"/>
      <c r="O121" s="432"/>
      <c r="P121" s="432"/>
      <c r="U121" s="433"/>
      <c r="V121" s="433"/>
      <c r="W121" s="433"/>
      <c r="X121" s="433"/>
      <c r="Y121" s="433"/>
      <c r="Z121" s="433"/>
      <c r="AA121" s="433"/>
      <c r="AB121" s="433"/>
      <c r="AC121" s="433"/>
      <c r="AD121" s="433"/>
      <c r="AE121" s="433"/>
      <c r="AF121" s="433"/>
      <c r="AG121" s="433"/>
      <c r="AH121" s="433"/>
      <c r="AI121" s="433"/>
      <c r="AJ121" s="433"/>
      <c r="AK121" s="433"/>
      <c r="AL121" s="433"/>
      <c r="AM121" s="433"/>
      <c r="AN121" s="433"/>
      <c r="AO121" s="433"/>
      <c r="AP121" s="433"/>
      <c r="AQ121" s="433"/>
      <c r="AR121" s="433"/>
      <c r="AS121" s="433"/>
      <c r="AT121" s="433"/>
      <c r="AU121" s="433"/>
      <c r="AV121" s="433"/>
      <c r="AW121" s="433"/>
      <c r="AX121" s="433"/>
      <c r="AY121" s="433"/>
      <c r="AZ121" s="433"/>
      <c r="BA121" s="433"/>
      <c r="BB121" s="433"/>
      <c r="BC121" s="433"/>
      <c r="BD121" s="433"/>
      <c r="BE121" s="433"/>
      <c r="BF121" s="433"/>
      <c r="BG121" s="433"/>
      <c r="BH121" s="433"/>
      <c r="BI121" s="433"/>
      <c r="BJ121" s="433"/>
      <c r="BK121" s="433"/>
      <c r="BL121" s="433"/>
      <c r="BM121" s="433"/>
      <c r="BN121" s="433"/>
      <c r="BO121" s="433"/>
      <c r="BP121" s="433"/>
      <c r="BQ121" s="433"/>
      <c r="BR121" s="433"/>
      <c r="BS121" s="433"/>
      <c r="BT121" s="433"/>
      <c r="BU121" s="433"/>
      <c r="BV121" s="433"/>
      <c r="BW121" s="433"/>
      <c r="BX121" s="433"/>
      <c r="BY121" s="433"/>
      <c r="BZ121" s="433"/>
      <c r="CA121" s="433"/>
      <c r="CB121" s="433"/>
      <c r="CC121" s="433"/>
      <c r="CD121" s="433"/>
      <c r="CE121" s="433"/>
      <c r="CF121" s="433"/>
      <c r="CG121" s="433"/>
      <c r="CH121" s="433"/>
      <c r="CI121" s="433"/>
      <c r="CJ121" s="433"/>
      <c r="CK121" s="433"/>
      <c r="CL121" s="433"/>
      <c r="CM121" s="433"/>
      <c r="CN121" s="433"/>
      <c r="CO121" s="433"/>
      <c r="CP121" s="433"/>
      <c r="CQ121" s="433"/>
      <c r="CR121" s="433"/>
      <c r="CS121" s="433"/>
      <c r="CT121" s="433"/>
      <c r="CU121" s="433"/>
      <c r="CV121" s="433"/>
      <c r="CW121" s="433"/>
      <c r="CX121" s="433"/>
      <c r="CY121" s="433"/>
      <c r="CZ121" s="433"/>
      <c r="DA121" s="433"/>
      <c r="DB121" s="433"/>
      <c r="DC121" s="433"/>
      <c r="DD121" s="433"/>
      <c r="DE121" s="433"/>
      <c r="DF121" s="433"/>
      <c r="DG121" s="433"/>
      <c r="DH121" s="433"/>
      <c r="DI121" s="433"/>
      <c r="DJ121" s="433"/>
      <c r="DK121" s="433"/>
      <c r="DL121" s="433"/>
      <c r="DM121" s="433"/>
      <c r="DN121" s="433"/>
      <c r="DO121" s="433"/>
      <c r="DP121" s="433"/>
      <c r="DQ121" s="433"/>
      <c r="DR121" s="433"/>
      <c r="DS121" s="433"/>
      <c r="DT121" s="433"/>
      <c r="DU121" s="433"/>
      <c r="DV121" s="433"/>
      <c r="DW121" s="433"/>
      <c r="DX121" s="433"/>
      <c r="DY121" s="433"/>
      <c r="DZ121" s="433"/>
      <c r="EA121" s="433"/>
      <c r="EB121" s="433"/>
      <c r="EC121" s="433"/>
      <c r="ED121" s="433"/>
      <c r="EE121" s="433"/>
      <c r="EF121" s="433"/>
      <c r="EG121" s="433"/>
      <c r="EH121" s="433"/>
      <c r="EI121" s="433"/>
      <c r="EJ121" s="433"/>
      <c r="EK121" s="433"/>
      <c r="EL121" s="433"/>
      <c r="EM121" s="433"/>
      <c r="EN121" s="433"/>
      <c r="EO121" s="433"/>
    </row>
    <row r="122" spans="1:145">
      <c r="A122" s="432"/>
      <c r="B122" s="432"/>
      <c r="C122" s="432"/>
      <c r="D122" s="432"/>
      <c r="E122" s="432"/>
      <c r="F122" s="432"/>
      <c r="G122" s="432"/>
      <c r="H122" s="432"/>
      <c r="I122" s="432"/>
      <c r="J122" s="432"/>
      <c r="K122" s="432"/>
      <c r="L122" s="432"/>
      <c r="M122" s="432"/>
      <c r="N122" s="432"/>
      <c r="O122" s="432"/>
      <c r="P122" s="432"/>
      <c r="U122" s="433"/>
      <c r="V122" s="433"/>
      <c r="W122" s="433"/>
      <c r="X122" s="433"/>
      <c r="Y122" s="433"/>
      <c r="Z122" s="433"/>
      <c r="AA122" s="433"/>
      <c r="AB122" s="433"/>
      <c r="AC122" s="433"/>
      <c r="AD122" s="433"/>
      <c r="AE122" s="433"/>
      <c r="AF122" s="433"/>
      <c r="AG122" s="433"/>
      <c r="AH122" s="433"/>
      <c r="AI122" s="433"/>
      <c r="AJ122" s="433"/>
      <c r="AK122" s="433"/>
      <c r="AL122" s="433"/>
      <c r="AM122" s="433"/>
      <c r="AN122" s="433"/>
      <c r="AO122" s="433"/>
      <c r="AP122" s="433"/>
      <c r="AQ122" s="433"/>
      <c r="AR122" s="433"/>
      <c r="AS122" s="433"/>
      <c r="AT122" s="433"/>
      <c r="AU122" s="433"/>
      <c r="AV122" s="433"/>
      <c r="AW122" s="433"/>
      <c r="AX122" s="433"/>
      <c r="AY122" s="433"/>
      <c r="AZ122" s="433"/>
      <c r="BA122" s="433"/>
      <c r="BB122" s="433"/>
      <c r="BC122" s="433"/>
      <c r="BD122" s="433"/>
      <c r="BE122" s="433"/>
      <c r="BF122" s="433"/>
      <c r="BG122" s="433"/>
      <c r="BH122" s="433"/>
      <c r="BI122" s="433"/>
      <c r="BJ122" s="433"/>
      <c r="BK122" s="433"/>
      <c r="BL122" s="433"/>
      <c r="BM122" s="433"/>
      <c r="BN122" s="433"/>
      <c r="BO122" s="433"/>
      <c r="BP122" s="433"/>
      <c r="BQ122" s="433"/>
      <c r="BR122" s="433"/>
      <c r="BS122" s="433"/>
      <c r="BT122" s="433"/>
      <c r="BU122" s="433"/>
      <c r="BV122" s="433"/>
      <c r="BW122" s="433"/>
      <c r="BX122" s="433"/>
      <c r="BY122" s="433"/>
      <c r="BZ122" s="433"/>
      <c r="CA122" s="433"/>
      <c r="CB122" s="433"/>
      <c r="CC122" s="433"/>
      <c r="CD122" s="433"/>
      <c r="CE122" s="433"/>
      <c r="CF122" s="433"/>
      <c r="CG122" s="433"/>
      <c r="CH122" s="433"/>
      <c r="CI122" s="433"/>
      <c r="CJ122" s="433"/>
      <c r="CK122" s="433"/>
      <c r="CL122" s="433"/>
      <c r="CM122" s="433"/>
      <c r="CN122" s="433"/>
      <c r="CO122" s="433"/>
      <c r="CP122" s="433"/>
      <c r="CQ122" s="433"/>
      <c r="CR122" s="433"/>
      <c r="CS122" s="433"/>
      <c r="CT122" s="433"/>
      <c r="CU122" s="433"/>
      <c r="CV122" s="433"/>
      <c r="CW122" s="433"/>
      <c r="CX122" s="433"/>
      <c r="CY122" s="433"/>
      <c r="CZ122" s="433"/>
      <c r="DA122" s="433"/>
      <c r="DB122" s="433"/>
      <c r="DC122" s="433"/>
      <c r="DD122" s="433"/>
      <c r="DE122" s="433"/>
      <c r="DF122" s="433"/>
      <c r="DG122" s="433"/>
      <c r="DH122" s="433"/>
      <c r="DI122" s="433"/>
      <c r="DJ122" s="433"/>
      <c r="DK122" s="433"/>
      <c r="DL122" s="433"/>
      <c r="DM122" s="433"/>
      <c r="DN122" s="433"/>
      <c r="DO122" s="433"/>
      <c r="DP122" s="433"/>
      <c r="DQ122" s="433"/>
      <c r="DR122" s="433"/>
      <c r="DS122" s="433"/>
      <c r="DT122" s="433"/>
      <c r="DU122" s="433"/>
      <c r="DV122" s="433"/>
      <c r="DW122" s="433"/>
      <c r="DX122" s="433"/>
      <c r="DY122" s="433"/>
      <c r="DZ122" s="433"/>
      <c r="EA122" s="433"/>
      <c r="EB122" s="433"/>
      <c r="EC122" s="433"/>
      <c r="ED122" s="433"/>
      <c r="EE122" s="433"/>
      <c r="EF122" s="433"/>
      <c r="EG122" s="433"/>
      <c r="EH122" s="433"/>
      <c r="EI122" s="433"/>
      <c r="EJ122" s="433"/>
      <c r="EK122" s="433"/>
      <c r="EL122" s="433"/>
      <c r="EM122" s="433"/>
      <c r="EN122" s="433"/>
      <c r="EO122" s="433"/>
    </row>
    <row r="123" spans="1:145">
      <c r="A123" s="432"/>
      <c r="B123" s="432"/>
      <c r="C123" s="432"/>
      <c r="D123" s="432"/>
      <c r="E123" s="432"/>
      <c r="F123" s="432"/>
      <c r="G123" s="432"/>
      <c r="H123" s="432"/>
      <c r="I123" s="432"/>
      <c r="J123" s="432"/>
      <c r="K123" s="432"/>
      <c r="L123" s="432"/>
      <c r="M123" s="432"/>
      <c r="N123" s="432"/>
      <c r="O123" s="432"/>
      <c r="P123" s="432"/>
      <c r="U123" s="433"/>
      <c r="V123" s="433"/>
      <c r="W123" s="433"/>
      <c r="X123" s="433"/>
      <c r="Y123" s="433"/>
      <c r="Z123" s="433"/>
      <c r="AA123" s="433"/>
      <c r="AB123" s="433"/>
      <c r="AC123" s="433"/>
      <c r="AD123" s="433"/>
      <c r="AE123" s="433"/>
      <c r="AF123" s="433"/>
      <c r="AG123" s="433"/>
      <c r="AH123" s="433"/>
      <c r="AI123" s="433"/>
      <c r="AJ123" s="433"/>
      <c r="AK123" s="433"/>
      <c r="AL123" s="433"/>
      <c r="AM123" s="433"/>
      <c r="AN123" s="433"/>
      <c r="AO123" s="433"/>
      <c r="AP123" s="433"/>
      <c r="AQ123" s="433"/>
      <c r="AR123" s="433"/>
      <c r="AS123" s="433"/>
      <c r="AT123" s="433"/>
      <c r="AU123" s="433"/>
      <c r="AV123" s="433"/>
      <c r="AW123" s="433"/>
      <c r="AX123" s="433"/>
      <c r="AY123" s="433"/>
      <c r="AZ123" s="433"/>
      <c r="BA123" s="433"/>
      <c r="BB123" s="433"/>
      <c r="BC123" s="433"/>
      <c r="BD123" s="433"/>
      <c r="BE123" s="433"/>
      <c r="BF123" s="433"/>
      <c r="BG123" s="433"/>
      <c r="BH123" s="433"/>
      <c r="BI123" s="433"/>
      <c r="BJ123" s="433"/>
      <c r="BK123" s="433"/>
      <c r="BL123" s="433"/>
      <c r="BM123" s="433"/>
      <c r="BN123" s="433"/>
      <c r="BO123" s="433"/>
      <c r="BP123" s="433"/>
      <c r="BQ123" s="433"/>
      <c r="BR123" s="433"/>
      <c r="BS123" s="433"/>
      <c r="BT123" s="433"/>
      <c r="BU123" s="433"/>
      <c r="BV123" s="433"/>
      <c r="BW123" s="433"/>
      <c r="BX123" s="433"/>
      <c r="BY123" s="433"/>
      <c r="BZ123" s="433"/>
      <c r="CA123" s="433"/>
      <c r="CB123" s="433"/>
      <c r="CC123" s="433"/>
      <c r="CD123" s="433"/>
      <c r="CE123" s="433"/>
      <c r="CF123" s="433"/>
      <c r="CG123" s="433"/>
      <c r="CH123" s="433"/>
      <c r="CI123" s="433"/>
      <c r="CJ123" s="433"/>
      <c r="CK123" s="433"/>
      <c r="CL123" s="433"/>
      <c r="CM123" s="433"/>
      <c r="CN123" s="433"/>
      <c r="CO123" s="433"/>
      <c r="CP123" s="433"/>
      <c r="CQ123" s="433"/>
      <c r="CR123" s="433"/>
      <c r="CS123" s="433"/>
      <c r="CT123" s="433"/>
      <c r="CU123" s="433"/>
      <c r="CV123" s="433"/>
      <c r="CW123" s="433"/>
      <c r="CX123" s="433"/>
      <c r="CY123" s="433"/>
      <c r="CZ123" s="433"/>
      <c r="DA123" s="433"/>
      <c r="DB123" s="433"/>
      <c r="DC123" s="433"/>
      <c r="DD123" s="433"/>
      <c r="DE123" s="433"/>
      <c r="DF123" s="433"/>
      <c r="DG123" s="433"/>
      <c r="DH123" s="433"/>
      <c r="DI123" s="433"/>
      <c r="DJ123" s="433"/>
      <c r="DK123" s="433"/>
      <c r="DL123" s="433"/>
      <c r="DM123" s="433"/>
      <c r="DN123" s="433"/>
      <c r="DO123" s="433"/>
      <c r="DP123" s="433"/>
      <c r="DQ123" s="433"/>
      <c r="DR123" s="433"/>
      <c r="DS123" s="433"/>
      <c r="DT123" s="433"/>
      <c r="DU123" s="433"/>
      <c r="DV123" s="433"/>
      <c r="DW123" s="433"/>
      <c r="DX123" s="433"/>
      <c r="DY123" s="433"/>
      <c r="DZ123" s="433"/>
      <c r="EA123" s="433"/>
      <c r="EB123" s="433"/>
      <c r="EC123" s="433"/>
      <c r="ED123" s="433"/>
      <c r="EE123" s="433"/>
      <c r="EF123" s="433"/>
      <c r="EG123" s="433"/>
      <c r="EH123" s="433"/>
      <c r="EI123" s="433"/>
      <c r="EJ123" s="433"/>
      <c r="EK123" s="433"/>
      <c r="EL123" s="433"/>
      <c r="EM123" s="433"/>
      <c r="EN123" s="433"/>
      <c r="EO123" s="433"/>
    </row>
    <row r="124" spans="1:145">
      <c r="A124" s="432"/>
      <c r="B124" s="432"/>
      <c r="C124" s="432"/>
      <c r="D124" s="432"/>
      <c r="E124" s="432"/>
      <c r="F124" s="432"/>
      <c r="G124" s="432"/>
      <c r="H124" s="432"/>
      <c r="I124" s="432"/>
      <c r="J124" s="432"/>
      <c r="K124" s="432"/>
      <c r="L124" s="432"/>
      <c r="M124" s="432"/>
      <c r="N124" s="432"/>
      <c r="O124" s="432"/>
      <c r="P124" s="432"/>
      <c r="U124" s="433"/>
      <c r="V124" s="433"/>
      <c r="W124" s="433"/>
      <c r="X124" s="433"/>
      <c r="Y124" s="433"/>
      <c r="Z124" s="433"/>
      <c r="AA124" s="433"/>
      <c r="AB124" s="433"/>
      <c r="AC124" s="433"/>
      <c r="AD124" s="433"/>
      <c r="AE124" s="433"/>
      <c r="AF124" s="433"/>
      <c r="AG124" s="433"/>
      <c r="AH124" s="433"/>
      <c r="AI124" s="433"/>
      <c r="AJ124" s="433"/>
      <c r="AK124" s="433"/>
      <c r="AL124" s="433"/>
      <c r="AM124" s="433"/>
      <c r="AN124" s="433"/>
      <c r="AO124" s="433"/>
      <c r="AP124" s="433"/>
      <c r="AQ124" s="433"/>
      <c r="AR124" s="433"/>
      <c r="AS124" s="433"/>
      <c r="AT124" s="433"/>
      <c r="AU124" s="433"/>
      <c r="AV124" s="433"/>
      <c r="AW124" s="433"/>
      <c r="AX124" s="433"/>
      <c r="AY124" s="433"/>
      <c r="AZ124" s="433"/>
      <c r="BA124" s="433"/>
      <c r="BB124" s="433"/>
      <c r="BC124" s="433"/>
      <c r="BD124" s="433"/>
      <c r="BE124" s="433"/>
      <c r="BF124" s="433"/>
      <c r="BG124" s="433"/>
      <c r="BH124" s="433"/>
      <c r="BI124" s="433"/>
      <c r="BJ124" s="433"/>
      <c r="BK124" s="433"/>
      <c r="BL124" s="433"/>
      <c r="BM124" s="433"/>
      <c r="BN124" s="433"/>
      <c r="BO124" s="433"/>
      <c r="BP124" s="433"/>
      <c r="BQ124" s="433"/>
      <c r="BR124" s="433"/>
      <c r="BS124" s="433"/>
      <c r="BT124" s="433"/>
      <c r="BU124" s="433"/>
      <c r="BV124" s="433"/>
      <c r="BW124" s="433"/>
      <c r="BX124" s="433"/>
      <c r="BY124" s="433"/>
      <c r="BZ124" s="433"/>
      <c r="CA124" s="433"/>
      <c r="CB124" s="433"/>
      <c r="CC124" s="433"/>
      <c r="CD124" s="433"/>
      <c r="CE124" s="433"/>
      <c r="CF124" s="433"/>
      <c r="CG124" s="433"/>
      <c r="CH124" s="433"/>
      <c r="CI124" s="433"/>
      <c r="CJ124" s="433"/>
      <c r="CK124" s="433"/>
      <c r="CL124" s="433"/>
      <c r="CM124" s="433"/>
      <c r="CN124" s="433"/>
      <c r="CO124" s="433"/>
      <c r="CP124" s="433"/>
      <c r="CQ124" s="433"/>
      <c r="CR124" s="433"/>
      <c r="CS124" s="433"/>
      <c r="CT124" s="433"/>
      <c r="CU124" s="433"/>
      <c r="CV124" s="433"/>
      <c r="CW124" s="433"/>
      <c r="CX124" s="433"/>
      <c r="CY124" s="433"/>
      <c r="CZ124" s="433"/>
      <c r="DA124" s="433"/>
      <c r="DB124" s="433"/>
      <c r="DC124" s="433"/>
      <c r="DD124" s="433"/>
      <c r="DE124" s="433"/>
      <c r="DF124" s="433"/>
      <c r="DG124" s="433"/>
      <c r="DH124" s="433"/>
      <c r="DI124" s="433"/>
      <c r="DJ124" s="433"/>
      <c r="DK124" s="433"/>
      <c r="DL124" s="433"/>
      <c r="DM124" s="433"/>
      <c r="DN124" s="433"/>
      <c r="DO124" s="433"/>
      <c r="DP124" s="433"/>
      <c r="DQ124" s="433"/>
      <c r="DR124" s="433"/>
      <c r="DS124" s="433"/>
      <c r="DT124" s="433"/>
      <c r="DU124" s="433"/>
      <c r="DV124" s="433"/>
      <c r="DW124" s="433"/>
      <c r="DX124" s="433"/>
      <c r="DY124" s="433"/>
      <c r="DZ124" s="433"/>
      <c r="EA124" s="433"/>
      <c r="EB124" s="433"/>
      <c r="EC124" s="433"/>
      <c r="ED124" s="433"/>
      <c r="EE124" s="433"/>
      <c r="EF124" s="433"/>
      <c r="EG124" s="433"/>
      <c r="EH124" s="433"/>
      <c r="EI124" s="433"/>
      <c r="EJ124" s="433"/>
      <c r="EK124" s="433"/>
      <c r="EL124" s="433"/>
      <c r="EM124" s="433"/>
      <c r="EN124" s="433"/>
      <c r="EO124" s="433"/>
    </row>
    <row r="125" spans="1:145">
      <c r="A125" s="432"/>
      <c r="B125" s="432"/>
      <c r="C125" s="432"/>
      <c r="D125" s="432"/>
      <c r="E125" s="432"/>
      <c r="F125" s="432"/>
      <c r="G125" s="432"/>
      <c r="H125" s="432"/>
      <c r="I125" s="432"/>
      <c r="J125" s="432"/>
      <c r="K125" s="432"/>
      <c r="L125" s="432"/>
      <c r="M125" s="432"/>
      <c r="N125" s="432"/>
      <c r="O125" s="432"/>
      <c r="P125" s="432"/>
      <c r="U125" s="433"/>
      <c r="V125" s="433"/>
      <c r="W125" s="433"/>
      <c r="X125" s="433"/>
      <c r="Y125" s="433"/>
      <c r="Z125" s="433"/>
      <c r="AA125" s="433"/>
      <c r="AB125" s="433"/>
      <c r="AC125" s="433"/>
      <c r="AD125" s="433"/>
      <c r="AE125" s="433"/>
      <c r="AF125" s="433"/>
      <c r="AG125" s="433"/>
      <c r="AH125" s="433"/>
      <c r="AI125" s="433"/>
      <c r="AJ125" s="433"/>
      <c r="AK125" s="433"/>
      <c r="AL125" s="433"/>
      <c r="AM125" s="433"/>
      <c r="AN125" s="433"/>
      <c r="AO125" s="433"/>
      <c r="AP125" s="433"/>
      <c r="AQ125" s="433"/>
      <c r="AR125" s="433"/>
      <c r="AS125" s="433"/>
      <c r="AT125" s="433"/>
      <c r="AU125" s="433"/>
      <c r="AV125" s="433"/>
      <c r="AW125" s="433"/>
      <c r="AX125" s="433"/>
      <c r="AY125" s="433"/>
      <c r="AZ125" s="433"/>
      <c r="BA125" s="433"/>
      <c r="BB125" s="433"/>
      <c r="BC125" s="433"/>
      <c r="BD125" s="433"/>
      <c r="BE125" s="433"/>
      <c r="BF125" s="433"/>
      <c r="BG125" s="433"/>
      <c r="BH125" s="433"/>
      <c r="BI125" s="433"/>
      <c r="BJ125" s="433"/>
      <c r="BK125" s="433"/>
      <c r="BL125" s="433"/>
      <c r="BM125" s="433"/>
      <c r="BN125" s="433"/>
      <c r="BO125" s="433"/>
      <c r="BP125" s="433"/>
      <c r="BQ125" s="433"/>
      <c r="BR125" s="433"/>
      <c r="BS125" s="433"/>
      <c r="BT125" s="433"/>
      <c r="BU125" s="433"/>
      <c r="BV125" s="433"/>
      <c r="BW125" s="433"/>
      <c r="BX125" s="433"/>
      <c r="BY125" s="433"/>
      <c r="BZ125" s="433"/>
      <c r="CA125" s="433"/>
      <c r="CB125" s="433"/>
      <c r="CC125" s="433"/>
      <c r="CD125" s="433"/>
      <c r="CE125" s="433"/>
      <c r="CF125" s="433"/>
      <c r="CG125" s="433"/>
      <c r="CH125" s="433"/>
      <c r="CI125" s="433"/>
      <c r="CJ125" s="433"/>
      <c r="CK125" s="433"/>
      <c r="CL125" s="433"/>
      <c r="CM125" s="433"/>
      <c r="CN125" s="433"/>
      <c r="CO125" s="433"/>
      <c r="CP125" s="433"/>
      <c r="CQ125" s="433"/>
      <c r="CR125" s="433"/>
      <c r="CS125" s="433"/>
      <c r="CT125" s="433"/>
      <c r="CU125" s="433"/>
      <c r="CV125" s="433"/>
      <c r="CW125" s="433"/>
      <c r="CX125" s="433"/>
      <c r="CY125" s="433"/>
      <c r="CZ125" s="433"/>
      <c r="DA125" s="433"/>
      <c r="DB125" s="433"/>
      <c r="DC125" s="433"/>
      <c r="DD125" s="433"/>
      <c r="DE125" s="433"/>
      <c r="DF125" s="433"/>
      <c r="DG125" s="433"/>
      <c r="DH125" s="433"/>
      <c r="DI125" s="433"/>
      <c r="DJ125" s="433"/>
      <c r="DK125" s="433"/>
      <c r="DL125" s="433"/>
      <c r="DM125" s="433"/>
      <c r="DN125" s="433"/>
      <c r="DO125" s="433"/>
      <c r="DP125" s="433"/>
      <c r="DQ125" s="433"/>
      <c r="DR125" s="433"/>
      <c r="DS125" s="433"/>
      <c r="DT125" s="433"/>
      <c r="DU125" s="433"/>
      <c r="DV125" s="433"/>
      <c r="DW125" s="433"/>
      <c r="DX125" s="433"/>
      <c r="DY125" s="433"/>
      <c r="DZ125" s="433"/>
      <c r="EA125" s="433"/>
      <c r="EB125" s="433"/>
      <c r="EC125" s="433"/>
      <c r="ED125" s="433"/>
      <c r="EE125" s="433"/>
      <c r="EF125" s="433"/>
      <c r="EG125" s="433"/>
      <c r="EH125" s="433"/>
      <c r="EI125" s="433"/>
      <c r="EJ125" s="433"/>
      <c r="EK125" s="433"/>
      <c r="EL125" s="433"/>
      <c r="EM125" s="433"/>
      <c r="EN125" s="433"/>
      <c r="EO125" s="433"/>
    </row>
    <row r="126" spans="1:145">
      <c r="A126" s="432"/>
      <c r="B126" s="432"/>
      <c r="C126" s="432"/>
      <c r="D126" s="432"/>
      <c r="E126" s="432"/>
      <c r="F126" s="432"/>
      <c r="G126" s="432"/>
      <c r="H126" s="432"/>
      <c r="I126" s="432"/>
      <c r="J126" s="432"/>
      <c r="K126" s="432"/>
      <c r="L126" s="432"/>
      <c r="M126" s="432"/>
      <c r="N126" s="432"/>
      <c r="O126" s="432"/>
      <c r="P126" s="432"/>
      <c r="U126" s="433"/>
      <c r="V126" s="433"/>
      <c r="W126" s="433"/>
      <c r="X126" s="433"/>
      <c r="Y126" s="433"/>
      <c r="Z126" s="433"/>
      <c r="AA126" s="433"/>
      <c r="AB126" s="433"/>
      <c r="AC126" s="433"/>
      <c r="AD126" s="433"/>
      <c r="AE126" s="433"/>
      <c r="AF126" s="433"/>
      <c r="AG126" s="433"/>
      <c r="AH126" s="433"/>
      <c r="AI126" s="433"/>
      <c r="AJ126" s="433"/>
      <c r="AK126" s="433"/>
      <c r="AL126" s="433"/>
      <c r="AM126" s="433"/>
      <c r="AN126" s="433"/>
      <c r="AO126" s="433"/>
      <c r="AP126" s="433"/>
      <c r="AQ126" s="433"/>
      <c r="AR126" s="433"/>
      <c r="AS126" s="433"/>
      <c r="AT126" s="433"/>
      <c r="AU126" s="433"/>
      <c r="AV126" s="433"/>
      <c r="AW126" s="433"/>
      <c r="AX126" s="433"/>
      <c r="AY126" s="433"/>
      <c r="AZ126" s="433"/>
      <c r="BA126" s="433"/>
      <c r="BB126" s="433"/>
      <c r="BC126" s="433"/>
      <c r="BD126" s="433"/>
      <c r="BE126" s="433"/>
      <c r="BF126" s="433"/>
      <c r="BG126" s="433"/>
      <c r="BH126" s="433"/>
      <c r="BI126" s="433"/>
      <c r="BJ126" s="433"/>
      <c r="BK126" s="433"/>
      <c r="BL126" s="433"/>
      <c r="BM126" s="433"/>
      <c r="BN126" s="433"/>
      <c r="BO126" s="433"/>
      <c r="BP126" s="433"/>
      <c r="BQ126" s="433"/>
      <c r="BR126" s="433"/>
      <c r="BS126" s="433"/>
      <c r="BT126" s="433"/>
      <c r="BU126" s="433"/>
      <c r="BV126" s="433"/>
      <c r="BW126" s="433"/>
      <c r="BX126" s="433"/>
      <c r="BY126" s="433"/>
      <c r="BZ126" s="433"/>
      <c r="CA126" s="433"/>
      <c r="CB126" s="433"/>
      <c r="CC126" s="433"/>
      <c r="CD126" s="433"/>
      <c r="CE126" s="433"/>
      <c r="CF126" s="433"/>
      <c r="CG126" s="433"/>
      <c r="CH126" s="433"/>
      <c r="CI126" s="433"/>
      <c r="CJ126" s="433"/>
      <c r="CK126" s="433"/>
      <c r="CL126" s="433"/>
      <c r="CM126" s="433"/>
      <c r="CN126" s="433"/>
      <c r="CO126" s="433"/>
      <c r="CP126" s="433"/>
      <c r="CQ126" s="433"/>
      <c r="CR126" s="433"/>
      <c r="CS126" s="433"/>
      <c r="CT126" s="433"/>
      <c r="CU126" s="433"/>
      <c r="CV126" s="433"/>
      <c r="CW126" s="433"/>
      <c r="CX126" s="433"/>
      <c r="CY126" s="433"/>
      <c r="CZ126" s="433"/>
      <c r="DA126" s="433"/>
      <c r="DB126" s="433"/>
      <c r="DC126" s="433"/>
      <c r="DD126" s="433"/>
      <c r="DE126" s="433"/>
      <c r="DF126" s="433"/>
      <c r="DG126" s="433"/>
      <c r="DH126" s="433"/>
      <c r="DI126" s="433"/>
      <c r="DJ126" s="433"/>
      <c r="DK126" s="433"/>
      <c r="DL126" s="433"/>
      <c r="DM126" s="433"/>
      <c r="DN126" s="433"/>
      <c r="DO126" s="433"/>
      <c r="DP126" s="433"/>
      <c r="DQ126" s="433"/>
      <c r="DR126" s="433"/>
      <c r="DS126" s="433"/>
      <c r="DT126" s="433"/>
      <c r="DU126" s="433"/>
      <c r="DV126" s="433"/>
      <c r="DW126" s="433"/>
      <c r="DX126" s="433"/>
      <c r="DY126" s="433"/>
      <c r="DZ126" s="433"/>
      <c r="EA126" s="433"/>
      <c r="EB126" s="433"/>
      <c r="EC126" s="433"/>
      <c r="ED126" s="433"/>
      <c r="EE126" s="433"/>
      <c r="EF126" s="433"/>
      <c r="EG126" s="433"/>
      <c r="EH126" s="433"/>
      <c r="EI126" s="433"/>
      <c r="EJ126" s="433"/>
      <c r="EK126" s="433"/>
      <c r="EL126" s="433"/>
      <c r="EM126" s="433"/>
      <c r="EN126" s="433"/>
      <c r="EO126" s="433"/>
    </row>
    <row r="127" spans="1:145">
      <c r="A127" s="432"/>
      <c r="B127" s="432"/>
      <c r="C127" s="432"/>
      <c r="D127" s="432"/>
      <c r="E127" s="432"/>
      <c r="F127" s="432"/>
      <c r="G127" s="432"/>
      <c r="H127" s="432"/>
      <c r="I127" s="432"/>
      <c r="J127" s="432"/>
      <c r="K127" s="432"/>
      <c r="L127" s="432"/>
      <c r="M127" s="432"/>
      <c r="N127" s="432"/>
      <c r="O127" s="432"/>
      <c r="P127" s="432"/>
      <c r="U127" s="433"/>
      <c r="V127" s="433"/>
      <c r="W127" s="433"/>
      <c r="X127" s="433"/>
      <c r="Y127" s="433"/>
      <c r="Z127" s="433"/>
      <c r="AA127" s="433"/>
      <c r="AB127" s="433"/>
      <c r="AC127" s="433"/>
      <c r="AD127" s="433"/>
      <c r="AE127" s="433"/>
      <c r="AF127" s="433"/>
      <c r="AG127" s="433"/>
      <c r="AH127" s="433"/>
      <c r="AI127" s="433"/>
      <c r="AJ127" s="433"/>
      <c r="AK127" s="433"/>
      <c r="AL127" s="433"/>
      <c r="AM127" s="433"/>
      <c r="AN127" s="433"/>
      <c r="AO127" s="433"/>
      <c r="AP127" s="433"/>
      <c r="AQ127" s="433"/>
      <c r="AR127" s="433"/>
      <c r="AS127" s="433"/>
      <c r="AT127" s="433"/>
      <c r="AU127" s="433"/>
      <c r="AV127" s="433"/>
      <c r="AW127" s="433"/>
      <c r="AX127" s="433"/>
      <c r="AY127" s="433"/>
      <c r="AZ127" s="433"/>
      <c r="BA127" s="433"/>
      <c r="BB127" s="433"/>
      <c r="BC127" s="433"/>
      <c r="BD127" s="433"/>
      <c r="BE127" s="433"/>
      <c r="BF127" s="433"/>
      <c r="BG127" s="433"/>
      <c r="BH127" s="433"/>
      <c r="BI127" s="433"/>
      <c r="BJ127" s="433"/>
      <c r="BK127" s="433"/>
      <c r="BL127" s="433"/>
      <c r="BM127" s="433"/>
      <c r="BN127" s="433"/>
      <c r="BO127" s="433"/>
      <c r="BP127" s="433"/>
      <c r="BQ127" s="433"/>
      <c r="BR127" s="433"/>
      <c r="BS127" s="433"/>
      <c r="BT127" s="433"/>
      <c r="BU127" s="433"/>
      <c r="BV127" s="433"/>
      <c r="BW127" s="433"/>
      <c r="BX127" s="433"/>
      <c r="BY127" s="433"/>
      <c r="BZ127" s="433"/>
      <c r="CA127" s="433"/>
      <c r="CB127" s="433"/>
      <c r="CC127" s="433"/>
      <c r="CD127" s="433"/>
      <c r="CE127" s="433"/>
      <c r="CF127" s="433"/>
      <c r="CG127" s="433"/>
      <c r="CH127" s="433"/>
      <c r="CI127" s="433"/>
      <c r="CJ127" s="433"/>
      <c r="CK127" s="433"/>
      <c r="CL127" s="433"/>
      <c r="CM127" s="433"/>
      <c r="CN127" s="433"/>
      <c r="CO127" s="433"/>
      <c r="CP127" s="433"/>
      <c r="CQ127" s="433"/>
      <c r="CR127" s="433"/>
      <c r="CS127" s="433"/>
      <c r="CT127" s="433"/>
      <c r="CU127" s="433"/>
      <c r="CV127" s="433"/>
      <c r="CW127" s="433"/>
      <c r="CX127" s="433"/>
      <c r="CY127" s="433"/>
      <c r="CZ127" s="433"/>
      <c r="DA127" s="433"/>
      <c r="DB127" s="433"/>
      <c r="DC127" s="433"/>
      <c r="DD127" s="433"/>
      <c r="DE127" s="433"/>
      <c r="DF127" s="433"/>
      <c r="DG127" s="433"/>
      <c r="DH127" s="433"/>
      <c r="DI127" s="433"/>
      <c r="DJ127" s="433"/>
      <c r="DK127" s="433"/>
      <c r="DL127" s="433"/>
      <c r="DM127" s="433"/>
      <c r="DN127" s="433"/>
      <c r="DO127" s="433"/>
      <c r="DP127" s="433"/>
      <c r="DQ127" s="433"/>
      <c r="DR127" s="433"/>
      <c r="DS127" s="433"/>
      <c r="DT127" s="433"/>
      <c r="DU127" s="433"/>
      <c r="DV127" s="433"/>
      <c r="DW127" s="433"/>
      <c r="DX127" s="433"/>
      <c r="DY127" s="433"/>
      <c r="DZ127" s="433"/>
      <c r="EA127" s="433"/>
      <c r="EB127" s="433"/>
      <c r="EC127" s="433"/>
      <c r="ED127" s="433"/>
      <c r="EE127" s="433"/>
      <c r="EF127" s="433"/>
      <c r="EG127" s="433"/>
      <c r="EH127" s="433"/>
      <c r="EI127" s="433"/>
      <c r="EJ127" s="433"/>
      <c r="EK127" s="433"/>
      <c r="EL127" s="433"/>
      <c r="EM127" s="433"/>
      <c r="EN127" s="433"/>
      <c r="EO127" s="433"/>
    </row>
    <row r="128" spans="1:145">
      <c r="A128" s="432"/>
      <c r="B128" s="432"/>
      <c r="C128" s="432"/>
      <c r="D128" s="432"/>
      <c r="E128" s="432"/>
      <c r="F128" s="432"/>
      <c r="G128" s="432"/>
      <c r="H128" s="432"/>
      <c r="I128" s="432"/>
      <c r="J128" s="432"/>
      <c r="K128" s="432"/>
      <c r="L128" s="432"/>
      <c r="M128" s="432"/>
      <c r="N128" s="432"/>
      <c r="O128" s="432"/>
      <c r="P128" s="432"/>
      <c r="U128" s="433"/>
      <c r="V128" s="433"/>
      <c r="W128" s="433"/>
      <c r="X128" s="433"/>
      <c r="Y128" s="433"/>
      <c r="Z128" s="433"/>
      <c r="AA128" s="433"/>
      <c r="AB128" s="433"/>
      <c r="AC128" s="433"/>
      <c r="AD128" s="433"/>
      <c r="AE128" s="433"/>
      <c r="AF128" s="433"/>
      <c r="AG128" s="433"/>
      <c r="AH128" s="433"/>
      <c r="AI128" s="433"/>
      <c r="AJ128" s="433"/>
      <c r="AK128" s="433"/>
      <c r="AL128" s="433"/>
      <c r="AM128" s="433"/>
      <c r="AN128" s="433"/>
      <c r="AO128" s="433"/>
      <c r="AP128" s="433"/>
      <c r="AQ128" s="433"/>
      <c r="AR128" s="433"/>
      <c r="AS128" s="433"/>
      <c r="AT128" s="433"/>
      <c r="AU128" s="433"/>
      <c r="AV128" s="433"/>
      <c r="AW128" s="433"/>
      <c r="AX128" s="433"/>
      <c r="AY128" s="433"/>
      <c r="AZ128" s="433"/>
      <c r="BA128" s="433"/>
      <c r="BB128" s="433"/>
      <c r="BC128" s="433"/>
      <c r="BD128" s="433"/>
      <c r="BE128" s="433"/>
      <c r="BF128" s="433"/>
      <c r="BG128" s="433"/>
      <c r="BH128" s="433"/>
      <c r="BI128" s="433"/>
      <c r="BJ128" s="433"/>
      <c r="BK128" s="433"/>
      <c r="BL128" s="433"/>
      <c r="BM128" s="433"/>
      <c r="BN128" s="433"/>
      <c r="BO128" s="433"/>
      <c r="BP128" s="433"/>
      <c r="BQ128" s="433"/>
      <c r="BR128" s="433"/>
      <c r="BS128" s="433"/>
      <c r="BT128" s="433"/>
      <c r="BU128" s="433"/>
      <c r="BV128" s="433"/>
      <c r="BW128" s="433"/>
      <c r="BX128" s="433"/>
      <c r="BY128" s="433"/>
      <c r="BZ128" s="433"/>
      <c r="CA128" s="433"/>
      <c r="CB128" s="433"/>
      <c r="CC128" s="433"/>
      <c r="CD128" s="433"/>
      <c r="CE128" s="433"/>
      <c r="CF128" s="433"/>
      <c r="CG128" s="433"/>
      <c r="CH128" s="433"/>
      <c r="CI128" s="433"/>
      <c r="CJ128" s="433"/>
      <c r="CK128" s="433"/>
      <c r="CL128" s="433"/>
      <c r="CM128" s="433"/>
      <c r="CN128" s="433"/>
      <c r="CO128" s="433"/>
      <c r="CP128" s="433"/>
      <c r="CQ128" s="433"/>
      <c r="CR128" s="433"/>
      <c r="CS128" s="433"/>
      <c r="CT128" s="433"/>
      <c r="CU128" s="433"/>
      <c r="CV128" s="433"/>
      <c r="CW128" s="433"/>
      <c r="CX128" s="433"/>
      <c r="CY128" s="433"/>
      <c r="CZ128" s="433"/>
      <c r="DA128" s="433"/>
      <c r="DB128" s="433"/>
      <c r="DC128" s="433"/>
      <c r="DD128" s="433"/>
      <c r="DE128" s="433"/>
      <c r="DF128" s="433"/>
      <c r="DG128" s="433"/>
      <c r="DH128" s="433"/>
      <c r="DI128" s="433"/>
      <c r="DJ128" s="433"/>
      <c r="DK128" s="433"/>
      <c r="DL128" s="433"/>
      <c r="DM128" s="433"/>
      <c r="DN128" s="433"/>
      <c r="DO128" s="433"/>
      <c r="DP128" s="433"/>
      <c r="DQ128" s="433"/>
      <c r="DR128" s="433"/>
      <c r="DS128" s="433"/>
      <c r="DT128" s="433"/>
      <c r="DU128" s="433"/>
      <c r="DV128" s="433"/>
      <c r="DW128" s="433"/>
      <c r="DX128" s="433"/>
      <c r="DY128" s="433"/>
      <c r="DZ128" s="433"/>
      <c r="EA128" s="433"/>
      <c r="EB128" s="433"/>
      <c r="EC128" s="433"/>
      <c r="ED128" s="433"/>
      <c r="EE128" s="433"/>
      <c r="EF128" s="433"/>
      <c r="EG128" s="433"/>
      <c r="EH128" s="433"/>
      <c r="EI128" s="433"/>
      <c r="EJ128" s="433"/>
      <c r="EK128" s="433"/>
      <c r="EL128" s="433"/>
      <c r="EM128" s="433"/>
      <c r="EN128" s="433"/>
      <c r="EO128" s="433"/>
    </row>
    <row r="129" spans="1:145">
      <c r="A129" s="432"/>
      <c r="B129" s="432"/>
      <c r="C129" s="432"/>
      <c r="D129" s="432"/>
      <c r="E129" s="432"/>
      <c r="F129" s="432"/>
      <c r="G129" s="432"/>
      <c r="H129" s="432"/>
      <c r="I129" s="432"/>
      <c r="J129" s="432"/>
      <c r="K129" s="432"/>
      <c r="L129" s="432"/>
      <c r="M129" s="432"/>
      <c r="N129" s="432"/>
      <c r="O129" s="432"/>
      <c r="P129" s="432"/>
      <c r="U129" s="433"/>
      <c r="V129" s="433"/>
      <c r="W129" s="433"/>
      <c r="X129" s="433"/>
      <c r="Y129" s="433"/>
      <c r="Z129" s="433"/>
      <c r="AA129" s="433"/>
      <c r="AB129" s="433"/>
      <c r="AC129" s="433"/>
      <c r="AD129" s="433"/>
      <c r="AE129" s="433"/>
      <c r="AF129" s="433"/>
      <c r="AG129" s="433"/>
      <c r="AH129" s="433"/>
      <c r="AI129" s="433"/>
      <c r="AJ129" s="433"/>
      <c r="AK129" s="433"/>
      <c r="AL129" s="433"/>
      <c r="AM129" s="433"/>
      <c r="AN129" s="433"/>
      <c r="AO129" s="433"/>
      <c r="AP129" s="433"/>
      <c r="AQ129" s="433"/>
      <c r="AR129" s="433"/>
      <c r="AS129" s="433"/>
      <c r="AT129" s="433"/>
      <c r="AU129" s="433"/>
      <c r="AV129" s="433"/>
      <c r="AW129" s="433"/>
      <c r="AX129" s="433"/>
      <c r="AY129" s="433"/>
      <c r="AZ129" s="433"/>
      <c r="BA129" s="433"/>
      <c r="BB129" s="433"/>
      <c r="BC129" s="433"/>
      <c r="BD129" s="433"/>
      <c r="BE129" s="433"/>
      <c r="BF129" s="433"/>
      <c r="BG129" s="433"/>
      <c r="BH129" s="433"/>
      <c r="BI129" s="433"/>
      <c r="BJ129" s="433"/>
      <c r="BK129" s="433"/>
      <c r="BL129" s="433"/>
      <c r="BM129" s="433"/>
      <c r="BN129" s="433"/>
      <c r="BO129" s="433"/>
      <c r="BP129" s="433"/>
      <c r="BQ129" s="433"/>
      <c r="BR129" s="433"/>
      <c r="BS129" s="433"/>
      <c r="BT129" s="433"/>
      <c r="BU129" s="433"/>
      <c r="BV129" s="433"/>
      <c r="BW129" s="433"/>
      <c r="BX129" s="433"/>
      <c r="BY129" s="433"/>
      <c r="BZ129" s="433"/>
      <c r="CA129" s="433"/>
      <c r="CB129" s="433"/>
      <c r="CC129" s="433"/>
      <c r="CD129" s="433"/>
      <c r="CE129" s="433"/>
      <c r="CF129" s="433"/>
      <c r="CG129" s="433"/>
      <c r="CH129" s="433"/>
      <c r="CI129" s="433"/>
      <c r="CJ129" s="433"/>
      <c r="CK129" s="433"/>
      <c r="CL129" s="433"/>
      <c r="CM129" s="433"/>
      <c r="CN129" s="433"/>
      <c r="CO129" s="433"/>
      <c r="CP129" s="433"/>
      <c r="CQ129" s="433"/>
      <c r="CR129" s="433"/>
      <c r="CS129" s="433"/>
      <c r="CT129" s="433"/>
      <c r="CU129" s="433"/>
      <c r="CV129" s="433"/>
      <c r="CW129" s="433"/>
      <c r="CX129" s="433"/>
      <c r="CY129" s="433"/>
      <c r="CZ129" s="433"/>
      <c r="DA129" s="433"/>
      <c r="DB129" s="433"/>
      <c r="DC129" s="433"/>
      <c r="DD129" s="433"/>
      <c r="DE129" s="433"/>
      <c r="DF129" s="433"/>
      <c r="DG129" s="433"/>
      <c r="DH129" s="433"/>
      <c r="DI129" s="433"/>
      <c r="DJ129" s="433"/>
      <c r="DK129" s="433"/>
      <c r="DL129" s="433"/>
      <c r="DM129" s="433"/>
      <c r="DN129" s="433"/>
      <c r="DO129" s="433"/>
      <c r="DP129" s="433"/>
      <c r="DQ129" s="433"/>
      <c r="DR129" s="433"/>
      <c r="DS129" s="433"/>
      <c r="DT129" s="433"/>
      <c r="DU129" s="433"/>
      <c r="DV129" s="433"/>
      <c r="DW129" s="433"/>
      <c r="DX129" s="433"/>
      <c r="DY129" s="433"/>
      <c r="DZ129" s="433"/>
      <c r="EA129" s="433"/>
      <c r="EB129" s="433"/>
      <c r="EC129" s="433"/>
      <c r="ED129" s="433"/>
      <c r="EE129" s="433"/>
      <c r="EF129" s="433"/>
      <c r="EG129" s="433"/>
      <c r="EH129" s="433"/>
      <c r="EI129" s="433"/>
      <c r="EJ129" s="433"/>
      <c r="EK129" s="433"/>
      <c r="EL129" s="433"/>
      <c r="EM129" s="433"/>
      <c r="EN129" s="433"/>
      <c r="EO129" s="433"/>
    </row>
    <row r="130" spans="1:145">
      <c r="A130" s="432"/>
      <c r="B130" s="432"/>
      <c r="C130" s="432"/>
      <c r="D130" s="432"/>
      <c r="E130" s="432"/>
      <c r="F130" s="432"/>
      <c r="G130" s="432"/>
      <c r="H130" s="432"/>
      <c r="I130" s="432"/>
      <c r="J130" s="432"/>
      <c r="K130" s="432"/>
      <c r="L130" s="432"/>
      <c r="M130" s="432"/>
      <c r="N130" s="432"/>
      <c r="O130" s="432"/>
      <c r="P130" s="432"/>
      <c r="U130" s="433"/>
      <c r="V130" s="433"/>
      <c r="W130" s="433"/>
      <c r="X130" s="433"/>
      <c r="Y130" s="433"/>
      <c r="Z130" s="433"/>
      <c r="AA130" s="433"/>
      <c r="AB130" s="433"/>
      <c r="AC130" s="433"/>
      <c r="AD130" s="433"/>
      <c r="AE130" s="433"/>
      <c r="AF130" s="433"/>
      <c r="AG130" s="433"/>
      <c r="AH130" s="433"/>
      <c r="AI130" s="433"/>
      <c r="AJ130" s="433"/>
      <c r="AK130" s="433"/>
      <c r="AL130" s="433"/>
      <c r="AM130" s="433"/>
      <c r="AN130" s="433"/>
      <c r="AO130" s="433"/>
      <c r="AP130" s="433"/>
      <c r="AQ130" s="433"/>
      <c r="AR130" s="433"/>
      <c r="AS130" s="433"/>
      <c r="AT130" s="433"/>
      <c r="AU130" s="433"/>
      <c r="AV130" s="433"/>
      <c r="AW130" s="433"/>
      <c r="AX130" s="433"/>
      <c r="AY130" s="433"/>
      <c r="AZ130" s="433"/>
      <c r="BA130" s="433"/>
      <c r="BB130" s="433"/>
      <c r="BC130" s="433"/>
      <c r="BD130" s="433"/>
      <c r="BE130" s="433"/>
      <c r="BF130" s="433"/>
      <c r="BG130" s="433"/>
      <c r="BH130" s="433"/>
      <c r="BI130" s="433"/>
      <c r="BJ130" s="433"/>
      <c r="BK130" s="433"/>
      <c r="BL130" s="433"/>
      <c r="BM130" s="433"/>
      <c r="BN130" s="433"/>
      <c r="BO130" s="433"/>
      <c r="BP130" s="433"/>
      <c r="BQ130" s="433"/>
      <c r="BR130" s="433"/>
      <c r="BS130" s="433"/>
      <c r="BT130" s="433"/>
      <c r="BU130" s="433"/>
      <c r="BV130" s="433"/>
      <c r="BW130" s="433"/>
      <c r="BX130" s="433"/>
      <c r="BY130" s="433"/>
      <c r="BZ130" s="433"/>
      <c r="CA130" s="433"/>
      <c r="CB130" s="433"/>
      <c r="CC130" s="433"/>
      <c r="CD130" s="433"/>
      <c r="CE130" s="433"/>
      <c r="CF130" s="433"/>
      <c r="CG130" s="433"/>
      <c r="CH130" s="433"/>
      <c r="CI130" s="433"/>
      <c r="CJ130" s="433"/>
      <c r="CK130" s="433"/>
      <c r="CL130" s="433"/>
      <c r="CM130" s="433"/>
      <c r="CN130" s="433"/>
      <c r="CO130" s="433"/>
      <c r="CP130" s="433"/>
      <c r="CQ130" s="433"/>
      <c r="CR130" s="433"/>
      <c r="CS130" s="433"/>
      <c r="CT130" s="433"/>
      <c r="CU130" s="433"/>
      <c r="CV130" s="433"/>
      <c r="CW130" s="433"/>
      <c r="CX130" s="433"/>
      <c r="CY130" s="433"/>
      <c r="CZ130" s="433"/>
      <c r="DA130" s="433"/>
      <c r="DB130" s="433"/>
      <c r="DC130" s="433"/>
      <c r="DD130" s="433"/>
      <c r="DE130" s="433"/>
      <c r="DF130" s="433"/>
      <c r="DG130" s="433"/>
      <c r="DH130" s="433"/>
      <c r="DI130" s="433"/>
      <c r="DJ130" s="433"/>
      <c r="DK130" s="433"/>
      <c r="DL130" s="433"/>
      <c r="DM130" s="433"/>
      <c r="DN130" s="433"/>
      <c r="DO130" s="433"/>
      <c r="DP130" s="433"/>
      <c r="DQ130" s="433"/>
      <c r="DR130" s="433"/>
      <c r="DS130" s="433"/>
      <c r="DT130" s="433"/>
      <c r="DU130" s="433"/>
      <c r="DV130" s="433"/>
      <c r="DW130" s="433"/>
      <c r="DX130" s="433"/>
      <c r="DY130" s="433"/>
      <c r="DZ130" s="433"/>
      <c r="EA130" s="433"/>
      <c r="EB130" s="433"/>
      <c r="EC130" s="433"/>
      <c r="ED130" s="433"/>
      <c r="EE130" s="433"/>
      <c r="EF130" s="433"/>
      <c r="EG130" s="433"/>
      <c r="EH130" s="433"/>
      <c r="EI130" s="433"/>
      <c r="EJ130" s="433"/>
      <c r="EK130" s="433"/>
      <c r="EL130" s="433"/>
      <c r="EM130" s="433"/>
      <c r="EN130" s="433"/>
      <c r="EO130" s="433"/>
    </row>
    <row r="131" spans="1:145">
      <c r="A131" s="432"/>
      <c r="B131" s="432"/>
      <c r="C131" s="432"/>
      <c r="D131" s="432"/>
      <c r="E131" s="432"/>
      <c r="F131" s="432"/>
      <c r="G131" s="432"/>
      <c r="H131" s="432"/>
      <c r="I131" s="432"/>
      <c r="J131" s="432"/>
      <c r="K131" s="432"/>
      <c r="L131" s="432"/>
      <c r="M131" s="432"/>
      <c r="N131" s="432"/>
      <c r="O131" s="432"/>
      <c r="P131" s="432"/>
      <c r="U131" s="433"/>
      <c r="V131" s="433"/>
      <c r="W131" s="433"/>
      <c r="X131" s="433"/>
      <c r="Y131" s="433"/>
      <c r="Z131" s="433"/>
      <c r="AA131" s="433"/>
      <c r="AB131" s="433"/>
      <c r="AC131" s="433"/>
      <c r="AD131" s="433"/>
      <c r="AE131" s="433"/>
      <c r="AF131" s="433"/>
      <c r="AG131" s="433"/>
      <c r="AH131" s="433"/>
      <c r="AI131" s="433"/>
      <c r="AJ131" s="433"/>
      <c r="AK131" s="433"/>
      <c r="AL131" s="433"/>
      <c r="AM131" s="433"/>
      <c r="AN131" s="433"/>
      <c r="AO131" s="433"/>
      <c r="AP131" s="433"/>
      <c r="AQ131" s="433"/>
      <c r="AR131" s="433"/>
      <c r="AS131" s="433"/>
      <c r="AT131" s="433"/>
      <c r="AU131" s="433"/>
      <c r="AV131" s="433"/>
      <c r="AW131" s="433"/>
      <c r="AX131" s="433"/>
      <c r="AY131" s="433"/>
      <c r="AZ131" s="433"/>
      <c r="BA131" s="433"/>
      <c r="BB131" s="433"/>
      <c r="BC131" s="433"/>
      <c r="BD131" s="433"/>
      <c r="BE131" s="433"/>
      <c r="BF131" s="433"/>
      <c r="BG131" s="433"/>
      <c r="BH131" s="433"/>
      <c r="BI131" s="433"/>
      <c r="BJ131" s="433"/>
      <c r="BK131" s="433"/>
      <c r="BL131" s="433"/>
      <c r="BM131" s="433"/>
      <c r="BN131" s="433"/>
      <c r="BO131" s="433"/>
      <c r="BP131" s="433"/>
      <c r="BQ131" s="433"/>
      <c r="BR131" s="433"/>
      <c r="BS131" s="433"/>
      <c r="BT131" s="433"/>
      <c r="BU131" s="433"/>
      <c r="BV131" s="433"/>
      <c r="BW131" s="433"/>
      <c r="BX131" s="433"/>
      <c r="BY131" s="433"/>
      <c r="BZ131" s="433"/>
      <c r="CA131" s="433"/>
      <c r="CB131" s="433"/>
      <c r="CC131" s="433"/>
      <c r="CD131" s="433"/>
      <c r="CE131" s="433"/>
      <c r="CF131" s="433"/>
      <c r="CG131" s="433"/>
      <c r="CH131" s="433"/>
      <c r="CI131" s="433"/>
      <c r="CJ131" s="433"/>
      <c r="CK131" s="433"/>
      <c r="CL131" s="433"/>
      <c r="CM131" s="433"/>
      <c r="CN131" s="433"/>
      <c r="CO131" s="433"/>
      <c r="CP131" s="433"/>
      <c r="CQ131" s="433"/>
      <c r="CR131" s="433"/>
      <c r="CS131" s="433"/>
      <c r="CT131" s="433"/>
      <c r="CU131" s="433"/>
      <c r="CV131" s="433"/>
      <c r="CW131" s="433"/>
      <c r="CX131" s="433"/>
      <c r="CY131" s="433"/>
      <c r="CZ131" s="433"/>
      <c r="DA131" s="433"/>
      <c r="DB131" s="433"/>
      <c r="DC131" s="433"/>
      <c r="DD131" s="433"/>
      <c r="DE131" s="433"/>
      <c r="DF131" s="433"/>
      <c r="DG131" s="433"/>
      <c r="DH131" s="433"/>
      <c r="DI131" s="433"/>
      <c r="DJ131" s="433"/>
      <c r="DK131" s="433"/>
      <c r="DL131" s="433"/>
      <c r="DM131" s="433"/>
      <c r="DN131" s="433"/>
      <c r="DO131" s="433"/>
      <c r="DP131" s="433"/>
      <c r="DQ131" s="433"/>
      <c r="DR131" s="433"/>
      <c r="DS131" s="433"/>
      <c r="DT131" s="433"/>
      <c r="DU131" s="433"/>
      <c r="DV131" s="433"/>
      <c r="DW131" s="433"/>
      <c r="DX131" s="433"/>
      <c r="DY131" s="433"/>
      <c r="DZ131" s="433"/>
      <c r="EA131" s="433"/>
      <c r="EB131" s="433"/>
      <c r="EC131" s="433"/>
      <c r="ED131" s="433"/>
      <c r="EE131" s="433"/>
      <c r="EF131" s="433"/>
      <c r="EG131" s="433"/>
      <c r="EH131" s="433"/>
      <c r="EI131" s="433"/>
      <c r="EJ131" s="433"/>
      <c r="EK131" s="433"/>
      <c r="EL131" s="433"/>
      <c r="EM131" s="433"/>
      <c r="EN131" s="433"/>
      <c r="EO131" s="433"/>
    </row>
    <row r="132" spans="1:145">
      <c r="A132" s="432"/>
      <c r="B132" s="432"/>
      <c r="C132" s="432"/>
      <c r="D132" s="432"/>
      <c r="E132" s="432"/>
      <c r="F132" s="432"/>
      <c r="G132" s="432"/>
      <c r="H132" s="432"/>
      <c r="I132" s="432"/>
      <c r="J132" s="432"/>
      <c r="K132" s="432"/>
      <c r="L132" s="432"/>
      <c r="M132" s="432"/>
      <c r="N132" s="432"/>
      <c r="O132" s="432"/>
      <c r="P132" s="432"/>
      <c r="U132" s="433"/>
      <c r="V132" s="433"/>
      <c r="W132" s="433"/>
      <c r="X132" s="433"/>
      <c r="Y132" s="433"/>
      <c r="Z132" s="433"/>
      <c r="AA132" s="433"/>
      <c r="AB132" s="433"/>
      <c r="AC132" s="433"/>
      <c r="AD132" s="433"/>
      <c r="AE132" s="433"/>
      <c r="AF132" s="433"/>
      <c r="AG132" s="433"/>
      <c r="AH132" s="433"/>
      <c r="AI132" s="433"/>
      <c r="AJ132" s="433"/>
      <c r="AK132" s="433"/>
      <c r="AL132" s="433"/>
      <c r="AM132" s="433"/>
      <c r="AN132" s="433"/>
      <c r="AO132" s="433"/>
      <c r="AP132" s="433"/>
      <c r="AQ132" s="433"/>
      <c r="AR132" s="433"/>
      <c r="AS132" s="433"/>
      <c r="AT132" s="433"/>
      <c r="AU132" s="433"/>
      <c r="AV132" s="433"/>
      <c r="AW132" s="433"/>
      <c r="AX132" s="433"/>
      <c r="AY132" s="433"/>
      <c r="AZ132" s="433"/>
      <c r="BA132" s="433"/>
      <c r="BB132" s="433"/>
      <c r="BC132" s="433"/>
      <c r="BD132" s="433"/>
      <c r="BE132" s="433"/>
      <c r="BF132" s="433"/>
      <c r="BG132" s="433"/>
      <c r="BH132" s="433"/>
      <c r="BI132" s="433"/>
      <c r="BJ132" s="433"/>
      <c r="BK132" s="433"/>
      <c r="BL132" s="433"/>
      <c r="BM132" s="433"/>
      <c r="BN132" s="433"/>
      <c r="BO132" s="433"/>
      <c r="BP132" s="433"/>
      <c r="BQ132" s="433"/>
      <c r="BR132" s="433"/>
      <c r="BS132" s="433"/>
      <c r="BT132" s="433"/>
      <c r="BU132" s="433"/>
      <c r="BV132" s="433"/>
      <c r="BW132" s="433"/>
      <c r="BX132" s="433"/>
      <c r="BY132" s="433"/>
      <c r="BZ132" s="433"/>
      <c r="CA132" s="433"/>
      <c r="CB132" s="433"/>
      <c r="CC132" s="433"/>
      <c r="CD132" s="433"/>
      <c r="CE132" s="433"/>
      <c r="CF132" s="433"/>
      <c r="CG132" s="433"/>
      <c r="CH132" s="433"/>
      <c r="CI132" s="433"/>
      <c r="CJ132" s="433"/>
      <c r="CK132" s="433"/>
      <c r="CL132" s="433"/>
      <c r="CM132" s="433"/>
      <c r="CN132" s="433"/>
      <c r="CO132" s="433"/>
      <c r="CP132" s="433"/>
      <c r="CQ132" s="433"/>
      <c r="CR132" s="433"/>
      <c r="CS132" s="433"/>
      <c r="CT132" s="433"/>
      <c r="CU132" s="433"/>
      <c r="CV132" s="433"/>
      <c r="CW132" s="433"/>
      <c r="CX132" s="433"/>
      <c r="CY132" s="433"/>
      <c r="CZ132" s="433"/>
      <c r="DA132" s="433"/>
      <c r="DB132" s="433"/>
      <c r="DC132" s="433"/>
      <c r="DD132" s="433"/>
      <c r="DE132" s="433"/>
      <c r="DF132" s="433"/>
      <c r="DG132" s="433"/>
      <c r="DH132" s="433"/>
      <c r="DI132" s="433"/>
      <c r="DJ132" s="433"/>
      <c r="DK132" s="433"/>
      <c r="DL132" s="433"/>
      <c r="DM132" s="433"/>
      <c r="DN132" s="433"/>
      <c r="DO132" s="433"/>
      <c r="DP132" s="433"/>
      <c r="DQ132" s="433"/>
      <c r="DR132" s="433"/>
      <c r="DS132" s="433"/>
      <c r="DT132" s="433"/>
      <c r="DU132" s="433"/>
      <c r="DV132" s="433"/>
      <c r="DW132" s="433"/>
      <c r="DX132" s="433"/>
      <c r="DY132" s="433"/>
      <c r="DZ132" s="433"/>
      <c r="EA132" s="433"/>
      <c r="EB132" s="433"/>
      <c r="EC132" s="433"/>
      <c r="ED132" s="433"/>
      <c r="EE132" s="433"/>
      <c r="EF132" s="433"/>
      <c r="EG132" s="433"/>
      <c r="EH132" s="433"/>
      <c r="EI132" s="433"/>
      <c r="EJ132" s="433"/>
      <c r="EK132" s="433"/>
      <c r="EL132" s="433"/>
      <c r="EM132" s="433"/>
      <c r="EN132" s="433"/>
      <c r="EO132" s="433"/>
    </row>
    <row r="133" spans="1:145">
      <c r="A133" s="432"/>
      <c r="B133" s="432"/>
      <c r="C133" s="432"/>
      <c r="D133" s="432"/>
      <c r="E133" s="432"/>
      <c r="F133" s="432"/>
      <c r="G133" s="432"/>
      <c r="H133" s="432"/>
      <c r="I133" s="432"/>
      <c r="J133" s="432"/>
      <c r="K133" s="432"/>
      <c r="L133" s="432"/>
      <c r="M133" s="432"/>
      <c r="N133" s="432"/>
      <c r="O133" s="432"/>
      <c r="P133" s="432"/>
      <c r="U133" s="433"/>
      <c r="V133" s="433"/>
      <c r="W133" s="433"/>
      <c r="X133" s="433"/>
      <c r="Y133" s="433"/>
      <c r="Z133" s="433"/>
      <c r="AA133" s="433"/>
      <c r="AB133" s="433"/>
      <c r="AC133" s="433"/>
      <c r="AD133" s="433"/>
      <c r="AE133" s="433"/>
      <c r="AF133" s="433"/>
      <c r="AG133" s="433"/>
      <c r="AH133" s="433"/>
      <c r="AI133" s="433"/>
      <c r="AJ133" s="433"/>
      <c r="AK133" s="433"/>
      <c r="AL133" s="433"/>
      <c r="AM133" s="433"/>
      <c r="AN133" s="433"/>
      <c r="AO133" s="433"/>
      <c r="AP133" s="433"/>
      <c r="AQ133" s="433"/>
      <c r="AR133" s="433"/>
      <c r="AS133" s="433"/>
      <c r="AT133" s="433"/>
      <c r="AU133" s="433"/>
      <c r="AV133" s="433"/>
      <c r="AW133" s="433"/>
      <c r="AX133" s="433"/>
      <c r="AY133" s="433"/>
      <c r="AZ133" s="433"/>
      <c r="BA133" s="433"/>
      <c r="BB133" s="433"/>
      <c r="BC133" s="433"/>
      <c r="BD133" s="433"/>
      <c r="BE133" s="433"/>
      <c r="BF133" s="433"/>
      <c r="BG133" s="433"/>
      <c r="BH133" s="433"/>
      <c r="BI133" s="433"/>
      <c r="BJ133" s="433"/>
      <c r="BK133" s="433"/>
      <c r="BL133" s="433"/>
      <c r="BM133" s="433"/>
      <c r="BN133" s="433"/>
      <c r="BO133" s="433"/>
      <c r="BP133" s="433"/>
      <c r="BQ133" s="433"/>
      <c r="BR133" s="433"/>
      <c r="BS133" s="433"/>
      <c r="BT133" s="433"/>
      <c r="BU133" s="433"/>
      <c r="BV133" s="433"/>
      <c r="BW133" s="433"/>
      <c r="BX133" s="433"/>
      <c r="BY133" s="433"/>
      <c r="BZ133" s="433"/>
      <c r="CA133" s="433"/>
      <c r="CB133" s="433"/>
      <c r="CC133" s="433"/>
      <c r="CD133" s="433"/>
      <c r="CE133" s="433"/>
      <c r="CF133" s="433"/>
      <c r="CG133" s="433"/>
      <c r="CH133" s="433"/>
      <c r="CI133" s="433"/>
      <c r="CJ133" s="433"/>
      <c r="CK133" s="433"/>
      <c r="CL133" s="433"/>
      <c r="CM133" s="433"/>
      <c r="CN133" s="433"/>
      <c r="CO133" s="433"/>
      <c r="CP133" s="433"/>
      <c r="CQ133" s="433"/>
      <c r="CR133" s="433"/>
      <c r="CS133" s="433"/>
      <c r="CT133" s="433"/>
      <c r="CU133" s="433"/>
      <c r="CV133" s="433"/>
      <c r="CW133" s="433"/>
      <c r="CX133" s="433"/>
      <c r="CY133" s="433"/>
      <c r="CZ133" s="433"/>
      <c r="DA133" s="433"/>
      <c r="DB133" s="433"/>
      <c r="DC133" s="433"/>
      <c r="DD133" s="433"/>
      <c r="DE133" s="433"/>
      <c r="DF133" s="433"/>
      <c r="DG133" s="433"/>
      <c r="DH133" s="433"/>
      <c r="DI133" s="433"/>
      <c r="DJ133" s="433"/>
      <c r="DK133" s="433"/>
      <c r="DL133" s="433"/>
      <c r="DM133" s="433"/>
      <c r="DN133" s="433"/>
      <c r="DO133" s="433"/>
      <c r="DP133" s="433"/>
      <c r="DQ133" s="433"/>
      <c r="DR133" s="433"/>
      <c r="DS133" s="433"/>
      <c r="DT133" s="433"/>
      <c r="DU133" s="433"/>
      <c r="DV133" s="433"/>
      <c r="DW133" s="433"/>
      <c r="DX133" s="433"/>
      <c r="DY133" s="433"/>
      <c r="DZ133" s="433"/>
      <c r="EA133" s="433"/>
      <c r="EB133" s="433"/>
      <c r="EC133" s="433"/>
      <c r="ED133" s="433"/>
      <c r="EE133" s="433"/>
      <c r="EF133" s="433"/>
      <c r="EG133" s="433"/>
      <c r="EH133" s="433"/>
      <c r="EI133" s="433"/>
      <c r="EJ133" s="433"/>
      <c r="EK133" s="433"/>
      <c r="EL133" s="433"/>
      <c r="EM133" s="433"/>
      <c r="EN133" s="433"/>
      <c r="EO133" s="433"/>
    </row>
    <row r="134" spans="1:145">
      <c r="A134" s="432"/>
      <c r="B134" s="432"/>
      <c r="C134" s="432"/>
      <c r="D134" s="432"/>
      <c r="E134" s="432"/>
      <c r="F134" s="432"/>
      <c r="G134" s="432"/>
      <c r="H134" s="432"/>
      <c r="I134" s="432"/>
      <c r="J134" s="432"/>
      <c r="K134" s="432"/>
      <c r="L134" s="432"/>
      <c r="M134" s="432"/>
      <c r="N134" s="432"/>
      <c r="O134" s="432"/>
      <c r="P134" s="432"/>
      <c r="U134" s="433"/>
      <c r="V134" s="433"/>
      <c r="W134" s="433"/>
      <c r="X134" s="433"/>
      <c r="Y134" s="433"/>
      <c r="Z134" s="433"/>
      <c r="AA134" s="433"/>
      <c r="AB134" s="433"/>
      <c r="AC134" s="433"/>
      <c r="AD134" s="433"/>
      <c r="AE134" s="433"/>
      <c r="AF134" s="433"/>
      <c r="AG134" s="433"/>
      <c r="AH134" s="433"/>
      <c r="AI134" s="433"/>
      <c r="AJ134" s="433"/>
      <c r="AK134" s="433"/>
      <c r="AL134" s="433"/>
      <c r="AM134" s="433"/>
      <c r="AN134" s="433"/>
      <c r="AO134" s="433"/>
      <c r="AP134" s="433"/>
      <c r="AQ134" s="433"/>
      <c r="AR134" s="433"/>
      <c r="AS134" s="433"/>
      <c r="AT134" s="433"/>
      <c r="AU134" s="433"/>
      <c r="AV134" s="433"/>
      <c r="AW134" s="433"/>
      <c r="AX134" s="433"/>
      <c r="AY134" s="433"/>
      <c r="AZ134" s="433"/>
      <c r="BA134" s="433"/>
      <c r="BB134" s="433"/>
      <c r="BC134" s="433"/>
      <c r="BD134" s="433"/>
      <c r="BE134" s="433"/>
      <c r="BF134" s="433"/>
      <c r="BG134" s="433"/>
      <c r="BH134" s="433"/>
      <c r="BI134" s="433"/>
      <c r="BJ134" s="433"/>
      <c r="BK134" s="433"/>
      <c r="BL134" s="433"/>
      <c r="BM134" s="433"/>
      <c r="BN134" s="433"/>
      <c r="BO134" s="433"/>
      <c r="BP134" s="433"/>
      <c r="BQ134" s="433"/>
      <c r="BR134" s="433"/>
      <c r="BS134" s="433"/>
      <c r="BT134" s="433"/>
      <c r="BU134" s="433"/>
      <c r="BV134" s="433"/>
      <c r="BW134" s="433"/>
      <c r="BX134" s="433"/>
      <c r="BY134" s="433"/>
      <c r="BZ134" s="433"/>
      <c r="CA134" s="433"/>
      <c r="CB134" s="433"/>
      <c r="CC134" s="433"/>
      <c r="CD134" s="433"/>
      <c r="CE134" s="433"/>
      <c r="CF134" s="433"/>
      <c r="CG134" s="433"/>
      <c r="CH134" s="433"/>
      <c r="CI134" s="433"/>
      <c r="CJ134" s="433"/>
      <c r="CK134" s="433"/>
      <c r="CL134" s="433"/>
      <c r="CM134" s="433"/>
      <c r="CN134" s="433"/>
      <c r="CO134" s="433"/>
      <c r="CP134" s="433"/>
      <c r="CQ134" s="433"/>
      <c r="CR134" s="433"/>
      <c r="CS134" s="433"/>
      <c r="CT134" s="433"/>
      <c r="CU134" s="433"/>
      <c r="CV134" s="433"/>
      <c r="CW134" s="433"/>
      <c r="CX134" s="433"/>
      <c r="CY134" s="433"/>
      <c r="CZ134" s="433"/>
      <c r="DA134" s="433"/>
      <c r="DB134" s="433"/>
      <c r="DC134" s="433"/>
      <c r="DD134" s="433"/>
      <c r="DE134" s="433"/>
      <c r="DF134" s="433"/>
      <c r="DG134" s="433"/>
      <c r="DH134" s="433"/>
      <c r="DI134" s="433"/>
      <c r="DJ134" s="433"/>
      <c r="DK134" s="433"/>
      <c r="DL134" s="433"/>
      <c r="DM134" s="433"/>
      <c r="DN134" s="433"/>
      <c r="DO134" s="433"/>
      <c r="DP134" s="433"/>
      <c r="DQ134" s="433"/>
      <c r="DR134" s="433"/>
      <c r="DS134" s="433"/>
      <c r="DT134" s="433"/>
      <c r="DU134" s="433"/>
      <c r="DV134" s="433"/>
      <c r="DW134" s="433"/>
      <c r="DX134" s="433"/>
      <c r="DY134" s="433"/>
      <c r="DZ134" s="433"/>
      <c r="EA134" s="433"/>
      <c r="EB134" s="433"/>
      <c r="EC134" s="433"/>
      <c r="ED134" s="433"/>
      <c r="EE134" s="433"/>
      <c r="EF134" s="433"/>
      <c r="EG134" s="433"/>
      <c r="EH134" s="433"/>
      <c r="EI134" s="433"/>
      <c r="EJ134" s="433"/>
      <c r="EK134" s="433"/>
      <c r="EL134" s="433"/>
      <c r="EM134" s="433"/>
      <c r="EN134" s="433"/>
      <c r="EO134" s="433"/>
    </row>
    <row r="135" spans="1:145">
      <c r="A135" s="432"/>
      <c r="B135" s="432"/>
      <c r="C135" s="432"/>
      <c r="D135" s="432"/>
      <c r="E135" s="432"/>
      <c r="F135" s="432"/>
      <c r="G135" s="432"/>
      <c r="H135" s="432"/>
      <c r="I135" s="432"/>
      <c r="J135" s="432"/>
      <c r="K135" s="432"/>
      <c r="L135" s="432"/>
      <c r="M135" s="432"/>
      <c r="N135" s="432"/>
      <c r="O135" s="432"/>
      <c r="P135" s="432"/>
      <c r="U135" s="433"/>
      <c r="V135" s="433"/>
      <c r="W135" s="433"/>
      <c r="X135" s="433"/>
      <c r="Y135" s="433"/>
      <c r="Z135" s="433"/>
      <c r="AA135" s="433"/>
      <c r="AB135" s="433"/>
      <c r="AC135" s="433"/>
      <c r="AD135" s="433"/>
      <c r="AE135" s="433"/>
      <c r="AF135" s="433"/>
      <c r="AG135" s="433"/>
      <c r="AH135" s="433"/>
      <c r="AI135" s="433"/>
      <c r="AJ135" s="433"/>
      <c r="AK135" s="433"/>
      <c r="AL135" s="433"/>
      <c r="AM135" s="433"/>
      <c r="AN135" s="433"/>
      <c r="AO135" s="433"/>
      <c r="AP135" s="433"/>
      <c r="AQ135" s="433"/>
      <c r="AR135" s="433"/>
      <c r="AS135" s="433"/>
      <c r="AT135" s="433"/>
      <c r="AU135" s="433"/>
      <c r="AV135" s="433"/>
      <c r="AW135" s="433"/>
      <c r="AX135" s="433"/>
      <c r="AY135" s="433"/>
      <c r="AZ135" s="433"/>
      <c r="BA135" s="433"/>
      <c r="BB135" s="433"/>
      <c r="BC135" s="433"/>
      <c r="BD135" s="433"/>
      <c r="BE135" s="433"/>
      <c r="BF135" s="433"/>
      <c r="BG135" s="433"/>
      <c r="BH135" s="433"/>
      <c r="BI135" s="433"/>
      <c r="BJ135" s="433"/>
      <c r="BK135" s="433"/>
      <c r="BL135" s="433"/>
      <c r="BM135" s="433"/>
      <c r="BN135" s="433"/>
      <c r="BO135" s="433"/>
      <c r="BP135" s="433"/>
      <c r="BQ135" s="433"/>
      <c r="BR135" s="433"/>
      <c r="BS135" s="433"/>
      <c r="BT135" s="433"/>
      <c r="BU135" s="433"/>
      <c r="BV135" s="433"/>
      <c r="BW135" s="433"/>
      <c r="BX135" s="433"/>
      <c r="BY135" s="433"/>
      <c r="BZ135" s="433"/>
      <c r="CA135" s="433"/>
      <c r="CB135" s="433"/>
      <c r="CC135" s="433"/>
      <c r="CD135" s="433"/>
      <c r="CE135" s="433"/>
      <c r="CF135" s="433"/>
      <c r="CG135" s="433"/>
      <c r="CH135" s="433"/>
      <c r="CI135" s="433"/>
      <c r="CJ135" s="433"/>
      <c r="CK135" s="433"/>
      <c r="CL135" s="433"/>
      <c r="CM135" s="433"/>
      <c r="CN135" s="433"/>
      <c r="CO135" s="433"/>
      <c r="CP135" s="433"/>
      <c r="CQ135" s="433"/>
      <c r="CR135" s="433"/>
      <c r="CS135" s="433"/>
      <c r="CT135" s="433"/>
      <c r="CU135" s="433"/>
      <c r="CV135" s="433"/>
      <c r="CW135" s="433"/>
      <c r="CX135" s="433"/>
      <c r="CY135" s="433"/>
      <c r="CZ135" s="433"/>
      <c r="DA135" s="433"/>
      <c r="DB135" s="433"/>
      <c r="DC135" s="433"/>
      <c r="DD135" s="433"/>
      <c r="DE135" s="433"/>
      <c r="DF135" s="433"/>
      <c r="DG135" s="433"/>
      <c r="DH135" s="433"/>
      <c r="DI135" s="433"/>
      <c r="DJ135" s="433"/>
      <c r="DK135" s="433"/>
      <c r="DL135" s="433"/>
      <c r="DM135" s="433"/>
      <c r="DN135" s="433"/>
      <c r="DO135" s="433"/>
      <c r="DP135" s="433"/>
      <c r="DQ135" s="433"/>
      <c r="DR135" s="433"/>
      <c r="DS135" s="433"/>
      <c r="DT135" s="433"/>
      <c r="DU135" s="433"/>
      <c r="DV135" s="433"/>
      <c r="DW135" s="433"/>
      <c r="DX135" s="433"/>
      <c r="DY135" s="433"/>
      <c r="DZ135" s="433"/>
      <c r="EA135" s="433"/>
      <c r="EB135" s="433"/>
      <c r="EC135" s="433"/>
      <c r="ED135" s="433"/>
      <c r="EE135" s="433"/>
      <c r="EF135" s="433"/>
      <c r="EG135" s="433"/>
      <c r="EH135" s="433"/>
      <c r="EI135" s="433"/>
      <c r="EJ135" s="433"/>
      <c r="EK135" s="433"/>
      <c r="EL135" s="433"/>
      <c r="EM135" s="433"/>
      <c r="EN135" s="433"/>
      <c r="EO135" s="433"/>
    </row>
    <row r="136" spans="1:145">
      <c r="A136" s="432"/>
      <c r="B136" s="432"/>
      <c r="C136" s="432"/>
      <c r="D136" s="432"/>
      <c r="E136" s="432"/>
      <c r="F136" s="432"/>
      <c r="G136" s="432"/>
      <c r="H136" s="432"/>
      <c r="I136" s="432"/>
      <c r="J136" s="432"/>
      <c r="K136" s="432"/>
      <c r="L136" s="432"/>
      <c r="M136" s="432"/>
      <c r="N136" s="432"/>
      <c r="O136" s="432"/>
      <c r="P136" s="432"/>
      <c r="U136" s="433"/>
      <c r="V136" s="433"/>
      <c r="W136" s="433"/>
      <c r="X136" s="433"/>
      <c r="Y136" s="433"/>
      <c r="Z136" s="433"/>
      <c r="AA136" s="433"/>
      <c r="AB136" s="433"/>
      <c r="AC136" s="433"/>
      <c r="AD136" s="433"/>
      <c r="AE136" s="433"/>
      <c r="AF136" s="433"/>
      <c r="AG136" s="433"/>
      <c r="AH136" s="433"/>
      <c r="AI136" s="433"/>
      <c r="AJ136" s="433"/>
      <c r="AK136" s="433"/>
      <c r="AL136" s="433"/>
      <c r="AM136" s="433"/>
      <c r="AN136" s="433"/>
      <c r="AO136" s="433"/>
      <c r="AP136" s="433"/>
      <c r="AQ136" s="433"/>
      <c r="AR136" s="433"/>
      <c r="AS136" s="433"/>
      <c r="AT136" s="433"/>
      <c r="AU136" s="433"/>
      <c r="AV136" s="433"/>
      <c r="AW136" s="433"/>
      <c r="AX136" s="433"/>
      <c r="AY136" s="433"/>
      <c r="AZ136" s="433"/>
      <c r="BA136" s="433"/>
      <c r="BB136" s="433"/>
      <c r="BC136" s="433"/>
      <c r="BD136" s="433"/>
      <c r="BE136" s="433"/>
      <c r="BF136" s="433"/>
      <c r="BG136" s="433"/>
      <c r="BH136" s="433"/>
      <c r="BI136" s="433"/>
      <c r="BJ136" s="433"/>
      <c r="BK136" s="433"/>
      <c r="BL136" s="433"/>
      <c r="BM136" s="433"/>
      <c r="BN136" s="433"/>
      <c r="BO136" s="433"/>
      <c r="BP136" s="433"/>
      <c r="BQ136" s="433"/>
      <c r="BR136" s="433"/>
      <c r="BS136" s="433"/>
      <c r="BT136" s="433"/>
      <c r="BU136" s="433"/>
      <c r="BV136" s="433"/>
      <c r="BW136" s="433"/>
      <c r="BX136" s="433"/>
      <c r="BY136" s="433"/>
      <c r="BZ136" s="433"/>
      <c r="CA136" s="433"/>
      <c r="CB136" s="433"/>
      <c r="CC136" s="433"/>
      <c r="CD136" s="433"/>
      <c r="CE136" s="433"/>
      <c r="CF136" s="433"/>
      <c r="CG136" s="433"/>
      <c r="CH136" s="433"/>
      <c r="CI136" s="433"/>
      <c r="CJ136" s="433"/>
      <c r="CK136" s="433"/>
      <c r="CL136" s="433"/>
      <c r="CM136" s="433"/>
      <c r="CN136" s="433"/>
      <c r="CO136" s="433"/>
      <c r="CP136" s="433"/>
      <c r="CQ136" s="433"/>
      <c r="CR136" s="433"/>
      <c r="CS136" s="433"/>
      <c r="CT136" s="433"/>
      <c r="CU136" s="433"/>
      <c r="CV136" s="433"/>
      <c r="CW136" s="433"/>
      <c r="CX136" s="433"/>
      <c r="CY136" s="433"/>
      <c r="CZ136" s="433"/>
      <c r="DA136" s="433"/>
      <c r="DB136" s="433"/>
      <c r="DC136" s="433"/>
      <c r="DD136" s="433"/>
      <c r="DE136" s="433"/>
      <c r="DF136" s="433"/>
      <c r="DG136" s="433"/>
      <c r="DH136" s="433"/>
      <c r="DI136" s="433"/>
      <c r="DJ136" s="433"/>
      <c r="DK136" s="433"/>
      <c r="DL136" s="433"/>
      <c r="DM136" s="433"/>
      <c r="DN136" s="433"/>
      <c r="DO136" s="433"/>
      <c r="DP136" s="433"/>
      <c r="DQ136" s="433"/>
      <c r="DR136" s="433"/>
      <c r="DS136" s="433"/>
      <c r="DT136" s="433"/>
      <c r="DU136" s="433"/>
      <c r="DV136" s="433"/>
      <c r="DW136" s="433"/>
      <c r="DX136" s="433"/>
      <c r="DY136" s="433"/>
      <c r="DZ136" s="433"/>
      <c r="EA136" s="433"/>
      <c r="EB136" s="433"/>
      <c r="EC136" s="433"/>
      <c r="ED136" s="433"/>
      <c r="EE136" s="433"/>
      <c r="EF136" s="433"/>
      <c r="EG136" s="433"/>
      <c r="EH136" s="433"/>
      <c r="EI136" s="433"/>
      <c r="EJ136" s="433"/>
      <c r="EK136" s="433"/>
      <c r="EL136" s="433"/>
      <c r="EM136" s="433"/>
      <c r="EN136" s="433"/>
      <c r="EO136" s="433"/>
    </row>
    <row r="137" spans="1:145">
      <c r="A137" s="432"/>
      <c r="B137" s="432"/>
      <c r="C137" s="432"/>
      <c r="D137" s="432"/>
      <c r="E137" s="432"/>
      <c r="F137" s="432"/>
      <c r="G137" s="432"/>
      <c r="H137" s="432"/>
      <c r="I137" s="432"/>
      <c r="J137" s="432"/>
      <c r="K137" s="432"/>
      <c r="L137" s="432"/>
      <c r="M137" s="432"/>
      <c r="N137" s="432"/>
      <c r="O137" s="432"/>
      <c r="P137" s="432"/>
      <c r="U137" s="433"/>
      <c r="V137" s="433"/>
      <c r="W137" s="433"/>
      <c r="X137" s="433"/>
      <c r="Y137" s="433"/>
      <c r="Z137" s="433"/>
      <c r="AA137" s="433"/>
      <c r="AB137" s="433"/>
      <c r="AC137" s="433"/>
      <c r="AD137" s="433"/>
      <c r="AE137" s="433"/>
      <c r="AF137" s="433"/>
      <c r="AG137" s="433"/>
      <c r="AH137" s="433"/>
      <c r="AI137" s="433"/>
      <c r="AJ137" s="433"/>
      <c r="AK137" s="433"/>
      <c r="AL137" s="433"/>
      <c r="AM137" s="433"/>
      <c r="AN137" s="433"/>
      <c r="AO137" s="433"/>
      <c r="AP137" s="433"/>
      <c r="AQ137" s="433"/>
      <c r="AR137" s="433"/>
      <c r="AS137" s="433"/>
      <c r="AT137" s="433"/>
      <c r="AU137" s="433"/>
      <c r="AV137" s="433"/>
      <c r="AW137" s="433"/>
      <c r="AX137" s="433"/>
      <c r="AY137" s="433"/>
      <c r="AZ137" s="433"/>
      <c r="BA137" s="433"/>
      <c r="BB137" s="433"/>
      <c r="BC137" s="433"/>
      <c r="BD137" s="433"/>
      <c r="BE137" s="433"/>
      <c r="BF137" s="433"/>
      <c r="BG137" s="433"/>
      <c r="BH137" s="433"/>
      <c r="BI137" s="433"/>
      <c r="BJ137" s="433"/>
      <c r="BK137" s="433"/>
      <c r="BL137" s="433"/>
      <c r="BM137" s="433"/>
      <c r="BN137" s="433"/>
      <c r="BO137" s="433"/>
      <c r="BP137" s="433"/>
      <c r="BQ137" s="433"/>
      <c r="BR137" s="433"/>
      <c r="BS137" s="433"/>
      <c r="BT137" s="433"/>
      <c r="BU137" s="433"/>
      <c r="BV137" s="433"/>
      <c r="BW137" s="433"/>
      <c r="BX137" s="433"/>
      <c r="BY137" s="433"/>
      <c r="BZ137" s="433"/>
      <c r="CA137" s="433"/>
      <c r="CB137" s="433"/>
      <c r="CC137" s="433"/>
      <c r="CD137" s="433"/>
      <c r="CE137" s="433"/>
      <c r="CF137" s="433"/>
      <c r="CG137" s="433"/>
      <c r="CH137" s="433"/>
      <c r="CI137" s="433"/>
      <c r="CJ137" s="433"/>
      <c r="CK137" s="433"/>
      <c r="CL137" s="433"/>
      <c r="CM137" s="433"/>
      <c r="CN137" s="433"/>
      <c r="CO137" s="433"/>
      <c r="CP137" s="433"/>
      <c r="CQ137" s="433"/>
      <c r="CR137" s="433"/>
      <c r="CS137" s="433"/>
      <c r="CT137" s="433"/>
      <c r="CU137" s="433"/>
      <c r="CV137" s="433"/>
      <c r="CW137" s="433"/>
      <c r="CX137" s="433"/>
      <c r="CY137" s="433"/>
      <c r="CZ137" s="433"/>
      <c r="DA137" s="433"/>
      <c r="DB137" s="433"/>
      <c r="DC137" s="433"/>
      <c r="DD137" s="433"/>
      <c r="DE137" s="433"/>
      <c r="DF137" s="433"/>
      <c r="DG137" s="433"/>
      <c r="DH137" s="433"/>
      <c r="DI137" s="433"/>
      <c r="DJ137" s="433"/>
      <c r="DK137" s="433"/>
      <c r="DL137" s="433"/>
      <c r="DM137" s="433"/>
      <c r="DN137" s="433"/>
      <c r="DO137" s="433"/>
      <c r="DP137" s="433"/>
      <c r="DQ137" s="433"/>
      <c r="DR137" s="433"/>
      <c r="DS137" s="433"/>
      <c r="DT137" s="433"/>
      <c r="DU137" s="433"/>
      <c r="DV137" s="433"/>
      <c r="DW137" s="433"/>
      <c r="DX137" s="433"/>
      <c r="DY137" s="433"/>
      <c r="DZ137" s="433"/>
      <c r="EA137" s="433"/>
      <c r="EB137" s="433"/>
      <c r="EC137" s="433"/>
      <c r="ED137" s="433"/>
      <c r="EE137" s="433"/>
      <c r="EF137" s="433"/>
      <c r="EG137" s="433"/>
      <c r="EH137" s="433"/>
      <c r="EI137" s="433"/>
      <c r="EJ137" s="433"/>
      <c r="EK137" s="433"/>
      <c r="EL137" s="433"/>
      <c r="EM137" s="433"/>
      <c r="EN137" s="433"/>
      <c r="EO137" s="433"/>
    </row>
    <row r="138" spans="1:145">
      <c r="A138" s="432"/>
      <c r="B138" s="432"/>
      <c r="C138" s="432"/>
      <c r="D138" s="432"/>
      <c r="E138" s="432"/>
      <c r="F138" s="432"/>
      <c r="G138" s="432"/>
      <c r="H138" s="432"/>
      <c r="I138" s="432"/>
      <c r="J138" s="432"/>
      <c r="K138" s="432"/>
      <c r="L138" s="432"/>
      <c r="M138" s="432"/>
      <c r="N138" s="432"/>
      <c r="O138" s="432"/>
      <c r="P138" s="432"/>
      <c r="U138" s="433"/>
      <c r="V138" s="433"/>
      <c r="W138" s="433"/>
      <c r="X138" s="433"/>
      <c r="Y138" s="433"/>
      <c r="Z138" s="433"/>
      <c r="AA138" s="433"/>
      <c r="AB138" s="433"/>
      <c r="AC138" s="433"/>
      <c r="AD138" s="433"/>
      <c r="AE138" s="433"/>
      <c r="AF138" s="433"/>
      <c r="AG138" s="433"/>
      <c r="AH138" s="433"/>
      <c r="AI138" s="433"/>
      <c r="AJ138" s="433"/>
      <c r="AK138" s="433"/>
      <c r="AL138" s="433"/>
      <c r="AM138" s="433"/>
      <c r="AN138" s="433"/>
      <c r="AO138" s="433"/>
      <c r="AP138" s="433"/>
      <c r="AQ138" s="433"/>
      <c r="AR138" s="433"/>
      <c r="AS138" s="433"/>
      <c r="AT138" s="433"/>
      <c r="AU138" s="433"/>
      <c r="AV138" s="433"/>
      <c r="AW138" s="433"/>
      <c r="AX138" s="433"/>
      <c r="AY138" s="433"/>
      <c r="AZ138" s="433"/>
      <c r="BA138" s="433"/>
      <c r="BB138" s="433"/>
      <c r="BC138" s="433"/>
      <c r="BD138" s="433"/>
      <c r="BE138" s="433"/>
      <c r="BF138" s="433"/>
      <c r="BG138" s="433"/>
      <c r="BH138" s="433"/>
      <c r="BI138" s="433"/>
      <c r="BJ138" s="433"/>
      <c r="BK138" s="433"/>
      <c r="BL138" s="433"/>
      <c r="BM138" s="433"/>
      <c r="BN138" s="433"/>
      <c r="BO138" s="433"/>
      <c r="BP138" s="433"/>
      <c r="BQ138" s="433"/>
      <c r="BR138" s="433"/>
      <c r="BS138" s="433"/>
      <c r="BT138" s="433"/>
      <c r="BU138" s="433"/>
      <c r="BV138" s="433"/>
      <c r="BW138" s="433"/>
      <c r="BX138" s="433"/>
      <c r="BY138" s="433"/>
      <c r="BZ138" s="433"/>
      <c r="CA138" s="433"/>
      <c r="CB138" s="433"/>
      <c r="CC138" s="433"/>
      <c r="CD138" s="433"/>
      <c r="CE138" s="433"/>
      <c r="CF138" s="433"/>
      <c r="CG138" s="433"/>
      <c r="CH138" s="433"/>
      <c r="CI138" s="433"/>
      <c r="CJ138" s="433"/>
      <c r="CK138" s="433"/>
      <c r="CL138" s="433"/>
      <c r="CM138" s="433"/>
      <c r="CN138" s="433"/>
      <c r="CO138" s="433"/>
      <c r="CP138" s="433"/>
      <c r="CQ138" s="433"/>
      <c r="CR138" s="433"/>
      <c r="CS138" s="433"/>
      <c r="CT138" s="433"/>
      <c r="CU138" s="433"/>
      <c r="CV138" s="433"/>
      <c r="CW138" s="433"/>
      <c r="CX138" s="433"/>
      <c r="CY138" s="433"/>
      <c r="CZ138" s="433"/>
      <c r="DA138" s="433"/>
      <c r="DB138" s="433"/>
      <c r="DC138" s="433"/>
      <c r="DD138" s="433"/>
      <c r="DE138" s="433"/>
      <c r="DF138" s="433"/>
      <c r="DG138" s="433"/>
      <c r="DH138" s="433"/>
      <c r="DI138" s="433"/>
      <c r="DJ138" s="433"/>
      <c r="DK138" s="433"/>
      <c r="DL138" s="433"/>
      <c r="DM138" s="433"/>
      <c r="DN138" s="433"/>
      <c r="DO138" s="433"/>
      <c r="DP138" s="433"/>
      <c r="DQ138" s="433"/>
      <c r="DR138" s="433"/>
      <c r="DS138" s="433"/>
      <c r="DT138" s="433"/>
      <c r="DU138" s="433"/>
      <c r="DV138" s="433"/>
      <c r="DW138" s="433"/>
      <c r="DX138" s="433"/>
      <c r="DY138" s="433"/>
      <c r="DZ138" s="433"/>
      <c r="EA138" s="433"/>
      <c r="EB138" s="433"/>
      <c r="EC138" s="433"/>
      <c r="ED138" s="433"/>
      <c r="EE138" s="433"/>
      <c r="EF138" s="433"/>
      <c r="EG138" s="433"/>
      <c r="EH138" s="433"/>
      <c r="EI138" s="433"/>
      <c r="EJ138" s="433"/>
      <c r="EK138" s="433"/>
      <c r="EL138" s="433"/>
      <c r="EM138" s="433"/>
      <c r="EN138" s="433"/>
      <c r="EO138" s="433"/>
    </row>
    <row r="139" spans="1:145">
      <c r="A139" s="432"/>
      <c r="B139" s="432"/>
      <c r="C139" s="432"/>
      <c r="D139" s="432"/>
      <c r="E139" s="432"/>
      <c r="F139" s="432"/>
      <c r="G139" s="432"/>
      <c r="H139" s="432"/>
      <c r="I139" s="432"/>
      <c r="J139" s="432"/>
      <c r="K139" s="432"/>
      <c r="L139" s="432"/>
      <c r="M139" s="432"/>
      <c r="N139" s="432"/>
      <c r="O139" s="432"/>
      <c r="P139" s="432"/>
      <c r="U139" s="433"/>
      <c r="V139" s="433"/>
      <c r="W139" s="433"/>
      <c r="X139" s="433"/>
      <c r="Y139" s="433"/>
      <c r="Z139" s="433"/>
      <c r="AA139" s="433"/>
      <c r="AB139" s="433"/>
      <c r="AC139" s="433"/>
      <c r="AD139" s="433"/>
      <c r="AE139" s="433"/>
      <c r="AF139" s="433"/>
      <c r="AG139" s="433"/>
      <c r="AH139" s="433"/>
      <c r="AI139" s="433"/>
      <c r="AJ139" s="433"/>
      <c r="AK139" s="433"/>
      <c r="AL139" s="433"/>
      <c r="AM139" s="433"/>
      <c r="AN139" s="433"/>
      <c r="AO139" s="433"/>
      <c r="AP139" s="433"/>
      <c r="AQ139" s="433"/>
      <c r="AR139" s="433"/>
      <c r="AS139" s="433"/>
      <c r="AT139" s="433"/>
      <c r="AU139" s="433"/>
      <c r="AV139" s="433"/>
      <c r="AW139" s="433"/>
      <c r="AX139" s="433"/>
      <c r="AY139" s="433"/>
      <c r="AZ139" s="433"/>
      <c r="BA139" s="433"/>
      <c r="BB139" s="433"/>
      <c r="BC139" s="433"/>
      <c r="BD139" s="433"/>
      <c r="BE139" s="433"/>
      <c r="BF139" s="433"/>
      <c r="BG139" s="433"/>
      <c r="BH139" s="433"/>
      <c r="BI139" s="433"/>
      <c r="BJ139" s="433"/>
      <c r="BK139" s="433"/>
      <c r="BL139" s="433"/>
      <c r="BM139" s="433"/>
      <c r="BN139" s="433"/>
      <c r="BO139" s="433"/>
      <c r="BP139" s="433"/>
      <c r="BQ139" s="433"/>
      <c r="BR139" s="433"/>
      <c r="BS139" s="433"/>
      <c r="BT139" s="433"/>
      <c r="BU139" s="433"/>
      <c r="BV139" s="433"/>
      <c r="BW139" s="433"/>
      <c r="BX139" s="433"/>
      <c r="BY139" s="433"/>
      <c r="BZ139" s="433"/>
      <c r="CA139" s="433"/>
      <c r="CB139" s="433"/>
      <c r="CC139" s="433"/>
      <c r="CD139" s="433"/>
      <c r="CE139" s="433"/>
      <c r="CF139" s="433"/>
      <c r="CG139" s="433"/>
      <c r="CH139" s="433"/>
      <c r="CI139" s="433"/>
      <c r="CJ139" s="433"/>
      <c r="CK139" s="433"/>
      <c r="CL139" s="433"/>
      <c r="CM139" s="433"/>
      <c r="CN139" s="433"/>
      <c r="CO139" s="433"/>
      <c r="CP139" s="433"/>
      <c r="CQ139" s="433"/>
      <c r="CR139" s="433"/>
      <c r="CS139" s="433"/>
      <c r="CT139" s="433"/>
      <c r="CU139" s="433"/>
      <c r="CV139" s="433"/>
      <c r="CW139" s="433"/>
      <c r="CX139" s="433"/>
      <c r="CY139" s="433"/>
      <c r="CZ139" s="433"/>
      <c r="DA139" s="433"/>
      <c r="DB139" s="433"/>
      <c r="DC139" s="433"/>
      <c r="DD139" s="433"/>
      <c r="DE139" s="433"/>
      <c r="DF139" s="433"/>
      <c r="DG139" s="433"/>
      <c r="DH139" s="433"/>
      <c r="DI139" s="433"/>
      <c r="DJ139" s="433"/>
      <c r="DK139" s="433"/>
      <c r="DL139" s="433"/>
      <c r="DM139" s="433"/>
      <c r="DN139" s="433"/>
      <c r="DO139" s="433"/>
      <c r="DP139" s="433"/>
      <c r="DQ139" s="433"/>
      <c r="DR139" s="433"/>
      <c r="DS139" s="433"/>
      <c r="DT139" s="433"/>
      <c r="DU139" s="433"/>
      <c r="DV139" s="433"/>
      <c r="DW139" s="433"/>
      <c r="DX139" s="433"/>
      <c r="DY139" s="433"/>
      <c r="DZ139" s="433"/>
      <c r="EA139" s="433"/>
      <c r="EB139" s="433"/>
      <c r="EC139" s="433"/>
      <c r="ED139" s="433"/>
      <c r="EE139" s="433"/>
      <c r="EF139" s="433"/>
      <c r="EG139" s="433"/>
      <c r="EH139" s="433"/>
      <c r="EI139" s="433"/>
      <c r="EJ139" s="433"/>
      <c r="EK139" s="433"/>
      <c r="EL139" s="433"/>
      <c r="EM139" s="433"/>
      <c r="EN139" s="433"/>
      <c r="EO139" s="433"/>
    </row>
    <row r="140" spans="1:145">
      <c r="A140" s="432"/>
      <c r="B140" s="432"/>
      <c r="C140" s="432"/>
      <c r="D140" s="432"/>
      <c r="E140" s="432"/>
      <c r="F140" s="432"/>
      <c r="G140" s="432"/>
      <c r="H140" s="432"/>
      <c r="I140" s="432"/>
      <c r="J140" s="432"/>
      <c r="K140" s="432"/>
      <c r="L140" s="432"/>
      <c r="M140" s="432"/>
      <c r="N140" s="432"/>
      <c r="O140" s="432"/>
      <c r="P140" s="432"/>
      <c r="U140" s="433"/>
      <c r="V140" s="433"/>
      <c r="W140" s="433"/>
      <c r="X140" s="433"/>
      <c r="Y140" s="433"/>
      <c r="Z140" s="433"/>
      <c r="AA140" s="433"/>
      <c r="AB140" s="433"/>
      <c r="AC140" s="433"/>
      <c r="AD140" s="433"/>
      <c r="AE140" s="433"/>
      <c r="AF140" s="433"/>
      <c r="AG140" s="433"/>
      <c r="AH140" s="433"/>
      <c r="AI140" s="433"/>
      <c r="AJ140" s="433"/>
      <c r="AK140" s="433"/>
      <c r="AL140" s="433"/>
      <c r="AM140" s="433"/>
      <c r="AN140" s="433"/>
      <c r="AO140" s="433"/>
      <c r="AP140" s="433"/>
      <c r="AQ140" s="433"/>
      <c r="AR140" s="433"/>
      <c r="AS140" s="433"/>
      <c r="AT140" s="433"/>
      <c r="AU140" s="433"/>
      <c r="AV140" s="433"/>
      <c r="AW140" s="433"/>
      <c r="AX140" s="433"/>
      <c r="AY140" s="433"/>
      <c r="AZ140" s="433"/>
      <c r="BA140" s="433"/>
      <c r="BB140" s="433"/>
      <c r="BC140" s="433"/>
      <c r="BD140" s="433"/>
      <c r="BE140" s="433"/>
      <c r="BF140" s="433"/>
      <c r="BG140" s="433"/>
      <c r="BH140" s="433"/>
      <c r="BI140" s="433"/>
      <c r="BJ140" s="433"/>
      <c r="BK140" s="433"/>
      <c r="BL140" s="433"/>
      <c r="BM140" s="433"/>
      <c r="BN140" s="433"/>
      <c r="BO140" s="433"/>
      <c r="BP140" s="433"/>
      <c r="BQ140" s="433"/>
      <c r="BR140" s="433"/>
      <c r="BS140" s="433"/>
      <c r="BT140" s="433"/>
      <c r="BU140" s="433"/>
      <c r="BV140" s="433"/>
      <c r="BW140" s="433"/>
      <c r="BX140" s="433"/>
      <c r="BY140" s="433"/>
      <c r="BZ140" s="433"/>
      <c r="CA140" s="433"/>
      <c r="CB140" s="433"/>
      <c r="CC140" s="433"/>
      <c r="CD140" s="433"/>
      <c r="CE140" s="433"/>
      <c r="CF140" s="433"/>
      <c r="CG140" s="433"/>
      <c r="CH140" s="433"/>
      <c r="CI140" s="433"/>
      <c r="CJ140" s="433"/>
      <c r="CK140" s="433"/>
      <c r="CL140" s="433"/>
      <c r="CM140" s="433"/>
      <c r="CN140" s="433"/>
      <c r="CO140" s="433"/>
      <c r="CP140" s="433"/>
      <c r="CQ140" s="433"/>
      <c r="CR140" s="433"/>
      <c r="CS140" s="433"/>
      <c r="CT140" s="433"/>
      <c r="CU140" s="433"/>
      <c r="CV140" s="433"/>
      <c r="CW140" s="433"/>
      <c r="CX140" s="433"/>
      <c r="CY140" s="433"/>
      <c r="CZ140" s="433"/>
      <c r="DA140" s="433"/>
      <c r="DB140" s="433"/>
      <c r="DC140" s="433"/>
      <c r="DD140" s="433"/>
      <c r="DE140" s="433"/>
      <c r="DF140" s="433"/>
      <c r="DG140" s="433"/>
      <c r="DH140" s="433"/>
      <c r="DI140" s="433"/>
      <c r="DJ140" s="433"/>
      <c r="DK140" s="433"/>
      <c r="DL140" s="433"/>
      <c r="DM140" s="433"/>
      <c r="DN140" s="433"/>
      <c r="DO140" s="433"/>
      <c r="DP140" s="433"/>
      <c r="DQ140" s="433"/>
      <c r="DR140" s="433"/>
      <c r="DS140" s="433"/>
      <c r="DT140" s="433"/>
      <c r="DU140" s="433"/>
      <c r="DV140" s="433"/>
      <c r="DW140" s="433"/>
      <c r="DX140" s="433"/>
      <c r="DY140" s="433"/>
      <c r="DZ140" s="433"/>
      <c r="EA140" s="433"/>
      <c r="EB140" s="433"/>
      <c r="EC140" s="433"/>
      <c r="ED140" s="433"/>
      <c r="EE140" s="433"/>
      <c r="EF140" s="433"/>
      <c r="EG140" s="433"/>
      <c r="EH140" s="433"/>
      <c r="EI140" s="433"/>
      <c r="EJ140" s="433"/>
      <c r="EK140" s="433"/>
      <c r="EL140" s="433"/>
      <c r="EM140" s="433"/>
      <c r="EN140" s="433"/>
      <c r="EO140" s="433"/>
    </row>
    <row r="141" spans="1:145">
      <c r="A141" s="432"/>
      <c r="B141" s="432"/>
      <c r="C141" s="432"/>
      <c r="D141" s="432"/>
      <c r="E141" s="432"/>
      <c r="F141" s="432"/>
      <c r="G141" s="432"/>
      <c r="H141" s="432"/>
      <c r="I141" s="432"/>
      <c r="J141" s="432"/>
      <c r="K141" s="432"/>
      <c r="L141" s="432"/>
      <c r="M141" s="432"/>
      <c r="N141" s="432"/>
      <c r="O141" s="432"/>
      <c r="P141" s="432"/>
      <c r="U141" s="433"/>
      <c r="V141" s="433"/>
      <c r="W141" s="433"/>
      <c r="X141" s="433"/>
      <c r="Y141" s="433"/>
      <c r="Z141" s="433"/>
      <c r="AA141" s="433"/>
      <c r="AB141" s="433"/>
      <c r="AC141" s="433"/>
      <c r="AD141" s="433"/>
      <c r="AE141" s="433"/>
      <c r="AF141" s="433"/>
      <c r="AG141" s="433"/>
      <c r="AH141" s="433"/>
      <c r="AI141" s="433"/>
      <c r="AJ141" s="433"/>
      <c r="AK141" s="433"/>
      <c r="AL141" s="433"/>
      <c r="AM141" s="433"/>
      <c r="AN141" s="433"/>
      <c r="AO141" s="433"/>
      <c r="AP141" s="433"/>
      <c r="AQ141" s="433"/>
      <c r="AR141" s="433"/>
      <c r="AS141" s="433"/>
      <c r="AT141" s="433"/>
      <c r="AU141" s="433"/>
      <c r="AV141" s="433"/>
      <c r="AW141" s="433"/>
      <c r="AX141" s="433"/>
      <c r="AY141" s="433"/>
      <c r="AZ141" s="433"/>
      <c r="BA141" s="433"/>
      <c r="BB141" s="433"/>
      <c r="BC141" s="433"/>
      <c r="BD141" s="433"/>
      <c r="BE141" s="433"/>
      <c r="BF141" s="433"/>
      <c r="BG141" s="433"/>
      <c r="BH141" s="433"/>
      <c r="BI141" s="433"/>
      <c r="BJ141" s="433"/>
      <c r="BK141" s="433"/>
      <c r="BL141" s="433"/>
      <c r="BM141" s="433"/>
      <c r="BN141" s="433"/>
      <c r="BO141" s="433"/>
      <c r="BP141" s="433"/>
      <c r="BQ141" s="433"/>
      <c r="BR141" s="433"/>
      <c r="BS141" s="433"/>
      <c r="BT141" s="433"/>
      <c r="BU141" s="433"/>
      <c r="BV141" s="433"/>
      <c r="BW141" s="433"/>
      <c r="BX141" s="433"/>
      <c r="BY141" s="433"/>
      <c r="BZ141" s="433"/>
      <c r="CA141" s="433"/>
      <c r="CB141" s="433"/>
      <c r="CC141" s="433"/>
      <c r="CD141" s="433"/>
      <c r="CE141" s="433"/>
      <c r="CF141" s="433"/>
      <c r="CG141" s="433"/>
      <c r="CH141" s="433"/>
      <c r="CI141" s="433"/>
      <c r="CJ141" s="433"/>
      <c r="CK141" s="433"/>
      <c r="CL141" s="433"/>
      <c r="CM141" s="433"/>
      <c r="CN141" s="433"/>
      <c r="CO141" s="433"/>
      <c r="CP141" s="433"/>
      <c r="CQ141" s="433"/>
      <c r="CR141" s="433"/>
      <c r="CS141" s="433"/>
      <c r="CT141" s="433"/>
      <c r="CU141" s="433"/>
      <c r="CV141" s="433"/>
      <c r="CW141" s="433"/>
      <c r="CX141" s="433"/>
      <c r="CY141" s="433"/>
      <c r="CZ141" s="433"/>
      <c r="DA141" s="433"/>
      <c r="DB141" s="433"/>
      <c r="DC141" s="433"/>
      <c r="DD141" s="433"/>
      <c r="DE141" s="433"/>
      <c r="DF141" s="433"/>
      <c r="DG141" s="433"/>
      <c r="DH141" s="433"/>
      <c r="DI141" s="433"/>
      <c r="DJ141" s="433"/>
      <c r="DK141" s="433"/>
      <c r="DL141" s="433"/>
      <c r="DM141" s="433"/>
      <c r="DN141" s="433"/>
      <c r="DO141" s="433"/>
      <c r="DP141" s="433"/>
      <c r="DQ141" s="433"/>
      <c r="DR141" s="433"/>
      <c r="DS141" s="433"/>
      <c r="DT141" s="433"/>
      <c r="DU141" s="433"/>
      <c r="DV141" s="433"/>
      <c r="DW141" s="433"/>
      <c r="DX141" s="433"/>
      <c r="DY141" s="433"/>
      <c r="DZ141" s="433"/>
      <c r="EA141" s="433"/>
      <c r="EB141" s="433"/>
      <c r="EC141" s="433"/>
      <c r="ED141" s="433"/>
      <c r="EE141" s="433"/>
      <c r="EF141" s="433"/>
      <c r="EG141" s="433"/>
      <c r="EH141" s="433"/>
      <c r="EI141" s="433"/>
      <c r="EJ141" s="433"/>
      <c r="EK141" s="433"/>
      <c r="EL141" s="433"/>
      <c r="EM141" s="433"/>
      <c r="EN141" s="433"/>
      <c r="EO141" s="433"/>
    </row>
    <row r="142" spans="1:145">
      <c r="A142" s="432"/>
      <c r="B142" s="432"/>
      <c r="C142" s="432"/>
      <c r="D142" s="432"/>
      <c r="E142" s="432"/>
      <c r="F142" s="432"/>
      <c r="G142" s="432"/>
      <c r="H142" s="432"/>
      <c r="I142" s="432"/>
      <c r="J142" s="432"/>
      <c r="K142" s="432"/>
      <c r="L142" s="432"/>
      <c r="M142" s="432"/>
      <c r="N142" s="432"/>
      <c r="O142" s="432"/>
      <c r="P142" s="432"/>
      <c r="U142" s="433"/>
      <c r="V142" s="433"/>
      <c r="W142" s="433"/>
      <c r="X142" s="433"/>
      <c r="Y142" s="433"/>
      <c r="Z142" s="433"/>
      <c r="AA142" s="433"/>
      <c r="AB142" s="433"/>
      <c r="AC142" s="433"/>
      <c r="AD142" s="433"/>
      <c r="AE142" s="433"/>
      <c r="AF142" s="433"/>
      <c r="AG142" s="433"/>
      <c r="AH142" s="433"/>
      <c r="AI142" s="433"/>
      <c r="AJ142" s="433"/>
      <c r="AK142" s="433"/>
      <c r="AL142" s="433"/>
      <c r="AM142" s="433"/>
      <c r="AN142" s="433"/>
      <c r="AO142" s="433"/>
      <c r="AP142" s="433"/>
      <c r="AQ142" s="433"/>
      <c r="AR142" s="433"/>
      <c r="AS142" s="433"/>
      <c r="AT142" s="433"/>
      <c r="AU142" s="433"/>
      <c r="AV142" s="433"/>
      <c r="AW142" s="433"/>
      <c r="AX142" s="433"/>
      <c r="AY142" s="433"/>
      <c r="AZ142" s="433"/>
      <c r="BA142" s="433"/>
      <c r="BB142" s="433"/>
      <c r="BC142" s="433"/>
      <c r="BD142" s="433"/>
      <c r="BE142" s="433"/>
      <c r="BF142" s="433"/>
      <c r="BG142" s="433"/>
      <c r="BH142" s="433"/>
      <c r="BI142" s="433"/>
      <c r="BJ142" s="433"/>
      <c r="BK142" s="433"/>
      <c r="BL142" s="433"/>
      <c r="BM142" s="433"/>
      <c r="BN142" s="433"/>
      <c r="BO142" s="433"/>
      <c r="BP142" s="433"/>
      <c r="BQ142" s="433"/>
      <c r="BR142" s="433"/>
      <c r="BS142" s="433"/>
      <c r="BT142" s="433"/>
      <c r="BU142" s="433"/>
      <c r="BV142" s="433"/>
      <c r="BW142" s="433"/>
      <c r="BX142" s="433"/>
      <c r="BY142" s="433"/>
      <c r="BZ142" s="433"/>
      <c r="CA142" s="433"/>
      <c r="CB142" s="433"/>
      <c r="CC142" s="433"/>
      <c r="CD142" s="433"/>
      <c r="CE142" s="433"/>
      <c r="CF142" s="433"/>
      <c r="CG142" s="433"/>
      <c r="CH142" s="433"/>
      <c r="CI142" s="433"/>
      <c r="CJ142" s="433"/>
      <c r="CK142" s="433"/>
      <c r="CL142" s="433"/>
      <c r="CM142" s="433"/>
      <c r="CN142" s="433"/>
      <c r="CO142" s="433"/>
      <c r="CP142" s="433"/>
      <c r="CQ142" s="433"/>
      <c r="CR142" s="433"/>
      <c r="CS142" s="433"/>
      <c r="CT142" s="433"/>
      <c r="CU142" s="433"/>
      <c r="CV142" s="433"/>
      <c r="CW142" s="433"/>
      <c r="CX142" s="433"/>
      <c r="CY142" s="433"/>
      <c r="CZ142" s="433"/>
      <c r="DA142" s="433"/>
      <c r="DB142" s="433"/>
      <c r="DC142" s="433"/>
      <c r="DD142" s="433"/>
      <c r="DE142" s="433"/>
      <c r="DF142" s="433"/>
      <c r="DG142" s="433"/>
      <c r="DH142" s="433"/>
      <c r="DI142" s="433"/>
      <c r="DJ142" s="433"/>
      <c r="DK142" s="433"/>
      <c r="DL142" s="433"/>
      <c r="DM142" s="433"/>
      <c r="DN142" s="433"/>
      <c r="DO142" s="433"/>
      <c r="DP142" s="433"/>
      <c r="DQ142" s="433"/>
      <c r="DR142" s="433"/>
      <c r="DS142" s="433"/>
      <c r="DT142" s="433"/>
      <c r="DU142" s="433"/>
      <c r="DV142" s="433"/>
      <c r="DW142" s="433"/>
      <c r="DX142" s="433"/>
      <c r="DY142" s="433"/>
      <c r="DZ142" s="433"/>
      <c r="EA142" s="433"/>
      <c r="EB142" s="433"/>
      <c r="EC142" s="433"/>
      <c r="ED142" s="433"/>
      <c r="EE142" s="433"/>
      <c r="EF142" s="433"/>
      <c r="EG142" s="433"/>
      <c r="EH142" s="433"/>
      <c r="EI142" s="433"/>
      <c r="EJ142" s="433"/>
      <c r="EK142" s="433"/>
      <c r="EL142" s="433"/>
      <c r="EM142" s="433"/>
      <c r="EN142" s="433"/>
      <c r="EO142" s="433"/>
    </row>
    <row r="143" spans="1:145">
      <c r="A143" s="432"/>
      <c r="B143" s="432"/>
      <c r="C143" s="432"/>
      <c r="D143" s="432"/>
      <c r="E143" s="432"/>
      <c r="F143" s="432"/>
      <c r="G143" s="432"/>
      <c r="H143" s="432"/>
      <c r="I143" s="432"/>
      <c r="J143" s="432"/>
      <c r="K143" s="432"/>
      <c r="L143" s="432"/>
      <c r="M143" s="432"/>
      <c r="N143" s="432"/>
      <c r="O143" s="432"/>
      <c r="P143" s="432"/>
      <c r="U143" s="433"/>
      <c r="V143" s="433"/>
      <c r="W143" s="433"/>
      <c r="X143" s="433"/>
      <c r="Y143" s="433"/>
      <c r="Z143" s="433"/>
      <c r="AA143" s="433"/>
      <c r="AB143" s="433"/>
      <c r="AC143" s="433"/>
      <c r="AD143" s="433"/>
      <c r="AE143" s="433"/>
      <c r="AF143" s="433"/>
      <c r="AG143" s="433"/>
      <c r="AH143" s="433"/>
      <c r="AI143" s="433"/>
      <c r="AJ143" s="433"/>
      <c r="AK143" s="433"/>
      <c r="AL143" s="433"/>
      <c r="AM143" s="433"/>
      <c r="AN143" s="433"/>
      <c r="AO143" s="433"/>
      <c r="AP143" s="433"/>
      <c r="AQ143" s="433"/>
      <c r="AR143" s="433"/>
      <c r="AS143" s="433"/>
      <c r="AT143" s="433"/>
      <c r="AU143" s="433"/>
      <c r="AV143" s="433"/>
      <c r="AW143" s="433"/>
      <c r="AX143" s="433"/>
      <c r="AY143" s="433"/>
      <c r="AZ143" s="433"/>
      <c r="BA143" s="433"/>
      <c r="BB143" s="433"/>
      <c r="BC143" s="433"/>
      <c r="BD143" s="433"/>
      <c r="BE143" s="433"/>
      <c r="BF143" s="433"/>
      <c r="BG143" s="433"/>
      <c r="BH143" s="433"/>
      <c r="BI143" s="433"/>
      <c r="BJ143" s="433"/>
      <c r="BK143" s="433"/>
      <c r="BL143" s="433"/>
      <c r="BM143" s="433"/>
      <c r="BN143" s="433"/>
      <c r="BO143" s="433"/>
      <c r="BP143" s="433"/>
      <c r="BQ143" s="433"/>
      <c r="BR143" s="433"/>
      <c r="BS143" s="433"/>
      <c r="BT143" s="433"/>
      <c r="BU143" s="433"/>
      <c r="BV143" s="433"/>
      <c r="BW143" s="433"/>
      <c r="BX143" s="433"/>
      <c r="BY143" s="433"/>
      <c r="BZ143" s="433"/>
      <c r="CA143" s="433"/>
      <c r="CB143" s="433"/>
      <c r="CC143" s="433"/>
      <c r="CD143" s="433"/>
      <c r="CE143" s="433"/>
      <c r="CF143" s="433"/>
      <c r="CG143" s="433"/>
      <c r="CH143" s="433"/>
      <c r="CI143" s="433"/>
      <c r="CJ143" s="433"/>
      <c r="CK143" s="433"/>
      <c r="CL143" s="433"/>
      <c r="CM143" s="433"/>
      <c r="CN143" s="433"/>
      <c r="CO143" s="433"/>
      <c r="CP143" s="433"/>
      <c r="CQ143" s="433"/>
      <c r="CR143" s="433"/>
      <c r="CS143" s="433"/>
      <c r="CT143" s="433"/>
      <c r="CU143" s="433"/>
      <c r="CV143" s="433"/>
      <c r="CW143" s="433"/>
      <c r="CX143" s="433"/>
      <c r="CY143" s="433"/>
      <c r="CZ143" s="433"/>
      <c r="DA143" s="433"/>
      <c r="DB143" s="433"/>
      <c r="DC143" s="433"/>
      <c r="DD143" s="433"/>
      <c r="DE143" s="433"/>
      <c r="DF143" s="433"/>
      <c r="DG143" s="433"/>
      <c r="DH143" s="433"/>
      <c r="DI143" s="433"/>
      <c r="DJ143" s="433"/>
      <c r="DK143" s="433"/>
      <c r="DL143" s="433"/>
      <c r="DM143" s="433"/>
      <c r="DN143" s="433"/>
      <c r="DO143" s="433"/>
      <c r="DP143" s="433"/>
      <c r="DQ143" s="433"/>
      <c r="DR143" s="433"/>
      <c r="DS143" s="433"/>
      <c r="DT143" s="433"/>
      <c r="DU143" s="433"/>
      <c r="DV143" s="433"/>
      <c r="DW143" s="433"/>
      <c r="DX143" s="433"/>
      <c r="DY143" s="433"/>
      <c r="DZ143" s="433"/>
      <c r="EA143" s="433"/>
      <c r="EB143" s="433"/>
      <c r="EC143" s="433"/>
      <c r="ED143" s="433"/>
      <c r="EE143" s="433"/>
      <c r="EF143" s="433"/>
      <c r="EG143" s="433"/>
      <c r="EH143" s="433"/>
      <c r="EI143" s="433"/>
      <c r="EJ143" s="433"/>
      <c r="EK143" s="433"/>
      <c r="EL143" s="433"/>
      <c r="EM143" s="433"/>
      <c r="EN143" s="433"/>
      <c r="EO143" s="433"/>
    </row>
    <row r="144" spans="1:145">
      <c r="A144" s="432"/>
      <c r="B144" s="432"/>
      <c r="C144" s="432"/>
      <c r="D144" s="432"/>
      <c r="E144" s="432"/>
      <c r="F144" s="432"/>
      <c r="G144" s="432"/>
      <c r="H144" s="432"/>
      <c r="I144" s="432"/>
      <c r="J144" s="432"/>
      <c r="K144" s="432"/>
      <c r="L144" s="432"/>
      <c r="M144" s="432"/>
      <c r="N144" s="432"/>
      <c r="O144" s="432"/>
      <c r="P144" s="432"/>
      <c r="U144" s="433"/>
      <c r="V144" s="433"/>
      <c r="W144" s="433"/>
      <c r="X144" s="433"/>
      <c r="Y144" s="433"/>
      <c r="Z144" s="433"/>
      <c r="AA144" s="433"/>
      <c r="AB144" s="433"/>
      <c r="AC144" s="433"/>
      <c r="AD144" s="433"/>
      <c r="AE144" s="433"/>
      <c r="AF144" s="433"/>
      <c r="AG144" s="433"/>
      <c r="AH144" s="433"/>
      <c r="AI144" s="433"/>
      <c r="AJ144" s="433"/>
      <c r="AK144" s="433"/>
      <c r="AL144" s="433"/>
      <c r="AM144" s="433"/>
      <c r="AN144" s="433"/>
      <c r="AO144" s="433"/>
      <c r="AP144" s="433"/>
      <c r="AQ144" s="433"/>
      <c r="AR144" s="433"/>
      <c r="AS144" s="433"/>
      <c r="AT144" s="433"/>
      <c r="AU144" s="433"/>
      <c r="AV144" s="433"/>
      <c r="AW144" s="433"/>
      <c r="AX144" s="433"/>
      <c r="AY144" s="433"/>
      <c r="AZ144" s="433"/>
      <c r="BA144" s="433"/>
      <c r="BB144" s="433"/>
      <c r="BC144" s="433"/>
      <c r="BD144" s="433"/>
      <c r="BE144" s="433"/>
      <c r="BF144" s="433"/>
      <c r="BG144" s="433"/>
      <c r="BH144" s="433"/>
      <c r="BI144" s="433"/>
      <c r="BJ144" s="433"/>
      <c r="BK144" s="433"/>
      <c r="BL144" s="433"/>
      <c r="BM144" s="433"/>
      <c r="BN144" s="433"/>
      <c r="BO144" s="433"/>
      <c r="BP144" s="433"/>
      <c r="BQ144" s="433"/>
      <c r="BR144" s="433"/>
      <c r="BS144" s="433"/>
      <c r="BT144" s="433"/>
      <c r="BU144" s="433"/>
      <c r="BV144" s="433"/>
      <c r="BW144" s="433"/>
      <c r="BX144" s="433"/>
      <c r="BY144" s="433"/>
      <c r="BZ144" s="433"/>
      <c r="CA144" s="433"/>
      <c r="CB144" s="433"/>
      <c r="CC144" s="433"/>
      <c r="CD144" s="433"/>
      <c r="CE144" s="433"/>
      <c r="CF144" s="433"/>
      <c r="CG144" s="433"/>
      <c r="CH144" s="433"/>
      <c r="CI144" s="433"/>
      <c r="CJ144" s="433"/>
      <c r="CK144" s="433"/>
      <c r="CL144" s="433"/>
      <c r="CM144" s="433"/>
      <c r="CN144" s="433"/>
      <c r="CO144" s="433"/>
      <c r="CP144" s="433"/>
      <c r="CQ144" s="433"/>
      <c r="CR144" s="433"/>
      <c r="CS144" s="433"/>
      <c r="CT144" s="433"/>
      <c r="CU144" s="433"/>
      <c r="CV144" s="433"/>
      <c r="CW144" s="433"/>
      <c r="CX144" s="433"/>
      <c r="CY144" s="433"/>
      <c r="CZ144" s="433"/>
      <c r="DA144" s="433"/>
      <c r="DB144" s="433"/>
      <c r="DC144" s="433"/>
      <c r="DD144" s="433"/>
      <c r="DE144" s="433"/>
      <c r="DF144" s="433"/>
      <c r="DG144" s="433"/>
      <c r="DH144" s="433"/>
      <c r="DI144" s="433"/>
      <c r="DJ144" s="433"/>
      <c r="DK144" s="433"/>
      <c r="DL144" s="433"/>
      <c r="DM144" s="433"/>
      <c r="DN144" s="433"/>
      <c r="DO144" s="433"/>
      <c r="DP144" s="433"/>
      <c r="DQ144" s="433"/>
      <c r="DR144" s="433"/>
      <c r="DS144" s="433"/>
      <c r="DT144" s="433"/>
      <c r="DU144" s="433"/>
      <c r="DV144" s="433"/>
      <c r="DW144" s="433"/>
      <c r="DX144" s="433"/>
      <c r="DY144" s="433"/>
      <c r="DZ144" s="433"/>
      <c r="EA144" s="433"/>
      <c r="EB144" s="433"/>
      <c r="EC144" s="433"/>
      <c r="ED144" s="433"/>
      <c r="EE144" s="433"/>
      <c r="EF144" s="433"/>
      <c r="EG144" s="433"/>
      <c r="EH144" s="433"/>
      <c r="EI144" s="433"/>
      <c r="EJ144" s="433"/>
      <c r="EK144" s="433"/>
      <c r="EL144" s="433"/>
      <c r="EM144" s="433"/>
      <c r="EN144" s="433"/>
      <c r="EO144" s="433"/>
    </row>
    <row r="145" spans="1:145">
      <c r="A145" s="432"/>
      <c r="B145" s="432"/>
      <c r="C145" s="432"/>
      <c r="D145" s="432"/>
      <c r="E145" s="432"/>
      <c r="F145" s="432"/>
      <c r="G145" s="432"/>
      <c r="H145" s="432"/>
      <c r="I145" s="432"/>
      <c r="J145" s="432"/>
      <c r="K145" s="432"/>
      <c r="L145" s="432"/>
      <c r="M145" s="432"/>
      <c r="N145" s="432"/>
      <c r="O145" s="432"/>
      <c r="P145" s="432"/>
      <c r="U145" s="433"/>
      <c r="V145" s="433"/>
      <c r="W145" s="433"/>
      <c r="X145" s="433"/>
      <c r="Y145" s="433"/>
      <c r="Z145" s="433"/>
      <c r="AA145" s="433"/>
      <c r="AB145" s="433"/>
      <c r="AC145" s="433"/>
      <c r="AD145" s="433"/>
      <c r="AE145" s="433"/>
      <c r="AF145" s="433"/>
      <c r="AG145" s="433"/>
      <c r="AH145" s="433"/>
      <c r="AI145" s="433"/>
      <c r="AJ145" s="433"/>
      <c r="AK145" s="433"/>
      <c r="AL145" s="433"/>
      <c r="AM145" s="433"/>
      <c r="AN145" s="433"/>
      <c r="AO145" s="433"/>
      <c r="AP145" s="433"/>
      <c r="AQ145" s="433"/>
      <c r="AR145" s="433"/>
      <c r="AS145" s="433"/>
      <c r="AT145" s="433"/>
      <c r="AU145" s="433"/>
      <c r="AV145" s="433"/>
      <c r="AW145" s="433"/>
      <c r="AX145" s="433"/>
      <c r="AY145" s="433"/>
      <c r="AZ145" s="433"/>
      <c r="BA145" s="433"/>
      <c r="BB145" s="433"/>
      <c r="BC145" s="433"/>
      <c r="BD145" s="433"/>
      <c r="BE145" s="433"/>
      <c r="BF145" s="433"/>
      <c r="BG145" s="433"/>
      <c r="BH145" s="433"/>
      <c r="BI145" s="433"/>
      <c r="BJ145" s="433"/>
      <c r="BK145" s="433"/>
      <c r="BL145" s="433"/>
      <c r="BM145" s="433"/>
      <c r="BN145" s="433"/>
      <c r="BO145" s="433"/>
      <c r="BP145" s="433"/>
      <c r="BQ145" s="433"/>
      <c r="BR145" s="433"/>
      <c r="BS145" s="433"/>
      <c r="BT145" s="433"/>
      <c r="BU145" s="433"/>
      <c r="BV145" s="433"/>
      <c r="BW145" s="433"/>
      <c r="BX145" s="433"/>
      <c r="BY145" s="433"/>
      <c r="BZ145" s="433"/>
      <c r="CA145" s="433"/>
      <c r="CB145" s="433"/>
      <c r="CC145" s="433"/>
      <c r="CD145" s="433"/>
      <c r="CE145" s="433"/>
      <c r="CF145" s="433"/>
      <c r="CG145" s="433"/>
      <c r="CH145" s="433"/>
      <c r="CI145" s="433"/>
      <c r="CJ145" s="433"/>
      <c r="CK145" s="433"/>
      <c r="CL145" s="433"/>
      <c r="CM145" s="433"/>
      <c r="CN145" s="433"/>
      <c r="CO145" s="433"/>
      <c r="CP145" s="433"/>
      <c r="CQ145" s="433"/>
      <c r="CR145" s="433"/>
      <c r="CS145" s="433"/>
      <c r="CT145" s="433"/>
      <c r="CU145" s="433"/>
      <c r="CV145" s="433"/>
      <c r="CW145" s="433"/>
      <c r="CX145" s="433"/>
      <c r="CY145" s="433"/>
      <c r="CZ145" s="433"/>
      <c r="DA145" s="433"/>
      <c r="DB145" s="433"/>
      <c r="DC145" s="433"/>
      <c r="DD145" s="433"/>
      <c r="DE145" s="433"/>
      <c r="DF145" s="433"/>
      <c r="DG145" s="433"/>
      <c r="DH145" s="433"/>
      <c r="DI145" s="433"/>
      <c r="DJ145" s="433"/>
      <c r="DK145" s="433"/>
      <c r="DL145" s="433"/>
      <c r="DM145" s="433"/>
      <c r="DN145" s="433"/>
      <c r="DO145" s="433"/>
      <c r="DP145" s="433"/>
      <c r="DQ145" s="433"/>
      <c r="DR145" s="433"/>
      <c r="DS145" s="433"/>
      <c r="DT145" s="433"/>
      <c r="DU145" s="433"/>
      <c r="DV145" s="433"/>
      <c r="DW145" s="433"/>
      <c r="DX145" s="433"/>
      <c r="DY145" s="433"/>
      <c r="DZ145" s="433"/>
      <c r="EA145" s="433"/>
      <c r="EB145" s="433"/>
      <c r="EC145" s="433"/>
      <c r="ED145" s="433"/>
      <c r="EE145" s="433"/>
      <c r="EF145" s="433"/>
      <c r="EG145" s="433"/>
      <c r="EH145" s="433"/>
      <c r="EI145" s="433"/>
      <c r="EJ145" s="433"/>
      <c r="EK145" s="433"/>
      <c r="EL145" s="433"/>
      <c r="EM145" s="433"/>
      <c r="EN145" s="433"/>
      <c r="EO145" s="433"/>
    </row>
    <row r="146" spans="1:145">
      <c r="A146" s="432"/>
      <c r="B146" s="432"/>
      <c r="C146" s="432"/>
      <c r="D146" s="432"/>
      <c r="E146" s="432"/>
      <c r="F146" s="432"/>
      <c r="G146" s="432"/>
      <c r="H146" s="432"/>
      <c r="I146" s="432"/>
      <c r="J146" s="432"/>
      <c r="K146" s="432"/>
      <c r="L146" s="432"/>
      <c r="M146" s="432"/>
      <c r="N146" s="432"/>
      <c r="O146" s="432"/>
      <c r="P146" s="432"/>
      <c r="U146" s="433"/>
      <c r="V146" s="433"/>
      <c r="W146" s="433"/>
      <c r="X146" s="433"/>
      <c r="Y146" s="433"/>
      <c r="Z146" s="433"/>
      <c r="AA146" s="433"/>
      <c r="AB146" s="433"/>
      <c r="AC146" s="433"/>
      <c r="AD146" s="433"/>
      <c r="AE146" s="433"/>
      <c r="AF146" s="433"/>
      <c r="AG146" s="433"/>
      <c r="AH146" s="433"/>
      <c r="AI146" s="433"/>
      <c r="AJ146" s="433"/>
      <c r="AK146" s="433"/>
      <c r="AL146" s="433"/>
      <c r="AM146" s="433"/>
      <c r="AN146" s="433"/>
      <c r="AO146" s="433"/>
      <c r="AP146" s="433"/>
      <c r="AQ146" s="433"/>
      <c r="AR146" s="433"/>
      <c r="AS146" s="433"/>
      <c r="AT146" s="433"/>
      <c r="AU146" s="433"/>
      <c r="AV146" s="433"/>
      <c r="AW146" s="433"/>
      <c r="AX146" s="433"/>
      <c r="AY146" s="433"/>
      <c r="AZ146" s="433"/>
      <c r="BA146" s="433"/>
      <c r="BB146" s="433"/>
      <c r="BC146" s="433"/>
      <c r="BD146" s="433"/>
      <c r="BE146" s="433"/>
      <c r="BF146" s="433"/>
      <c r="BG146" s="433"/>
      <c r="BH146" s="433"/>
      <c r="BI146" s="433"/>
      <c r="BJ146" s="433"/>
      <c r="BK146" s="433"/>
      <c r="BL146" s="433"/>
      <c r="BM146" s="433"/>
      <c r="BN146" s="433"/>
      <c r="BO146" s="433"/>
      <c r="BP146" s="433"/>
      <c r="BQ146" s="433"/>
      <c r="BR146" s="433"/>
      <c r="BS146" s="433"/>
      <c r="BT146" s="433"/>
      <c r="BU146" s="433"/>
      <c r="BV146" s="433"/>
      <c r="BW146" s="433"/>
      <c r="BX146" s="433"/>
      <c r="BY146" s="433"/>
      <c r="BZ146" s="433"/>
      <c r="CA146" s="433"/>
      <c r="CB146" s="433"/>
      <c r="CC146" s="433"/>
      <c r="CD146" s="433"/>
      <c r="CE146" s="433"/>
      <c r="CF146" s="433"/>
      <c r="CG146" s="433"/>
      <c r="CH146" s="433"/>
      <c r="CI146" s="433"/>
      <c r="CJ146" s="433"/>
      <c r="CK146" s="433"/>
      <c r="CL146" s="433"/>
      <c r="CM146" s="433"/>
      <c r="CN146" s="433"/>
      <c r="CO146" s="433"/>
      <c r="CP146" s="433"/>
      <c r="CQ146" s="433"/>
      <c r="CR146" s="433"/>
      <c r="CS146" s="433"/>
      <c r="CT146" s="433"/>
      <c r="CU146" s="433"/>
      <c r="CV146" s="433"/>
      <c r="CW146" s="433"/>
      <c r="CX146" s="433"/>
      <c r="CY146" s="433"/>
      <c r="CZ146" s="433"/>
      <c r="DA146" s="433"/>
      <c r="DB146" s="433"/>
      <c r="DC146" s="433"/>
      <c r="DD146" s="433"/>
      <c r="DE146" s="433"/>
      <c r="DF146" s="433"/>
      <c r="DG146" s="433"/>
      <c r="DH146" s="433"/>
      <c r="DI146" s="433"/>
      <c r="DJ146" s="433"/>
      <c r="DK146" s="433"/>
      <c r="DL146" s="433"/>
      <c r="DM146" s="433"/>
      <c r="DN146" s="433"/>
      <c r="DO146" s="433"/>
      <c r="DP146" s="433"/>
      <c r="DQ146" s="433"/>
      <c r="DR146" s="433"/>
      <c r="DS146" s="433"/>
      <c r="DT146" s="433"/>
      <c r="DU146" s="433"/>
      <c r="DV146" s="433"/>
      <c r="DW146" s="433"/>
      <c r="DX146" s="433"/>
      <c r="DY146" s="433"/>
      <c r="DZ146" s="433"/>
      <c r="EA146" s="433"/>
      <c r="EB146" s="433"/>
      <c r="EC146" s="433"/>
      <c r="ED146" s="433"/>
      <c r="EE146" s="433"/>
      <c r="EF146" s="433"/>
      <c r="EG146" s="433"/>
      <c r="EH146" s="433"/>
      <c r="EI146" s="433"/>
      <c r="EJ146" s="433"/>
      <c r="EK146" s="433"/>
      <c r="EL146" s="433"/>
      <c r="EM146" s="433"/>
      <c r="EN146" s="433"/>
      <c r="EO146" s="433"/>
    </row>
    <row r="147" spans="1:145">
      <c r="A147" s="432"/>
      <c r="B147" s="432"/>
      <c r="C147" s="432"/>
      <c r="D147" s="432"/>
      <c r="E147" s="432"/>
      <c r="F147" s="432"/>
      <c r="G147" s="432"/>
      <c r="H147" s="432"/>
      <c r="I147" s="432"/>
      <c r="J147" s="432"/>
      <c r="K147" s="432"/>
      <c r="L147" s="432"/>
      <c r="M147" s="432"/>
      <c r="N147" s="432"/>
      <c r="O147" s="432"/>
      <c r="P147" s="432"/>
      <c r="U147" s="433"/>
      <c r="V147" s="433"/>
      <c r="W147" s="433"/>
      <c r="X147" s="433"/>
      <c r="Y147" s="433"/>
      <c r="Z147" s="433"/>
      <c r="AA147" s="433"/>
      <c r="AB147" s="433"/>
      <c r="AC147" s="433"/>
      <c r="AD147" s="433"/>
      <c r="AE147" s="433"/>
      <c r="AF147" s="433"/>
      <c r="AG147" s="433"/>
      <c r="AH147" s="433"/>
      <c r="AI147" s="433"/>
      <c r="AJ147" s="433"/>
      <c r="AK147" s="433"/>
      <c r="AL147" s="433"/>
      <c r="AM147" s="433"/>
      <c r="AN147" s="433"/>
      <c r="AO147" s="433"/>
      <c r="AP147" s="433"/>
      <c r="AQ147" s="433"/>
      <c r="AR147" s="433"/>
      <c r="AS147" s="433"/>
      <c r="AT147" s="433"/>
      <c r="AU147" s="433"/>
      <c r="AV147" s="433"/>
      <c r="AW147" s="433"/>
      <c r="AX147" s="433"/>
      <c r="AY147" s="433"/>
      <c r="AZ147" s="433"/>
      <c r="BA147" s="433"/>
      <c r="BB147" s="433"/>
      <c r="BC147" s="433"/>
      <c r="BD147" s="433"/>
      <c r="BE147" s="433"/>
      <c r="BF147" s="433"/>
      <c r="BG147" s="433"/>
      <c r="BH147" s="433"/>
      <c r="BI147" s="433"/>
      <c r="BJ147" s="433"/>
      <c r="BK147" s="433"/>
      <c r="BL147" s="433"/>
      <c r="BM147" s="433"/>
      <c r="BN147" s="433"/>
      <c r="BO147" s="433"/>
      <c r="BP147" s="433"/>
      <c r="BQ147" s="433"/>
      <c r="BR147" s="433"/>
      <c r="BS147" s="433"/>
      <c r="BT147" s="433"/>
      <c r="BU147" s="433"/>
      <c r="BV147" s="433"/>
      <c r="BW147" s="433"/>
      <c r="BX147" s="433"/>
      <c r="BY147" s="433"/>
      <c r="BZ147" s="433"/>
      <c r="CA147" s="433"/>
      <c r="CB147" s="433"/>
      <c r="CC147" s="433"/>
      <c r="CD147" s="433"/>
      <c r="CE147" s="433"/>
      <c r="CF147" s="433"/>
      <c r="CG147" s="433"/>
      <c r="CH147" s="433"/>
      <c r="CI147" s="433"/>
      <c r="CJ147" s="433"/>
      <c r="CK147" s="433"/>
      <c r="CL147" s="433"/>
      <c r="CM147" s="433"/>
      <c r="CN147" s="433"/>
      <c r="CO147" s="433"/>
      <c r="CP147" s="433"/>
      <c r="CQ147" s="433"/>
      <c r="CR147" s="433"/>
      <c r="CS147" s="433"/>
      <c r="CT147" s="433"/>
      <c r="CU147" s="433"/>
      <c r="CV147" s="433"/>
      <c r="CW147" s="433"/>
      <c r="CX147" s="433"/>
      <c r="CY147" s="433"/>
      <c r="CZ147" s="433"/>
      <c r="DA147" s="433"/>
      <c r="DB147" s="433"/>
      <c r="DC147" s="433"/>
      <c r="DD147" s="433"/>
      <c r="DE147" s="433"/>
      <c r="DF147" s="433"/>
      <c r="DG147" s="433"/>
      <c r="DH147" s="433"/>
      <c r="DI147" s="433"/>
      <c r="DJ147" s="433"/>
      <c r="DK147" s="433"/>
      <c r="DL147" s="433"/>
      <c r="DM147" s="433"/>
      <c r="DN147" s="433"/>
      <c r="DO147" s="433"/>
      <c r="DP147" s="433"/>
      <c r="DQ147" s="433"/>
      <c r="DR147" s="433"/>
      <c r="DS147" s="433"/>
      <c r="DT147" s="433"/>
      <c r="DU147" s="433"/>
      <c r="DV147" s="433"/>
      <c r="DW147" s="433"/>
      <c r="DX147" s="433"/>
      <c r="DY147" s="433"/>
      <c r="DZ147" s="433"/>
      <c r="EA147" s="433"/>
      <c r="EB147" s="433"/>
      <c r="EC147" s="433"/>
      <c r="ED147" s="433"/>
      <c r="EE147" s="433"/>
      <c r="EF147" s="433"/>
      <c r="EG147" s="433"/>
      <c r="EH147" s="433"/>
      <c r="EI147" s="433"/>
      <c r="EJ147" s="433"/>
      <c r="EK147" s="433"/>
      <c r="EL147" s="433"/>
      <c r="EM147" s="433"/>
      <c r="EN147" s="433"/>
      <c r="EO147" s="433"/>
    </row>
    <row r="148" spans="1:145">
      <c r="A148" s="432"/>
      <c r="B148" s="432"/>
      <c r="C148" s="432"/>
      <c r="D148" s="432"/>
      <c r="E148" s="432"/>
      <c r="F148" s="432"/>
      <c r="G148" s="432"/>
      <c r="H148" s="432"/>
      <c r="I148" s="432"/>
      <c r="J148" s="432"/>
      <c r="K148" s="432"/>
      <c r="L148" s="432"/>
      <c r="M148" s="432"/>
      <c r="N148" s="432"/>
      <c r="O148" s="432"/>
      <c r="P148" s="432"/>
      <c r="U148" s="433"/>
      <c r="V148" s="433"/>
      <c r="W148" s="433"/>
      <c r="X148" s="433"/>
      <c r="Y148" s="433"/>
      <c r="Z148" s="433"/>
      <c r="AA148" s="433"/>
      <c r="AB148" s="433"/>
      <c r="AC148" s="433"/>
      <c r="AD148" s="433"/>
      <c r="AE148" s="433"/>
      <c r="AF148" s="433"/>
      <c r="AG148" s="433"/>
      <c r="AH148" s="433"/>
      <c r="AI148" s="433"/>
      <c r="AJ148" s="433"/>
      <c r="AK148" s="433"/>
      <c r="AL148" s="433"/>
      <c r="AM148" s="433"/>
      <c r="AN148" s="433"/>
      <c r="AO148" s="433"/>
      <c r="AP148" s="433"/>
      <c r="AQ148" s="433"/>
      <c r="AR148" s="433"/>
      <c r="AS148" s="433"/>
      <c r="AT148" s="433"/>
      <c r="AU148" s="433"/>
      <c r="AV148" s="433"/>
      <c r="AW148" s="433"/>
      <c r="AX148" s="433"/>
      <c r="AY148" s="433"/>
      <c r="AZ148" s="433"/>
      <c r="BA148" s="433"/>
      <c r="BB148" s="433"/>
      <c r="BC148" s="433"/>
      <c r="BD148" s="433"/>
      <c r="BE148" s="433"/>
      <c r="BF148" s="433"/>
      <c r="BG148" s="433"/>
      <c r="BH148" s="433"/>
      <c r="BI148" s="433"/>
      <c r="BJ148" s="433"/>
      <c r="BK148" s="433"/>
      <c r="BL148" s="433"/>
      <c r="BM148" s="433"/>
      <c r="BN148" s="433"/>
      <c r="BO148" s="433"/>
      <c r="BP148" s="433"/>
      <c r="BQ148" s="433"/>
      <c r="BR148" s="433"/>
      <c r="BS148" s="433"/>
      <c r="BT148" s="433"/>
      <c r="BU148" s="433"/>
      <c r="BV148" s="433"/>
      <c r="BW148" s="433"/>
      <c r="BX148" s="433"/>
      <c r="BY148" s="433"/>
      <c r="BZ148" s="433"/>
      <c r="CA148" s="433"/>
      <c r="CB148" s="433"/>
      <c r="CC148" s="433"/>
      <c r="CD148" s="433"/>
      <c r="CE148" s="433"/>
      <c r="CF148" s="433"/>
      <c r="CG148" s="433"/>
      <c r="CH148" s="433"/>
      <c r="CI148" s="433"/>
      <c r="CJ148" s="433"/>
      <c r="CK148" s="433"/>
      <c r="CL148" s="433"/>
      <c r="CM148" s="433"/>
      <c r="CN148" s="433"/>
      <c r="CO148" s="433"/>
      <c r="CP148" s="433"/>
      <c r="CQ148" s="433"/>
      <c r="CR148" s="433"/>
      <c r="CS148" s="433"/>
      <c r="CT148" s="433"/>
      <c r="CU148" s="433"/>
      <c r="CV148" s="433"/>
      <c r="CW148" s="433"/>
      <c r="CX148" s="433"/>
      <c r="CY148" s="433"/>
      <c r="CZ148" s="433"/>
      <c r="DA148" s="433"/>
      <c r="DB148" s="433"/>
      <c r="DC148" s="433"/>
      <c r="DD148" s="433"/>
      <c r="DE148" s="433"/>
      <c r="DF148" s="433"/>
      <c r="DG148" s="433"/>
      <c r="DH148" s="433"/>
      <c r="DI148" s="433"/>
      <c r="DJ148" s="433"/>
      <c r="DK148" s="433"/>
      <c r="DL148" s="433"/>
      <c r="DM148" s="433"/>
      <c r="DN148" s="433"/>
      <c r="DO148" s="433"/>
      <c r="DP148" s="433"/>
      <c r="DQ148" s="433"/>
      <c r="DR148" s="433"/>
      <c r="DS148" s="433"/>
      <c r="DT148" s="433"/>
      <c r="DU148" s="433"/>
      <c r="DV148" s="433"/>
      <c r="DW148" s="433"/>
      <c r="DX148" s="433"/>
      <c r="DY148" s="433"/>
      <c r="DZ148" s="433"/>
      <c r="EA148" s="433"/>
      <c r="EB148" s="433"/>
      <c r="EC148" s="433"/>
      <c r="ED148" s="433"/>
      <c r="EE148" s="433"/>
      <c r="EF148" s="433"/>
      <c r="EG148" s="433"/>
      <c r="EH148" s="433"/>
      <c r="EI148" s="433"/>
      <c r="EJ148" s="433"/>
      <c r="EK148" s="433"/>
      <c r="EL148" s="433"/>
      <c r="EM148" s="433"/>
      <c r="EN148" s="433"/>
      <c r="EO148" s="433"/>
    </row>
    <row r="149" spans="1:145">
      <c r="A149" s="432"/>
      <c r="B149" s="432"/>
      <c r="C149" s="432"/>
      <c r="D149" s="432"/>
      <c r="E149" s="432"/>
      <c r="F149" s="432"/>
      <c r="G149" s="432"/>
      <c r="H149" s="432"/>
      <c r="I149" s="432"/>
      <c r="J149" s="432"/>
      <c r="K149" s="432"/>
      <c r="L149" s="432"/>
      <c r="M149" s="432"/>
      <c r="N149" s="432"/>
      <c r="O149" s="432"/>
      <c r="P149" s="432"/>
      <c r="U149" s="433"/>
      <c r="V149" s="433"/>
      <c r="W149" s="433"/>
      <c r="X149" s="433"/>
      <c r="Y149" s="433"/>
      <c r="Z149" s="433"/>
      <c r="AA149" s="433"/>
      <c r="AB149" s="433"/>
      <c r="AC149" s="433"/>
      <c r="AD149" s="433"/>
      <c r="AE149" s="433"/>
      <c r="AF149" s="433"/>
      <c r="AG149" s="433"/>
      <c r="AH149" s="433"/>
      <c r="AI149" s="433"/>
      <c r="AJ149" s="433"/>
      <c r="AK149" s="433"/>
      <c r="AL149" s="433"/>
      <c r="AM149" s="433"/>
      <c r="AN149" s="433"/>
      <c r="AO149" s="433"/>
      <c r="AP149" s="433"/>
      <c r="AQ149" s="433"/>
      <c r="AR149" s="433"/>
      <c r="AS149" s="433"/>
      <c r="AT149" s="433"/>
      <c r="AU149" s="433"/>
      <c r="AV149" s="433"/>
      <c r="AW149" s="433"/>
      <c r="AX149" s="433"/>
      <c r="AY149" s="433"/>
      <c r="AZ149" s="433"/>
      <c r="BA149" s="433"/>
      <c r="BB149" s="433"/>
      <c r="BC149" s="433"/>
      <c r="BD149" s="433"/>
      <c r="BE149" s="433"/>
      <c r="BF149" s="433"/>
      <c r="BG149" s="433"/>
      <c r="BH149" s="433"/>
      <c r="BI149" s="433"/>
      <c r="BJ149" s="433"/>
      <c r="BK149" s="433"/>
      <c r="BL149" s="433"/>
      <c r="BM149" s="433"/>
      <c r="BN149" s="433"/>
      <c r="BO149" s="433"/>
      <c r="BP149" s="433"/>
      <c r="BQ149" s="433"/>
      <c r="BR149" s="433"/>
      <c r="BS149" s="433"/>
      <c r="BT149" s="433"/>
      <c r="BU149" s="433"/>
      <c r="BV149" s="433"/>
      <c r="BW149" s="433"/>
      <c r="BX149" s="433"/>
      <c r="BY149" s="433"/>
      <c r="BZ149" s="433"/>
      <c r="CA149" s="433"/>
      <c r="CB149" s="433"/>
      <c r="CC149" s="433"/>
      <c r="CD149" s="433"/>
      <c r="CE149" s="433"/>
      <c r="CF149" s="433"/>
      <c r="CG149" s="433"/>
      <c r="CH149" s="433"/>
      <c r="CI149" s="433"/>
      <c r="CJ149" s="433"/>
      <c r="CK149" s="433"/>
      <c r="CL149" s="433"/>
      <c r="CM149" s="433"/>
      <c r="CN149" s="433"/>
      <c r="CO149" s="433"/>
      <c r="CP149" s="433"/>
      <c r="CQ149" s="433"/>
      <c r="CR149" s="433"/>
      <c r="CS149" s="433"/>
      <c r="CT149" s="433"/>
      <c r="CU149" s="433"/>
      <c r="CV149" s="433"/>
      <c r="CW149" s="433"/>
      <c r="CX149" s="433"/>
      <c r="CY149" s="433"/>
      <c r="CZ149" s="433"/>
      <c r="DA149" s="433"/>
      <c r="DB149" s="433"/>
      <c r="DC149" s="433"/>
      <c r="DD149" s="433"/>
      <c r="DE149" s="433"/>
      <c r="DF149" s="433"/>
      <c r="DG149" s="433"/>
      <c r="DH149" s="433"/>
      <c r="DI149" s="433"/>
      <c r="DJ149" s="433"/>
      <c r="DK149" s="433"/>
      <c r="DL149" s="433"/>
      <c r="DM149" s="433"/>
      <c r="DN149" s="433"/>
      <c r="DO149" s="433"/>
      <c r="DP149" s="433"/>
      <c r="DQ149" s="433"/>
      <c r="DR149" s="433"/>
      <c r="DS149" s="433"/>
      <c r="DT149" s="433"/>
      <c r="DU149" s="433"/>
      <c r="DV149" s="433"/>
      <c r="DW149" s="433"/>
      <c r="DX149" s="433"/>
      <c r="DY149" s="433"/>
      <c r="DZ149" s="433"/>
      <c r="EA149" s="433"/>
      <c r="EB149" s="433"/>
      <c r="EC149" s="433"/>
      <c r="ED149" s="433"/>
      <c r="EE149" s="433"/>
      <c r="EF149" s="433"/>
      <c r="EG149" s="433"/>
      <c r="EH149" s="433"/>
      <c r="EI149" s="433"/>
      <c r="EJ149" s="433"/>
      <c r="EK149" s="433"/>
      <c r="EL149" s="433"/>
      <c r="EM149" s="433"/>
      <c r="EN149" s="433"/>
      <c r="EO149" s="433"/>
    </row>
    <row r="150" spans="1:145">
      <c r="A150" s="432"/>
      <c r="B150" s="432"/>
      <c r="C150" s="432"/>
      <c r="D150" s="432"/>
      <c r="E150" s="432"/>
      <c r="F150" s="432"/>
      <c r="G150" s="432"/>
      <c r="H150" s="432"/>
      <c r="I150" s="432"/>
      <c r="J150" s="432"/>
      <c r="K150" s="432"/>
      <c r="L150" s="432"/>
      <c r="M150" s="432"/>
      <c r="N150" s="432"/>
      <c r="O150" s="432"/>
      <c r="P150" s="432"/>
      <c r="U150" s="433"/>
      <c r="V150" s="433"/>
      <c r="W150" s="433"/>
      <c r="X150" s="433"/>
      <c r="Y150" s="433"/>
      <c r="Z150" s="433"/>
      <c r="AA150" s="433"/>
      <c r="AB150" s="433"/>
      <c r="AC150" s="433"/>
      <c r="AD150" s="433"/>
      <c r="AE150" s="433"/>
      <c r="AF150" s="433"/>
      <c r="AG150" s="433"/>
      <c r="AH150" s="433"/>
      <c r="AI150" s="433"/>
      <c r="AJ150" s="433"/>
      <c r="AK150" s="433"/>
      <c r="AL150" s="433"/>
      <c r="AM150" s="433"/>
      <c r="AN150" s="433"/>
      <c r="AO150" s="433"/>
      <c r="AP150" s="433"/>
      <c r="AQ150" s="433"/>
      <c r="AR150" s="433"/>
      <c r="AS150" s="433"/>
      <c r="AT150" s="433"/>
      <c r="AU150" s="433"/>
      <c r="AV150" s="433"/>
      <c r="AW150" s="433"/>
      <c r="AX150" s="433"/>
      <c r="AY150" s="433"/>
      <c r="AZ150" s="433"/>
      <c r="BA150" s="433"/>
      <c r="BB150" s="433"/>
      <c r="BC150" s="433"/>
      <c r="BD150" s="433"/>
      <c r="BE150" s="433"/>
      <c r="BF150" s="433"/>
      <c r="BG150" s="433"/>
      <c r="BH150" s="433"/>
      <c r="BI150" s="433"/>
      <c r="BJ150" s="433"/>
      <c r="BK150" s="433"/>
      <c r="BL150" s="433"/>
      <c r="BM150" s="433"/>
      <c r="BN150" s="433"/>
      <c r="BO150" s="433"/>
      <c r="BP150" s="433"/>
      <c r="BQ150" s="433"/>
      <c r="BR150" s="433"/>
      <c r="BS150" s="433"/>
      <c r="BT150" s="433"/>
      <c r="BU150" s="433"/>
      <c r="BV150" s="433"/>
      <c r="BW150" s="433"/>
      <c r="BX150" s="433"/>
      <c r="BY150" s="433"/>
      <c r="BZ150" s="433"/>
      <c r="CA150" s="433"/>
      <c r="CB150" s="433"/>
      <c r="CC150" s="433"/>
      <c r="CD150" s="433"/>
      <c r="CE150" s="433"/>
      <c r="CF150" s="433"/>
      <c r="CG150" s="433"/>
      <c r="CH150" s="433"/>
      <c r="CI150" s="433"/>
      <c r="CJ150" s="433"/>
      <c r="CK150" s="433"/>
      <c r="CL150" s="433"/>
      <c r="CM150" s="433"/>
      <c r="CN150" s="433"/>
      <c r="CO150" s="433"/>
      <c r="CP150" s="433"/>
      <c r="CQ150" s="433"/>
      <c r="CR150" s="433"/>
      <c r="CS150" s="433"/>
      <c r="CT150" s="433"/>
      <c r="CU150" s="433"/>
      <c r="CV150" s="433"/>
      <c r="CW150" s="433"/>
      <c r="CX150" s="433"/>
      <c r="CY150" s="433"/>
      <c r="CZ150" s="433"/>
      <c r="DA150" s="433"/>
      <c r="DB150" s="433"/>
      <c r="DC150" s="433"/>
      <c r="DD150" s="433"/>
      <c r="DE150" s="433"/>
      <c r="DF150" s="433"/>
      <c r="DG150" s="433"/>
      <c r="DH150" s="433"/>
      <c r="DI150" s="433"/>
      <c r="DJ150" s="433"/>
      <c r="DK150" s="433"/>
      <c r="DL150" s="433"/>
      <c r="DM150" s="433"/>
      <c r="DN150" s="433"/>
      <c r="DO150" s="433"/>
      <c r="DP150" s="433"/>
      <c r="DQ150" s="433"/>
      <c r="DR150" s="433"/>
      <c r="DS150" s="433"/>
      <c r="DT150" s="433"/>
      <c r="DU150" s="433"/>
      <c r="DV150" s="433"/>
      <c r="DW150" s="433"/>
      <c r="DX150" s="433"/>
      <c r="DY150" s="433"/>
      <c r="DZ150" s="433"/>
      <c r="EA150" s="433"/>
      <c r="EB150" s="433"/>
      <c r="EC150" s="433"/>
      <c r="ED150" s="433"/>
      <c r="EE150" s="433"/>
      <c r="EF150" s="433"/>
      <c r="EG150" s="433"/>
      <c r="EH150" s="433"/>
      <c r="EI150" s="433"/>
      <c r="EJ150" s="433"/>
      <c r="EK150" s="433"/>
      <c r="EL150" s="433"/>
      <c r="EM150" s="433"/>
      <c r="EN150" s="433"/>
      <c r="EO150" s="433"/>
    </row>
    <row r="151" spans="1:145">
      <c r="A151" s="432"/>
      <c r="B151" s="432"/>
      <c r="C151" s="432"/>
      <c r="D151" s="432"/>
      <c r="E151" s="432"/>
      <c r="F151" s="432"/>
      <c r="G151" s="432"/>
      <c r="H151" s="432"/>
      <c r="I151" s="432"/>
      <c r="J151" s="432"/>
      <c r="K151" s="432"/>
      <c r="L151" s="432"/>
      <c r="M151" s="432"/>
      <c r="N151" s="432"/>
      <c r="O151" s="432"/>
      <c r="P151" s="432"/>
      <c r="U151" s="433"/>
      <c r="V151" s="433"/>
      <c r="W151" s="433"/>
      <c r="X151" s="433"/>
      <c r="Y151" s="433"/>
      <c r="Z151" s="433"/>
      <c r="AA151" s="433"/>
      <c r="AB151" s="433"/>
      <c r="AC151" s="433"/>
      <c r="AD151" s="433"/>
      <c r="AE151" s="433"/>
      <c r="AF151" s="433"/>
      <c r="AG151" s="433"/>
      <c r="AH151" s="433"/>
      <c r="AI151" s="433"/>
      <c r="AJ151" s="433"/>
      <c r="AK151" s="433"/>
      <c r="AL151" s="433"/>
      <c r="AM151" s="433"/>
      <c r="AN151" s="433"/>
      <c r="AO151" s="433"/>
      <c r="AP151" s="433"/>
      <c r="AQ151" s="433"/>
      <c r="AR151" s="433"/>
      <c r="AS151" s="433"/>
      <c r="AT151" s="433"/>
      <c r="AU151" s="433"/>
      <c r="AV151" s="433"/>
      <c r="AW151" s="433"/>
      <c r="AX151" s="433"/>
      <c r="AY151" s="433"/>
      <c r="AZ151" s="433"/>
      <c r="BA151" s="433"/>
      <c r="BB151" s="433"/>
      <c r="BC151" s="433"/>
      <c r="BD151" s="433"/>
      <c r="BE151" s="433"/>
      <c r="BF151" s="433"/>
      <c r="BG151" s="433"/>
      <c r="BH151" s="433"/>
      <c r="BI151" s="433"/>
      <c r="BJ151" s="433"/>
      <c r="BK151" s="433"/>
      <c r="BL151" s="433"/>
      <c r="BM151" s="433"/>
      <c r="BN151" s="433"/>
      <c r="BO151" s="433"/>
      <c r="BP151" s="433"/>
      <c r="BQ151" s="433"/>
      <c r="BR151" s="433"/>
      <c r="BS151" s="433"/>
      <c r="BT151" s="433"/>
      <c r="BU151" s="433"/>
      <c r="BV151" s="433"/>
      <c r="BW151" s="433"/>
      <c r="BX151" s="433"/>
      <c r="BY151" s="433"/>
      <c r="BZ151" s="433"/>
      <c r="CA151" s="433"/>
      <c r="CB151" s="433"/>
      <c r="CC151" s="433"/>
      <c r="CD151" s="433"/>
      <c r="CE151" s="433"/>
      <c r="CF151" s="433"/>
      <c r="CG151" s="433"/>
      <c r="CH151" s="433"/>
      <c r="CI151" s="433"/>
      <c r="CJ151" s="433"/>
      <c r="CK151" s="433"/>
      <c r="CL151" s="433"/>
      <c r="CM151" s="433"/>
      <c r="CN151" s="433"/>
      <c r="CO151" s="433"/>
      <c r="CP151" s="433"/>
      <c r="CQ151" s="433"/>
      <c r="CR151" s="433"/>
      <c r="CS151" s="433"/>
      <c r="CT151" s="433"/>
      <c r="CU151" s="433"/>
      <c r="CV151" s="433"/>
      <c r="CW151" s="433"/>
      <c r="CX151" s="433"/>
      <c r="CY151" s="433"/>
      <c r="CZ151" s="433"/>
      <c r="DA151" s="433"/>
      <c r="DB151" s="433"/>
      <c r="DC151" s="433"/>
      <c r="DD151" s="433"/>
      <c r="DE151" s="433"/>
      <c r="DF151" s="433"/>
      <c r="DG151" s="433"/>
      <c r="DH151" s="433"/>
      <c r="DI151" s="433"/>
      <c r="DJ151" s="433"/>
      <c r="DK151" s="433"/>
      <c r="DL151" s="433"/>
      <c r="DM151" s="433"/>
      <c r="DN151" s="433"/>
      <c r="DO151" s="433"/>
      <c r="DP151" s="433"/>
      <c r="DQ151" s="433"/>
      <c r="DR151" s="433"/>
      <c r="DS151" s="433"/>
      <c r="DT151" s="433"/>
      <c r="DU151" s="433"/>
      <c r="DV151" s="433"/>
      <c r="DW151" s="433"/>
      <c r="DX151" s="433"/>
      <c r="DY151" s="433"/>
      <c r="DZ151" s="433"/>
      <c r="EA151" s="433"/>
      <c r="EB151" s="433"/>
      <c r="EC151" s="433"/>
      <c r="ED151" s="433"/>
      <c r="EE151" s="433"/>
      <c r="EF151" s="433"/>
      <c r="EG151" s="433"/>
      <c r="EH151" s="433"/>
      <c r="EI151" s="433"/>
      <c r="EJ151" s="433"/>
      <c r="EK151" s="433"/>
      <c r="EL151" s="433"/>
      <c r="EM151" s="433"/>
      <c r="EN151" s="433"/>
      <c r="EO151" s="433"/>
    </row>
    <row r="152" spans="1:145">
      <c r="A152" s="432"/>
      <c r="B152" s="432"/>
      <c r="C152" s="432"/>
      <c r="D152" s="432"/>
      <c r="E152" s="432"/>
      <c r="F152" s="432"/>
      <c r="G152" s="432"/>
      <c r="H152" s="432"/>
      <c r="I152" s="432"/>
      <c r="J152" s="432"/>
      <c r="K152" s="432"/>
      <c r="L152" s="432"/>
      <c r="M152" s="432"/>
      <c r="N152" s="432"/>
      <c r="O152" s="432"/>
      <c r="P152" s="432"/>
      <c r="U152" s="433"/>
      <c r="V152" s="433"/>
      <c r="W152" s="433"/>
      <c r="X152" s="433"/>
      <c r="Y152" s="433"/>
      <c r="Z152" s="433"/>
      <c r="AA152" s="433"/>
      <c r="AB152" s="433"/>
      <c r="AC152" s="433"/>
      <c r="AD152" s="433"/>
      <c r="AE152" s="433"/>
      <c r="AF152" s="433"/>
      <c r="AG152" s="433"/>
      <c r="AH152" s="433"/>
      <c r="AI152" s="433"/>
      <c r="AJ152" s="433"/>
      <c r="AK152" s="433"/>
      <c r="AL152" s="433"/>
      <c r="AM152" s="433"/>
      <c r="AN152" s="433"/>
      <c r="AO152" s="433"/>
      <c r="AP152" s="433"/>
      <c r="AQ152" s="433"/>
      <c r="AR152" s="433"/>
      <c r="AS152" s="433"/>
      <c r="AT152" s="433"/>
      <c r="AU152" s="433"/>
      <c r="AV152" s="433"/>
      <c r="AW152" s="433"/>
      <c r="AX152" s="433"/>
      <c r="AY152" s="433"/>
      <c r="AZ152" s="433"/>
      <c r="BA152" s="433"/>
      <c r="BB152" s="433"/>
      <c r="BC152" s="433"/>
      <c r="BD152" s="433"/>
      <c r="BE152" s="433"/>
      <c r="BF152" s="433"/>
      <c r="BG152" s="433"/>
      <c r="BH152" s="433"/>
      <c r="BI152" s="433"/>
      <c r="BJ152" s="433"/>
      <c r="BK152" s="433"/>
      <c r="BL152" s="433"/>
      <c r="BM152" s="433"/>
      <c r="BN152" s="433"/>
      <c r="BO152" s="433"/>
      <c r="BP152" s="433"/>
      <c r="BQ152" s="433"/>
      <c r="BR152" s="433"/>
      <c r="BS152" s="433"/>
      <c r="BT152" s="433"/>
      <c r="BU152" s="433"/>
      <c r="BV152" s="433"/>
      <c r="BW152" s="433"/>
      <c r="BX152" s="433"/>
      <c r="BY152" s="433"/>
      <c r="BZ152" s="433"/>
      <c r="CA152" s="433"/>
      <c r="CB152" s="433"/>
      <c r="CC152" s="433"/>
      <c r="CD152" s="433"/>
      <c r="CE152" s="433"/>
      <c r="CF152" s="433"/>
      <c r="CG152" s="433"/>
      <c r="CH152" s="433"/>
      <c r="CI152" s="433"/>
      <c r="CJ152" s="433"/>
      <c r="CK152" s="433"/>
      <c r="CL152" s="433"/>
      <c r="CM152" s="433"/>
      <c r="CN152" s="433"/>
      <c r="CO152" s="433"/>
      <c r="CP152" s="433"/>
      <c r="CQ152" s="433"/>
      <c r="CR152" s="433"/>
      <c r="CS152" s="433"/>
      <c r="CT152" s="433"/>
      <c r="CU152" s="433"/>
      <c r="CV152" s="433"/>
      <c r="CW152" s="433"/>
      <c r="CX152" s="433"/>
      <c r="CY152" s="433"/>
      <c r="CZ152" s="433"/>
      <c r="DA152" s="433"/>
      <c r="DB152" s="433"/>
      <c r="DC152" s="433"/>
      <c r="DD152" s="433"/>
      <c r="DE152" s="433"/>
      <c r="DF152" s="433"/>
      <c r="DG152" s="433"/>
      <c r="DH152" s="433"/>
      <c r="DI152" s="433"/>
      <c r="DJ152" s="433"/>
      <c r="DK152" s="433"/>
      <c r="DL152" s="433"/>
      <c r="DM152" s="433"/>
      <c r="DN152" s="433"/>
      <c r="DO152" s="433"/>
      <c r="DP152" s="433"/>
      <c r="DQ152" s="433"/>
      <c r="DR152" s="433"/>
      <c r="DS152" s="433"/>
      <c r="DT152" s="433"/>
      <c r="DU152" s="433"/>
      <c r="DV152" s="433"/>
      <c r="DW152" s="433"/>
      <c r="DX152" s="433"/>
      <c r="DY152" s="433"/>
      <c r="DZ152" s="433"/>
      <c r="EA152" s="433"/>
      <c r="EB152" s="433"/>
      <c r="EC152" s="433"/>
      <c r="ED152" s="433"/>
      <c r="EE152" s="433"/>
      <c r="EF152" s="433"/>
      <c r="EG152" s="433"/>
      <c r="EH152" s="433"/>
      <c r="EI152" s="433"/>
      <c r="EJ152" s="433"/>
      <c r="EK152" s="433"/>
      <c r="EL152" s="433"/>
      <c r="EM152" s="433"/>
      <c r="EN152" s="433"/>
      <c r="EO152" s="433"/>
    </row>
    <row r="153" spans="1:145">
      <c r="A153" s="432"/>
      <c r="B153" s="432"/>
      <c r="C153" s="432"/>
      <c r="D153" s="432"/>
      <c r="E153" s="432"/>
      <c r="F153" s="432"/>
      <c r="G153" s="432"/>
      <c r="H153" s="432"/>
      <c r="I153" s="432"/>
      <c r="J153" s="432"/>
      <c r="K153" s="432"/>
      <c r="L153" s="432"/>
      <c r="M153" s="432"/>
      <c r="N153" s="432"/>
      <c r="O153" s="432"/>
      <c r="P153" s="432"/>
      <c r="U153" s="433"/>
      <c r="V153" s="433"/>
      <c r="W153" s="433"/>
      <c r="X153" s="433"/>
      <c r="Y153" s="433"/>
      <c r="Z153" s="433"/>
      <c r="AA153" s="433"/>
      <c r="AB153" s="433"/>
      <c r="AC153" s="433"/>
      <c r="AD153" s="433"/>
      <c r="AE153" s="433"/>
      <c r="AF153" s="433"/>
      <c r="AG153" s="433"/>
      <c r="AH153" s="433"/>
      <c r="AI153" s="433"/>
      <c r="AJ153" s="433"/>
      <c r="AK153" s="433"/>
      <c r="AL153" s="433"/>
      <c r="AM153" s="433"/>
      <c r="AN153" s="433"/>
      <c r="AO153" s="433"/>
      <c r="AP153" s="433"/>
      <c r="AQ153" s="433"/>
      <c r="AR153" s="433"/>
      <c r="AS153" s="433"/>
      <c r="AT153" s="433"/>
      <c r="AU153" s="433"/>
      <c r="AV153" s="433"/>
      <c r="AW153" s="433"/>
      <c r="AX153" s="433"/>
      <c r="AY153" s="433"/>
      <c r="AZ153" s="433"/>
      <c r="BA153" s="433"/>
      <c r="BB153" s="433"/>
      <c r="BC153" s="433"/>
      <c r="BD153" s="433"/>
      <c r="BE153" s="433"/>
      <c r="BF153" s="433"/>
      <c r="BG153" s="433"/>
      <c r="BH153" s="433"/>
      <c r="BI153" s="433"/>
      <c r="BJ153" s="433"/>
      <c r="BK153" s="433"/>
      <c r="BL153" s="433"/>
      <c r="BM153" s="433"/>
      <c r="BN153" s="433"/>
      <c r="BO153" s="433"/>
      <c r="BP153" s="433"/>
      <c r="BQ153" s="433"/>
      <c r="BR153" s="433"/>
      <c r="BS153" s="433"/>
      <c r="BT153" s="433"/>
      <c r="BU153" s="433"/>
      <c r="BV153" s="433"/>
      <c r="BW153" s="433"/>
      <c r="BX153" s="433"/>
      <c r="BY153" s="433"/>
      <c r="BZ153" s="433"/>
      <c r="CA153" s="433"/>
      <c r="CB153" s="433"/>
      <c r="CC153" s="433"/>
      <c r="CD153" s="433"/>
      <c r="CE153" s="433"/>
      <c r="CF153" s="433"/>
      <c r="CG153" s="433"/>
      <c r="CH153" s="433"/>
      <c r="CI153" s="433"/>
      <c r="CJ153" s="433"/>
      <c r="CK153" s="433"/>
      <c r="CL153" s="433"/>
      <c r="CM153" s="433"/>
      <c r="CN153" s="433"/>
      <c r="CO153" s="433"/>
      <c r="CP153" s="433"/>
      <c r="CQ153" s="433"/>
      <c r="CR153" s="433"/>
      <c r="CS153" s="433"/>
      <c r="CT153" s="433"/>
      <c r="CU153" s="433"/>
      <c r="CV153" s="433"/>
      <c r="CW153" s="433"/>
      <c r="CX153" s="433"/>
      <c r="CY153" s="433"/>
      <c r="CZ153" s="433"/>
      <c r="DA153" s="433"/>
      <c r="DB153" s="433"/>
      <c r="DC153" s="433"/>
      <c r="DD153" s="433"/>
      <c r="DE153" s="433"/>
      <c r="DF153" s="433"/>
      <c r="DG153" s="433"/>
      <c r="DH153" s="433"/>
      <c r="DI153" s="433"/>
      <c r="DJ153" s="433"/>
      <c r="DK153" s="433"/>
      <c r="DL153" s="433"/>
      <c r="DM153" s="433"/>
      <c r="DN153" s="433"/>
      <c r="DO153" s="433"/>
      <c r="DP153" s="433"/>
      <c r="DQ153" s="433"/>
      <c r="DR153" s="433"/>
      <c r="DS153" s="433"/>
      <c r="DT153" s="433"/>
      <c r="DU153" s="433"/>
      <c r="DV153" s="433"/>
      <c r="DW153" s="433"/>
      <c r="DX153" s="433"/>
      <c r="DY153" s="433"/>
      <c r="DZ153" s="433"/>
      <c r="EA153" s="433"/>
      <c r="EB153" s="433"/>
      <c r="EC153" s="433"/>
      <c r="ED153" s="433"/>
      <c r="EE153" s="433"/>
      <c r="EF153" s="433"/>
      <c r="EG153" s="433"/>
      <c r="EH153" s="433"/>
      <c r="EI153" s="433"/>
      <c r="EJ153" s="433"/>
      <c r="EK153" s="433"/>
      <c r="EL153" s="433"/>
      <c r="EM153" s="433"/>
      <c r="EN153" s="433"/>
      <c r="EO153" s="433"/>
    </row>
    <row r="154" spans="1:145">
      <c r="A154" s="432"/>
      <c r="B154" s="432"/>
      <c r="C154" s="432"/>
      <c r="D154" s="432"/>
      <c r="E154" s="432"/>
      <c r="F154" s="432"/>
      <c r="G154" s="432"/>
      <c r="H154" s="432"/>
      <c r="I154" s="432"/>
      <c r="J154" s="432"/>
      <c r="K154" s="432"/>
      <c r="L154" s="432"/>
      <c r="M154" s="432"/>
      <c r="N154" s="432"/>
      <c r="O154" s="432"/>
      <c r="P154" s="432"/>
      <c r="U154" s="433"/>
      <c r="V154" s="433"/>
      <c r="W154" s="433"/>
      <c r="X154" s="433"/>
      <c r="Y154" s="433"/>
      <c r="Z154" s="433"/>
      <c r="AA154" s="433"/>
      <c r="AB154" s="433"/>
      <c r="AC154" s="433"/>
      <c r="AD154" s="433"/>
      <c r="AE154" s="433"/>
      <c r="AF154" s="433"/>
      <c r="AG154" s="433"/>
      <c r="AH154" s="433"/>
      <c r="AI154" s="433"/>
      <c r="AJ154" s="433"/>
      <c r="AK154" s="433"/>
      <c r="AL154" s="433"/>
      <c r="AM154" s="433"/>
      <c r="AN154" s="433"/>
      <c r="AO154" s="433"/>
      <c r="AP154" s="433"/>
      <c r="AQ154" s="433"/>
      <c r="AR154" s="433"/>
      <c r="AS154" s="433"/>
      <c r="AT154" s="433"/>
      <c r="AU154" s="433"/>
      <c r="AV154" s="433"/>
      <c r="AW154" s="433"/>
      <c r="AX154" s="433"/>
      <c r="AY154" s="433"/>
      <c r="AZ154" s="433"/>
      <c r="BA154" s="433"/>
      <c r="BB154" s="433"/>
      <c r="BC154" s="433"/>
      <c r="BD154" s="433"/>
      <c r="BE154" s="433"/>
      <c r="BF154" s="433"/>
      <c r="BG154" s="433"/>
      <c r="BH154" s="433"/>
      <c r="BI154" s="433"/>
      <c r="BJ154" s="433"/>
      <c r="BK154" s="433"/>
      <c r="BL154" s="433"/>
      <c r="BM154" s="433"/>
      <c r="BN154" s="433"/>
      <c r="BO154" s="433"/>
      <c r="BP154" s="433"/>
      <c r="BQ154" s="433"/>
      <c r="BR154" s="433"/>
      <c r="BS154" s="433"/>
      <c r="BT154" s="433"/>
      <c r="BU154" s="433"/>
      <c r="BV154" s="433"/>
      <c r="BW154" s="433"/>
      <c r="BX154" s="433"/>
      <c r="BY154" s="433"/>
      <c r="BZ154" s="433"/>
      <c r="CA154" s="433"/>
      <c r="CB154" s="433"/>
      <c r="CC154" s="433"/>
      <c r="CD154" s="433"/>
      <c r="CE154" s="433"/>
      <c r="CF154" s="433"/>
      <c r="CG154" s="433"/>
      <c r="CH154" s="433"/>
      <c r="CI154" s="433"/>
      <c r="CJ154" s="433"/>
      <c r="CK154" s="433"/>
      <c r="CL154" s="433"/>
      <c r="CM154" s="433"/>
      <c r="CN154" s="433"/>
      <c r="CO154" s="433"/>
      <c r="CP154" s="433"/>
      <c r="CQ154" s="433"/>
      <c r="CR154" s="433"/>
      <c r="CS154" s="433"/>
      <c r="CT154" s="433"/>
      <c r="CU154" s="433"/>
      <c r="CV154" s="433"/>
      <c r="CW154" s="433"/>
      <c r="CX154" s="433"/>
      <c r="CY154" s="433"/>
      <c r="CZ154" s="433"/>
      <c r="DA154" s="433"/>
      <c r="DB154" s="433"/>
      <c r="DC154" s="433"/>
      <c r="DD154" s="433"/>
      <c r="DE154" s="433"/>
      <c r="DF154" s="433"/>
      <c r="DG154" s="433"/>
      <c r="DH154" s="433"/>
      <c r="DI154" s="433"/>
      <c r="DJ154" s="433"/>
      <c r="DK154" s="433"/>
      <c r="DL154" s="433"/>
      <c r="DM154" s="433"/>
      <c r="DN154" s="433"/>
      <c r="DO154" s="433"/>
      <c r="DP154" s="433"/>
      <c r="DQ154" s="433"/>
      <c r="DR154" s="433"/>
      <c r="DS154" s="433"/>
      <c r="DT154" s="433"/>
      <c r="DU154" s="433"/>
      <c r="DV154" s="433"/>
      <c r="DW154" s="433"/>
      <c r="DX154" s="433"/>
      <c r="DY154" s="433"/>
      <c r="DZ154" s="433"/>
      <c r="EA154" s="433"/>
      <c r="EB154" s="433"/>
      <c r="EC154" s="433"/>
      <c r="ED154" s="433"/>
      <c r="EE154" s="433"/>
      <c r="EF154" s="433"/>
      <c r="EG154" s="433"/>
      <c r="EH154" s="433"/>
      <c r="EI154" s="433"/>
      <c r="EJ154" s="433"/>
      <c r="EK154" s="433"/>
      <c r="EL154" s="433"/>
      <c r="EM154" s="433"/>
      <c r="EN154" s="433"/>
      <c r="EO154" s="433"/>
    </row>
    <row r="155" spans="1:145">
      <c r="A155" s="432"/>
      <c r="B155" s="432"/>
      <c r="C155" s="432"/>
      <c r="D155" s="432"/>
      <c r="E155" s="432"/>
      <c r="F155" s="432"/>
      <c r="G155" s="432"/>
      <c r="H155" s="432"/>
      <c r="I155" s="432"/>
      <c r="J155" s="432"/>
      <c r="K155" s="432"/>
      <c r="L155" s="432"/>
      <c r="M155" s="432"/>
      <c r="N155" s="432"/>
      <c r="O155" s="432"/>
      <c r="P155" s="432"/>
      <c r="U155" s="433"/>
      <c r="V155" s="433"/>
      <c r="W155" s="433"/>
      <c r="X155" s="433"/>
      <c r="Y155" s="433"/>
      <c r="Z155" s="433"/>
      <c r="AA155" s="433"/>
      <c r="AB155" s="433"/>
      <c r="AC155" s="433"/>
      <c r="AD155" s="433"/>
      <c r="AE155" s="433"/>
      <c r="AF155" s="433"/>
      <c r="AG155" s="433"/>
      <c r="AH155" s="433"/>
      <c r="AI155" s="433"/>
      <c r="AJ155" s="433"/>
      <c r="AK155" s="433"/>
      <c r="AL155" s="433"/>
      <c r="AM155" s="433"/>
      <c r="AN155" s="433"/>
      <c r="AO155" s="433"/>
      <c r="AP155" s="433"/>
      <c r="AQ155" s="433"/>
      <c r="AR155" s="433"/>
      <c r="AS155" s="433"/>
      <c r="AT155" s="433"/>
      <c r="AU155" s="433"/>
      <c r="AV155" s="433"/>
      <c r="AW155" s="433"/>
      <c r="AX155" s="433"/>
      <c r="AY155" s="433"/>
      <c r="AZ155" s="433"/>
      <c r="BA155" s="433"/>
      <c r="BB155" s="433"/>
      <c r="BC155" s="433"/>
      <c r="BD155" s="433"/>
      <c r="BE155" s="433"/>
      <c r="BF155" s="433"/>
      <c r="BG155" s="433"/>
      <c r="BH155" s="433"/>
      <c r="BI155" s="433"/>
      <c r="BJ155" s="433"/>
      <c r="BK155" s="433"/>
      <c r="BL155" s="433"/>
      <c r="BM155" s="433"/>
      <c r="BN155" s="433"/>
      <c r="BO155" s="433"/>
      <c r="BP155" s="433"/>
      <c r="BQ155" s="433"/>
      <c r="BR155" s="433"/>
      <c r="BS155" s="433"/>
      <c r="BT155" s="433"/>
      <c r="BU155" s="433"/>
      <c r="BV155" s="433"/>
      <c r="BW155" s="433"/>
      <c r="BX155" s="433"/>
      <c r="BY155" s="433"/>
      <c r="BZ155" s="433"/>
      <c r="CA155" s="433"/>
      <c r="CB155" s="433"/>
      <c r="CC155" s="433"/>
      <c r="CD155" s="433"/>
      <c r="CE155" s="433"/>
      <c r="CF155" s="433"/>
      <c r="CG155" s="433"/>
      <c r="CH155" s="433"/>
      <c r="CI155" s="433"/>
      <c r="CJ155" s="433"/>
      <c r="CK155" s="433"/>
      <c r="CL155" s="433"/>
      <c r="CM155" s="433"/>
      <c r="CN155" s="433"/>
      <c r="CO155" s="433"/>
      <c r="CP155" s="433"/>
      <c r="CQ155" s="433"/>
      <c r="CR155" s="433"/>
      <c r="CS155" s="433"/>
      <c r="CT155" s="433"/>
      <c r="CU155" s="433"/>
      <c r="CV155" s="433"/>
      <c r="CW155" s="433"/>
      <c r="CX155" s="433"/>
      <c r="CY155" s="433"/>
      <c r="CZ155" s="433"/>
      <c r="DA155" s="433"/>
      <c r="DB155" s="433"/>
      <c r="DC155" s="433"/>
      <c r="DD155" s="433"/>
      <c r="DE155" s="433"/>
      <c r="DF155" s="433"/>
      <c r="DG155" s="433"/>
      <c r="DH155" s="433"/>
      <c r="DI155" s="433"/>
      <c r="DJ155" s="433"/>
      <c r="DK155" s="433"/>
      <c r="DL155" s="433"/>
      <c r="DM155" s="433"/>
      <c r="DN155" s="433"/>
      <c r="DO155" s="433"/>
      <c r="DP155" s="433"/>
      <c r="DQ155" s="433"/>
      <c r="DR155" s="433"/>
      <c r="DS155" s="433"/>
      <c r="DT155" s="433"/>
      <c r="DU155" s="433"/>
      <c r="DV155" s="433"/>
      <c r="DW155" s="433"/>
      <c r="DX155" s="433"/>
      <c r="DY155" s="433"/>
      <c r="DZ155" s="433"/>
      <c r="EA155" s="433"/>
      <c r="EB155" s="433"/>
      <c r="EC155" s="433"/>
      <c r="ED155" s="433"/>
      <c r="EE155" s="433"/>
      <c r="EF155" s="433"/>
      <c r="EG155" s="433"/>
      <c r="EH155" s="433"/>
      <c r="EI155" s="433"/>
      <c r="EJ155" s="433"/>
      <c r="EK155" s="433"/>
      <c r="EL155" s="433"/>
      <c r="EM155" s="433"/>
      <c r="EN155" s="433"/>
      <c r="EO155" s="433"/>
    </row>
    <row r="156" spans="1:145">
      <c r="A156" s="432"/>
      <c r="B156" s="432"/>
      <c r="C156" s="432"/>
      <c r="D156" s="432"/>
      <c r="E156" s="432"/>
      <c r="F156" s="432"/>
      <c r="G156" s="432"/>
      <c r="H156" s="432"/>
      <c r="I156" s="432"/>
      <c r="J156" s="432"/>
      <c r="K156" s="432"/>
      <c r="L156" s="432"/>
      <c r="M156" s="432"/>
      <c r="N156" s="432"/>
      <c r="O156" s="432"/>
      <c r="P156" s="432"/>
      <c r="U156" s="433"/>
      <c r="V156" s="433"/>
      <c r="W156" s="433"/>
      <c r="X156" s="433"/>
      <c r="Y156" s="433"/>
      <c r="Z156" s="433"/>
      <c r="AA156" s="433"/>
      <c r="AB156" s="433"/>
      <c r="AC156" s="433"/>
      <c r="AD156" s="433"/>
      <c r="AE156" s="433"/>
      <c r="AF156" s="433"/>
      <c r="AG156" s="433"/>
      <c r="AH156" s="433"/>
      <c r="AI156" s="433"/>
      <c r="AJ156" s="433"/>
      <c r="AK156" s="433"/>
      <c r="AL156" s="433"/>
      <c r="AM156" s="433"/>
      <c r="AN156" s="433"/>
      <c r="AO156" s="433"/>
      <c r="AP156" s="433"/>
      <c r="AQ156" s="433"/>
      <c r="AR156" s="433"/>
      <c r="AS156" s="433"/>
      <c r="AT156" s="433"/>
      <c r="AU156" s="433"/>
      <c r="AV156" s="433"/>
      <c r="AW156" s="433"/>
      <c r="AX156" s="433"/>
      <c r="AY156" s="433"/>
      <c r="AZ156" s="433"/>
      <c r="BA156" s="433"/>
      <c r="BB156" s="433"/>
      <c r="BC156" s="433"/>
      <c r="BD156" s="433"/>
      <c r="BE156" s="433"/>
      <c r="BF156" s="433"/>
      <c r="BG156" s="433"/>
      <c r="BH156" s="433"/>
      <c r="BI156" s="433"/>
      <c r="BJ156" s="433"/>
      <c r="BK156" s="433"/>
      <c r="BL156" s="433"/>
      <c r="BM156" s="433"/>
      <c r="BN156" s="433"/>
      <c r="BO156" s="433"/>
      <c r="BP156" s="433"/>
      <c r="BQ156" s="433"/>
      <c r="BR156" s="433"/>
      <c r="BS156" s="433"/>
      <c r="BT156" s="433"/>
      <c r="BU156" s="433"/>
      <c r="BV156" s="433"/>
      <c r="BW156" s="433"/>
      <c r="BX156" s="433"/>
      <c r="BY156" s="433"/>
      <c r="BZ156" s="433"/>
      <c r="CA156" s="433"/>
      <c r="CB156" s="433"/>
      <c r="CC156" s="433"/>
      <c r="CD156" s="433"/>
      <c r="CE156" s="433"/>
      <c r="CF156" s="433"/>
      <c r="CG156" s="433"/>
      <c r="CH156" s="433"/>
      <c r="CI156" s="433"/>
      <c r="CJ156" s="433"/>
      <c r="CK156" s="433"/>
      <c r="CL156" s="433"/>
      <c r="CM156" s="433"/>
      <c r="CN156" s="433"/>
      <c r="CO156" s="433"/>
      <c r="CP156" s="433"/>
      <c r="CQ156" s="433"/>
      <c r="CR156" s="433"/>
      <c r="CS156" s="433"/>
      <c r="CT156" s="433"/>
      <c r="CU156" s="433"/>
      <c r="CV156" s="433"/>
      <c r="CW156" s="433"/>
      <c r="CX156" s="433"/>
      <c r="CY156" s="433"/>
      <c r="CZ156" s="433"/>
      <c r="DA156" s="433"/>
      <c r="DB156" s="433"/>
      <c r="DC156" s="433"/>
      <c r="DD156" s="433"/>
      <c r="DE156" s="433"/>
      <c r="DF156" s="433"/>
      <c r="DG156" s="433"/>
      <c r="DH156" s="433"/>
      <c r="DI156" s="433"/>
      <c r="DJ156" s="433"/>
      <c r="DK156" s="433"/>
      <c r="DL156" s="433"/>
      <c r="DM156" s="433"/>
      <c r="DN156" s="433"/>
      <c r="DO156" s="433"/>
      <c r="DP156" s="433"/>
      <c r="DQ156" s="433"/>
      <c r="DR156" s="433"/>
      <c r="DS156" s="433"/>
      <c r="DT156" s="433"/>
      <c r="DU156" s="433"/>
      <c r="DV156" s="433"/>
      <c r="DW156" s="433"/>
      <c r="DX156" s="433"/>
      <c r="DY156" s="433"/>
      <c r="DZ156" s="433"/>
      <c r="EA156" s="433"/>
      <c r="EB156" s="433"/>
      <c r="EC156" s="433"/>
      <c r="ED156" s="433"/>
      <c r="EE156" s="433"/>
      <c r="EF156" s="433"/>
      <c r="EG156" s="433"/>
      <c r="EH156" s="433"/>
      <c r="EI156" s="433"/>
      <c r="EJ156" s="433"/>
      <c r="EK156" s="433"/>
      <c r="EL156" s="433"/>
      <c r="EM156" s="433"/>
      <c r="EN156" s="433"/>
      <c r="EO156" s="433"/>
    </row>
    <row r="157" spans="1:145">
      <c r="A157" s="432"/>
      <c r="B157" s="432"/>
      <c r="C157" s="432"/>
      <c r="D157" s="432"/>
      <c r="E157" s="432"/>
      <c r="F157" s="432"/>
      <c r="G157" s="432"/>
      <c r="H157" s="432"/>
      <c r="I157" s="432"/>
      <c r="J157" s="432"/>
      <c r="K157" s="432"/>
      <c r="L157" s="432"/>
      <c r="M157" s="432"/>
      <c r="N157" s="432"/>
      <c r="O157" s="432"/>
      <c r="P157" s="432"/>
      <c r="U157" s="433"/>
      <c r="V157" s="433"/>
      <c r="W157" s="433"/>
      <c r="X157" s="433"/>
      <c r="Y157" s="433"/>
      <c r="Z157" s="433"/>
      <c r="AA157" s="433"/>
      <c r="AB157" s="433"/>
      <c r="AC157" s="433"/>
      <c r="AD157" s="433"/>
      <c r="AE157" s="433"/>
      <c r="AF157" s="433"/>
      <c r="AG157" s="433"/>
      <c r="AH157" s="433"/>
      <c r="AI157" s="433"/>
      <c r="AJ157" s="433"/>
      <c r="AK157" s="433"/>
      <c r="AL157" s="433"/>
      <c r="AM157" s="433"/>
      <c r="AN157" s="433"/>
      <c r="AO157" s="433"/>
      <c r="AP157" s="433"/>
      <c r="AQ157" s="433"/>
      <c r="AR157" s="433"/>
      <c r="AS157" s="433"/>
      <c r="AT157" s="433"/>
      <c r="AU157" s="433"/>
      <c r="AV157" s="433"/>
      <c r="AW157" s="433"/>
      <c r="AX157" s="433"/>
      <c r="AY157" s="433"/>
      <c r="AZ157" s="433"/>
      <c r="BA157" s="433"/>
      <c r="BB157" s="433"/>
      <c r="BC157" s="433"/>
      <c r="BD157" s="433"/>
      <c r="BE157" s="433"/>
      <c r="BF157" s="433"/>
      <c r="BG157" s="433"/>
      <c r="BH157" s="433"/>
      <c r="BI157" s="433"/>
      <c r="BJ157" s="433"/>
      <c r="BK157" s="433"/>
      <c r="BL157" s="433"/>
      <c r="BM157" s="433"/>
      <c r="BN157" s="433"/>
      <c r="BO157" s="433"/>
      <c r="BP157" s="433"/>
      <c r="BQ157" s="433"/>
      <c r="BR157" s="433"/>
      <c r="BS157" s="433"/>
      <c r="BT157" s="433"/>
      <c r="BU157" s="433"/>
      <c r="BV157" s="433"/>
      <c r="BW157" s="433"/>
      <c r="BX157" s="433"/>
      <c r="BY157" s="433"/>
      <c r="BZ157" s="433"/>
      <c r="CA157" s="433"/>
      <c r="CB157" s="433"/>
      <c r="CC157" s="433"/>
      <c r="CD157" s="433"/>
      <c r="CE157" s="433"/>
      <c r="CF157" s="433"/>
      <c r="CG157" s="433"/>
      <c r="CH157" s="433"/>
      <c r="CI157" s="433"/>
      <c r="CJ157" s="433"/>
      <c r="CK157" s="433"/>
      <c r="CL157" s="433"/>
      <c r="CM157" s="433"/>
      <c r="CN157" s="433"/>
      <c r="CO157" s="433"/>
      <c r="CP157" s="433"/>
      <c r="CQ157" s="433"/>
      <c r="CR157" s="433"/>
      <c r="CS157" s="433"/>
      <c r="CT157" s="433"/>
      <c r="CU157" s="433"/>
      <c r="CV157" s="433"/>
      <c r="CW157" s="433"/>
      <c r="CX157" s="433"/>
      <c r="CY157" s="433"/>
      <c r="CZ157" s="433"/>
      <c r="DA157" s="433"/>
      <c r="DB157" s="433"/>
      <c r="DC157" s="433"/>
      <c r="DD157" s="433"/>
      <c r="DE157" s="433"/>
      <c r="DF157" s="433"/>
      <c r="DG157" s="433"/>
      <c r="DH157" s="433"/>
      <c r="DI157" s="433"/>
      <c r="DJ157" s="433"/>
      <c r="DK157" s="433"/>
      <c r="DL157" s="433"/>
      <c r="DM157" s="433"/>
      <c r="DN157" s="433"/>
      <c r="DO157" s="433"/>
      <c r="DP157" s="433"/>
      <c r="DQ157" s="433"/>
      <c r="DR157" s="433"/>
      <c r="DS157" s="433"/>
      <c r="DT157" s="433"/>
      <c r="DU157" s="433"/>
      <c r="DV157" s="433"/>
      <c r="DW157" s="433"/>
      <c r="DX157" s="433"/>
      <c r="DY157" s="433"/>
      <c r="DZ157" s="433"/>
      <c r="EA157" s="433"/>
      <c r="EB157" s="433"/>
      <c r="EC157" s="433"/>
      <c r="ED157" s="433"/>
      <c r="EE157" s="433"/>
      <c r="EF157" s="433"/>
      <c r="EG157" s="433"/>
      <c r="EH157" s="433"/>
      <c r="EI157" s="433"/>
      <c r="EJ157" s="433"/>
      <c r="EK157" s="433"/>
      <c r="EL157" s="433"/>
      <c r="EM157" s="433"/>
      <c r="EN157" s="433"/>
      <c r="EO157" s="433"/>
    </row>
    <row r="158" spans="1:145">
      <c r="A158" s="432"/>
      <c r="B158" s="432"/>
      <c r="C158" s="432"/>
      <c r="D158" s="432"/>
      <c r="E158" s="432"/>
      <c r="F158" s="432"/>
      <c r="G158" s="432"/>
      <c r="H158" s="432"/>
      <c r="I158" s="432"/>
      <c r="J158" s="432"/>
      <c r="K158" s="432"/>
      <c r="L158" s="432"/>
      <c r="M158" s="432"/>
      <c r="N158" s="432"/>
      <c r="O158" s="432"/>
      <c r="P158" s="432"/>
      <c r="U158" s="433"/>
      <c r="V158" s="433"/>
      <c r="W158" s="433"/>
      <c r="X158" s="433"/>
      <c r="Y158" s="433"/>
      <c r="Z158" s="433"/>
      <c r="AA158" s="433"/>
      <c r="AB158" s="433"/>
      <c r="AC158" s="433"/>
      <c r="AD158" s="433"/>
      <c r="AE158" s="433"/>
      <c r="AF158" s="433"/>
      <c r="AG158" s="433"/>
      <c r="AH158" s="433"/>
      <c r="AI158" s="433"/>
      <c r="AJ158" s="433"/>
      <c r="AK158" s="433"/>
      <c r="AL158" s="433"/>
      <c r="AM158" s="433"/>
      <c r="AN158" s="433"/>
      <c r="AO158" s="433"/>
      <c r="AP158" s="433"/>
      <c r="AQ158" s="433"/>
      <c r="AR158" s="433"/>
      <c r="AS158" s="433"/>
      <c r="AT158" s="433"/>
      <c r="AU158" s="433"/>
      <c r="AV158" s="433"/>
      <c r="AW158" s="433"/>
      <c r="AX158" s="433"/>
      <c r="AY158" s="433"/>
      <c r="AZ158" s="433"/>
      <c r="BA158" s="433"/>
      <c r="BB158" s="433"/>
      <c r="BC158" s="433"/>
      <c r="BD158" s="433"/>
      <c r="BE158" s="433"/>
      <c r="BF158" s="433"/>
      <c r="BG158" s="433"/>
      <c r="BH158" s="433"/>
      <c r="BI158" s="433"/>
      <c r="BJ158" s="433"/>
      <c r="BK158" s="433"/>
      <c r="BL158" s="433"/>
      <c r="BM158" s="433"/>
      <c r="BN158" s="433"/>
      <c r="BO158" s="433"/>
      <c r="BP158" s="433"/>
      <c r="BQ158" s="433"/>
      <c r="BR158" s="433"/>
      <c r="BS158" s="433"/>
      <c r="BT158" s="433"/>
      <c r="BU158" s="433"/>
      <c r="BV158" s="433"/>
      <c r="BW158" s="433"/>
      <c r="BX158" s="433"/>
      <c r="BY158" s="433"/>
      <c r="BZ158" s="433"/>
      <c r="CA158" s="433"/>
      <c r="CB158" s="433"/>
      <c r="CC158" s="433"/>
      <c r="CD158" s="433"/>
      <c r="CE158" s="433"/>
      <c r="CF158" s="433"/>
      <c r="CG158" s="433"/>
      <c r="CH158" s="433"/>
      <c r="CI158" s="433"/>
      <c r="CJ158" s="433"/>
      <c r="CK158" s="433"/>
      <c r="CL158" s="433"/>
      <c r="CM158" s="433"/>
      <c r="CN158" s="433"/>
      <c r="CO158" s="433"/>
      <c r="CP158" s="433"/>
      <c r="CQ158" s="433"/>
      <c r="CR158" s="433"/>
      <c r="CS158" s="433"/>
      <c r="CT158" s="433"/>
      <c r="CU158" s="433"/>
      <c r="CV158" s="433"/>
      <c r="CW158" s="433"/>
      <c r="CX158" s="433"/>
      <c r="CY158" s="433"/>
      <c r="CZ158" s="433"/>
      <c r="DA158" s="433"/>
      <c r="DB158" s="433"/>
      <c r="DC158" s="433"/>
      <c r="DD158" s="433"/>
      <c r="DE158" s="433"/>
      <c r="DF158" s="433"/>
      <c r="DG158" s="433"/>
      <c r="DH158" s="433"/>
      <c r="DI158" s="433"/>
      <c r="DJ158" s="433"/>
      <c r="DK158" s="433"/>
      <c r="DL158" s="433"/>
      <c r="DM158" s="433"/>
      <c r="DN158" s="433"/>
      <c r="DO158" s="433"/>
      <c r="DP158" s="433"/>
      <c r="DQ158" s="433"/>
      <c r="DR158" s="433"/>
      <c r="DS158" s="433"/>
      <c r="DT158" s="433"/>
      <c r="DU158" s="433"/>
      <c r="DV158" s="433"/>
      <c r="DW158" s="433"/>
      <c r="DX158" s="433"/>
      <c r="DY158" s="433"/>
      <c r="DZ158" s="433"/>
      <c r="EA158" s="433"/>
      <c r="EB158" s="433"/>
      <c r="EC158" s="433"/>
      <c r="ED158" s="433"/>
      <c r="EE158" s="433"/>
      <c r="EF158" s="433"/>
      <c r="EG158" s="433"/>
      <c r="EH158" s="433"/>
      <c r="EI158" s="433"/>
      <c r="EJ158" s="433"/>
      <c r="EK158" s="433"/>
      <c r="EL158" s="433"/>
      <c r="EM158" s="433"/>
      <c r="EN158" s="433"/>
      <c r="EO158" s="433"/>
    </row>
    <row r="159" spans="1:145">
      <c r="A159" s="432"/>
      <c r="B159" s="432"/>
      <c r="C159" s="432"/>
      <c r="D159" s="432"/>
      <c r="E159" s="432"/>
      <c r="F159" s="432"/>
      <c r="G159" s="432"/>
      <c r="H159" s="432"/>
      <c r="I159" s="432"/>
      <c r="J159" s="432"/>
      <c r="K159" s="432"/>
      <c r="L159" s="432"/>
      <c r="M159" s="432"/>
      <c r="N159" s="432"/>
      <c r="O159" s="432"/>
      <c r="P159" s="432"/>
      <c r="U159" s="433"/>
      <c r="V159" s="433"/>
      <c r="W159" s="433"/>
      <c r="X159" s="433"/>
      <c r="Y159" s="433"/>
      <c r="Z159" s="433"/>
      <c r="AA159" s="433"/>
      <c r="AB159" s="433"/>
      <c r="AC159" s="433"/>
      <c r="AD159" s="433"/>
      <c r="AE159" s="433"/>
      <c r="AF159" s="433"/>
      <c r="AG159" s="433"/>
      <c r="AH159" s="433"/>
      <c r="AI159" s="433"/>
      <c r="AJ159" s="433"/>
      <c r="AK159" s="433"/>
      <c r="AL159" s="433"/>
      <c r="AM159" s="433"/>
      <c r="AN159" s="433"/>
      <c r="AO159" s="433"/>
      <c r="AP159" s="433"/>
      <c r="AQ159" s="433"/>
      <c r="AR159" s="433"/>
      <c r="AS159" s="433"/>
      <c r="AT159" s="433"/>
      <c r="AU159" s="433"/>
      <c r="AV159" s="433"/>
      <c r="AW159" s="433"/>
      <c r="AX159" s="433"/>
      <c r="AY159" s="433"/>
      <c r="AZ159" s="433"/>
      <c r="BA159" s="433"/>
      <c r="BB159" s="433"/>
      <c r="BC159" s="433"/>
      <c r="BD159" s="433"/>
      <c r="BE159" s="433"/>
      <c r="BF159" s="433"/>
      <c r="BG159" s="433"/>
      <c r="BH159" s="433"/>
      <c r="BI159" s="433"/>
      <c r="BJ159" s="433"/>
      <c r="BK159" s="433"/>
      <c r="BL159" s="433"/>
      <c r="BM159" s="433"/>
      <c r="BN159" s="433"/>
      <c r="BO159" s="433"/>
      <c r="BP159" s="433"/>
      <c r="BQ159" s="433"/>
      <c r="BR159" s="433"/>
      <c r="BS159" s="433"/>
      <c r="BT159" s="433"/>
      <c r="BU159" s="433"/>
      <c r="BV159" s="433"/>
      <c r="BW159" s="433"/>
      <c r="BX159" s="433"/>
      <c r="BY159" s="433"/>
      <c r="BZ159" s="433"/>
      <c r="CA159" s="433"/>
      <c r="CB159" s="433"/>
      <c r="CC159" s="433"/>
      <c r="CD159" s="433"/>
      <c r="CE159" s="433"/>
      <c r="CF159" s="433"/>
      <c r="CG159" s="433"/>
      <c r="CH159" s="433"/>
      <c r="CI159" s="433"/>
      <c r="CJ159" s="433"/>
      <c r="CK159" s="433"/>
      <c r="CL159" s="433"/>
      <c r="CM159" s="433"/>
      <c r="CN159" s="433"/>
      <c r="CO159" s="433"/>
      <c r="CP159" s="433"/>
      <c r="CQ159" s="433"/>
      <c r="CR159" s="433"/>
      <c r="CS159" s="433"/>
      <c r="CT159" s="433"/>
      <c r="CU159" s="433"/>
      <c r="CV159" s="433"/>
      <c r="CW159" s="433"/>
      <c r="CX159" s="433"/>
      <c r="CY159" s="433"/>
      <c r="CZ159" s="433"/>
      <c r="DA159" s="433"/>
      <c r="DB159" s="433"/>
      <c r="DC159" s="433"/>
      <c r="DD159" s="433"/>
      <c r="DE159" s="433"/>
      <c r="DF159" s="433"/>
      <c r="DG159" s="433"/>
      <c r="DH159" s="433"/>
      <c r="DI159" s="433"/>
      <c r="DJ159" s="433"/>
      <c r="DK159" s="433"/>
      <c r="DL159" s="433"/>
      <c r="DM159" s="433"/>
      <c r="DN159" s="433"/>
      <c r="DO159" s="433"/>
      <c r="DP159" s="433"/>
      <c r="DQ159" s="433"/>
      <c r="DR159" s="433"/>
      <c r="DS159" s="433"/>
      <c r="DT159" s="433"/>
      <c r="DU159" s="433"/>
      <c r="DV159" s="433"/>
      <c r="DW159" s="433"/>
      <c r="DX159" s="433"/>
      <c r="DY159" s="433"/>
      <c r="DZ159" s="433"/>
      <c r="EA159" s="433"/>
      <c r="EB159" s="433"/>
      <c r="EC159" s="433"/>
      <c r="ED159" s="433"/>
      <c r="EE159" s="433"/>
      <c r="EF159" s="433"/>
      <c r="EG159" s="433"/>
      <c r="EH159" s="433"/>
      <c r="EI159" s="433"/>
      <c r="EJ159" s="433"/>
      <c r="EK159" s="433"/>
      <c r="EL159" s="433"/>
      <c r="EM159" s="433"/>
      <c r="EN159" s="433"/>
      <c r="EO159" s="433"/>
    </row>
    <row r="160" spans="1:145">
      <c r="A160" s="432"/>
      <c r="B160" s="432"/>
      <c r="C160" s="432"/>
      <c r="D160" s="432"/>
      <c r="E160" s="432"/>
      <c r="F160" s="432"/>
      <c r="G160" s="432"/>
      <c r="H160" s="432"/>
      <c r="I160" s="432"/>
      <c r="J160" s="432"/>
      <c r="K160" s="432"/>
      <c r="L160" s="432"/>
      <c r="M160" s="432"/>
      <c r="N160" s="432"/>
      <c r="O160" s="432"/>
      <c r="P160" s="432"/>
      <c r="U160" s="433"/>
      <c r="V160" s="433"/>
      <c r="W160" s="433"/>
      <c r="X160" s="433"/>
      <c r="Y160" s="433"/>
      <c r="Z160" s="433"/>
      <c r="AA160" s="433"/>
      <c r="AB160" s="433"/>
      <c r="AC160" s="433"/>
      <c r="AD160" s="433"/>
      <c r="AE160" s="433"/>
      <c r="AF160" s="433"/>
      <c r="AG160" s="433"/>
      <c r="AH160" s="433"/>
      <c r="AI160" s="433"/>
      <c r="AJ160" s="433"/>
      <c r="AK160" s="433"/>
      <c r="AL160" s="433"/>
      <c r="AM160" s="433"/>
      <c r="AN160" s="433"/>
      <c r="AO160" s="433"/>
      <c r="AP160" s="433"/>
      <c r="AQ160" s="433"/>
      <c r="AR160" s="433"/>
      <c r="AS160" s="433"/>
      <c r="AT160" s="433"/>
      <c r="AU160" s="433"/>
      <c r="AV160" s="433"/>
      <c r="AW160" s="433"/>
      <c r="AX160" s="433"/>
      <c r="AY160" s="433"/>
      <c r="AZ160" s="433"/>
      <c r="BA160" s="433"/>
      <c r="BB160" s="433"/>
      <c r="BC160" s="433"/>
      <c r="BD160" s="433"/>
      <c r="BE160" s="433"/>
      <c r="BF160" s="433"/>
      <c r="BG160" s="433"/>
      <c r="BH160" s="433"/>
      <c r="BI160" s="433"/>
      <c r="BJ160" s="433"/>
      <c r="BK160" s="433"/>
      <c r="BL160" s="433"/>
      <c r="BM160" s="433"/>
      <c r="BN160" s="433"/>
      <c r="BO160" s="433"/>
      <c r="BP160" s="433"/>
      <c r="BQ160" s="433"/>
      <c r="BR160" s="433"/>
      <c r="BS160" s="433"/>
      <c r="BT160" s="433"/>
      <c r="BU160" s="433"/>
      <c r="BV160" s="433"/>
      <c r="BW160" s="433"/>
      <c r="BX160" s="433"/>
      <c r="BY160" s="433"/>
      <c r="BZ160" s="433"/>
      <c r="CA160" s="433"/>
      <c r="CB160" s="433"/>
      <c r="CC160" s="433"/>
      <c r="CD160" s="433"/>
      <c r="CE160" s="433"/>
      <c r="CF160" s="433"/>
      <c r="CG160" s="433"/>
      <c r="CH160" s="433"/>
      <c r="CI160" s="433"/>
      <c r="CJ160" s="433"/>
      <c r="CK160" s="433"/>
      <c r="CL160" s="433"/>
      <c r="CM160" s="433"/>
      <c r="CN160" s="433"/>
      <c r="CO160" s="433"/>
      <c r="CP160" s="433"/>
      <c r="CQ160" s="433"/>
      <c r="CR160" s="433"/>
      <c r="CS160" s="433"/>
      <c r="CT160" s="433"/>
      <c r="CU160" s="433"/>
      <c r="CV160" s="433"/>
      <c r="CW160" s="433"/>
      <c r="CX160" s="433"/>
      <c r="CY160" s="433"/>
      <c r="CZ160" s="433"/>
      <c r="DA160" s="433"/>
      <c r="DB160" s="433"/>
      <c r="DC160" s="433"/>
      <c r="DD160" s="433"/>
      <c r="DE160" s="433"/>
      <c r="DF160" s="433"/>
      <c r="DG160" s="433"/>
      <c r="DH160" s="433"/>
      <c r="DI160" s="433"/>
      <c r="DJ160" s="433"/>
      <c r="DK160" s="433"/>
      <c r="DL160" s="433"/>
      <c r="DM160" s="433"/>
      <c r="DN160" s="433"/>
      <c r="DO160" s="433"/>
      <c r="DP160" s="433"/>
      <c r="DQ160" s="433"/>
      <c r="DR160" s="433"/>
      <c r="DS160" s="433"/>
      <c r="DT160" s="433"/>
      <c r="DU160" s="433"/>
      <c r="DV160" s="433"/>
      <c r="DW160" s="433"/>
      <c r="DX160" s="433"/>
      <c r="DY160" s="433"/>
      <c r="DZ160" s="433"/>
      <c r="EA160" s="433"/>
      <c r="EB160" s="433"/>
      <c r="EC160" s="433"/>
      <c r="ED160" s="433"/>
      <c r="EE160" s="433"/>
      <c r="EF160" s="433"/>
      <c r="EG160" s="433"/>
      <c r="EH160" s="433"/>
      <c r="EI160" s="433"/>
      <c r="EJ160" s="433"/>
      <c r="EK160" s="433"/>
      <c r="EL160" s="433"/>
      <c r="EM160" s="433"/>
      <c r="EN160" s="433"/>
      <c r="EO160" s="433"/>
    </row>
    <row r="161" spans="1:145">
      <c r="A161" s="432"/>
      <c r="B161" s="432"/>
      <c r="C161" s="432"/>
      <c r="D161" s="432"/>
      <c r="E161" s="432"/>
      <c r="F161" s="432"/>
      <c r="G161" s="432"/>
      <c r="H161" s="432"/>
      <c r="I161" s="432"/>
      <c r="J161" s="432"/>
      <c r="K161" s="432"/>
      <c r="L161" s="432"/>
      <c r="M161" s="432"/>
      <c r="N161" s="432"/>
      <c r="O161" s="432"/>
      <c r="P161" s="432"/>
      <c r="U161" s="433"/>
      <c r="V161" s="433"/>
      <c r="W161" s="433"/>
      <c r="X161" s="433"/>
      <c r="Y161" s="433"/>
      <c r="Z161" s="433"/>
      <c r="AA161" s="433"/>
      <c r="AB161" s="433"/>
      <c r="AC161" s="433"/>
      <c r="AD161" s="433"/>
      <c r="AE161" s="433"/>
      <c r="AF161" s="433"/>
      <c r="AG161" s="433"/>
      <c r="AH161" s="433"/>
      <c r="AI161" s="433"/>
      <c r="AJ161" s="433"/>
      <c r="AK161" s="433"/>
      <c r="AL161" s="433"/>
      <c r="AM161" s="433"/>
      <c r="AN161" s="433"/>
      <c r="AO161" s="433"/>
      <c r="AP161" s="433"/>
      <c r="AQ161" s="433"/>
      <c r="AR161" s="433"/>
      <c r="AS161" s="433"/>
      <c r="AT161" s="433"/>
      <c r="AU161" s="433"/>
      <c r="AV161" s="433"/>
      <c r="AW161" s="433"/>
      <c r="AX161" s="433"/>
      <c r="AY161" s="433"/>
      <c r="AZ161" s="433"/>
      <c r="BA161" s="433"/>
      <c r="BB161" s="433"/>
      <c r="BC161" s="433"/>
      <c r="BD161" s="433"/>
      <c r="BE161" s="433"/>
      <c r="BF161" s="433"/>
      <c r="BG161" s="433"/>
      <c r="BH161" s="433"/>
      <c r="BI161" s="433"/>
      <c r="BJ161" s="433"/>
      <c r="BK161" s="433"/>
      <c r="BL161" s="433"/>
      <c r="BM161" s="433"/>
      <c r="BN161" s="433"/>
      <c r="BO161" s="433"/>
      <c r="BP161" s="433"/>
      <c r="BQ161" s="433"/>
      <c r="BR161" s="433"/>
      <c r="BS161" s="433"/>
      <c r="BT161" s="433"/>
      <c r="BU161" s="433"/>
      <c r="BV161" s="433"/>
      <c r="BW161" s="433"/>
      <c r="BX161" s="433"/>
      <c r="BY161" s="433"/>
      <c r="BZ161" s="433"/>
      <c r="CA161" s="433"/>
      <c r="CB161" s="433"/>
      <c r="CC161" s="433"/>
      <c r="CD161" s="433"/>
      <c r="CE161" s="433"/>
      <c r="CF161" s="433"/>
      <c r="CG161" s="433"/>
      <c r="CH161" s="433"/>
      <c r="CI161" s="433"/>
      <c r="CJ161" s="433"/>
      <c r="CK161" s="433"/>
      <c r="CL161" s="433"/>
      <c r="CM161" s="433"/>
      <c r="CN161" s="433"/>
      <c r="CO161" s="433"/>
      <c r="CP161" s="433"/>
      <c r="CQ161" s="433"/>
      <c r="CR161" s="433"/>
      <c r="CS161" s="433"/>
      <c r="CT161" s="433"/>
      <c r="CU161" s="433"/>
      <c r="CV161" s="433"/>
      <c r="CW161" s="433"/>
      <c r="CX161" s="433"/>
      <c r="CY161" s="433"/>
      <c r="CZ161" s="433"/>
      <c r="DA161" s="433"/>
      <c r="DB161" s="433"/>
      <c r="DC161" s="433"/>
      <c r="DD161" s="433"/>
      <c r="DE161" s="433"/>
      <c r="DF161" s="433"/>
      <c r="DG161" s="433"/>
      <c r="DH161" s="433"/>
      <c r="DI161" s="433"/>
      <c r="DJ161" s="433"/>
      <c r="DK161" s="433"/>
      <c r="DL161" s="433"/>
      <c r="DM161" s="433"/>
      <c r="DN161" s="433"/>
      <c r="DO161" s="433"/>
      <c r="DP161" s="433"/>
      <c r="DQ161" s="433"/>
      <c r="DR161" s="433"/>
      <c r="DS161" s="433"/>
      <c r="DT161" s="433"/>
      <c r="DU161" s="433"/>
      <c r="DV161" s="433"/>
      <c r="DW161" s="433"/>
      <c r="DX161" s="433"/>
      <c r="DY161" s="433"/>
      <c r="DZ161" s="433"/>
      <c r="EA161" s="433"/>
      <c r="EB161" s="433"/>
      <c r="EC161" s="433"/>
      <c r="ED161" s="433"/>
      <c r="EE161" s="433"/>
      <c r="EF161" s="433"/>
      <c r="EG161" s="433"/>
      <c r="EH161" s="433"/>
      <c r="EI161" s="433"/>
      <c r="EJ161" s="433"/>
      <c r="EK161" s="433"/>
      <c r="EL161" s="433"/>
      <c r="EM161" s="433"/>
      <c r="EN161" s="433"/>
      <c r="EO161" s="433"/>
    </row>
    <row r="162" spans="1:145">
      <c r="A162" s="432"/>
      <c r="B162" s="432"/>
      <c r="C162" s="432"/>
      <c r="D162" s="432"/>
      <c r="E162" s="432"/>
      <c r="F162" s="432"/>
      <c r="G162" s="432"/>
      <c r="H162" s="432"/>
      <c r="I162" s="432"/>
      <c r="J162" s="432"/>
      <c r="K162" s="432"/>
      <c r="L162" s="432"/>
      <c r="M162" s="432"/>
      <c r="N162" s="432"/>
      <c r="O162" s="432"/>
      <c r="P162" s="432"/>
      <c r="U162" s="433"/>
      <c r="V162" s="433"/>
      <c r="W162" s="433"/>
      <c r="X162" s="433"/>
      <c r="Y162" s="433"/>
      <c r="Z162" s="433"/>
      <c r="AA162" s="433"/>
      <c r="AB162" s="433"/>
      <c r="AC162" s="433"/>
      <c r="AD162" s="433"/>
      <c r="AE162" s="433"/>
      <c r="AF162" s="433"/>
      <c r="AG162" s="433"/>
      <c r="AH162" s="433"/>
      <c r="AI162" s="433"/>
      <c r="AJ162" s="433"/>
      <c r="AK162" s="433"/>
      <c r="AL162" s="433"/>
      <c r="AM162" s="433"/>
      <c r="AN162" s="433"/>
      <c r="AO162" s="433"/>
      <c r="AP162" s="433"/>
      <c r="AQ162" s="433"/>
      <c r="AR162" s="433"/>
      <c r="AS162" s="433"/>
      <c r="AT162" s="433"/>
      <c r="AU162" s="433"/>
      <c r="AV162" s="433"/>
      <c r="AW162" s="433"/>
      <c r="AX162" s="433"/>
      <c r="AY162" s="433"/>
      <c r="AZ162" s="433"/>
      <c r="BA162" s="433"/>
      <c r="BB162" s="433"/>
      <c r="BC162" s="433"/>
      <c r="BD162" s="433"/>
      <c r="BE162" s="433"/>
      <c r="BF162" s="433"/>
      <c r="BG162" s="433"/>
      <c r="BH162" s="433"/>
      <c r="BI162" s="433"/>
      <c r="BJ162" s="433"/>
      <c r="BK162" s="433"/>
      <c r="BL162" s="433"/>
      <c r="BM162" s="433"/>
      <c r="BN162" s="433"/>
      <c r="BO162" s="433"/>
      <c r="BP162" s="433"/>
      <c r="BQ162" s="433"/>
      <c r="BR162" s="433"/>
      <c r="BS162" s="433"/>
      <c r="BT162" s="433"/>
      <c r="BU162" s="433"/>
      <c r="BV162" s="433"/>
      <c r="BW162" s="433"/>
      <c r="BX162" s="433"/>
      <c r="BY162" s="433"/>
      <c r="BZ162" s="433"/>
      <c r="CA162" s="433"/>
      <c r="CB162" s="433"/>
      <c r="CC162" s="433"/>
      <c r="CD162" s="433"/>
      <c r="CE162" s="433"/>
      <c r="CF162" s="433"/>
      <c r="CG162" s="433"/>
      <c r="CH162" s="433"/>
      <c r="CI162" s="433"/>
      <c r="CJ162" s="433"/>
      <c r="CK162" s="433"/>
      <c r="CL162" s="433"/>
      <c r="CM162" s="433"/>
      <c r="CN162" s="433"/>
      <c r="CO162" s="433"/>
      <c r="CP162" s="433"/>
      <c r="CQ162" s="433"/>
      <c r="CR162" s="433"/>
      <c r="CS162" s="433"/>
      <c r="CT162" s="433"/>
      <c r="CU162" s="433"/>
      <c r="CV162" s="433"/>
      <c r="CW162" s="433"/>
      <c r="CX162" s="433"/>
      <c r="CY162" s="433"/>
      <c r="CZ162" s="433"/>
      <c r="DA162" s="433"/>
      <c r="DB162" s="433"/>
      <c r="DC162" s="433"/>
      <c r="DD162" s="433"/>
      <c r="DE162" s="433"/>
      <c r="DF162" s="433"/>
      <c r="DG162" s="433"/>
      <c r="DH162" s="433"/>
      <c r="DI162" s="433"/>
      <c r="DJ162" s="433"/>
      <c r="DK162" s="433"/>
      <c r="DL162" s="433"/>
      <c r="DM162" s="433"/>
      <c r="DN162" s="433"/>
      <c r="DO162" s="433"/>
      <c r="DP162" s="433"/>
      <c r="DQ162" s="433"/>
      <c r="DR162" s="433"/>
      <c r="DS162" s="433"/>
      <c r="DT162" s="433"/>
      <c r="DU162" s="433"/>
      <c r="DV162" s="433"/>
      <c r="DW162" s="433"/>
      <c r="DX162" s="433"/>
      <c r="DY162" s="433"/>
      <c r="DZ162" s="433"/>
      <c r="EA162" s="433"/>
      <c r="EB162" s="433"/>
      <c r="EC162" s="433"/>
      <c r="ED162" s="433"/>
      <c r="EE162" s="433"/>
      <c r="EF162" s="433"/>
      <c r="EG162" s="433"/>
      <c r="EH162" s="433"/>
      <c r="EI162" s="433"/>
      <c r="EJ162" s="433"/>
      <c r="EK162" s="433"/>
      <c r="EL162" s="433"/>
      <c r="EM162" s="433"/>
      <c r="EN162" s="433"/>
      <c r="EO162" s="433"/>
    </row>
    <row r="163" spans="1:145">
      <c r="A163" s="432"/>
      <c r="B163" s="432"/>
      <c r="C163" s="432"/>
      <c r="D163" s="432"/>
      <c r="E163" s="432"/>
      <c r="F163" s="432"/>
      <c r="G163" s="432"/>
      <c r="H163" s="432"/>
      <c r="I163" s="432"/>
      <c r="J163" s="432"/>
      <c r="K163" s="432"/>
      <c r="L163" s="432"/>
      <c r="M163" s="432"/>
      <c r="N163" s="432"/>
      <c r="O163" s="432"/>
      <c r="P163" s="432"/>
      <c r="U163" s="433"/>
      <c r="V163" s="433"/>
      <c r="W163" s="433"/>
      <c r="X163" s="433"/>
      <c r="Y163" s="433"/>
      <c r="Z163" s="433"/>
      <c r="AA163" s="433"/>
      <c r="AB163" s="433"/>
      <c r="AC163" s="433"/>
      <c r="AD163" s="433"/>
      <c r="AE163" s="433"/>
      <c r="AF163" s="433"/>
      <c r="AG163" s="433"/>
      <c r="AH163" s="433"/>
      <c r="AI163" s="433"/>
      <c r="AJ163" s="433"/>
      <c r="AK163" s="433"/>
      <c r="AL163" s="433"/>
      <c r="AM163" s="433"/>
      <c r="AN163" s="433"/>
      <c r="AO163" s="433"/>
      <c r="AP163" s="433"/>
      <c r="AQ163" s="433"/>
      <c r="AR163" s="433"/>
      <c r="AS163" s="433"/>
      <c r="AT163" s="433"/>
      <c r="AU163" s="433"/>
      <c r="AV163" s="433"/>
      <c r="AW163" s="433"/>
      <c r="AX163" s="433"/>
      <c r="AY163" s="433"/>
      <c r="AZ163" s="433"/>
      <c r="BA163" s="433"/>
      <c r="BB163" s="433"/>
      <c r="BC163" s="433"/>
      <c r="BD163" s="433"/>
      <c r="BE163" s="433"/>
      <c r="BF163" s="433"/>
      <c r="BG163" s="433"/>
      <c r="BH163" s="433"/>
      <c r="BI163" s="433"/>
      <c r="BJ163" s="433"/>
      <c r="BK163" s="433"/>
      <c r="BL163" s="433"/>
      <c r="BM163" s="433"/>
      <c r="BN163" s="433"/>
      <c r="BO163" s="433"/>
      <c r="BP163" s="433"/>
      <c r="BQ163" s="433"/>
      <c r="BR163" s="433"/>
      <c r="BS163" s="433"/>
      <c r="BT163" s="433"/>
      <c r="BU163" s="433"/>
      <c r="BV163" s="433"/>
      <c r="BW163" s="433"/>
      <c r="BX163" s="433"/>
      <c r="BY163" s="433"/>
      <c r="BZ163" s="433"/>
      <c r="CA163" s="433"/>
      <c r="CB163" s="433"/>
      <c r="CC163" s="433"/>
      <c r="CD163" s="433"/>
      <c r="CE163" s="433"/>
      <c r="CF163" s="433"/>
      <c r="CG163" s="433"/>
      <c r="CH163" s="433"/>
      <c r="CI163" s="433"/>
      <c r="CJ163" s="433"/>
      <c r="CK163" s="433"/>
      <c r="CL163" s="433"/>
      <c r="CM163" s="433"/>
      <c r="CN163" s="433"/>
      <c r="CO163" s="433"/>
      <c r="CP163" s="433"/>
      <c r="CQ163" s="433"/>
      <c r="CR163" s="433"/>
      <c r="CS163" s="433"/>
      <c r="CT163" s="433"/>
      <c r="CU163" s="433"/>
      <c r="CV163" s="433"/>
      <c r="CW163" s="433"/>
      <c r="CX163" s="433"/>
      <c r="CY163" s="433"/>
      <c r="CZ163" s="433"/>
      <c r="DA163" s="433"/>
      <c r="DB163" s="433"/>
      <c r="DC163" s="433"/>
      <c r="DD163" s="433"/>
      <c r="DE163" s="433"/>
      <c r="DF163" s="433"/>
      <c r="DG163" s="433"/>
      <c r="DH163" s="433"/>
      <c r="DI163" s="433"/>
      <c r="DJ163" s="433"/>
      <c r="DK163" s="433"/>
      <c r="DL163" s="433"/>
      <c r="DM163" s="433"/>
      <c r="DN163" s="433"/>
      <c r="DO163" s="433"/>
      <c r="DP163" s="433"/>
      <c r="DQ163" s="433"/>
      <c r="DR163" s="433"/>
      <c r="DS163" s="433"/>
      <c r="DT163" s="433"/>
      <c r="DU163" s="433"/>
      <c r="DV163" s="433"/>
      <c r="DW163" s="433"/>
      <c r="DX163" s="433"/>
      <c r="DY163" s="433"/>
      <c r="DZ163" s="433"/>
      <c r="EA163" s="433"/>
      <c r="EB163" s="433"/>
      <c r="EC163" s="433"/>
      <c r="ED163" s="433"/>
      <c r="EE163" s="433"/>
      <c r="EF163" s="433"/>
      <c r="EG163" s="433"/>
      <c r="EH163" s="433"/>
      <c r="EI163" s="433"/>
      <c r="EJ163" s="433"/>
      <c r="EK163" s="433"/>
      <c r="EL163" s="433"/>
      <c r="EM163" s="433"/>
      <c r="EN163" s="433"/>
      <c r="EO163" s="433"/>
    </row>
    <row r="164" spans="1:145">
      <c r="A164" s="432"/>
      <c r="B164" s="432"/>
      <c r="C164" s="432"/>
      <c r="D164" s="432"/>
      <c r="E164" s="432"/>
      <c r="F164" s="432"/>
      <c r="G164" s="432"/>
      <c r="H164" s="432"/>
      <c r="I164" s="432"/>
      <c r="J164" s="432"/>
      <c r="K164" s="432"/>
      <c r="L164" s="432"/>
      <c r="M164" s="432"/>
      <c r="N164" s="432"/>
      <c r="O164" s="432"/>
      <c r="P164" s="432"/>
      <c r="U164" s="433"/>
      <c r="V164" s="433"/>
      <c r="W164" s="433"/>
      <c r="X164" s="433"/>
      <c r="Y164" s="433"/>
      <c r="Z164" s="433"/>
      <c r="AA164" s="433"/>
      <c r="AB164" s="433"/>
      <c r="AC164" s="433"/>
      <c r="AD164" s="433"/>
      <c r="AE164" s="433"/>
      <c r="AF164" s="433"/>
      <c r="AG164" s="433"/>
      <c r="AH164" s="433"/>
      <c r="AI164" s="433"/>
      <c r="AJ164" s="433"/>
      <c r="AK164" s="433"/>
      <c r="AL164" s="433"/>
      <c r="AM164" s="433"/>
      <c r="AN164" s="433"/>
      <c r="AO164" s="433"/>
      <c r="AP164" s="433"/>
      <c r="AQ164" s="433"/>
      <c r="AR164" s="433"/>
      <c r="AS164" s="433"/>
      <c r="AT164" s="433"/>
      <c r="AU164" s="433"/>
      <c r="AV164" s="433"/>
      <c r="AW164" s="433"/>
      <c r="AX164" s="433"/>
      <c r="AY164" s="433"/>
      <c r="AZ164" s="433"/>
      <c r="BA164" s="433"/>
      <c r="BB164" s="433"/>
      <c r="BC164" s="433"/>
      <c r="BD164" s="433"/>
      <c r="BE164" s="433"/>
      <c r="BF164" s="433"/>
      <c r="BG164" s="433"/>
      <c r="BH164" s="433"/>
      <c r="BI164" s="433"/>
      <c r="BJ164" s="433"/>
      <c r="BK164" s="433"/>
      <c r="BL164" s="433"/>
      <c r="BM164" s="433"/>
      <c r="BN164" s="433"/>
      <c r="BO164" s="433"/>
      <c r="BP164" s="433"/>
      <c r="BQ164" s="433"/>
      <c r="BR164" s="433"/>
      <c r="BS164" s="433"/>
      <c r="BT164" s="433"/>
      <c r="BU164" s="433"/>
      <c r="BV164" s="433"/>
      <c r="BW164" s="433"/>
      <c r="BX164" s="433"/>
      <c r="BY164" s="433"/>
      <c r="BZ164" s="433"/>
      <c r="CA164" s="433"/>
      <c r="CB164" s="433"/>
      <c r="CC164" s="433"/>
      <c r="CD164" s="433"/>
      <c r="CE164" s="433"/>
      <c r="CF164" s="433"/>
      <c r="CG164" s="433"/>
      <c r="CH164" s="433"/>
      <c r="CI164" s="433"/>
      <c r="CJ164" s="433"/>
      <c r="CK164" s="433"/>
      <c r="CL164" s="433"/>
      <c r="CM164" s="433"/>
      <c r="CN164" s="433"/>
      <c r="CO164" s="433"/>
      <c r="CP164" s="433"/>
      <c r="CQ164" s="433"/>
      <c r="CR164" s="433"/>
      <c r="CS164" s="433"/>
      <c r="CT164" s="433"/>
      <c r="CU164" s="433"/>
      <c r="CV164" s="433"/>
      <c r="CW164" s="433"/>
      <c r="CX164" s="433"/>
      <c r="CY164" s="433"/>
      <c r="CZ164" s="433"/>
      <c r="DA164" s="433"/>
      <c r="DB164" s="433"/>
      <c r="DC164" s="433"/>
      <c r="DD164" s="433"/>
      <c r="DE164" s="433"/>
      <c r="DF164" s="433"/>
      <c r="DG164" s="433"/>
      <c r="DH164" s="433"/>
      <c r="DI164" s="433"/>
      <c r="DJ164" s="433"/>
      <c r="DK164" s="433"/>
      <c r="DL164" s="433"/>
      <c r="DM164" s="433"/>
      <c r="DN164" s="433"/>
      <c r="DO164" s="433"/>
      <c r="DP164" s="433"/>
      <c r="DQ164" s="433"/>
      <c r="DR164" s="433"/>
      <c r="DS164" s="433"/>
      <c r="DT164" s="433"/>
      <c r="DU164" s="433"/>
      <c r="DV164" s="433"/>
      <c r="DW164" s="433"/>
      <c r="DX164" s="433"/>
      <c r="DY164" s="433"/>
      <c r="DZ164" s="433"/>
      <c r="EA164" s="433"/>
      <c r="EB164" s="433"/>
      <c r="EC164" s="433"/>
      <c r="ED164" s="433"/>
      <c r="EE164" s="433"/>
      <c r="EF164" s="433"/>
      <c r="EG164" s="433"/>
      <c r="EH164" s="433"/>
      <c r="EI164" s="433"/>
      <c r="EJ164" s="433"/>
      <c r="EK164" s="433"/>
      <c r="EL164" s="433"/>
      <c r="EM164" s="433"/>
      <c r="EN164" s="433"/>
      <c r="EO164" s="433"/>
    </row>
    <row r="165" spans="1:145">
      <c r="A165" s="432"/>
      <c r="B165" s="432"/>
      <c r="C165" s="432"/>
      <c r="D165" s="432"/>
      <c r="E165" s="432"/>
      <c r="F165" s="432"/>
      <c r="G165" s="432"/>
      <c r="H165" s="432"/>
      <c r="I165" s="432"/>
      <c r="J165" s="432"/>
      <c r="K165" s="432"/>
      <c r="L165" s="432"/>
      <c r="M165" s="432"/>
      <c r="N165" s="432"/>
      <c r="O165" s="432"/>
      <c r="P165" s="432"/>
      <c r="U165" s="433"/>
      <c r="V165" s="433"/>
      <c r="W165" s="433"/>
      <c r="X165" s="433"/>
      <c r="Y165" s="433"/>
      <c r="Z165" s="433"/>
      <c r="AA165" s="433"/>
      <c r="AB165" s="433"/>
      <c r="AC165" s="433"/>
      <c r="AD165" s="433"/>
      <c r="AE165" s="433"/>
      <c r="AF165" s="433"/>
      <c r="AG165" s="433"/>
      <c r="AH165" s="433"/>
      <c r="AI165" s="433"/>
      <c r="AJ165" s="433"/>
      <c r="AK165" s="433"/>
      <c r="AL165" s="433"/>
      <c r="AM165" s="433"/>
      <c r="AN165" s="433"/>
      <c r="AO165" s="433"/>
      <c r="AP165" s="433"/>
      <c r="AQ165" s="433"/>
      <c r="AR165" s="433"/>
      <c r="AS165" s="433"/>
      <c r="AT165" s="433"/>
      <c r="AU165" s="433"/>
      <c r="AV165" s="433"/>
      <c r="AW165" s="433"/>
      <c r="AX165" s="433"/>
      <c r="AY165" s="433"/>
      <c r="AZ165" s="433"/>
      <c r="BA165" s="433"/>
      <c r="BB165" s="433"/>
      <c r="BC165" s="433"/>
      <c r="BD165" s="433"/>
      <c r="BE165" s="433"/>
      <c r="BF165" s="433"/>
      <c r="BG165" s="433"/>
      <c r="BH165" s="433"/>
      <c r="BI165" s="433"/>
      <c r="BJ165" s="433"/>
      <c r="BK165" s="433"/>
      <c r="BL165" s="433"/>
      <c r="BM165" s="433"/>
      <c r="BN165" s="433"/>
      <c r="BO165" s="433"/>
      <c r="BP165" s="433"/>
      <c r="BQ165" s="433"/>
      <c r="BR165" s="433"/>
      <c r="BS165" s="433"/>
      <c r="BT165" s="433"/>
      <c r="BU165" s="433"/>
      <c r="BV165" s="433"/>
      <c r="BW165" s="433"/>
      <c r="BX165" s="433"/>
      <c r="BY165" s="433"/>
      <c r="BZ165" s="433"/>
      <c r="CA165" s="433"/>
      <c r="CB165" s="433"/>
      <c r="CC165" s="433"/>
      <c r="CD165" s="433"/>
      <c r="CE165" s="433"/>
      <c r="CF165" s="433"/>
      <c r="CG165" s="433"/>
      <c r="CH165" s="433"/>
      <c r="CI165" s="433"/>
      <c r="CJ165" s="433"/>
      <c r="CK165" s="433"/>
      <c r="CL165" s="433"/>
      <c r="CM165" s="433"/>
      <c r="CN165" s="433"/>
      <c r="CO165" s="433"/>
      <c r="CP165" s="433"/>
      <c r="CQ165" s="433"/>
      <c r="CR165" s="433"/>
      <c r="CS165" s="433"/>
      <c r="CT165" s="433"/>
      <c r="CU165" s="433"/>
      <c r="CV165" s="433"/>
      <c r="CW165" s="433"/>
      <c r="CX165" s="433"/>
      <c r="CY165" s="433"/>
      <c r="CZ165" s="433"/>
      <c r="DA165" s="433"/>
      <c r="DB165" s="433"/>
      <c r="DC165" s="433"/>
      <c r="DD165" s="433"/>
      <c r="DE165" s="433"/>
      <c r="DF165" s="433"/>
      <c r="DG165" s="433"/>
      <c r="DH165" s="433"/>
      <c r="DI165" s="433"/>
      <c r="DJ165" s="433"/>
      <c r="DK165" s="433"/>
      <c r="DL165" s="433"/>
      <c r="DM165" s="433"/>
      <c r="DN165" s="433"/>
      <c r="DO165" s="433"/>
      <c r="DP165" s="433"/>
      <c r="DQ165" s="433"/>
      <c r="DR165" s="433"/>
      <c r="DS165" s="433"/>
      <c r="DT165" s="433"/>
      <c r="DU165" s="433"/>
      <c r="DV165" s="433"/>
      <c r="DW165" s="433"/>
      <c r="DX165" s="433"/>
      <c r="DY165" s="433"/>
      <c r="DZ165" s="433"/>
      <c r="EA165" s="433"/>
      <c r="EB165" s="433"/>
      <c r="EC165" s="433"/>
      <c r="ED165" s="433"/>
      <c r="EE165" s="433"/>
      <c r="EF165" s="433"/>
      <c r="EG165" s="433"/>
      <c r="EH165" s="433"/>
      <c r="EI165" s="433"/>
      <c r="EJ165" s="433"/>
      <c r="EK165" s="433"/>
      <c r="EL165" s="433"/>
      <c r="EM165" s="433"/>
      <c r="EN165" s="433"/>
      <c r="EO165" s="433"/>
    </row>
    <row r="166" spans="1:145">
      <c r="A166" s="432"/>
      <c r="B166" s="432"/>
      <c r="C166" s="432"/>
      <c r="D166" s="432"/>
      <c r="E166" s="432"/>
      <c r="F166" s="432"/>
      <c r="G166" s="432"/>
      <c r="H166" s="432"/>
      <c r="I166" s="432"/>
      <c r="J166" s="432"/>
      <c r="K166" s="432"/>
      <c r="L166" s="432"/>
      <c r="M166" s="432"/>
      <c r="N166" s="432"/>
      <c r="O166" s="432"/>
      <c r="P166" s="432"/>
      <c r="U166" s="433"/>
      <c r="V166" s="433"/>
      <c r="W166" s="433"/>
      <c r="X166" s="433"/>
      <c r="Y166" s="433"/>
      <c r="Z166" s="433"/>
      <c r="AA166" s="433"/>
      <c r="AB166" s="433"/>
      <c r="AC166" s="433"/>
      <c r="AD166" s="433"/>
      <c r="AE166" s="433"/>
      <c r="AF166" s="433"/>
      <c r="AG166" s="433"/>
      <c r="AH166" s="433"/>
      <c r="AI166" s="433"/>
      <c r="AJ166" s="433"/>
      <c r="AK166" s="433"/>
      <c r="AL166" s="433"/>
      <c r="AM166" s="433"/>
      <c r="AN166" s="433"/>
      <c r="AO166" s="433"/>
      <c r="AP166" s="433"/>
      <c r="AQ166" s="433"/>
      <c r="AR166" s="433"/>
      <c r="AS166" s="433"/>
      <c r="AT166" s="433"/>
      <c r="AU166" s="433"/>
      <c r="AV166" s="433"/>
      <c r="AW166" s="433"/>
      <c r="AX166" s="433"/>
      <c r="AY166" s="433"/>
      <c r="AZ166" s="433"/>
      <c r="BA166" s="433"/>
      <c r="BB166" s="433"/>
      <c r="BC166" s="433"/>
      <c r="BD166" s="433"/>
      <c r="BE166" s="433"/>
      <c r="BF166" s="433"/>
      <c r="BG166" s="433"/>
      <c r="BH166" s="433"/>
      <c r="BI166" s="433"/>
      <c r="BJ166" s="433"/>
      <c r="BK166" s="433"/>
      <c r="BL166" s="433"/>
      <c r="BM166" s="433"/>
      <c r="BN166" s="433"/>
      <c r="BO166" s="433"/>
      <c r="BP166" s="433"/>
      <c r="BQ166" s="433"/>
      <c r="BR166" s="433"/>
      <c r="BS166" s="433"/>
      <c r="BT166" s="433"/>
      <c r="BU166" s="433"/>
      <c r="BV166" s="433"/>
      <c r="BW166" s="433"/>
      <c r="BX166" s="433"/>
      <c r="BY166" s="433"/>
      <c r="BZ166" s="433"/>
      <c r="CA166" s="433"/>
      <c r="CB166" s="433"/>
      <c r="CC166" s="433"/>
      <c r="CD166" s="433"/>
      <c r="CE166" s="433"/>
      <c r="CF166" s="433"/>
      <c r="CG166" s="433"/>
      <c r="CH166" s="433"/>
      <c r="CI166" s="433"/>
      <c r="CJ166" s="433"/>
      <c r="CK166" s="433"/>
      <c r="CL166" s="433"/>
      <c r="CM166" s="433"/>
      <c r="CN166" s="433"/>
      <c r="CO166" s="433"/>
      <c r="CP166" s="433"/>
      <c r="CQ166" s="433"/>
      <c r="CR166" s="433"/>
      <c r="CS166" s="433"/>
      <c r="CT166" s="433"/>
      <c r="CU166" s="433"/>
      <c r="CV166" s="433"/>
      <c r="CW166" s="433"/>
      <c r="CX166" s="433"/>
      <c r="CY166" s="433"/>
      <c r="CZ166" s="433"/>
      <c r="DA166" s="433"/>
      <c r="DB166" s="433"/>
      <c r="DC166" s="433"/>
      <c r="DD166" s="433"/>
      <c r="DE166" s="433"/>
      <c r="DF166" s="433"/>
      <c r="DG166" s="433"/>
      <c r="DH166" s="433"/>
      <c r="DI166" s="433"/>
      <c r="DJ166" s="433"/>
      <c r="DK166" s="433"/>
      <c r="DL166" s="433"/>
      <c r="DM166" s="433"/>
      <c r="DN166" s="433"/>
      <c r="DO166" s="433"/>
      <c r="DP166" s="433"/>
      <c r="DQ166" s="433"/>
      <c r="DR166" s="433"/>
      <c r="DS166" s="433"/>
      <c r="DT166" s="433"/>
      <c r="DU166" s="433"/>
      <c r="DV166" s="433"/>
      <c r="DW166" s="433"/>
      <c r="DX166" s="433"/>
      <c r="DY166" s="433"/>
      <c r="DZ166" s="433"/>
      <c r="EA166" s="433"/>
      <c r="EB166" s="433"/>
      <c r="EC166" s="433"/>
      <c r="ED166" s="433"/>
      <c r="EE166" s="433"/>
      <c r="EF166" s="433"/>
      <c r="EG166" s="433"/>
      <c r="EH166" s="433"/>
      <c r="EI166" s="433"/>
      <c r="EJ166" s="433"/>
      <c r="EK166" s="433"/>
      <c r="EL166" s="433"/>
      <c r="EM166" s="433"/>
      <c r="EN166" s="433"/>
      <c r="EO166" s="433"/>
    </row>
    <row r="167" spans="1:145">
      <c r="A167" s="432"/>
      <c r="B167" s="432"/>
      <c r="C167" s="432"/>
      <c r="D167" s="432"/>
      <c r="E167" s="432"/>
      <c r="F167" s="432"/>
      <c r="G167" s="432"/>
      <c r="H167" s="432"/>
      <c r="I167" s="432"/>
      <c r="J167" s="432"/>
      <c r="K167" s="432"/>
      <c r="L167" s="432"/>
      <c r="M167" s="432"/>
      <c r="N167" s="432"/>
      <c r="O167" s="432"/>
      <c r="P167" s="432"/>
      <c r="U167" s="433"/>
      <c r="V167" s="433"/>
      <c r="W167" s="433"/>
      <c r="X167" s="433"/>
      <c r="Y167" s="433"/>
      <c r="Z167" s="433"/>
      <c r="AA167" s="433"/>
      <c r="AB167" s="433"/>
      <c r="AC167" s="433"/>
      <c r="AD167" s="433"/>
      <c r="AE167" s="433"/>
      <c r="AF167" s="433"/>
      <c r="AG167" s="433"/>
      <c r="AH167" s="433"/>
      <c r="AI167" s="433"/>
      <c r="AJ167" s="433"/>
      <c r="AK167" s="433"/>
      <c r="AL167" s="433"/>
      <c r="AM167" s="433"/>
      <c r="AN167" s="433"/>
      <c r="AO167" s="433"/>
      <c r="AP167" s="433"/>
      <c r="AQ167" s="433"/>
      <c r="AR167" s="433"/>
      <c r="AS167" s="433"/>
      <c r="AT167" s="433"/>
      <c r="AU167" s="433"/>
      <c r="AV167" s="433"/>
      <c r="AW167" s="433"/>
      <c r="AX167" s="433"/>
      <c r="AY167" s="433"/>
      <c r="AZ167" s="433"/>
      <c r="BA167" s="433"/>
      <c r="BB167" s="433"/>
      <c r="BC167" s="433"/>
      <c r="BD167" s="433"/>
      <c r="BE167" s="433"/>
      <c r="BF167" s="433"/>
      <c r="BG167" s="433"/>
      <c r="BH167" s="433"/>
      <c r="BI167" s="433"/>
      <c r="BJ167" s="433"/>
      <c r="BK167" s="433"/>
      <c r="BL167" s="433"/>
      <c r="BM167" s="433"/>
      <c r="BN167" s="433"/>
      <c r="BO167" s="433"/>
      <c r="BP167" s="433"/>
      <c r="BQ167" s="433"/>
      <c r="BR167" s="433"/>
      <c r="BS167" s="433"/>
      <c r="BT167" s="433"/>
      <c r="BU167" s="433"/>
      <c r="BV167" s="433"/>
      <c r="BW167" s="433"/>
      <c r="BX167" s="433"/>
      <c r="BY167" s="433"/>
      <c r="BZ167" s="433"/>
      <c r="CA167" s="433"/>
      <c r="CB167" s="433"/>
      <c r="CC167" s="433"/>
      <c r="CD167" s="433"/>
      <c r="CE167" s="433"/>
      <c r="CF167" s="433"/>
      <c r="CG167" s="433"/>
      <c r="CH167" s="433"/>
      <c r="CI167" s="433"/>
      <c r="CJ167" s="433"/>
      <c r="CK167" s="433"/>
      <c r="CL167" s="433"/>
      <c r="CM167" s="433"/>
      <c r="CN167" s="433"/>
      <c r="CO167" s="433"/>
      <c r="CP167" s="433"/>
      <c r="CQ167" s="433"/>
      <c r="CR167" s="433"/>
      <c r="CS167" s="433"/>
      <c r="CT167" s="433"/>
      <c r="CU167" s="433"/>
      <c r="CV167" s="433"/>
      <c r="CW167" s="433"/>
      <c r="CX167" s="433"/>
      <c r="CY167" s="433"/>
      <c r="CZ167" s="433"/>
      <c r="DA167" s="433"/>
      <c r="DB167" s="433"/>
      <c r="DC167" s="433"/>
      <c r="DD167" s="433"/>
      <c r="DE167" s="433"/>
      <c r="DF167" s="433"/>
      <c r="DG167" s="433"/>
      <c r="DH167" s="433"/>
      <c r="DI167" s="433"/>
      <c r="DJ167" s="433"/>
      <c r="DK167" s="433"/>
      <c r="DL167" s="433"/>
      <c r="DM167" s="433"/>
      <c r="DN167" s="433"/>
      <c r="DO167" s="433"/>
      <c r="DP167" s="433"/>
      <c r="DQ167" s="433"/>
      <c r="DR167" s="433"/>
      <c r="DS167" s="433"/>
      <c r="DT167" s="433"/>
      <c r="DU167" s="433"/>
      <c r="DV167" s="433"/>
      <c r="DW167" s="433"/>
      <c r="DX167" s="433"/>
      <c r="DY167" s="433"/>
      <c r="DZ167" s="433"/>
      <c r="EA167" s="433"/>
      <c r="EB167" s="433"/>
      <c r="EC167" s="433"/>
      <c r="ED167" s="433"/>
      <c r="EE167" s="433"/>
      <c r="EF167" s="433"/>
      <c r="EG167" s="433"/>
      <c r="EH167" s="433"/>
      <c r="EI167" s="433"/>
      <c r="EJ167" s="433"/>
      <c r="EK167" s="433"/>
      <c r="EL167" s="433"/>
      <c r="EM167" s="433"/>
      <c r="EN167" s="433"/>
      <c r="EO167" s="433"/>
    </row>
    <row r="168" spans="1:145">
      <c r="A168" s="432"/>
      <c r="B168" s="432"/>
      <c r="C168" s="432"/>
      <c r="D168" s="432"/>
      <c r="E168" s="432"/>
      <c r="F168" s="432"/>
      <c r="G168" s="432"/>
      <c r="H168" s="432"/>
      <c r="I168" s="432"/>
      <c r="J168" s="432"/>
      <c r="K168" s="432"/>
      <c r="L168" s="432"/>
      <c r="M168" s="432"/>
      <c r="N168" s="432"/>
      <c r="O168" s="432"/>
      <c r="P168" s="432"/>
      <c r="U168" s="433"/>
      <c r="V168" s="433"/>
      <c r="W168" s="433"/>
      <c r="X168" s="433"/>
      <c r="Y168" s="433"/>
      <c r="Z168" s="433"/>
      <c r="AA168" s="433"/>
      <c r="AB168" s="433"/>
      <c r="AC168" s="433"/>
      <c r="AD168" s="433"/>
      <c r="AE168" s="433"/>
      <c r="AF168" s="433"/>
      <c r="AG168" s="433"/>
      <c r="AH168" s="433"/>
      <c r="AI168" s="433"/>
      <c r="AJ168" s="433"/>
      <c r="AK168" s="433"/>
      <c r="AL168" s="433"/>
      <c r="AM168" s="433"/>
      <c r="AN168" s="433"/>
      <c r="AO168" s="433"/>
      <c r="AP168" s="433"/>
      <c r="AQ168" s="433"/>
      <c r="AR168" s="433"/>
      <c r="AS168" s="433"/>
      <c r="AT168" s="433"/>
      <c r="AU168" s="433"/>
      <c r="AV168" s="433"/>
      <c r="AW168" s="433"/>
      <c r="AX168" s="433"/>
      <c r="AY168" s="433"/>
      <c r="AZ168" s="433"/>
      <c r="BA168" s="433"/>
      <c r="BB168" s="433"/>
      <c r="BC168" s="433"/>
      <c r="BD168" s="433"/>
      <c r="BE168" s="433"/>
      <c r="BF168" s="433"/>
      <c r="BG168" s="433"/>
      <c r="BH168" s="433"/>
      <c r="BI168" s="433"/>
      <c r="BJ168" s="433"/>
      <c r="BK168" s="433"/>
      <c r="BL168" s="433"/>
      <c r="BM168" s="433"/>
      <c r="BN168" s="433"/>
      <c r="BO168" s="433"/>
      <c r="BP168" s="433"/>
      <c r="BQ168" s="433"/>
      <c r="BR168" s="433"/>
      <c r="BS168" s="433"/>
      <c r="BT168" s="433"/>
      <c r="BU168" s="433"/>
      <c r="BV168" s="433"/>
      <c r="BW168" s="433"/>
      <c r="BX168" s="433"/>
      <c r="BY168" s="433"/>
      <c r="BZ168" s="433"/>
      <c r="CA168" s="433"/>
      <c r="CB168" s="433"/>
      <c r="CC168" s="433"/>
      <c r="CD168" s="433"/>
      <c r="CE168" s="433"/>
      <c r="CF168" s="433"/>
      <c r="CG168" s="433"/>
      <c r="CH168" s="433"/>
      <c r="CI168" s="433"/>
      <c r="CJ168" s="433"/>
      <c r="CK168" s="433"/>
      <c r="CL168" s="433"/>
      <c r="CM168" s="433"/>
      <c r="CN168" s="433"/>
      <c r="CO168" s="433"/>
      <c r="CP168" s="433"/>
      <c r="CQ168" s="433"/>
      <c r="CR168" s="433"/>
      <c r="CS168" s="433"/>
      <c r="CT168" s="433"/>
      <c r="CU168" s="433"/>
      <c r="CV168" s="433"/>
      <c r="CW168" s="433"/>
      <c r="CX168" s="433"/>
      <c r="CY168" s="433"/>
      <c r="CZ168" s="433"/>
      <c r="DA168" s="433"/>
      <c r="DB168" s="433"/>
      <c r="DC168" s="433"/>
      <c r="DD168" s="433"/>
      <c r="DE168" s="433"/>
      <c r="DF168" s="433"/>
      <c r="DG168" s="433"/>
      <c r="DH168" s="433"/>
      <c r="DI168" s="433"/>
      <c r="DJ168" s="433"/>
      <c r="DK168" s="433"/>
      <c r="DL168" s="433"/>
      <c r="DM168" s="433"/>
      <c r="DN168" s="433"/>
      <c r="DO168" s="433"/>
      <c r="DP168" s="433"/>
      <c r="DQ168" s="433"/>
      <c r="DR168" s="433"/>
      <c r="DS168" s="433"/>
      <c r="DT168" s="433"/>
      <c r="DU168" s="433"/>
      <c r="DV168" s="433"/>
      <c r="DW168" s="433"/>
      <c r="DX168" s="433"/>
      <c r="DY168" s="433"/>
      <c r="DZ168" s="433"/>
      <c r="EA168" s="433"/>
      <c r="EB168" s="433"/>
      <c r="EC168" s="433"/>
      <c r="ED168" s="433"/>
      <c r="EE168" s="433"/>
      <c r="EF168" s="433"/>
      <c r="EG168" s="433"/>
      <c r="EH168" s="433"/>
      <c r="EI168" s="433"/>
      <c r="EJ168" s="433"/>
      <c r="EK168" s="433"/>
      <c r="EL168" s="433"/>
      <c r="EM168" s="433"/>
      <c r="EN168" s="433"/>
      <c r="EO168" s="433"/>
    </row>
    <row r="169" spans="1:145">
      <c r="A169" s="432"/>
      <c r="B169" s="432"/>
      <c r="C169" s="432"/>
      <c r="D169" s="432"/>
      <c r="E169" s="432"/>
      <c r="F169" s="432"/>
      <c r="G169" s="432"/>
      <c r="H169" s="432"/>
      <c r="I169" s="432"/>
      <c r="J169" s="432"/>
      <c r="K169" s="432"/>
      <c r="L169" s="432"/>
      <c r="M169" s="432"/>
      <c r="N169" s="432"/>
      <c r="O169" s="432"/>
      <c r="P169" s="432"/>
      <c r="U169" s="433"/>
      <c r="V169" s="433"/>
      <c r="W169" s="433"/>
      <c r="X169" s="433"/>
      <c r="Y169" s="433"/>
      <c r="Z169" s="433"/>
      <c r="AA169" s="433"/>
      <c r="AB169" s="433"/>
      <c r="AC169" s="433"/>
      <c r="AD169" s="433"/>
      <c r="AE169" s="433"/>
      <c r="AF169" s="433"/>
      <c r="AG169" s="433"/>
      <c r="AH169" s="433"/>
      <c r="AI169" s="433"/>
      <c r="AJ169" s="433"/>
      <c r="AK169" s="433"/>
      <c r="AL169" s="433"/>
      <c r="AM169" s="433"/>
      <c r="AN169" s="433"/>
      <c r="AO169" s="433"/>
      <c r="AP169" s="433"/>
      <c r="AQ169" s="433"/>
      <c r="AR169" s="433"/>
      <c r="AS169" s="433"/>
      <c r="AT169" s="433"/>
      <c r="AU169" s="433"/>
      <c r="AV169" s="433"/>
      <c r="AW169" s="433"/>
      <c r="AX169" s="433"/>
      <c r="AY169" s="433"/>
      <c r="AZ169" s="433"/>
      <c r="BA169" s="433"/>
      <c r="BB169" s="433"/>
      <c r="BC169" s="433"/>
      <c r="BD169" s="433"/>
      <c r="BE169" s="433"/>
      <c r="BF169" s="433"/>
      <c r="BG169" s="433"/>
      <c r="BH169" s="433"/>
      <c r="BI169" s="433"/>
      <c r="BJ169" s="433"/>
      <c r="BK169" s="433"/>
      <c r="BL169" s="433"/>
      <c r="BM169" s="433"/>
      <c r="BN169" s="433"/>
      <c r="BO169" s="433"/>
      <c r="BP169" s="433"/>
      <c r="BQ169" s="433"/>
      <c r="BR169" s="433"/>
      <c r="BS169" s="433"/>
      <c r="BT169" s="433"/>
      <c r="BU169" s="433"/>
      <c r="BV169" s="433"/>
      <c r="BW169" s="433"/>
      <c r="BX169" s="433"/>
      <c r="BY169" s="433"/>
      <c r="BZ169" s="433"/>
      <c r="CA169" s="433"/>
      <c r="CB169" s="433"/>
      <c r="CC169" s="433"/>
      <c r="CD169" s="433"/>
      <c r="CE169" s="433"/>
      <c r="CF169" s="433"/>
      <c r="CG169" s="433"/>
      <c r="CH169" s="433"/>
      <c r="CI169" s="433"/>
      <c r="CJ169" s="433"/>
      <c r="CK169" s="433"/>
      <c r="CL169" s="433"/>
      <c r="CM169" s="433"/>
      <c r="CN169" s="433"/>
      <c r="CO169" s="433"/>
      <c r="CP169" s="433"/>
      <c r="CQ169" s="433"/>
      <c r="CR169" s="433"/>
      <c r="CS169" s="433"/>
      <c r="CT169" s="433"/>
      <c r="CU169" s="433"/>
      <c r="CV169" s="433"/>
      <c r="CW169" s="433"/>
      <c r="CX169" s="433"/>
      <c r="CY169" s="433"/>
      <c r="CZ169" s="433"/>
      <c r="DA169" s="433"/>
      <c r="DB169" s="433"/>
      <c r="DC169" s="433"/>
      <c r="DD169" s="433"/>
      <c r="DE169" s="433"/>
      <c r="DF169" s="433"/>
      <c r="DG169" s="433"/>
      <c r="DH169" s="433"/>
      <c r="DI169" s="433"/>
      <c r="DJ169" s="433"/>
      <c r="DK169" s="433"/>
      <c r="DL169" s="433"/>
      <c r="DM169" s="433"/>
      <c r="DN169" s="433"/>
      <c r="DO169" s="433"/>
      <c r="DP169" s="433"/>
      <c r="DQ169" s="433"/>
      <c r="DR169" s="433"/>
      <c r="DS169" s="433"/>
      <c r="DT169" s="433"/>
      <c r="DU169" s="433"/>
      <c r="DV169" s="433"/>
      <c r="DW169" s="433"/>
      <c r="DX169" s="433"/>
      <c r="DY169" s="433"/>
      <c r="DZ169" s="433"/>
      <c r="EA169" s="433"/>
      <c r="EB169" s="433"/>
      <c r="EC169" s="433"/>
      <c r="ED169" s="433"/>
      <c r="EE169" s="433"/>
      <c r="EF169" s="433"/>
      <c r="EG169" s="433"/>
      <c r="EH169" s="433"/>
      <c r="EI169" s="433"/>
      <c r="EJ169" s="433"/>
      <c r="EK169" s="433"/>
      <c r="EL169" s="433"/>
      <c r="EM169" s="433"/>
      <c r="EN169" s="433"/>
      <c r="EO169" s="433"/>
    </row>
    <row r="170" spans="1:145">
      <c r="A170" s="432"/>
      <c r="B170" s="432"/>
      <c r="C170" s="432"/>
      <c r="D170" s="432"/>
      <c r="E170" s="432"/>
      <c r="F170" s="432"/>
      <c r="G170" s="432"/>
      <c r="H170" s="432"/>
      <c r="I170" s="432"/>
      <c r="J170" s="432"/>
      <c r="K170" s="432"/>
      <c r="L170" s="432"/>
      <c r="M170" s="432"/>
      <c r="N170" s="432"/>
      <c r="O170" s="432"/>
      <c r="P170" s="432"/>
      <c r="U170" s="433"/>
      <c r="V170" s="433"/>
      <c r="W170" s="433"/>
      <c r="X170" s="433"/>
      <c r="Y170" s="433"/>
      <c r="Z170" s="433"/>
      <c r="AA170" s="433"/>
      <c r="AB170" s="433"/>
      <c r="AC170" s="433"/>
      <c r="AD170" s="433"/>
      <c r="AE170" s="433"/>
      <c r="AF170" s="433"/>
      <c r="AG170" s="433"/>
      <c r="AH170" s="433"/>
      <c r="AI170" s="433"/>
      <c r="AJ170" s="433"/>
      <c r="AK170" s="433"/>
      <c r="AL170" s="433"/>
      <c r="AM170" s="433"/>
      <c r="AN170" s="433"/>
      <c r="AO170" s="433"/>
      <c r="AP170" s="433"/>
      <c r="AQ170" s="433"/>
      <c r="AR170" s="433"/>
      <c r="AS170" s="433"/>
      <c r="AT170" s="433"/>
      <c r="AU170" s="433"/>
      <c r="AV170" s="433"/>
      <c r="AW170" s="433"/>
      <c r="AX170" s="433"/>
      <c r="AY170" s="433"/>
      <c r="AZ170" s="433"/>
      <c r="BA170" s="433"/>
      <c r="BB170" s="433"/>
      <c r="BC170" s="433"/>
      <c r="BD170" s="433"/>
      <c r="BE170" s="433"/>
      <c r="BF170" s="433"/>
      <c r="BG170" s="433"/>
      <c r="BH170" s="433"/>
      <c r="BI170" s="433"/>
      <c r="BJ170" s="433"/>
      <c r="BK170" s="433"/>
      <c r="BL170" s="433"/>
      <c r="BM170" s="433"/>
      <c r="BN170" s="433"/>
      <c r="BO170" s="433"/>
      <c r="BP170" s="433"/>
      <c r="BQ170" s="433"/>
      <c r="BR170" s="433"/>
      <c r="BS170" s="433"/>
      <c r="BT170" s="433"/>
      <c r="BU170" s="433"/>
      <c r="BV170" s="433"/>
      <c r="BW170" s="433"/>
      <c r="BX170" s="433"/>
      <c r="BY170" s="433"/>
      <c r="BZ170" s="433"/>
      <c r="CA170" s="433"/>
      <c r="CB170" s="433"/>
      <c r="CC170" s="433"/>
      <c r="CD170" s="433"/>
      <c r="CE170" s="433"/>
      <c r="CF170" s="433"/>
      <c r="CG170" s="433"/>
      <c r="CH170" s="433"/>
      <c r="CI170" s="433"/>
      <c r="CJ170" s="433"/>
      <c r="CK170" s="433"/>
      <c r="CL170" s="433"/>
      <c r="CM170" s="433"/>
      <c r="CN170" s="433"/>
      <c r="CO170" s="433"/>
      <c r="CP170" s="433"/>
      <c r="CQ170" s="433"/>
      <c r="CR170" s="433"/>
      <c r="CS170" s="433"/>
      <c r="CT170" s="433"/>
      <c r="CU170" s="433"/>
      <c r="CV170" s="433"/>
      <c r="CW170" s="433"/>
      <c r="CX170" s="433"/>
      <c r="CY170" s="433"/>
      <c r="CZ170" s="433"/>
      <c r="DA170" s="433"/>
      <c r="DB170" s="433"/>
      <c r="DC170" s="433"/>
      <c r="DD170" s="433"/>
      <c r="DE170" s="433"/>
      <c r="DF170" s="433"/>
      <c r="DG170" s="433"/>
      <c r="DH170" s="433"/>
      <c r="DI170" s="433"/>
      <c r="DJ170" s="433"/>
      <c r="DK170" s="433"/>
      <c r="DL170" s="433"/>
      <c r="DM170" s="433"/>
      <c r="DN170" s="433"/>
      <c r="DO170" s="433"/>
      <c r="DP170" s="433"/>
      <c r="DQ170" s="433"/>
      <c r="DR170" s="433"/>
      <c r="DS170" s="433"/>
      <c r="DT170" s="433"/>
      <c r="DU170" s="433"/>
      <c r="DV170" s="433"/>
      <c r="DW170" s="433"/>
      <c r="DX170" s="433"/>
      <c r="DY170" s="433"/>
      <c r="DZ170" s="433"/>
      <c r="EA170" s="433"/>
      <c r="EB170" s="433"/>
      <c r="EC170" s="433"/>
      <c r="ED170" s="433"/>
      <c r="EE170" s="433"/>
      <c r="EF170" s="433"/>
      <c r="EG170" s="433"/>
      <c r="EH170" s="433"/>
      <c r="EI170" s="433"/>
      <c r="EJ170" s="433"/>
      <c r="EK170" s="433"/>
      <c r="EL170" s="433"/>
      <c r="EM170" s="433"/>
      <c r="EN170" s="433"/>
      <c r="EO170" s="433"/>
    </row>
    <row r="171" spans="1:145">
      <c r="A171" s="432"/>
      <c r="B171" s="432"/>
      <c r="C171" s="432"/>
      <c r="D171" s="432"/>
      <c r="E171" s="432"/>
      <c r="F171" s="432"/>
      <c r="G171" s="432"/>
      <c r="H171" s="432"/>
      <c r="I171" s="432"/>
      <c r="J171" s="432"/>
      <c r="K171" s="432"/>
      <c r="L171" s="432"/>
      <c r="M171" s="432"/>
      <c r="N171" s="432"/>
      <c r="O171" s="432"/>
      <c r="P171" s="432"/>
      <c r="U171" s="433"/>
      <c r="V171" s="433"/>
      <c r="W171" s="433"/>
      <c r="X171" s="433"/>
      <c r="Y171" s="433"/>
      <c r="Z171" s="433"/>
      <c r="AA171" s="433"/>
      <c r="AB171" s="433"/>
      <c r="AC171" s="433"/>
      <c r="AD171" s="433"/>
      <c r="AE171" s="433"/>
      <c r="AF171" s="433"/>
      <c r="AG171" s="433"/>
      <c r="AH171" s="433"/>
      <c r="AI171" s="433"/>
      <c r="AJ171" s="433"/>
      <c r="AK171" s="433"/>
      <c r="AL171" s="433"/>
      <c r="AM171" s="433"/>
      <c r="AN171" s="433"/>
      <c r="AO171" s="433"/>
      <c r="AP171" s="433"/>
      <c r="AQ171" s="433"/>
      <c r="AR171" s="433"/>
      <c r="AS171" s="433"/>
      <c r="AT171" s="433"/>
      <c r="AU171" s="433"/>
      <c r="AV171" s="433"/>
      <c r="AW171" s="433"/>
      <c r="AX171" s="433"/>
      <c r="AY171" s="433"/>
      <c r="AZ171" s="433"/>
      <c r="BA171" s="433"/>
      <c r="BB171" s="433"/>
      <c r="BC171" s="433"/>
      <c r="BD171" s="433"/>
      <c r="BE171" s="433"/>
      <c r="BF171" s="433"/>
      <c r="BG171" s="433"/>
      <c r="BH171" s="433"/>
      <c r="BI171" s="433"/>
      <c r="BJ171" s="433"/>
      <c r="BK171" s="433"/>
      <c r="BL171" s="433"/>
      <c r="BM171" s="433"/>
      <c r="BN171" s="433"/>
      <c r="BO171" s="433"/>
      <c r="BP171" s="433"/>
      <c r="BQ171" s="433"/>
      <c r="BR171" s="433"/>
      <c r="BS171" s="433"/>
      <c r="BT171" s="433"/>
      <c r="BU171" s="433"/>
      <c r="BV171" s="433"/>
      <c r="BW171" s="433"/>
      <c r="BX171" s="433"/>
      <c r="BY171" s="433"/>
      <c r="BZ171" s="433"/>
      <c r="CA171" s="433"/>
      <c r="CB171" s="433"/>
      <c r="CC171" s="433"/>
      <c r="CD171" s="433"/>
      <c r="CE171" s="433"/>
      <c r="CF171" s="433"/>
      <c r="CG171" s="433"/>
      <c r="CH171" s="433"/>
      <c r="CI171" s="433"/>
      <c r="CJ171" s="433"/>
      <c r="CK171" s="433"/>
      <c r="CL171" s="433"/>
      <c r="CM171" s="433"/>
      <c r="CN171" s="433"/>
      <c r="CO171" s="433"/>
      <c r="CP171" s="433"/>
      <c r="CQ171" s="433"/>
      <c r="CR171" s="433"/>
      <c r="CS171" s="433"/>
      <c r="CT171" s="433"/>
      <c r="CU171" s="433"/>
      <c r="CV171" s="433"/>
      <c r="CW171" s="433"/>
      <c r="CX171" s="433"/>
      <c r="CY171" s="433"/>
      <c r="CZ171" s="433"/>
      <c r="DA171" s="433"/>
      <c r="DB171" s="433"/>
      <c r="DC171" s="433"/>
      <c r="DD171" s="433"/>
      <c r="DE171" s="433"/>
      <c r="DF171" s="433"/>
      <c r="DG171" s="433"/>
      <c r="DH171" s="433"/>
      <c r="DI171" s="433"/>
      <c r="DJ171" s="433"/>
      <c r="DK171" s="433"/>
      <c r="DL171" s="433"/>
      <c r="DM171" s="433"/>
      <c r="DN171" s="433"/>
      <c r="DO171" s="433"/>
      <c r="DP171" s="433"/>
      <c r="DQ171" s="433"/>
      <c r="DR171" s="433"/>
      <c r="DS171" s="433"/>
      <c r="DT171" s="433"/>
      <c r="DU171" s="433"/>
      <c r="DV171" s="433"/>
      <c r="DW171" s="433"/>
      <c r="DX171" s="433"/>
      <c r="DY171" s="433"/>
      <c r="DZ171" s="433"/>
      <c r="EA171" s="433"/>
      <c r="EB171" s="433"/>
      <c r="EC171" s="433"/>
      <c r="ED171" s="433"/>
      <c r="EE171" s="433"/>
      <c r="EF171" s="433"/>
      <c r="EG171" s="433"/>
      <c r="EH171" s="433"/>
      <c r="EI171" s="433"/>
      <c r="EJ171" s="433"/>
      <c r="EK171" s="433"/>
      <c r="EL171" s="433"/>
      <c r="EM171" s="433"/>
      <c r="EN171" s="433"/>
      <c r="EO171" s="433"/>
    </row>
    <row r="172" spans="1:145">
      <c r="A172" s="432"/>
      <c r="B172" s="432"/>
      <c r="C172" s="432"/>
      <c r="D172" s="432"/>
      <c r="E172" s="432"/>
      <c r="F172" s="432"/>
      <c r="G172" s="432"/>
      <c r="H172" s="432"/>
      <c r="I172" s="432"/>
      <c r="J172" s="432"/>
      <c r="K172" s="432"/>
      <c r="L172" s="432"/>
      <c r="M172" s="432"/>
      <c r="N172" s="432"/>
      <c r="O172" s="432"/>
      <c r="P172" s="432"/>
      <c r="U172" s="433"/>
      <c r="V172" s="433"/>
      <c r="W172" s="433"/>
      <c r="X172" s="433"/>
      <c r="Y172" s="433"/>
      <c r="Z172" s="433"/>
      <c r="AA172" s="433"/>
      <c r="AB172" s="433"/>
      <c r="AC172" s="433"/>
      <c r="AD172" s="433"/>
      <c r="AE172" s="433"/>
      <c r="AF172" s="433"/>
      <c r="AG172" s="433"/>
      <c r="AH172" s="433"/>
      <c r="AI172" s="433"/>
      <c r="AJ172" s="433"/>
      <c r="AK172" s="433"/>
      <c r="AL172" s="433"/>
      <c r="AM172" s="433"/>
      <c r="AN172" s="433"/>
      <c r="AO172" s="433"/>
      <c r="AP172" s="433"/>
      <c r="AQ172" s="433"/>
      <c r="AR172" s="433"/>
      <c r="AS172" s="433"/>
      <c r="AT172" s="433"/>
      <c r="AU172" s="433"/>
      <c r="AV172" s="433"/>
      <c r="AW172" s="433"/>
      <c r="AX172" s="433"/>
      <c r="AY172" s="433"/>
      <c r="AZ172" s="433"/>
      <c r="BA172" s="433"/>
      <c r="BB172" s="433"/>
      <c r="BC172" s="433"/>
      <c r="BD172" s="433"/>
      <c r="BE172" s="433"/>
      <c r="BF172" s="433"/>
      <c r="BG172" s="433"/>
      <c r="BH172" s="433"/>
      <c r="BI172" s="433"/>
      <c r="BJ172" s="433"/>
      <c r="BK172" s="433"/>
      <c r="BL172" s="433"/>
      <c r="BM172" s="433"/>
      <c r="BN172" s="433"/>
      <c r="BO172" s="433"/>
      <c r="BP172" s="433"/>
      <c r="BQ172" s="433"/>
      <c r="BR172" s="433"/>
      <c r="BS172" s="433"/>
      <c r="BT172" s="433"/>
      <c r="BU172" s="433"/>
      <c r="BV172" s="433"/>
      <c r="BW172" s="433"/>
      <c r="BX172" s="433"/>
      <c r="BY172" s="433"/>
      <c r="BZ172" s="433"/>
      <c r="CA172" s="433"/>
      <c r="CB172" s="433"/>
      <c r="CC172" s="433"/>
      <c r="CD172" s="433"/>
      <c r="CE172" s="433"/>
      <c r="CF172" s="433"/>
      <c r="CG172" s="433"/>
      <c r="CH172" s="433"/>
      <c r="CI172" s="433"/>
      <c r="CJ172" s="433"/>
      <c r="CK172" s="433"/>
      <c r="CL172" s="433"/>
      <c r="CM172" s="433"/>
      <c r="CN172" s="433"/>
      <c r="CO172" s="433"/>
      <c r="CP172" s="433"/>
      <c r="CQ172" s="433"/>
      <c r="CR172" s="433"/>
      <c r="CS172" s="433"/>
      <c r="CT172" s="433"/>
      <c r="CU172" s="433"/>
      <c r="CV172" s="433"/>
      <c r="CW172" s="433"/>
      <c r="CX172" s="433"/>
      <c r="CY172" s="433"/>
      <c r="CZ172" s="433"/>
      <c r="DA172" s="433"/>
      <c r="DB172" s="433"/>
      <c r="DC172" s="433"/>
      <c r="DD172" s="433"/>
      <c r="DE172" s="433"/>
      <c r="DF172" s="433"/>
      <c r="DG172" s="433"/>
      <c r="DH172" s="433"/>
      <c r="DI172" s="433"/>
      <c r="DJ172" s="433"/>
      <c r="DK172" s="433"/>
      <c r="DL172" s="433"/>
      <c r="DM172" s="433"/>
      <c r="DN172" s="433"/>
      <c r="DO172" s="433"/>
      <c r="DP172" s="433"/>
      <c r="DQ172" s="433"/>
      <c r="DR172" s="433"/>
      <c r="DS172" s="433"/>
      <c r="DT172" s="433"/>
      <c r="DU172" s="433"/>
      <c r="DV172" s="433"/>
      <c r="DW172" s="433"/>
      <c r="DX172" s="433"/>
      <c r="DY172" s="433"/>
      <c r="DZ172" s="433"/>
      <c r="EA172" s="433"/>
      <c r="EB172" s="433"/>
      <c r="EC172" s="433"/>
      <c r="ED172" s="433"/>
      <c r="EE172" s="433"/>
      <c r="EF172" s="433"/>
      <c r="EG172" s="433"/>
      <c r="EH172" s="433"/>
      <c r="EI172" s="433"/>
      <c r="EJ172" s="433"/>
      <c r="EK172" s="433"/>
      <c r="EL172" s="433"/>
      <c r="EM172" s="433"/>
      <c r="EN172" s="433"/>
      <c r="EO172" s="433"/>
    </row>
    <row r="173" spans="1:145">
      <c r="A173" s="432"/>
      <c r="B173" s="432"/>
      <c r="C173" s="432"/>
      <c r="D173" s="432"/>
      <c r="E173" s="432"/>
      <c r="F173" s="432"/>
      <c r="G173" s="432"/>
      <c r="H173" s="432"/>
      <c r="I173" s="432"/>
      <c r="J173" s="432"/>
      <c r="K173" s="432"/>
      <c r="L173" s="432"/>
      <c r="M173" s="432"/>
      <c r="N173" s="432"/>
      <c r="O173" s="432"/>
      <c r="P173" s="432"/>
      <c r="U173" s="433"/>
      <c r="V173" s="433"/>
      <c r="W173" s="433"/>
      <c r="X173" s="433"/>
      <c r="Y173" s="433"/>
      <c r="Z173" s="433"/>
      <c r="AA173" s="433"/>
      <c r="AB173" s="433"/>
      <c r="AC173" s="433"/>
      <c r="AD173" s="433"/>
      <c r="AE173" s="433"/>
      <c r="AF173" s="433"/>
      <c r="AG173" s="433"/>
      <c r="AH173" s="433"/>
      <c r="AI173" s="433"/>
      <c r="AJ173" s="433"/>
      <c r="AK173" s="433"/>
      <c r="AL173" s="433"/>
      <c r="AM173" s="433"/>
      <c r="AN173" s="433"/>
      <c r="AO173" s="433"/>
      <c r="AP173" s="433"/>
      <c r="AQ173" s="433"/>
      <c r="AR173" s="433"/>
      <c r="AS173" s="433"/>
      <c r="AT173" s="433"/>
      <c r="AU173" s="433"/>
      <c r="AV173" s="433"/>
      <c r="AW173" s="433"/>
      <c r="AX173" s="433"/>
      <c r="AY173" s="433"/>
      <c r="AZ173" s="433"/>
      <c r="BA173" s="433"/>
      <c r="BB173" s="433"/>
      <c r="BC173" s="433"/>
      <c r="BD173" s="433"/>
      <c r="BE173" s="433"/>
      <c r="BF173" s="433"/>
      <c r="BG173" s="433"/>
      <c r="BH173" s="433"/>
      <c r="BI173" s="433"/>
      <c r="BJ173" s="433"/>
      <c r="BK173" s="433"/>
      <c r="BL173" s="433"/>
      <c r="BM173" s="433"/>
      <c r="BN173" s="433"/>
      <c r="BO173" s="433"/>
      <c r="BP173" s="433"/>
      <c r="BQ173" s="433"/>
      <c r="BR173" s="433"/>
      <c r="BS173" s="433"/>
      <c r="BT173" s="433"/>
      <c r="BU173" s="433"/>
      <c r="BV173" s="433"/>
      <c r="BW173" s="433"/>
      <c r="BX173" s="433"/>
      <c r="BY173" s="433"/>
      <c r="BZ173" s="433"/>
      <c r="CA173" s="433"/>
      <c r="CB173" s="433"/>
      <c r="CC173" s="433"/>
      <c r="CD173" s="433"/>
      <c r="CE173" s="433"/>
      <c r="CF173" s="433"/>
      <c r="CG173" s="433"/>
      <c r="CH173" s="433"/>
      <c r="CI173" s="433"/>
      <c r="CJ173" s="433"/>
      <c r="CK173" s="433"/>
      <c r="CL173" s="433"/>
      <c r="CM173" s="433"/>
      <c r="CN173" s="433"/>
      <c r="CO173" s="433"/>
      <c r="CP173" s="433"/>
      <c r="CQ173" s="433"/>
      <c r="CR173" s="433"/>
      <c r="CS173" s="433"/>
      <c r="CT173" s="433"/>
      <c r="CU173" s="433"/>
      <c r="CV173" s="433"/>
      <c r="CW173" s="433"/>
      <c r="CX173" s="433"/>
      <c r="CY173" s="433"/>
      <c r="CZ173" s="433"/>
      <c r="DA173" s="433"/>
      <c r="DB173" s="433"/>
      <c r="DC173" s="433"/>
      <c r="DD173" s="433"/>
      <c r="DE173" s="433"/>
      <c r="DF173" s="433"/>
      <c r="DG173" s="433"/>
      <c r="DH173" s="433"/>
      <c r="DI173" s="433"/>
      <c r="DJ173" s="433"/>
      <c r="DK173" s="433"/>
      <c r="DL173" s="433"/>
      <c r="DM173" s="433"/>
      <c r="DN173" s="433"/>
      <c r="DO173" s="433"/>
      <c r="DP173" s="433"/>
      <c r="DQ173" s="433"/>
      <c r="DR173" s="433"/>
      <c r="DS173" s="433"/>
      <c r="DT173" s="433"/>
      <c r="DU173" s="433"/>
      <c r="DV173" s="433"/>
      <c r="DW173" s="433"/>
      <c r="DX173" s="433"/>
      <c r="DY173" s="433"/>
      <c r="DZ173" s="433"/>
      <c r="EA173" s="433"/>
      <c r="EB173" s="433"/>
      <c r="EC173" s="433"/>
      <c r="ED173" s="433"/>
      <c r="EE173" s="433"/>
      <c r="EF173" s="433"/>
      <c r="EG173" s="433"/>
      <c r="EH173" s="433"/>
      <c r="EI173" s="433"/>
      <c r="EJ173" s="433"/>
      <c r="EK173" s="433"/>
      <c r="EL173" s="433"/>
      <c r="EM173" s="433"/>
      <c r="EN173" s="433"/>
      <c r="EO173" s="433"/>
    </row>
    <row r="174" spans="1:145">
      <c r="A174" s="432"/>
      <c r="B174" s="432"/>
      <c r="C174" s="432"/>
      <c r="D174" s="432"/>
      <c r="E174" s="432"/>
      <c r="F174" s="432"/>
      <c r="G174" s="432"/>
      <c r="H174" s="432"/>
      <c r="I174" s="432"/>
      <c r="J174" s="432"/>
      <c r="K174" s="432"/>
      <c r="L174" s="432"/>
      <c r="M174" s="432"/>
      <c r="N174" s="432"/>
      <c r="O174" s="432"/>
      <c r="P174" s="432"/>
      <c r="U174" s="433"/>
      <c r="V174" s="433"/>
      <c r="W174" s="433"/>
      <c r="X174" s="433"/>
      <c r="Y174" s="433"/>
      <c r="Z174" s="433"/>
      <c r="AA174" s="433"/>
      <c r="AB174" s="433"/>
      <c r="AC174" s="433"/>
      <c r="AD174" s="433"/>
      <c r="AE174" s="433"/>
      <c r="AF174" s="433"/>
      <c r="AG174" s="433"/>
      <c r="AH174" s="433"/>
      <c r="AI174" s="433"/>
      <c r="AJ174" s="433"/>
      <c r="AK174" s="433"/>
      <c r="AL174" s="433"/>
      <c r="AM174" s="433"/>
      <c r="AN174" s="433"/>
      <c r="AO174" s="433"/>
      <c r="AP174" s="433"/>
      <c r="AQ174" s="433"/>
      <c r="AR174" s="433"/>
      <c r="AS174" s="433"/>
      <c r="AT174" s="433"/>
      <c r="AU174" s="433"/>
      <c r="AV174" s="433"/>
      <c r="AW174" s="433"/>
      <c r="AX174" s="433"/>
      <c r="AY174" s="433"/>
      <c r="AZ174" s="433"/>
      <c r="BA174" s="433"/>
      <c r="BB174" s="433"/>
      <c r="BC174" s="433"/>
      <c r="BD174" s="433"/>
      <c r="BE174" s="433"/>
      <c r="BF174" s="433"/>
      <c r="BG174" s="433"/>
      <c r="BH174" s="433"/>
      <c r="BI174" s="433"/>
      <c r="BJ174" s="433"/>
      <c r="BK174" s="433"/>
      <c r="BL174" s="433"/>
      <c r="BM174" s="433"/>
      <c r="BN174" s="433"/>
      <c r="BO174" s="433"/>
      <c r="BP174" s="433"/>
      <c r="BQ174" s="433"/>
      <c r="BR174" s="433"/>
      <c r="BS174" s="433"/>
      <c r="BT174" s="433"/>
      <c r="BU174" s="433"/>
      <c r="BV174" s="433"/>
      <c r="BW174" s="433"/>
      <c r="BX174" s="433"/>
      <c r="BY174" s="433"/>
      <c r="BZ174" s="433"/>
      <c r="CA174" s="433"/>
      <c r="CB174" s="433"/>
      <c r="CC174" s="433"/>
      <c r="CD174" s="433"/>
      <c r="CE174" s="433"/>
      <c r="CF174" s="433"/>
      <c r="CG174" s="433"/>
      <c r="CH174" s="433"/>
      <c r="CI174" s="433"/>
      <c r="CJ174" s="433"/>
      <c r="CK174" s="433"/>
      <c r="CL174" s="433"/>
      <c r="CM174" s="433"/>
      <c r="CN174" s="433"/>
      <c r="CO174" s="433"/>
      <c r="CP174" s="433"/>
      <c r="CQ174" s="433"/>
      <c r="CR174" s="433"/>
      <c r="CS174" s="433"/>
      <c r="CT174" s="433"/>
      <c r="CU174" s="433"/>
      <c r="CV174" s="433"/>
      <c r="CW174" s="433"/>
      <c r="CX174" s="433"/>
      <c r="CY174" s="433"/>
      <c r="CZ174" s="433"/>
      <c r="DA174" s="433"/>
      <c r="DB174" s="433"/>
      <c r="DC174" s="433"/>
      <c r="DD174" s="433"/>
      <c r="DE174" s="433"/>
      <c r="DF174" s="433"/>
      <c r="DG174" s="433"/>
      <c r="DH174" s="433"/>
      <c r="DI174" s="433"/>
      <c r="DJ174" s="433"/>
      <c r="DK174" s="433"/>
      <c r="DL174" s="433"/>
      <c r="DM174" s="433"/>
      <c r="DN174" s="433"/>
      <c r="DO174" s="433"/>
      <c r="DP174" s="433"/>
      <c r="DQ174" s="433"/>
      <c r="DR174" s="433"/>
      <c r="DS174" s="433"/>
      <c r="DT174" s="433"/>
      <c r="DU174" s="433"/>
      <c r="DV174" s="433"/>
      <c r="DW174" s="433"/>
      <c r="DX174" s="433"/>
      <c r="DY174" s="433"/>
      <c r="DZ174" s="433"/>
      <c r="EA174" s="433"/>
      <c r="EB174" s="433"/>
      <c r="EC174" s="433"/>
      <c r="ED174" s="433"/>
      <c r="EE174" s="433"/>
      <c r="EF174" s="433"/>
      <c r="EG174" s="433"/>
      <c r="EH174" s="433"/>
      <c r="EI174" s="433"/>
      <c r="EJ174" s="433"/>
      <c r="EK174" s="433"/>
      <c r="EL174" s="433"/>
      <c r="EM174" s="433"/>
      <c r="EN174" s="433"/>
      <c r="EO174" s="433"/>
    </row>
    <row r="175" spans="1:145">
      <c r="A175" s="432"/>
      <c r="B175" s="432"/>
      <c r="C175" s="432"/>
      <c r="D175" s="432"/>
      <c r="E175" s="432"/>
      <c r="F175" s="432"/>
      <c r="G175" s="432"/>
      <c r="H175" s="432"/>
      <c r="I175" s="432"/>
      <c r="J175" s="432"/>
      <c r="K175" s="432"/>
      <c r="L175" s="432"/>
      <c r="M175" s="432"/>
      <c r="N175" s="432"/>
      <c r="O175" s="432"/>
      <c r="P175" s="432"/>
      <c r="U175" s="433"/>
      <c r="V175" s="433"/>
      <c r="W175" s="433"/>
      <c r="X175" s="433"/>
      <c r="Y175" s="433"/>
      <c r="Z175" s="433"/>
      <c r="AA175" s="433"/>
      <c r="AB175" s="433"/>
      <c r="AC175" s="433"/>
      <c r="AD175" s="433"/>
      <c r="AE175" s="433"/>
      <c r="AF175" s="433"/>
      <c r="AG175" s="433"/>
      <c r="AH175" s="433"/>
      <c r="AI175" s="433"/>
      <c r="AJ175" s="433"/>
      <c r="AK175" s="433"/>
      <c r="AL175" s="433"/>
      <c r="AM175" s="433"/>
      <c r="AN175" s="433"/>
      <c r="AO175" s="433"/>
      <c r="AP175" s="433"/>
      <c r="AQ175" s="433"/>
      <c r="AR175" s="433"/>
      <c r="AS175" s="433"/>
      <c r="AT175" s="433"/>
      <c r="AU175" s="433"/>
      <c r="AV175" s="433"/>
      <c r="AW175" s="433"/>
      <c r="AX175" s="433"/>
      <c r="AY175" s="433"/>
      <c r="AZ175" s="433"/>
      <c r="BA175" s="433"/>
      <c r="BB175" s="433"/>
      <c r="BC175" s="433"/>
      <c r="BD175" s="433"/>
      <c r="BE175" s="433"/>
      <c r="BF175" s="433"/>
      <c r="BG175" s="433"/>
      <c r="BH175" s="433"/>
      <c r="BI175" s="433"/>
      <c r="BJ175" s="433"/>
      <c r="BK175" s="433"/>
      <c r="BL175" s="433"/>
      <c r="BM175" s="433"/>
      <c r="BN175" s="433"/>
      <c r="BO175" s="433"/>
      <c r="BP175" s="433"/>
      <c r="BQ175" s="433"/>
      <c r="BR175" s="433"/>
      <c r="BS175" s="433"/>
      <c r="BT175" s="433"/>
      <c r="BU175" s="433"/>
      <c r="BV175" s="433"/>
      <c r="BW175" s="433"/>
      <c r="BX175" s="433"/>
      <c r="BY175" s="433"/>
      <c r="BZ175" s="433"/>
      <c r="CA175" s="433"/>
      <c r="CB175" s="433"/>
      <c r="CC175" s="433"/>
      <c r="CD175" s="433"/>
      <c r="CE175" s="433"/>
      <c r="CF175" s="433"/>
      <c r="CG175" s="433"/>
      <c r="CH175" s="433"/>
      <c r="CI175" s="433"/>
      <c r="CJ175" s="433"/>
      <c r="CK175" s="433"/>
      <c r="CL175" s="433"/>
      <c r="CM175" s="433"/>
      <c r="CN175" s="433"/>
      <c r="CO175" s="433"/>
      <c r="CP175" s="433"/>
      <c r="CQ175" s="433"/>
      <c r="CR175" s="433"/>
      <c r="CS175" s="433"/>
      <c r="CT175" s="433"/>
      <c r="CU175" s="433"/>
      <c r="CV175" s="433"/>
      <c r="CW175" s="433"/>
      <c r="CX175" s="433"/>
      <c r="CY175" s="433"/>
      <c r="CZ175" s="433"/>
      <c r="DA175" s="433"/>
      <c r="DB175" s="433"/>
      <c r="DC175" s="433"/>
      <c r="DD175" s="433"/>
      <c r="DE175" s="433"/>
      <c r="DF175" s="433"/>
      <c r="DG175" s="433"/>
      <c r="DH175" s="433"/>
      <c r="DI175" s="433"/>
      <c r="DJ175" s="433"/>
      <c r="DK175" s="433"/>
      <c r="DL175" s="433"/>
      <c r="DM175" s="433"/>
      <c r="DN175" s="433"/>
      <c r="DO175" s="433"/>
      <c r="DP175" s="433"/>
      <c r="DQ175" s="433"/>
      <c r="DR175" s="433"/>
      <c r="DS175" s="433"/>
      <c r="DT175" s="433"/>
      <c r="DU175" s="433"/>
      <c r="DV175" s="433"/>
      <c r="DW175" s="433"/>
      <c r="DX175" s="433"/>
      <c r="DY175" s="433"/>
      <c r="DZ175" s="433"/>
      <c r="EA175" s="433"/>
      <c r="EB175" s="433"/>
      <c r="EC175" s="433"/>
      <c r="ED175" s="433"/>
      <c r="EE175" s="433"/>
      <c r="EF175" s="433"/>
      <c r="EG175" s="433"/>
      <c r="EH175" s="433"/>
      <c r="EI175" s="433"/>
      <c r="EJ175" s="433"/>
      <c r="EK175" s="433"/>
      <c r="EL175" s="433"/>
      <c r="EM175" s="433"/>
      <c r="EN175" s="433"/>
      <c r="EO175" s="433"/>
    </row>
    <row r="176" spans="1:145">
      <c r="A176" s="432"/>
      <c r="B176" s="432"/>
      <c r="C176" s="432"/>
      <c r="D176" s="432"/>
      <c r="E176" s="432"/>
      <c r="F176" s="432"/>
      <c r="G176" s="432"/>
      <c r="H176" s="432"/>
      <c r="I176" s="432"/>
      <c r="J176" s="432"/>
      <c r="K176" s="432"/>
      <c r="L176" s="432"/>
      <c r="M176" s="432"/>
      <c r="N176" s="432"/>
      <c r="O176" s="432"/>
      <c r="P176" s="432"/>
      <c r="U176" s="433"/>
      <c r="V176" s="433"/>
      <c r="W176" s="433"/>
      <c r="X176" s="433"/>
      <c r="Y176" s="433"/>
      <c r="Z176" s="433"/>
      <c r="AA176" s="433"/>
      <c r="AB176" s="433"/>
      <c r="AC176" s="433"/>
      <c r="AD176" s="433"/>
      <c r="AE176" s="433"/>
      <c r="AF176" s="433"/>
      <c r="AG176" s="433"/>
      <c r="AH176" s="433"/>
      <c r="AI176" s="433"/>
      <c r="AJ176" s="433"/>
      <c r="AK176" s="433"/>
      <c r="AL176" s="433"/>
      <c r="AM176" s="433"/>
      <c r="AN176" s="433"/>
      <c r="AO176" s="433"/>
      <c r="AP176" s="433"/>
      <c r="AQ176" s="433"/>
      <c r="AR176" s="433"/>
      <c r="AS176" s="433"/>
      <c r="AT176" s="433"/>
      <c r="AU176" s="433"/>
      <c r="AV176" s="433"/>
      <c r="AW176" s="433"/>
      <c r="AX176" s="433"/>
      <c r="AY176" s="433"/>
      <c r="AZ176" s="433"/>
      <c r="BA176" s="433"/>
      <c r="BB176" s="433"/>
      <c r="BC176" s="433"/>
      <c r="BD176" s="433"/>
      <c r="BE176" s="433"/>
      <c r="BF176" s="433"/>
      <c r="BG176" s="433"/>
      <c r="BH176" s="433"/>
      <c r="BI176" s="433"/>
      <c r="BJ176" s="433"/>
      <c r="BK176" s="433"/>
      <c r="BL176" s="433"/>
      <c r="BM176" s="433"/>
      <c r="BN176" s="433"/>
      <c r="BO176" s="433"/>
      <c r="BP176" s="433"/>
      <c r="BQ176" s="433"/>
      <c r="BR176" s="433"/>
      <c r="BS176" s="433"/>
      <c r="BT176" s="433"/>
      <c r="BU176" s="433"/>
      <c r="BV176" s="433"/>
      <c r="BW176" s="433"/>
      <c r="BX176" s="433"/>
      <c r="BY176" s="433"/>
      <c r="BZ176" s="433"/>
      <c r="CA176" s="433"/>
      <c r="CB176" s="433"/>
      <c r="CC176" s="433"/>
      <c r="CD176" s="433"/>
      <c r="CE176" s="433"/>
      <c r="CF176" s="433"/>
      <c r="CG176" s="433"/>
      <c r="CH176" s="433"/>
      <c r="CI176" s="433"/>
      <c r="CJ176" s="433"/>
      <c r="CK176" s="433"/>
      <c r="CL176" s="433"/>
      <c r="CM176" s="433"/>
      <c r="CN176" s="433"/>
      <c r="CO176" s="433"/>
      <c r="CP176" s="433"/>
      <c r="CQ176" s="433"/>
      <c r="CR176" s="433"/>
      <c r="CS176" s="433"/>
      <c r="CT176" s="433"/>
      <c r="CU176" s="433"/>
      <c r="CV176" s="433"/>
      <c r="CW176" s="433"/>
      <c r="CX176" s="433"/>
      <c r="CY176" s="433"/>
      <c r="CZ176" s="433"/>
      <c r="DA176" s="433"/>
      <c r="DB176" s="433"/>
      <c r="DC176" s="433"/>
      <c r="DD176" s="433"/>
      <c r="DE176" s="433"/>
      <c r="DF176" s="433"/>
      <c r="DG176" s="433"/>
      <c r="DH176" s="433"/>
      <c r="DI176" s="433"/>
      <c r="DJ176" s="433"/>
      <c r="DK176" s="433"/>
      <c r="DL176" s="433"/>
      <c r="DM176" s="433"/>
      <c r="DN176" s="433"/>
      <c r="DO176" s="433"/>
      <c r="DP176" s="433"/>
      <c r="DQ176" s="433"/>
      <c r="DR176" s="433"/>
      <c r="DS176" s="433"/>
      <c r="DT176" s="433"/>
      <c r="DU176" s="433"/>
      <c r="DV176" s="433"/>
      <c r="DW176" s="433"/>
      <c r="DX176" s="433"/>
      <c r="DY176" s="433"/>
      <c r="DZ176" s="433"/>
      <c r="EA176" s="433"/>
      <c r="EB176" s="433"/>
      <c r="EC176" s="433"/>
      <c r="ED176" s="433"/>
      <c r="EE176" s="433"/>
      <c r="EF176" s="433"/>
      <c r="EG176" s="433"/>
      <c r="EH176" s="433"/>
      <c r="EI176" s="433"/>
      <c r="EJ176" s="433"/>
      <c r="EK176" s="433"/>
      <c r="EL176" s="433"/>
      <c r="EM176" s="433"/>
      <c r="EN176" s="433"/>
      <c r="EO176" s="433"/>
    </row>
    <row r="177" spans="1:145">
      <c r="A177" s="432"/>
      <c r="B177" s="432"/>
      <c r="C177" s="432"/>
      <c r="D177" s="432"/>
      <c r="E177" s="432"/>
      <c r="F177" s="432"/>
      <c r="G177" s="432"/>
      <c r="H177" s="432"/>
      <c r="I177" s="432"/>
      <c r="J177" s="432"/>
      <c r="K177" s="432"/>
      <c r="L177" s="432"/>
      <c r="M177" s="432"/>
      <c r="N177" s="432"/>
      <c r="O177" s="432"/>
      <c r="P177" s="432"/>
      <c r="U177" s="433"/>
      <c r="V177" s="433"/>
      <c r="W177" s="433"/>
      <c r="X177" s="433"/>
      <c r="Y177" s="433"/>
      <c r="Z177" s="433"/>
      <c r="AA177" s="433"/>
      <c r="AB177" s="433"/>
      <c r="AC177" s="433"/>
      <c r="AD177" s="433"/>
      <c r="AE177" s="433"/>
      <c r="AF177" s="433"/>
      <c r="AG177" s="433"/>
      <c r="AH177" s="433"/>
      <c r="AI177" s="433"/>
      <c r="AJ177" s="433"/>
      <c r="AK177" s="433"/>
      <c r="AL177" s="433"/>
      <c r="AM177" s="433"/>
      <c r="AN177" s="433"/>
      <c r="AO177" s="433"/>
      <c r="AP177" s="433"/>
      <c r="AQ177" s="433"/>
      <c r="AR177" s="433"/>
      <c r="AS177" s="433"/>
      <c r="AT177" s="433"/>
      <c r="AU177" s="433"/>
      <c r="AV177" s="433"/>
      <c r="AW177" s="433"/>
      <c r="AX177" s="433"/>
      <c r="AY177" s="433"/>
      <c r="AZ177" s="433"/>
      <c r="BA177" s="433"/>
      <c r="BB177" s="433"/>
      <c r="BC177" s="433"/>
      <c r="BD177" s="433"/>
      <c r="BE177" s="433"/>
      <c r="BF177" s="433"/>
      <c r="BG177" s="433"/>
      <c r="BH177" s="433"/>
      <c r="BI177" s="433"/>
      <c r="BJ177" s="433"/>
      <c r="BK177" s="433"/>
      <c r="BL177" s="433"/>
      <c r="BM177" s="433"/>
      <c r="BN177" s="433"/>
      <c r="BO177" s="433"/>
      <c r="BP177" s="433"/>
      <c r="BQ177" s="433"/>
      <c r="BR177" s="433"/>
      <c r="BS177" s="433"/>
      <c r="BT177" s="433"/>
      <c r="BU177" s="433"/>
      <c r="BV177" s="433"/>
      <c r="BW177" s="433"/>
      <c r="BX177" s="433"/>
      <c r="BY177" s="433"/>
      <c r="BZ177" s="433"/>
      <c r="CA177" s="433"/>
      <c r="CB177" s="433"/>
      <c r="CC177" s="433"/>
      <c r="CD177" s="433"/>
      <c r="CE177" s="433"/>
      <c r="CF177" s="433"/>
      <c r="CG177" s="433"/>
      <c r="CH177" s="433"/>
      <c r="CI177" s="433"/>
      <c r="CJ177" s="433"/>
      <c r="CK177" s="433"/>
      <c r="CL177" s="433"/>
      <c r="CM177" s="433"/>
      <c r="CN177" s="433"/>
      <c r="CO177" s="433"/>
      <c r="CP177" s="433"/>
      <c r="CQ177" s="433"/>
      <c r="CR177" s="433"/>
      <c r="CS177" s="433"/>
      <c r="CT177" s="433"/>
      <c r="CU177" s="433"/>
      <c r="CV177" s="433"/>
      <c r="CW177" s="433"/>
      <c r="CX177" s="433"/>
      <c r="CY177" s="433"/>
      <c r="CZ177" s="433"/>
      <c r="DA177" s="433"/>
      <c r="DB177" s="433"/>
      <c r="DC177" s="433"/>
      <c r="DD177" s="433"/>
      <c r="DE177" s="433"/>
      <c r="DF177" s="433"/>
      <c r="DG177" s="433"/>
      <c r="DH177" s="433"/>
      <c r="DI177" s="433"/>
      <c r="DJ177" s="433"/>
      <c r="DK177" s="433"/>
      <c r="DL177" s="433"/>
      <c r="DM177" s="433"/>
      <c r="DN177" s="433"/>
      <c r="DO177" s="433"/>
      <c r="DP177" s="433"/>
      <c r="DQ177" s="433"/>
      <c r="DR177" s="433"/>
      <c r="DS177" s="433"/>
      <c r="DT177" s="433"/>
      <c r="DU177" s="433"/>
      <c r="DV177" s="433"/>
      <c r="DW177" s="433"/>
      <c r="DX177" s="433"/>
      <c r="DY177" s="433"/>
      <c r="DZ177" s="433"/>
      <c r="EA177" s="433"/>
      <c r="EB177" s="433"/>
      <c r="EC177" s="433"/>
      <c r="ED177" s="433"/>
      <c r="EE177" s="433"/>
      <c r="EF177" s="433"/>
      <c r="EG177" s="433"/>
      <c r="EH177" s="433"/>
      <c r="EI177" s="433"/>
      <c r="EJ177" s="433"/>
      <c r="EK177" s="433"/>
      <c r="EL177" s="433"/>
      <c r="EM177" s="433"/>
      <c r="EN177" s="433"/>
      <c r="EO177" s="433"/>
    </row>
    <row r="178" spans="1:145">
      <c r="A178" s="432"/>
      <c r="B178" s="432"/>
      <c r="C178" s="432"/>
      <c r="D178" s="432"/>
      <c r="E178" s="432"/>
      <c r="F178" s="432"/>
      <c r="G178" s="432"/>
      <c r="H178" s="432"/>
      <c r="I178" s="432"/>
      <c r="J178" s="432"/>
      <c r="K178" s="432"/>
      <c r="L178" s="432"/>
      <c r="M178" s="432"/>
      <c r="N178" s="432"/>
      <c r="O178" s="432"/>
      <c r="P178" s="432"/>
      <c r="U178" s="433"/>
      <c r="V178" s="433"/>
      <c r="W178" s="433"/>
      <c r="X178" s="433"/>
      <c r="Y178" s="433"/>
      <c r="Z178" s="433"/>
      <c r="AA178" s="433"/>
      <c r="AB178" s="433"/>
      <c r="AC178" s="433"/>
      <c r="AD178" s="433"/>
      <c r="AE178" s="433"/>
      <c r="AF178" s="433"/>
      <c r="AG178" s="433"/>
      <c r="AH178" s="433"/>
      <c r="AI178" s="433"/>
      <c r="AJ178" s="433"/>
      <c r="AK178" s="433"/>
      <c r="AL178" s="433"/>
      <c r="AM178" s="433"/>
      <c r="AN178" s="433"/>
      <c r="AO178" s="433"/>
      <c r="AP178" s="433"/>
      <c r="AQ178" s="433"/>
      <c r="AR178" s="433"/>
      <c r="AS178" s="433"/>
      <c r="AT178" s="433"/>
      <c r="AU178" s="433"/>
      <c r="AV178" s="433"/>
      <c r="AW178" s="433"/>
      <c r="AX178" s="433"/>
      <c r="AY178" s="433"/>
      <c r="AZ178" s="433"/>
      <c r="BA178" s="433"/>
      <c r="BB178" s="433"/>
      <c r="BC178" s="433"/>
      <c r="BD178" s="433"/>
      <c r="BE178" s="433"/>
      <c r="BF178" s="433"/>
      <c r="BG178" s="433"/>
      <c r="BH178" s="433"/>
      <c r="BI178" s="433"/>
      <c r="BJ178" s="433"/>
      <c r="BK178" s="433"/>
      <c r="BL178" s="433"/>
      <c r="BM178" s="433"/>
      <c r="BN178" s="433"/>
      <c r="BO178" s="433"/>
      <c r="BP178" s="433"/>
      <c r="BQ178" s="433"/>
      <c r="BR178" s="433"/>
      <c r="BS178" s="433"/>
      <c r="BT178" s="433"/>
      <c r="BU178" s="433"/>
      <c r="BV178" s="433"/>
      <c r="BW178" s="433"/>
      <c r="BX178" s="433"/>
      <c r="BY178" s="433"/>
      <c r="BZ178" s="433"/>
      <c r="CA178" s="433"/>
      <c r="CB178" s="433"/>
      <c r="CC178" s="433"/>
      <c r="CD178" s="433"/>
      <c r="CE178" s="433"/>
      <c r="CF178" s="433"/>
      <c r="CG178" s="433"/>
      <c r="CH178" s="433"/>
      <c r="CI178" s="433"/>
      <c r="CJ178" s="433"/>
      <c r="CK178" s="433"/>
      <c r="CL178" s="433"/>
      <c r="CM178" s="433"/>
      <c r="CN178" s="433"/>
      <c r="CO178" s="433"/>
      <c r="CP178" s="433"/>
      <c r="CQ178" s="433"/>
      <c r="CR178" s="433"/>
      <c r="CS178" s="433"/>
      <c r="CT178" s="433"/>
      <c r="CU178" s="433"/>
      <c r="CV178" s="433"/>
      <c r="CW178" s="433"/>
      <c r="CX178" s="433"/>
      <c r="CY178" s="433"/>
      <c r="CZ178" s="433"/>
      <c r="DA178" s="433"/>
      <c r="DB178" s="433"/>
      <c r="DC178" s="433"/>
      <c r="DD178" s="433"/>
      <c r="DE178" s="433"/>
      <c r="DF178" s="433"/>
      <c r="DG178" s="433"/>
      <c r="DH178" s="433"/>
      <c r="DI178" s="433"/>
      <c r="DJ178" s="433"/>
      <c r="DK178" s="433"/>
      <c r="DL178" s="433"/>
      <c r="DM178" s="433"/>
      <c r="DN178" s="433"/>
      <c r="DO178" s="433"/>
      <c r="DP178" s="433"/>
      <c r="DQ178" s="433"/>
      <c r="DR178" s="433"/>
      <c r="DS178" s="433"/>
      <c r="DT178" s="433"/>
      <c r="DU178" s="433"/>
      <c r="DV178" s="433"/>
      <c r="DW178" s="433"/>
      <c r="DX178" s="433"/>
      <c r="DY178" s="433"/>
      <c r="DZ178" s="433"/>
      <c r="EA178" s="433"/>
      <c r="EB178" s="433"/>
      <c r="EC178" s="433"/>
      <c r="ED178" s="433"/>
      <c r="EE178" s="433"/>
      <c r="EF178" s="433"/>
      <c r="EG178" s="433"/>
      <c r="EH178" s="433"/>
      <c r="EI178" s="433"/>
      <c r="EJ178" s="433"/>
      <c r="EK178" s="433"/>
      <c r="EL178" s="433"/>
      <c r="EM178" s="433"/>
      <c r="EN178" s="433"/>
      <c r="EO178" s="433"/>
    </row>
    <row r="179" spans="1:145">
      <c r="A179" s="432"/>
      <c r="B179" s="432"/>
      <c r="C179" s="432"/>
      <c r="D179" s="432"/>
      <c r="E179" s="432"/>
      <c r="F179" s="432"/>
      <c r="G179" s="432"/>
      <c r="H179" s="432"/>
      <c r="I179" s="432"/>
      <c r="J179" s="432"/>
      <c r="K179" s="432"/>
      <c r="L179" s="432"/>
      <c r="M179" s="432"/>
      <c r="N179" s="432"/>
      <c r="O179" s="432"/>
      <c r="P179" s="432"/>
      <c r="U179" s="433"/>
      <c r="V179" s="433"/>
      <c r="W179" s="433"/>
      <c r="X179" s="433"/>
      <c r="Y179" s="433"/>
      <c r="Z179" s="433"/>
      <c r="AA179" s="433"/>
      <c r="AB179" s="433"/>
      <c r="AC179" s="433"/>
      <c r="AD179" s="433"/>
      <c r="AE179" s="433"/>
      <c r="AF179" s="433"/>
      <c r="AG179" s="433"/>
      <c r="AH179" s="433"/>
      <c r="AI179" s="433"/>
      <c r="AJ179" s="433"/>
      <c r="AK179" s="433"/>
      <c r="AL179" s="433"/>
      <c r="AM179" s="433"/>
      <c r="AN179" s="433"/>
      <c r="AO179" s="433"/>
      <c r="AP179" s="433"/>
      <c r="AQ179" s="433"/>
      <c r="AR179" s="433"/>
      <c r="AS179" s="433"/>
      <c r="AT179" s="433"/>
      <c r="AU179" s="433"/>
      <c r="AV179" s="433"/>
      <c r="AW179" s="433"/>
      <c r="AX179" s="433"/>
      <c r="AY179" s="433"/>
      <c r="AZ179" s="433"/>
      <c r="BA179" s="433"/>
      <c r="BB179" s="433"/>
      <c r="BC179" s="433"/>
      <c r="BD179" s="433"/>
      <c r="BE179" s="433"/>
      <c r="BF179" s="433"/>
      <c r="BG179" s="433"/>
      <c r="BH179" s="433"/>
      <c r="BI179" s="433"/>
      <c r="BJ179" s="433"/>
      <c r="BK179" s="433"/>
      <c r="BL179" s="433"/>
      <c r="BM179" s="433"/>
      <c r="BN179" s="433"/>
      <c r="BO179" s="433"/>
      <c r="BP179" s="433"/>
      <c r="BQ179" s="433"/>
      <c r="BR179" s="433"/>
      <c r="BS179" s="433"/>
      <c r="BT179" s="433"/>
      <c r="BU179" s="433"/>
      <c r="BV179" s="433"/>
      <c r="BW179" s="433"/>
      <c r="BX179" s="433"/>
      <c r="BY179" s="433"/>
      <c r="BZ179" s="433"/>
      <c r="CA179" s="433"/>
      <c r="CB179" s="433"/>
      <c r="CC179" s="433"/>
      <c r="CD179" s="433"/>
      <c r="CE179" s="433"/>
      <c r="CF179" s="433"/>
      <c r="CG179" s="433"/>
      <c r="CH179" s="433"/>
      <c r="CI179" s="433"/>
      <c r="CJ179" s="433"/>
      <c r="CK179" s="433"/>
      <c r="CL179" s="433"/>
      <c r="CM179" s="433"/>
      <c r="CN179" s="433"/>
      <c r="CO179" s="433"/>
      <c r="CP179" s="433"/>
      <c r="CQ179" s="433"/>
      <c r="CR179" s="433"/>
      <c r="CS179" s="433"/>
      <c r="CT179" s="433"/>
      <c r="CU179" s="433"/>
      <c r="CV179" s="433"/>
      <c r="CW179" s="433"/>
      <c r="CX179" s="433"/>
      <c r="CY179" s="433"/>
      <c r="CZ179" s="433"/>
      <c r="DA179" s="433"/>
      <c r="DB179" s="433"/>
      <c r="DC179" s="433"/>
      <c r="DD179" s="433"/>
      <c r="DE179" s="433"/>
      <c r="DF179" s="433"/>
      <c r="DG179" s="433"/>
      <c r="DH179" s="433"/>
      <c r="DI179" s="433"/>
      <c r="DJ179" s="433"/>
      <c r="DK179" s="433"/>
      <c r="DL179" s="433"/>
      <c r="DM179" s="433"/>
      <c r="DN179" s="433"/>
      <c r="DO179" s="433"/>
      <c r="DP179" s="433"/>
      <c r="DQ179" s="433"/>
      <c r="DR179" s="433"/>
      <c r="DS179" s="433"/>
      <c r="DT179" s="433"/>
      <c r="DU179" s="433"/>
      <c r="DV179" s="433"/>
      <c r="DW179" s="433"/>
      <c r="DX179" s="433"/>
      <c r="DY179" s="433"/>
      <c r="DZ179" s="433"/>
      <c r="EA179" s="433"/>
      <c r="EB179" s="433"/>
      <c r="EC179" s="433"/>
      <c r="ED179" s="433"/>
      <c r="EE179" s="433"/>
      <c r="EF179" s="433"/>
      <c r="EG179" s="433"/>
      <c r="EH179" s="433"/>
      <c r="EI179" s="433"/>
      <c r="EJ179" s="433"/>
      <c r="EK179" s="433"/>
      <c r="EL179" s="433"/>
      <c r="EM179" s="433"/>
      <c r="EN179" s="433"/>
      <c r="EO179" s="433"/>
    </row>
    <row r="180" spans="1:145">
      <c r="A180" s="432"/>
      <c r="B180" s="432"/>
      <c r="C180" s="432"/>
      <c r="D180" s="432"/>
      <c r="E180" s="432"/>
      <c r="F180" s="432"/>
      <c r="G180" s="432"/>
      <c r="H180" s="432"/>
      <c r="I180" s="432"/>
      <c r="J180" s="432"/>
      <c r="K180" s="432"/>
      <c r="L180" s="432"/>
      <c r="M180" s="432"/>
      <c r="N180" s="432"/>
      <c r="O180" s="432"/>
      <c r="P180" s="432"/>
      <c r="U180" s="433"/>
      <c r="V180" s="433"/>
      <c r="W180" s="433"/>
      <c r="X180" s="433"/>
      <c r="Y180" s="433"/>
      <c r="Z180" s="433"/>
      <c r="AA180" s="433"/>
      <c r="AB180" s="433"/>
      <c r="AC180" s="433"/>
      <c r="AD180" s="433"/>
      <c r="AE180" s="433"/>
      <c r="AF180" s="433"/>
      <c r="AG180" s="433"/>
      <c r="AH180" s="433"/>
      <c r="AI180" s="433"/>
      <c r="AJ180" s="433"/>
      <c r="AK180" s="433"/>
      <c r="AL180" s="433"/>
      <c r="AM180" s="433"/>
      <c r="AN180" s="433"/>
      <c r="AO180" s="433"/>
      <c r="AP180" s="433"/>
      <c r="AQ180" s="433"/>
      <c r="AR180" s="433"/>
      <c r="AS180" s="433"/>
      <c r="AT180" s="433"/>
      <c r="AU180" s="433"/>
      <c r="AV180" s="433"/>
      <c r="AW180" s="433"/>
      <c r="AX180" s="433"/>
      <c r="AY180" s="433"/>
      <c r="AZ180" s="433"/>
      <c r="BA180" s="433"/>
      <c r="BB180" s="433"/>
      <c r="BC180" s="433"/>
      <c r="BD180" s="433"/>
      <c r="BE180" s="433"/>
      <c r="BF180" s="433"/>
      <c r="BG180" s="433"/>
      <c r="BH180" s="433"/>
      <c r="BI180" s="433"/>
      <c r="BJ180" s="433"/>
      <c r="BK180" s="433"/>
      <c r="BL180" s="433"/>
      <c r="BM180" s="433"/>
      <c r="BN180" s="433"/>
      <c r="BO180" s="433"/>
      <c r="BP180" s="433"/>
      <c r="BQ180" s="433"/>
      <c r="BR180" s="433"/>
      <c r="BS180" s="433"/>
      <c r="BT180" s="433"/>
      <c r="BU180" s="433"/>
      <c r="BV180" s="433"/>
      <c r="BW180" s="433"/>
      <c r="BX180" s="433"/>
      <c r="BY180" s="433"/>
      <c r="BZ180" s="433"/>
      <c r="CA180" s="433"/>
      <c r="CB180" s="433"/>
      <c r="CC180" s="433"/>
      <c r="CD180" s="433"/>
      <c r="CE180" s="433"/>
      <c r="CF180" s="433"/>
      <c r="CG180" s="433"/>
      <c r="CH180" s="433"/>
      <c r="CI180" s="433"/>
      <c r="CJ180" s="433"/>
      <c r="CK180" s="433"/>
      <c r="CL180" s="433"/>
      <c r="CM180" s="433"/>
      <c r="CN180" s="433"/>
      <c r="CO180" s="433"/>
      <c r="CP180" s="433"/>
      <c r="CQ180" s="433"/>
      <c r="CR180" s="433"/>
      <c r="CS180" s="433"/>
      <c r="CT180" s="433"/>
      <c r="CU180" s="433"/>
      <c r="CV180" s="433"/>
      <c r="CW180" s="433"/>
      <c r="CX180" s="433"/>
      <c r="CY180" s="433"/>
      <c r="CZ180" s="433"/>
      <c r="DA180" s="433"/>
      <c r="DB180" s="433"/>
      <c r="DC180" s="433"/>
      <c r="DD180" s="433"/>
      <c r="DE180" s="433"/>
      <c r="DF180" s="433"/>
      <c r="DG180" s="433"/>
      <c r="DH180" s="433"/>
      <c r="DI180" s="433"/>
      <c r="DJ180" s="433"/>
      <c r="DK180" s="433"/>
      <c r="DL180" s="433"/>
      <c r="DM180" s="433"/>
      <c r="DN180" s="433"/>
      <c r="DO180" s="433"/>
      <c r="DP180" s="433"/>
      <c r="DQ180" s="433"/>
      <c r="DR180" s="433"/>
      <c r="DS180" s="433"/>
      <c r="DT180" s="433"/>
      <c r="DU180" s="433"/>
      <c r="DV180" s="433"/>
      <c r="DW180" s="433"/>
      <c r="DX180" s="433"/>
      <c r="DY180" s="433"/>
      <c r="DZ180" s="433"/>
      <c r="EA180" s="433"/>
      <c r="EB180" s="433"/>
      <c r="EC180" s="433"/>
      <c r="ED180" s="433"/>
      <c r="EE180" s="433"/>
      <c r="EF180" s="433"/>
      <c r="EG180" s="433"/>
      <c r="EH180" s="433"/>
      <c r="EI180" s="433"/>
      <c r="EJ180" s="433"/>
      <c r="EK180" s="433"/>
      <c r="EL180" s="433"/>
      <c r="EM180" s="433"/>
      <c r="EN180" s="433"/>
      <c r="EO180" s="433"/>
    </row>
    <row r="181" spans="1:145">
      <c r="A181" s="432"/>
      <c r="B181" s="432"/>
      <c r="C181" s="432"/>
      <c r="D181" s="432"/>
      <c r="E181" s="432"/>
      <c r="F181" s="432"/>
      <c r="G181" s="432"/>
      <c r="H181" s="432"/>
      <c r="I181" s="432"/>
      <c r="J181" s="432"/>
      <c r="K181" s="432"/>
      <c r="L181" s="432"/>
      <c r="M181" s="432"/>
      <c r="N181" s="432"/>
      <c r="O181" s="432"/>
      <c r="P181" s="432"/>
      <c r="U181" s="433"/>
      <c r="V181" s="433"/>
      <c r="W181" s="433"/>
      <c r="X181" s="433"/>
      <c r="Y181" s="433"/>
      <c r="Z181" s="433"/>
      <c r="AA181" s="433"/>
      <c r="AB181" s="433"/>
      <c r="AC181" s="433"/>
      <c r="AD181" s="433"/>
      <c r="AE181" s="433"/>
      <c r="AF181" s="433"/>
      <c r="AG181" s="433"/>
      <c r="AH181" s="433"/>
      <c r="AI181" s="433"/>
      <c r="AJ181" s="433"/>
      <c r="AK181" s="433"/>
      <c r="AL181" s="433"/>
      <c r="AM181" s="433"/>
      <c r="AN181" s="433"/>
      <c r="AO181" s="433"/>
      <c r="AP181" s="433"/>
      <c r="AQ181" s="433"/>
      <c r="AR181" s="433"/>
      <c r="AS181" s="433"/>
      <c r="AT181" s="433"/>
      <c r="AU181" s="433"/>
      <c r="AV181" s="433"/>
      <c r="AW181" s="433"/>
      <c r="AX181" s="433"/>
      <c r="AY181" s="433"/>
      <c r="AZ181" s="433"/>
      <c r="BA181" s="433"/>
      <c r="BB181" s="433"/>
      <c r="BC181" s="433"/>
      <c r="BD181" s="433"/>
      <c r="BE181" s="433"/>
      <c r="BF181" s="433"/>
      <c r="BG181" s="433"/>
      <c r="BH181" s="433"/>
      <c r="BI181" s="433"/>
      <c r="BJ181" s="433"/>
      <c r="BK181" s="433"/>
      <c r="BL181" s="433"/>
      <c r="BM181" s="433"/>
      <c r="BN181" s="433"/>
      <c r="BO181" s="433"/>
      <c r="BP181" s="433"/>
      <c r="BQ181" s="433"/>
      <c r="BR181" s="433"/>
      <c r="BS181" s="433"/>
      <c r="BT181" s="433"/>
      <c r="BU181" s="433"/>
      <c r="BV181" s="433"/>
      <c r="BW181" s="433"/>
      <c r="BX181" s="433"/>
      <c r="BY181" s="433"/>
      <c r="BZ181" s="433"/>
      <c r="CA181" s="433"/>
      <c r="CB181" s="433"/>
      <c r="CC181" s="433"/>
      <c r="CD181" s="433"/>
      <c r="CE181" s="433"/>
      <c r="CF181" s="433"/>
      <c r="CG181" s="433"/>
      <c r="CH181" s="433"/>
      <c r="CI181" s="433"/>
      <c r="CJ181" s="433"/>
      <c r="CK181" s="433"/>
      <c r="CL181" s="433"/>
      <c r="CM181" s="433"/>
      <c r="CN181" s="433"/>
      <c r="CO181" s="433"/>
      <c r="CP181" s="433"/>
      <c r="CQ181" s="433"/>
      <c r="CR181" s="433"/>
      <c r="CS181" s="433"/>
      <c r="CT181" s="433"/>
      <c r="CU181" s="433"/>
      <c r="CV181" s="433"/>
      <c r="CW181" s="433"/>
      <c r="CX181" s="433"/>
      <c r="CY181" s="433"/>
      <c r="CZ181" s="433"/>
      <c r="DA181" s="433"/>
      <c r="DB181" s="433"/>
      <c r="DC181" s="433"/>
      <c r="DD181" s="433"/>
      <c r="DE181" s="433"/>
      <c r="DF181" s="433"/>
      <c r="DG181" s="433"/>
      <c r="DH181" s="433"/>
      <c r="DI181" s="433"/>
      <c r="DJ181" s="433"/>
      <c r="DK181" s="433"/>
      <c r="DL181" s="433"/>
      <c r="DM181" s="433"/>
      <c r="DN181" s="433"/>
      <c r="DO181" s="433"/>
      <c r="DP181" s="433"/>
      <c r="DQ181" s="433"/>
      <c r="DR181" s="433"/>
      <c r="DS181" s="433"/>
      <c r="DT181" s="433"/>
      <c r="DU181" s="433"/>
      <c r="DV181" s="433"/>
      <c r="DW181" s="433"/>
      <c r="DX181" s="433"/>
      <c r="DY181" s="433"/>
      <c r="DZ181" s="433"/>
      <c r="EA181" s="433"/>
      <c r="EB181" s="433"/>
      <c r="EC181" s="433"/>
      <c r="ED181" s="433"/>
      <c r="EE181" s="433"/>
      <c r="EF181" s="433"/>
      <c r="EG181" s="433"/>
      <c r="EH181" s="433"/>
      <c r="EI181" s="433"/>
      <c r="EJ181" s="433"/>
      <c r="EK181" s="433"/>
      <c r="EL181" s="433"/>
      <c r="EM181" s="433"/>
      <c r="EN181" s="433"/>
      <c r="EO181" s="433"/>
    </row>
    <row r="182" spans="1:145">
      <c r="A182" s="432"/>
      <c r="B182" s="432"/>
      <c r="C182" s="432"/>
      <c r="D182" s="432"/>
      <c r="E182" s="432"/>
      <c r="F182" s="432"/>
      <c r="G182" s="432"/>
      <c r="H182" s="432"/>
      <c r="I182" s="432"/>
      <c r="J182" s="432"/>
      <c r="K182" s="432"/>
      <c r="L182" s="432"/>
      <c r="M182" s="432"/>
      <c r="N182" s="432"/>
      <c r="O182" s="432"/>
      <c r="P182" s="432"/>
      <c r="U182" s="433"/>
      <c r="V182" s="433"/>
      <c r="W182" s="433"/>
      <c r="X182" s="433"/>
      <c r="Y182" s="433"/>
      <c r="Z182" s="433"/>
      <c r="AA182" s="433"/>
      <c r="AB182" s="433"/>
      <c r="AC182" s="433"/>
      <c r="AD182" s="433"/>
      <c r="AE182" s="433"/>
      <c r="AF182" s="433"/>
      <c r="AG182" s="433"/>
      <c r="AH182" s="433"/>
      <c r="AI182" s="433"/>
      <c r="AJ182" s="433"/>
      <c r="AK182" s="433"/>
      <c r="AL182" s="433"/>
      <c r="AM182" s="433"/>
      <c r="AN182" s="433"/>
      <c r="AO182" s="433"/>
      <c r="AP182" s="433"/>
      <c r="AQ182" s="433"/>
      <c r="AR182" s="433"/>
      <c r="AS182" s="433"/>
      <c r="AT182" s="433"/>
      <c r="AU182" s="433"/>
      <c r="AV182" s="433"/>
      <c r="AW182" s="433"/>
      <c r="AX182" s="433"/>
      <c r="AY182" s="433"/>
      <c r="AZ182" s="433"/>
      <c r="BA182" s="433"/>
      <c r="BB182" s="433"/>
      <c r="BC182" s="433"/>
      <c r="BD182" s="433"/>
      <c r="BE182" s="433"/>
      <c r="BF182" s="433"/>
      <c r="BG182" s="433"/>
      <c r="BH182" s="433"/>
      <c r="BI182" s="433"/>
      <c r="BJ182" s="433"/>
      <c r="BK182" s="433"/>
      <c r="BL182" s="433"/>
      <c r="BM182" s="433"/>
      <c r="BN182" s="433"/>
      <c r="BO182" s="433"/>
      <c r="BP182" s="433"/>
      <c r="BQ182" s="433"/>
      <c r="BR182" s="433"/>
      <c r="BS182" s="433"/>
      <c r="BT182" s="433"/>
      <c r="BU182" s="433"/>
      <c r="BV182" s="433"/>
      <c r="BW182" s="433"/>
      <c r="BX182" s="433"/>
      <c r="BY182" s="433"/>
      <c r="BZ182" s="433"/>
      <c r="CA182" s="433"/>
      <c r="CB182" s="433"/>
      <c r="CC182" s="433"/>
      <c r="CD182" s="433"/>
      <c r="CE182" s="433"/>
      <c r="CF182" s="433"/>
      <c r="CG182" s="433"/>
      <c r="CH182" s="433"/>
      <c r="CI182" s="433"/>
      <c r="CJ182" s="433"/>
      <c r="CK182" s="433"/>
      <c r="CL182" s="433"/>
      <c r="CM182" s="433"/>
      <c r="CN182" s="433"/>
      <c r="CO182" s="433"/>
      <c r="CP182" s="433"/>
      <c r="CQ182" s="433"/>
      <c r="CR182" s="433"/>
      <c r="CS182" s="433"/>
      <c r="CT182" s="433"/>
      <c r="CU182" s="433"/>
      <c r="CV182" s="433"/>
      <c r="CW182" s="433"/>
      <c r="CX182" s="433"/>
      <c r="CY182" s="433"/>
      <c r="CZ182" s="433"/>
      <c r="DA182" s="433"/>
      <c r="DB182" s="433"/>
      <c r="DC182" s="433"/>
      <c r="DD182" s="433"/>
      <c r="DE182" s="433"/>
      <c r="DF182" s="433"/>
      <c r="DG182" s="433"/>
      <c r="DH182" s="433"/>
      <c r="DI182" s="433"/>
      <c r="DJ182" s="433"/>
      <c r="DK182" s="433"/>
      <c r="DL182" s="433"/>
      <c r="DM182" s="433"/>
      <c r="DN182" s="433"/>
      <c r="DO182" s="433"/>
      <c r="DP182" s="433"/>
      <c r="DQ182" s="433"/>
      <c r="DR182" s="433"/>
      <c r="DS182" s="433"/>
      <c r="DT182" s="433"/>
      <c r="DU182" s="433"/>
      <c r="DV182" s="433"/>
      <c r="DW182" s="433"/>
      <c r="DX182" s="433"/>
      <c r="DY182" s="433"/>
      <c r="DZ182" s="433"/>
      <c r="EA182" s="433"/>
      <c r="EB182" s="433"/>
      <c r="EC182" s="433"/>
      <c r="ED182" s="433"/>
      <c r="EE182" s="433"/>
      <c r="EF182" s="433"/>
      <c r="EG182" s="433"/>
      <c r="EH182" s="433"/>
      <c r="EI182" s="433"/>
      <c r="EJ182" s="433"/>
      <c r="EK182" s="433"/>
      <c r="EL182" s="433"/>
      <c r="EM182" s="433"/>
      <c r="EN182" s="433"/>
      <c r="EO182" s="433"/>
    </row>
    <row r="183" spans="1:145">
      <c r="A183" s="432"/>
      <c r="B183" s="432"/>
      <c r="C183" s="432"/>
      <c r="D183" s="432"/>
      <c r="E183" s="432"/>
      <c r="F183" s="432"/>
      <c r="G183" s="432"/>
      <c r="H183" s="432"/>
      <c r="I183" s="432"/>
      <c r="J183" s="432"/>
      <c r="K183" s="432"/>
      <c r="L183" s="432"/>
      <c r="M183" s="432"/>
      <c r="N183" s="432"/>
      <c r="O183" s="432"/>
      <c r="P183" s="432"/>
      <c r="U183" s="433"/>
      <c r="V183" s="433"/>
      <c r="W183" s="433"/>
      <c r="X183" s="433"/>
      <c r="Y183" s="433"/>
      <c r="Z183" s="433"/>
      <c r="AA183" s="433"/>
      <c r="AB183" s="433"/>
      <c r="AC183" s="433"/>
      <c r="AD183" s="433"/>
      <c r="AE183" s="433"/>
      <c r="AF183" s="433"/>
      <c r="AG183" s="433"/>
      <c r="AH183" s="433"/>
      <c r="AI183" s="433"/>
      <c r="AJ183" s="433"/>
      <c r="AK183" s="433"/>
      <c r="AL183" s="433"/>
      <c r="AM183" s="433"/>
      <c r="AN183" s="433"/>
      <c r="AO183" s="433"/>
      <c r="AP183" s="433"/>
      <c r="AQ183" s="433"/>
      <c r="AR183" s="433"/>
      <c r="AS183" s="433"/>
      <c r="AT183" s="433"/>
      <c r="AU183" s="433"/>
      <c r="AV183" s="433"/>
      <c r="AW183" s="433"/>
      <c r="AX183" s="433"/>
      <c r="AY183" s="433"/>
      <c r="AZ183" s="433"/>
      <c r="BA183" s="433"/>
      <c r="BB183" s="433"/>
      <c r="BC183" s="433"/>
      <c r="BD183" s="433"/>
      <c r="BE183" s="433"/>
      <c r="BF183" s="433"/>
      <c r="BG183" s="433"/>
      <c r="BH183" s="433"/>
      <c r="BI183" s="433"/>
      <c r="BJ183" s="433"/>
      <c r="BK183" s="433"/>
      <c r="BL183" s="433"/>
      <c r="BM183" s="433"/>
      <c r="BN183" s="433"/>
      <c r="BO183" s="433"/>
      <c r="BP183" s="433"/>
      <c r="BQ183" s="433"/>
      <c r="BR183" s="433"/>
      <c r="BS183" s="433"/>
      <c r="BT183" s="433"/>
      <c r="BU183" s="433"/>
      <c r="BV183" s="433"/>
      <c r="BW183" s="433"/>
      <c r="BX183" s="433"/>
      <c r="BY183" s="433"/>
      <c r="BZ183" s="433"/>
      <c r="CA183" s="433"/>
      <c r="CB183" s="433"/>
      <c r="CC183" s="433"/>
      <c r="CD183" s="433"/>
      <c r="CE183" s="433"/>
      <c r="CF183" s="433"/>
      <c r="CG183" s="433"/>
      <c r="CH183" s="433"/>
      <c r="CI183" s="433"/>
      <c r="CJ183" s="433"/>
      <c r="CK183" s="433"/>
      <c r="CL183" s="433"/>
      <c r="CM183" s="433"/>
      <c r="CN183" s="433"/>
      <c r="CO183" s="433"/>
      <c r="CP183" s="433"/>
      <c r="CQ183" s="433"/>
      <c r="CR183" s="433"/>
      <c r="CS183" s="433"/>
      <c r="CT183" s="433"/>
      <c r="CU183" s="433"/>
      <c r="CV183" s="433"/>
      <c r="CW183" s="433"/>
      <c r="CX183" s="433"/>
      <c r="CY183" s="433"/>
      <c r="CZ183" s="433"/>
      <c r="DA183" s="433"/>
      <c r="DB183" s="433"/>
      <c r="DC183" s="433"/>
      <c r="DD183" s="433"/>
      <c r="DE183" s="433"/>
      <c r="DF183" s="433"/>
      <c r="DG183" s="433"/>
      <c r="DH183" s="433"/>
      <c r="DI183" s="433"/>
      <c r="DJ183" s="433"/>
      <c r="DK183" s="433"/>
      <c r="DL183" s="433"/>
      <c r="DM183" s="433"/>
      <c r="DN183" s="433"/>
      <c r="DO183" s="433"/>
      <c r="DP183" s="433"/>
      <c r="DQ183" s="433"/>
      <c r="DR183" s="433"/>
      <c r="DS183" s="433"/>
      <c r="DT183" s="433"/>
      <c r="DU183" s="433"/>
      <c r="DV183" s="433"/>
      <c r="DW183" s="433"/>
      <c r="DX183" s="433"/>
      <c r="DY183" s="433"/>
      <c r="DZ183" s="433"/>
      <c r="EA183" s="433"/>
      <c r="EB183" s="433"/>
      <c r="EC183" s="433"/>
      <c r="ED183" s="433"/>
      <c r="EE183" s="433"/>
      <c r="EF183" s="433"/>
      <c r="EG183" s="433"/>
      <c r="EH183" s="433"/>
      <c r="EI183" s="433"/>
      <c r="EJ183" s="433"/>
      <c r="EK183" s="433"/>
      <c r="EL183" s="433"/>
      <c r="EM183" s="433"/>
      <c r="EN183" s="433"/>
      <c r="EO183" s="433"/>
    </row>
    <row r="184" spans="1:145">
      <c r="A184" s="432"/>
      <c r="B184" s="432"/>
      <c r="C184" s="432"/>
      <c r="D184" s="432"/>
      <c r="E184" s="432"/>
      <c r="F184" s="432"/>
      <c r="G184" s="432"/>
      <c r="H184" s="432"/>
      <c r="I184" s="432"/>
      <c r="J184" s="432"/>
      <c r="K184" s="432"/>
      <c r="L184" s="432"/>
      <c r="M184" s="432"/>
      <c r="N184" s="432"/>
      <c r="O184" s="432"/>
      <c r="P184" s="432"/>
      <c r="U184" s="433"/>
      <c r="V184" s="433"/>
      <c r="W184" s="433"/>
      <c r="X184" s="433"/>
      <c r="Y184" s="433"/>
      <c r="Z184" s="433"/>
      <c r="AA184" s="433"/>
      <c r="AB184" s="433"/>
      <c r="AC184" s="433"/>
      <c r="AD184" s="433"/>
      <c r="AE184" s="433"/>
      <c r="AF184" s="433"/>
      <c r="AG184" s="433"/>
      <c r="AH184" s="433"/>
      <c r="AI184" s="433"/>
      <c r="AJ184" s="433"/>
      <c r="AK184" s="433"/>
      <c r="AL184" s="433"/>
      <c r="AM184" s="433"/>
      <c r="AN184" s="433"/>
      <c r="AO184" s="433"/>
      <c r="AP184" s="433"/>
      <c r="AQ184" s="433"/>
      <c r="AR184" s="433"/>
      <c r="AS184" s="433"/>
      <c r="AT184" s="433"/>
      <c r="AU184" s="433"/>
      <c r="AV184" s="433"/>
      <c r="AW184" s="433"/>
      <c r="AX184" s="433"/>
      <c r="AY184" s="433"/>
      <c r="AZ184" s="433"/>
      <c r="BA184" s="433"/>
      <c r="BB184" s="433"/>
      <c r="BC184" s="433"/>
      <c r="BD184" s="433"/>
      <c r="BE184" s="433"/>
      <c r="BF184" s="433"/>
      <c r="BG184" s="433"/>
      <c r="BH184" s="433"/>
      <c r="BI184" s="433"/>
      <c r="BJ184" s="433"/>
      <c r="BK184" s="433"/>
      <c r="BL184" s="433"/>
      <c r="BM184" s="433"/>
      <c r="BN184" s="433"/>
      <c r="BO184" s="433"/>
      <c r="BP184" s="433"/>
      <c r="BQ184" s="433"/>
      <c r="BR184" s="433"/>
      <c r="BS184" s="433"/>
      <c r="BT184" s="433"/>
      <c r="BU184" s="433"/>
      <c r="BV184" s="433"/>
      <c r="BW184" s="433"/>
      <c r="BX184" s="433"/>
      <c r="BY184" s="433"/>
      <c r="BZ184" s="433"/>
      <c r="CA184" s="433"/>
      <c r="CB184" s="433"/>
      <c r="CC184" s="433"/>
      <c r="CD184" s="433"/>
      <c r="CE184" s="433"/>
      <c r="CF184" s="433"/>
      <c r="CG184" s="433"/>
      <c r="CH184" s="433"/>
      <c r="CI184" s="433"/>
      <c r="CJ184" s="433"/>
      <c r="CK184" s="433"/>
      <c r="CL184" s="433"/>
      <c r="CM184" s="433"/>
      <c r="CN184" s="433"/>
      <c r="CO184" s="433"/>
      <c r="CP184" s="433"/>
      <c r="CQ184" s="433"/>
      <c r="CR184" s="433"/>
      <c r="CS184" s="433"/>
      <c r="CT184" s="433"/>
      <c r="CU184" s="433"/>
      <c r="CV184" s="433"/>
      <c r="CW184" s="433"/>
      <c r="CX184" s="433"/>
      <c r="CY184" s="433"/>
      <c r="CZ184" s="433"/>
      <c r="DA184" s="433"/>
      <c r="DB184" s="433"/>
      <c r="DC184" s="433"/>
      <c r="DD184" s="433"/>
      <c r="DE184" s="433"/>
      <c r="DF184" s="433"/>
      <c r="DG184" s="433"/>
      <c r="DH184" s="433"/>
      <c r="DI184" s="433"/>
      <c r="DJ184" s="433"/>
      <c r="DK184" s="433"/>
      <c r="DL184" s="433"/>
      <c r="DM184" s="433"/>
      <c r="DN184" s="433"/>
      <c r="DO184" s="433"/>
      <c r="DP184" s="433"/>
      <c r="DQ184" s="433"/>
      <c r="DR184" s="433"/>
      <c r="DS184" s="433"/>
      <c r="DT184" s="433"/>
      <c r="DU184" s="433"/>
      <c r="DV184" s="433"/>
      <c r="DW184" s="433"/>
      <c r="DX184" s="433"/>
      <c r="DY184" s="433"/>
      <c r="DZ184" s="433"/>
      <c r="EA184" s="433"/>
      <c r="EB184" s="433"/>
      <c r="EC184" s="433"/>
      <c r="ED184" s="433"/>
      <c r="EE184" s="433"/>
      <c r="EF184" s="433"/>
      <c r="EG184" s="433"/>
      <c r="EH184" s="433"/>
      <c r="EI184" s="433"/>
      <c r="EJ184" s="433"/>
      <c r="EK184" s="433"/>
      <c r="EL184" s="433"/>
      <c r="EM184" s="433"/>
      <c r="EN184" s="433"/>
      <c r="EO184" s="433"/>
    </row>
    <row r="185" spans="1:145">
      <c r="A185" s="432"/>
      <c r="B185" s="432"/>
      <c r="C185" s="432"/>
      <c r="D185" s="432"/>
      <c r="E185" s="432"/>
      <c r="F185" s="432"/>
      <c r="G185" s="432"/>
      <c r="H185" s="432"/>
      <c r="I185" s="432"/>
      <c r="J185" s="432"/>
      <c r="K185" s="432"/>
      <c r="L185" s="432"/>
      <c r="M185" s="432"/>
      <c r="N185" s="432"/>
      <c r="O185" s="432"/>
      <c r="P185" s="432"/>
      <c r="U185" s="433"/>
      <c r="V185" s="433"/>
      <c r="W185" s="433"/>
      <c r="X185" s="433"/>
      <c r="Y185" s="433"/>
      <c r="Z185" s="433"/>
      <c r="AA185" s="433"/>
      <c r="AB185" s="433"/>
      <c r="AC185" s="433"/>
      <c r="AD185" s="433"/>
      <c r="AE185" s="433"/>
      <c r="AF185" s="433"/>
      <c r="AG185" s="433"/>
      <c r="AH185" s="433"/>
      <c r="AI185" s="433"/>
      <c r="AJ185" s="433"/>
      <c r="AK185" s="433"/>
      <c r="AL185" s="433"/>
      <c r="AM185" s="433"/>
      <c r="AN185" s="433"/>
      <c r="AO185" s="433"/>
      <c r="AP185" s="433"/>
      <c r="AQ185" s="433"/>
      <c r="AR185" s="433"/>
      <c r="AS185" s="433"/>
      <c r="AT185" s="433"/>
      <c r="AU185" s="433"/>
      <c r="AV185" s="433"/>
      <c r="AW185" s="433"/>
      <c r="AX185" s="433"/>
      <c r="AY185" s="433"/>
      <c r="AZ185" s="433"/>
      <c r="BA185" s="433"/>
      <c r="BB185" s="433"/>
      <c r="BC185" s="433"/>
      <c r="BD185" s="433"/>
      <c r="BE185" s="433"/>
      <c r="BF185" s="433"/>
      <c r="BG185" s="433"/>
      <c r="BH185" s="433"/>
      <c r="BI185" s="433"/>
      <c r="BJ185" s="433"/>
      <c r="BK185" s="433"/>
      <c r="BL185" s="433"/>
      <c r="BM185" s="433"/>
      <c r="BN185" s="433"/>
      <c r="BO185" s="433"/>
      <c r="BP185" s="433"/>
      <c r="BQ185" s="433"/>
      <c r="BR185" s="433"/>
      <c r="BS185" s="433"/>
      <c r="BT185" s="433"/>
      <c r="BU185" s="433"/>
      <c r="BV185" s="433"/>
      <c r="BW185" s="433"/>
      <c r="BX185" s="433"/>
      <c r="BY185" s="433"/>
      <c r="BZ185" s="433"/>
      <c r="CA185" s="433"/>
      <c r="CB185" s="433"/>
      <c r="CC185" s="433"/>
      <c r="CD185" s="433"/>
      <c r="CE185" s="433"/>
      <c r="CF185" s="433"/>
      <c r="CG185" s="433"/>
      <c r="CH185" s="433"/>
      <c r="CI185" s="433"/>
      <c r="CJ185" s="433"/>
      <c r="CK185" s="433"/>
      <c r="CL185" s="433"/>
      <c r="CM185" s="433"/>
      <c r="CN185" s="433"/>
      <c r="CO185" s="433"/>
      <c r="CP185" s="433"/>
      <c r="CQ185" s="433"/>
      <c r="CR185" s="433"/>
      <c r="CS185" s="433"/>
      <c r="CT185" s="433"/>
      <c r="CU185" s="433"/>
      <c r="CV185" s="433"/>
      <c r="CW185" s="433"/>
      <c r="CX185" s="433"/>
      <c r="CY185" s="433"/>
      <c r="CZ185" s="433"/>
      <c r="DA185" s="433"/>
      <c r="DB185" s="433"/>
      <c r="DC185" s="433"/>
      <c r="DD185" s="433"/>
      <c r="DE185" s="433"/>
      <c r="DF185" s="433"/>
      <c r="DG185" s="433"/>
      <c r="DH185" s="433"/>
      <c r="DI185" s="433"/>
      <c r="DJ185" s="433"/>
      <c r="DK185" s="433"/>
      <c r="DL185" s="433"/>
      <c r="DM185" s="433"/>
      <c r="DN185" s="433"/>
      <c r="DO185" s="433"/>
      <c r="DP185" s="433"/>
      <c r="DQ185" s="433"/>
      <c r="DR185" s="433"/>
      <c r="DS185" s="433"/>
      <c r="DT185" s="433"/>
      <c r="DU185" s="433"/>
      <c r="DV185" s="433"/>
      <c r="DW185" s="433"/>
      <c r="DX185" s="433"/>
      <c r="DY185" s="433"/>
      <c r="DZ185" s="433"/>
      <c r="EA185" s="433"/>
      <c r="EB185" s="433"/>
      <c r="EC185" s="433"/>
      <c r="ED185" s="433"/>
      <c r="EE185" s="433"/>
      <c r="EF185" s="433"/>
      <c r="EG185" s="433"/>
      <c r="EH185" s="433"/>
      <c r="EI185" s="433"/>
      <c r="EJ185" s="433"/>
      <c r="EK185" s="433"/>
      <c r="EL185" s="433"/>
      <c r="EM185" s="433"/>
      <c r="EN185" s="433"/>
      <c r="EO185" s="433"/>
    </row>
    <row r="186" spans="1:145">
      <c r="A186" s="432"/>
      <c r="B186" s="432"/>
      <c r="C186" s="432"/>
      <c r="D186" s="432"/>
      <c r="E186" s="432"/>
      <c r="F186" s="432"/>
      <c r="G186" s="432"/>
      <c r="H186" s="432"/>
      <c r="I186" s="432"/>
      <c r="J186" s="432"/>
      <c r="K186" s="432"/>
      <c r="L186" s="432"/>
      <c r="M186" s="432"/>
      <c r="N186" s="432"/>
      <c r="O186" s="432"/>
      <c r="P186" s="432"/>
      <c r="U186" s="433"/>
      <c r="V186" s="433"/>
      <c r="W186" s="433"/>
      <c r="X186" s="433"/>
      <c r="Y186" s="433"/>
      <c r="Z186" s="433"/>
      <c r="AA186" s="433"/>
      <c r="AB186" s="433"/>
      <c r="AC186" s="433"/>
      <c r="AD186" s="433"/>
      <c r="AE186" s="433"/>
      <c r="AF186" s="433"/>
      <c r="AG186" s="433"/>
      <c r="AH186" s="433"/>
      <c r="AI186" s="433"/>
      <c r="AJ186" s="433"/>
      <c r="AK186" s="433"/>
      <c r="AL186" s="433"/>
      <c r="AM186" s="433"/>
      <c r="AN186" s="433"/>
      <c r="AO186" s="433"/>
      <c r="AP186" s="433"/>
      <c r="AQ186" s="433"/>
      <c r="AR186" s="433"/>
      <c r="AS186" s="433"/>
      <c r="AT186" s="433"/>
      <c r="AU186" s="433"/>
      <c r="AV186" s="433"/>
      <c r="AW186" s="433"/>
      <c r="AX186" s="433"/>
      <c r="AY186" s="433"/>
      <c r="AZ186" s="433"/>
      <c r="BA186" s="433"/>
      <c r="BB186" s="433"/>
      <c r="BC186" s="433"/>
      <c r="BD186" s="433"/>
      <c r="BE186" s="433"/>
      <c r="BF186" s="433"/>
      <c r="BG186" s="433"/>
      <c r="BH186" s="433"/>
      <c r="BI186" s="433"/>
      <c r="BJ186" s="433"/>
      <c r="BK186" s="433"/>
      <c r="BL186" s="433"/>
      <c r="BM186" s="433"/>
      <c r="BN186" s="433"/>
      <c r="BO186" s="433"/>
      <c r="BP186" s="433"/>
      <c r="BQ186" s="433"/>
      <c r="BR186" s="433"/>
      <c r="BS186" s="433"/>
      <c r="BT186" s="433"/>
      <c r="BU186" s="433"/>
      <c r="BV186" s="433"/>
      <c r="BW186" s="433"/>
      <c r="BX186" s="433"/>
      <c r="BY186" s="433"/>
      <c r="BZ186" s="433"/>
      <c r="CA186" s="433"/>
      <c r="CB186" s="433"/>
      <c r="CC186" s="433"/>
      <c r="CD186" s="433"/>
      <c r="CE186" s="433"/>
      <c r="CF186" s="433"/>
      <c r="CG186" s="433"/>
      <c r="CH186" s="433"/>
      <c r="CI186" s="433"/>
      <c r="CJ186" s="433"/>
      <c r="CK186" s="433"/>
      <c r="CL186" s="433"/>
      <c r="CM186" s="433"/>
      <c r="CN186" s="433"/>
      <c r="CO186" s="433"/>
      <c r="CP186" s="433"/>
      <c r="CQ186" s="433"/>
      <c r="CR186" s="433"/>
      <c r="CS186" s="433"/>
      <c r="CT186" s="433"/>
      <c r="CU186" s="433"/>
      <c r="CV186" s="433"/>
      <c r="CW186" s="433"/>
      <c r="CX186" s="433"/>
      <c r="CY186" s="433"/>
      <c r="CZ186" s="433"/>
      <c r="DA186" s="433"/>
      <c r="DB186" s="433"/>
      <c r="DC186" s="433"/>
      <c r="DD186" s="433"/>
      <c r="DE186" s="433"/>
      <c r="DF186" s="433"/>
      <c r="DG186" s="433"/>
      <c r="DH186" s="433"/>
      <c r="DI186" s="433"/>
      <c r="DJ186" s="433"/>
      <c r="DK186" s="433"/>
      <c r="DL186" s="433"/>
      <c r="DM186" s="433"/>
      <c r="DN186" s="433"/>
      <c r="DO186" s="433"/>
      <c r="DP186" s="433"/>
      <c r="DQ186" s="433"/>
      <c r="DR186" s="433"/>
      <c r="DS186" s="433"/>
      <c r="DT186" s="433"/>
      <c r="DU186" s="433"/>
      <c r="DV186" s="433"/>
      <c r="DW186" s="433"/>
      <c r="DX186" s="433"/>
      <c r="DY186" s="433"/>
      <c r="DZ186" s="433"/>
      <c r="EA186" s="433"/>
      <c r="EB186" s="433"/>
      <c r="EC186" s="433"/>
      <c r="ED186" s="433"/>
      <c r="EE186" s="433"/>
      <c r="EF186" s="433"/>
      <c r="EG186" s="433"/>
      <c r="EH186" s="433"/>
      <c r="EI186" s="433"/>
      <c r="EJ186" s="433"/>
      <c r="EK186" s="433"/>
      <c r="EL186" s="433"/>
      <c r="EM186" s="433"/>
      <c r="EN186" s="433"/>
      <c r="EO186" s="433"/>
    </row>
    <row r="187" spans="1:145">
      <c r="A187" s="432"/>
      <c r="B187" s="432"/>
      <c r="C187" s="432"/>
      <c r="D187" s="432"/>
      <c r="E187" s="432"/>
      <c r="F187" s="432"/>
      <c r="G187" s="432"/>
      <c r="H187" s="432"/>
      <c r="I187" s="432"/>
      <c r="J187" s="432"/>
      <c r="K187" s="432"/>
      <c r="L187" s="432"/>
      <c r="M187" s="432"/>
      <c r="N187" s="432"/>
      <c r="O187" s="432"/>
      <c r="P187" s="432"/>
      <c r="U187" s="433"/>
      <c r="V187" s="433"/>
      <c r="W187" s="433"/>
      <c r="X187" s="433"/>
      <c r="Y187" s="433"/>
      <c r="Z187" s="433"/>
      <c r="AA187" s="433"/>
      <c r="AB187" s="433"/>
      <c r="AC187" s="433"/>
      <c r="AD187" s="433"/>
      <c r="AE187" s="433"/>
      <c r="AF187" s="433"/>
      <c r="AG187" s="433"/>
      <c r="AH187" s="433"/>
      <c r="AI187" s="433"/>
      <c r="AJ187" s="433"/>
      <c r="AK187" s="433"/>
      <c r="AL187" s="433"/>
      <c r="AM187" s="433"/>
      <c r="AN187" s="433"/>
      <c r="AO187" s="433"/>
      <c r="AP187" s="433"/>
      <c r="AQ187" s="433"/>
      <c r="AR187" s="433"/>
      <c r="AS187" s="433"/>
      <c r="AT187" s="433"/>
      <c r="AU187" s="433"/>
      <c r="AV187" s="433"/>
      <c r="AW187" s="433"/>
      <c r="AX187" s="433"/>
      <c r="AY187" s="433"/>
      <c r="AZ187" s="433"/>
      <c r="BA187" s="433"/>
      <c r="BB187" s="433"/>
      <c r="BC187" s="433"/>
      <c r="BD187" s="433"/>
      <c r="BE187" s="433"/>
      <c r="BF187" s="433"/>
      <c r="BG187" s="433"/>
      <c r="BH187" s="433"/>
      <c r="BI187" s="433"/>
      <c r="BJ187" s="433"/>
      <c r="BK187" s="433"/>
      <c r="BL187" s="433"/>
      <c r="BM187" s="433"/>
      <c r="BN187" s="433"/>
      <c r="BO187" s="433"/>
      <c r="BP187" s="433"/>
      <c r="BQ187" s="433"/>
      <c r="BR187" s="433"/>
      <c r="BS187" s="433"/>
      <c r="BT187" s="433"/>
      <c r="BU187" s="433"/>
      <c r="BV187" s="433"/>
      <c r="BW187" s="433"/>
      <c r="BX187" s="433"/>
      <c r="BY187" s="433"/>
      <c r="BZ187" s="433"/>
      <c r="CA187" s="433"/>
      <c r="CB187" s="433"/>
      <c r="CC187" s="433"/>
      <c r="CD187" s="433"/>
      <c r="CE187" s="433"/>
      <c r="CF187" s="433"/>
      <c r="CG187" s="433"/>
      <c r="CH187" s="433"/>
      <c r="CI187" s="433"/>
      <c r="CJ187" s="433"/>
      <c r="CK187" s="433"/>
      <c r="CL187" s="433"/>
      <c r="CM187" s="433"/>
      <c r="CN187" s="433"/>
      <c r="CO187" s="433"/>
      <c r="CP187" s="433"/>
      <c r="CQ187" s="433"/>
      <c r="CR187" s="433"/>
      <c r="CS187" s="433"/>
      <c r="CT187" s="433"/>
      <c r="CU187" s="433"/>
      <c r="CV187" s="433"/>
      <c r="CW187" s="433"/>
      <c r="CX187" s="433"/>
      <c r="CY187" s="433"/>
      <c r="CZ187" s="433"/>
      <c r="DA187" s="433"/>
      <c r="DB187" s="433"/>
      <c r="DC187" s="433"/>
      <c r="DD187" s="433"/>
      <c r="DE187" s="433"/>
      <c r="DF187" s="433"/>
      <c r="DG187" s="433"/>
      <c r="DH187" s="433"/>
      <c r="DI187" s="433"/>
      <c r="DJ187" s="433"/>
      <c r="DK187" s="433"/>
      <c r="DL187" s="433"/>
      <c r="DM187" s="433"/>
      <c r="DN187" s="433"/>
      <c r="DO187" s="433"/>
      <c r="DP187" s="433"/>
      <c r="DQ187" s="433"/>
      <c r="DR187" s="433"/>
      <c r="DS187" s="433"/>
      <c r="DT187" s="433"/>
      <c r="DU187" s="433"/>
      <c r="DV187" s="433"/>
      <c r="DW187" s="433"/>
      <c r="DX187" s="433"/>
      <c r="DY187" s="433"/>
      <c r="DZ187" s="433"/>
      <c r="EA187" s="433"/>
      <c r="EB187" s="433"/>
      <c r="EC187" s="433"/>
      <c r="ED187" s="433"/>
      <c r="EE187" s="433"/>
      <c r="EF187" s="433"/>
      <c r="EG187" s="433"/>
      <c r="EH187" s="433"/>
      <c r="EI187" s="433"/>
      <c r="EJ187" s="433"/>
      <c r="EK187" s="433"/>
      <c r="EL187" s="433"/>
      <c r="EM187" s="433"/>
      <c r="EN187" s="433"/>
      <c r="EO187" s="433"/>
    </row>
    <row r="188" spans="1:145">
      <c r="A188" s="432"/>
      <c r="B188" s="432"/>
      <c r="C188" s="432"/>
      <c r="D188" s="432"/>
      <c r="E188" s="432"/>
      <c r="F188" s="432"/>
      <c r="G188" s="432"/>
      <c r="H188" s="432"/>
      <c r="I188" s="432"/>
      <c r="J188" s="432"/>
      <c r="K188" s="432"/>
      <c r="L188" s="432"/>
      <c r="M188" s="432"/>
      <c r="N188" s="432"/>
      <c r="O188" s="432"/>
      <c r="P188" s="432"/>
      <c r="U188" s="433"/>
      <c r="V188" s="433"/>
      <c r="W188" s="433"/>
      <c r="X188" s="433"/>
      <c r="Y188" s="433"/>
      <c r="Z188" s="433"/>
      <c r="AA188" s="433"/>
      <c r="AB188" s="433"/>
      <c r="AC188" s="433"/>
      <c r="AD188" s="433"/>
      <c r="AE188" s="433"/>
      <c r="AF188" s="433"/>
      <c r="AG188" s="433"/>
      <c r="AH188" s="433"/>
      <c r="AI188" s="433"/>
      <c r="AJ188" s="433"/>
      <c r="AK188" s="433"/>
      <c r="AL188" s="433"/>
      <c r="AM188" s="433"/>
      <c r="AN188" s="433"/>
      <c r="AO188" s="433"/>
      <c r="AP188" s="433"/>
      <c r="AQ188" s="433"/>
      <c r="AR188" s="433"/>
      <c r="AS188" s="433"/>
      <c r="AT188" s="433"/>
      <c r="AU188" s="433"/>
      <c r="AV188" s="433"/>
      <c r="AW188" s="433"/>
      <c r="AX188" s="433"/>
      <c r="AY188" s="433"/>
      <c r="AZ188" s="433"/>
      <c r="BA188" s="433"/>
      <c r="BB188" s="433"/>
      <c r="BC188" s="433"/>
      <c r="BD188" s="433"/>
      <c r="BE188" s="433"/>
      <c r="BF188" s="433"/>
      <c r="BG188" s="433"/>
      <c r="BH188" s="433"/>
      <c r="BI188" s="433"/>
      <c r="BJ188" s="433"/>
      <c r="BK188" s="433"/>
      <c r="BL188" s="433"/>
      <c r="BM188" s="433"/>
      <c r="BN188" s="433"/>
      <c r="BO188" s="433"/>
      <c r="BP188" s="433"/>
      <c r="BQ188" s="433"/>
      <c r="BR188" s="433"/>
      <c r="BS188" s="433"/>
      <c r="BT188" s="433"/>
      <c r="BU188" s="433"/>
      <c r="BV188" s="433"/>
      <c r="BW188" s="433"/>
      <c r="BX188" s="433"/>
      <c r="BY188" s="433"/>
      <c r="BZ188" s="433"/>
      <c r="CA188" s="433"/>
      <c r="CB188" s="433"/>
      <c r="CC188" s="433"/>
      <c r="CD188" s="433"/>
      <c r="CE188" s="433"/>
      <c r="CF188" s="433"/>
      <c r="CG188" s="433"/>
      <c r="CH188" s="433"/>
      <c r="CI188" s="433"/>
      <c r="CJ188" s="433"/>
      <c r="CK188" s="433"/>
      <c r="CL188" s="433"/>
      <c r="CM188" s="433"/>
      <c r="CN188" s="433"/>
      <c r="CO188" s="433"/>
      <c r="CP188" s="433"/>
      <c r="CQ188" s="433"/>
      <c r="CR188" s="433"/>
      <c r="CS188" s="433"/>
      <c r="CT188" s="433"/>
      <c r="CU188" s="433"/>
      <c r="CV188" s="433"/>
      <c r="CW188" s="433"/>
      <c r="CX188" s="433"/>
      <c r="CY188" s="433"/>
      <c r="CZ188" s="433"/>
      <c r="DA188" s="433"/>
      <c r="DB188" s="433"/>
      <c r="DC188" s="433"/>
      <c r="DD188" s="433"/>
      <c r="DE188" s="433"/>
      <c r="DF188" s="433"/>
      <c r="DG188" s="433"/>
      <c r="DH188" s="433"/>
      <c r="DI188" s="433"/>
      <c r="DJ188" s="433"/>
      <c r="DK188" s="433"/>
      <c r="DL188" s="433"/>
      <c r="DM188" s="433"/>
      <c r="DN188" s="433"/>
      <c r="DO188" s="433"/>
      <c r="DP188" s="433"/>
      <c r="DQ188" s="433"/>
      <c r="DR188" s="433"/>
      <c r="DS188" s="433"/>
      <c r="DT188" s="433"/>
      <c r="DU188" s="433"/>
      <c r="DV188" s="433"/>
      <c r="DW188" s="433"/>
      <c r="DX188" s="433"/>
      <c r="DY188" s="433"/>
      <c r="DZ188" s="433"/>
      <c r="EA188" s="433"/>
      <c r="EB188" s="433"/>
      <c r="EC188" s="433"/>
      <c r="ED188" s="433"/>
      <c r="EE188" s="433"/>
      <c r="EF188" s="433"/>
      <c r="EG188" s="433"/>
      <c r="EH188" s="433"/>
      <c r="EI188" s="433"/>
      <c r="EJ188" s="433"/>
      <c r="EK188" s="433"/>
      <c r="EL188" s="433"/>
      <c r="EM188" s="433"/>
      <c r="EN188" s="433"/>
      <c r="EO188" s="433"/>
    </row>
    <row r="189" spans="1:145">
      <c r="A189" s="432"/>
      <c r="B189" s="432"/>
      <c r="C189" s="432"/>
      <c r="D189" s="432"/>
      <c r="E189" s="432"/>
      <c r="F189" s="432"/>
      <c r="G189" s="432"/>
      <c r="H189" s="432"/>
      <c r="I189" s="432"/>
      <c r="J189" s="432"/>
      <c r="K189" s="432"/>
      <c r="L189" s="432"/>
      <c r="M189" s="432"/>
      <c r="N189" s="432"/>
      <c r="O189" s="432"/>
      <c r="P189" s="432"/>
      <c r="U189" s="433"/>
      <c r="V189" s="433"/>
      <c r="W189" s="433"/>
      <c r="X189" s="433"/>
      <c r="Y189" s="433"/>
      <c r="Z189" s="433"/>
      <c r="AA189" s="433"/>
      <c r="AB189" s="433"/>
      <c r="AC189" s="433"/>
      <c r="AD189" s="433"/>
      <c r="AE189" s="433"/>
      <c r="AF189" s="433"/>
      <c r="AG189" s="433"/>
      <c r="AH189" s="433"/>
      <c r="AI189" s="433"/>
      <c r="AJ189" s="433"/>
      <c r="AK189" s="433"/>
      <c r="AL189" s="433"/>
      <c r="AM189" s="433"/>
      <c r="AN189" s="433"/>
      <c r="AO189" s="433"/>
      <c r="AP189" s="433"/>
      <c r="AQ189" s="433"/>
      <c r="AR189" s="433"/>
      <c r="AS189" s="433"/>
      <c r="AT189" s="433"/>
      <c r="AU189" s="433"/>
      <c r="AV189" s="433"/>
      <c r="AW189" s="433"/>
      <c r="AX189" s="433"/>
      <c r="AY189" s="433"/>
      <c r="AZ189" s="433"/>
      <c r="BA189" s="433"/>
      <c r="BB189" s="433"/>
      <c r="BC189" s="433"/>
      <c r="BD189" s="433"/>
      <c r="BE189" s="433"/>
      <c r="BF189" s="433"/>
      <c r="BG189" s="433"/>
      <c r="BH189" s="433"/>
      <c r="BI189" s="433"/>
      <c r="BJ189" s="433"/>
      <c r="BK189" s="433"/>
      <c r="BL189" s="433"/>
      <c r="BM189" s="433"/>
      <c r="BN189" s="433"/>
      <c r="BO189" s="433"/>
      <c r="BP189" s="433"/>
      <c r="BQ189" s="433"/>
      <c r="BR189" s="433"/>
      <c r="BS189" s="433"/>
      <c r="BT189" s="433"/>
      <c r="BU189" s="433"/>
      <c r="BV189" s="433"/>
      <c r="BW189" s="433"/>
      <c r="BX189" s="433"/>
      <c r="BY189" s="433"/>
      <c r="BZ189" s="433"/>
      <c r="CA189" s="433"/>
      <c r="CB189" s="433"/>
      <c r="CC189" s="433"/>
      <c r="CD189" s="433"/>
      <c r="CE189" s="433"/>
      <c r="CF189" s="433"/>
      <c r="CG189" s="433"/>
      <c r="CH189" s="433"/>
      <c r="CI189" s="433"/>
      <c r="CJ189" s="433"/>
      <c r="CK189" s="433"/>
      <c r="CL189" s="433"/>
      <c r="CM189" s="433"/>
      <c r="CN189" s="433"/>
      <c r="CO189" s="433"/>
      <c r="CP189" s="433"/>
      <c r="CQ189" s="433"/>
      <c r="CR189" s="433"/>
      <c r="CS189" s="433"/>
      <c r="CT189" s="433"/>
      <c r="CU189" s="433"/>
      <c r="CV189" s="433"/>
      <c r="CW189" s="433"/>
      <c r="CX189" s="433"/>
      <c r="CY189" s="433"/>
      <c r="CZ189" s="433"/>
      <c r="DA189" s="433"/>
      <c r="DB189" s="433"/>
      <c r="DC189" s="433"/>
      <c r="DD189" s="433"/>
      <c r="DE189" s="433"/>
      <c r="DF189" s="433"/>
      <c r="DG189" s="433"/>
      <c r="DH189" s="433"/>
      <c r="DI189" s="433"/>
      <c r="DJ189" s="433"/>
      <c r="DK189" s="433"/>
      <c r="DL189" s="433"/>
      <c r="DM189" s="433"/>
      <c r="DN189" s="433"/>
      <c r="DO189" s="433"/>
      <c r="DP189" s="433"/>
      <c r="DQ189" s="433"/>
      <c r="DR189" s="433"/>
      <c r="DS189" s="433"/>
      <c r="DT189" s="433"/>
      <c r="DU189" s="433"/>
      <c r="DV189" s="433"/>
      <c r="DW189" s="433"/>
      <c r="DX189" s="433"/>
      <c r="DY189" s="433"/>
      <c r="DZ189" s="433"/>
      <c r="EA189" s="433"/>
      <c r="EB189" s="433"/>
      <c r="EC189" s="433"/>
      <c r="ED189" s="433"/>
      <c r="EE189" s="433"/>
      <c r="EF189" s="433"/>
      <c r="EG189" s="433"/>
      <c r="EH189" s="433"/>
      <c r="EI189" s="433"/>
      <c r="EJ189" s="433"/>
      <c r="EK189" s="433"/>
      <c r="EL189" s="433"/>
      <c r="EM189" s="433"/>
      <c r="EN189" s="433"/>
      <c r="EO189" s="433"/>
    </row>
    <row r="190" spans="1:145">
      <c r="A190" s="432"/>
      <c r="B190" s="432"/>
      <c r="C190" s="432"/>
      <c r="D190" s="432"/>
      <c r="E190" s="432"/>
      <c r="F190" s="432"/>
      <c r="G190" s="432"/>
      <c r="H190" s="432"/>
      <c r="I190" s="432"/>
      <c r="J190" s="432"/>
      <c r="K190" s="432"/>
      <c r="L190" s="432"/>
      <c r="M190" s="432"/>
      <c r="N190" s="432"/>
      <c r="O190" s="432"/>
      <c r="P190" s="432"/>
      <c r="U190" s="433"/>
      <c r="V190" s="433"/>
      <c r="W190" s="433"/>
      <c r="X190" s="433"/>
      <c r="Y190" s="433"/>
      <c r="Z190" s="433"/>
      <c r="AA190" s="433"/>
      <c r="AB190" s="433"/>
      <c r="AC190" s="433"/>
      <c r="AD190" s="433"/>
      <c r="AE190" s="433"/>
      <c r="AF190" s="433"/>
      <c r="AG190" s="433"/>
      <c r="AH190" s="433"/>
      <c r="AI190" s="433"/>
      <c r="AJ190" s="433"/>
      <c r="AK190" s="433"/>
      <c r="AL190" s="433"/>
      <c r="AM190" s="433"/>
      <c r="AN190" s="433"/>
      <c r="AO190" s="433"/>
      <c r="AP190" s="433"/>
      <c r="AQ190" s="433"/>
      <c r="AR190" s="433"/>
      <c r="AS190" s="433"/>
      <c r="AT190" s="433"/>
      <c r="AU190" s="433"/>
      <c r="AV190" s="433"/>
      <c r="AW190" s="433"/>
      <c r="AX190" s="433"/>
      <c r="AY190" s="433"/>
      <c r="AZ190" s="433"/>
      <c r="BA190" s="433"/>
      <c r="BB190" s="433"/>
      <c r="BC190" s="433"/>
      <c r="BD190" s="433"/>
      <c r="BE190" s="433"/>
      <c r="BF190" s="433"/>
      <c r="BG190" s="433"/>
      <c r="BH190" s="433"/>
      <c r="BI190" s="433"/>
      <c r="BJ190" s="433"/>
      <c r="BK190" s="433"/>
      <c r="BL190" s="433"/>
      <c r="BM190" s="433"/>
      <c r="BN190" s="433"/>
      <c r="BO190" s="433"/>
      <c r="BP190" s="433"/>
      <c r="BQ190" s="433"/>
      <c r="BR190" s="433"/>
      <c r="BS190" s="433"/>
      <c r="BT190" s="433"/>
      <c r="BU190" s="433"/>
      <c r="BV190" s="433"/>
      <c r="BW190" s="433"/>
      <c r="BX190" s="433"/>
      <c r="BY190" s="433"/>
      <c r="BZ190" s="433"/>
      <c r="CA190" s="433"/>
      <c r="CB190" s="433"/>
      <c r="CC190" s="433"/>
      <c r="CD190" s="433"/>
      <c r="CE190" s="433"/>
      <c r="CF190" s="433"/>
      <c r="CG190" s="433"/>
      <c r="CH190" s="433"/>
      <c r="CI190" s="433"/>
      <c r="CJ190" s="433"/>
      <c r="CK190" s="433"/>
      <c r="CL190" s="433"/>
      <c r="CM190" s="433"/>
      <c r="CN190" s="433"/>
      <c r="CO190" s="433"/>
      <c r="CP190" s="433"/>
      <c r="CQ190" s="433"/>
      <c r="CR190" s="433"/>
      <c r="CS190" s="433"/>
      <c r="CT190" s="433"/>
      <c r="CU190" s="433"/>
      <c r="CV190" s="433"/>
      <c r="CW190" s="433"/>
      <c r="CX190" s="433"/>
      <c r="CY190" s="433"/>
      <c r="CZ190" s="433"/>
      <c r="DA190" s="433"/>
      <c r="DB190" s="433"/>
      <c r="DC190" s="433"/>
      <c r="DD190" s="433"/>
      <c r="DE190" s="433"/>
      <c r="DF190" s="433"/>
      <c r="DG190" s="433"/>
      <c r="DH190" s="433"/>
      <c r="DI190" s="433"/>
      <c r="DJ190" s="433"/>
      <c r="DK190" s="433"/>
      <c r="DL190" s="433"/>
      <c r="DM190" s="433"/>
      <c r="DN190" s="433"/>
      <c r="DO190" s="433"/>
      <c r="DP190" s="433"/>
      <c r="DQ190" s="433"/>
      <c r="DR190" s="433"/>
      <c r="DS190" s="433"/>
      <c r="DT190" s="433"/>
      <c r="DU190" s="433"/>
      <c r="DV190" s="433"/>
      <c r="DW190" s="433"/>
      <c r="DX190" s="433"/>
      <c r="DY190" s="433"/>
      <c r="DZ190" s="433"/>
      <c r="EA190" s="433"/>
      <c r="EB190" s="433"/>
      <c r="EC190" s="433"/>
      <c r="ED190" s="433"/>
      <c r="EE190" s="433"/>
      <c r="EF190" s="433"/>
      <c r="EG190" s="433"/>
      <c r="EH190" s="433"/>
      <c r="EI190" s="433"/>
      <c r="EJ190" s="433"/>
      <c r="EK190" s="433"/>
      <c r="EL190" s="433"/>
      <c r="EM190" s="433"/>
      <c r="EN190" s="433"/>
      <c r="EO190" s="433"/>
    </row>
    <row r="191" spans="1:145">
      <c r="A191" s="432"/>
      <c r="B191" s="432"/>
      <c r="C191" s="432"/>
      <c r="D191" s="432"/>
      <c r="E191" s="432"/>
      <c r="F191" s="432"/>
      <c r="G191" s="432"/>
      <c r="H191" s="432"/>
      <c r="I191" s="432"/>
      <c r="J191" s="432"/>
      <c r="K191" s="432"/>
      <c r="L191" s="432"/>
      <c r="M191" s="432"/>
      <c r="N191" s="432"/>
      <c r="O191" s="432"/>
      <c r="P191" s="432"/>
      <c r="U191" s="433"/>
      <c r="V191" s="433"/>
      <c r="W191" s="433"/>
      <c r="X191" s="433"/>
      <c r="Y191" s="433"/>
      <c r="Z191" s="433"/>
      <c r="AA191" s="433"/>
      <c r="AB191" s="433"/>
      <c r="AC191" s="433"/>
      <c r="AD191" s="433"/>
      <c r="AE191" s="433"/>
      <c r="AF191" s="433"/>
      <c r="AG191" s="433"/>
      <c r="AH191" s="433"/>
      <c r="AI191" s="433"/>
      <c r="AJ191" s="433"/>
      <c r="AK191" s="433"/>
      <c r="AL191" s="433"/>
      <c r="AM191" s="433"/>
      <c r="AN191" s="433"/>
      <c r="AO191" s="433"/>
      <c r="AP191" s="433"/>
      <c r="AQ191" s="433"/>
      <c r="AR191" s="433"/>
      <c r="AS191" s="433"/>
      <c r="AT191" s="433"/>
      <c r="AU191" s="433"/>
      <c r="AV191" s="433"/>
      <c r="AW191" s="433"/>
      <c r="AX191" s="433"/>
      <c r="AY191" s="433"/>
      <c r="AZ191" s="433"/>
      <c r="BA191" s="433"/>
      <c r="BB191" s="433"/>
      <c r="BC191" s="433"/>
      <c r="BD191" s="433"/>
      <c r="BE191" s="433"/>
      <c r="BF191" s="433"/>
      <c r="BG191" s="433"/>
      <c r="BH191" s="433"/>
      <c r="BI191" s="433"/>
      <c r="BJ191" s="433"/>
      <c r="BK191" s="433"/>
      <c r="BL191" s="433"/>
      <c r="BM191" s="433"/>
      <c r="BN191" s="433"/>
      <c r="BO191" s="433"/>
      <c r="BP191" s="433"/>
      <c r="BQ191" s="433"/>
      <c r="BR191" s="433"/>
      <c r="BS191" s="433"/>
      <c r="BT191" s="433"/>
      <c r="BU191" s="433"/>
      <c r="BV191" s="433"/>
      <c r="BW191" s="433"/>
      <c r="BX191" s="433"/>
      <c r="BY191" s="433"/>
      <c r="BZ191" s="433"/>
      <c r="CA191" s="433"/>
      <c r="CB191" s="433"/>
      <c r="CC191" s="433"/>
      <c r="CD191" s="433"/>
      <c r="CE191" s="433"/>
      <c r="CF191" s="433"/>
      <c r="CG191" s="433"/>
      <c r="CH191" s="433"/>
      <c r="CI191" s="433"/>
      <c r="CJ191" s="433"/>
      <c r="CK191" s="433"/>
      <c r="CL191" s="433"/>
      <c r="CM191" s="433"/>
      <c r="CN191" s="433"/>
      <c r="CO191" s="433"/>
      <c r="CP191" s="433"/>
      <c r="CQ191" s="433"/>
      <c r="CR191" s="433"/>
      <c r="CS191" s="433"/>
      <c r="CT191" s="433"/>
      <c r="CU191" s="433"/>
      <c r="CV191" s="433"/>
      <c r="CW191" s="433"/>
      <c r="CX191" s="433"/>
      <c r="CY191" s="433"/>
      <c r="CZ191" s="433"/>
      <c r="DA191" s="433"/>
      <c r="DB191" s="433"/>
      <c r="DC191" s="433"/>
      <c r="DD191" s="433"/>
      <c r="DE191" s="433"/>
      <c r="DF191" s="433"/>
      <c r="DG191" s="433"/>
      <c r="DH191" s="433"/>
      <c r="DI191" s="433"/>
      <c r="DJ191" s="433"/>
      <c r="DK191" s="433"/>
      <c r="DL191" s="433"/>
      <c r="DM191" s="433"/>
      <c r="DN191" s="433"/>
      <c r="DO191" s="433"/>
      <c r="DP191" s="433"/>
      <c r="DQ191" s="433"/>
      <c r="DR191" s="433"/>
      <c r="DS191" s="433"/>
      <c r="DT191" s="433"/>
      <c r="DU191" s="433"/>
      <c r="DV191" s="433"/>
      <c r="DW191" s="433"/>
      <c r="DX191" s="433"/>
      <c r="DY191" s="433"/>
      <c r="DZ191" s="433"/>
      <c r="EA191" s="433"/>
      <c r="EB191" s="433"/>
      <c r="EC191" s="433"/>
      <c r="ED191" s="433"/>
      <c r="EE191" s="433"/>
      <c r="EF191" s="433"/>
      <c r="EG191" s="433"/>
      <c r="EH191" s="433"/>
      <c r="EI191" s="433"/>
      <c r="EJ191" s="433"/>
      <c r="EK191" s="433"/>
      <c r="EL191" s="433"/>
      <c r="EM191" s="433"/>
      <c r="EN191" s="433"/>
      <c r="EO191" s="433"/>
    </row>
    <row r="192" spans="1:145">
      <c r="A192" s="432"/>
      <c r="B192" s="432"/>
      <c r="C192" s="432"/>
      <c r="D192" s="432"/>
      <c r="E192" s="432"/>
      <c r="F192" s="432"/>
      <c r="G192" s="432"/>
      <c r="H192" s="432"/>
      <c r="I192" s="432"/>
      <c r="J192" s="432"/>
      <c r="K192" s="432"/>
      <c r="L192" s="432"/>
      <c r="M192" s="432"/>
      <c r="N192" s="432"/>
      <c r="O192" s="432"/>
      <c r="P192" s="432"/>
      <c r="U192" s="433"/>
      <c r="V192" s="433"/>
      <c r="W192" s="433"/>
      <c r="X192" s="433"/>
      <c r="Y192" s="433"/>
      <c r="Z192" s="433"/>
      <c r="AA192" s="433"/>
      <c r="AB192" s="433"/>
      <c r="AC192" s="433"/>
      <c r="AD192" s="433"/>
      <c r="AE192" s="433"/>
      <c r="AF192" s="433"/>
      <c r="AG192" s="433"/>
      <c r="AH192" s="433"/>
      <c r="AI192" s="433"/>
      <c r="AJ192" s="433"/>
      <c r="AK192" s="433"/>
      <c r="AL192" s="433"/>
      <c r="AM192" s="433"/>
      <c r="AN192" s="433"/>
      <c r="AO192" s="433"/>
      <c r="AP192" s="433"/>
      <c r="AQ192" s="433"/>
      <c r="AR192" s="433"/>
      <c r="AS192" s="433"/>
      <c r="AT192" s="433"/>
      <c r="AU192" s="433"/>
      <c r="AV192" s="433"/>
      <c r="AW192" s="433"/>
      <c r="AX192" s="433"/>
      <c r="AY192" s="433"/>
      <c r="AZ192" s="433"/>
      <c r="BA192" s="433"/>
      <c r="BB192" s="433"/>
      <c r="BC192" s="433"/>
      <c r="BD192" s="433"/>
      <c r="BE192" s="433"/>
      <c r="BF192" s="433"/>
      <c r="BG192" s="433"/>
      <c r="BH192" s="433"/>
      <c r="BI192" s="433"/>
      <c r="BJ192" s="433"/>
      <c r="BK192" s="433"/>
      <c r="BL192" s="433"/>
      <c r="BM192" s="433"/>
      <c r="BN192" s="433"/>
      <c r="BO192" s="433"/>
      <c r="BP192" s="433"/>
      <c r="BQ192" s="433"/>
      <c r="BR192" s="433"/>
      <c r="BS192" s="433"/>
      <c r="BT192" s="433"/>
      <c r="BU192" s="433"/>
      <c r="BV192" s="433"/>
      <c r="BW192" s="433"/>
      <c r="BX192" s="433"/>
      <c r="BY192" s="433"/>
      <c r="BZ192" s="433"/>
      <c r="CA192" s="433"/>
      <c r="CB192" s="433"/>
      <c r="CC192" s="433"/>
      <c r="CD192" s="433"/>
      <c r="CE192" s="433"/>
      <c r="CF192" s="433"/>
      <c r="CG192" s="433"/>
      <c r="CH192" s="433"/>
      <c r="CI192" s="433"/>
      <c r="CJ192" s="433"/>
      <c r="CK192" s="433"/>
      <c r="CL192" s="433"/>
      <c r="CM192" s="433"/>
      <c r="CN192" s="433"/>
      <c r="CO192" s="433"/>
      <c r="CP192" s="433"/>
      <c r="CQ192" s="433"/>
      <c r="CR192" s="433"/>
      <c r="CS192" s="433"/>
      <c r="CT192" s="433"/>
      <c r="CU192" s="433"/>
      <c r="CV192" s="433"/>
      <c r="CW192" s="433"/>
      <c r="CX192" s="433"/>
      <c r="CY192" s="433"/>
      <c r="CZ192" s="433"/>
      <c r="DA192" s="433"/>
      <c r="DB192" s="433"/>
      <c r="DC192" s="433"/>
      <c r="DD192" s="433"/>
      <c r="DE192" s="433"/>
      <c r="DF192" s="433"/>
      <c r="DG192" s="433"/>
      <c r="DH192" s="433"/>
      <c r="DI192" s="433"/>
      <c r="DJ192" s="433"/>
      <c r="DK192" s="433"/>
      <c r="DL192" s="433"/>
      <c r="DM192" s="433"/>
      <c r="DN192" s="433"/>
      <c r="DO192" s="433"/>
      <c r="DP192" s="433"/>
      <c r="DQ192" s="433"/>
      <c r="DR192" s="433"/>
      <c r="DS192" s="433"/>
      <c r="DT192" s="433"/>
      <c r="DU192" s="433"/>
      <c r="DV192" s="433"/>
      <c r="DW192" s="433"/>
      <c r="DX192" s="433"/>
      <c r="DY192" s="433"/>
      <c r="DZ192" s="433"/>
      <c r="EA192" s="433"/>
      <c r="EB192" s="433"/>
      <c r="EC192" s="433"/>
      <c r="ED192" s="433"/>
      <c r="EE192" s="433"/>
      <c r="EF192" s="433"/>
      <c r="EG192" s="433"/>
      <c r="EH192" s="433"/>
      <c r="EI192" s="433"/>
      <c r="EJ192" s="433"/>
      <c r="EK192" s="433"/>
      <c r="EL192" s="433"/>
      <c r="EM192" s="433"/>
      <c r="EN192" s="433"/>
      <c r="EO192" s="433"/>
    </row>
    <row r="193" spans="1:145">
      <c r="A193" s="432"/>
      <c r="B193" s="432"/>
      <c r="C193" s="432"/>
      <c r="D193" s="432"/>
      <c r="E193" s="432"/>
      <c r="F193" s="432"/>
      <c r="G193" s="432"/>
      <c r="H193" s="432"/>
      <c r="I193" s="432"/>
      <c r="J193" s="432"/>
      <c r="K193" s="432"/>
      <c r="L193" s="432"/>
      <c r="M193" s="432"/>
      <c r="N193" s="432"/>
      <c r="O193" s="432"/>
      <c r="P193" s="432"/>
      <c r="U193" s="433"/>
      <c r="V193" s="433"/>
      <c r="W193" s="433"/>
      <c r="X193" s="433"/>
      <c r="Y193" s="433"/>
      <c r="Z193" s="433"/>
      <c r="AA193" s="433"/>
      <c r="AB193" s="433"/>
      <c r="AC193" s="433"/>
      <c r="AD193" s="433"/>
      <c r="AE193" s="433"/>
      <c r="AF193" s="433"/>
      <c r="AG193" s="433"/>
      <c r="AH193" s="433"/>
      <c r="AI193" s="433"/>
      <c r="AJ193" s="433"/>
      <c r="AK193" s="433"/>
      <c r="AL193" s="433"/>
      <c r="AM193" s="433"/>
      <c r="AN193" s="433"/>
      <c r="AO193" s="433"/>
      <c r="AP193" s="433"/>
      <c r="AQ193" s="433"/>
      <c r="AR193" s="433"/>
      <c r="AS193" s="433"/>
      <c r="AT193" s="433"/>
      <c r="AU193" s="433"/>
      <c r="AV193" s="433"/>
      <c r="AW193" s="433"/>
      <c r="AX193" s="433"/>
      <c r="AY193" s="433"/>
      <c r="AZ193" s="433"/>
      <c r="BA193" s="433"/>
      <c r="BB193" s="433"/>
      <c r="BC193" s="433"/>
      <c r="BD193" s="433"/>
      <c r="BE193" s="433"/>
      <c r="BF193" s="433"/>
      <c r="BG193" s="433"/>
      <c r="BH193" s="433"/>
      <c r="BI193" s="433"/>
      <c r="BJ193" s="433"/>
      <c r="BK193" s="433"/>
      <c r="BL193" s="433"/>
      <c r="BM193" s="433"/>
      <c r="BN193" s="433"/>
      <c r="BO193" s="433"/>
      <c r="BP193" s="433"/>
      <c r="BQ193" s="433"/>
      <c r="BR193" s="433"/>
      <c r="BS193" s="433"/>
      <c r="BT193" s="433"/>
      <c r="BU193" s="433"/>
      <c r="BV193" s="433"/>
      <c r="BW193" s="433"/>
      <c r="BX193" s="433"/>
      <c r="BY193" s="433"/>
      <c r="BZ193" s="433"/>
      <c r="CA193" s="433"/>
      <c r="CB193" s="433"/>
      <c r="CC193" s="433"/>
      <c r="CD193" s="433"/>
      <c r="CE193" s="433"/>
      <c r="CF193" s="433"/>
      <c r="CG193" s="433"/>
      <c r="CH193" s="433"/>
      <c r="CI193" s="433"/>
      <c r="CJ193" s="433"/>
      <c r="CK193" s="433"/>
      <c r="CL193" s="433"/>
      <c r="CM193" s="433"/>
      <c r="CN193" s="433"/>
      <c r="CO193" s="433"/>
      <c r="CP193" s="433"/>
      <c r="CQ193" s="433"/>
      <c r="CR193" s="433"/>
      <c r="CS193" s="433"/>
      <c r="CT193" s="433"/>
      <c r="CU193" s="433"/>
      <c r="CV193" s="433"/>
      <c r="CW193" s="433"/>
      <c r="CX193" s="433"/>
      <c r="CY193" s="433"/>
      <c r="CZ193" s="433"/>
      <c r="DA193" s="433"/>
      <c r="DB193" s="433"/>
      <c r="DC193" s="433"/>
      <c r="DD193" s="433"/>
      <c r="DE193" s="433"/>
      <c r="DF193" s="433"/>
      <c r="DG193" s="433"/>
      <c r="DH193" s="433"/>
      <c r="DI193" s="433"/>
      <c r="DJ193" s="433"/>
      <c r="DK193" s="433"/>
      <c r="DL193" s="433"/>
      <c r="DM193" s="433"/>
      <c r="DN193" s="433"/>
      <c r="DO193" s="433"/>
      <c r="DP193" s="433"/>
      <c r="DQ193" s="433"/>
      <c r="DR193" s="433"/>
      <c r="DS193" s="433"/>
      <c r="DT193" s="433"/>
      <c r="DU193" s="433"/>
      <c r="DV193" s="433"/>
      <c r="DW193" s="433"/>
      <c r="DX193" s="433"/>
      <c r="DY193" s="433"/>
      <c r="DZ193" s="433"/>
      <c r="EA193" s="433"/>
      <c r="EB193" s="433"/>
      <c r="EC193" s="433"/>
      <c r="ED193" s="433"/>
      <c r="EE193" s="433"/>
      <c r="EF193" s="433"/>
      <c r="EG193" s="433"/>
      <c r="EH193" s="433"/>
      <c r="EI193" s="433"/>
      <c r="EJ193" s="433"/>
      <c r="EK193" s="433"/>
      <c r="EL193" s="433"/>
      <c r="EM193" s="433"/>
      <c r="EN193" s="433"/>
      <c r="EO193" s="433"/>
    </row>
    <row r="194" spans="1:145">
      <c r="A194" s="432"/>
      <c r="B194" s="432"/>
      <c r="C194" s="432"/>
      <c r="D194" s="432"/>
      <c r="E194" s="432"/>
      <c r="F194" s="432"/>
      <c r="G194" s="432"/>
      <c r="H194" s="432"/>
      <c r="I194" s="432"/>
      <c r="J194" s="432"/>
      <c r="K194" s="432"/>
      <c r="L194" s="432"/>
      <c r="M194" s="432"/>
      <c r="N194" s="432"/>
      <c r="O194" s="432"/>
      <c r="P194" s="432"/>
      <c r="U194" s="433"/>
      <c r="V194" s="433"/>
      <c r="W194" s="433"/>
      <c r="X194" s="433"/>
      <c r="Y194" s="433"/>
      <c r="Z194" s="433"/>
      <c r="AA194" s="433"/>
      <c r="AB194" s="433"/>
      <c r="AC194" s="433"/>
      <c r="AD194" s="433"/>
      <c r="AE194" s="433"/>
      <c r="AF194" s="433"/>
      <c r="AG194" s="433"/>
      <c r="AH194" s="433"/>
      <c r="AI194" s="433"/>
      <c r="AJ194" s="433"/>
      <c r="AK194" s="433"/>
      <c r="AL194" s="433"/>
      <c r="AM194" s="433"/>
      <c r="AN194" s="433"/>
      <c r="AO194" s="433"/>
      <c r="AP194" s="433"/>
      <c r="AQ194" s="433"/>
      <c r="AR194" s="433"/>
      <c r="AS194" s="433"/>
      <c r="AT194" s="433"/>
      <c r="AU194" s="433"/>
      <c r="AV194" s="433"/>
      <c r="AW194" s="433"/>
      <c r="AX194" s="433"/>
      <c r="AY194" s="433"/>
      <c r="AZ194" s="433"/>
      <c r="BA194" s="433"/>
      <c r="BB194" s="433"/>
      <c r="BC194" s="433"/>
      <c r="BD194" s="433"/>
      <c r="BE194" s="433"/>
      <c r="BF194" s="433"/>
      <c r="BG194" s="433"/>
      <c r="BH194" s="433"/>
      <c r="BI194" s="433"/>
      <c r="BJ194" s="433"/>
      <c r="BK194" s="433"/>
      <c r="BL194" s="433"/>
      <c r="BM194" s="433"/>
      <c r="BN194" s="433"/>
      <c r="BO194" s="433"/>
      <c r="BP194" s="433"/>
      <c r="BQ194" s="433"/>
      <c r="BR194" s="433"/>
      <c r="BS194" s="433"/>
      <c r="BT194" s="433"/>
      <c r="BU194" s="433"/>
      <c r="BV194" s="433"/>
      <c r="BW194" s="433"/>
      <c r="BX194" s="433"/>
      <c r="BY194" s="433"/>
      <c r="BZ194" s="433"/>
      <c r="CA194" s="433"/>
      <c r="CB194" s="433"/>
      <c r="CC194" s="433"/>
      <c r="CD194" s="433"/>
      <c r="CE194" s="433"/>
      <c r="CF194" s="433"/>
      <c r="CG194" s="433"/>
      <c r="CH194" s="433"/>
      <c r="CI194" s="433"/>
      <c r="CJ194" s="433"/>
      <c r="CK194" s="433"/>
      <c r="CL194" s="433"/>
      <c r="CM194" s="433"/>
      <c r="CN194" s="433"/>
      <c r="CO194" s="433"/>
      <c r="CP194" s="433"/>
      <c r="CQ194" s="433"/>
      <c r="CR194" s="433"/>
      <c r="CS194" s="433"/>
      <c r="CT194" s="433"/>
      <c r="CU194" s="433"/>
      <c r="CV194" s="433"/>
      <c r="CW194" s="433"/>
      <c r="CX194" s="433"/>
      <c r="CY194" s="433"/>
      <c r="CZ194" s="433"/>
      <c r="DA194" s="433"/>
      <c r="DB194" s="433"/>
      <c r="DC194" s="433"/>
      <c r="DD194" s="433"/>
      <c r="DE194" s="433"/>
      <c r="DF194" s="433"/>
      <c r="DG194" s="433"/>
      <c r="DH194" s="433"/>
      <c r="DI194" s="433"/>
      <c r="DJ194" s="433"/>
      <c r="DK194" s="433"/>
      <c r="DL194" s="433"/>
      <c r="DM194" s="433"/>
      <c r="DN194" s="433"/>
      <c r="DO194" s="433"/>
      <c r="DP194" s="433"/>
      <c r="DQ194" s="433"/>
      <c r="DR194" s="433"/>
      <c r="DS194" s="433"/>
      <c r="DT194" s="433"/>
      <c r="DU194" s="433"/>
      <c r="DV194" s="433"/>
      <c r="DW194" s="433"/>
      <c r="DX194" s="433"/>
      <c r="DY194" s="433"/>
      <c r="DZ194" s="433"/>
      <c r="EA194" s="433"/>
      <c r="EB194" s="433"/>
      <c r="EC194" s="433"/>
      <c r="ED194" s="433"/>
      <c r="EE194" s="433"/>
      <c r="EF194" s="433"/>
      <c r="EG194" s="433"/>
      <c r="EH194" s="433"/>
      <c r="EI194" s="433"/>
      <c r="EJ194" s="433"/>
      <c r="EK194" s="433"/>
      <c r="EL194" s="433"/>
      <c r="EM194" s="433"/>
      <c r="EN194" s="433"/>
      <c r="EO194" s="433"/>
    </row>
    <row r="195" spans="1:145">
      <c r="A195" s="432"/>
      <c r="B195" s="432"/>
      <c r="C195" s="432"/>
      <c r="D195" s="432"/>
      <c r="E195" s="432"/>
      <c r="F195" s="432"/>
      <c r="G195" s="432"/>
      <c r="H195" s="432"/>
      <c r="I195" s="432"/>
      <c r="J195" s="432"/>
      <c r="K195" s="432"/>
      <c r="L195" s="432"/>
      <c r="M195" s="432"/>
      <c r="N195" s="432"/>
      <c r="O195" s="432"/>
      <c r="P195" s="432"/>
      <c r="U195" s="433"/>
      <c r="V195" s="433"/>
      <c r="W195" s="433"/>
      <c r="X195" s="433"/>
      <c r="Y195" s="433"/>
      <c r="Z195" s="433"/>
      <c r="AA195" s="433"/>
      <c r="AB195" s="433"/>
      <c r="AC195" s="433"/>
      <c r="AD195" s="433"/>
      <c r="AE195" s="433"/>
      <c r="AF195" s="433"/>
      <c r="AG195" s="433"/>
      <c r="AH195" s="433"/>
      <c r="AI195" s="433"/>
      <c r="AJ195" s="433"/>
      <c r="AK195" s="433"/>
      <c r="AL195" s="433"/>
      <c r="AM195" s="433"/>
      <c r="AN195" s="433"/>
      <c r="AO195" s="433"/>
      <c r="AP195" s="433"/>
      <c r="AQ195" s="433"/>
      <c r="AR195" s="433"/>
      <c r="AS195" s="433"/>
      <c r="AT195" s="433"/>
      <c r="AU195" s="433"/>
      <c r="AV195" s="433"/>
      <c r="AW195" s="433"/>
      <c r="AX195" s="433"/>
      <c r="AY195" s="433"/>
      <c r="AZ195" s="433"/>
      <c r="BA195" s="433"/>
      <c r="BB195" s="433"/>
      <c r="BC195" s="433"/>
      <c r="BD195" s="433"/>
      <c r="BE195" s="433"/>
      <c r="BF195" s="433"/>
      <c r="BG195" s="433"/>
      <c r="BH195" s="433"/>
      <c r="BI195" s="433"/>
      <c r="BJ195" s="433"/>
      <c r="BK195" s="433"/>
      <c r="BL195" s="433"/>
      <c r="BM195" s="433"/>
      <c r="BN195" s="433"/>
      <c r="BO195" s="433"/>
      <c r="BP195" s="433"/>
      <c r="BQ195" s="433"/>
      <c r="BR195" s="433"/>
      <c r="BS195" s="433"/>
      <c r="BT195" s="433"/>
      <c r="BU195" s="433"/>
      <c r="BV195" s="433"/>
      <c r="BW195" s="433"/>
      <c r="BX195" s="433"/>
      <c r="BY195" s="433"/>
      <c r="BZ195" s="433"/>
      <c r="CA195" s="433"/>
      <c r="CB195" s="433"/>
      <c r="CC195" s="433"/>
      <c r="CD195" s="433"/>
      <c r="CE195" s="433"/>
      <c r="CF195" s="433"/>
      <c r="CG195" s="433"/>
      <c r="CH195" s="433"/>
      <c r="CI195" s="433"/>
      <c r="CJ195" s="433"/>
      <c r="CK195" s="433"/>
      <c r="CL195" s="433"/>
      <c r="CM195" s="433"/>
      <c r="CN195" s="433"/>
      <c r="CO195" s="433"/>
      <c r="CP195" s="433"/>
      <c r="CQ195" s="433"/>
      <c r="CR195" s="433"/>
      <c r="CS195" s="433"/>
      <c r="CT195" s="433"/>
      <c r="CU195" s="433"/>
      <c r="CV195" s="433"/>
      <c r="CW195" s="433"/>
      <c r="CX195" s="433"/>
      <c r="CY195" s="433"/>
      <c r="CZ195" s="433"/>
      <c r="DA195" s="433"/>
      <c r="DB195" s="433"/>
      <c r="DC195" s="433"/>
      <c r="DD195" s="433"/>
      <c r="DE195" s="433"/>
      <c r="DF195" s="433"/>
      <c r="DG195" s="433"/>
      <c r="DH195" s="433"/>
      <c r="DI195" s="433"/>
      <c r="DJ195" s="433"/>
      <c r="DK195" s="433"/>
      <c r="DL195" s="433"/>
      <c r="DM195" s="433"/>
      <c r="DN195" s="433"/>
      <c r="DO195" s="433"/>
      <c r="DP195" s="433"/>
      <c r="DQ195" s="433"/>
      <c r="DR195" s="433"/>
      <c r="DS195" s="433"/>
      <c r="DT195" s="433"/>
      <c r="DU195" s="433"/>
      <c r="DV195" s="433"/>
      <c r="DW195" s="433"/>
      <c r="DX195" s="433"/>
      <c r="DY195" s="433"/>
      <c r="DZ195" s="433"/>
      <c r="EA195" s="433"/>
      <c r="EB195" s="433"/>
      <c r="EC195" s="433"/>
      <c r="ED195" s="433"/>
      <c r="EE195" s="433"/>
      <c r="EF195" s="433"/>
      <c r="EG195" s="433"/>
      <c r="EH195" s="433"/>
      <c r="EI195" s="433"/>
      <c r="EJ195" s="433"/>
      <c r="EK195" s="433"/>
      <c r="EL195" s="433"/>
      <c r="EM195" s="433"/>
      <c r="EN195" s="433"/>
      <c r="EO195" s="433"/>
    </row>
    <row r="196" spans="1:145">
      <c r="A196" s="432"/>
      <c r="B196" s="432"/>
      <c r="C196" s="432"/>
      <c r="D196" s="432"/>
      <c r="E196" s="432"/>
      <c r="F196" s="432"/>
      <c r="G196" s="432"/>
      <c r="H196" s="432"/>
      <c r="I196" s="432"/>
      <c r="J196" s="432"/>
      <c r="K196" s="432"/>
      <c r="L196" s="432"/>
      <c r="M196" s="432"/>
      <c r="N196" s="432"/>
      <c r="O196" s="432"/>
      <c r="P196" s="432"/>
      <c r="U196" s="433"/>
      <c r="V196" s="433"/>
      <c r="W196" s="433"/>
      <c r="X196" s="433"/>
      <c r="Y196" s="433"/>
      <c r="Z196" s="433"/>
      <c r="AA196" s="433"/>
      <c r="AB196" s="433"/>
      <c r="AC196" s="433"/>
      <c r="AD196" s="433"/>
      <c r="AE196" s="433"/>
      <c r="AF196" s="433"/>
      <c r="AG196" s="433"/>
      <c r="AH196" s="433"/>
      <c r="AI196" s="433"/>
      <c r="AJ196" s="433"/>
      <c r="AK196" s="433"/>
      <c r="AL196" s="433"/>
      <c r="AM196" s="433"/>
      <c r="AN196" s="433"/>
      <c r="AO196" s="433"/>
      <c r="AP196" s="433"/>
      <c r="AQ196" s="433"/>
      <c r="AR196" s="433"/>
      <c r="AS196" s="433"/>
      <c r="AT196" s="433"/>
      <c r="AU196" s="433"/>
      <c r="AV196" s="433"/>
      <c r="AW196" s="433"/>
      <c r="AX196" s="433"/>
      <c r="AY196" s="433"/>
      <c r="AZ196" s="433"/>
      <c r="BA196" s="433"/>
      <c r="BB196" s="433"/>
      <c r="BC196" s="433"/>
      <c r="BD196" s="433"/>
      <c r="BE196" s="433"/>
      <c r="BF196" s="433"/>
      <c r="BG196" s="433"/>
      <c r="BH196" s="433"/>
      <c r="BI196" s="433"/>
      <c r="BJ196" s="433"/>
      <c r="BK196" s="433"/>
      <c r="BL196" s="433"/>
      <c r="BM196" s="433"/>
      <c r="BN196" s="433"/>
      <c r="BO196" s="433"/>
      <c r="BP196" s="433"/>
      <c r="BQ196" s="433"/>
      <c r="BR196" s="433"/>
      <c r="BS196" s="433"/>
      <c r="BT196" s="433"/>
      <c r="BU196" s="433"/>
      <c r="BV196" s="433"/>
      <c r="BW196" s="433"/>
      <c r="BX196" s="433"/>
      <c r="BY196" s="433"/>
      <c r="BZ196" s="433"/>
      <c r="CA196" s="433"/>
      <c r="CB196" s="433"/>
      <c r="CC196" s="433"/>
      <c r="CD196" s="433"/>
      <c r="CE196" s="433"/>
      <c r="CF196" s="433"/>
      <c r="CG196" s="433"/>
      <c r="CH196" s="433"/>
      <c r="CI196" s="433"/>
      <c r="CJ196" s="433"/>
      <c r="CK196" s="433"/>
      <c r="CL196" s="433"/>
      <c r="CM196" s="433"/>
      <c r="CN196" s="433"/>
      <c r="CO196" s="433"/>
      <c r="CP196" s="433"/>
      <c r="CQ196" s="433"/>
      <c r="CR196" s="433"/>
      <c r="CS196" s="433"/>
      <c r="CT196" s="433"/>
      <c r="CU196" s="433"/>
      <c r="CV196" s="433"/>
      <c r="CW196" s="433"/>
      <c r="CX196" s="433"/>
      <c r="CY196" s="433"/>
      <c r="CZ196" s="433"/>
      <c r="DA196" s="433"/>
      <c r="DB196" s="433"/>
      <c r="DC196" s="433"/>
      <c r="DD196" s="433"/>
      <c r="DE196" s="433"/>
      <c r="DF196" s="433"/>
      <c r="DG196" s="433"/>
      <c r="DH196" s="433"/>
      <c r="DI196" s="433"/>
      <c r="DJ196" s="433"/>
      <c r="DK196" s="433"/>
      <c r="DL196" s="433"/>
      <c r="DM196" s="433"/>
      <c r="DN196" s="433"/>
      <c r="DO196" s="433"/>
      <c r="DP196" s="433"/>
      <c r="DQ196" s="433"/>
      <c r="DR196" s="433"/>
      <c r="DS196" s="433"/>
      <c r="DT196" s="433"/>
      <c r="DU196" s="433"/>
      <c r="DV196" s="433"/>
      <c r="DW196" s="433"/>
      <c r="DX196" s="433"/>
      <c r="DY196" s="433"/>
      <c r="DZ196" s="433"/>
      <c r="EA196" s="433"/>
      <c r="EB196" s="433"/>
      <c r="EC196" s="433"/>
      <c r="ED196" s="433"/>
      <c r="EE196" s="433"/>
      <c r="EF196" s="433"/>
      <c r="EG196" s="433"/>
      <c r="EH196" s="433"/>
      <c r="EI196" s="433"/>
      <c r="EJ196" s="433"/>
      <c r="EK196" s="433"/>
      <c r="EL196" s="433"/>
      <c r="EM196" s="433"/>
      <c r="EN196" s="433"/>
      <c r="EO196" s="433"/>
    </row>
    <row r="197" spans="1:145">
      <c r="A197" s="432"/>
      <c r="B197" s="432"/>
      <c r="C197" s="432"/>
      <c r="D197" s="432"/>
      <c r="E197" s="432"/>
      <c r="F197" s="432"/>
      <c r="G197" s="432"/>
      <c r="H197" s="432"/>
      <c r="I197" s="432"/>
      <c r="J197" s="432"/>
      <c r="K197" s="432"/>
      <c r="L197" s="432"/>
      <c r="M197" s="432"/>
      <c r="N197" s="432"/>
      <c r="O197" s="432"/>
      <c r="P197" s="432"/>
      <c r="U197" s="433"/>
      <c r="V197" s="433"/>
      <c r="W197" s="433"/>
      <c r="X197" s="433"/>
      <c r="Y197" s="433"/>
      <c r="Z197" s="433"/>
      <c r="AA197" s="433"/>
      <c r="AB197" s="433"/>
      <c r="AC197" s="433"/>
      <c r="AD197" s="433"/>
      <c r="AE197" s="433"/>
      <c r="AF197" s="433"/>
      <c r="AG197" s="433"/>
      <c r="AH197" s="433"/>
      <c r="AI197" s="433"/>
      <c r="AJ197" s="433"/>
      <c r="AK197" s="433"/>
      <c r="AL197" s="433"/>
      <c r="AM197" s="433"/>
      <c r="AN197" s="433"/>
      <c r="AO197" s="433"/>
      <c r="AP197" s="433"/>
      <c r="AQ197" s="433"/>
      <c r="AR197" s="433"/>
      <c r="AS197" s="433"/>
      <c r="AT197" s="433"/>
      <c r="AU197" s="433"/>
      <c r="AV197" s="433"/>
      <c r="AW197" s="433"/>
      <c r="AX197" s="433"/>
      <c r="AY197" s="433"/>
      <c r="AZ197" s="433"/>
      <c r="BA197" s="433"/>
      <c r="BB197" s="433"/>
      <c r="BC197" s="433"/>
      <c r="BD197" s="433"/>
      <c r="BE197" s="433"/>
      <c r="BF197" s="433"/>
      <c r="BG197" s="433"/>
      <c r="BH197" s="433"/>
      <c r="BI197" s="433"/>
      <c r="BJ197" s="433"/>
      <c r="BK197" s="433"/>
      <c r="BL197" s="433"/>
      <c r="BM197" s="433"/>
      <c r="BN197" s="433"/>
      <c r="BO197" s="433"/>
      <c r="BP197" s="433"/>
      <c r="BQ197" s="433"/>
      <c r="BR197" s="433"/>
      <c r="BS197" s="433"/>
      <c r="BT197" s="433"/>
      <c r="BU197" s="433"/>
      <c r="BV197" s="433"/>
      <c r="BW197" s="433"/>
      <c r="BX197" s="433"/>
      <c r="BY197" s="433"/>
      <c r="BZ197" s="433"/>
      <c r="CA197" s="433"/>
      <c r="CB197" s="433"/>
      <c r="CC197" s="433"/>
      <c r="CD197" s="433"/>
      <c r="CE197" s="433"/>
      <c r="CF197" s="433"/>
      <c r="CG197" s="433"/>
      <c r="CH197" s="433"/>
      <c r="CI197" s="433"/>
      <c r="CJ197" s="433"/>
      <c r="CK197" s="433"/>
      <c r="CL197" s="433"/>
      <c r="CM197" s="433"/>
      <c r="CN197" s="433"/>
      <c r="CO197" s="433"/>
      <c r="CP197" s="433"/>
      <c r="CQ197" s="433"/>
      <c r="CR197" s="433"/>
      <c r="CS197" s="433"/>
      <c r="CT197" s="433"/>
      <c r="CU197" s="433"/>
      <c r="CV197" s="433"/>
      <c r="CW197" s="433"/>
      <c r="CX197" s="433"/>
      <c r="CY197" s="433"/>
      <c r="CZ197" s="433"/>
      <c r="DA197" s="433"/>
      <c r="DB197" s="433"/>
      <c r="DC197" s="433"/>
      <c r="DD197" s="433"/>
      <c r="DE197" s="433"/>
      <c r="DF197" s="433"/>
      <c r="DG197" s="433"/>
      <c r="DH197" s="433"/>
      <c r="DI197" s="433"/>
      <c r="DJ197" s="433"/>
      <c r="DK197" s="433"/>
      <c r="DL197" s="433"/>
      <c r="DM197" s="433"/>
      <c r="DN197" s="433"/>
      <c r="DO197" s="433"/>
      <c r="DP197" s="433"/>
      <c r="DQ197" s="433"/>
      <c r="DR197" s="433"/>
      <c r="DS197" s="433"/>
      <c r="DT197" s="433"/>
      <c r="DU197" s="433"/>
      <c r="DV197" s="433"/>
      <c r="DW197" s="433"/>
      <c r="DX197" s="433"/>
      <c r="DY197" s="433"/>
      <c r="DZ197" s="433"/>
      <c r="EA197" s="433"/>
      <c r="EB197" s="433"/>
      <c r="EC197" s="433"/>
      <c r="ED197" s="433"/>
      <c r="EE197" s="433"/>
      <c r="EF197" s="433"/>
      <c r="EG197" s="433"/>
      <c r="EH197" s="433"/>
      <c r="EI197" s="433"/>
      <c r="EJ197" s="433"/>
      <c r="EK197" s="433"/>
      <c r="EL197" s="433"/>
      <c r="EM197" s="433"/>
      <c r="EN197" s="433"/>
      <c r="EO197" s="433"/>
    </row>
    <row r="198" spans="1:145">
      <c r="A198" s="432"/>
      <c r="B198" s="432"/>
      <c r="C198" s="432"/>
      <c r="D198" s="432"/>
      <c r="E198" s="432"/>
      <c r="F198" s="432"/>
      <c r="G198" s="432"/>
      <c r="H198" s="432"/>
      <c r="I198" s="432"/>
      <c r="J198" s="432"/>
      <c r="K198" s="432"/>
      <c r="L198" s="432"/>
      <c r="M198" s="432"/>
      <c r="N198" s="432"/>
      <c r="O198" s="432"/>
      <c r="P198" s="432"/>
      <c r="U198" s="433"/>
      <c r="V198" s="433"/>
      <c r="W198" s="433"/>
      <c r="X198" s="433"/>
      <c r="Y198" s="433"/>
      <c r="Z198" s="433"/>
      <c r="AA198" s="433"/>
      <c r="AB198" s="433"/>
      <c r="AC198" s="433"/>
      <c r="AD198" s="433"/>
      <c r="AE198" s="433"/>
      <c r="AF198" s="433"/>
      <c r="AG198" s="433"/>
      <c r="AH198" s="433"/>
      <c r="AI198" s="433"/>
      <c r="AJ198" s="433"/>
      <c r="AK198" s="433"/>
      <c r="AL198" s="433"/>
      <c r="AM198" s="433"/>
      <c r="AN198" s="433"/>
      <c r="AO198" s="433"/>
      <c r="AP198" s="433"/>
      <c r="AQ198" s="433"/>
      <c r="AR198" s="433"/>
      <c r="AS198" s="433"/>
      <c r="AT198" s="433"/>
      <c r="AU198" s="433"/>
      <c r="AV198" s="433"/>
      <c r="AW198" s="433"/>
      <c r="AX198" s="433"/>
      <c r="AY198" s="433"/>
      <c r="AZ198" s="433"/>
      <c r="BA198" s="433"/>
      <c r="BB198" s="433"/>
      <c r="BC198" s="433"/>
      <c r="BD198" s="433"/>
      <c r="BE198" s="433"/>
      <c r="BF198" s="433"/>
      <c r="BG198" s="433"/>
      <c r="BH198" s="433"/>
      <c r="BI198" s="433"/>
      <c r="BJ198" s="433"/>
      <c r="BK198" s="433"/>
      <c r="BL198" s="433"/>
      <c r="BM198" s="433"/>
      <c r="BN198" s="433"/>
      <c r="BO198" s="433"/>
      <c r="BP198" s="433"/>
      <c r="BQ198" s="433"/>
      <c r="BR198" s="433"/>
      <c r="BS198" s="433"/>
      <c r="BT198" s="433"/>
      <c r="BU198" s="433"/>
      <c r="BV198" s="433"/>
      <c r="BW198" s="433"/>
      <c r="BX198" s="433"/>
      <c r="BY198" s="433"/>
      <c r="BZ198" s="433"/>
      <c r="CA198" s="433"/>
      <c r="CB198" s="433"/>
      <c r="CC198" s="433"/>
      <c r="CD198" s="433"/>
      <c r="CE198" s="433"/>
      <c r="CF198" s="433"/>
      <c r="CG198" s="433"/>
      <c r="CH198" s="433"/>
      <c r="CI198" s="433"/>
      <c r="CJ198" s="433"/>
      <c r="CK198" s="433"/>
      <c r="CL198" s="433"/>
      <c r="CM198" s="433"/>
      <c r="CN198" s="433"/>
      <c r="CO198" s="433"/>
      <c r="CP198" s="433"/>
      <c r="CQ198" s="433"/>
      <c r="CR198" s="433"/>
      <c r="CS198" s="433"/>
      <c r="CT198" s="433"/>
      <c r="CU198" s="433"/>
      <c r="CV198" s="433"/>
      <c r="CW198" s="433"/>
      <c r="CX198" s="433"/>
      <c r="CY198" s="433"/>
      <c r="CZ198" s="433"/>
      <c r="DA198" s="433"/>
      <c r="DB198" s="433"/>
      <c r="DC198" s="433"/>
      <c r="DD198" s="433"/>
      <c r="DE198" s="433"/>
      <c r="DF198" s="433"/>
      <c r="DG198" s="433"/>
      <c r="DH198" s="433"/>
      <c r="DI198" s="433"/>
      <c r="DJ198" s="433"/>
      <c r="DK198" s="433"/>
      <c r="DL198" s="433"/>
      <c r="DM198" s="433"/>
      <c r="DN198" s="433"/>
      <c r="DO198" s="433"/>
      <c r="DP198" s="433"/>
      <c r="DQ198" s="433"/>
      <c r="DR198" s="433"/>
      <c r="DS198" s="433"/>
      <c r="DT198" s="433"/>
      <c r="DU198" s="433"/>
      <c r="DV198" s="433"/>
      <c r="DW198" s="433"/>
      <c r="DX198" s="433"/>
      <c r="DY198" s="433"/>
      <c r="DZ198" s="433"/>
      <c r="EA198" s="433"/>
      <c r="EB198" s="433"/>
      <c r="EC198" s="433"/>
      <c r="ED198" s="433"/>
      <c r="EE198" s="433"/>
      <c r="EF198" s="433"/>
      <c r="EG198" s="433"/>
      <c r="EH198" s="433"/>
      <c r="EI198" s="433"/>
      <c r="EJ198" s="433"/>
      <c r="EK198" s="433"/>
      <c r="EL198" s="433"/>
      <c r="EM198" s="433"/>
      <c r="EN198" s="433"/>
      <c r="EO198" s="433"/>
    </row>
    <row r="199" spans="1:145">
      <c r="A199" s="432"/>
      <c r="B199" s="432"/>
      <c r="C199" s="432"/>
      <c r="D199" s="432"/>
      <c r="E199" s="432"/>
      <c r="F199" s="432"/>
      <c r="G199" s="432"/>
      <c r="H199" s="432"/>
      <c r="I199" s="432"/>
      <c r="J199" s="432"/>
      <c r="K199" s="432"/>
      <c r="L199" s="432"/>
      <c r="M199" s="432"/>
      <c r="N199" s="432"/>
      <c r="O199" s="432"/>
      <c r="P199" s="432"/>
      <c r="U199" s="433"/>
      <c r="V199" s="433"/>
      <c r="W199" s="433"/>
      <c r="X199" s="433"/>
      <c r="Y199" s="433"/>
      <c r="Z199" s="433"/>
      <c r="AA199" s="433"/>
      <c r="AB199" s="433"/>
      <c r="AC199" s="433"/>
      <c r="AD199" s="433"/>
      <c r="AE199" s="433"/>
      <c r="AF199" s="433"/>
      <c r="AG199" s="433"/>
      <c r="AH199" s="433"/>
      <c r="AI199" s="433"/>
      <c r="AJ199" s="433"/>
      <c r="AK199" s="433"/>
      <c r="AL199" s="433"/>
      <c r="AM199" s="433"/>
      <c r="AN199" s="433"/>
      <c r="AO199" s="433"/>
      <c r="AP199" s="433"/>
      <c r="AQ199" s="433"/>
      <c r="AR199" s="433"/>
      <c r="AS199" s="433"/>
      <c r="AT199" s="433"/>
      <c r="AU199" s="433"/>
      <c r="AV199" s="433"/>
      <c r="AW199" s="433"/>
      <c r="AX199" s="433"/>
      <c r="AY199" s="433"/>
      <c r="AZ199" s="433"/>
      <c r="BA199" s="433"/>
      <c r="BB199" s="433"/>
      <c r="BC199" s="433"/>
      <c r="BD199" s="433"/>
      <c r="BE199" s="433"/>
      <c r="BF199" s="433"/>
      <c r="BG199" s="433"/>
      <c r="BH199" s="433"/>
      <c r="BI199" s="433"/>
      <c r="BJ199" s="433"/>
      <c r="BK199" s="433"/>
      <c r="BL199" s="433"/>
      <c r="BM199" s="433"/>
      <c r="BN199" s="433"/>
      <c r="BO199" s="433"/>
      <c r="BP199" s="433"/>
      <c r="BQ199" s="433"/>
      <c r="BR199" s="433"/>
      <c r="BS199" s="433"/>
      <c r="BT199" s="433"/>
      <c r="BU199" s="433"/>
      <c r="BV199" s="433"/>
      <c r="BW199" s="433"/>
      <c r="BX199" s="433"/>
      <c r="BY199" s="433"/>
      <c r="BZ199" s="433"/>
      <c r="CA199" s="433"/>
      <c r="CB199" s="433"/>
      <c r="CC199" s="433"/>
      <c r="CD199" s="433"/>
      <c r="CE199" s="433"/>
      <c r="CF199" s="433"/>
      <c r="CG199" s="433"/>
      <c r="CH199" s="433"/>
      <c r="CI199" s="433"/>
      <c r="CJ199" s="433"/>
      <c r="CK199" s="433"/>
      <c r="CL199" s="433"/>
      <c r="CM199" s="433"/>
      <c r="CN199" s="433"/>
      <c r="CO199" s="433"/>
      <c r="CP199" s="433"/>
      <c r="CQ199" s="433"/>
      <c r="CR199" s="433"/>
      <c r="CS199" s="433"/>
      <c r="CT199" s="433"/>
      <c r="CU199" s="433"/>
      <c r="CV199" s="433"/>
      <c r="CW199" s="433"/>
      <c r="CX199" s="433"/>
      <c r="CY199" s="433"/>
      <c r="CZ199" s="433"/>
      <c r="DA199" s="433"/>
      <c r="DB199" s="433"/>
      <c r="DC199" s="433"/>
      <c r="DD199" s="433"/>
      <c r="DE199" s="433"/>
      <c r="DF199" s="433"/>
      <c r="DG199" s="433"/>
      <c r="DH199" s="433"/>
      <c r="DI199" s="433"/>
      <c r="DJ199" s="433"/>
      <c r="DK199" s="433"/>
      <c r="DL199" s="433"/>
      <c r="DM199" s="433"/>
      <c r="DN199" s="433"/>
      <c r="DO199" s="433"/>
      <c r="DP199" s="433"/>
      <c r="DQ199" s="433"/>
      <c r="DR199" s="433"/>
      <c r="DS199" s="433"/>
      <c r="DT199" s="433"/>
      <c r="DU199" s="433"/>
      <c r="DV199" s="433"/>
      <c r="DW199" s="433"/>
      <c r="DX199" s="433"/>
      <c r="DY199" s="433"/>
      <c r="DZ199" s="433"/>
      <c r="EA199" s="433"/>
      <c r="EB199" s="433"/>
      <c r="EC199" s="433"/>
      <c r="ED199" s="433"/>
      <c r="EE199" s="433"/>
      <c r="EF199" s="433"/>
      <c r="EG199" s="433"/>
      <c r="EH199" s="433"/>
      <c r="EI199" s="433"/>
      <c r="EJ199" s="433"/>
      <c r="EK199" s="433"/>
      <c r="EL199" s="433"/>
      <c r="EM199" s="433"/>
      <c r="EN199" s="433"/>
      <c r="EO199" s="433"/>
    </row>
    <row r="200" spans="1:145">
      <c r="A200" s="432"/>
      <c r="B200" s="432"/>
      <c r="C200" s="432"/>
      <c r="D200" s="432"/>
      <c r="E200" s="432"/>
      <c r="F200" s="432"/>
      <c r="G200" s="432"/>
      <c r="H200" s="432"/>
      <c r="I200" s="432"/>
      <c r="J200" s="432"/>
      <c r="K200" s="432"/>
      <c r="L200" s="432"/>
      <c r="M200" s="432"/>
      <c r="N200" s="432"/>
      <c r="O200" s="432"/>
      <c r="P200" s="432"/>
      <c r="U200" s="433"/>
      <c r="V200" s="433"/>
      <c r="W200" s="433"/>
      <c r="X200" s="433"/>
      <c r="Y200" s="433"/>
      <c r="Z200" s="433"/>
      <c r="AA200" s="433"/>
      <c r="AB200" s="433"/>
      <c r="AC200" s="433"/>
      <c r="AD200" s="433"/>
      <c r="AE200" s="433"/>
      <c r="AF200" s="433"/>
      <c r="AG200" s="433"/>
      <c r="AH200" s="433"/>
      <c r="AI200" s="433"/>
      <c r="AJ200" s="433"/>
      <c r="AK200" s="433"/>
      <c r="AL200" s="433"/>
      <c r="AM200" s="433"/>
      <c r="AN200" s="433"/>
      <c r="AO200" s="433"/>
      <c r="AP200" s="433"/>
      <c r="AQ200" s="433"/>
      <c r="AR200" s="433"/>
      <c r="AS200" s="433"/>
      <c r="AT200" s="433"/>
      <c r="AU200" s="433"/>
      <c r="AV200" s="433"/>
      <c r="AW200" s="433"/>
      <c r="AX200" s="433"/>
      <c r="AY200" s="433"/>
      <c r="AZ200" s="433"/>
      <c r="BA200" s="433"/>
      <c r="BB200" s="433"/>
      <c r="BC200" s="433"/>
      <c r="BD200" s="433"/>
      <c r="BE200" s="433"/>
      <c r="BF200" s="433"/>
      <c r="BG200" s="433"/>
      <c r="BH200" s="433"/>
      <c r="BI200" s="433"/>
      <c r="BJ200" s="433"/>
      <c r="BK200" s="433"/>
      <c r="BL200" s="433"/>
      <c r="BM200" s="433"/>
      <c r="BN200" s="433"/>
      <c r="BO200" s="433"/>
      <c r="BP200" s="433"/>
      <c r="BQ200" s="433"/>
      <c r="BR200" s="433"/>
      <c r="BS200" s="433"/>
      <c r="BT200" s="433"/>
      <c r="BU200" s="433"/>
      <c r="BV200" s="433"/>
      <c r="BW200" s="433"/>
      <c r="BX200" s="433"/>
      <c r="BY200" s="433"/>
      <c r="BZ200" s="433"/>
      <c r="CA200" s="433"/>
      <c r="CB200" s="433"/>
      <c r="CC200" s="433"/>
      <c r="CD200" s="433"/>
      <c r="CE200" s="433"/>
      <c r="CF200" s="433"/>
      <c r="CG200" s="433"/>
      <c r="CH200" s="433"/>
      <c r="CI200" s="433"/>
      <c r="CJ200" s="433"/>
      <c r="CK200" s="433"/>
      <c r="CL200" s="433"/>
      <c r="CM200" s="433"/>
      <c r="CN200" s="433"/>
      <c r="CO200" s="433"/>
      <c r="CP200" s="433"/>
      <c r="CQ200" s="433"/>
      <c r="CR200" s="433"/>
      <c r="CS200" s="433"/>
      <c r="CT200" s="433"/>
      <c r="CU200" s="433"/>
      <c r="CV200" s="433"/>
      <c r="CW200" s="433"/>
      <c r="CX200" s="433"/>
      <c r="CY200" s="433"/>
      <c r="CZ200" s="433"/>
      <c r="DA200" s="433"/>
      <c r="DB200" s="433"/>
      <c r="DC200" s="433"/>
      <c r="DD200" s="433"/>
      <c r="DE200" s="433"/>
      <c r="DF200" s="433"/>
      <c r="DG200" s="433"/>
      <c r="DH200" s="433"/>
      <c r="DI200" s="433"/>
      <c r="DJ200" s="433"/>
      <c r="DK200" s="433"/>
      <c r="DL200" s="433"/>
      <c r="DM200" s="433"/>
      <c r="DN200" s="433"/>
      <c r="DO200" s="433"/>
      <c r="DP200" s="433"/>
      <c r="DQ200" s="433"/>
      <c r="DR200" s="433"/>
      <c r="DS200" s="433"/>
      <c r="DT200" s="433"/>
      <c r="DU200" s="433"/>
      <c r="DV200" s="433"/>
      <c r="DW200" s="433"/>
      <c r="DX200" s="433"/>
      <c r="DY200" s="433"/>
      <c r="DZ200" s="433"/>
      <c r="EA200" s="433"/>
      <c r="EB200" s="433"/>
      <c r="EC200" s="433"/>
      <c r="ED200" s="433"/>
      <c r="EE200" s="433"/>
      <c r="EF200" s="433"/>
      <c r="EG200" s="433"/>
      <c r="EH200" s="433"/>
      <c r="EI200" s="433"/>
      <c r="EJ200" s="433"/>
      <c r="EK200" s="433"/>
      <c r="EL200" s="433"/>
      <c r="EM200" s="433"/>
      <c r="EN200" s="433"/>
      <c r="EO200" s="433"/>
    </row>
    <row r="201" spans="1:145">
      <c r="A201" s="432"/>
      <c r="B201" s="432"/>
      <c r="C201" s="432"/>
      <c r="D201" s="432"/>
      <c r="E201" s="432"/>
      <c r="F201" s="432"/>
      <c r="G201" s="432"/>
      <c r="H201" s="432"/>
      <c r="I201" s="432"/>
      <c r="J201" s="432"/>
      <c r="K201" s="432"/>
      <c r="L201" s="432"/>
      <c r="M201" s="432"/>
      <c r="N201" s="432"/>
      <c r="O201" s="432"/>
      <c r="P201" s="432"/>
      <c r="U201" s="433"/>
      <c r="V201" s="433"/>
      <c r="W201" s="433"/>
      <c r="X201" s="433"/>
      <c r="Y201" s="433"/>
      <c r="Z201" s="433"/>
      <c r="AA201" s="433"/>
      <c r="AB201" s="433"/>
      <c r="AC201" s="433"/>
      <c r="AD201" s="433"/>
      <c r="AE201" s="433"/>
      <c r="AF201" s="433"/>
      <c r="AG201" s="433"/>
      <c r="AH201" s="433"/>
      <c r="AI201" s="433"/>
      <c r="AJ201" s="433"/>
      <c r="AK201" s="433"/>
      <c r="AL201" s="433"/>
      <c r="AM201" s="433"/>
      <c r="AN201" s="433"/>
      <c r="AO201" s="433"/>
      <c r="AP201" s="433"/>
      <c r="AQ201" s="433"/>
      <c r="AR201" s="433"/>
      <c r="AS201" s="433"/>
      <c r="AT201" s="433"/>
      <c r="AU201" s="433"/>
      <c r="AV201" s="433"/>
      <c r="AW201" s="433"/>
      <c r="AX201" s="433"/>
      <c r="AY201" s="433"/>
      <c r="AZ201" s="433"/>
      <c r="BA201" s="433"/>
      <c r="BB201" s="433"/>
      <c r="BC201" s="433"/>
      <c r="BD201" s="433"/>
      <c r="BE201" s="433"/>
      <c r="BF201" s="433"/>
      <c r="BG201" s="433"/>
      <c r="BH201" s="433"/>
      <c r="BI201" s="433"/>
      <c r="BJ201" s="433"/>
      <c r="BK201" s="433"/>
      <c r="BL201" s="433"/>
      <c r="BM201" s="433"/>
      <c r="BN201" s="433"/>
      <c r="BO201" s="433"/>
      <c r="BP201" s="433"/>
      <c r="BQ201" s="433"/>
      <c r="BR201" s="433"/>
      <c r="BS201" s="433"/>
      <c r="BT201" s="433"/>
      <c r="BU201" s="433"/>
      <c r="BV201" s="433"/>
      <c r="BW201" s="433"/>
      <c r="BX201" s="433"/>
      <c r="BY201" s="433"/>
      <c r="BZ201" s="433"/>
      <c r="CA201" s="433"/>
      <c r="CB201" s="433"/>
      <c r="CC201" s="433"/>
      <c r="CD201" s="433"/>
      <c r="CE201" s="433"/>
      <c r="CF201" s="433"/>
      <c r="CG201" s="433"/>
      <c r="CH201" s="433"/>
      <c r="CI201" s="433"/>
      <c r="CJ201" s="433"/>
      <c r="CK201" s="433"/>
      <c r="CL201" s="433"/>
      <c r="CM201" s="433"/>
      <c r="CN201" s="433"/>
      <c r="CO201" s="433"/>
      <c r="CP201" s="433"/>
      <c r="CQ201" s="433"/>
      <c r="CR201" s="433"/>
      <c r="CS201" s="433"/>
      <c r="CT201" s="433"/>
      <c r="CU201" s="433"/>
      <c r="CV201" s="433"/>
      <c r="CW201" s="433"/>
      <c r="CX201" s="433"/>
      <c r="CY201" s="433"/>
      <c r="CZ201" s="433"/>
      <c r="DA201" s="433"/>
      <c r="DB201" s="433"/>
      <c r="DC201" s="433"/>
      <c r="DD201" s="433"/>
      <c r="DE201" s="433"/>
      <c r="DF201" s="433"/>
      <c r="DG201" s="433"/>
      <c r="DH201" s="433"/>
      <c r="DI201" s="433"/>
      <c r="DJ201" s="433"/>
      <c r="DK201" s="433"/>
      <c r="DL201" s="433"/>
      <c r="DM201" s="433"/>
      <c r="DN201" s="433"/>
      <c r="DO201" s="433"/>
      <c r="DP201" s="433"/>
      <c r="DQ201" s="433"/>
      <c r="DR201" s="433"/>
      <c r="DS201" s="433"/>
      <c r="DT201" s="433"/>
      <c r="DU201" s="433"/>
      <c r="DV201" s="433"/>
      <c r="DW201" s="433"/>
      <c r="DX201" s="433"/>
      <c r="DY201" s="433"/>
      <c r="DZ201" s="433"/>
      <c r="EA201" s="433"/>
      <c r="EB201" s="433"/>
      <c r="EC201" s="433"/>
      <c r="ED201" s="433"/>
      <c r="EE201" s="433"/>
      <c r="EF201" s="433"/>
      <c r="EG201" s="433"/>
      <c r="EH201" s="433"/>
      <c r="EI201" s="433"/>
      <c r="EJ201" s="433"/>
      <c r="EK201" s="433"/>
      <c r="EL201" s="433"/>
      <c r="EM201" s="433"/>
      <c r="EN201" s="433"/>
      <c r="EO201" s="433"/>
    </row>
    <row r="202" spans="1:145">
      <c r="A202" s="432"/>
      <c r="B202" s="432"/>
      <c r="C202" s="432"/>
      <c r="D202" s="432"/>
      <c r="E202" s="432"/>
      <c r="F202" s="432"/>
      <c r="G202" s="432"/>
      <c r="H202" s="432"/>
      <c r="I202" s="432"/>
      <c r="J202" s="432"/>
      <c r="K202" s="432"/>
      <c r="L202" s="432"/>
      <c r="M202" s="432"/>
      <c r="N202" s="432"/>
      <c r="O202" s="432"/>
      <c r="P202" s="432"/>
      <c r="U202" s="433"/>
      <c r="V202" s="433"/>
      <c r="W202" s="433"/>
      <c r="X202" s="433"/>
      <c r="Y202" s="433"/>
      <c r="Z202" s="433"/>
      <c r="AA202" s="433"/>
      <c r="AB202" s="433"/>
      <c r="AC202" s="433"/>
      <c r="AD202" s="433"/>
      <c r="AE202" s="433"/>
      <c r="AF202" s="433"/>
      <c r="AG202" s="433"/>
      <c r="AH202" s="433"/>
      <c r="AI202" s="433"/>
      <c r="AJ202" s="433"/>
      <c r="AK202" s="433"/>
      <c r="AL202" s="433"/>
      <c r="AM202" s="433"/>
      <c r="AN202" s="433"/>
      <c r="AO202" s="433"/>
      <c r="AP202" s="433"/>
      <c r="AQ202" s="433"/>
      <c r="AR202" s="433"/>
      <c r="AS202" s="433"/>
      <c r="AT202" s="433"/>
      <c r="AU202" s="433"/>
      <c r="AV202" s="433"/>
      <c r="AW202" s="433"/>
      <c r="AX202" s="433"/>
      <c r="AY202" s="433"/>
      <c r="AZ202" s="433"/>
      <c r="BA202" s="433"/>
      <c r="BB202" s="433"/>
      <c r="BC202" s="433"/>
      <c r="BD202" s="433"/>
      <c r="BE202" s="433"/>
      <c r="BF202" s="433"/>
      <c r="BG202" s="433"/>
      <c r="BH202" s="433"/>
      <c r="BI202" s="433"/>
      <c r="BJ202" s="433"/>
      <c r="BK202" s="433"/>
      <c r="BL202" s="433"/>
      <c r="BM202" s="433"/>
      <c r="BN202" s="433"/>
      <c r="BO202" s="433"/>
      <c r="BP202" s="433"/>
      <c r="BQ202" s="433"/>
      <c r="BR202" s="433"/>
      <c r="BS202" s="433"/>
      <c r="BT202" s="433"/>
      <c r="BU202" s="433"/>
      <c r="BV202" s="433"/>
      <c r="BW202" s="433"/>
      <c r="BX202" s="433"/>
      <c r="BY202" s="433"/>
      <c r="BZ202" s="433"/>
      <c r="CA202" s="433"/>
      <c r="CB202" s="433"/>
      <c r="CC202" s="433"/>
      <c r="CD202" s="433"/>
      <c r="CE202" s="433"/>
      <c r="CF202" s="433"/>
      <c r="CG202" s="433"/>
      <c r="CH202" s="433"/>
      <c r="CI202" s="433"/>
      <c r="CJ202" s="433"/>
      <c r="CK202" s="433"/>
      <c r="CL202" s="433"/>
      <c r="CM202" s="433"/>
      <c r="CN202" s="433"/>
      <c r="CO202" s="433"/>
      <c r="CP202" s="433"/>
      <c r="CQ202" s="433"/>
      <c r="CR202" s="433"/>
      <c r="CS202" s="433"/>
      <c r="CT202" s="433"/>
      <c r="CU202" s="433"/>
      <c r="CV202" s="433"/>
      <c r="CW202" s="433"/>
      <c r="CX202" s="433"/>
      <c r="CY202" s="433"/>
      <c r="CZ202" s="433"/>
      <c r="DA202" s="433"/>
      <c r="DB202" s="433"/>
      <c r="DC202" s="433"/>
      <c r="DD202" s="433"/>
      <c r="DE202" s="433"/>
      <c r="DF202" s="433"/>
      <c r="DG202" s="433"/>
      <c r="DH202" s="433"/>
      <c r="DI202" s="433"/>
      <c r="DJ202" s="433"/>
      <c r="DK202" s="433"/>
      <c r="DL202" s="433"/>
      <c r="DM202" s="433"/>
      <c r="DN202" s="433"/>
      <c r="DO202" s="433"/>
      <c r="DP202" s="433"/>
      <c r="DQ202" s="433"/>
      <c r="DR202" s="433"/>
      <c r="DS202" s="433"/>
      <c r="DT202" s="433"/>
      <c r="DU202" s="433"/>
      <c r="DV202" s="433"/>
      <c r="DW202" s="433"/>
      <c r="DX202" s="433"/>
      <c r="DY202" s="433"/>
      <c r="DZ202" s="433"/>
      <c r="EA202" s="433"/>
      <c r="EB202" s="433"/>
      <c r="EC202" s="433"/>
      <c r="ED202" s="433"/>
      <c r="EE202" s="433"/>
      <c r="EF202" s="433"/>
      <c r="EG202" s="433"/>
      <c r="EH202" s="433"/>
      <c r="EI202" s="433"/>
      <c r="EJ202" s="433"/>
      <c r="EK202" s="433"/>
      <c r="EL202" s="433"/>
      <c r="EM202" s="433"/>
      <c r="EN202" s="433"/>
      <c r="EO202" s="433"/>
    </row>
    <row r="203" spans="1:145">
      <c r="A203" s="432"/>
      <c r="B203" s="432"/>
      <c r="C203" s="432"/>
      <c r="D203" s="432"/>
      <c r="E203" s="432"/>
      <c r="F203" s="432"/>
      <c r="G203" s="432"/>
      <c r="H203" s="432"/>
      <c r="I203" s="432"/>
      <c r="J203" s="432"/>
      <c r="K203" s="432"/>
      <c r="L203" s="432"/>
      <c r="M203" s="432"/>
      <c r="N203" s="432"/>
      <c r="O203" s="432"/>
      <c r="P203" s="432"/>
      <c r="U203" s="433"/>
      <c r="V203" s="433"/>
      <c r="W203" s="433"/>
      <c r="X203" s="433"/>
      <c r="Y203" s="433"/>
      <c r="Z203" s="433"/>
      <c r="AA203" s="433"/>
      <c r="AB203" s="433"/>
      <c r="AC203" s="433"/>
      <c r="AD203" s="433"/>
      <c r="AE203" s="433"/>
      <c r="AF203" s="433"/>
      <c r="AG203" s="433"/>
      <c r="AH203" s="433"/>
      <c r="AI203" s="433"/>
      <c r="AJ203" s="433"/>
      <c r="AK203" s="433"/>
      <c r="AL203" s="433"/>
      <c r="AM203" s="433"/>
      <c r="AN203" s="433"/>
      <c r="AO203" s="433"/>
      <c r="AP203" s="433"/>
      <c r="AQ203" s="433"/>
      <c r="AR203" s="433"/>
      <c r="AS203" s="433"/>
      <c r="AT203" s="433"/>
      <c r="AU203" s="433"/>
      <c r="AV203" s="433"/>
      <c r="AW203" s="433"/>
      <c r="AX203" s="433"/>
      <c r="AY203" s="433"/>
      <c r="AZ203" s="433"/>
      <c r="BA203" s="433"/>
      <c r="BB203" s="433"/>
      <c r="BC203" s="433"/>
      <c r="BD203" s="433"/>
      <c r="BE203" s="433"/>
      <c r="BF203" s="433"/>
      <c r="BG203" s="433"/>
      <c r="BH203" s="433"/>
      <c r="BI203" s="433"/>
      <c r="BJ203" s="433"/>
      <c r="BK203" s="433"/>
      <c r="BL203" s="433"/>
      <c r="BM203" s="433"/>
      <c r="BN203" s="433"/>
      <c r="BO203" s="433"/>
      <c r="BP203" s="433"/>
      <c r="BQ203" s="433"/>
      <c r="BR203" s="433"/>
      <c r="BS203" s="433"/>
      <c r="BT203" s="433"/>
      <c r="BU203" s="433"/>
      <c r="BV203" s="433"/>
      <c r="BW203" s="433"/>
      <c r="BX203" s="433"/>
      <c r="BY203" s="433"/>
      <c r="BZ203" s="433"/>
      <c r="CA203" s="433"/>
      <c r="CB203" s="433"/>
      <c r="CC203" s="433"/>
      <c r="CD203" s="433"/>
      <c r="CE203" s="433"/>
      <c r="CF203" s="433"/>
      <c r="CG203" s="433"/>
      <c r="CH203" s="433"/>
      <c r="CI203" s="433"/>
      <c r="CJ203" s="433"/>
      <c r="CK203" s="433"/>
      <c r="CL203" s="433"/>
      <c r="CM203" s="433"/>
      <c r="CN203" s="433"/>
      <c r="CO203" s="433"/>
      <c r="CP203" s="433"/>
      <c r="CQ203" s="433"/>
      <c r="CR203" s="433"/>
      <c r="CS203" s="433"/>
      <c r="CT203" s="433"/>
      <c r="CU203" s="433"/>
      <c r="CV203" s="433"/>
      <c r="CW203" s="433"/>
      <c r="CX203" s="433"/>
      <c r="CY203" s="433"/>
      <c r="CZ203" s="433"/>
      <c r="DA203" s="433"/>
      <c r="DB203" s="433"/>
      <c r="DC203" s="433"/>
      <c r="DD203" s="433"/>
      <c r="DE203" s="433"/>
      <c r="DF203" s="433"/>
      <c r="DG203" s="433"/>
      <c r="DH203" s="433"/>
      <c r="DI203" s="433"/>
      <c r="DJ203" s="433"/>
      <c r="DK203" s="433"/>
      <c r="DL203" s="433"/>
      <c r="DM203" s="433"/>
      <c r="DN203" s="433"/>
      <c r="DO203" s="433"/>
      <c r="DP203" s="433"/>
      <c r="DQ203" s="433"/>
      <c r="DR203" s="433"/>
      <c r="DS203" s="433"/>
      <c r="DT203" s="433"/>
      <c r="DU203" s="433"/>
      <c r="DV203" s="433"/>
      <c r="DW203" s="433"/>
      <c r="DX203" s="433"/>
      <c r="DY203" s="433"/>
      <c r="DZ203" s="433"/>
      <c r="EA203" s="433"/>
      <c r="EB203" s="433"/>
      <c r="EC203" s="433"/>
      <c r="ED203" s="433"/>
      <c r="EE203" s="433"/>
      <c r="EF203" s="433"/>
      <c r="EG203" s="433"/>
      <c r="EH203" s="433"/>
      <c r="EI203" s="433"/>
      <c r="EJ203" s="433"/>
      <c r="EK203" s="433"/>
      <c r="EL203" s="433"/>
      <c r="EM203" s="433"/>
      <c r="EN203" s="433"/>
      <c r="EO203" s="433"/>
    </row>
    <row r="204" spans="1:145">
      <c r="A204" s="432"/>
      <c r="B204" s="432"/>
      <c r="C204" s="432"/>
      <c r="D204" s="432"/>
      <c r="E204" s="432"/>
      <c r="F204" s="432"/>
      <c r="G204" s="432"/>
      <c r="H204" s="432"/>
      <c r="I204" s="432"/>
      <c r="J204" s="432"/>
      <c r="K204" s="432"/>
      <c r="L204" s="432"/>
      <c r="M204" s="432"/>
      <c r="N204" s="432"/>
      <c r="O204" s="432"/>
      <c r="P204" s="432"/>
      <c r="U204" s="433"/>
      <c r="V204" s="433"/>
      <c r="W204" s="433"/>
      <c r="X204" s="433"/>
      <c r="Y204" s="433"/>
      <c r="Z204" s="433"/>
      <c r="AA204" s="433"/>
      <c r="AB204" s="433"/>
      <c r="AC204" s="433"/>
      <c r="AD204" s="433"/>
      <c r="AE204" s="433"/>
      <c r="AF204" s="433"/>
      <c r="AG204" s="433"/>
      <c r="AH204" s="433"/>
      <c r="AI204" s="433"/>
      <c r="AJ204" s="433"/>
      <c r="AK204" s="433"/>
      <c r="AL204" s="433"/>
      <c r="AM204" s="433"/>
      <c r="AN204" s="433"/>
      <c r="AO204" s="433"/>
      <c r="AP204" s="433"/>
      <c r="AQ204" s="433"/>
      <c r="AR204" s="433"/>
      <c r="AS204" s="433"/>
      <c r="AT204" s="433"/>
      <c r="AU204" s="433"/>
      <c r="AV204" s="433"/>
      <c r="AW204" s="433"/>
      <c r="AX204" s="433"/>
      <c r="AY204" s="433"/>
      <c r="AZ204" s="433"/>
      <c r="BA204" s="433"/>
      <c r="BB204" s="433"/>
      <c r="BC204" s="433"/>
      <c r="BD204" s="433"/>
      <c r="BE204" s="433"/>
      <c r="BF204" s="433"/>
      <c r="BG204" s="433"/>
      <c r="BH204" s="433"/>
      <c r="BI204" s="433"/>
      <c r="BJ204" s="433"/>
      <c r="BK204" s="433"/>
      <c r="BL204" s="433"/>
      <c r="BM204" s="433"/>
      <c r="BN204" s="433"/>
      <c r="BO204" s="433"/>
      <c r="BP204" s="433"/>
      <c r="BQ204" s="433"/>
      <c r="BR204" s="433"/>
      <c r="BS204" s="433"/>
      <c r="BT204" s="433"/>
      <c r="BU204" s="433"/>
      <c r="BV204" s="433"/>
      <c r="BW204" s="433"/>
      <c r="BX204" s="433"/>
      <c r="BY204" s="433"/>
      <c r="BZ204" s="433"/>
      <c r="CA204" s="433"/>
      <c r="CB204" s="433"/>
      <c r="CC204" s="433"/>
      <c r="CD204" s="433"/>
      <c r="CE204" s="433"/>
      <c r="CF204" s="433"/>
      <c r="CG204" s="433"/>
      <c r="CH204" s="433"/>
      <c r="CI204" s="433"/>
      <c r="CJ204" s="433"/>
      <c r="CK204" s="433"/>
      <c r="CL204" s="433"/>
      <c r="CM204" s="433"/>
      <c r="CN204" s="433"/>
      <c r="CO204" s="433"/>
      <c r="CP204" s="433"/>
      <c r="CQ204" s="433"/>
      <c r="CR204" s="433"/>
      <c r="CS204" s="433"/>
      <c r="CT204" s="433"/>
      <c r="CU204" s="433"/>
      <c r="CV204" s="433"/>
      <c r="CW204" s="433"/>
      <c r="CX204" s="433"/>
      <c r="CY204" s="433"/>
      <c r="CZ204" s="433"/>
      <c r="DA204" s="433"/>
      <c r="DB204" s="433"/>
      <c r="DC204" s="433"/>
      <c r="DD204" s="433"/>
      <c r="DE204" s="433"/>
      <c r="DF204" s="433"/>
      <c r="DG204" s="433"/>
      <c r="DH204" s="433"/>
      <c r="DI204" s="433"/>
      <c r="DJ204" s="433"/>
      <c r="DK204" s="433"/>
      <c r="DL204" s="433"/>
      <c r="DM204" s="433"/>
      <c r="DN204" s="433"/>
      <c r="DO204" s="433"/>
      <c r="DP204" s="433"/>
      <c r="DQ204" s="433"/>
      <c r="DR204" s="433"/>
      <c r="DS204" s="433"/>
      <c r="DT204" s="433"/>
      <c r="DU204" s="433"/>
      <c r="DV204" s="433"/>
      <c r="DW204" s="433"/>
      <c r="DX204" s="433"/>
      <c r="DY204" s="433"/>
      <c r="DZ204" s="433"/>
      <c r="EA204" s="433"/>
      <c r="EB204" s="433"/>
      <c r="EC204" s="433"/>
      <c r="ED204" s="433"/>
      <c r="EE204" s="433"/>
      <c r="EF204" s="433"/>
      <c r="EG204" s="433"/>
      <c r="EH204" s="433"/>
      <c r="EI204" s="433"/>
      <c r="EJ204" s="433"/>
      <c r="EK204" s="433"/>
      <c r="EL204" s="433"/>
      <c r="EM204" s="433"/>
      <c r="EN204" s="433"/>
      <c r="EO204" s="433"/>
    </row>
    <row r="205" spans="1:145">
      <c r="A205" s="432"/>
      <c r="B205" s="432"/>
      <c r="C205" s="432"/>
      <c r="D205" s="432"/>
      <c r="E205" s="432"/>
      <c r="F205" s="432"/>
      <c r="G205" s="432"/>
      <c r="H205" s="432"/>
      <c r="I205" s="432"/>
      <c r="J205" s="432"/>
      <c r="K205" s="432"/>
      <c r="L205" s="432"/>
      <c r="M205" s="432"/>
      <c r="N205" s="432"/>
      <c r="O205" s="432"/>
      <c r="P205" s="432"/>
      <c r="U205" s="433"/>
      <c r="V205" s="433"/>
      <c r="W205" s="433"/>
      <c r="X205" s="433"/>
      <c r="Y205" s="433"/>
      <c r="Z205" s="433"/>
      <c r="AA205" s="433"/>
      <c r="AB205" s="433"/>
      <c r="AC205" s="433"/>
      <c r="AD205" s="433"/>
      <c r="AE205" s="433"/>
      <c r="AF205" s="433"/>
      <c r="AG205" s="433"/>
      <c r="AH205" s="433"/>
      <c r="AI205" s="433"/>
      <c r="AJ205" s="433"/>
      <c r="AK205" s="433"/>
      <c r="AL205" s="433"/>
      <c r="AM205" s="433"/>
      <c r="AN205" s="433"/>
      <c r="AO205" s="433"/>
      <c r="AP205" s="433"/>
      <c r="AQ205" s="433"/>
      <c r="AR205" s="433"/>
      <c r="AS205" s="433"/>
      <c r="AT205" s="433"/>
      <c r="AU205" s="433"/>
      <c r="AV205" s="433"/>
      <c r="AW205" s="433"/>
      <c r="AX205" s="433"/>
      <c r="AY205" s="433"/>
      <c r="AZ205" s="433"/>
      <c r="BA205" s="433"/>
      <c r="BB205" s="433"/>
      <c r="BC205" s="433"/>
      <c r="BD205" s="433"/>
      <c r="BE205" s="433"/>
      <c r="BF205" s="433"/>
      <c r="BG205" s="433"/>
      <c r="BH205" s="433"/>
      <c r="BI205" s="433"/>
      <c r="BJ205" s="433"/>
      <c r="BK205" s="433"/>
      <c r="BL205" s="433"/>
      <c r="BM205" s="433"/>
      <c r="BN205" s="433"/>
      <c r="BO205" s="433"/>
      <c r="BP205" s="433"/>
      <c r="BQ205" s="433"/>
      <c r="BR205" s="433"/>
      <c r="BS205" s="433"/>
      <c r="BT205" s="433"/>
      <c r="BU205" s="433"/>
      <c r="BV205" s="433"/>
      <c r="BW205" s="433"/>
      <c r="BX205" s="433"/>
      <c r="BY205" s="433"/>
      <c r="BZ205" s="433"/>
      <c r="CA205" s="433"/>
      <c r="CB205" s="433"/>
      <c r="CC205" s="433"/>
      <c r="CD205" s="433"/>
      <c r="CE205" s="433"/>
      <c r="CF205" s="433"/>
      <c r="CG205" s="433"/>
      <c r="CH205" s="433"/>
      <c r="CI205" s="433"/>
      <c r="CJ205" s="433"/>
      <c r="CK205" s="433"/>
      <c r="CL205" s="433"/>
      <c r="CM205" s="433"/>
      <c r="CN205" s="433"/>
      <c r="CO205" s="433"/>
      <c r="CP205" s="433"/>
      <c r="CQ205" s="433"/>
      <c r="CR205" s="433"/>
      <c r="CS205" s="433"/>
      <c r="CT205" s="433"/>
      <c r="CU205" s="433"/>
      <c r="CV205" s="433"/>
      <c r="CW205" s="433"/>
      <c r="CX205" s="433"/>
      <c r="CY205" s="433"/>
      <c r="CZ205" s="433"/>
      <c r="DA205" s="433"/>
      <c r="DB205" s="433"/>
      <c r="DC205" s="433"/>
      <c r="DD205" s="433"/>
      <c r="DE205" s="433"/>
      <c r="DF205" s="433"/>
      <c r="DG205" s="433"/>
      <c r="DH205" s="433"/>
      <c r="DI205" s="433"/>
      <c r="DJ205" s="433"/>
      <c r="DK205" s="433"/>
      <c r="DL205" s="433"/>
      <c r="DM205" s="433"/>
      <c r="DN205" s="433"/>
      <c r="DO205" s="433"/>
      <c r="DP205" s="433"/>
      <c r="DQ205" s="433"/>
      <c r="DR205" s="433"/>
      <c r="DS205" s="433"/>
      <c r="DT205" s="433"/>
      <c r="DU205" s="433"/>
      <c r="DV205" s="433"/>
      <c r="DW205" s="433"/>
      <c r="DX205" s="433"/>
      <c r="DY205" s="433"/>
      <c r="DZ205" s="433"/>
      <c r="EA205" s="433"/>
      <c r="EB205" s="433"/>
      <c r="EC205" s="433"/>
      <c r="ED205" s="433"/>
      <c r="EE205" s="433"/>
      <c r="EF205" s="433"/>
      <c r="EG205" s="433"/>
      <c r="EH205" s="433"/>
      <c r="EI205" s="433"/>
      <c r="EJ205" s="433"/>
      <c r="EK205" s="433"/>
      <c r="EL205" s="433"/>
      <c r="EM205" s="433"/>
      <c r="EN205" s="433"/>
      <c r="EO205" s="433"/>
    </row>
    <row r="206" spans="1:145">
      <c r="A206" s="432"/>
      <c r="B206" s="432"/>
      <c r="C206" s="432"/>
      <c r="D206" s="432"/>
      <c r="E206" s="432"/>
      <c r="F206" s="432"/>
      <c r="G206" s="432"/>
      <c r="H206" s="432"/>
      <c r="I206" s="432"/>
      <c r="J206" s="432"/>
      <c r="K206" s="432"/>
      <c r="L206" s="432"/>
      <c r="M206" s="432"/>
      <c r="N206" s="432"/>
      <c r="O206" s="432"/>
      <c r="P206" s="432"/>
      <c r="U206" s="433"/>
      <c r="V206" s="433"/>
      <c r="W206" s="433"/>
      <c r="X206" s="433"/>
      <c r="Y206" s="433"/>
      <c r="Z206" s="433"/>
      <c r="AA206" s="433"/>
      <c r="AB206" s="433"/>
      <c r="AC206" s="433"/>
      <c r="AD206" s="433"/>
      <c r="AE206" s="433"/>
      <c r="AF206" s="433"/>
      <c r="AG206" s="433"/>
      <c r="AH206" s="433"/>
      <c r="AI206" s="433"/>
      <c r="AJ206" s="433"/>
      <c r="AK206" s="433"/>
      <c r="AL206" s="433"/>
      <c r="AM206" s="433"/>
      <c r="AN206" s="433"/>
      <c r="AO206" s="433"/>
      <c r="AP206" s="433"/>
      <c r="AQ206" s="433"/>
      <c r="AR206" s="433"/>
      <c r="AS206" s="433"/>
      <c r="AT206" s="433"/>
      <c r="AU206" s="433"/>
      <c r="AV206" s="433"/>
      <c r="AW206" s="433"/>
      <c r="AX206" s="433"/>
      <c r="AY206" s="433"/>
      <c r="AZ206" s="433"/>
      <c r="BA206" s="433"/>
      <c r="BB206" s="433"/>
      <c r="BC206" s="433"/>
      <c r="BD206" s="433"/>
      <c r="BE206" s="433"/>
      <c r="BF206" s="433"/>
      <c r="BG206" s="433"/>
      <c r="BH206" s="433"/>
      <c r="BI206" s="433"/>
      <c r="BJ206" s="433"/>
      <c r="BK206" s="433"/>
      <c r="BL206" s="433"/>
      <c r="BM206" s="433"/>
      <c r="BN206" s="433"/>
      <c r="BO206" s="433"/>
      <c r="BP206" s="433"/>
      <c r="BQ206" s="433"/>
      <c r="BR206" s="433"/>
      <c r="BS206" s="433"/>
      <c r="BT206" s="433"/>
      <c r="BU206" s="433"/>
      <c r="BV206" s="433"/>
      <c r="BW206" s="433"/>
      <c r="BX206" s="433"/>
      <c r="BY206" s="433"/>
      <c r="BZ206" s="433"/>
      <c r="CA206" s="433"/>
      <c r="CB206" s="433"/>
      <c r="CC206" s="433"/>
      <c r="CD206" s="433"/>
      <c r="CE206" s="433"/>
      <c r="CF206" s="433"/>
      <c r="CG206" s="433"/>
      <c r="CH206" s="433"/>
      <c r="CI206" s="433"/>
      <c r="CJ206" s="433"/>
      <c r="CK206" s="433"/>
      <c r="CL206" s="433"/>
      <c r="CM206" s="433"/>
      <c r="CN206" s="433"/>
      <c r="CO206" s="433"/>
      <c r="CP206" s="433"/>
      <c r="CQ206" s="433"/>
      <c r="CR206" s="433"/>
      <c r="CS206" s="433"/>
      <c r="CT206" s="433"/>
      <c r="CU206" s="433"/>
      <c r="CV206" s="433"/>
      <c r="CW206" s="433"/>
      <c r="CX206" s="433"/>
      <c r="CY206" s="433"/>
      <c r="CZ206" s="433"/>
      <c r="DA206" s="433"/>
      <c r="DB206" s="433"/>
      <c r="DC206" s="433"/>
      <c r="DD206" s="433"/>
      <c r="DE206" s="433"/>
      <c r="DF206" s="433"/>
      <c r="DG206" s="433"/>
      <c r="DH206" s="433"/>
      <c r="DI206" s="433"/>
      <c r="DJ206" s="433"/>
      <c r="DK206" s="433"/>
      <c r="DL206" s="433"/>
      <c r="DM206" s="433"/>
      <c r="DN206" s="433"/>
      <c r="DO206" s="433"/>
      <c r="DP206" s="433"/>
      <c r="DQ206" s="433"/>
      <c r="DR206" s="433"/>
      <c r="DS206" s="433"/>
      <c r="DT206" s="433"/>
      <c r="DU206" s="433"/>
      <c r="DV206" s="433"/>
      <c r="DW206" s="433"/>
      <c r="DX206" s="433"/>
      <c r="DY206" s="433"/>
      <c r="DZ206" s="433"/>
      <c r="EA206" s="433"/>
      <c r="EB206" s="433"/>
      <c r="EC206" s="433"/>
      <c r="ED206" s="433"/>
      <c r="EE206" s="433"/>
      <c r="EF206" s="433"/>
      <c r="EG206" s="433"/>
      <c r="EH206" s="433"/>
      <c r="EI206" s="433"/>
      <c r="EJ206" s="433"/>
      <c r="EK206" s="433"/>
      <c r="EL206" s="433"/>
      <c r="EM206" s="433"/>
      <c r="EN206" s="433"/>
      <c r="EO206" s="433"/>
    </row>
    <row r="207" spans="1:145">
      <c r="A207" s="432"/>
      <c r="B207" s="432"/>
      <c r="C207" s="432"/>
      <c r="D207" s="432"/>
      <c r="E207" s="432"/>
      <c r="F207" s="432"/>
      <c r="G207" s="432"/>
      <c r="H207" s="432"/>
      <c r="I207" s="432"/>
      <c r="J207" s="432"/>
      <c r="K207" s="432"/>
      <c r="L207" s="432"/>
      <c r="M207" s="432"/>
      <c r="N207" s="432"/>
      <c r="O207" s="432"/>
      <c r="P207" s="432"/>
      <c r="U207" s="433"/>
      <c r="V207" s="433"/>
      <c r="W207" s="433"/>
      <c r="X207" s="433"/>
      <c r="Y207" s="433"/>
      <c r="Z207" s="433"/>
      <c r="AA207" s="433"/>
      <c r="AB207" s="433"/>
      <c r="AC207" s="433"/>
      <c r="AD207" s="433"/>
      <c r="AE207" s="433"/>
      <c r="AF207" s="433"/>
      <c r="AG207" s="433"/>
      <c r="AH207" s="433"/>
      <c r="AI207" s="433"/>
      <c r="AJ207" s="433"/>
      <c r="AK207" s="433"/>
      <c r="AL207" s="433"/>
      <c r="AM207" s="433"/>
      <c r="AN207" s="433"/>
      <c r="AO207" s="433"/>
      <c r="AP207" s="433"/>
      <c r="AQ207" s="433"/>
      <c r="AR207" s="433"/>
      <c r="AS207" s="433"/>
      <c r="AT207" s="433"/>
      <c r="AU207" s="433"/>
      <c r="AV207" s="433"/>
      <c r="AW207" s="433"/>
      <c r="AX207" s="433"/>
      <c r="AY207" s="433"/>
      <c r="AZ207" s="433"/>
      <c r="BA207" s="433"/>
      <c r="BB207" s="433"/>
      <c r="BC207" s="433"/>
      <c r="BD207" s="433"/>
      <c r="BE207" s="433"/>
      <c r="BF207" s="433"/>
      <c r="BG207" s="433"/>
      <c r="BH207" s="433"/>
      <c r="BI207" s="433"/>
      <c r="BJ207" s="433"/>
      <c r="BK207" s="433"/>
      <c r="BL207" s="433"/>
      <c r="BM207" s="433"/>
      <c r="BN207" s="433"/>
      <c r="BO207" s="433"/>
      <c r="BP207" s="433"/>
      <c r="BQ207" s="433"/>
      <c r="BR207" s="433"/>
      <c r="BS207" s="433"/>
      <c r="BT207" s="433"/>
      <c r="BU207" s="433"/>
      <c r="BV207" s="433"/>
      <c r="BW207" s="433"/>
      <c r="BX207" s="433"/>
      <c r="BY207" s="433"/>
      <c r="BZ207" s="433"/>
      <c r="CA207" s="433"/>
      <c r="CB207" s="433"/>
      <c r="CC207" s="433"/>
      <c r="CD207" s="433"/>
      <c r="CE207" s="433"/>
      <c r="CF207" s="433"/>
      <c r="CG207" s="433"/>
      <c r="CH207" s="433"/>
      <c r="CI207" s="433"/>
      <c r="CJ207" s="433"/>
      <c r="CK207" s="433"/>
      <c r="CL207" s="433"/>
      <c r="CM207" s="433"/>
      <c r="CN207" s="433"/>
      <c r="CO207" s="433"/>
      <c r="CP207" s="433"/>
      <c r="CQ207" s="433"/>
      <c r="CR207" s="433"/>
      <c r="CS207" s="433"/>
      <c r="CT207" s="433"/>
      <c r="CU207" s="433"/>
      <c r="CV207" s="433"/>
      <c r="CW207" s="433"/>
      <c r="CX207" s="433"/>
      <c r="CY207" s="433"/>
      <c r="CZ207" s="433"/>
      <c r="DA207" s="433"/>
      <c r="DB207" s="433"/>
      <c r="DC207" s="433"/>
      <c r="DD207" s="433"/>
      <c r="DE207" s="433"/>
      <c r="DF207" s="433"/>
      <c r="DG207" s="433"/>
      <c r="DH207" s="433"/>
      <c r="DI207" s="433"/>
      <c r="DJ207" s="433"/>
      <c r="DK207" s="433"/>
      <c r="DL207" s="433"/>
      <c r="DM207" s="433"/>
      <c r="DN207" s="433"/>
      <c r="DO207" s="433"/>
      <c r="DP207" s="433"/>
      <c r="DQ207" s="433"/>
      <c r="DR207" s="433"/>
      <c r="DS207" s="433"/>
      <c r="DT207" s="433"/>
      <c r="DU207" s="433"/>
      <c r="DV207" s="433"/>
      <c r="DW207" s="433"/>
      <c r="DX207" s="433"/>
      <c r="DY207" s="433"/>
      <c r="DZ207" s="433"/>
      <c r="EA207" s="433"/>
      <c r="EB207" s="433"/>
      <c r="EC207" s="433"/>
      <c r="ED207" s="433"/>
      <c r="EE207" s="433"/>
      <c r="EF207" s="433"/>
      <c r="EG207" s="433"/>
      <c r="EH207" s="433"/>
      <c r="EI207" s="433"/>
      <c r="EJ207" s="433"/>
      <c r="EK207" s="433"/>
      <c r="EL207" s="433"/>
      <c r="EM207" s="433"/>
      <c r="EN207" s="433"/>
      <c r="EO207" s="433"/>
    </row>
    <row r="208" spans="1:145">
      <c r="A208" s="432"/>
      <c r="B208" s="432"/>
      <c r="C208" s="432"/>
      <c r="D208" s="432"/>
      <c r="E208" s="432"/>
      <c r="F208" s="432"/>
      <c r="G208" s="432"/>
      <c r="H208" s="432"/>
      <c r="I208" s="432"/>
      <c r="J208" s="432"/>
      <c r="K208" s="432"/>
      <c r="L208" s="432"/>
      <c r="M208" s="432"/>
      <c r="N208" s="432"/>
      <c r="O208" s="432"/>
      <c r="P208" s="432"/>
      <c r="U208" s="433"/>
      <c r="V208" s="433"/>
      <c r="W208" s="433"/>
      <c r="X208" s="433"/>
      <c r="Y208" s="433"/>
      <c r="Z208" s="433"/>
      <c r="AA208" s="433"/>
      <c r="AB208" s="433"/>
      <c r="AC208" s="433"/>
      <c r="AD208" s="433"/>
      <c r="AE208" s="433"/>
      <c r="AF208" s="433"/>
      <c r="AG208" s="433"/>
      <c r="AH208" s="433"/>
      <c r="AI208" s="433"/>
      <c r="AJ208" s="433"/>
      <c r="AK208" s="433"/>
      <c r="AL208" s="433"/>
      <c r="AM208" s="433"/>
      <c r="AN208" s="433"/>
      <c r="AO208" s="433"/>
      <c r="AP208" s="433"/>
      <c r="AQ208" s="433"/>
      <c r="AR208" s="433"/>
      <c r="AS208" s="433"/>
      <c r="AT208" s="433"/>
      <c r="AU208" s="433"/>
      <c r="AV208" s="433"/>
      <c r="AW208" s="433"/>
      <c r="AX208" s="433"/>
      <c r="AY208" s="433"/>
      <c r="AZ208" s="433"/>
      <c r="BA208" s="433"/>
      <c r="BB208" s="433"/>
      <c r="BC208" s="433"/>
      <c r="BD208" s="433"/>
      <c r="BE208" s="433"/>
      <c r="BF208" s="433"/>
      <c r="BG208" s="433"/>
      <c r="BH208" s="433"/>
      <c r="BI208" s="433"/>
      <c r="BJ208" s="433"/>
      <c r="BK208" s="433"/>
      <c r="BL208" s="433"/>
      <c r="BM208" s="433"/>
      <c r="BN208" s="433"/>
      <c r="BO208" s="433"/>
      <c r="BP208" s="433"/>
      <c r="BQ208" s="433"/>
      <c r="BR208" s="433"/>
      <c r="BS208" s="433"/>
      <c r="BT208" s="433"/>
      <c r="BU208" s="433"/>
      <c r="BV208" s="433"/>
      <c r="BW208" s="433"/>
      <c r="BX208" s="433"/>
      <c r="BY208" s="433"/>
      <c r="BZ208" s="433"/>
      <c r="CA208" s="433"/>
      <c r="CB208" s="433"/>
      <c r="CC208" s="433"/>
      <c r="CD208" s="433"/>
      <c r="CE208" s="433"/>
      <c r="CF208" s="433"/>
      <c r="CG208" s="433"/>
      <c r="CH208" s="433"/>
      <c r="CI208" s="433"/>
      <c r="CJ208" s="433"/>
      <c r="CK208" s="433"/>
      <c r="CL208" s="433"/>
      <c r="CM208" s="433"/>
      <c r="CN208" s="433"/>
      <c r="CO208" s="433"/>
      <c r="CP208" s="433"/>
      <c r="CQ208" s="433"/>
      <c r="CR208" s="433"/>
      <c r="CS208" s="433"/>
      <c r="CT208" s="433"/>
      <c r="CU208" s="433"/>
      <c r="CV208" s="433"/>
      <c r="CW208" s="433"/>
      <c r="CX208" s="433"/>
      <c r="CY208" s="433"/>
      <c r="CZ208" s="433"/>
      <c r="DA208" s="433"/>
      <c r="DB208" s="433"/>
      <c r="DC208" s="433"/>
      <c r="DD208" s="433"/>
      <c r="DE208" s="433"/>
      <c r="DF208" s="433"/>
      <c r="DG208" s="433"/>
      <c r="DH208" s="433"/>
      <c r="DI208" s="433"/>
      <c r="DJ208" s="433"/>
      <c r="DK208" s="433"/>
      <c r="DL208" s="433"/>
      <c r="DM208" s="433"/>
      <c r="DN208" s="433"/>
      <c r="DO208" s="433"/>
      <c r="DP208" s="433"/>
      <c r="DQ208" s="433"/>
      <c r="DR208" s="433"/>
      <c r="DS208" s="433"/>
      <c r="DT208" s="433"/>
      <c r="DU208" s="433"/>
      <c r="DV208" s="433"/>
      <c r="DW208" s="433"/>
      <c r="DX208" s="433"/>
      <c r="DY208" s="433"/>
      <c r="DZ208" s="433"/>
      <c r="EA208" s="433"/>
      <c r="EB208" s="433"/>
      <c r="EC208" s="433"/>
      <c r="ED208" s="433"/>
      <c r="EE208" s="433"/>
      <c r="EF208" s="433"/>
      <c r="EG208" s="433"/>
      <c r="EH208" s="433"/>
      <c r="EI208" s="433"/>
      <c r="EJ208" s="433"/>
      <c r="EK208" s="433"/>
      <c r="EL208" s="433"/>
      <c r="EM208" s="433"/>
      <c r="EN208" s="433"/>
      <c r="EO208" s="433"/>
    </row>
    <row r="209" spans="1:145">
      <c r="A209" s="432"/>
      <c r="B209" s="432"/>
      <c r="C209" s="432"/>
      <c r="D209" s="432"/>
      <c r="E209" s="432"/>
      <c r="F209" s="432"/>
      <c r="G209" s="432"/>
      <c r="H209" s="432"/>
      <c r="I209" s="432"/>
      <c r="J209" s="432"/>
      <c r="K209" s="432"/>
      <c r="L209" s="432"/>
      <c r="M209" s="432"/>
      <c r="N209" s="432"/>
      <c r="O209" s="432"/>
      <c r="P209" s="432"/>
      <c r="U209" s="433"/>
      <c r="V209" s="433"/>
      <c r="W209" s="433"/>
      <c r="X209" s="433"/>
      <c r="Y209" s="433"/>
      <c r="Z209" s="433"/>
      <c r="AA209" s="433"/>
      <c r="AB209" s="433"/>
      <c r="AC209" s="433"/>
      <c r="AD209" s="433"/>
      <c r="AE209" s="433"/>
      <c r="AF209" s="433"/>
      <c r="AG209" s="433"/>
      <c r="AH209" s="433"/>
      <c r="AI209" s="433"/>
      <c r="AJ209" s="433"/>
      <c r="AK209" s="433"/>
      <c r="AL209" s="433"/>
      <c r="AM209" s="433"/>
      <c r="AN209" s="433"/>
      <c r="AO209" s="433"/>
      <c r="AP209" s="433"/>
      <c r="AQ209" s="433"/>
      <c r="AR209" s="433"/>
      <c r="AS209" s="433"/>
      <c r="AT209" s="433"/>
      <c r="AU209" s="433"/>
      <c r="AV209" s="433"/>
      <c r="AW209" s="433"/>
      <c r="AX209" s="433"/>
      <c r="AY209" s="433"/>
      <c r="AZ209" s="433"/>
      <c r="BA209" s="433"/>
      <c r="BB209" s="433"/>
      <c r="BC209" s="433"/>
      <c r="BD209" s="433"/>
      <c r="BE209" s="433"/>
      <c r="BF209" s="433"/>
      <c r="BG209" s="433"/>
      <c r="BH209" s="433"/>
      <c r="BI209" s="433"/>
      <c r="BJ209" s="433"/>
      <c r="BK209" s="433"/>
      <c r="BL209" s="433"/>
      <c r="BM209" s="433"/>
      <c r="BN209" s="433"/>
      <c r="BO209" s="433"/>
      <c r="BP209" s="433"/>
      <c r="BQ209" s="433"/>
      <c r="BR209" s="433"/>
      <c r="BS209" s="433"/>
      <c r="BT209" s="433"/>
      <c r="BU209" s="433"/>
      <c r="BV209" s="433"/>
      <c r="BW209" s="433"/>
      <c r="BX209" s="433"/>
      <c r="BY209" s="433"/>
      <c r="BZ209" s="433"/>
      <c r="CA209" s="433"/>
      <c r="CB209" s="433"/>
      <c r="CC209" s="433"/>
      <c r="CD209" s="433"/>
      <c r="CE209" s="433"/>
      <c r="CF209" s="433"/>
      <c r="CG209" s="433"/>
      <c r="CH209" s="433"/>
      <c r="CI209" s="433"/>
      <c r="CJ209" s="433"/>
      <c r="CK209" s="433"/>
      <c r="CL209" s="433"/>
      <c r="CM209" s="433"/>
      <c r="CN209" s="433"/>
      <c r="CO209" s="433"/>
      <c r="CP209" s="433"/>
      <c r="CQ209" s="433"/>
      <c r="CR209" s="433"/>
      <c r="CS209" s="433"/>
      <c r="CT209" s="433"/>
      <c r="CU209" s="433"/>
      <c r="CV209" s="433"/>
      <c r="CW209" s="433"/>
      <c r="CX209" s="433"/>
      <c r="CY209" s="433"/>
      <c r="CZ209" s="433"/>
      <c r="DA209" s="433"/>
      <c r="DB209" s="433"/>
      <c r="DC209" s="433"/>
      <c r="DD209" s="433"/>
      <c r="DE209" s="433"/>
      <c r="DF209" s="433"/>
      <c r="DG209" s="433"/>
      <c r="DH209" s="433"/>
      <c r="DI209" s="433"/>
      <c r="DJ209" s="433"/>
      <c r="DK209" s="433"/>
      <c r="DL209" s="433"/>
      <c r="DM209" s="433"/>
      <c r="DN209" s="433"/>
      <c r="DO209" s="433"/>
      <c r="DP209" s="433"/>
      <c r="DQ209" s="433"/>
      <c r="DR209" s="433"/>
      <c r="DS209" s="433"/>
      <c r="DT209" s="433"/>
      <c r="DU209" s="433"/>
      <c r="DV209" s="433"/>
      <c r="DW209" s="433"/>
      <c r="DX209" s="433"/>
      <c r="DY209" s="433"/>
      <c r="DZ209" s="433"/>
      <c r="EA209" s="433"/>
      <c r="EB209" s="433"/>
      <c r="EC209" s="433"/>
      <c r="ED209" s="433"/>
      <c r="EE209" s="433"/>
      <c r="EF209" s="433"/>
      <c r="EG209" s="433"/>
      <c r="EH209" s="433"/>
      <c r="EI209" s="433"/>
      <c r="EJ209" s="433"/>
      <c r="EK209" s="433"/>
      <c r="EL209" s="433"/>
      <c r="EM209" s="433"/>
      <c r="EN209" s="433"/>
      <c r="EO209" s="433"/>
    </row>
    <row r="210" spans="1:145">
      <c r="A210" s="432"/>
      <c r="B210" s="432"/>
      <c r="C210" s="432"/>
      <c r="D210" s="432"/>
      <c r="E210" s="432"/>
      <c r="F210" s="432"/>
      <c r="G210" s="432"/>
      <c r="H210" s="432"/>
      <c r="I210" s="432"/>
      <c r="J210" s="432"/>
      <c r="K210" s="432"/>
      <c r="L210" s="432"/>
      <c r="M210" s="432"/>
      <c r="N210" s="432"/>
      <c r="O210" s="432"/>
      <c r="P210" s="432"/>
      <c r="U210" s="433"/>
      <c r="V210" s="433"/>
      <c r="W210" s="433"/>
      <c r="X210" s="433"/>
      <c r="Y210" s="433"/>
      <c r="Z210" s="433"/>
      <c r="AA210" s="433"/>
      <c r="AB210" s="433"/>
      <c r="AC210" s="433"/>
      <c r="AD210" s="433"/>
      <c r="AE210" s="433"/>
      <c r="AF210" s="433"/>
      <c r="AG210" s="433"/>
      <c r="AH210" s="433"/>
      <c r="AI210" s="433"/>
      <c r="AJ210" s="433"/>
      <c r="AK210" s="433"/>
      <c r="AL210" s="433"/>
      <c r="AM210" s="433"/>
      <c r="AN210" s="433"/>
      <c r="AO210" s="433"/>
      <c r="AP210" s="433"/>
      <c r="AQ210" s="433"/>
      <c r="AR210" s="433"/>
      <c r="AS210" s="433"/>
      <c r="AT210" s="433"/>
      <c r="AU210" s="433"/>
      <c r="AV210" s="433"/>
      <c r="AW210" s="433"/>
      <c r="AX210" s="433"/>
      <c r="AY210" s="433"/>
      <c r="AZ210" s="433"/>
      <c r="BA210" s="433"/>
      <c r="BB210" s="433"/>
      <c r="BC210" s="433"/>
      <c r="BD210" s="433"/>
      <c r="BE210" s="433"/>
      <c r="BF210" s="433"/>
      <c r="BG210" s="433"/>
      <c r="BH210" s="433"/>
      <c r="BI210" s="433"/>
      <c r="BJ210" s="433"/>
      <c r="BK210" s="433"/>
      <c r="BL210" s="433"/>
      <c r="BM210" s="433"/>
      <c r="BN210" s="433"/>
      <c r="BO210" s="433"/>
      <c r="BP210" s="433"/>
      <c r="BQ210" s="433"/>
      <c r="BR210" s="433"/>
      <c r="BS210" s="433"/>
      <c r="BT210" s="433"/>
      <c r="BU210" s="433"/>
      <c r="BV210" s="433"/>
      <c r="BW210" s="433"/>
      <c r="BX210" s="433"/>
      <c r="BY210" s="433"/>
      <c r="BZ210" s="433"/>
      <c r="CA210" s="433"/>
      <c r="CB210" s="433"/>
      <c r="CC210" s="433"/>
      <c r="CD210" s="433"/>
      <c r="CE210" s="433"/>
      <c r="CF210" s="433"/>
      <c r="CG210" s="433"/>
      <c r="CH210" s="433"/>
      <c r="CI210" s="433"/>
      <c r="CJ210" s="433"/>
      <c r="CK210" s="433"/>
      <c r="CL210" s="433"/>
      <c r="CM210" s="433"/>
      <c r="CN210" s="433"/>
      <c r="CO210" s="433"/>
      <c r="CP210" s="433"/>
      <c r="CQ210" s="433"/>
      <c r="CR210" s="433"/>
      <c r="CS210" s="433"/>
      <c r="CT210" s="433"/>
      <c r="CU210" s="433"/>
      <c r="CV210" s="433"/>
      <c r="CW210" s="433"/>
      <c r="CX210" s="433"/>
      <c r="CY210" s="433"/>
      <c r="CZ210" s="433"/>
      <c r="DA210" s="433"/>
      <c r="DB210" s="433"/>
      <c r="DC210" s="433"/>
      <c r="DD210" s="433"/>
      <c r="DE210" s="433"/>
      <c r="DF210" s="433"/>
      <c r="DG210" s="433"/>
      <c r="DH210" s="433"/>
      <c r="DI210" s="433"/>
      <c r="DJ210" s="433"/>
      <c r="DK210" s="433"/>
      <c r="DL210" s="433"/>
      <c r="DM210" s="433"/>
      <c r="DN210" s="433"/>
      <c r="DO210" s="433"/>
      <c r="DP210" s="433"/>
      <c r="DQ210" s="433"/>
      <c r="DR210" s="433"/>
      <c r="DS210" s="433"/>
      <c r="DT210" s="433"/>
      <c r="DU210" s="433"/>
      <c r="DV210" s="433"/>
      <c r="DW210" s="433"/>
      <c r="DX210" s="433"/>
      <c r="DY210" s="433"/>
      <c r="DZ210" s="433"/>
      <c r="EA210" s="433"/>
      <c r="EB210" s="433"/>
      <c r="EC210" s="433"/>
      <c r="ED210" s="433"/>
      <c r="EE210" s="433"/>
      <c r="EF210" s="433"/>
      <c r="EG210" s="433"/>
      <c r="EH210" s="433"/>
      <c r="EI210" s="433"/>
      <c r="EJ210" s="433"/>
      <c r="EK210" s="433"/>
      <c r="EL210" s="433"/>
      <c r="EM210" s="433"/>
      <c r="EN210" s="433"/>
      <c r="EO210" s="433"/>
    </row>
    <row r="211" spans="1:145">
      <c r="A211" s="432"/>
      <c r="B211" s="432"/>
      <c r="C211" s="432"/>
      <c r="D211" s="432"/>
      <c r="E211" s="432"/>
      <c r="F211" s="432"/>
      <c r="G211" s="432"/>
      <c r="H211" s="432"/>
      <c r="I211" s="432"/>
      <c r="J211" s="432"/>
      <c r="K211" s="432"/>
      <c r="L211" s="432"/>
      <c r="M211" s="432"/>
      <c r="N211" s="432"/>
      <c r="O211" s="432"/>
      <c r="P211" s="432"/>
      <c r="U211" s="433"/>
      <c r="V211" s="433"/>
      <c r="W211" s="433"/>
      <c r="X211" s="433"/>
      <c r="Y211" s="433"/>
      <c r="Z211" s="433"/>
      <c r="AA211" s="433"/>
      <c r="AB211" s="433"/>
      <c r="AC211" s="433"/>
      <c r="AD211" s="433"/>
      <c r="AE211" s="433"/>
      <c r="AF211" s="433"/>
      <c r="AG211" s="433"/>
      <c r="AH211" s="433"/>
      <c r="AI211" s="433"/>
      <c r="AJ211" s="433"/>
      <c r="AK211" s="433"/>
      <c r="AL211" s="433"/>
      <c r="AM211" s="433"/>
      <c r="AN211" s="433"/>
      <c r="AO211" s="433"/>
      <c r="AP211" s="433"/>
      <c r="AQ211" s="433"/>
      <c r="AR211" s="433"/>
      <c r="AS211" s="433"/>
      <c r="AT211" s="433"/>
      <c r="AU211" s="433"/>
      <c r="AV211" s="433"/>
      <c r="AW211" s="433"/>
      <c r="AX211" s="433"/>
      <c r="AY211" s="433"/>
      <c r="AZ211" s="433"/>
      <c r="BA211" s="433"/>
      <c r="BB211" s="433"/>
      <c r="BC211" s="433"/>
      <c r="BD211" s="433"/>
      <c r="BE211" s="433"/>
      <c r="BF211" s="433"/>
      <c r="BG211" s="433"/>
      <c r="BH211" s="433"/>
      <c r="BI211" s="433"/>
      <c r="BJ211" s="433"/>
      <c r="BK211" s="433"/>
      <c r="BL211" s="433"/>
      <c r="BM211" s="433"/>
      <c r="BN211" s="433"/>
      <c r="BO211" s="433"/>
      <c r="BP211" s="433"/>
      <c r="BQ211" s="433"/>
      <c r="BR211" s="433"/>
      <c r="BS211" s="433"/>
      <c r="BT211" s="433"/>
      <c r="BU211" s="433"/>
      <c r="BV211" s="433"/>
      <c r="BW211" s="433"/>
      <c r="BX211" s="433"/>
      <c r="BY211" s="433"/>
      <c r="BZ211" s="433"/>
      <c r="CA211" s="433"/>
      <c r="CB211" s="433"/>
      <c r="CC211" s="433"/>
      <c r="CD211" s="433"/>
      <c r="CE211" s="433"/>
      <c r="CF211" s="433"/>
      <c r="CG211" s="433"/>
      <c r="CH211" s="433"/>
      <c r="CI211" s="433"/>
      <c r="CJ211" s="433"/>
      <c r="CK211" s="433"/>
      <c r="CL211" s="433"/>
      <c r="CM211" s="433"/>
      <c r="CN211" s="433"/>
      <c r="CO211" s="433"/>
      <c r="CP211" s="433"/>
      <c r="CQ211" s="433"/>
      <c r="CR211" s="433"/>
      <c r="CS211" s="433"/>
      <c r="CT211" s="433"/>
      <c r="CU211" s="433"/>
      <c r="CV211" s="433"/>
      <c r="CW211" s="433"/>
      <c r="CX211" s="433"/>
      <c r="CY211" s="433"/>
      <c r="CZ211" s="433"/>
      <c r="DA211" s="433"/>
      <c r="DB211" s="433"/>
      <c r="DC211" s="433"/>
      <c r="DD211" s="433"/>
      <c r="DE211" s="433"/>
      <c r="DF211" s="433"/>
      <c r="DG211" s="433"/>
      <c r="DH211" s="433"/>
      <c r="DI211" s="433"/>
      <c r="DJ211" s="433"/>
      <c r="DK211" s="433"/>
      <c r="DL211" s="433"/>
      <c r="DM211" s="433"/>
      <c r="DN211" s="433"/>
      <c r="DO211" s="433"/>
      <c r="DP211" s="433"/>
      <c r="DQ211" s="433"/>
      <c r="DR211" s="433"/>
      <c r="DS211" s="433"/>
      <c r="DT211" s="433"/>
      <c r="DU211" s="433"/>
      <c r="DV211" s="433"/>
      <c r="DW211" s="433"/>
      <c r="DX211" s="433"/>
      <c r="DY211" s="433"/>
      <c r="DZ211" s="433"/>
      <c r="EA211" s="433"/>
      <c r="EB211" s="433"/>
      <c r="EC211" s="433"/>
      <c r="ED211" s="433"/>
      <c r="EE211" s="433"/>
      <c r="EF211" s="433"/>
      <c r="EG211" s="433"/>
      <c r="EH211" s="433"/>
      <c r="EI211" s="433"/>
      <c r="EJ211" s="433"/>
      <c r="EK211" s="433"/>
      <c r="EL211" s="433"/>
      <c r="EM211" s="433"/>
      <c r="EN211" s="433"/>
      <c r="EO211" s="433"/>
    </row>
    <row r="212" spans="1:145">
      <c r="A212" s="432"/>
      <c r="B212" s="432"/>
      <c r="C212" s="432"/>
      <c r="D212" s="432"/>
      <c r="E212" s="432"/>
      <c r="F212" s="432"/>
      <c r="G212" s="432"/>
      <c r="H212" s="432"/>
      <c r="I212" s="432"/>
      <c r="J212" s="432"/>
      <c r="K212" s="432"/>
      <c r="L212" s="432"/>
      <c r="M212" s="432"/>
      <c r="N212" s="432"/>
      <c r="O212" s="432"/>
      <c r="P212" s="432"/>
      <c r="U212" s="433"/>
      <c r="V212" s="433"/>
      <c r="W212" s="433"/>
      <c r="X212" s="433"/>
      <c r="Y212" s="433"/>
      <c r="Z212" s="433"/>
      <c r="AA212" s="433"/>
      <c r="AB212" s="433"/>
      <c r="AC212" s="433"/>
      <c r="AD212" s="433"/>
      <c r="AE212" s="433"/>
      <c r="AF212" s="433"/>
      <c r="AG212" s="433"/>
      <c r="AH212" s="433"/>
      <c r="AI212" s="433"/>
      <c r="AJ212" s="433"/>
      <c r="AK212" s="433"/>
      <c r="AL212" s="433"/>
      <c r="AM212" s="433"/>
      <c r="AN212" s="433"/>
      <c r="AO212" s="433"/>
      <c r="AP212" s="433"/>
      <c r="AQ212" s="433"/>
      <c r="AR212" s="433"/>
      <c r="AS212" s="433"/>
      <c r="AT212" s="433"/>
      <c r="AU212" s="433"/>
      <c r="AV212" s="433"/>
      <c r="AW212" s="433"/>
      <c r="AX212" s="433"/>
      <c r="AY212" s="433"/>
      <c r="AZ212" s="433"/>
      <c r="BA212" s="433"/>
      <c r="BB212" s="433"/>
      <c r="BC212" s="433"/>
      <c r="BD212" s="433"/>
      <c r="BE212" s="433"/>
      <c r="BF212" s="433"/>
      <c r="BG212" s="433"/>
      <c r="BH212" s="433"/>
      <c r="BI212" s="433"/>
      <c r="BJ212" s="433"/>
      <c r="BK212" s="433"/>
      <c r="BL212" s="433"/>
      <c r="BM212" s="433"/>
      <c r="BN212" s="433"/>
      <c r="BO212" s="433"/>
      <c r="BP212" s="433"/>
      <c r="BQ212" s="433"/>
      <c r="BR212" s="433"/>
      <c r="BS212" s="433"/>
      <c r="BT212" s="433"/>
      <c r="BU212" s="433"/>
      <c r="BV212" s="433"/>
      <c r="BW212" s="433"/>
      <c r="BX212" s="433"/>
      <c r="BY212" s="433"/>
      <c r="BZ212" s="433"/>
      <c r="CA212" s="433"/>
      <c r="CB212" s="433"/>
      <c r="CC212" s="433"/>
      <c r="CD212" s="433"/>
      <c r="CE212" s="433"/>
      <c r="CF212" s="433"/>
      <c r="CG212" s="433"/>
      <c r="CH212" s="433"/>
      <c r="CI212" s="433"/>
      <c r="CJ212" s="433"/>
      <c r="CK212" s="433"/>
      <c r="CL212" s="433"/>
      <c r="CM212" s="433"/>
      <c r="CN212" s="433"/>
      <c r="CO212" s="433"/>
      <c r="CP212" s="433"/>
      <c r="CQ212" s="433"/>
      <c r="CR212" s="433"/>
      <c r="CS212" s="433"/>
      <c r="CT212" s="433"/>
      <c r="CU212" s="433"/>
      <c r="CV212" s="433"/>
      <c r="CW212" s="433"/>
      <c r="CX212" s="433"/>
      <c r="CY212" s="433"/>
      <c r="CZ212" s="433"/>
      <c r="DA212" s="433"/>
      <c r="DB212" s="433"/>
      <c r="DC212" s="433"/>
      <c r="DD212" s="433"/>
      <c r="DE212" s="433"/>
      <c r="DF212" s="433"/>
      <c r="DG212" s="433"/>
      <c r="DH212" s="433"/>
      <c r="DI212" s="433"/>
      <c r="DJ212" s="433"/>
      <c r="DK212" s="433"/>
      <c r="DL212" s="433"/>
      <c r="DM212" s="433"/>
      <c r="DN212" s="433"/>
      <c r="DO212" s="433"/>
      <c r="DP212" s="433"/>
      <c r="DQ212" s="433"/>
      <c r="DR212" s="433"/>
      <c r="DS212" s="433"/>
      <c r="DT212" s="433"/>
      <c r="DU212" s="433"/>
      <c r="DV212" s="433"/>
      <c r="DW212" s="433"/>
      <c r="DX212" s="433"/>
      <c r="DY212" s="433"/>
      <c r="DZ212" s="433"/>
      <c r="EA212" s="433"/>
      <c r="EB212" s="433"/>
      <c r="EC212" s="433"/>
      <c r="ED212" s="433"/>
      <c r="EE212" s="433"/>
      <c r="EF212" s="433"/>
      <c r="EG212" s="433"/>
      <c r="EH212" s="433"/>
      <c r="EI212" s="433"/>
      <c r="EJ212" s="433"/>
      <c r="EK212" s="433"/>
      <c r="EL212" s="433"/>
      <c r="EM212" s="433"/>
      <c r="EN212" s="433"/>
      <c r="EO212" s="433"/>
    </row>
    <row r="213" spans="1:145">
      <c r="A213" s="432"/>
      <c r="B213" s="432"/>
      <c r="C213" s="432"/>
      <c r="D213" s="432"/>
      <c r="E213" s="432"/>
      <c r="F213" s="432"/>
      <c r="G213" s="432"/>
      <c r="H213" s="432"/>
      <c r="I213" s="432"/>
      <c r="J213" s="432"/>
      <c r="K213" s="432"/>
      <c r="L213" s="432"/>
      <c r="M213" s="432"/>
      <c r="N213" s="432"/>
      <c r="O213" s="432"/>
      <c r="P213" s="432"/>
      <c r="U213" s="433"/>
      <c r="V213" s="433"/>
      <c r="W213" s="433"/>
      <c r="X213" s="433"/>
      <c r="Y213" s="433"/>
      <c r="Z213" s="433"/>
      <c r="AA213" s="433"/>
      <c r="AB213" s="433"/>
      <c r="AC213" s="433"/>
      <c r="AD213" s="433"/>
      <c r="AE213" s="433"/>
      <c r="AF213" s="433"/>
      <c r="AG213" s="433"/>
      <c r="AH213" s="433"/>
      <c r="AI213" s="433"/>
      <c r="AJ213" s="433"/>
      <c r="AK213" s="433"/>
      <c r="AL213" s="433"/>
      <c r="AM213" s="433"/>
      <c r="AN213" s="433"/>
      <c r="AO213" s="433"/>
      <c r="AP213" s="433"/>
      <c r="AQ213" s="433"/>
      <c r="AR213" s="433"/>
      <c r="AS213" s="433"/>
      <c r="AT213" s="433"/>
      <c r="AU213" s="433"/>
      <c r="AV213" s="433"/>
      <c r="AW213" s="433"/>
      <c r="AX213" s="433"/>
      <c r="AY213" s="433"/>
      <c r="AZ213" s="433"/>
      <c r="BA213" s="433"/>
      <c r="BB213" s="433"/>
      <c r="BC213" s="433"/>
      <c r="BD213" s="433"/>
      <c r="BE213" s="433"/>
      <c r="BF213" s="433"/>
      <c r="BG213" s="433"/>
      <c r="BH213" s="433"/>
      <c r="BI213" s="433"/>
      <c r="BJ213" s="433"/>
      <c r="BK213" s="433"/>
      <c r="BL213" s="433"/>
      <c r="BM213" s="433"/>
      <c r="BN213" s="433"/>
      <c r="BO213" s="433"/>
      <c r="BP213" s="433"/>
      <c r="BQ213" s="433"/>
      <c r="BR213" s="433"/>
      <c r="BS213" s="433"/>
      <c r="BT213" s="433"/>
      <c r="BU213" s="433"/>
      <c r="BV213" s="433"/>
      <c r="BW213" s="433"/>
      <c r="BX213" s="433"/>
      <c r="BY213" s="433"/>
      <c r="BZ213" s="433"/>
      <c r="CA213" s="433"/>
      <c r="CB213" s="433"/>
      <c r="CC213" s="433"/>
      <c r="CD213" s="433"/>
      <c r="CE213" s="433"/>
      <c r="CF213" s="433"/>
      <c r="CG213" s="433"/>
      <c r="CH213" s="433"/>
      <c r="CI213" s="433"/>
      <c r="CJ213" s="433"/>
      <c r="CK213" s="433"/>
      <c r="CL213" s="433"/>
      <c r="CM213" s="433"/>
      <c r="CN213" s="433"/>
      <c r="CO213" s="433"/>
      <c r="CP213" s="433"/>
      <c r="CQ213" s="433"/>
      <c r="CR213" s="433"/>
      <c r="CS213" s="433"/>
      <c r="CT213" s="433"/>
      <c r="CU213" s="433"/>
      <c r="CV213" s="433"/>
      <c r="CW213" s="433"/>
      <c r="CX213" s="433"/>
      <c r="CY213" s="433"/>
      <c r="CZ213" s="433"/>
      <c r="DA213" s="433"/>
      <c r="DB213" s="433"/>
      <c r="DC213" s="433"/>
      <c r="DD213" s="433"/>
      <c r="DE213" s="433"/>
      <c r="DF213" s="433"/>
      <c r="DG213" s="433"/>
      <c r="DH213" s="433"/>
      <c r="DI213" s="433"/>
      <c r="DJ213" s="433"/>
      <c r="DK213" s="433"/>
      <c r="DL213" s="433"/>
      <c r="DM213" s="433"/>
      <c r="DN213" s="433"/>
      <c r="DO213" s="433"/>
      <c r="DP213" s="433"/>
      <c r="DQ213" s="433"/>
      <c r="DR213" s="433"/>
      <c r="DS213" s="433"/>
      <c r="DT213" s="433"/>
      <c r="DU213" s="433"/>
      <c r="DV213" s="433"/>
      <c r="DW213" s="433"/>
      <c r="DX213" s="433"/>
      <c r="DY213" s="433"/>
      <c r="DZ213" s="433"/>
      <c r="EA213" s="433"/>
      <c r="EB213" s="433"/>
      <c r="EC213" s="433"/>
      <c r="ED213" s="433"/>
      <c r="EE213" s="433"/>
      <c r="EF213" s="433"/>
      <c r="EG213" s="433"/>
      <c r="EH213" s="433"/>
      <c r="EI213" s="433"/>
      <c r="EJ213" s="433"/>
      <c r="EK213" s="433"/>
      <c r="EL213" s="433"/>
      <c r="EM213" s="433"/>
      <c r="EN213" s="433"/>
      <c r="EO213" s="433"/>
    </row>
    <row r="214" spans="1:145">
      <c r="A214" s="432"/>
      <c r="B214" s="432"/>
      <c r="C214" s="432"/>
      <c r="D214" s="432"/>
      <c r="E214" s="432"/>
      <c r="F214" s="432"/>
      <c r="G214" s="432"/>
      <c r="H214" s="432"/>
      <c r="I214" s="432"/>
      <c r="J214" s="432"/>
      <c r="K214" s="432"/>
      <c r="L214" s="432"/>
      <c r="M214" s="432"/>
      <c r="N214" s="432"/>
      <c r="O214" s="432"/>
      <c r="P214" s="432"/>
      <c r="U214" s="433"/>
      <c r="V214" s="433"/>
      <c r="W214" s="433"/>
      <c r="X214" s="433"/>
      <c r="Y214" s="433"/>
      <c r="Z214" s="433"/>
      <c r="AA214" s="433"/>
      <c r="AB214" s="433"/>
      <c r="AC214" s="433"/>
      <c r="AD214" s="433"/>
      <c r="AE214" s="433"/>
      <c r="AF214" s="433"/>
      <c r="AG214" s="433"/>
      <c r="AH214" s="433"/>
      <c r="AI214" s="433"/>
      <c r="AJ214" s="433"/>
      <c r="AK214" s="433"/>
      <c r="AL214" s="433"/>
      <c r="AM214" s="433"/>
      <c r="AN214" s="433"/>
      <c r="AO214" s="433"/>
      <c r="AP214" s="433"/>
      <c r="AQ214" s="433"/>
      <c r="AR214" s="433"/>
      <c r="AS214" s="433"/>
      <c r="AT214" s="433"/>
      <c r="AU214" s="433"/>
      <c r="AV214" s="433"/>
      <c r="AW214" s="433"/>
      <c r="AX214" s="433"/>
      <c r="AY214" s="433"/>
      <c r="AZ214" s="433"/>
      <c r="BA214" s="433"/>
      <c r="BB214" s="433"/>
      <c r="BC214" s="433"/>
      <c r="BD214" s="433"/>
      <c r="BE214" s="433"/>
      <c r="BF214" s="433"/>
      <c r="BG214" s="433"/>
      <c r="BH214" s="433"/>
      <c r="BI214" s="433"/>
      <c r="BJ214" s="433"/>
      <c r="BK214" s="433"/>
      <c r="BL214" s="433"/>
      <c r="BM214" s="433"/>
      <c r="BN214" s="433"/>
      <c r="BO214" s="433"/>
      <c r="BP214" s="433"/>
      <c r="BQ214" s="433"/>
      <c r="BR214" s="433"/>
      <c r="BS214" s="433"/>
      <c r="BT214" s="433"/>
      <c r="BU214" s="433"/>
      <c r="BV214" s="433"/>
      <c r="BW214" s="433"/>
      <c r="BX214" s="433"/>
      <c r="BY214" s="433"/>
      <c r="BZ214" s="433"/>
      <c r="CA214" s="433"/>
      <c r="CB214" s="433"/>
      <c r="CC214" s="433"/>
      <c r="CD214" s="433"/>
      <c r="CE214" s="433"/>
      <c r="CF214" s="433"/>
      <c r="CG214" s="433"/>
      <c r="CH214" s="433"/>
      <c r="CI214" s="433"/>
      <c r="CJ214" s="433"/>
      <c r="CK214" s="433"/>
      <c r="CL214" s="433"/>
      <c r="CM214" s="433"/>
      <c r="CN214" s="433"/>
      <c r="CO214" s="433"/>
      <c r="CP214" s="433"/>
      <c r="CQ214" s="433"/>
      <c r="CR214" s="433"/>
      <c r="CS214" s="433"/>
      <c r="CT214" s="433"/>
      <c r="CU214" s="433"/>
      <c r="CV214" s="433"/>
      <c r="CW214" s="433"/>
      <c r="CX214" s="433"/>
      <c r="CY214" s="433"/>
      <c r="CZ214" s="433"/>
      <c r="DA214" s="433"/>
      <c r="DB214" s="433"/>
      <c r="DC214" s="433"/>
      <c r="DD214" s="433"/>
      <c r="DE214" s="433"/>
      <c r="DF214" s="433"/>
      <c r="DG214" s="433"/>
      <c r="DH214" s="433"/>
      <c r="DI214" s="433"/>
      <c r="DJ214" s="433"/>
      <c r="DK214" s="433"/>
      <c r="DL214" s="433"/>
      <c r="DM214" s="433"/>
      <c r="DN214" s="433"/>
      <c r="DO214" s="433"/>
      <c r="DP214" s="433"/>
      <c r="DQ214" s="433"/>
      <c r="DR214" s="433"/>
      <c r="DS214" s="433"/>
      <c r="DT214" s="433"/>
      <c r="DU214" s="433"/>
      <c r="DV214" s="433"/>
      <c r="DW214" s="433"/>
      <c r="DX214" s="433"/>
      <c r="DY214" s="433"/>
      <c r="DZ214" s="433"/>
      <c r="EA214" s="433"/>
      <c r="EB214" s="433"/>
      <c r="EC214" s="433"/>
      <c r="ED214" s="433"/>
      <c r="EE214" s="433"/>
      <c r="EF214" s="433"/>
      <c r="EG214" s="433"/>
      <c r="EH214" s="433"/>
      <c r="EI214" s="433"/>
      <c r="EJ214" s="433"/>
      <c r="EK214" s="433"/>
      <c r="EL214" s="433"/>
      <c r="EM214" s="433"/>
      <c r="EN214" s="433"/>
      <c r="EO214" s="433"/>
    </row>
    <row r="215" spans="1:145">
      <c r="A215" s="432"/>
      <c r="B215" s="432"/>
      <c r="C215" s="432"/>
      <c r="D215" s="432"/>
      <c r="E215" s="432"/>
      <c r="F215" s="432"/>
      <c r="G215" s="432"/>
      <c r="H215" s="432"/>
      <c r="I215" s="432"/>
      <c r="J215" s="432"/>
      <c r="K215" s="432"/>
      <c r="L215" s="432"/>
      <c r="M215" s="432"/>
      <c r="N215" s="432"/>
      <c r="O215" s="432"/>
      <c r="P215" s="432"/>
      <c r="U215" s="433"/>
      <c r="V215" s="433"/>
      <c r="W215" s="433"/>
      <c r="X215" s="433"/>
      <c r="Y215" s="433"/>
      <c r="Z215" s="433"/>
      <c r="AA215" s="433"/>
      <c r="AB215" s="433"/>
      <c r="AC215" s="433"/>
      <c r="AD215" s="433"/>
      <c r="AE215" s="433"/>
      <c r="AF215" s="433"/>
      <c r="AG215" s="433"/>
      <c r="AH215" s="433"/>
      <c r="AI215" s="433"/>
      <c r="AJ215" s="433"/>
      <c r="AK215" s="433"/>
      <c r="AL215" s="433"/>
      <c r="AM215" s="433"/>
      <c r="AN215" s="433"/>
      <c r="AO215" s="433"/>
      <c r="AP215" s="433"/>
      <c r="AQ215" s="433"/>
      <c r="AR215" s="433"/>
      <c r="AS215" s="433"/>
      <c r="AT215" s="433"/>
      <c r="AU215" s="433"/>
      <c r="AV215" s="433"/>
      <c r="AW215" s="433"/>
      <c r="AX215" s="433"/>
      <c r="AY215" s="433"/>
      <c r="AZ215" s="433"/>
      <c r="BA215" s="433"/>
      <c r="BB215" s="433"/>
      <c r="BC215" s="433"/>
      <c r="BD215" s="433"/>
      <c r="BE215" s="433"/>
      <c r="BF215" s="433"/>
      <c r="BG215" s="433"/>
      <c r="BH215" s="433"/>
      <c r="BI215" s="433"/>
      <c r="BJ215" s="433"/>
      <c r="BK215" s="433"/>
      <c r="BL215" s="433"/>
      <c r="BM215" s="433"/>
      <c r="BN215" s="433"/>
      <c r="BO215" s="433"/>
      <c r="BP215" s="433"/>
      <c r="BQ215" s="433"/>
      <c r="BR215" s="433"/>
      <c r="BS215" s="433"/>
      <c r="BT215" s="433"/>
      <c r="BU215" s="433"/>
      <c r="BV215" s="433"/>
      <c r="BW215" s="433"/>
      <c r="BX215" s="433"/>
      <c r="BY215" s="433"/>
      <c r="BZ215" s="433"/>
      <c r="CA215" s="433"/>
      <c r="CB215" s="433"/>
      <c r="CC215" s="433"/>
      <c r="CD215" s="433"/>
      <c r="CE215" s="433"/>
      <c r="CF215" s="433"/>
      <c r="CG215" s="433"/>
      <c r="CH215" s="433"/>
      <c r="CI215" s="433"/>
      <c r="CJ215" s="433"/>
      <c r="CK215" s="433"/>
      <c r="CL215" s="433"/>
      <c r="CM215" s="433"/>
      <c r="CN215" s="433"/>
      <c r="CO215" s="433"/>
      <c r="CP215" s="433"/>
      <c r="CQ215" s="433"/>
      <c r="CR215" s="433"/>
      <c r="CS215" s="433"/>
      <c r="CT215" s="433"/>
      <c r="CU215" s="433"/>
      <c r="CV215" s="433"/>
      <c r="CW215" s="433"/>
      <c r="CX215" s="433"/>
      <c r="CY215" s="433"/>
      <c r="CZ215" s="433"/>
      <c r="DA215" s="433"/>
      <c r="DB215" s="433"/>
      <c r="DC215" s="433"/>
      <c r="DD215" s="433"/>
      <c r="DE215" s="433"/>
      <c r="DF215" s="433"/>
      <c r="DG215" s="433"/>
      <c r="DH215" s="433"/>
      <c r="DI215" s="433"/>
      <c r="DJ215" s="433"/>
      <c r="DK215" s="433"/>
      <c r="DL215" s="433"/>
      <c r="DM215" s="433"/>
      <c r="DN215" s="433"/>
      <c r="DO215" s="433"/>
      <c r="DP215" s="433"/>
      <c r="DQ215" s="433"/>
      <c r="DR215" s="433"/>
      <c r="DS215" s="433"/>
      <c r="DT215" s="433"/>
      <c r="DU215" s="433"/>
      <c r="DV215" s="433"/>
      <c r="DW215" s="433"/>
      <c r="DX215" s="433"/>
      <c r="DY215" s="433"/>
      <c r="DZ215" s="433"/>
      <c r="EA215" s="433"/>
      <c r="EB215" s="433"/>
      <c r="EC215" s="433"/>
      <c r="ED215" s="433"/>
      <c r="EE215" s="433"/>
      <c r="EF215" s="433"/>
      <c r="EG215" s="433"/>
      <c r="EH215" s="433"/>
      <c r="EI215" s="433"/>
      <c r="EJ215" s="433"/>
      <c r="EK215" s="433"/>
      <c r="EL215" s="433"/>
      <c r="EM215" s="433"/>
      <c r="EN215" s="433"/>
      <c r="EO215" s="433"/>
    </row>
    <row r="216" spans="1:145">
      <c r="A216" s="432"/>
      <c r="B216" s="432"/>
      <c r="C216" s="432"/>
      <c r="D216" s="432"/>
      <c r="E216" s="432"/>
      <c r="F216" s="432"/>
      <c r="G216" s="432"/>
      <c r="H216" s="432"/>
      <c r="I216" s="432"/>
      <c r="J216" s="432"/>
      <c r="K216" s="432"/>
      <c r="L216" s="432"/>
      <c r="M216" s="432"/>
      <c r="N216" s="432"/>
      <c r="O216" s="432"/>
      <c r="P216" s="432"/>
      <c r="U216" s="433"/>
      <c r="V216" s="433"/>
      <c r="W216" s="433"/>
      <c r="X216" s="433"/>
      <c r="Y216" s="433"/>
      <c r="Z216" s="433"/>
      <c r="AA216" s="433"/>
      <c r="AB216" s="433"/>
      <c r="AC216" s="433"/>
      <c r="AD216" s="433"/>
      <c r="AE216" s="433"/>
      <c r="AF216" s="433"/>
      <c r="AG216" s="433"/>
      <c r="AH216" s="433"/>
      <c r="AI216" s="433"/>
      <c r="AJ216" s="433"/>
      <c r="AK216" s="433"/>
      <c r="AL216" s="433"/>
      <c r="AM216" s="433"/>
      <c r="AN216" s="433"/>
      <c r="AO216" s="433"/>
      <c r="AP216" s="433"/>
      <c r="AQ216" s="433"/>
      <c r="AR216" s="433"/>
      <c r="AS216" s="433"/>
      <c r="AT216" s="433"/>
      <c r="AU216" s="433"/>
      <c r="AV216" s="433"/>
      <c r="AW216" s="433"/>
      <c r="AX216" s="433"/>
      <c r="AY216" s="433"/>
      <c r="AZ216" s="433"/>
      <c r="BA216" s="433"/>
      <c r="BB216" s="433"/>
      <c r="BC216" s="433"/>
      <c r="BD216" s="433"/>
      <c r="BE216" s="433"/>
      <c r="BF216" s="433"/>
      <c r="BG216" s="433"/>
      <c r="BH216" s="433"/>
      <c r="BI216" s="433"/>
      <c r="BJ216" s="433"/>
      <c r="BK216" s="433"/>
      <c r="BL216" s="433"/>
      <c r="BM216" s="433"/>
      <c r="BN216" s="433"/>
      <c r="BO216" s="433"/>
      <c r="BP216" s="433"/>
      <c r="BQ216" s="433"/>
      <c r="BR216" s="433"/>
      <c r="BS216" s="433"/>
      <c r="BT216" s="433"/>
      <c r="BU216" s="433"/>
      <c r="BV216" s="433"/>
      <c r="BW216" s="433"/>
      <c r="BX216" s="433"/>
      <c r="BY216" s="433"/>
      <c r="BZ216" s="433"/>
      <c r="CA216" s="433"/>
      <c r="CB216" s="433"/>
      <c r="CC216" s="433"/>
      <c r="CD216" s="433"/>
      <c r="CE216" s="433"/>
      <c r="CF216" s="433"/>
      <c r="CG216" s="433"/>
      <c r="CH216" s="433"/>
      <c r="CI216" s="433"/>
      <c r="CJ216" s="433"/>
      <c r="CK216" s="433"/>
      <c r="CL216" s="433"/>
      <c r="CM216" s="433"/>
      <c r="CN216" s="433"/>
      <c r="CO216" s="433"/>
      <c r="CP216" s="433"/>
      <c r="CQ216" s="433"/>
      <c r="CR216" s="433"/>
      <c r="CS216" s="433"/>
      <c r="CT216" s="433"/>
      <c r="CU216" s="433"/>
      <c r="CV216" s="433"/>
      <c r="CW216" s="433"/>
      <c r="CX216" s="433"/>
      <c r="CY216" s="433"/>
      <c r="CZ216" s="433"/>
      <c r="DA216" s="433"/>
      <c r="DB216" s="433"/>
      <c r="DC216" s="433"/>
      <c r="DD216" s="433"/>
      <c r="DE216" s="433"/>
      <c r="DF216" s="433"/>
      <c r="DG216" s="433"/>
      <c r="DH216" s="433"/>
      <c r="DI216" s="433"/>
      <c r="DJ216" s="433"/>
      <c r="DK216" s="433"/>
      <c r="DL216" s="433"/>
      <c r="DM216" s="433"/>
      <c r="DN216" s="433"/>
      <c r="DO216" s="433"/>
      <c r="DP216" s="433"/>
      <c r="DQ216" s="433"/>
      <c r="DR216" s="433"/>
      <c r="DS216" s="433"/>
      <c r="DT216" s="433"/>
      <c r="DU216" s="433"/>
      <c r="DV216" s="433"/>
      <c r="DW216" s="433"/>
      <c r="DX216" s="433"/>
      <c r="DY216" s="433"/>
      <c r="DZ216" s="433"/>
      <c r="EA216" s="433"/>
      <c r="EB216" s="433"/>
      <c r="EC216" s="433"/>
      <c r="ED216" s="433"/>
      <c r="EE216" s="433"/>
      <c r="EF216" s="433"/>
      <c r="EG216" s="433"/>
      <c r="EH216" s="433"/>
      <c r="EI216" s="433"/>
      <c r="EJ216" s="433"/>
      <c r="EK216" s="433"/>
      <c r="EL216" s="433"/>
      <c r="EM216" s="433"/>
      <c r="EN216" s="433"/>
      <c r="EO216" s="433"/>
    </row>
    <row r="217" spans="1:145">
      <c r="A217" s="432"/>
      <c r="B217" s="432"/>
      <c r="C217" s="432"/>
      <c r="D217" s="432"/>
      <c r="E217" s="432"/>
      <c r="F217" s="432"/>
      <c r="G217" s="432"/>
      <c r="H217" s="432"/>
      <c r="I217" s="432"/>
      <c r="J217" s="432"/>
      <c r="K217" s="432"/>
      <c r="L217" s="432"/>
      <c r="M217" s="432"/>
      <c r="N217" s="432"/>
      <c r="O217" s="432"/>
      <c r="P217" s="432"/>
      <c r="U217" s="433"/>
      <c r="V217" s="433"/>
      <c r="W217" s="433"/>
      <c r="X217" s="433"/>
      <c r="Y217" s="433"/>
      <c r="Z217" s="433"/>
      <c r="AA217" s="433"/>
      <c r="AB217" s="433"/>
      <c r="AC217" s="433"/>
      <c r="AD217" s="433"/>
      <c r="AE217" s="433"/>
      <c r="AF217" s="433"/>
      <c r="AG217" s="433"/>
      <c r="AH217" s="433"/>
      <c r="AI217" s="433"/>
      <c r="AJ217" s="433"/>
      <c r="AK217" s="433"/>
      <c r="AL217" s="433"/>
      <c r="AM217" s="433"/>
      <c r="AN217" s="433"/>
      <c r="AO217" s="433"/>
      <c r="AP217" s="433"/>
      <c r="AQ217" s="433"/>
      <c r="AR217" s="433"/>
      <c r="AS217" s="433"/>
      <c r="AT217" s="433"/>
      <c r="AU217" s="433"/>
      <c r="AV217" s="433"/>
      <c r="AW217" s="433"/>
      <c r="AX217" s="433"/>
      <c r="AY217" s="433"/>
      <c r="AZ217" s="433"/>
      <c r="BA217" s="433"/>
      <c r="BB217" s="433"/>
      <c r="BC217" s="433"/>
      <c r="BD217" s="433"/>
      <c r="BE217" s="433"/>
      <c r="BF217" s="433"/>
      <c r="BG217" s="433"/>
      <c r="BH217" s="433"/>
      <c r="BI217" s="433"/>
      <c r="BJ217" s="433"/>
      <c r="BK217" s="433"/>
      <c r="BL217" s="433"/>
      <c r="BM217" s="433"/>
      <c r="BN217" s="433"/>
      <c r="BO217" s="433"/>
      <c r="BP217" s="433"/>
      <c r="BQ217" s="433"/>
      <c r="BR217" s="433"/>
      <c r="BS217" s="433"/>
      <c r="BT217" s="433"/>
      <c r="BU217" s="433"/>
      <c r="BV217" s="433"/>
      <c r="BW217" s="433"/>
      <c r="BX217" s="433"/>
      <c r="BY217" s="433"/>
      <c r="BZ217" s="433"/>
      <c r="CA217" s="433"/>
      <c r="CB217" s="433"/>
      <c r="CC217" s="433"/>
      <c r="CD217" s="433"/>
      <c r="CE217" s="433"/>
      <c r="CF217" s="433"/>
      <c r="CG217" s="433"/>
      <c r="CH217" s="433"/>
      <c r="CI217" s="433"/>
      <c r="CJ217" s="433"/>
      <c r="CK217" s="433"/>
      <c r="CL217" s="433"/>
      <c r="CM217" s="433"/>
      <c r="CN217" s="433"/>
      <c r="CO217" s="433"/>
      <c r="CP217" s="433"/>
      <c r="CQ217" s="433"/>
      <c r="CR217" s="433"/>
      <c r="CS217" s="433"/>
      <c r="CT217" s="433"/>
      <c r="CU217" s="433"/>
      <c r="CV217" s="433"/>
      <c r="CW217" s="433"/>
      <c r="CX217" s="433"/>
      <c r="CY217" s="433"/>
      <c r="CZ217" s="433"/>
      <c r="DA217" s="433"/>
      <c r="DB217" s="433"/>
      <c r="DC217" s="433"/>
      <c r="DD217" s="433"/>
      <c r="DE217" s="433"/>
      <c r="DF217" s="433"/>
      <c r="DG217" s="433"/>
      <c r="DH217" s="433"/>
      <c r="DI217" s="433"/>
      <c r="DJ217" s="433"/>
      <c r="DK217" s="433"/>
      <c r="DL217" s="433"/>
      <c r="DM217" s="433"/>
      <c r="DN217" s="433"/>
      <c r="DO217" s="433"/>
      <c r="DP217" s="433"/>
      <c r="DQ217" s="433"/>
      <c r="DR217" s="433"/>
      <c r="DS217" s="433"/>
      <c r="DT217" s="433"/>
      <c r="DU217" s="433"/>
      <c r="DV217" s="433"/>
      <c r="DW217" s="433"/>
      <c r="DX217" s="433"/>
      <c r="DY217" s="433"/>
      <c r="DZ217" s="433"/>
      <c r="EA217" s="433"/>
      <c r="EB217" s="433"/>
      <c r="EC217" s="433"/>
      <c r="ED217" s="433"/>
      <c r="EE217" s="433"/>
      <c r="EF217" s="433"/>
      <c r="EG217" s="433"/>
      <c r="EH217" s="433"/>
      <c r="EI217" s="433"/>
      <c r="EJ217" s="433"/>
      <c r="EK217" s="433"/>
      <c r="EL217" s="433"/>
      <c r="EM217" s="433"/>
      <c r="EN217" s="433"/>
      <c r="EO217" s="433"/>
    </row>
    <row r="218" spans="1:145">
      <c r="A218" s="432"/>
      <c r="B218" s="432"/>
      <c r="C218" s="432"/>
      <c r="D218" s="432"/>
      <c r="E218" s="432"/>
      <c r="F218" s="432"/>
      <c r="G218" s="432"/>
      <c r="H218" s="432"/>
      <c r="I218" s="432"/>
      <c r="J218" s="432"/>
      <c r="K218" s="432"/>
      <c r="L218" s="432"/>
      <c r="M218" s="432"/>
      <c r="N218" s="432"/>
      <c r="O218" s="432"/>
      <c r="P218" s="432"/>
      <c r="U218" s="433"/>
      <c r="V218" s="433"/>
      <c r="W218" s="433"/>
      <c r="X218" s="433"/>
      <c r="Y218" s="433"/>
      <c r="Z218" s="433"/>
      <c r="AA218" s="433"/>
      <c r="AB218" s="433"/>
      <c r="AC218" s="433"/>
      <c r="AD218" s="433"/>
      <c r="AE218" s="433"/>
      <c r="AF218" s="433"/>
      <c r="AG218" s="433"/>
      <c r="AH218" s="433"/>
      <c r="AI218" s="433"/>
      <c r="AJ218" s="433"/>
      <c r="AK218" s="433"/>
      <c r="AL218" s="433"/>
      <c r="AM218" s="433"/>
      <c r="AN218" s="433"/>
      <c r="AO218" s="433"/>
      <c r="AP218" s="433"/>
      <c r="AQ218" s="433"/>
      <c r="AR218" s="433"/>
      <c r="AS218" s="433"/>
      <c r="AT218" s="433"/>
      <c r="AU218" s="433"/>
      <c r="AV218" s="433"/>
      <c r="AW218" s="433"/>
      <c r="AX218" s="433"/>
      <c r="AY218" s="433"/>
      <c r="AZ218" s="433"/>
      <c r="BA218" s="433"/>
      <c r="BB218" s="433"/>
      <c r="BC218" s="433"/>
      <c r="BD218" s="433"/>
      <c r="BE218" s="433"/>
      <c r="BF218" s="433"/>
      <c r="BG218" s="433"/>
      <c r="BH218" s="433"/>
      <c r="BI218" s="433"/>
      <c r="BJ218" s="433"/>
      <c r="BK218" s="433"/>
      <c r="BL218" s="433"/>
      <c r="BM218" s="433"/>
      <c r="BN218" s="433"/>
      <c r="BO218" s="433"/>
      <c r="BP218" s="433"/>
      <c r="BQ218" s="433"/>
      <c r="BR218" s="433"/>
      <c r="BS218" s="433"/>
      <c r="BT218" s="433"/>
      <c r="BU218" s="433"/>
      <c r="BV218" s="433"/>
      <c r="BW218" s="433"/>
      <c r="BX218" s="433"/>
      <c r="BY218" s="433"/>
      <c r="BZ218" s="433"/>
      <c r="CA218" s="433"/>
      <c r="CB218" s="433"/>
      <c r="CC218" s="433"/>
      <c r="CD218" s="433"/>
      <c r="CE218" s="433"/>
      <c r="CF218" s="433"/>
      <c r="CG218" s="433"/>
      <c r="CH218" s="433"/>
      <c r="CI218" s="433"/>
      <c r="CJ218" s="433"/>
      <c r="CK218" s="433"/>
      <c r="CL218" s="433"/>
      <c r="CM218" s="433"/>
      <c r="CN218" s="433"/>
      <c r="CO218" s="433"/>
      <c r="CP218" s="433"/>
      <c r="CQ218" s="433"/>
      <c r="CR218" s="433"/>
      <c r="CS218" s="433"/>
      <c r="CT218" s="433"/>
      <c r="CU218" s="433"/>
      <c r="CV218" s="433"/>
      <c r="CW218" s="433"/>
      <c r="CX218" s="433"/>
      <c r="CY218" s="433"/>
      <c r="CZ218" s="433"/>
      <c r="DA218" s="433"/>
      <c r="DB218" s="433"/>
      <c r="DC218" s="433"/>
      <c r="DD218" s="433"/>
      <c r="DE218" s="433"/>
      <c r="DF218" s="433"/>
      <c r="DG218" s="433"/>
      <c r="DH218" s="433"/>
      <c r="DI218" s="433"/>
      <c r="DJ218" s="433"/>
      <c r="DK218" s="433"/>
      <c r="DL218" s="433"/>
      <c r="DM218" s="433"/>
      <c r="DN218" s="433"/>
      <c r="DO218" s="433"/>
      <c r="DP218" s="433"/>
      <c r="DQ218" s="433"/>
      <c r="DR218" s="433"/>
      <c r="DS218" s="433"/>
      <c r="DT218" s="433"/>
      <c r="DU218" s="433"/>
      <c r="DV218" s="433"/>
      <c r="DW218" s="433"/>
      <c r="DX218" s="433"/>
      <c r="DY218" s="433"/>
      <c r="DZ218" s="433"/>
      <c r="EA218" s="433"/>
      <c r="EB218" s="433"/>
      <c r="EC218" s="433"/>
      <c r="ED218" s="433"/>
      <c r="EE218" s="433"/>
      <c r="EF218" s="433"/>
      <c r="EG218" s="433"/>
      <c r="EH218" s="433"/>
      <c r="EI218" s="433"/>
      <c r="EJ218" s="433"/>
      <c r="EK218" s="433"/>
      <c r="EL218" s="433"/>
      <c r="EM218" s="433"/>
      <c r="EN218" s="433"/>
      <c r="EO218" s="433"/>
    </row>
    <row r="219" spans="1:145">
      <c r="A219" s="432"/>
      <c r="B219" s="432"/>
      <c r="C219" s="432"/>
      <c r="D219" s="432"/>
      <c r="E219" s="432"/>
      <c r="F219" s="432"/>
      <c r="G219" s="432"/>
      <c r="H219" s="432"/>
      <c r="I219" s="432"/>
      <c r="J219" s="432"/>
      <c r="K219" s="432"/>
      <c r="L219" s="432"/>
      <c r="M219" s="432"/>
      <c r="N219" s="432"/>
      <c r="O219" s="432"/>
      <c r="P219" s="432"/>
      <c r="U219" s="433"/>
      <c r="V219" s="433"/>
      <c r="W219" s="433"/>
      <c r="X219" s="433"/>
      <c r="Y219" s="433"/>
      <c r="Z219" s="433"/>
      <c r="AA219" s="433"/>
      <c r="AB219" s="433"/>
      <c r="AC219" s="433"/>
      <c r="AD219" s="433"/>
      <c r="AE219" s="433"/>
      <c r="AF219" s="433"/>
      <c r="AG219" s="433"/>
      <c r="AH219" s="433"/>
      <c r="AI219" s="433"/>
      <c r="AJ219" s="433"/>
      <c r="AK219" s="433"/>
      <c r="AL219" s="433"/>
      <c r="AM219" s="433"/>
      <c r="AN219" s="433"/>
      <c r="AO219" s="433"/>
      <c r="AP219" s="433"/>
      <c r="AQ219" s="433"/>
      <c r="AR219" s="433"/>
      <c r="AS219" s="433"/>
      <c r="AT219" s="433"/>
      <c r="AU219" s="433"/>
      <c r="AV219" s="433"/>
      <c r="AW219" s="433"/>
      <c r="AX219" s="433"/>
      <c r="AY219" s="433"/>
      <c r="AZ219" s="433"/>
      <c r="BA219" s="433"/>
      <c r="BB219" s="433"/>
      <c r="BC219" s="433"/>
      <c r="BD219" s="433"/>
      <c r="BE219" s="433"/>
      <c r="BF219" s="433"/>
      <c r="BG219" s="433"/>
      <c r="BH219" s="433"/>
      <c r="BI219" s="433"/>
      <c r="BJ219" s="433"/>
      <c r="BK219" s="433"/>
      <c r="BL219" s="433"/>
      <c r="BM219" s="433"/>
      <c r="BN219" s="433"/>
      <c r="BO219" s="433"/>
      <c r="BP219" s="433"/>
      <c r="BQ219" s="433"/>
      <c r="BR219" s="433"/>
      <c r="BS219" s="433"/>
      <c r="BT219" s="433"/>
      <c r="BU219" s="433"/>
      <c r="BV219" s="433"/>
      <c r="BW219" s="433"/>
      <c r="BX219" s="433"/>
      <c r="BY219" s="433"/>
      <c r="BZ219" s="433"/>
      <c r="CA219" s="433"/>
      <c r="CB219" s="433"/>
      <c r="CC219" s="433"/>
      <c r="CD219" s="433"/>
      <c r="CE219" s="433"/>
      <c r="CF219" s="433"/>
      <c r="CG219" s="433"/>
      <c r="CH219" s="433"/>
      <c r="CI219" s="433"/>
      <c r="CJ219" s="433"/>
      <c r="CK219" s="433"/>
      <c r="CL219" s="433"/>
      <c r="CM219" s="433"/>
      <c r="CN219" s="433"/>
      <c r="CO219" s="433"/>
      <c r="CP219" s="433"/>
      <c r="CQ219" s="433"/>
      <c r="CR219" s="433"/>
      <c r="CS219" s="433"/>
      <c r="CT219" s="433"/>
      <c r="CU219" s="433"/>
      <c r="CV219" s="433"/>
      <c r="CW219" s="433"/>
      <c r="CX219" s="433"/>
      <c r="CY219" s="433"/>
      <c r="CZ219" s="433"/>
      <c r="DA219" s="433"/>
      <c r="DB219" s="433"/>
      <c r="DC219" s="433"/>
      <c r="DD219" s="433"/>
      <c r="DE219" s="433"/>
      <c r="DF219" s="433"/>
      <c r="DG219" s="433"/>
      <c r="DH219" s="433"/>
      <c r="DI219" s="433"/>
      <c r="DJ219" s="433"/>
      <c r="DK219" s="433"/>
      <c r="DL219" s="433"/>
      <c r="DM219" s="433"/>
      <c r="DN219" s="433"/>
      <c r="DO219" s="433"/>
      <c r="DP219" s="433"/>
      <c r="DQ219" s="433"/>
      <c r="DR219" s="433"/>
      <c r="DS219" s="433"/>
      <c r="DT219" s="433"/>
      <c r="DU219" s="433"/>
      <c r="DV219" s="433"/>
      <c r="DW219" s="433"/>
      <c r="DX219" s="433"/>
      <c r="DY219" s="433"/>
      <c r="DZ219" s="433"/>
      <c r="EA219" s="433"/>
      <c r="EB219" s="433"/>
      <c r="EC219" s="433"/>
      <c r="ED219" s="433"/>
      <c r="EE219" s="433"/>
      <c r="EF219" s="433"/>
      <c r="EG219" s="433"/>
      <c r="EH219" s="433"/>
      <c r="EI219" s="433"/>
      <c r="EJ219" s="433"/>
      <c r="EK219" s="433"/>
      <c r="EL219" s="433"/>
      <c r="EM219" s="433"/>
      <c r="EN219" s="433"/>
      <c r="EO219" s="433"/>
    </row>
    <row r="220" spans="1:145">
      <c r="A220" s="432"/>
      <c r="B220" s="432"/>
      <c r="C220" s="432"/>
      <c r="D220" s="432"/>
      <c r="E220" s="432"/>
      <c r="F220" s="432"/>
      <c r="G220" s="432"/>
      <c r="H220" s="432"/>
      <c r="I220" s="432"/>
      <c r="J220" s="432"/>
      <c r="K220" s="432"/>
      <c r="L220" s="432"/>
      <c r="M220" s="432"/>
      <c r="N220" s="432"/>
      <c r="O220" s="432"/>
      <c r="P220" s="432"/>
      <c r="U220" s="433"/>
      <c r="V220" s="433"/>
      <c r="W220" s="433"/>
      <c r="X220" s="433"/>
      <c r="Y220" s="433"/>
      <c r="Z220" s="433"/>
      <c r="AA220" s="433"/>
      <c r="AB220" s="433"/>
      <c r="AC220" s="433"/>
      <c r="AD220" s="433"/>
      <c r="AE220" s="433"/>
      <c r="AF220" s="433"/>
      <c r="AG220" s="433"/>
      <c r="AH220" s="433"/>
      <c r="AI220" s="433"/>
      <c r="AJ220" s="433"/>
      <c r="AK220" s="433"/>
      <c r="AL220" s="433"/>
      <c r="AM220" s="433"/>
      <c r="AN220" s="433"/>
      <c r="AO220" s="433"/>
      <c r="AP220" s="433"/>
      <c r="AQ220" s="433"/>
      <c r="AR220" s="433"/>
      <c r="AS220" s="433"/>
      <c r="AT220" s="433"/>
      <c r="AU220" s="433"/>
      <c r="AV220" s="433"/>
      <c r="AW220" s="433"/>
      <c r="AX220" s="433"/>
      <c r="AY220" s="433"/>
      <c r="AZ220" s="433"/>
      <c r="BA220" s="433"/>
      <c r="BB220" s="433"/>
      <c r="BC220" s="433"/>
      <c r="BD220" s="433"/>
      <c r="BE220" s="433"/>
      <c r="BF220" s="433"/>
      <c r="BG220" s="433"/>
      <c r="BH220" s="433"/>
      <c r="BI220" s="433"/>
      <c r="BJ220" s="433"/>
      <c r="BK220" s="433"/>
      <c r="BL220" s="433"/>
      <c r="BM220" s="433"/>
      <c r="BN220" s="433"/>
      <c r="BO220" s="433"/>
      <c r="BP220" s="433"/>
      <c r="BQ220" s="433"/>
      <c r="BR220" s="433"/>
      <c r="BS220" s="433"/>
      <c r="BT220" s="433"/>
      <c r="BU220" s="433"/>
      <c r="BV220" s="433"/>
      <c r="BW220" s="433"/>
      <c r="BX220" s="433"/>
      <c r="BY220" s="433"/>
      <c r="BZ220" s="433"/>
      <c r="CA220" s="433"/>
      <c r="CB220" s="433"/>
      <c r="CC220" s="433"/>
      <c r="CD220" s="433"/>
      <c r="CE220" s="433"/>
      <c r="CF220" s="433"/>
      <c r="CG220" s="433"/>
      <c r="CH220" s="433"/>
      <c r="CI220" s="433"/>
      <c r="CJ220" s="433"/>
      <c r="CK220" s="433"/>
      <c r="CL220" s="433"/>
      <c r="CM220" s="433"/>
      <c r="CN220" s="433"/>
      <c r="CO220" s="433"/>
      <c r="CP220" s="433"/>
      <c r="CQ220" s="433"/>
      <c r="CR220" s="433"/>
      <c r="CS220" s="433"/>
      <c r="CT220" s="433"/>
      <c r="CU220" s="433"/>
      <c r="CV220" s="433"/>
      <c r="CW220" s="433"/>
      <c r="CX220" s="433"/>
      <c r="CY220" s="433"/>
      <c r="CZ220" s="433"/>
      <c r="DA220" s="433"/>
      <c r="DB220" s="433"/>
      <c r="DC220" s="433"/>
      <c r="DD220" s="433"/>
      <c r="DE220" s="433"/>
      <c r="DF220" s="433"/>
      <c r="DG220" s="433"/>
      <c r="DH220" s="433"/>
      <c r="DI220" s="433"/>
      <c r="DJ220" s="433"/>
      <c r="DK220" s="433"/>
      <c r="DL220" s="433"/>
      <c r="DM220" s="433"/>
      <c r="DN220" s="433"/>
      <c r="DO220" s="433"/>
      <c r="DP220" s="433"/>
      <c r="DQ220" s="433"/>
      <c r="DR220" s="433"/>
      <c r="DS220" s="433"/>
      <c r="DT220" s="433"/>
      <c r="DU220" s="433"/>
      <c r="DV220" s="433"/>
      <c r="DW220" s="433"/>
      <c r="DX220" s="433"/>
      <c r="DY220" s="433"/>
      <c r="DZ220" s="433"/>
      <c r="EA220" s="433"/>
      <c r="EB220" s="433"/>
      <c r="EC220" s="433"/>
      <c r="ED220" s="433"/>
      <c r="EE220" s="433"/>
      <c r="EF220" s="433"/>
      <c r="EG220" s="433"/>
      <c r="EH220" s="433"/>
      <c r="EI220" s="433"/>
      <c r="EJ220" s="433"/>
      <c r="EK220" s="433"/>
      <c r="EL220" s="433"/>
      <c r="EM220" s="433"/>
      <c r="EN220" s="433"/>
      <c r="EO220" s="433"/>
    </row>
    <row r="221" spans="1:145">
      <c r="A221" s="432"/>
      <c r="B221" s="432"/>
      <c r="C221" s="432"/>
      <c r="D221" s="432"/>
      <c r="E221" s="432"/>
      <c r="F221" s="432"/>
      <c r="G221" s="432"/>
      <c r="H221" s="432"/>
      <c r="I221" s="432"/>
      <c r="J221" s="432"/>
      <c r="K221" s="432"/>
      <c r="L221" s="432"/>
      <c r="M221" s="432"/>
      <c r="N221" s="432"/>
      <c r="O221" s="432"/>
      <c r="P221" s="432"/>
      <c r="U221" s="433"/>
      <c r="V221" s="433"/>
      <c r="W221" s="433"/>
      <c r="X221" s="433"/>
      <c r="Y221" s="433"/>
      <c r="Z221" s="433"/>
      <c r="AA221" s="433"/>
      <c r="AB221" s="433"/>
      <c r="AC221" s="433"/>
      <c r="AD221" s="433"/>
      <c r="AE221" s="433"/>
      <c r="AF221" s="433"/>
      <c r="AG221" s="433"/>
      <c r="AH221" s="433"/>
      <c r="AI221" s="433"/>
      <c r="AJ221" s="433"/>
      <c r="AK221" s="433"/>
      <c r="AL221" s="433"/>
      <c r="AM221" s="433"/>
      <c r="AN221" s="433"/>
      <c r="AO221" s="433"/>
      <c r="AP221" s="433"/>
      <c r="AQ221" s="433"/>
      <c r="AR221" s="433"/>
      <c r="AS221" s="433"/>
      <c r="AT221" s="433"/>
      <c r="AU221" s="433"/>
      <c r="AV221" s="433"/>
      <c r="AW221" s="433"/>
      <c r="AX221" s="433"/>
      <c r="AY221" s="433"/>
      <c r="AZ221" s="433"/>
      <c r="BA221" s="433"/>
      <c r="BB221" s="433"/>
      <c r="BC221" s="433"/>
      <c r="BD221" s="433"/>
      <c r="BE221" s="433"/>
      <c r="BF221" s="433"/>
      <c r="BG221" s="433"/>
      <c r="BH221" s="433"/>
      <c r="BI221" s="433"/>
      <c r="BJ221" s="433"/>
      <c r="BK221" s="433"/>
      <c r="BL221" s="433"/>
      <c r="BM221" s="433"/>
      <c r="BN221" s="433"/>
      <c r="BO221" s="433"/>
      <c r="BP221" s="433"/>
      <c r="BQ221" s="433"/>
      <c r="BR221" s="433"/>
      <c r="BS221" s="433"/>
      <c r="BT221" s="433"/>
      <c r="BU221" s="433"/>
      <c r="BV221" s="433"/>
      <c r="BW221" s="433"/>
      <c r="BX221" s="433"/>
      <c r="BY221" s="433"/>
      <c r="BZ221" s="433"/>
      <c r="CA221" s="433"/>
      <c r="CB221" s="433"/>
      <c r="CC221" s="433"/>
      <c r="CD221" s="433"/>
      <c r="CE221" s="433"/>
      <c r="CF221" s="433"/>
      <c r="CG221" s="433"/>
      <c r="CH221" s="433"/>
      <c r="CI221" s="433"/>
      <c r="CJ221" s="433"/>
      <c r="CK221" s="433"/>
      <c r="CL221" s="433"/>
      <c r="CM221" s="433"/>
      <c r="CN221" s="433"/>
      <c r="CO221" s="433"/>
      <c r="CP221" s="433"/>
      <c r="CQ221" s="433"/>
      <c r="CR221" s="433"/>
      <c r="CS221" s="433"/>
      <c r="CT221" s="433"/>
      <c r="CU221" s="433"/>
      <c r="CV221" s="433"/>
      <c r="CW221" s="433"/>
      <c r="CX221" s="433"/>
      <c r="CY221" s="433"/>
      <c r="CZ221" s="433"/>
      <c r="DA221" s="433"/>
      <c r="DB221" s="433"/>
      <c r="DC221" s="433"/>
      <c r="DD221" s="433"/>
      <c r="DE221" s="433"/>
      <c r="DF221" s="433"/>
      <c r="DG221" s="433"/>
      <c r="DH221" s="433"/>
      <c r="DI221" s="433"/>
      <c r="DJ221" s="433"/>
      <c r="DK221" s="433"/>
      <c r="DL221" s="433"/>
      <c r="DM221" s="433"/>
      <c r="DN221" s="433"/>
      <c r="DO221" s="433"/>
      <c r="DP221" s="433"/>
      <c r="DQ221" s="433"/>
      <c r="DR221" s="433"/>
      <c r="DS221" s="433"/>
      <c r="DT221" s="433"/>
      <c r="DU221" s="433"/>
      <c r="DV221" s="433"/>
      <c r="DW221" s="433"/>
      <c r="DX221" s="433"/>
      <c r="DY221" s="433"/>
      <c r="DZ221" s="433"/>
      <c r="EA221" s="433"/>
      <c r="EB221" s="433"/>
      <c r="EC221" s="433"/>
      <c r="ED221" s="433"/>
      <c r="EE221" s="433"/>
      <c r="EF221" s="433"/>
      <c r="EG221" s="433"/>
      <c r="EH221" s="433"/>
      <c r="EI221" s="433"/>
      <c r="EJ221" s="433"/>
      <c r="EK221" s="433"/>
      <c r="EL221" s="433"/>
      <c r="EM221" s="433"/>
      <c r="EN221" s="433"/>
      <c r="EO221" s="433"/>
    </row>
    <row r="222" spans="1:145">
      <c r="A222" s="432"/>
      <c r="B222" s="432"/>
      <c r="C222" s="432"/>
      <c r="D222" s="432"/>
      <c r="E222" s="432"/>
      <c r="F222" s="432"/>
      <c r="G222" s="432"/>
      <c r="H222" s="432"/>
      <c r="I222" s="432"/>
      <c r="J222" s="432"/>
      <c r="K222" s="432"/>
      <c r="L222" s="432"/>
      <c r="M222" s="432"/>
      <c r="N222" s="432"/>
      <c r="O222" s="432"/>
      <c r="P222" s="432"/>
      <c r="U222" s="433"/>
      <c r="V222" s="433"/>
      <c r="W222" s="433"/>
      <c r="X222" s="433"/>
      <c r="Y222" s="433"/>
      <c r="Z222" s="433"/>
      <c r="AA222" s="433"/>
      <c r="AB222" s="433"/>
      <c r="AC222" s="433"/>
      <c r="AD222" s="433"/>
      <c r="AE222" s="433"/>
      <c r="AF222" s="433"/>
      <c r="AG222" s="433"/>
      <c r="AH222" s="433"/>
      <c r="AI222" s="433"/>
      <c r="AJ222" s="433"/>
      <c r="AK222" s="433"/>
      <c r="AL222" s="433"/>
      <c r="AM222" s="433"/>
      <c r="AN222" s="433"/>
      <c r="AO222" s="433"/>
      <c r="AP222" s="433"/>
      <c r="AQ222" s="433"/>
      <c r="AR222" s="433"/>
      <c r="AS222" s="433"/>
      <c r="AT222" s="433"/>
      <c r="AU222" s="433"/>
      <c r="AV222" s="433"/>
      <c r="AW222" s="433"/>
      <c r="AX222" s="433"/>
      <c r="AY222" s="433"/>
      <c r="AZ222" s="433"/>
      <c r="BA222" s="433"/>
      <c r="BB222" s="433"/>
      <c r="BC222" s="433"/>
      <c r="BD222" s="433"/>
      <c r="BE222" s="433"/>
      <c r="BF222" s="433"/>
      <c r="BG222" s="433"/>
      <c r="BH222" s="433"/>
      <c r="BI222" s="433"/>
      <c r="BJ222" s="433"/>
      <c r="BK222" s="433"/>
      <c r="BL222" s="433"/>
      <c r="BM222" s="433"/>
      <c r="BN222" s="433"/>
      <c r="BO222" s="433"/>
      <c r="BP222" s="433"/>
      <c r="BQ222" s="433"/>
      <c r="BR222" s="433"/>
      <c r="BS222" s="433"/>
      <c r="BT222" s="433"/>
      <c r="BU222" s="433"/>
      <c r="BV222" s="433"/>
      <c r="BW222" s="433"/>
      <c r="BX222" s="433"/>
      <c r="BY222" s="433"/>
      <c r="BZ222" s="433"/>
      <c r="CA222" s="433"/>
      <c r="CB222" s="433"/>
      <c r="CC222" s="433"/>
      <c r="CD222" s="433"/>
      <c r="CE222" s="433"/>
      <c r="CF222" s="433"/>
      <c r="CG222" s="433"/>
      <c r="CH222" s="433"/>
      <c r="CI222" s="433"/>
      <c r="CJ222" s="433"/>
      <c r="CK222" s="433"/>
      <c r="CL222" s="433"/>
      <c r="CM222" s="433"/>
      <c r="CN222" s="433"/>
      <c r="CO222" s="433"/>
      <c r="CP222" s="433"/>
      <c r="CQ222" s="433"/>
      <c r="CR222" s="433"/>
      <c r="CS222" s="433"/>
      <c r="CT222" s="433"/>
      <c r="CU222" s="433"/>
      <c r="CV222" s="433"/>
      <c r="CW222" s="433"/>
      <c r="CX222" s="433"/>
      <c r="CY222" s="433"/>
      <c r="CZ222" s="433"/>
      <c r="DA222" s="433"/>
      <c r="DB222" s="433"/>
      <c r="DC222" s="433"/>
      <c r="DD222" s="433"/>
      <c r="DE222" s="433"/>
      <c r="DF222" s="433"/>
      <c r="DG222" s="433"/>
      <c r="DH222" s="433"/>
      <c r="DI222" s="433"/>
      <c r="DJ222" s="433"/>
      <c r="DK222" s="433"/>
      <c r="DL222" s="433"/>
      <c r="DM222" s="433"/>
      <c r="DN222" s="433"/>
      <c r="DO222" s="433"/>
      <c r="DP222" s="433"/>
      <c r="DQ222" s="433"/>
      <c r="DR222" s="433"/>
      <c r="DS222" s="433"/>
      <c r="DT222" s="433"/>
      <c r="DU222" s="433"/>
      <c r="DV222" s="433"/>
      <c r="DW222" s="433"/>
      <c r="DX222" s="433"/>
      <c r="DY222" s="433"/>
      <c r="DZ222" s="433"/>
      <c r="EA222" s="433"/>
      <c r="EB222" s="433"/>
      <c r="EC222" s="433"/>
      <c r="ED222" s="433"/>
      <c r="EE222" s="433"/>
      <c r="EF222" s="433"/>
      <c r="EG222" s="433"/>
      <c r="EH222" s="433"/>
      <c r="EI222" s="433"/>
      <c r="EJ222" s="433"/>
      <c r="EK222" s="433"/>
      <c r="EL222" s="433"/>
      <c r="EM222" s="433"/>
      <c r="EN222" s="433"/>
      <c r="EO222" s="433"/>
    </row>
    <row r="223" spans="1:145">
      <c r="A223" s="432"/>
      <c r="B223" s="432"/>
      <c r="C223" s="432"/>
      <c r="D223" s="432"/>
      <c r="E223" s="432"/>
      <c r="F223" s="432"/>
      <c r="G223" s="432"/>
      <c r="H223" s="432"/>
      <c r="I223" s="432"/>
      <c r="J223" s="432"/>
      <c r="K223" s="432"/>
      <c r="L223" s="432"/>
      <c r="M223" s="432"/>
      <c r="N223" s="432"/>
      <c r="O223" s="432"/>
      <c r="P223" s="432"/>
      <c r="U223" s="433"/>
      <c r="V223" s="433"/>
      <c r="W223" s="433"/>
      <c r="X223" s="433"/>
      <c r="Y223" s="433"/>
      <c r="Z223" s="433"/>
      <c r="AA223" s="433"/>
      <c r="AB223" s="433"/>
      <c r="AC223" s="433"/>
      <c r="AD223" s="433"/>
      <c r="AE223" s="433"/>
      <c r="AF223" s="433"/>
      <c r="AG223" s="433"/>
      <c r="AH223" s="433"/>
      <c r="AI223" s="433"/>
      <c r="AJ223" s="433"/>
      <c r="AK223" s="433"/>
      <c r="AL223" s="433"/>
      <c r="AM223" s="433"/>
      <c r="AN223" s="433"/>
      <c r="AO223" s="433"/>
      <c r="AP223" s="433"/>
      <c r="AQ223" s="433"/>
      <c r="AR223" s="433"/>
      <c r="AS223" s="433"/>
      <c r="AT223" s="433"/>
      <c r="AU223" s="433"/>
      <c r="AV223" s="433"/>
      <c r="AW223" s="433"/>
      <c r="AX223" s="433"/>
      <c r="AY223" s="433"/>
      <c r="AZ223" s="433"/>
      <c r="BA223" s="433"/>
      <c r="BB223" s="433"/>
      <c r="BC223" s="433"/>
      <c r="BD223" s="433"/>
      <c r="BE223" s="433"/>
      <c r="BF223" s="433"/>
      <c r="BG223" s="433"/>
      <c r="BH223" s="433"/>
      <c r="BI223" s="433"/>
      <c r="BJ223" s="433"/>
      <c r="BK223" s="433"/>
      <c r="BL223" s="433"/>
      <c r="BM223" s="433"/>
      <c r="BN223" s="433"/>
      <c r="BO223" s="433"/>
      <c r="BP223" s="433"/>
      <c r="BQ223" s="433"/>
      <c r="BR223" s="433"/>
      <c r="BS223" s="433"/>
      <c r="BT223" s="433"/>
      <c r="BU223" s="433"/>
      <c r="BV223" s="433"/>
      <c r="BW223" s="433"/>
      <c r="BX223" s="433"/>
      <c r="BY223" s="433"/>
      <c r="BZ223" s="433"/>
      <c r="CA223" s="433"/>
      <c r="CB223" s="433"/>
      <c r="CC223" s="433"/>
      <c r="CD223" s="433"/>
      <c r="CE223" s="433"/>
      <c r="CF223" s="433"/>
      <c r="CG223" s="433"/>
      <c r="CH223" s="433"/>
      <c r="CI223" s="433"/>
      <c r="CJ223" s="433"/>
      <c r="CK223" s="433"/>
      <c r="CL223" s="433"/>
      <c r="CM223" s="433"/>
      <c r="CN223" s="433"/>
      <c r="CO223" s="433"/>
      <c r="CP223" s="433"/>
      <c r="CQ223" s="433"/>
      <c r="CR223" s="433"/>
      <c r="CS223" s="433"/>
      <c r="CT223" s="433"/>
      <c r="CU223" s="433"/>
      <c r="CV223" s="433"/>
      <c r="CW223" s="433"/>
      <c r="CX223" s="433"/>
      <c r="CY223" s="433"/>
      <c r="CZ223" s="433"/>
      <c r="DA223" s="433"/>
      <c r="DB223" s="433"/>
      <c r="DC223" s="433"/>
      <c r="DD223" s="433"/>
      <c r="DE223" s="433"/>
      <c r="DF223" s="433"/>
      <c r="DG223" s="433"/>
      <c r="DH223" s="433"/>
      <c r="DI223" s="433"/>
      <c r="DJ223" s="433"/>
      <c r="DK223" s="433"/>
      <c r="DL223" s="433"/>
      <c r="DM223" s="433"/>
      <c r="DN223" s="433"/>
      <c r="DO223" s="433"/>
      <c r="DP223" s="433"/>
      <c r="DQ223" s="433"/>
      <c r="DR223" s="433"/>
      <c r="DS223" s="433"/>
      <c r="DT223" s="433"/>
      <c r="DU223" s="433"/>
      <c r="DV223" s="433"/>
      <c r="DW223" s="433"/>
      <c r="DX223" s="433"/>
      <c r="DY223" s="433"/>
      <c r="DZ223" s="433"/>
      <c r="EA223" s="433"/>
      <c r="EB223" s="433"/>
      <c r="EC223" s="433"/>
      <c r="ED223" s="433"/>
      <c r="EE223" s="433"/>
      <c r="EF223" s="433"/>
      <c r="EG223" s="433"/>
      <c r="EH223" s="433"/>
      <c r="EI223" s="433"/>
      <c r="EJ223" s="433"/>
      <c r="EK223" s="433"/>
      <c r="EL223" s="433"/>
      <c r="EM223" s="433"/>
      <c r="EN223" s="433"/>
      <c r="EO223" s="433"/>
    </row>
    <row r="224" spans="1:145">
      <c r="A224" s="432"/>
      <c r="B224" s="432"/>
      <c r="C224" s="432"/>
      <c r="D224" s="432"/>
      <c r="E224" s="432"/>
      <c r="F224" s="432"/>
      <c r="G224" s="432"/>
      <c r="H224" s="432"/>
      <c r="I224" s="432"/>
      <c r="J224" s="432"/>
      <c r="K224" s="432"/>
      <c r="L224" s="432"/>
      <c r="M224" s="432"/>
      <c r="N224" s="432"/>
      <c r="O224" s="432"/>
      <c r="P224" s="432"/>
      <c r="U224" s="433"/>
      <c r="V224" s="433"/>
      <c r="W224" s="433"/>
      <c r="X224" s="433"/>
      <c r="Y224" s="433"/>
      <c r="Z224" s="433"/>
      <c r="AA224" s="433"/>
      <c r="AB224" s="433"/>
      <c r="AC224" s="433"/>
      <c r="AD224" s="433"/>
      <c r="AE224" s="433"/>
      <c r="AF224" s="433"/>
      <c r="AG224" s="433"/>
      <c r="AH224" s="433"/>
      <c r="AI224" s="433"/>
      <c r="AJ224" s="433"/>
      <c r="AK224" s="433"/>
      <c r="AL224" s="433"/>
      <c r="AM224" s="433"/>
      <c r="AN224" s="433"/>
      <c r="AO224" s="433"/>
      <c r="AP224" s="433"/>
      <c r="AQ224" s="433"/>
      <c r="AR224" s="433"/>
      <c r="AS224" s="433"/>
      <c r="AT224" s="433"/>
      <c r="AU224" s="433"/>
      <c r="AV224" s="433"/>
      <c r="AW224" s="433"/>
      <c r="AX224" s="433"/>
      <c r="AY224" s="433"/>
      <c r="AZ224" s="433"/>
      <c r="BA224" s="433"/>
      <c r="BB224" s="433"/>
      <c r="BC224" s="433"/>
      <c r="BD224" s="433"/>
      <c r="BE224" s="433"/>
      <c r="BF224" s="433"/>
      <c r="BG224" s="433"/>
      <c r="BH224" s="433"/>
      <c r="BI224" s="433"/>
      <c r="BJ224" s="433"/>
      <c r="BK224" s="433"/>
      <c r="BL224" s="433"/>
      <c r="BM224" s="433"/>
      <c r="BN224" s="433"/>
      <c r="BO224" s="433"/>
      <c r="BP224" s="433"/>
      <c r="BQ224" s="433"/>
      <c r="BR224" s="433"/>
      <c r="BS224" s="433"/>
      <c r="BT224" s="433"/>
      <c r="BU224" s="433"/>
      <c r="BV224" s="433"/>
      <c r="BW224" s="433"/>
      <c r="BX224" s="433"/>
      <c r="BY224" s="433"/>
      <c r="BZ224" s="433"/>
      <c r="CA224" s="433"/>
      <c r="CB224" s="433"/>
      <c r="CC224" s="433"/>
      <c r="CD224" s="433"/>
      <c r="CE224" s="433"/>
      <c r="CF224" s="433"/>
      <c r="CG224" s="433"/>
      <c r="CH224" s="433"/>
      <c r="CI224" s="433"/>
      <c r="CJ224" s="433"/>
      <c r="CK224" s="433"/>
      <c r="CL224" s="433"/>
      <c r="CM224" s="433"/>
      <c r="CN224" s="433"/>
      <c r="CO224" s="433"/>
      <c r="CP224" s="433"/>
      <c r="CQ224" s="433"/>
      <c r="CR224" s="433"/>
      <c r="CS224" s="433"/>
      <c r="CT224" s="433"/>
      <c r="CU224" s="433"/>
      <c r="CV224" s="433"/>
      <c r="CW224" s="433"/>
      <c r="CX224" s="433"/>
      <c r="CY224" s="433"/>
      <c r="CZ224" s="433"/>
      <c r="DA224" s="433"/>
      <c r="DB224" s="433"/>
      <c r="DC224" s="433"/>
      <c r="DD224" s="433"/>
      <c r="DE224" s="433"/>
      <c r="DF224" s="433"/>
      <c r="DG224" s="433"/>
      <c r="DH224" s="433"/>
      <c r="DI224" s="433"/>
      <c r="DJ224" s="433"/>
      <c r="DK224" s="433"/>
      <c r="DL224" s="433"/>
      <c r="DM224" s="433"/>
      <c r="DN224" s="433"/>
      <c r="DO224" s="433"/>
      <c r="DP224" s="433"/>
      <c r="DQ224" s="433"/>
      <c r="DR224" s="433"/>
      <c r="DS224" s="433"/>
      <c r="DT224" s="433"/>
      <c r="DU224" s="433"/>
      <c r="DV224" s="433"/>
      <c r="DW224" s="433"/>
      <c r="DX224" s="433"/>
      <c r="DY224" s="433"/>
      <c r="DZ224" s="433"/>
      <c r="EA224" s="433"/>
      <c r="EB224" s="433"/>
      <c r="EC224" s="433"/>
      <c r="ED224" s="433"/>
      <c r="EE224" s="433"/>
      <c r="EF224" s="433"/>
      <c r="EG224" s="433"/>
      <c r="EH224" s="433"/>
      <c r="EI224" s="433"/>
      <c r="EJ224" s="433"/>
      <c r="EK224" s="433"/>
      <c r="EL224" s="433"/>
      <c r="EM224" s="433"/>
      <c r="EN224" s="433"/>
      <c r="EO224" s="433"/>
    </row>
    <row r="225" spans="1:145">
      <c r="A225" s="432"/>
      <c r="B225" s="432"/>
      <c r="C225" s="432"/>
      <c r="D225" s="432"/>
      <c r="E225" s="432"/>
      <c r="F225" s="432"/>
      <c r="G225" s="432"/>
      <c r="H225" s="432"/>
      <c r="I225" s="432"/>
      <c r="J225" s="432"/>
      <c r="K225" s="432"/>
      <c r="L225" s="432"/>
      <c r="M225" s="432"/>
      <c r="N225" s="432"/>
      <c r="O225" s="432"/>
      <c r="P225" s="432"/>
      <c r="U225" s="433"/>
      <c r="V225" s="433"/>
      <c r="W225" s="433"/>
      <c r="X225" s="433"/>
      <c r="Y225" s="433"/>
      <c r="Z225" s="433"/>
      <c r="AA225" s="433"/>
      <c r="AB225" s="433"/>
      <c r="AC225" s="433"/>
      <c r="AD225" s="433"/>
      <c r="AE225" s="433"/>
      <c r="AF225" s="433"/>
      <c r="AG225" s="433"/>
      <c r="AH225" s="433"/>
      <c r="AI225" s="433"/>
      <c r="AJ225" s="433"/>
      <c r="AK225" s="433"/>
      <c r="AL225" s="433"/>
      <c r="AM225" s="433"/>
      <c r="AN225" s="433"/>
      <c r="AO225" s="433"/>
      <c r="AP225" s="433"/>
      <c r="AQ225" s="433"/>
      <c r="AR225" s="433"/>
      <c r="AS225" s="433"/>
      <c r="AT225" s="433"/>
      <c r="AU225" s="433"/>
      <c r="AV225" s="433"/>
      <c r="AW225" s="433"/>
      <c r="AX225" s="433"/>
      <c r="AY225" s="433"/>
      <c r="AZ225" s="433"/>
      <c r="BA225" s="433"/>
      <c r="BB225" s="433"/>
      <c r="BC225" s="433"/>
      <c r="BD225" s="433"/>
      <c r="BE225" s="433"/>
      <c r="BF225" s="433"/>
      <c r="BG225" s="433"/>
      <c r="BH225" s="433"/>
      <c r="BI225" s="433"/>
      <c r="BJ225" s="433"/>
      <c r="BK225" s="433"/>
      <c r="BL225" s="433"/>
      <c r="BM225" s="433"/>
      <c r="BN225" s="433"/>
      <c r="BO225" s="433"/>
      <c r="BP225" s="433"/>
      <c r="BQ225" s="433"/>
      <c r="BR225" s="433"/>
      <c r="BS225" s="433"/>
      <c r="BT225" s="433"/>
      <c r="BU225" s="433"/>
      <c r="BV225" s="433"/>
      <c r="BW225" s="433"/>
      <c r="BX225" s="433"/>
      <c r="BY225" s="433"/>
      <c r="BZ225" s="433"/>
      <c r="CA225" s="433"/>
      <c r="CB225" s="433"/>
      <c r="CC225" s="433"/>
      <c r="CD225" s="433"/>
      <c r="CE225" s="433"/>
      <c r="CF225" s="433"/>
      <c r="CG225" s="433"/>
      <c r="CH225" s="433"/>
      <c r="CI225" s="433"/>
      <c r="CJ225" s="433"/>
      <c r="CK225" s="433"/>
      <c r="CL225" s="433"/>
      <c r="CM225" s="433"/>
      <c r="CN225" s="433"/>
      <c r="CO225" s="433"/>
      <c r="CP225" s="433"/>
      <c r="CQ225" s="433"/>
      <c r="CR225" s="433"/>
      <c r="CS225" s="433"/>
      <c r="CT225" s="433"/>
      <c r="CU225" s="433"/>
      <c r="CV225" s="433"/>
      <c r="CW225" s="433"/>
      <c r="CX225" s="433"/>
      <c r="CY225" s="433"/>
      <c r="CZ225" s="433"/>
      <c r="DA225" s="433"/>
      <c r="DB225" s="433"/>
      <c r="DC225" s="433"/>
      <c r="DD225" s="433"/>
      <c r="DE225" s="433"/>
      <c r="DF225" s="433"/>
      <c r="DG225" s="433"/>
      <c r="DH225" s="433"/>
      <c r="DI225" s="433"/>
      <c r="DJ225" s="433"/>
      <c r="DK225" s="433"/>
      <c r="DL225" s="433"/>
      <c r="DM225" s="433"/>
      <c r="DN225" s="433"/>
      <c r="DO225" s="433"/>
      <c r="DP225" s="433"/>
      <c r="DQ225" s="433"/>
      <c r="DR225" s="433"/>
      <c r="DS225" s="433"/>
      <c r="DT225" s="433"/>
      <c r="DU225" s="433"/>
      <c r="DV225" s="433"/>
      <c r="DW225" s="433"/>
      <c r="DX225" s="433"/>
      <c r="DY225" s="433"/>
      <c r="DZ225" s="433"/>
      <c r="EA225" s="433"/>
      <c r="EB225" s="433"/>
      <c r="EC225" s="433"/>
      <c r="ED225" s="433"/>
      <c r="EE225" s="433"/>
      <c r="EF225" s="433"/>
      <c r="EG225" s="433"/>
      <c r="EH225" s="433"/>
      <c r="EI225" s="433"/>
      <c r="EJ225" s="433"/>
      <c r="EK225" s="433"/>
      <c r="EL225" s="433"/>
      <c r="EM225" s="433"/>
      <c r="EN225" s="433"/>
      <c r="EO225" s="433"/>
    </row>
    <row r="226" spans="1:145">
      <c r="A226" s="432"/>
      <c r="B226" s="432"/>
      <c r="C226" s="432"/>
      <c r="D226" s="432"/>
      <c r="E226" s="432"/>
      <c r="F226" s="432"/>
      <c r="G226" s="432"/>
      <c r="H226" s="432"/>
      <c r="I226" s="432"/>
      <c r="J226" s="432"/>
      <c r="K226" s="432"/>
      <c r="L226" s="432"/>
      <c r="M226" s="432"/>
      <c r="N226" s="432"/>
      <c r="O226" s="432"/>
      <c r="P226" s="432"/>
      <c r="U226" s="433"/>
      <c r="V226" s="433"/>
      <c r="W226" s="433"/>
      <c r="X226" s="433"/>
      <c r="Y226" s="433"/>
      <c r="Z226" s="433"/>
      <c r="AA226" s="433"/>
      <c r="AB226" s="433"/>
      <c r="AC226" s="433"/>
      <c r="AD226" s="433"/>
      <c r="AE226" s="433"/>
      <c r="AF226" s="433"/>
      <c r="AG226" s="433"/>
      <c r="AH226" s="433"/>
      <c r="AI226" s="433"/>
      <c r="AJ226" s="433"/>
      <c r="AK226" s="433"/>
      <c r="AL226" s="433"/>
      <c r="AM226" s="433"/>
      <c r="AN226" s="433"/>
      <c r="AO226" s="433"/>
      <c r="AP226" s="433"/>
      <c r="AQ226" s="433"/>
      <c r="AR226" s="433"/>
      <c r="AS226" s="433"/>
      <c r="AT226" s="433"/>
      <c r="AU226" s="433"/>
      <c r="AV226" s="433"/>
      <c r="AW226" s="433"/>
      <c r="AX226" s="433"/>
      <c r="AY226" s="433"/>
      <c r="AZ226" s="433"/>
      <c r="BA226" s="433"/>
      <c r="BB226" s="433"/>
      <c r="BC226" s="433"/>
      <c r="BD226" s="433"/>
      <c r="BE226" s="433"/>
      <c r="BF226" s="433"/>
      <c r="BG226" s="433"/>
      <c r="BH226" s="433"/>
      <c r="BI226" s="433"/>
      <c r="BJ226" s="433"/>
      <c r="BK226" s="433"/>
      <c r="BL226" s="433"/>
      <c r="BM226" s="433"/>
      <c r="BN226" s="433"/>
      <c r="BO226" s="433"/>
      <c r="BP226" s="433"/>
      <c r="BQ226" s="433"/>
      <c r="BR226" s="433"/>
      <c r="BS226" s="433"/>
      <c r="BT226" s="433"/>
      <c r="BU226" s="433"/>
      <c r="BV226" s="433"/>
      <c r="BW226" s="433"/>
      <c r="BX226" s="433"/>
      <c r="BY226" s="433"/>
      <c r="BZ226" s="433"/>
      <c r="CA226" s="433"/>
      <c r="CB226" s="433"/>
      <c r="CC226" s="433"/>
      <c r="CD226" s="433"/>
      <c r="CE226" s="433"/>
      <c r="CF226" s="433"/>
      <c r="CG226" s="433"/>
      <c r="CH226" s="433"/>
      <c r="CI226" s="433"/>
      <c r="CJ226" s="433"/>
      <c r="CK226" s="433"/>
      <c r="CL226" s="433"/>
      <c r="CM226" s="433"/>
      <c r="CN226" s="433"/>
      <c r="CO226" s="433"/>
      <c r="CP226" s="433"/>
      <c r="CQ226" s="433"/>
      <c r="CR226" s="433"/>
      <c r="CS226" s="433"/>
      <c r="CT226" s="433"/>
      <c r="CU226" s="433"/>
      <c r="CV226" s="433"/>
      <c r="CW226" s="433"/>
      <c r="CX226" s="433"/>
      <c r="CY226" s="433"/>
      <c r="CZ226" s="433"/>
      <c r="DA226" s="433"/>
      <c r="DB226" s="433"/>
      <c r="DC226" s="433"/>
      <c r="DD226" s="433"/>
      <c r="DE226" s="433"/>
      <c r="DF226" s="433"/>
      <c r="DG226" s="433"/>
      <c r="DH226" s="433"/>
      <c r="DI226" s="433"/>
      <c r="DJ226" s="433"/>
      <c r="DK226" s="433"/>
      <c r="DL226" s="433"/>
      <c r="DM226" s="433"/>
      <c r="DN226" s="433"/>
      <c r="DO226" s="433"/>
      <c r="DP226" s="433"/>
      <c r="DQ226" s="433"/>
      <c r="DR226" s="433"/>
      <c r="DS226" s="433"/>
      <c r="DT226" s="433"/>
      <c r="DU226" s="433"/>
      <c r="DV226" s="433"/>
      <c r="DW226" s="433"/>
      <c r="DX226" s="433"/>
      <c r="DY226" s="433"/>
      <c r="DZ226" s="433"/>
      <c r="EA226" s="433"/>
      <c r="EB226" s="433"/>
      <c r="EC226" s="433"/>
      <c r="ED226" s="433"/>
      <c r="EE226" s="433"/>
      <c r="EF226" s="433"/>
      <c r="EG226" s="433"/>
      <c r="EH226" s="433"/>
      <c r="EI226" s="433"/>
      <c r="EJ226" s="433"/>
      <c r="EK226" s="433"/>
      <c r="EL226" s="433"/>
      <c r="EM226" s="433"/>
      <c r="EN226" s="433"/>
      <c r="EO226" s="433"/>
    </row>
    <row r="227" spans="1:145">
      <c r="A227" s="432"/>
      <c r="B227" s="432"/>
      <c r="C227" s="432"/>
      <c r="D227" s="432"/>
      <c r="E227" s="432"/>
      <c r="F227" s="432"/>
      <c r="G227" s="432"/>
      <c r="H227" s="432"/>
      <c r="I227" s="432"/>
      <c r="J227" s="432"/>
      <c r="K227" s="432"/>
      <c r="L227" s="432"/>
      <c r="M227" s="432"/>
      <c r="N227" s="432"/>
      <c r="O227" s="432"/>
      <c r="P227" s="432"/>
      <c r="U227" s="433"/>
      <c r="V227" s="433"/>
      <c r="W227" s="433"/>
      <c r="X227" s="433"/>
      <c r="Y227" s="433"/>
      <c r="Z227" s="433"/>
      <c r="AA227" s="433"/>
      <c r="AB227" s="433"/>
      <c r="AC227" s="433"/>
      <c r="AD227" s="433"/>
      <c r="AE227" s="433"/>
      <c r="AF227" s="433"/>
      <c r="AG227" s="433"/>
      <c r="AH227" s="433"/>
      <c r="AI227" s="433"/>
      <c r="AJ227" s="433"/>
      <c r="AK227" s="433"/>
      <c r="AL227" s="433"/>
      <c r="AM227" s="433"/>
      <c r="AN227" s="433"/>
      <c r="AO227" s="433"/>
      <c r="AP227" s="433"/>
      <c r="AQ227" s="433"/>
      <c r="AR227" s="433"/>
      <c r="AS227" s="433"/>
      <c r="AT227" s="433"/>
      <c r="AU227" s="433"/>
      <c r="AV227" s="433"/>
      <c r="AW227" s="433"/>
      <c r="AX227" s="433"/>
      <c r="AY227" s="433"/>
      <c r="AZ227" s="433"/>
      <c r="BA227" s="433"/>
      <c r="BB227" s="433"/>
      <c r="BC227" s="433"/>
      <c r="BD227" s="433"/>
      <c r="BE227" s="433"/>
      <c r="BF227" s="433"/>
      <c r="BG227" s="433"/>
      <c r="BH227" s="433"/>
      <c r="BI227" s="433"/>
      <c r="BJ227" s="433"/>
      <c r="BK227" s="433"/>
      <c r="BL227" s="433"/>
      <c r="BM227" s="433"/>
      <c r="BN227" s="433"/>
      <c r="BO227" s="433"/>
      <c r="BP227" s="433"/>
      <c r="BQ227" s="433"/>
      <c r="BR227" s="433"/>
      <c r="BS227" s="433"/>
      <c r="BT227" s="433"/>
      <c r="BU227" s="433"/>
      <c r="BV227" s="433"/>
      <c r="BW227" s="433"/>
      <c r="BX227" s="433"/>
      <c r="BY227" s="433"/>
      <c r="BZ227" s="433"/>
      <c r="CA227" s="433"/>
      <c r="CB227" s="433"/>
      <c r="CC227" s="433"/>
      <c r="CD227" s="433"/>
      <c r="CE227" s="433"/>
      <c r="CF227" s="433"/>
      <c r="CG227" s="433"/>
      <c r="CH227" s="433"/>
      <c r="CI227" s="433"/>
      <c r="CJ227" s="433"/>
      <c r="CK227" s="433"/>
      <c r="CL227" s="433"/>
      <c r="CM227" s="433"/>
      <c r="CN227" s="433"/>
      <c r="CO227" s="433"/>
      <c r="CP227" s="433"/>
      <c r="CQ227" s="433"/>
      <c r="CR227" s="433"/>
      <c r="CS227" s="433"/>
      <c r="CT227" s="433"/>
      <c r="CU227" s="433"/>
      <c r="CV227" s="433"/>
      <c r="CW227" s="433"/>
      <c r="CX227" s="433"/>
      <c r="CY227" s="433"/>
      <c r="CZ227" s="433"/>
      <c r="DA227" s="433"/>
      <c r="DB227" s="433"/>
      <c r="DC227" s="433"/>
      <c r="DD227" s="433"/>
      <c r="DE227" s="433"/>
      <c r="DF227" s="433"/>
      <c r="DG227" s="433"/>
      <c r="DH227" s="433"/>
      <c r="DI227" s="433"/>
      <c r="DJ227" s="433"/>
      <c r="DK227" s="433"/>
      <c r="DL227" s="433"/>
      <c r="DM227" s="433"/>
      <c r="DN227" s="433"/>
      <c r="DO227" s="433"/>
      <c r="DP227" s="433"/>
      <c r="DQ227" s="433"/>
      <c r="DR227" s="433"/>
      <c r="DS227" s="433"/>
      <c r="DT227" s="433"/>
      <c r="DU227" s="433"/>
      <c r="DV227" s="433"/>
      <c r="DW227" s="433"/>
      <c r="DX227" s="433"/>
      <c r="DY227" s="433"/>
      <c r="DZ227" s="433"/>
      <c r="EA227" s="433"/>
      <c r="EB227" s="433"/>
      <c r="EC227" s="433"/>
      <c r="ED227" s="433"/>
      <c r="EE227" s="433"/>
      <c r="EF227" s="433"/>
      <c r="EG227" s="433"/>
      <c r="EH227" s="433"/>
      <c r="EI227" s="433"/>
      <c r="EJ227" s="433"/>
      <c r="EK227" s="433"/>
      <c r="EL227" s="433"/>
      <c r="EM227" s="433"/>
      <c r="EN227" s="433"/>
      <c r="EO227" s="433"/>
    </row>
    <row r="228" spans="1:145">
      <c r="A228" s="432"/>
      <c r="B228" s="432"/>
      <c r="C228" s="432"/>
      <c r="D228" s="432"/>
      <c r="E228" s="432"/>
      <c r="F228" s="432"/>
      <c r="G228" s="432"/>
      <c r="H228" s="432"/>
      <c r="I228" s="432"/>
      <c r="J228" s="432"/>
      <c r="K228" s="432"/>
      <c r="L228" s="432"/>
      <c r="M228" s="432"/>
      <c r="N228" s="432"/>
      <c r="O228" s="432"/>
      <c r="P228" s="432"/>
      <c r="U228" s="433"/>
      <c r="V228" s="433"/>
      <c r="W228" s="433"/>
      <c r="X228" s="433"/>
      <c r="Y228" s="433"/>
      <c r="Z228" s="433"/>
      <c r="AA228" s="433"/>
      <c r="AB228" s="433"/>
      <c r="AC228" s="433"/>
      <c r="AD228" s="433"/>
      <c r="AE228" s="433"/>
      <c r="AF228" s="433"/>
      <c r="AG228" s="433"/>
      <c r="AH228" s="433"/>
      <c r="AI228" s="433"/>
      <c r="AJ228" s="433"/>
      <c r="AK228" s="433"/>
      <c r="AL228" s="433"/>
      <c r="AM228" s="433"/>
      <c r="AN228" s="433"/>
      <c r="AO228" s="433"/>
      <c r="AP228" s="433"/>
      <c r="AQ228" s="433"/>
      <c r="AR228" s="433"/>
      <c r="AS228" s="433"/>
      <c r="AT228" s="433"/>
      <c r="AU228" s="433"/>
      <c r="AV228" s="433"/>
      <c r="AW228" s="433"/>
      <c r="AX228" s="433"/>
      <c r="AY228" s="433"/>
      <c r="AZ228" s="433"/>
      <c r="BA228" s="433"/>
      <c r="BB228" s="433"/>
      <c r="BC228" s="433"/>
      <c r="BD228" s="433"/>
      <c r="BE228" s="433"/>
      <c r="BF228" s="433"/>
      <c r="BG228" s="433"/>
      <c r="BH228" s="433"/>
      <c r="BI228" s="433"/>
      <c r="BJ228" s="433"/>
      <c r="BK228" s="433"/>
      <c r="BL228" s="433"/>
      <c r="BM228" s="433"/>
      <c r="BN228" s="433"/>
      <c r="BO228" s="433"/>
      <c r="BP228" s="433"/>
      <c r="BQ228" s="433"/>
      <c r="BR228" s="433"/>
      <c r="BS228" s="433"/>
      <c r="BT228" s="433"/>
      <c r="BU228" s="433"/>
      <c r="BV228" s="433"/>
      <c r="BW228" s="433"/>
      <c r="BX228" s="433"/>
      <c r="BY228" s="433"/>
      <c r="BZ228" s="433"/>
      <c r="CA228" s="433"/>
      <c r="CB228" s="433"/>
      <c r="CC228" s="433"/>
      <c r="CD228" s="433"/>
      <c r="CE228" s="433"/>
      <c r="CF228" s="433"/>
      <c r="CG228" s="433"/>
      <c r="CH228" s="433"/>
      <c r="CI228" s="433"/>
      <c r="CJ228" s="433"/>
      <c r="CK228" s="433"/>
      <c r="CL228" s="433"/>
      <c r="CM228" s="433"/>
      <c r="CN228" s="433"/>
      <c r="CO228" s="433"/>
      <c r="CP228" s="433"/>
      <c r="CQ228" s="433"/>
      <c r="CR228" s="433"/>
      <c r="CS228" s="433"/>
      <c r="CT228" s="433"/>
      <c r="CU228" s="433"/>
      <c r="CV228" s="433"/>
      <c r="CW228" s="433"/>
      <c r="CX228" s="433"/>
      <c r="CY228" s="433"/>
      <c r="CZ228" s="433"/>
      <c r="DA228" s="433"/>
      <c r="DB228" s="433"/>
      <c r="DC228" s="433"/>
      <c r="DD228" s="433"/>
      <c r="DE228" s="433"/>
      <c r="DF228" s="433"/>
      <c r="DG228" s="433"/>
      <c r="DH228" s="433"/>
      <c r="DI228" s="433"/>
      <c r="DJ228" s="433"/>
      <c r="DK228" s="433"/>
      <c r="DL228" s="433"/>
      <c r="DM228" s="433"/>
      <c r="DN228" s="433"/>
      <c r="DO228" s="433"/>
      <c r="DP228" s="433"/>
      <c r="DQ228" s="433"/>
      <c r="DR228" s="433"/>
      <c r="DS228" s="433"/>
      <c r="DT228" s="433"/>
      <c r="DU228" s="433"/>
      <c r="DV228" s="433"/>
      <c r="DW228" s="433"/>
      <c r="DX228" s="433"/>
      <c r="DY228" s="433"/>
      <c r="DZ228" s="433"/>
      <c r="EA228" s="433"/>
      <c r="EB228" s="433"/>
      <c r="EC228" s="433"/>
      <c r="ED228" s="433"/>
      <c r="EE228" s="433"/>
      <c r="EF228" s="433"/>
      <c r="EG228" s="433"/>
      <c r="EH228" s="433"/>
      <c r="EI228" s="433"/>
      <c r="EJ228" s="433"/>
      <c r="EK228" s="433"/>
      <c r="EL228" s="433"/>
      <c r="EM228" s="433"/>
      <c r="EN228" s="433"/>
      <c r="EO228" s="433"/>
    </row>
    <row r="229" spans="1:145">
      <c r="A229" s="432"/>
      <c r="B229" s="432"/>
      <c r="C229" s="432"/>
      <c r="D229" s="432"/>
      <c r="E229" s="432"/>
      <c r="F229" s="432"/>
      <c r="G229" s="432"/>
      <c r="H229" s="432"/>
      <c r="I229" s="432"/>
      <c r="J229" s="432"/>
      <c r="K229" s="432"/>
      <c r="L229" s="432"/>
      <c r="M229" s="432"/>
      <c r="N229" s="432"/>
      <c r="O229" s="432"/>
      <c r="P229" s="432"/>
      <c r="U229" s="433"/>
      <c r="V229" s="433"/>
      <c r="W229" s="433"/>
      <c r="X229" s="433"/>
      <c r="Y229" s="433"/>
      <c r="Z229" s="433"/>
      <c r="AA229" s="433"/>
      <c r="AB229" s="433"/>
      <c r="AC229" s="433"/>
      <c r="AD229" s="433"/>
      <c r="AE229" s="433"/>
      <c r="AF229" s="433"/>
      <c r="AG229" s="433"/>
      <c r="AH229" s="433"/>
      <c r="AI229" s="433"/>
      <c r="AJ229" s="433"/>
      <c r="AK229" s="433"/>
      <c r="AL229" s="433"/>
      <c r="AM229" s="433"/>
      <c r="AN229" s="433"/>
      <c r="AO229" s="433"/>
      <c r="AP229" s="433"/>
      <c r="AQ229" s="433"/>
      <c r="AR229" s="433"/>
      <c r="AS229" s="433"/>
      <c r="AT229" s="433"/>
      <c r="AU229" s="433"/>
      <c r="AV229" s="433"/>
      <c r="AW229" s="433"/>
      <c r="AX229" s="433"/>
      <c r="AY229" s="433"/>
      <c r="AZ229" s="433"/>
      <c r="BA229" s="433"/>
      <c r="BB229" s="433"/>
      <c r="BC229" s="433"/>
      <c r="BD229" s="433"/>
      <c r="BE229" s="433"/>
      <c r="BF229" s="433"/>
      <c r="BG229" s="433"/>
      <c r="BH229" s="433"/>
      <c r="BI229" s="433"/>
      <c r="BJ229" s="433"/>
      <c r="BK229" s="433"/>
      <c r="BL229" s="433"/>
      <c r="BM229" s="433"/>
      <c r="BN229" s="433"/>
      <c r="BO229" s="433"/>
      <c r="BP229" s="433"/>
      <c r="BQ229" s="433"/>
      <c r="BR229" s="433"/>
      <c r="BS229" s="433"/>
      <c r="BT229" s="433"/>
      <c r="BU229" s="433"/>
      <c r="BV229" s="433"/>
      <c r="BW229" s="433"/>
      <c r="BX229" s="433"/>
      <c r="BY229" s="433"/>
      <c r="BZ229" s="433"/>
      <c r="CA229" s="433"/>
      <c r="CB229" s="433"/>
      <c r="CC229" s="433"/>
      <c r="CD229" s="433"/>
      <c r="CE229" s="433"/>
      <c r="CF229" s="433"/>
      <c r="CG229" s="433"/>
      <c r="CH229" s="433"/>
      <c r="CI229" s="433"/>
      <c r="CJ229" s="433"/>
      <c r="CK229" s="433"/>
      <c r="CL229" s="433"/>
      <c r="CM229" s="433"/>
      <c r="CN229" s="433"/>
      <c r="CO229" s="433"/>
      <c r="CP229" s="433"/>
      <c r="CQ229" s="433"/>
      <c r="CR229" s="433"/>
      <c r="CS229" s="433"/>
      <c r="CT229" s="433"/>
      <c r="CU229" s="433"/>
      <c r="CV229" s="433"/>
      <c r="CW229" s="433"/>
      <c r="CX229" s="433"/>
      <c r="CY229" s="433"/>
      <c r="CZ229" s="433"/>
      <c r="DA229" s="433"/>
      <c r="DB229" s="433"/>
      <c r="DC229" s="433"/>
      <c r="DD229" s="433"/>
      <c r="DE229" s="433"/>
      <c r="DF229" s="433"/>
      <c r="DG229" s="433"/>
      <c r="DH229" s="433"/>
      <c r="DI229" s="433"/>
      <c r="DJ229" s="433"/>
      <c r="DK229" s="433"/>
      <c r="DL229" s="433"/>
      <c r="DM229" s="433"/>
      <c r="DN229" s="433"/>
      <c r="DO229" s="433"/>
      <c r="DP229" s="433"/>
      <c r="DQ229" s="433"/>
      <c r="DR229" s="433"/>
      <c r="DS229" s="433"/>
      <c r="DT229" s="433"/>
      <c r="DU229" s="433"/>
      <c r="DV229" s="433"/>
      <c r="DW229" s="433"/>
      <c r="DX229" s="433"/>
      <c r="DY229" s="433"/>
      <c r="DZ229" s="433"/>
      <c r="EA229" s="433"/>
      <c r="EB229" s="433"/>
      <c r="EC229" s="433"/>
      <c r="ED229" s="433"/>
      <c r="EE229" s="433"/>
      <c r="EF229" s="433"/>
      <c r="EG229" s="433"/>
      <c r="EH229" s="433"/>
      <c r="EI229" s="433"/>
      <c r="EJ229" s="433"/>
      <c r="EK229" s="433"/>
      <c r="EL229" s="433"/>
      <c r="EM229" s="433"/>
      <c r="EN229" s="433"/>
      <c r="EO229" s="433"/>
    </row>
    <row r="230" spans="1:145">
      <c r="A230" s="432"/>
      <c r="B230" s="432"/>
      <c r="C230" s="432"/>
      <c r="D230" s="432"/>
      <c r="E230" s="432"/>
      <c r="F230" s="432"/>
      <c r="G230" s="432"/>
      <c r="H230" s="432"/>
      <c r="I230" s="432"/>
      <c r="J230" s="432"/>
      <c r="K230" s="432"/>
      <c r="L230" s="432"/>
      <c r="M230" s="432"/>
      <c r="N230" s="432"/>
      <c r="O230" s="432"/>
      <c r="P230" s="432"/>
      <c r="U230" s="433"/>
      <c r="V230" s="433"/>
      <c r="W230" s="433"/>
      <c r="X230" s="433"/>
      <c r="Y230" s="433"/>
      <c r="Z230" s="433"/>
      <c r="AA230" s="433"/>
      <c r="AB230" s="433"/>
      <c r="AC230" s="433"/>
      <c r="AD230" s="433"/>
      <c r="AE230" s="433"/>
      <c r="AF230" s="433"/>
      <c r="AG230" s="433"/>
      <c r="AH230" s="433"/>
      <c r="AI230" s="433"/>
      <c r="AJ230" s="433"/>
      <c r="AK230" s="433"/>
      <c r="AL230" s="433"/>
      <c r="AM230" s="433"/>
      <c r="AN230" s="433"/>
      <c r="AO230" s="433"/>
      <c r="AP230" s="433"/>
      <c r="AQ230" s="433"/>
      <c r="AR230" s="433"/>
      <c r="AS230" s="433"/>
      <c r="AT230" s="433"/>
      <c r="AU230" s="433"/>
      <c r="AV230" s="433"/>
      <c r="AW230" s="433"/>
      <c r="AX230" s="433"/>
      <c r="AY230" s="433"/>
      <c r="AZ230" s="433"/>
      <c r="BA230" s="433"/>
      <c r="BB230" s="433"/>
      <c r="BC230" s="433"/>
      <c r="BD230" s="433"/>
      <c r="BE230" s="433"/>
      <c r="BF230" s="433"/>
      <c r="BG230" s="433"/>
      <c r="BH230" s="433"/>
      <c r="BI230" s="433"/>
      <c r="BJ230" s="433"/>
      <c r="BK230" s="433"/>
      <c r="BL230" s="433"/>
      <c r="BM230" s="433"/>
      <c r="BN230" s="433"/>
      <c r="BO230" s="433"/>
      <c r="BP230" s="433"/>
      <c r="BQ230" s="433"/>
      <c r="BR230" s="433"/>
      <c r="BS230" s="433"/>
      <c r="BT230" s="433"/>
      <c r="BU230" s="433"/>
      <c r="BV230" s="433"/>
      <c r="BW230" s="433"/>
      <c r="BX230" s="433"/>
      <c r="BY230" s="433"/>
      <c r="BZ230" s="433"/>
      <c r="CA230" s="433"/>
      <c r="CB230" s="433"/>
      <c r="CC230" s="433"/>
      <c r="CD230" s="433"/>
      <c r="CE230" s="433"/>
      <c r="CF230" s="433"/>
      <c r="CG230" s="433"/>
      <c r="CH230" s="433"/>
      <c r="CI230" s="433"/>
      <c r="CJ230" s="433"/>
      <c r="CK230" s="433"/>
      <c r="CL230" s="433"/>
      <c r="CM230" s="433"/>
      <c r="CN230" s="433"/>
      <c r="CO230" s="433"/>
      <c r="CP230" s="433"/>
      <c r="CQ230" s="433"/>
      <c r="CR230" s="433"/>
      <c r="CS230" s="433"/>
      <c r="CT230" s="433"/>
      <c r="CU230" s="433"/>
      <c r="CV230" s="433"/>
      <c r="CW230" s="433"/>
      <c r="CX230" s="433"/>
      <c r="CY230" s="433"/>
      <c r="CZ230" s="433"/>
      <c r="DA230" s="433"/>
      <c r="DB230" s="433"/>
      <c r="DC230" s="433"/>
      <c r="DD230" s="433"/>
      <c r="DE230" s="433"/>
      <c r="DF230" s="433"/>
      <c r="DG230" s="433"/>
      <c r="DH230" s="433"/>
      <c r="DI230" s="433"/>
      <c r="DJ230" s="433"/>
      <c r="DK230" s="433"/>
      <c r="DL230" s="433"/>
      <c r="DM230" s="433"/>
      <c r="DN230" s="433"/>
      <c r="DO230" s="433"/>
      <c r="DP230" s="433"/>
      <c r="DQ230" s="433"/>
      <c r="DR230" s="433"/>
      <c r="DS230" s="433"/>
      <c r="DT230" s="433"/>
      <c r="DU230" s="433"/>
      <c r="DV230" s="433"/>
      <c r="DW230" s="433"/>
      <c r="DX230" s="433"/>
      <c r="DY230" s="433"/>
      <c r="DZ230" s="433"/>
      <c r="EA230" s="433"/>
      <c r="EB230" s="433"/>
      <c r="EC230" s="433"/>
      <c r="ED230" s="433"/>
      <c r="EE230" s="433"/>
      <c r="EF230" s="433"/>
      <c r="EG230" s="433"/>
      <c r="EH230" s="433"/>
      <c r="EI230" s="433"/>
      <c r="EJ230" s="433"/>
      <c r="EK230" s="433"/>
      <c r="EL230" s="433"/>
      <c r="EM230" s="433"/>
      <c r="EN230" s="433"/>
      <c r="EO230" s="433"/>
    </row>
    <row r="231" spans="1:145">
      <c r="A231" s="432"/>
      <c r="B231" s="432"/>
      <c r="C231" s="432"/>
      <c r="D231" s="432"/>
      <c r="E231" s="432"/>
      <c r="F231" s="432"/>
      <c r="G231" s="432"/>
      <c r="H231" s="432"/>
      <c r="I231" s="432"/>
      <c r="J231" s="432"/>
      <c r="K231" s="432"/>
      <c r="L231" s="432"/>
      <c r="M231" s="432"/>
      <c r="N231" s="432"/>
      <c r="O231" s="432"/>
      <c r="P231" s="432"/>
      <c r="U231" s="433"/>
      <c r="V231" s="433"/>
      <c r="W231" s="433"/>
      <c r="X231" s="433"/>
      <c r="Y231" s="433"/>
      <c r="Z231" s="433"/>
      <c r="AA231" s="433"/>
      <c r="AB231" s="433"/>
      <c r="AC231" s="433"/>
      <c r="AD231" s="433"/>
      <c r="AE231" s="433"/>
      <c r="AF231" s="433"/>
      <c r="AG231" s="433"/>
      <c r="AH231" s="433"/>
      <c r="AI231" s="433"/>
      <c r="AJ231" s="433"/>
      <c r="AK231" s="433"/>
      <c r="AL231" s="433"/>
      <c r="AM231" s="433"/>
      <c r="AN231" s="433"/>
      <c r="AO231" s="433"/>
      <c r="AP231" s="433"/>
      <c r="AQ231" s="433"/>
      <c r="AR231" s="433"/>
      <c r="AS231" s="433"/>
      <c r="AT231" s="433"/>
      <c r="AU231" s="433"/>
      <c r="AV231" s="433"/>
      <c r="AW231" s="433"/>
      <c r="AX231" s="433"/>
      <c r="AY231" s="433"/>
      <c r="AZ231" s="433"/>
      <c r="BA231" s="433"/>
      <c r="BB231" s="433"/>
      <c r="BC231" s="433"/>
      <c r="BD231" s="433"/>
      <c r="BE231" s="433"/>
      <c r="BF231" s="433"/>
      <c r="BG231" s="433"/>
      <c r="BH231" s="433"/>
      <c r="BI231" s="433"/>
      <c r="BJ231" s="433"/>
      <c r="BK231" s="433"/>
      <c r="BL231" s="433"/>
      <c r="BM231" s="433"/>
      <c r="BN231" s="433"/>
      <c r="BO231" s="433"/>
      <c r="BP231" s="433"/>
      <c r="BQ231" s="433"/>
      <c r="BR231" s="433"/>
      <c r="BS231" s="433"/>
      <c r="BT231" s="433"/>
      <c r="BU231" s="433"/>
      <c r="BV231" s="433"/>
      <c r="BW231" s="433"/>
      <c r="BX231" s="433"/>
      <c r="BY231" s="433"/>
      <c r="BZ231" s="433"/>
      <c r="CA231" s="433"/>
      <c r="CB231" s="433"/>
      <c r="CC231" s="433"/>
      <c r="CD231" s="433"/>
      <c r="CE231" s="433"/>
      <c r="CF231" s="433"/>
      <c r="CG231" s="433"/>
      <c r="CH231" s="433"/>
      <c r="CI231" s="433"/>
      <c r="CJ231" s="433"/>
      <c r="CK231" s="433"/>
      <c r="CL231" s="433"/>
      <c r="CM231" s="433"/>
      <c r="CN231" s="433"/>
      <c r="CO231" s="433"/>
      <c r="CP231" s="433"/>
      <c r="CQ231" s="433"/>
      <c r="CR231" s="433"/>
      <c r="CS231" s="433"/>
      <c r="CT231" s="433"/>
      <c r="CU231" s="433"/>
      <c r="CV231" s="433"/>
      <c r="CW231" s="433"/>
      <c r="CX231" s="433"/>
      <c r="CY231" s="433"/>
      <c r="CZ231" s="433"/>
      <c r="DA231" s="433"/>
      <c r="DB231" s="433"/>
      <c r="DC231" s="433"/>
      <c r="DD231" s="433"/>
      <c r="DE231" s="433"/>
      <c r="DF231" s="433"/>
      <c r="DG231" s="433"/>
      <c r="DH231" s="433"/>
      <c r="DI231" s="433"/>
      <c r="DJ231" s="433"/>
      <c r="DK231" s="433"/>
      <c r="DL231" s="433"/>
      <c r="DM231" s="433"/>
      <c r="DN231" s="433"/>
      <c r="DO231" s="433"/>
      <c r="DP231" s="433"/>
      <c r="DQ231" s="433"/>
      <c r="DR231" s="433"/>
      <c r="DS231" s="433"/>
      <c r="DT231" s="433"/>
      <c r="DU231" s="433"/>
      <c r="DV231" s="433"/>
      <c r="DW231" s="433"/>
      <c r="DX231" s="433"/>
      <c r="DY231" s="433"/>
      <c r="DZ231" s="433"/>
      <c r="EA231" s="433"/>
      <c r="EB231" s="433"/>
      <c r="EC231" s="433"/>
      <c r="ED231" s="433"/>
      <c r="EE231" s="433"/>
      <c r="EF231" s="433"/>
      <c r="EG231" s="433"/>
      <c r="EH231" s="433"/>
      <c r="EI231" s="433"/>
      <c r="EJ231" s="433"/>
      <c r="EK231" s="433"/>
      <c r="EL231" s="433"/>
      <c r="EM231" s="433"/>
      <c r="EN231" s="433"/>
      <c r="EO231" s="433"/>
    </row>
    <row r="232" spans="1:145">
      <c r="A232" s="432"/>
      <c r="B232" s="432"/>
      <c r="C232" s="432"/>
      <c r="D232" s="432"/>
      <c r="E232" s="432"/>
      <c r="F232" s="432"/>
      <c r="G232" s="432"/>
      <c r="H232" s="432"/>
      <c r="I232" s="432"/>
      <c r="J232" s="432"/>
      <c r="K232" s="432"/>
      <c r="L232" s="432"/>
      <c r="M232" s="432"/>
      <c r="N232" s="432"/>
      <c r="O232" s="432"/>
      <c r="P232" s="432"/>
      <c r="U232" s="433"/>
      <c r="V232" s="433"/>
      <c r="W232" s="433"/>
      <c r="X232" s="433"/>
      <c r="Y232" s="433"/>
      <c r="Z232" s="433"/>
      <c r="AA232" s="433"/>
      <c r="AB232" s="433"/>
      <c r="AC232" s="433"/>
      <c r="AD232" s="433"/>
      <c r="AE232" s="433"/>
      <c r="AF232" s="433"/>
      <c r="AG232" s="433"/>
      <c r="AH232" s="433"/>
      <c r="AI232" s="433"/>
      <c r="AJ232" s="433"/>
      <c r="AK232" s="433"/>
      <c r="AL232" s="433"/>
      <c r="AM232" s="433"/>
      <c r="AN232" s="433"/>
      <c r="AO232" s="433"/>
      <c r="AP232" s="433"/>
      <c r="AQ232" s="433"/>
      <c r="AR232" s="433"/>
      <c r="AS232" s="433"/>
      <c r="AT232" s="433"/>
      <c r="AU232" s="433"/>
      <c r="AV232" s="433"/>
      <c r="AW232" s="433"/>
      <c r="AX232" s="433"/>
      <c r="AY232" s="433"/>
      <c r="AZ232" s="433"/>
      <c r="BA232" s="433"/>
      <c r="BB232" s="433"/>
      <c r="BC232" s="433"/>
      <c r="BD232" s="433"/>
      <c r="BE232" s="433"/>
      <c r="BF232" s="433"/>
      <c r="BG232" s="433"/>
      <c r="BH232" s="433"/>
      <c r="BI232" s="433"/>
      <c r="BJ232" s="433"/>
      <c r="BK232" s="433"/>
      <c r="BL232" s="433"/>
      <c r="BM232" s="433"/>
      <c r="BN232" s="433"/>
      <c r="BO232" s="433"/>
      <c r="BP232" s="433"/>
      <c r="BQ232" s="433"/>
      <c r="BR232" s="433"/>
      <c r="BS232" s="433"/>
      <c r="BT232" s="433"/>
      <c r="BU232" s="433"/>
      <c r="BV232" s="433"/>
      <c r="BW232" s="433"/>
      <c r="BX232" s="433"/>
      <c r="BY232" s="433"/>
      <c r="BZ232" s="433"/>
      <c r="CA232" s="433"/>
      <c r="CB232" s="433"/>
      <c r="CC232" s="433"/>
      <c r="CD232" s="433"/>
      <c r="CE232" s="433"/>
      <c r="CF232" s="433"/>
      <c r="CG232" s="433"/>
      <c r="CH232" s="433"/>
      <c r="CI232" s="433"/>
      <c r="CJ232" s="433"/>
      <c r="CK232" s="433"/>
      <c r="CL232" s="433"/>
      <c r="CM232" s="433"/>
      <c r="CN232" s="433"/>
      <c r="CO232" s="433"/>
      <c r="CP232" s="433"/>
      <c r="CQ232" s="433"/>
      <c r="CR232" s="433"/>
      <c r="CS232" s="433"/>
      <c r="CT232" s="433"/>
      <c r="CU232" s="433"/>
      <c r="CV232" s="433"/>
      <c r="CW232" s="433"/>
      <c r="CX232" s="433"/>
      <c r="CY232" s="433"/>
      <c r="CZ232" s="433"/>
      <c r="DA232" s="433"/>
      <c r="DB232" s="433"/>
      <c r="DC232" s="433"/>
      <c r="DD232" s="433"/>
      <c r="DE232" s="433"/>
      <c r="DF232" s="433"/>
      <c r="DG232" s="433"/>
      <c r="DH232" s="433"/>
      <c r="DI232" s="433"/>
      <c r="DJ232" s="433"/>
      <c r="DK232" s="433"/>
      <c r="DL232" s="433"/>
      <c r="DM232" s="433"/>
      <c r="DN232" s="433"/>
      <c r="DO232" s="433"/>
      <c r="DP232" s="433"/>
      <c r="DQ232" s="433"/>
      <c r="DR232" s="433"/>
      <c r="DS232" s="433"/>
      <c r="DT232" s="433"/>
      <c r="DU232" s="433"/>
      <c r="DV232" s="433"/>
      <c r="DW232" s="433"/>
      <c r="DX232" s="433"/>
      <c r="DY232" s="433"/>
      <c r="DZ232" s="433"/>
      <c r="EA232" s="433"/>
      <c r="EB232" s="433"/>
      <c r="EC232" s="433"/>
      <c r="ED232" s="433"/>
      <c r="EE232" s="433"/>
      <c r="EF232" s="433"/>
      <c r="EG232" s="433"/>
      <c r="EH232" s="433"/>
      <c r="EI232" s="433"/>
      <c r="EJ232" s="433"/>
      <c r="EK232" s="433"/>
      <c r="EL232" s="433"/>
      <c r="EM232" s="433"/>
      <c r="EN232" s="433"/>
      <c r="EO232" s="433"/>
    </row>
    <row r="233" spans="1:145">
      <c r="A233" s="432"/>
      <c r="B233" s="432"/>
      <c r="C233" s="432"/>
      <c r="D233" s="432"/>
      <c r="E233" s="432"/>
      <c r="F233" s="432"/>
      <c r="G233" s="432"/>
      <c r="H233" s="432"/>
      <c r="I233" s="432"/>
      <c r="J233" s="432"/>
      <c r="K233" s="432"/>
      <c r="L233" s="432"/>
      <c r="M233" s="432"/>
      <c r="N233" s="432"/>
      <c r="O233" s="432"/>
      <c r="P233" s="432"/>
      <c r="U233" s="433"/>
      <c r="V233" s="433"/>
      <c r="W233" s="433"/>
      <c r="X233" s="433"/>
      <c r="Y233" s="433"/>
      <c r="Z233" s="433"/>
      <c r="AA233" s="433"/>
      <c r="AB233" s="433"/>
      <c r="AC233" s="433"/>
      <c r="AD233" s="433"/>
      <c r="AE233" s="433"/>
      <c r="AF233" s="433"/>
      <c r="AG233" s="433"/>
      <c r="AH233" s="433"/>
      <c r="AI233" s="433"/>
      <c r="AJ233" s="433"/>
      <c r="AK233" s="433"/>
      <c r="AL233" s="433"/>
      <c r="AM233" s="433"/>
      <c r="AN233" s="433"/>
      <c r="AO233" s="433"/>
      <c r="AP233" s="433"/>
      <c r="AQ233" s="433"/>
      <c r="AR233" s="433"/>
      <c r="AS233" s="433"/>
      <c r="AT233" s="433"/>
      <c r="AU233" s="433"/>
      <c r="AV233" s="433"/>
      <c r="AW233" s="433"/>
      <c r="AX233" s="433"/>
      <c r="AY233" s="433"/>
      <c r="AZ233" s="433"/>
      <c r="BA233" s="433"/>
      <c r="BB233" s="433"/>
      <c r="BC233" s="433"/>
      <c r="BD233" s="433"/>
      <c r="BE233" s="433"/>
      <c r="BF233" s="433"/>
      <c r="BG233" s="433"/>
      <c r="BH233" s="433"/>
      <c r="BI233" s="433"/>
      <c r="BJ233" s="433"/>
      <c r="BK233" s="433"/>
      <c r="BL233" s="433"/>
      <c r="BM233" s="433"/>
      <c r="BN233" s="433"/>
      <c r="BO233" s="433"/>
      <c r="BP233" s="433"/>
      <c r="BQ233" s="433"/>
      <c r="BR233" s="433"/>
      <c r="BS233" s="433"/>
      <c r="BT233" s="433"/>
      <c r="BU233" s="433"/>
      <c r="BV233" s="433"/>
      <c r="BW233" s="433"/>
      <c r="BX233" s="433"/>
      <c r="BY233" s="433"/>
      <c r="BZ233" s="433"/>
      <c r="CA233" s="433"/>
      <c r="CB233" s="433"/>
      <c r="CC233" s="433"/>
      <c r="CD233" s="433"/>
      <c r="CE233" s="433"/>
      <c r="CF233" s="433"/>
      <c r="CG233" s="433"/>
      <c r="CH233" s="433"/>
      <c r="CI233" s="433"/>
      <c r="CJ233" s="433"/>
      <c r="CK233" s="433"/>
      <c r="CL233" s="433"/>
      <c r="CM233" s="433"/>
      <c r="CN233" s="433"/>
      <c r="CO233" s="433"/>
      <c r="CP233" s="433"/>
      <c r="CQ233" s="433"/>
      <c r="CR233" s="433"/>
      <c r="CS233" s="433"/>
      <c r="CT233" s="433"/>
      <c r="CU233" s="433"/>
      <c r="CV233" s="433"/>
      <c r="CW233" s="433"/>
      <c r="CX233" s="433"/>
      <c r="CY233" s="433"/>
      <c r="CZ233" s="433"/>
      <c r="DA233" s="433"/>
      <c r="DB233" s="433"/>
      <c r="DC233" s="433"/>
      <c r="DD233" s="433"/>
      <c r="DE233" s="433"/>
      <c r="DF233" s="433"/>
      <c r="DG233" s="433"/>
      <c r="DH233" s="433"/>
      <c r="DI233" s="433"/>
      <c r="DJ233" s="433"/>
      <c r="DK233" s="433"/>
      <c r="DL233" s="433"/>
      <c r="DM233" s="433"/>
      <c r="DN233" s="433"/>
      <c r="DO233" s="433"/>
      <c r="DP233" s="433"/>
      <c r="DQ233" s="433"/>
      <c r="DR233" s="433"/>
      <c r="DS233" s="433"/>
      <c r="DT233" s="433"/>
      <c r="DU233" s="433"/>
      <c r="DV233" s="433"/>
      <c r="DW233" s="433"/>
      <c r="DX233" s="433"/>
      <c r="DY233" s="433"/>
      <c r="DZ233" s="433"/>
      <c r="EA233" s="433"/>
      <c r="EB233" s="433"/>
      <c r="EC233" s="433"/>
      <c r="ED233" s="433"/>
      <c r="EE233" s="433"/>
      <c r="EF233" s="433"/>
      <c r="EG233" s="433"/>
      <c r="EH233" s="433"/>
      <c r="EI233" s="433"/>
      <c r="EJ233" s="433"/>
      <c r="EK233" s="433"/>
      <c r="EL233" s="433"/>
      <c r="EM233" s="433"/>
      <c r="EN233" s="433"/>
      <c r="EO233" s="433"/>
    </row>
    <row r="234" spans="1:145">
      <c r="A234" s="432"/>
      <c r="B234" s="432"/>
      <c r="C234" s="432"/>
      <c r="D234" s="432"/>
      <c r="E234" s="432"/>
      <c r="F234" s="432"/>
      <c r="G234" s="432"/>
      <c r="H234" s="432"/>
      <c r="I234" s="432"/>
      <c r="J234" s="432"/>
      <c r="K234" s="432"/>
      <c r="L234" s="432"/>
      <c r="M234" s="432"/>
      <c r="N234" s="432"/>
      <c r="O234" s="432"/>
      <c r="P234" s="432"/>
      <c r="U234" s="433"/>
      <c r="V234" s="433"/>
      <c r="W234" s="433"/>
      <c r="X234" s="433"/>
      <c r="Y234" s="433"/>
      <c r="Z234" s="433"/>
      <c r="AA234" s="433"/>
      <c r="AB234" s="433"/>
      <c r="AC234" s="433"/>
      <c r="AD234" s="433"/>
      <c r="AE234" s="433"/>
      <c r="AF234" s="433"/>
      <c r="AG234" s="433"/>
      <c r="AH234" s="433"/>
      <c r="AI234" s="433"/>
      <c r="AJ234" s="433"/>
      <c r="AK234" s="433"/>
      <c r="AL234" s="433"/>
      <c r="AM234" s="433"/>
      <c r="AN234" s="433"/>
      <c r="AO234" s="433"/>
      <c r="AP234" s="433"/>
      <c r="AQ234" s="433"/>
      <c r="AR234" s="433"/>
      <c r="AS234" s="433"/>
      <c r="AT234" s="433"/>
      <c r="AU234" s="433"/>
      <c r="AV234" s="433"/>
      <c r="AW234" s="433"/>
      <c r="AX234" s="433"/>
      <c r="AY234" s="433"/>
      <c r="AZ234" s="433"/>
      <c r="BA234" s="433"/>
      <c r="BB234" s="433"/>
      <c r="BC234" s="433"/>
      <c r="BD234" s="433"/>
      <c r="BE234" s="433"/>
      <c r="BF234" s="433"/>
      <c r="BG234" s="433"/>
      <c r="BH234" s="433"/>
      <c r="BI234" s="433"/>
      <c r="BJ234" s="433"/>
      <c r="BK234" s="433"/>
      <c r="BL234" s="433"/>
      <c r="BM234" s="433"/>
      <c r="BN234" s="433"/>
      <c r="BO234" s="433"/>
      <c r="BP234" s="433"/>
      <c r="BQ234" s="433"/>
      <c r="BR234" s="433"/>
      <c r="BS234" s="433"/>
      <c r="BT234" s="433"/>
      <c r="BU234" s="433"/>
      <c r="BV234" s="433"/>
      <c r="BW234" s="433"/>
      <c r="BX234" s="433"/>
      <c r="BY234" s="433"/>
      <c r="BZ234" s="433"/>
      <c r="CA234" s="433"/>
      <c r="CB234" s="433"/>
      <c r="CC234" s="433"/>
      <c r="CD234" s="433"/>
      <c r="CE234" s="433"/>
      <c r="CF234" s="433"/>
      <c r="CG234" s="433"/>
      <c r="CH234" s="433"/>
      <c r="CI234" s="433"/>
      <c r="CJ234" s="433"/>
      <c r="CK234" s="433"/>
      <c r="CL234" s="433"/>
      <c r="CM234" s="433"/>
      <c r="CN234" s="433"/>
      <c r="CO234" s="433"/>
      <c r="CP234" s="433"/>
      <c r="CQ234" s="433"/>
      <c r="CR234" s="433"/>
      <c r="CS234" s="433"/>
      <c r="CT234" s="433"/>
      <c r="CU234" s="433"/>
      <c r="CV234" s="433"/>
      <c r="CW234" s="433"/>
      <c r="CX234" s="433"/>
      <c r="CY234" s="433"/>
      <c r="CZ234" s="433"/>
      <c r="DA234" s="433"/>
      <c r="DB234" s="433"/>
      <c r="DC234" s="433"/>
      <c r="DD234" s="433"/>
      <c r="DE234" s="433"/>
      <c r="DF234" s="433"/>
      <c r="DG234" s="433"/>
      <c r="DH234" s="433"/>
      <c r="DI234" s="433"/>
      <c r="DJ234" s="433"/>
      <c r="DK234" s="433"/>
      <c r="DL234" s="433"/>
      <c r="DM234" s="433"/>
      <c r="DN234" s="433"/>
      <c r="DO234" s="433"/>
      <c r="DP234" s="433"/>
      <c r="DQ234" s="433"/>
      <c r="DR234" s="433"/>
      <c r="DS234" s="433"/>
      <c r="DT234" s="433"/>
      <c r="DU234" s="433"/>
      <c r="DV234" s="433"/>
      <c r="DW234" s="433"/>
      <c r="DX234" s="433"/>
      <c r="DY234" s="433"/>
      <c r="DZ234" s="433"/>
      <c r="EA234" s="433"/>
      <c r="EB234" s="433"/>
      <c r="EC234" s="433"/>
      <c r="ED234" s="433"/>
      <c r="EE234" s="433"/>
      <c r="EF234" s="433"/>
      <c r="EG234" s="433"/>
      <c r="EH234" s="433"/>
      <c r="EI234" s="433"/>
      <c r="EJ234" s="433"/>
      <c r="EK234" s="433"/>
      <c r="EL234" s="433"/>
      <c r="EM234" s="433"/>
      <c r="EN234" s="433"/>
      <c r="EO234" s="433"/>
    </row>
    <row r="235" spans="1:145">
      <c r="A235" s="432"/>
      <c r="B235" s="432"/>
      <c r="C235" s="432"/>
      <c r="D235" s="432"/>
      <c r="E235" s="432"/>
      <c r="F235" s="432"/>
      <c r="G235" s="432"/>
      <c r="H235" s="432"/>
      <c r="I235" s="432"/>
      <c r="J235" s="432"/>
      <c r="K235" s="432"/>
      <c r="L235" s="432"/>
      <c r="M235" s="432"/>
      <c r="N235" s="432"/>
      <c r="O235" s="432"/>
      <c r="P235" s="432"/>
      <c r="U235" s="433"/>
      <c r="V235" s="433"/>
      <c r="W235" s="433"/>
      <c r="X235" s="433"/>
      <c r="Y235" s="433"/>
      <c r="Z235" s="433"/>
      <c r="AA235" s="433"/>
      <c r="AB235" s="433"/>
      <c r="AC235" s="433"/>
      <c r="AD235" s="433"/>
      <c r="AE235" s="433"/>
      <c r="AF235" s="433"/>
      <c r="AG235" s="433"/>
      <c r="AH235" s="433"/>
      <c r="AI235" s="433"/>
      <c r="AJ235" s="433"/>
      <c r="AK235" s="433"/>
      <c r="AL235" s="433"/>
      <c r="AM235" s="433"/>
      <c r="AN235" s="433"/>
      <c r="AO235" s="433"/>
      <c r="AP235" s="433"/>
      <c r="AQ235" s="433"/>
      <c r="AR235" s="433"/>
      <c r="AS235" s="433"/>
      <c r="AT235" s="433"/>
      <c r="AU235" s="433"/>
      <c r="AV235" s="433"/>
      <c r="AW235" s="433"/>
      <c r="AX235" s="433"/>
      <c r="AY235" s="433"/>
      <c r="AZ235" s="433"/>
      <c r="BA235" s="433"/>
      <c r="BB235" s="433"/>
      <c r="BC235" s="433"/>
      <c r="BD235" s="433"/>
      <c r="BE235" s="433"/>
      <c r="BF235" s="433"/>
      <c r="BG235" s="433"/>
      <c r="BH235" s="433"/>
      <c r="BI235" s="433"/>
      <c r="BJ235" s="433"/>
      <c r="BK235" s="433"/>
      <c r="BL235" s="433"/>
      <c r="BM235" s="433"/>
      <c r="BN235" s="433"/>
      <c r="BO235" s="433"/>
      <c r="BP235" s="433"/>
      <c r="BQ235" s="433"/>
      <c r="BR235" s="433"/>
      <c r="BS235" s="433"/>
      <c r="BT235" s="433"/>
      <c r="BU235" s="433"/>
      <c r="BV235" s="433"/>
      <c r="BW235" s="433"/>
      <c r="BX235" s="433"/>
      <c r="BY235" s="433"/>
      <c r="BZ235" s="433"/>
      <c r="CA235" s="433"/>
      <c r="CB235" s="433"/>
      <c r="CC235" s="433"/>
      <c r="CD235" s="433"/>
      <c r="CE235" s="433"/>
      <c r="CF235" s="433"/>
      <c r="CG235" s="433"/>
      <c r="CH235" s="433"/>
      <c r="CI235" s="433"/>
      <c r="CJ235" s="433"/>
      <c r="CK235" s="433"/>
      <c r="CL235" s="433"/>
      <c r="CM235" s="433"/>
      <c r="CN235" s="433"/>
      <c r="CO235" s="433"/>
      <c r="CP235" s="433"/>
      <c r="CQ235" s="433"/>
      <c r="CR235" s="433"/>
      <c r="CS235" s="433"/>
      <c r="CT235" s="433"/>
      <c r="CU235" s="433"/>
      <c r="CV235" s="433"/>
      <c r="CW235" s="433"/>
      <c r="CX235" s="433"/>
      <c r="CY235" s="433"/>
      <c r="CZ235" s="433"/>
      <c r="DA235" s="433"/>
      <c r="DB235" s="433"/>
      <c r="DC235" s="433"/>
      <c r="DD235" s="433"/>
      <c r="DE235" s="433"/>
      <c r="DF235" s="433"/>
      <c r="DG235" s="433"/>
      <c r="DH235" s="433"/>
      <c r="DI235" s="433"/>
      <c r="DJ235" s="433"/>
      <c r="DK235" s="433"/>
      <c r="DL235" s="433"/>
      <c r="DM235" s="433"/>
      <c r="DN235" s="433"/>
      <c r="DO235" s="433"/>
      <c r="DP235" s="433"/>
      <c r="DQ235" s="433"/>
      <c r="DR235" s="433"/>
      <c r="DS235" s="433"/>
      <c r="DT235" s="433"/>
      <c r="DU235" s="433"/>
      <c r="DV235" s="433"/>
      <c r="DW235" s="433"/>
      <c r="DX235" s="433"/>
      <c r="DY235" s="433"/>
      <c r="DZ235" s="433"/>
      <c r="EA235" s="433"/>
      <c r="EB235" s="433"/>
      <c r="EC235" s="433"/>
      <c r="ED235" s="433"/>
      <c r="EE235" s="433"/>
      <c r="EF235" s="433"/>
      <c r="EG235" s="433"/>
      <c r="EH235" s="433"/>
      <c r="EI235" s="433"/>
      <c r="EJ235" s="433"/>
      <c r="EK235" s="433"/>
      <c r="EL235" s="433"/>
      <c r="EM235" s="433"/>
      <c r="EN235" s="433"/>
      <c r="EO235" s="433"/>
    </row>
    <row r="236" spans="1:145">
      <c r="A236" s="432"/>
      <c r="B236" s="432"/>
      <c r="C236" s="432"/>
      <c r="D236" s="432"/>
      <c r="E236" s="432"/>
      <c r="F236" s="432"/>
      <c r="G236" s="432"/>
      <c r="H236" s="432"/>
      <c r="I236" s="432"/>
      <c r="J236" s="432"/>
      <c r="K236" s="432"/>
      <c r="L236" s="432"/>
      <c r="M236" s="432"/>
      <c r="N236" s="432"/>
      <c r="O236" s="432"/>
      <c r="P236" s="432"/>
      <c r="U236" s="433"/>
      <c r="V236" s="433"/>
      <c r="W236" s="433"/>
      <c r="X236" s="433"/>
      <c r="Y236" s="433"/>
      <c r="Z236" s="433"/>
      <c r="AA236" s="433"/>
      <c r="AB236" s="433"/>
      <c r="AC236" s="433"/>
      <c r="AD236" s="433"/>
      <c r="AE236" s="433"/>
      <c r="AF236" s="433"/>
      <c r="AG236" s="433"/>
      <c r="AH236" s="433"/>
      <c r="AI236" s="433"/>
      <c r="AJ236" s="433"/>
      <c r="AK236" s="433"/>
      <c r="AL236" s="433"/>
      <c r="AM236" s="433"/>
      <c r="AN236" s="433"/>
      <c r="AO236" s="433"/>
      <c r="AP236" s="433"/>
      <c r="AQ236" s="433"/>
      <c r="AR236" s="433"/>
      <c r="AS236" s="433"/>
      <c r="AT236" s="433"/>
      <c r="AU236" s="433"/>
      <c r="AV236" s="433"/>
      <c r="AW236" s="433"/>
      <c r="AX236" s="433"/>
      <c r="AY236" s="433"/>
      <c r="AZ236" s="433"/>
      <c r="BA236" s="433"/>
      <c r="BB236" s="433"/>
      <c r="BC236" s="433"/>
      <c r="BD236" s="433"/>
      <c r="BE236" s="433"/>
      <c r="BF236" s="433"/>
      <c r="BG236" s="433"/>
      <c r="BH236" s="433"/>
      <c r="BI236" s="433"/>
      <c r="BJ236" s="433"/>
      <c r="BK236" s="433"/>
      <c r="BL236" s="433"/>
      <c r="BM236" s="433"/>
      <c r="BN236" s="433"/>
      <c r="BO236" s="433"/>
      <c r="BP236" s="433"/>
      <c r="BQ236" s="433"/>
      <c r="BR236" s="433"/>
      <c r="BS236" s="433"/>
      <c r="BT236" s="433"/>
      <c r="BU236" s="433"/>
      <c r="BV236" s="433"/>
      <c r="BW236" s="433"/>
      <c r="BX236" s="433"/>
      <c r="BY236" s="433"/>
      <c r="BZ236" s="433"/>
      <c r="CA236" s="433"/>
      <c r="CB236" s="433"/>
      <c r="CC236" s="433"/>
      <c r="CD236" s="433"/>
      <c r="CE236" s="433"/>
      <c r="CF236" s="433"/>
      <c r="CG236" s="433"/>
      <c r="CH236" s="433"/>
      <c r="CI236" s="433"/>
      <c r="CJ236" s="433"/>
      <c r="CK236" s="433"/>
      <c r="CL236" s="433"/>
      <c r="CM236" s="433"/>
      <c r="CN236" s="433"/>
      <c r="CO236" s="433"/>
      <c r="CP236" s="433"/>
      <c r="CQ236" s="433"/>
      <c r="CR236" s="433"/>
      <c r="CS236" s="433"/>
      <c r="CT236" s="433"/>
      <c r="CU236" s="433"/>
      <c r="CV236" s="433"/>
      <c r="CW236" s="433"/>
      <c r="CX236" s="433"/>
      <c r="CY236" s="433"/>
      <c r="CZ236" s="433"/>
      <c r="DA236" s="433"/>
      <c r="DB236" s="433"/>
      <c r="DC236" s="433"/>
      <c r="DD236" s="433"/>
      <c r="DE236" s="433"/>
      <c r="DF236" s="433"/>
      <c r="DG236" s="433"/>
      <c r="DH236" s="433"/>
      <c r="DI236" s="433"/>
      <c r="DJ236" s="433"/>
      <c r="DK236" s="433"/>
      <c r="DL236" s="433"/>
      <c r="DM236" s="433"/>
      <c r="DN236" s="433"/>
      <c r="DO236" s="433"/>
      <c r="DP236" s="433"/>
      <c r="DQ236" s="433"/>
      <c r="DR236" s="433"/>
      <c r="DS236" s="433"/>
      <c r="DT236" s="433"/>
      <c r="DU236" s="433"/>
      <c r="DV236" s="433"/>
      <c r="DW236" s="433"/>
      <c r="DX236" s="433"/>
      <c r="DY236" s="433"/>
      <c r="DZ236" s="433"/>
      <c r="EA236" s="433"/>
      <c r="EB236" s="433"/>
      <c r="EC236" s="433"/>
      <c r="ED236" s="433"/>
      <c r="EE236" s="433"/>
      <c r="EF236" s="433"/>
      <c r="EG236" s="433"/>
      <c r="EH236" s="433"/>
      <c r="EI236" s="433"/>
      <c r="EJ236" s="433"/>
      <c r="EK236" s="433"/>
      <c r="EL236" s="433"/>
      <c r="EM236" s="433"/>
      <c r="EN236" s="433"/>
      <c r="EO236" s="433"/>
    </row>
    <row r="237" spans="1:145">
      <c r="A237" s="432"/>
      <c r="B237" s="432"/>
      <c r="C237" s="432"/>
      <c r="D237" s="432"/>
      <c r="E237" s="432"/>
      <c r="F237" s="432"/>
      <c r="G237" s="432"/>
      <c r="H237" s="432"/>
      <c r="I237" s="432"/>
      <c r="J237" s="432"/>
      <c r="K237" s="432"/>
      <c r="L237" s="432"/>
      <c r="M237" s="432"/>
      <c r="N237" s="432"/>
      <c r="O237" s="432"/>
      <c r="P237" s="432"/>
      <c r="U237" s="433"/>
      <c r="V237" s="433"/>
      <c r="W237" s="433"/>
      <c r="X237" s="433"/>
      <c r="Y237" s="433"/>
      <c r="Z237" s="433"/>
      <c r="AA237" s="433"/>
      <c r="AB237" s="433"/>
      <c r="AC237" s="433"/>
      <c r="AD237" s="433"/>
      <c r="AE237" s="433"/>
      <c r="AF237" s="433"/>
      <c r="AG237" s="433"/>
      <c r="AH237" s="433"/>
      <c r="AI237" s="433"/>
      <c r="AJ237" s="433"/>
      <c r="AK237" s="433"/>
      <c r="AL237" s="433"/>
      <c r="AM237" s="433"/>
      <c r="AN237" s="433"/>
      <c r="AO237" s="433"/>
      <c r="AP237" s="433"/>
      <c r="AQ237" s="433"/>
      <c r="AR237" s="433"/>
      <c r="AS237" s="433"/>
      <c r="AT237" s="433"/>
      <c r="AU237" s="433"/>
      <c r="AV237" s="433"/>
      <c r="AW237" s="433"/>
      <c r="AX237" s="433"/>
      <c r="AY237" s="433"/>
      <c r="AZ237" s="433"/>
      <c r="BA237" s="433"/>
      <c r="BB237" s="433"/>
      <c r="BC237" s="433"/>
      <c r="BD237" s="433"/>
      <c r="BE237" s="433"/>
      <c r="BF237" s="433"/>
      <c r="BG237" s="433"/>
      <c r="BH237" s="433"/>
      <c r="BI237" s="433"/>
      <c r="BJ237" s="433"/>
      <c r="BK237" s="433"/>
      <c r="BL237" s="433"/>
      <c r="BM237" s="433"/>
      <c r="BN237" s="433"/>
      <c r="BO237" s="433"/>
      <c r="BP237" s="433"/>
      <c r="BQ237" s="433"/>
      <c r="BR237" s="433"/>
      <c r="BS237" s="433"/>
      <c r="BT237" s="433"/>
      <c r="BU237" s="433"/>
      <c r="BV237" s="433"/>
      <c r="BW237" s="433"/>
      <c r="BX237" s="433"/>
      <c r="BY237" s="433"/>
      <c r="BZ237" s="433"/>
      <c r="CA237" s="433"/>
      <c r="CB237" s="433"/>
      <c r="CC237" s="433"/>
      <c r="CD237" s="433"/>
      <c r="CE237" s="433"/>
      <c r="CF237" s="433"/>
      <c r="CG237" s="433"/>
      <c r="CH237" s="433"/>
      <c r="CI237" s="433"/>
      <c r="CJ237" s="433"/>
      <c r="CK237" s="433"/>
      <c r="CL237" s="433"/>
      <c r="CM237" s="433"/>
      <c r="CN237" s="433"/>
      <c r="CO237" s="433"/>
      <c r="CP237" s="433"/>
      <c r="CQ237" s="433"/>
      <c r="CR237" s="433"/>
      <c r="CS237" s="433"/>
      <c r="CT237" s="433"/>
      <c r="CU237" s="433"/>
      <c r="CV237" s="433"/>
      <c r="CW237" s="433"/>
      <c r="CX237" s="433"/>
      <c r="CY237" s="433"/>
      <c r="CZ237" s="433"/>
      <c r="DA237" s="433"/>
      <c r="DB237" s="433"/>
      <c r="DC237" s="433"/>
      <c r="DD237" s="433"/>
      <c r="DE237" s="433"/>
      <c r="DF237" s="433"/>
      <c r="DG237" s="433"/>
      <c r="DH237" s="433"/>
      <c r="DI237" s="433"/>
      <c r="DJ237" s="433"/>
      <c r="DK237" s="433"/>
      <c r="DL237" s="433"/>
      <c r="DM237" s="433"/>
      <c r="DN237" s="433"/>
      <c r="DO237" s="433"/>
      <c r="DP237" s="433"/>
      <c r="DQ237" s="433"/>
      <c r="DR237" s="433"/>
      <c r="DS237" s="433"/>
      <c r="DT237" s="433"/>
      <c r="DU237" s="433"/>
      <c r="DV237" s="433"/>
      <c r="DW237" s="433"/>
      <c r="DX237" s="433"/>
      <c r="DY237" s="433"/>
      <c r="DZ237" s="433"/>
      <c r="EA237" s="433"/>
      <c r="EB237" s="433"/>
      <c r="EC237" s="433"/>
      <c r="ED237" s="433"/>
      <c r="EE237" s="433"/>
      <c r="EF237" s="433"/>
      <c r="EG237" s="433"/>
      <c r="EH237" s="433"/>
      <c r="EI237" s="433"/>
      <c r="EJ237" s="433"/>
      <c r="EK237" s="433"/>
      <c r="EL237" s="433"/>
      <c r="EM237" s="433"/>
      <c r="EN237" s="433"/>
      <c r="EO237" s="433"/>
    </row>
    <row r="238" spans="1:145">
      <c r="A238" s="432"/>
      <c r="B238" s="432"/>
      <c r="C238" s="432"/>
      <c r="D238" s="432"/>
      <c r="E238" s="432"/>
      <c r="F238" s="432"/>
      <c r="G238" s="432"/>
      <c r="H238" s="432"/>
      <c r="I238" s="432"/>
      <c r="J238" s="432"/>
      <c r="K238" s="432"/>
      <c r="L238" s="432"/>
      <c r="M238" s="432"/>
      <c r="N238" s="432"/>
      <c r="O238" s="432"/>
      <c r="P238" s="432"/>
      <c r="U238" s="433"/>
      <c r="V238" s="433"/>
      <c r="W238" s="433"/>
      <c r="X238" s="433"/>
      <c r="Y238" s="433"/>
      <c r="Z238" s="433"/>
      <c r="AA238" s="433"/>
      <c r="AB238" s="433"/>
      <c r="AC238" s="433"/>
      <c r="AD238" s="433"/>
      <c r="AE238" s="433"/>
      <c r="AF238" s="433"/>
      <c r="AG238" s="433"/>
      <c r="AH238" s="433"/>
      <c r="AI238" s="433"/>
      <c r="AJ238" s="433"/>
      <c r="AK238" s="433"/>
      <c r="AL238" s="433"/>
      <c r="AM238" s="433"/>
      <c r="AN238" s="433"/>
      <c r="AO238" s="433"/>
      <c r="AP238" s="433"/>
      <c r="AQ238" s="433"/>
      <c r="AR238" s="433"/>
      <c r="AS238" s="433"/>
      <c r="AT238" s="433"/>
      <c r="AU238" s="433"/>
      <c r="AV238" s="433"/>
      <c r="AW238" s="433"/>
      <c r="AX238" s="433"/>
      <c r="AY238" s="433"/>
      <c r="AZ238" s="433"/>
      <c r="BA238" s="433"/>
      <c r="BB238" s="433"/>
      <c r="BC238" s="433"/>
      <c r="BD238" s="433"/>
      <c r="BE238" s="433"/>
      <c r="BF238" s="433"/>
      <c r="BG238" s="433"/>
      <c r="BH238" s="433"/>
      <c r="BI238" s="433"/>
      <c r="BJ238" s="433"/>
      <c r="BK238" s="433"/>
      <c r="BL238" s="433"/>
      <c r="BM238" s="433"/>
      <c r="BN238" s="433"/>
      <c r="BO238" s="433"/>
      <c r="BP238" s="433"/>
      <c r="BQ238" s="433"/>
      <c r="BR238" s="433"/>
      <c r="BS238" s="433"/>
      <c r="BT238" s="433"/>
      <c r="BU238" s="433"/>
      <c r="BV238" s="433"/>
      <c r="BW238" s="433"/>
      <c r="BX238" s="433"/>
      <c r="BY238" s="433"/>
      <c r="BZ238" s="433"/>
      <c r="CA238" s="433"/>
      <c r="CB238" s="433"/>
      <c r="CC238" s="433"/>
      <c r="CD238" s="433"/>
      <c r="CE238" s="433"/>
      <c r="CF238" s="433"/>
      <c r="CG238" s="433"/>
      <c r="CH238" s="433"/>
      <c r="CI238" s="433"/>
      <c r="CJ238" s="433"/>
      <c r="CK238" s="433"/>
      <c r="CL238" s="433"/>
      <c r="CM238" s="433"/>
      <c r="CN238" s="433"/>
      <c r="CO238" s="433"/>
      <c r="CP238" s="433"/>
      <c r="CQ238" s="433"/>
      <c r="CR238" s="433"/>
      <c r="CS238" s="433"/>
      <c r="CT238" s="433"/>
      <c r="CU238" s="433"/>
      <c r="CV238" s="433"/>
      <c r="CW238" s="433"/>
      <c r="CX238" s="433"/>
      <c r="CY238" s="433"/>
      <c r="CZ238" s="433"/>
      <c r="DA238" s="433"/>
      <c r="DB238" s="433"/>
      <c r="DC238" s="433"/>
      <c r="DD238" s="433"/>
      <c r="DE238" s="433"/>
      <c r="DF238" s="433"/>
      <c r="DG238" s="433"/>
      <c r="DH238" s="433"/>
      <c r="DI238" s="433"/>
      <c r="DJ238" s="433"/>
      <c r="DK238" s="433"/>
      <c r="DL238" s="433"/>
      <c r="DM238" s="433"/>
      <c r="DN238" s="433"/>
      <c r="DO238" s="433"/>
      <c r="DP238" s="433"/>
      <c r="DQ238" s="433"/>
      <c r="DR238" s="433"/>
      <c r="DS238" s="433"/>
      <c r="DT238" s="433"/>
      <c r="DU238" s="433"/>
      <c r="DV238" s="433"/>
      <c r="DW238" s="433"/>
      <c r="DX238" s="433"/>
      <c r="DY238" s="433"/>
      <c r="DZ238" s="433"/>
      <c r="EA238" s="433"/>
      <c r="EB238" s="433"/>
      <c r="EC238" s="433"/>
      <c r="ED238" s="433"/>
      <c r="EE238" s="433"/>
      <c r="EF238" s="433"/>
      <c r="EG238" s="433"/>
      <c r="EH238" s="433"/>
      <c r="EI238" s="433"/>
      <c r="EJ238" s="433"/>
      <c r="EK238" s="433"/>
      <c r="EL238" s="433"/>
      <c r="EM238" s="433"/>
      <c r="EN238" s="433"/>
      <c r="EO238" s="433"/>
    </row>
    <row r="239" spans="1:145">
      <c r="A239" s="432"/>
      <c r="B239" s="432"/>
      <c r="C239" s="432"/>
      <c r="D239" s="432"/>
      <c r="E239" s="432"/>
      <c r="F239" s="432"/>
      <c r="G239" s="432"/>
      <c r="H239" s="432"/>
      <c r="I239" s="432"/>
      <c r="J239" s="432"/>
      <c r="K239" s="432"/>
      <c r="L239" s="432"/>
      <c r="M239" s="432"/>
      <c r="N239" s="432"/>
      <c r="O239" s="432"/>
      <c r="P239" s="432"/>
      <c r="U239" s="433"/>
      <c r="V239" s="433"/>
      <c r="W239" s="433"/>
      <c r="X239" s="433"/>
      <c r="Y239" s="433"/>
      <c r="Z239" s="433"/>
      <c r="AA239" s="433"/>
      <c r="AB239" s="433"/>
      <c r="AC239" s="433"/>
      <c r="AD239" s="433"/>
      <c r="AE239" s="433"/>
      <c r="AF239" s="433"/>
      <c r="AG239" s="433"/>
      <c r="AH239" s="433"/>
      <c r="AI239" s="433"/>
      <c r="AJ239" s="433"/>
      <c r="AK239" s="433"/>
      <c r="AL239" s="433"/>
      <c r="AM239" s="433"/>
      <c r="AN239" s="433"/>
      <c r="AO239" s="433"/>
      <c r="AP239" s="433"/>
      <c r="AQ239" s="433"/>
      <c r="AR239" s="433"/>
      <c r="AS239" s="433"/>
      <c r="AT239" s="433"/>
      <c r="AU239" s="433"/>
      <c r="AV239" s="433"/>
      <c r="AW239" s="433"/>
      <c r="AX239" s="433"/>
      <c r="AY239" s="433"/>
      <c r="AZ239" s="433"/>
      <c r="BA239" s="433"/>
      <c r="BB239" s="433"/>
      <c r="BC239" s="433"/>
      <c r="BD239" s="433"/>
      <c r="BE239" s="433"/>
      <c r="BF239" s="433"/>
      <c r="BG239" s="433"/>
      <c r="BH239" s="433"/>
      <c r="BI239" s="433"/>
      <c r="BJ239" s="433"/>
      <c r="BK239" s="433"/>
      <c r="BL239" s="433"/>
      <c r="BM239" s="433"/>
      <c r="BN239" s="433"/>
      <c r="BO239" s="433"/>
      <c r="BP239" s="433"/>
      <c r="BQ239" s="433"/>
      <c r="BR239" s="433"/>
      <c r="BS239" s="433"/>
      <c r="BT239" s="433"/>
      <c r="BU239" s="433"/>
      <c r="BV239" s="433"/>
      <c r="BW239" s="433"/>
      <c r="BX239" s="433"/>
      <c r="BY239" s="433"/>
      <c r="BZ239" s="433"/>
      <c r="CA239" s="433"/>
      <c r="CB239" s="433"/>
      <c r="CC239" s="433"/>
      <c r="CD239" s="433"/>
      <c r="CE239" s="433"/>
      <c r="CF239" s="433"/>
      <c r="CG239" s="433"/>
      <c r="CH239" s="433"/>
      <c r="CI239" s="433"/>
      <c r="CJ239" s="433"/>
      <c r="CK239" s="433"/>
      <c r="CL239" s="433"/>
      <c r="CM239" s="433"/>
      <c r="CN239" s="433"/>
      <c r="CO239" s="433"/>
      <c r="CP239" s="433"/>
      <c r="CQ239" s="433"/>
      <c r="CR239" s="433"/>
      <c r="CS239" s="433"/>
      <c r="CT239" s="433"/>
      <c r="CU239" s="433"/>
      <c r="CV239" s="433"/>
      <c r="CW239" s="433"/>
      <c r="CX239" s="433"/>
      <c r="CY239" s="433"/>
      <c r="CZ239" s="433"/>
      <c r="DA239" s="433"/>
      <c r="DB239" s="433"/>
      <c r="DC239" s="433"/>
      <c r="DD239" s="433"/>
      <c r="DE239" s="433"/>
      <c r="DF239" s="433"/>
      <c r="DG239" s="433"/>
      <c r="DH239" s="433"/>
      <c r="DI239" s="433"/>
      <c r="DJ239" s="433"/>
      <c r="DK239" s="433"/>
      <c r="DL239" s="433"/>
      <c r="DM239" s="433"/>
      <c r="DN239" s="433"/>
      <c r="DO239" s="433"/>
      <c r="DP239" s="433"/>
      <c r="DQ239" s="433"/>
      <c r="DR239" s="433"/>
      <c r="DS239" s="433"/>
      <c r="DT239" s="433"/>
      <c r="DU239" s="433"/>
      <c r="DV239" s="433"/>
      <c r="DW239" s="433"/>
      <c r="DX239" s="433"/>
      <c r="DY239" s="433"/>
      <c r="DZ239" s="433"/>
      <c r="EA239" s="433"/>
      <c r="EB239" s="433"/>
      <c r="EC239" s="433"/>
      <c r="ED239" s="433"/>
      <c r="EE239" s="433"/>
      <c r="EF239" s="433"/>
      <c r="EG239" s="433"/>
      <c r="EH239" s="433"/>
      <c r="EI239" s="433"/>
      <c r="EJ239" s="433"/>
      <c r="EK239" s="433"/>
      <c r="EL239" s="433"/>
      <c r="EM239" s="433"/>
      <c r="EN239" s="433"/>
      <c r="EO239" s="433"/>
    </row>
    <row r="240" spans="1:145">
      <c r="A240" s="432"/>
      <c r="B240" s="432"/>
      <c r="C240" s="432"/>
      <c r="D240" s="432"/>
      <c r="E240" s="432"/>
      <c r="F240" s="432"/>
      <c r="G240" s="432"/>
      <c r="H240" s="432"/>
      <c r="I240" s="432"/>
      <c r="J240" s="432"/>
      <c r="K240" s="432"/>
      <c r="L240" s="432"/>
      <c r="M240" s="432"/>
      <c r="N240" s="432"/>
      <c r="O240" s="432"/>
      <c r="P240" s="432"/>
      <c r="U240" s="433"/>
      <c r="V240" s="433"/>
      <c r="W240" s="433"/>
      <c r="X240" s="433"/>
      <c r="Y240" s="433"/>
      <c r="Z240" s="433"/>
      <c r="AA240" s="433"/>
      <c r="AB240" s="433"/>
      <c r="AC240" s="433"/>
      <c r="AD240" s="433"/>
      <c r="AE240" s="433"/>
      <c r="AF240" s="433"/>
      <c r="AG240" s="433"/>
      <c r="AH240" s="433"/>
      <c r="AI240" s="433"/>
      <c r="AJ240" s="433"/>
      <c r="AK240" s="433"/>
      <c r="AL240" s="433"/>
      <c r="AM240" s="433"/>
      <c r="AN240" s="433"/>
      <c r="AO240" s="433"/>
      <c r="AP240" s="433"/>
      <c r="AQ240" s="433"/>
      <c r="AR240" s="433"/>
      <c r="AS240" s="433"/>
      <c r="AT240" s="433"/>
      <c r="AU240" s="433"/>
      <c r="AV240" s="433"/>
      <c r="AW240" s="433"/>
      <c r="AX240" s="433"/>
      <c r="AY240" s="433"/>
      <c r="AZ240" s="433"/>
      <c r="BA240" s="433"/>
      <c r="BB240" s="433"/>
      <c r="BC240" s="433"/>
      <c r="BD240" s="433"/>
      <c r="BE240" s="433"/>
      <c r="BF240" s="433"/>
      <c r="BG240" s="433"/>
      <c r="BH240" s="433"/>
      <c r="BI240" s="433"/>
      <c r="BJ240" s="433"/>
      <c r="BK240" s="433"/>
      <c r="BL240" s="433"/>
      <c r="BM240" s="433"/>
      <c r="BN240" s="433"/>
      <c r="BO240" s="433"/>
      <c r="BP240" s="433"/>
      <c r="BQ240" s="433"/>
      <c r="BR240" s="433"/>
      <c r="BS240" s="433"/>
      <c r="BT240" s="433"/>
      <c r="BU240" s="433"/>
      <c r="BV240" s="433"/>
      <c r="BW240" s="433"/>
      <c r="BX240" s="433"/>
      <c r="BY240" s="433"/>
      <c r="BZ240" s="433"/>
      <c r="CA240" s="433"/>
      <c r="CB240" s="433"/>
      <c r="CC240" s="433"/>
      <c r="CD240" s="433"/>
      <c r="CE240" s="433"/>
      <c r="CF240" s="433"/>
      <c r="CG240" s="433"/>
      <c r="CH240" s="433"/>
      <c r="CI240" s="433"/>
      <c r="CJ240" s="433"/>
      <c r="CK240" s="433"/>
      <c r="CL240" s="433"/>
      <c r="CM240" s="433"/>
      <c r="CN240" s="433"/>
      <c r="CO240" s="433"/>
      <c r="CP240" s="433"/>
      <c r="CQ240" s="433"/>
      <c r="CR240" s="433"/>
      <c r="CS240" s="433"/>
      <c r="CT240" s="433"/>
      <c r="CU240" s="433"/>
      <c r="CV240" s="433"/>
      <c r="CW240" s="433"/>
      <c r="CX240" s="433"/>
      <c r="CY240" s="433"/>
      <c r="CZ240" s="433"/>
      <c r="DA240" s="433"/>
      <c r="DB240" s="433"/>
      <c r="DC240" s="433"/>
      <c r="DD240" s="433"/>
      <c r="DE240" s="433"/>
      <c r="DF240" s="433"/>
      <c r="DG240" s="433"/>
      <c r="DH240" s="433"/>
      <c r="DI240" s="433"/>
      <c r="DJ240" s="433"/>
      <c r="DK240" s="433"/>
      <c r="DL240" s="433"/>
      <c r="DM240" s="433"/>
      <c r="DN240" s="433"/>
      <c r="DO240" s="433"/>
      <c r="DP240" s="433"/>
      <c r="DQ240" s="433"/>
      <c r="DR240" s="433"/>
      <c r="DS240" s="433"/>
      <c r="DT240" s="433"/>
      <c r="DU240" s="433"/>
      <c r="DV240" s="433"/>
      <c r="DW240" s="433"/>
      <c r="DX240" s="433"/>
      <c r="DY240" s="433"/>
      <c r="DZ240" s="433"/>
      <c r="EA240" s="433"/>
      <c r="EB240" s="433"/>
      <c r="EC240" s="433"/>
      <c r="ED240" s="433"/>
      <c r="EE240" s="433"/>
      <c r="EF240" s="433"/>
      <c r="EG240" s="433"/>
      <c r="EH240" s="433"/>
      <c r="EI240" s="433"/>
      <c r="EJ240" s="433"/>
      <c r="EK240" s="433"/>
      <c r="EL240" s="433"/>
      <c r="EM240" s="433"/>
      <c r="EN240" s="433"/>
      <c r="EO240" s="433"/>
    </row>
    <row r="241" spans="1:145">
      <c r="A241" s="432"/>
      <c r="B241" s="432"/>
      <c r="C241" s="432"/>
      <c r="D241" s="432"/>
      <c r="E241" s="432"/>
      <c r="F241" s="432"/>
      <c r="G241" s="432"/>
      <c r="H241" s="432"/>
      <c r="I241" s="432"/>
      <c r="J241" s="432"/>
      <c r="K241" s="432"/>
      <c r="L241" s="432"/>
      <c r="M241" s="432"/>
      <c r="N241" s="432"/>
      <c r="O241" s="432"/>
      <c r="P241" s="432"/>
      <c r="U241" s="433"/>
      <c r="V241" s="433"/>
      <c r="W241" s="433"/>
      <c r="X241" s="433"/>
      <c r="Y241" s="433"/>
      <c r="Z241" s="433"/>
      <c r="AA241" s="433"/>
      <c r="AB241" s="433"/>
      <c r="AC241" s="433"/>
      <c r="AD241" s="433"/>
      <c r="AE241" s="433"/>
      <c r="AF241" s="433"/>
      <c r="AG241" s="433"/>
      <c r="AH241" s="433"/>
      <c r="AI241" s="433"/>
      <c r="AJ241" s="433"/>
      <c r="AK241" s="433"/>
      <c r="AL241" s="433"/>
      <c r="AM241" s="433"/>
      <c r="AN241" s="433"/>
      <c r="AO241" s="433"/>
      <c r="AP241" s="433"/>
      <c r="AQ241" s="433"/>
      <c r="AR241" s="433"/>
      <c r="AS241" s="433"/>
      <c r="AT241" s="433"/>
      <c r="AU241" s="433"/>
      <c r="AV241" s="433"/>
      <c r="AW241" s="433"/>
      <c r="AX241" s="433"/>
      <c r="AY241" s="433"/>
      <c r="AZ241" s="433"/>
      <c r="BA241" s="433"/>
      <c r="BB241" s="433"/>
      <c r="BC241" s="433"/>
      <c r="BD241" s="433"/>
      <c r="BE241" s="433"/>
      <c r="BF241" s="433"/>
      <c r="BG241" s="433"/>
      <c r="BH241" s="433"/>
      <c r="BI241" s="433"/>
      <c r="BJ241" s="433"/>
      <c r="BK241" s="433"/>
      <c r="BL241" s="433"/>
      <c r="BM241" s="433"/>
      <c r="BN241" s="433"/>
      <c r="BO241" s="433"/>
      <c r="BP241" s="433"/>
      <c r="BQ241" s="433"/>
      <c r="BR241" s="433"/>
      <c r="BS241" s="433"/>
      <c r="BT241" s="433"/>
      <c r="BU241" s="433"/>
      <c r="BV241" s="433"/>
      <c r="BW241" s="433"/>
      <c r="BX241" s="433"/>
      <c r="BY241" s="433"/>
      <c r="BZ241" s="433"/>
      <c r="CA241" s="433"/>
      <c r="CB241" s="433"/>
      <c r="CC241" s="433"/>
      <c r="CD241" s="433"/>
      <c r="CE241" s="433"/>
      <c r="CF241" s="433"/>
      <c r="CG241" s="433"/>
      <c r="CH241" s="433"/>
      <c r="CI241" s="433"/>
      <c r="CJ241" s="433"/>
      <c r="CK241" s="433"/>
      <c r="CL241" s="433"/>
      <c r="CM241" s="433"/>
      <c r="CN241" s="433"/>
      <c r="CO241" s="433"/>
      <c r="CP241" s="433"/>
      <c r="CQ241" s="433"/>
      <c r="CR241" s="433"/>
      <c r="CS241" s="433"/>
      <c r="CT241" s="433"/>
      <c r="CU241" s="433"/>
      <c r="CV241" s="433"/>
      <c r="CW241" s="433"/>
      <c r="CX241" s="433"/>
      <c r="CY241" s="433"/>
      <c r="CZ241" s="433"/>
      <c r="DA241" s="433"/>
      <c r="DB241" s="433"/>
      <c r="DC241" s="433"/>
      <c r="DD241" s="433"/>
      <c r="DE241" s="433"/>
      <c r="DF241" s="433"/>
      <c r="DG241" s="433"/>
      <c r="DH241" s="433"/>
      <c r="DI241" s="433"/>
      <c r="DJ241" s="433"/>
      <c r="DK241" s="433"/>
      <c r="DL241" s="433"/>
      <c r="DM241" s="433"/>
      <c r="DN241" s="433"/>
      <c r="DO241" s="433"/>
      <c r="DP241" s="433"/>
      <c r="DQ241" s="433"/>
      <c r="DR241" s="433"/>
      <c r="DS241" s="433"/>
      <c r="DT241" s="433"/>
      <c r="DU241" s="433"/>
      <c r="DV241" s="433"/>
      <c r="DW241" s="433"/>
      <c r="DX241" s="433"/>
      <c r="DY241" s="433"/>
      <c r="DZ241" s="433"/>
      <c r="EA241" s="433"/>
      <c r="EB241" s="433"/>
      <c r="EC241" s="433"/>
      <c r="ED241" s="433"/>
      <c r="EE241" s="433"/>
      <c r="EF241" s="433"/>
      <c r="EG241" s="433"/>
      <c r="EH241" s="433"/>
      <c r="EI241" s="433"/>
      <c r="EJ241" s="433"/>
      <c r="EK241" s="433"/>
      <c r="EL241" s="433"/>
      <c r="EM241" s="433"/>
      <c r="EN241" s="433"/>
      <c r="EO241" s="433"/>
    </row>
    <row r="242" spans="1:145">
      <c r="A242" s="432"/>
      <c r="B242" s="432"/>
      <c r="C242" s="432"/>
      <c r="D242" s="432"/>
      <c r="E242" s="432"/>
      <c r="F242" s="432"/>
      <c r="G242" s="432"/>
      <c r="H242" s="432"/>
      <c r="I242" s="432"/>
      <c r="J242" s="432"/>
      <c r="K242" s="432"/>
      <c r="L242" s="432"/>
      <c r="M242" s="432"/>
      <c r="N242" s="432"/>
      <c r="O242" s="432"/>
      <c r="P242" s="432"/>
      <c r="U242" s="433"/>
      <c r="V242" s="433"/>
      <c r="W242" s="433"/>
      <c r="X242" s="433"/>
      <c r="Y242" s="433"/>
      <c r="Z242" s="433"/>
      <c r="AA242" s="433"/>
      <c r="AB242" s="433"/>
      <c r="AC242" s="433"/>
      <c r="AD242" s="433"/>
      <c r="AE242" s="433"/>
      <c r="AF242" s="433"/>
      <c r="AG242" s="433"/>
      <c r="AH242" s="433"/>
      <c r="AI242" s="433"/>
      <c r="AJ242" s="433"/>
      <c r="AK242" s="433"/>
      <c r="AL242" s="433"/>
      <c r="AM242" s="433"/>
      <c r="AN242" s="433"/>
      <c r="AO242" s="433"/>
      <c r="AP242" s="433"/>
      <c r="AQ242" s="433"/>
      <c r="AR242" s="433"/>
      <c r="AS242" s="433"/>
      <c r="AT242" s="433"/>
      <c r="AU242" s="433"/>
      <c r="AV242" s="433"/>
      <c r="AW242" s="433"/>
      <c r="AX242" s="433"/>
      <c r="AY242" s="433"/>
      <c r="AZ242" s="433"/>
      <c r="BA242" s="433"/>
      <c r="BB242" s="433"/>
      <c r="BC242" s="433"/>
      <c r="BD242" s="433"/>
      <c r="BE242" s="433"/>
      <c r="BF242" s="433"/>
      <c r="BG242" s="433"/>
      <c r="BH242" s="433"/>
      <c r="BI242" s="433"/>
      <c r="BJ242" s="433"/>
      <c r="BK242" s="433"/>
      <c r="BL242" s="433"/>
      <c r="BM242" s="433"/>
      <c r="BN242" s="433"/>
      <c r="BO242" s="433"/>
      <c r="BP242" s="433"/>
      <c r="BQ242" s="433"/>
      <c r="BR242" s="433"/>
      <c r="BS242" s="433"/>
      <c r="BT242" s="433"/>
      <c r="BU242" s="433"/>
      <c r="BV242" s="433"/>
      <c r="BW242" s="433"/>
      <c r="BX242" s="433"/>
      <c r="BY242" s="433"/>
      <c r="BZ242" s="433"/>
      <c r="CA242" s="433"/>
      <c r="CB242" s="433"/>
      <c r="CC242" s="433"/>
      <c r="CD242" s="433"/>
      <c r="CE242" s="433"/>
      <c r="CF242" s="433"/>
      <c r="CG242" s="433"/>
      <c r="CH242" s="433"/>
      <c r="CI242" s="433"/>
      <c r="CJ242" s="433"/>
      <c r="CK242" s="433"/>
      <c r="CL242" s="433"/>
      <c r="CM242" s="433"/>
      <c r="CN242" s="433"/>
      <c r="CO242" s="433"/>
      <c r="CP242" s="433"/>
      <c r="CQ242" s="433"/>
      <c r="CR242" s="433"/>
      <c r="CS242" s="433"/>
      <c r="CT242" s="433"/>
      <c r="CU242" s="433"/>
      <c r="CV242" s="433"/>
      <c r="CW242" s="433"/>
      <c r="CX242" s="433"/>
      <c r="CY242" s="433"/>
      <c r="CZ242" s="433"/>
      <c r="DA242" s="433"/>
      <c r="DB242" s="433"/>
      <c r="DC242" s="433"/>
      <c r="DD242" s="433"/>
      <c r="DE242" s="433"/>
      <c r="DF242" s="433"/>
      <c r="DG242" s="433"/>
      <c r="DH242" s="433"/>
      <c r="DI242" s="433"/>
      <c r="DJ242" s="433"/>
      <c r="DK242" s="433"/>
      <c r="DL242" s="433"/>
      <c r="DM242" s="433"/>
      <c r="DN242" s="433"/>
      <c r="DO242" s="433"/>
      <c r="DP242" s="433"/>
      <c r="DQ242" s="433"/>
      <c r="DR242" s="433"/>
      <c r="DS242" s="433"/>
      <c r="DT242" s="433"/>
      <c r="DU242" s="433"/>
      <c r="DV242" s="433"/>
      <c r="DW242" s="433"/>
      <c r="DX242" s="433"/>
      <c r="DY242" s="433"/>
      <c r="DZ242" s="433"/>
      <c r="EA242" s="433"/>
      <c r="EB242" s="433"/>
      <c r="EC242" s="433"/>
      <c r="ED242" s="433"/>
      <c r="EE242" s="433"/>
      <c r="EF242" s="433"/>
      <c r="EG242" s="433"/>
      <c r="EH242" s="433"/>
      <c r="EI242" s="433"/>
      <c r="EJ242" s="433"/>
      <c r="EK242" s="433"/>
      <c r="EL242" s="433"/>
      <c r="EM242" s="433"/>
      <c r="EN242" s="433"/>
      <c r="EO242" s="433"/>
    </row>
    <row r="243" spans="1:145">
      <c r="A243" s="432"/>
      <c r="B243" s="432"/>
      <c r="C243" s="432"/>
      <c r="D243" s="432"/>
      <c r="E243" s="432"/>
      <c r="F243" s="432"/>
      <c r="G243" s="432"/>
      <c r="H243" s="432"/>
      <c r="I243" s="432"/>
      <c r="J243" s="432"/>
      <c r="K243" s="432"/>
      <c r="L243" s="432"/>
      <c r="M243" s="432"/>
      <c r="N243" s="432"/>
      <c r="O243" s="432"/>
      <c r="P243" s="432"/>
      <c r="U243" s="433"/>
      <c r="V243" s="433"/>
      <c r="W243" s="433"/>
      <c r="X243" s="433"/>
      <c r="Y243" s="433"/>
      <c r="Z243" s="433"/>
      <c r="AA243" s="433"/>
      <c r="AB243" s="433"/>
      <c r="AC243" s="433"/>
      <c r="AD243" s="433"/>
      <c r="AE243" s="433"/>
      <c r="AF243" s="433"/>
      <c r="AG243" s="433"/>
      <c r="AH243" s="433"/>
      <c r="AI243" s="433"/>
      <c r="AJ243" s="433"/>
      <c r="AK243" s="433"/>
      <c r="AL243" s="433"/>
      <c r="AM243" s="433"/>
      <c r="AN243" s="433"/>
      <c r="AO243" s="433"/>
      <c r="AP243" s="433"/>
      <c r="AQ243" s="433"/>
      <c r="AR243" s="433"/>
      <c r="AS243" s="433"/>
      <c r="AT243" s="433"/>
      <c r="AU243" s="433"/>
      <c r="AV243" s="433"/>
      <c r="AW243" s="433"/>
      <c r="AX243" s="433"/>
      <c r="AY243" s="433"/>
      <c r="AZ243" s="433"/>
      <c r="BA243" s="433"/>
      <c r="BB243" s="433"/>
      <c r="BC243" s="433"/>
      <c r="BD243" s="433"/>
      <c r="BE243" s="433"/>
      <c r="BF243" s="433"/>
      <c r="BG243" s="433"/>
      <c r="BH243" s="433"/>
      <c r="BI243" s="433"/>
      <c r="BJ243" s="433"/>
      <c r="BK243" s="433"/>
      <c r="BL243" s="433"/>
      <c r="BM243" s="433"/>
      <c r="BN243" s="433"/>
      <c r="BO243" s="433"/>
      <c r="BP243" s="433"/>
      <c r="BQ243" s="433"/>
      <c r="BR243" s="433"/>
      <c r="BS243" s="433"/>
      <c r="BT243" s="433"/>
      <c r="BU243" s="433"/>
      <c r="BV243" s="433"/>
      <c r="BW243" s="433"/>
      <c r="BX243" s="433"/>
      <c r="BY243" s="433"/>
      <c r="BZ243" s="433"/>
      <c r="CA243" s="433"/>
      <c r="CB243" s="433"/>
      <c r="CC243" s="433"/>
      <c r="CD243" s="433"/>
      <c r="CE243" s="433"/>
      <c r="CF243" s="433"/>
      <c r="CG243" s="433"/>
      <c r="CH243" s="433"/>
      <c r="CI243" s="433"/>
      <c r="CJ243" s="433"/>
      <c r="CK243" s="433"/>
      <c r="CL243" s="433"/>
      <c r="CM243" s="433"/>
      <c r="CN243" s="433"/>
      <c r="CO243" s="433"/>
      <c r="CP243" s="433"/>
      <c r="CQ243" s="433"/>
      <c r="CR243" s="433"/>
      <c r="CS243" s="433"/>
      <c r="CT243" s="433"/>
      <c r="CU243" s="433"/>
      <c r="CV243" s="433"/>
      <c r="CW243" s="433"/>
      <c r="CX243" s="433"/>
      <c r="CY243" s="433"/>
      <c r="CZ243" s="433"/>
      <c r="DA243" s="433"/>
      <c r="DB243" s="433"/>
      <c r="DC243" s="433"/>
      <c r="DD243" s="433"/>
      <c r="DE243" s="433"/>
      <c r="DF243" s="433"/>
      <c r="DG243" s="433"/>
      <c r="DH243" s="433"/>
      <c r="DI243" s="433"/>
      <c r="DJ243" s="433"/>
      <c r="DK243" s="433"/>
      <c r="DL243" s="433"/>
      <c r="DM243" s="433"/>
      <c r="DN243" s="433"/>
      <c r="DO243" s="433"/>
      <c r="DP243" s="433"/>
      <c r="DQ243" s="433"/>
      <c r="DR243" s="433"/>
      <c r="DS243" s="433"/>
      <c r="DT243" s="433"/>
      <c r="DU243" s="433"/>
      <c r="DV243" s="433"/>
      <c r="DW243" s="433"/>
      <c r="DX243" s="433"/>
      <c r="DY243" s="433"/>
      <c r="DZ243" s="433"/>
      <c r="EA243" s="433"/>
      <c r="EB243" s="433"/>
      <c r="EC243" s="433"/>
      <c r="ED243" s="433"/>
      <c r="EE243" s="433"/>
      <c r="EF243" s="433"/>
      <c r="EG243" s="433"/>
      <c r="EH243" s="433"/>
      <c r="EI243" s="433"/>
      <c r="EJ243" s="433"/>
      <c r="EK243" s="433"/>
      <c r="EL243" s="433"/>
      <c r="EM243" s="433"/>
      <c r="EN243" s="433"/>
      <c r="EO243" s="433"/>
    </row>
  </sheetData>
  <mergeCells count="21">
    <mergeCell ref="L4:L7"/>
    <mergeCell ref="A1:P1"/>
    <mergeCell ref="A2:P2"/>
    <mergeCell ref="A3:A7"/>
    <mergeCell ref="B3:D3"/>
    <mergeCell ref="E3:P3"/>
    <mergeCell ref="B4:B7"/>
    <mergeCell ref="C4:C7"/>
    <mergeCell ref="D4:D7"/>
    <mergeCell ref="E4:E7"/>
    <mergeCell ref="F4:F7"/>
    <mergeCell ref="G4:G7"/>
    <mergeCell ref="H4:H7"/>
    <mergeCell ref="I4:I7"/>
    <mergeCell ref="J4:J7"/>
    <mergeCell ref="K4:K7"/>
    <mergeCell ref="M4:N5"/>
    <mergeCell ref="O4:O7"/>
    <mergeCell ref="P4:P7"/>
    <mergeCell ref="M6:M7"/>
    <mergeCell ref="N6:N7"/>
  </mergeCells>
  <hyperlinks>
    <hyperlink ref="A2:B2" location="'Spis treści'!A1" display="'Spis treści'!A1" xr:uid="{00000000-0004-0000-2200-000000000000}"/>
    <hyperlink ref="A2:P2" location="'Spis tablic_DZIAŁ III '!A1" display="'Spis tablic_DZIAŁ III '!A1" xr:uid="{00000000-0004-0000-2200-000001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51"/>
  <sheetViews>
    <sheetView zoomScaleNormal="100" workbookViewId="0">
      <selection activeCell="H4" sqref="H4:K4"/>
    </sheetView>
  </sheetViews>
  <sheetFormatPr defaultColWidth="9.109375" defaultRowHeight="13.2"/>
  <cols>
    <col min="1" max="1" width="25.6640625" style="452" customWidth="1"/>
    <col min="2" max="11" width="13.6640625" style="452" customWidth="1"/>
    <col min="12" max="13" width="9.109375" style="422"/>
    <col min="14" max="16384" width="9.109375" style="452"/>
  </cols>
  <sheetData>
    <row r="1" spans="1:13" s="449" customFormat="1" ht="30" customHeight="1">
      <c r="A1" s="2301" t="s">
        <v>2880</v>
      </c>
      <c r="B1" s="2302"/>
      <c r="C1" s="2302"/>
      <c r="D1" s="2302"/>
      <c r="E1" s="2302"/>
      <c r="F1" s="2302"/>
      <c r="G1" s="2302"/>
      <c r="H1" s="2302"/>
      <c r="I1" s="2302"/>
      <c r="J1" s="2302"/>
      <c r="K1" s="2302"/>
      <c r="L1" s="448"/>
      <c r="M1" s="448"/>
    </row>
    <row r="2" spans="1:13" s="450" customFormat="1" ht="24.9" customHeight="1">
      <c r="A2" s="2115" t="s">
        <v>11</v>
      </c>
      <c r="B2" s="2115"/>
      <c r="C2" s="2115"/>
      <c r="D2" s="2115"/>
      <c r="E2" s="2115"/>
      <c r="F2" s="2115"/>
      <c r="G2" s="2115"/>
      <c r="H2" s="2115"/>
      <c r="I2" s="2115"/>
      <c r="J2" s="2115"/>
      <c r="K2" s="2115"/>
      <c r="L2" s="337"/>
      <c r="M2" s="337"/>
    </row>
    <row r="3" spans="1:13" s="439" customFormat="1" ht="24.9" customHeight="1">
      <c r="A3" s="2275" t="s">
        <v>360</v>
      </c>
      <c r="B3" s="2280" t="s">
        <v>624</v>
      </c>
      <c r="C3" s="2280" t="s">
        <v>625</v>
      </c>
      <c r="D3" s="2276" t="s">
        <v>421</v>
      </c>
      <c r="E3" s="2277"/>
      <c r="F3" s="2277"/>
      <c r="G3" s="2277"/>
      <c r="H3" s="2277"/>
      <c r="I3" s="2277"/>
      <c r="J3" s="2277"/>
      <c r="K3" s="2277"/>
      <c r="L3" s="431"/>
      <c r="M3" s="431"/>
    </row>
    <row r="4" spans="1:13" s="439" customFormat="1" ht="24.9" customHeight="1">
      <c r="A4" s="2275"/>
      <c r="B4" s="2280"/>
      <c r="C4" s="2280"/>
      <c r="D4" s="2276" t="s">
        <v>3065</v>
      </c>
      <c r="E4" s="2277"/>
      <c r="F4" s="2275"/>
      <c r="G4" s="2255" t="s">
        <v>608</v>
      </c>
      <c r="H4" s="2182" t="s">
        <v>423</v>
      </c>
      <c r="I4" s="2183"/>
      <c r="J4" s="2183"/>
      <c r="K4" s="2183"/>
      <c r="L4" s="431"/>
      <c r="M4" s="431"/>
    </row>
    <row r="5" spans="1:13" s="439" customFormat="1" ht="24.9" customHeight="1">
      <c r="A5" s="2275"/>
      <c r="B5" s="2280"/>
      <c r="C5" s="2280"/>
      <c r="D5" s="2255" t="s">
        <v>390</v>
      </c>
      <c r="E5" s="2280" t="s">
        <v>425</v>
      </c>
      <c r="F5" s="2181" t="s">
        <v>609</v>
      </c>
      <c r="G5" s="2256"/>
      <c r="H5" s="2280" t="s">
        <v>390</v>
      </c>
      <c r="I5" s="2299" t="s">
        <v>626</v>
      </c>
      <c r="J5" s="2300"/>
      <c r="K5" s="2299" t="s">
        <v>627</v>
      </c>
      <c r="L5" s="431"/>
      <c r="M5" s="431"/>
    </row>
    <row r="6" spans="1:13" s="439" customFormat="1" ht="24.9" customHeight="1">
      <c r="A6" s="2275"/>
      <c r="B6" s="2280"/>
      <c r="C6" s="2280"/>
      <c r="D6" s="2256"/>
      <c r="E6" s="2280"/>
      <c r="F6" s="2181"/>
      <c r="G6" s="2256"/>
      <c r="H6" s="2280"/>
      <c r="I6" s="2255" t="s">
        <v>128</v>
      </c>
      <c r="J6" s="2255" t="s">
        <v>612</v>
      </c>
      <c r="K6" s="2262"/>
      <c r="L6" s="431"/>
      <c r="M6" s="431"/>
    </row>
    <row r="7" spans="1:13" s="439" customFormat="1" ht="24.9" customHeight="1">
      <c r="A7" s="2275"/>
      <c r="B7" s="2280"/>
      <c r="C7" s="2280"/>
      <c r="D7" s="2256"/>
      <c r="E7" s="2280"/>
      <c r="F7" s="2181"/>
      <c r="G7" s="2256"/>
      <c r="H7" s="2280"/>
      <c r="I7" s="2256"/>
      <c r="J7" s="2256"/>
      <c r="K7" s="2262"/>
      <c r="L7" s="431"/>
      <c r="M7" s="431"/>
    </row>
    <row r="8" spans="1:13" s="439" customFormat="1" ht="24.9" customHeight="1">
      <c r="A8" s="2275"/>
      <c r="B8" s="2280"/>
      <c r="C8" s="2280"/>
      <c r="D8" s="2260"/>
      <c r="E8" s="2280"/>
      <c r="F8" s="2181"/>
      <c r="G8" s="2260"/>
      <c r="H8" s="2280"/>
      <c r="I8" s="2260"/>
      <c r="J8" s="2260"/>
      <c r="K8" s="2263"/>
      <c r="L8" s="431"/>
      <c r="M8" s="431"/>
    </row>
    <row r="9" spans="1:13" s="425" customFormat="1" ht="15" customHeight="1">
      <c r="A9" s="345" t="s">
        <v>439</v>
      </c>
      <c r="B9" s="225">
        <v>287144</v>
      </c>
      <c r="C9" s="225">
        <v>140168</v>
      </c>
      <c r="D9" s="225">
        <v>2625220</v>
      </c>
      <c r="E9" s="225">
        <v>2620982</v>
      </c>
      <c r="F9" s="225">
        <v>4238</v>
      </c>
      <c r="G9" s="225">
        <v>13795</v>
      </c>
      <c r="H9" s="225">
        <v>172392</v>
      </c>
      <c r="I9" s="225">
        <v>92247</v>
      </c>
      <c r="J9" s="225">
        <v>18029</v>
      </c>
      <c r="K9" s="346">
        <v>2579</v>
      </c>
      <c r="L9" s="426"/>
      <c r="M9" s="424"/>
    </row>
    <row r="10" spans="1:13" s="420" customFormat="1" ht="15" customHeight="1">
      <c r="A10" s="208" t="s">
        <v>451</v>
      </c>
      <c r="B10" s="324">
        <v>282466</v>
      </c>
      <c r="C10" s="324">
        <v>127082</v>
      </c>
      <c r="D10" s="324">
        <v>2664394</v>
      </c>
      <c r="E10" s="324">
        <v>2660333</v>
      </c>
      <c r="F10" s="324">
        <v>4061</v>
      </c>
      <c r="G10" s="324">
        <v>13167</v>
      </c>
      <c r="H10" s="324">
        <v>169623</v>
      </c>
      <c r="I10" s="324">
        <v>75722</v>
      </c>
      <c r="J10" s="324">
        <v>16530</v>
      </c>
      <c r="K10" s="326">
        <v>5407</v>
      </c>
      <c r="L10" s="426"/>
      <c r="M10" s="426"/>
    </row>
    <row r="11" spans="1:13" s="425" customFormat="1" ht="15" customHeight="1">
      <c r="A11" s="429" t="s">
        <v>584</v>
      </c>
      <c r="B11" s="225">
        <v>25688</v>
      </c>
      <c r="C11" s="225">
        <v>6699</v>
      </c>
      <c r="D11" s="225">
        <v>66908</v>
      </c>
      <c r="E11" s="225">
        <v>66816</v>
      </c>
      <c r="F11" s="225">
        <v>92</v>
      </c>
      <c r="G11" s="225">
        <v>1147</v>
      </c>
      <c r="H11" s="225">
        <v>189</v>
      </c>
      <c r="I11" s="225">
        <v>42</v>
      </c>
      <c r="J11" s="225">
        <v>38</v>
      </c>
      <c r="K11" s="346">
        <v>109</v>
      </c>
      <c r="L11" s="424"/>
      <c r="M11" s="424"/>
    </row>
    <row r="12" spans="1:13" s="425" customFormat="1" ht="15" customHeight="1">
      <c r="A12" s="429" t="s">
        <v>372</v>
      </c>
      <c r="B12" s="225">
        <v>4910</v>
      </c>
      <c r="C12" s="225">
        <v>3144</v>
      </c>
      <c r="D12" s="225">
        <v>75495</v>
      </c>
      <c r="E12" s="225">
        <v>75490</v>
      </c>
      <c r="F12" s="225">
        <v>5</v>
      </c>
      <c r="G12" s="310" t="s">
        <v>41</v>
      </c>
      <c r="H12" s="225">
        <v>2089</v>
      </c>
      <c r="I12" s="225">
        <v>1628</v>
      </c>
      <c r="J12" s="225">
        <v>349</v>
      </c>
      <c r="K12" s="346">
        <v>92</v>
      </c>
      <c r="L12" s="424"/>
      <c r="M12" s="424"/>
    </row>
    <row r="13" spans="1:13" s="425" customFormat="1" ht="15" customHeight="1">
      <c r="A13" s="429" t="s">
        <v>586</v>
      </c>
      <c r="B13" s="225">
        <v>9950</v>
      </c>
      <c r="C13" s="225">
        <v>7408</v>
      </c>
      <c r="D13" s="225">
        <v>147323</v>
      </c>
      <c r="E13" s="225">
        <v>147322</v>
      </c>
      <c r="F13" s="225">
        <v>1</v>
      </c>
      <c r="G13" s="225">
        <v>55</v>
      </c>
      <c r="H13" s="225">
        <v>28175</v>
      </c>
      <c r="I13" s="225">
        <v>12977</v>
      </c>
      <c r="J13" s="225">
        <v>2442</v>
      </c>
      <c r="K13" s="346">
        <v>325</v>
      </c>
      <c r="L13" s="424"/>
      <c r="M13" s="424"/>
    </row>
    <row r="14" spans="1:13" s="425" customFormat="1" ht="15" customHeight="1">
      <c r="A14" s="429" t="s">
        <v>587</v>
      </c>
      <c r="B14" s="225">
        <v>10071</v>
      </c>
      <c r="C14" s="225">
        <v>3079</v>
      </c>
      <c r="D14" s="225">
        <v>7936</v>
      </c>
      <c r="E14" s="225">
        <v>7934</v>
      </c>
      <c r="F14" s="225">
        <v>2</v>
      </c>
      <c r="G14" s="310" t="s">
        <v>41</v>
      </c>
      <c r="H14" s="225">
        <v>132</v>
      </c>
      <c r="I14" s="225">
        <v>126</v>
      </c>
      <c r="J14" s="225">
        <v>33</v>
      </c>
      <c r="K14" s="346">
        <v>6</v>
      </c>
      <c r="L14" s="424"/>
      <c r="M14" s="424"/>
    </row>
    <row r="15" spans="1:13" s="425" customFormat="1" ht="15" customHeight="1">
      <c r="A15" s="429" t="s">
        <v>588</v>
      </c>
      <c r="B15" s="225">
        <v>18370</v>
      </c>
      <c r="C15" s="225">
        <v>17028</v>
      </c>
      <c r="D15" s="225">
        <v>381325</v>
      </c>
      <c r="E15" s="225">
        <v>378823</v>
      </c>
      <c r="F15" s="225">
        <v>2502</v>
      </c>
      <c r="G15" s="310" t="s">
        <v>41</v>
      </c>
      <c r="H15" s="225">
        <v>5408</v>
      </c>
      <c r="I15" s="225">
        <v>3673</v>
      </c>
      <c r="J15" s="225">
        <v>2126</v>
      </c>
      <c r="K15" s="346">
        <v>892</v>
      </c>
      <c r="L15" s="424"/>
      <c r="M15" s="424"/>
    </row>
    <row r="16" spans="1:13" s="425" customFormat="1" ht="15" customHeight="1">
      <c r="A16" s="429" t="s">
        <v>589</v>
      </c>
      <c r="B16" s="225">
        <v>12746</v>
      </c>
      <c r="C16" s="225">
        <v>9975</v>
      </c>
      <c r="D16" s="225">
        <v>141129</v>
      </c>
      <c r="E16" s="225">
        <v>140930</v>
      </c>
      <c r="F16" s="225">
        <v>199</v>
      </c>
      <c r="G16" s="225">
        <v>183</v>
      </c>
      <c r="H16" s="225">
        <v>9986</v>
      </c>
      <c r="I16" s="225">
        <v>592</v>
      </c>
      <c r="J16" s="225">
        <v>316</v>
      </c>
      <c r="K16" s="310" t="s">
        <v>41</v>
      </c>
      <c r="L16" s="424"/>
      <c r="M16" s="424"/>
    </row>
    <row r="17" spans="1:13" s="425" customFormat="1" ht="15" customHeight="1">
      <c r="A17" s="429" t="s">
        <v>590</v>
      </c>
      <c r="B17" s="225">
        <v>64124</v>
      </c>
      <c r="C17" s="225">
        <v>24813</v>
      </c>
      <c r="D17" s="225">
        <v>504254</v>
      </c>
      <c r="E17" s="225">
        <v>504200</v>
      </c>
      <c r="F17" s="225">
        <v>54</v>
      </c>
      <c r="G17" s="225">
        <v>745</v>
      </c>
      <c r="H17" s="225">
        <v>46446</v>
      </c>
      <c r="I17" s="225">
        <v>18413</v>
      </c>
      <c r="J17" s="225">
        <v>4208</v>
      </c>
      <c r="K17" s="346">
        <v>403</v>
      </c>
      <c r="L17" s="424"/>
      <c r="M17" s="424"/>
    </row>
    <row r="18" spans="1:13" s="425" customFormat="1" ht="15" customHeight="1">
      <c r="A18" s="429" t="s">
        <v>591</v>
      </c>
      <c r="B18" s="225">
        <v>1706</v>
      </c>
      <c r="C18" s="225">
        <v>1403</v>
      </c>
      <c r="D18" s="225">
        <v>35701</v>
      </c>
      <c r="E18" s="225">
        <v>35701</v>
      </c>
      <c r="F18" s="310" t="s">
        <v>41</v>
      </c>
      <c r="G18" s="310" t="s">
        <v>41</v>
      </c>
      <c r="H18" s="225">
        <v>4745</v>
      </c>
      <c r="I18" s="225">
        <v>1950</v>
      </c>
      <c r="J18" s="225">
        <v>21</v>
      </c>
      <c r="K18" s="346">
        <v>2688</v>
      </c>
      <c r="L18" s="424"/>
      <c r="M18" s="424"/>
    </row>
    <row r="19" spans="1:13" s="425" customFormat="1" ht="15" customHeight="1">
      <c r="A19" s="429" t="s">
        <v>592</v>
      </c>
      <c r="B19" s="225">
        <v>14990</v>
      </c>
      <c r="C19" s="225">
        <v>13633</v>
      </c>
      <c r="D19" s="225">
        <v>238733</v>
      </c>
      <c r="E19" s="225">
        <v>238730</v>
      </c>
      <c r="F19" s="225">
        <v>3</v>
      </c>
      <c r="G19" s="310" t="s">
        <v>41</v>
      </c>
      <c r="H19" s="225">
        <v>11402</v>
      </c>
      <c r="I19" s="225">
        <v>9145</v>
      </c>
      <c r="J19" s="225">
        <v>1695</v>
      </c>
      <c r="K19" s="346">
        <v>158</v>
      </c>
      <c r="L19" s="424"/>
      <c r="M19" s="424"/>
    </row>
    <row r="20" spans="1:13" s="425" customFormat="1" ht="15" customHeight="1">
      <c r="A20" s="429" t="s">
        <v>593</v>
      </c>
      <c r="B20" s="225">
        <v>9878</v>
      </c>
      <c r="C20" s="225">
        <v>2404</v>
      </c>
      <c r="D20" s="225">
        <v>57694</v>
      </c>
      <c r="E20" s="225">
        <v>57628</v>
      </c>
      <c r="F20" s="225">
        <v>66</v>
      </c>
      <c r="G20" s="225">
        <v>785</v>
      </c>
      <c r="H20" s="225">
        <v>1273</v>
      </c>
      <c r="I20" s="225">
        <v>976</v>
      </c>
      <c r="J20" s="225">
        <v>208</v>
      </c>
      <c r="K20" s="346">
        <v>3</v>
      </c>
      <c r="L20" s="424"/>
      <c r="M20" s="424"/>
    </row>
    <row r="21" spans="1:13" s="425" customFormat="1" ht="15" customHeight="1">
      <c r="A21" s="429" t="s">
        <v>594</v>
      </c>
      <c r="B21" s="225">
        <v>11248</v>
      </c>
      <c r="C21" s="225">
        <v>4835</v>
      </c>
      <c r="D21" s="225">
        <v>161391</v>
      </c>
      <c r="E21" s="225">
        <v>161391</v>
      </c>
      <c r="F21" s="310" t="s">
        <v>41</v>
      </c>
      <c r="G21" s="310" t="s">
        <v>41</v>
      </c>
      <c r="H21" s="225">
        <v>34597</v>
      </c>
      <c r="I21" s="225">
        <v>7965</v>
      </c>
      <c r="J21" s="225">
        <v>1661</v>
      </c>
      <c r="K21" s="310" t="s">
        <v>41</v>
      </c>
      <c r="L21" s="424"/>
      <c r="M21" s="424"/>
    </row>
    <row r="22" spans="1:13" s="425" customFormat="1" ht="15" customHeight="1">
      <c r="A22" s="429" t="s">
        <v>595</v>
      </c>
      <c r="B22" s="225">
        <v>49409</v>
      </c>
      <c r="C22" s="225">
        <v>9984</v>
      </c>
      <c r="D22" s="225">
        <v>266796</v>
      </c>
      <c r="E22" s="225">
        <v>266796</v>
      </c>
      <c r="F22" s="310" t="s">
        <v>41</v>
      </c>
      <c r="G22" s="310" t="s">
        <v>41</v>
      </c>
      <c r="H22" s="225">
        <v>16902</v>
      </c>
      <c r="I22" s="225">
        <v>12425</v>
      </c>
      <c r="J22" s="225">
        <v>2661</v>
      </c>
      <c r="K22" s="346">
        <v>216</v>
      </c>
      <c r="L22" s="424"/>
      <c r="M22" s="424"/>
    </row>
    <row r="23" spans="1:13" s="425" customFormat="1" ht="15" customHeight="1">
      <c r="A23" s="429" t="s">
        <v>596</v>
      </c>
      <c r="B23" s="225">
        <v>21611</v>
      </c>
      <c r="C23" s="225">
        <v>4390</v>
      </c>
      <c r="D23" s="225">
        <v>60454</v>
      </c>
      <c r="E23" s="225">
        <v>60454</v>
      </c>
      <c r="F23" s="310" t="s">
        <v>41</v>
      </c>
      <c r="G23" s="310" t="s">
        <v>41</v>
      </c>
      <c r="H23" s="225">
        <v>1747</v>
      </c>
      <c r="I23" s="225">
        <v>1442</v>
      </c>
      <c r="J23" s="225">
        <v>612</v>
      </c>
      <c r="K23" s="346">
        <v>22</v>
      </c>
      <c r="L23" s="424"/>
      <c r="M23" s="424"/>
    </row>
    <row r="24" spans="1:13" s="425" customFormat="1" ht="15" customHeight="1">
      <c r="A24" s="411" t="s">
        <v>597</v>
      </c>
      <c r="B24" s="225">
        <v>5507</v>
      </c>
      <c r="C24" s="225">
        <v>5235</v>
      </c>
      <c r="D24" s="225">
        <v>68719</v>
      </c>
      <c r="E24" s="225">
        <v>68711</v>
      </c>
      <c r="F24" s="225">
        <v>8</v>
      </c>
      <c r="G24" s="225">
        <v>2433</v>
      </c>
      <c r="H24" s="225">
        <v>659</v>
      </c>
      <c r="I24" s="225">
        <v>540</v>
      </c>
      <c r="J24" s="225">
        <v>26</v>
      </c>
      <c r="K24" s="346">
        <v>32</v>
      </c>
      <c r="L24" s="424"/>
      <c r="M24" s="424"/>
    </row>
    <row r="25" spans="1:13" s="425" customFormat="1" ht="15" customHeight="1">
      <c r="A25" s="429" t="s">
        <v>458</v>
      </c>
      <c r="B25" s="225">
        <v>14054</v>
      </c>
      <c r="C25" s="225">
        <v>11886</v>
      </c>
      <c r="D25" s="225">
        <v>434873</v>
      </c>
      <c r="E25" s="225">
        <v>433829</v>
      </c>
      <c r="F25" s="225">
        <v>1044</v>
      </c>
      <c r="G25" s="225">
        <v>7819</v>
      </c>
      <c r="H25" s="225">
        <v>5863</v>
      </c>
      <c r="I25" s="225">
        <v>3823</v>
      </c>
      <c r="J25" s="225">
        <v>134</v>
      </c>
      <c r="K25" s="346">
        <v>456</v>
      </c>
      <c r="L25" s="424"/>
      <c r="M25" s="424"/>
    </row>
    <row r="26" spans="1:13" s="425" customFormat="1" ht="15" customHeight="1">
      <c r="A26" s="429" t="s">
        <v>598</v>
      </c>
      <c r="B26" s="225">
        <v>8204</v>
      </c>
      <c r="C26" s="225">
        <v>1166</v>
      </c>
      <c r="D26" s="225">
        <v>15663</v>
      </c>
      <c r="E26" s="225">
        <v>15578</v>
      </c>
      <c r="F26" s="225">
        <v>85</v>
      </c>
      <c r="G26" s="310" t="s">
        <v>41</v>
      </c>
      <c r="H26" s="225">
        <v>10</v>
      </c>
      <c r="I26" s="225">
        <v>5</v>
      </c>
      <c r="J26" s="310" t="s">
        <v>41</v>
      </c>
      <c r="K26" s="346">
        <v>5</v>
      </c>
      <c r="L26" s="424"/>
      <c r="M26" s="424"/>
    </row>
    <row r="27" spans="1:13" s="439" customFormat="1" ht="15" customHeight="1">
      <c r="B27" s="451"/>
      <c r="C27" s="451"/>
      <c r="D27" s="451"/>
      <c r="E27" s="451"/>
      <c r="F27" s="451"/>
      <c r="G27" s="451"/>
      <c r="H27" s="451"/>
      <c r="I27" s="451"/>
      <c r="J27" s="451"/>
      <c r="K27" s="451"/>
      <c r="L27" s="431"/>
      <c r="M27" s="431"/>
    </row>
    <row r="28" spans="1:13" s="439" customFormat="1" ht="15" customHeight="1">
      <c r="L28" s="431"/>
      <c r="M28" s="431"/>
    </row>
    <row r="29" spans="1:13" s="439" customFormat="1" ht="15" customHeight="1">
      <c r="L29" s="431"/>
      <c r="M29" s="431"/>
    </row>
    <row r="30" spans="1:13" s="439" customFormat="1" ht="15" customHeight="1">
      <c r="L30" s="431"/>
      <c r="M30" s="431"/>
    </row>
    <row r="31" spans="1:13" s="439" customFormat="1" ht="15" customHeight="1">
      <c r="L31" s="431"/>
      <c r="M31" s="431"/>
    </row>
    <row r="32" spans="1:13" s="439" customFormat="1" ht="15" customHeight="1">
      <c r="L32" s="431"/>
      <c r="M32" s="431"/>
    </row>
    <row r="33" spans="12:13" s="439" customFormat="1" ht="15" customHeight="1">
      <c r="L33" s="431"/>
      <c r="M33" s="431"/>
    </row>
    <row r="34" spans="12:13" s="439" customFormat="1" ht="15" customHeight="1">
      <c r="L34" s="431"/>
      <c r="M34" s="431"/>
    </row>
    <row r="35" spans="12:13" s="439" customFormat="1" ht="15" customHeight="1">
      <c r="L35" s="431"/>
      <c r="M35" s="431"/>
    </row>
    <row r="36" spans="12:13" s="439" customFormat="1" ht="15" customHeight="1">
      <c r="L36" s="431"/>
      <c r="M36" s="431"/>
    </row>
    <row r="37" spans="12:13" s="439" customFormat="1" ht="15" customHeight="1">
      <c r="L37" s="431"/>
      <c r="M37" s="431"/>
    </row>
    <row r="38" spans="12:13" s="439" customFormat="1" ht="15" customHeight="1">
      <c r="L38" s="431"/>
      <c r="M38" s="431"/>
    </row>
    <row r="39" spans="12:13" s="439" customFormat="1" ht="15" customHeight="1">
      <c r="L39" s="431"/>
      <c r="M39" s="431"/>
    </row>
    <row r="40" spans="12:13" s="439" customFormat="1" ht="15" customHeight="1">
      <c r="L40" s="431"/>
      <c r="M40" s="431"/>
    </row>
    <row r="41" spans="12:13" s="439" customFormat="1" ht="15" customHeight="1">
      <c r="L41" s="431"/>
      <c r="M41" s="431"/>
    </row>
    <row r="42" spans="12:13" s="439" customFormat="1" ht="15" customHeight="1">
      <c r="L42" s="431"/>
      <c r="M42" s="431"/>
    </row>
    <row r="43" spans="12:13" s="439" customFormat="1" ht="15" customHeight="1">
      <c r="L43" s="431"/>
      <c r="M43" s="431"/>
    </row>
    <row r="44" spans="12:13" s="439" customFormat="1" ht="15" customHeight="1">
      <c r="L44" s="431"/>
      <c r="M44" s="431"/>
    </row>
    <row r="45" spans="12:13" s="439" customFormat="1" ht="15" customHeight="1">
      <c r="L45" s="431"/>
      <c r="M45" s="431"/>
    </row>
    <row r="46" spans="12:13" s="439" customFormat="1" ht="15" customHeight="1">
      <c r="L46" s="431"/>
      <c r="M46" s="431"/>
    </row>
    <row r="47" spans="12:13" s="439" customFormat="1" ht="15" customHeight="1">
      <c r="L47" s="431"/>
      <c r="M47" s="431"/>
    </row>
    <row r="51" spans="2:2">
      <c r="B51" s="387"/>
    </row>
  </sheetData>
  <mergeCells count="17">
    <mergeCell ref="A1:K1"/>
    <mergeCell ref="A2:K2"/>
    <mergeCell ref="A3:A8"/>
    <mergeCell ref="B3:B8"/>
    <mergeCell ref="C3:C8"/>
    <mergeCell ref="D3:K3"/>
    <mergeCell ref="D4:F4"/>
    <mergeCell ref="G4:G8"/>
    <mergeCell ref="H4:K4"/>
    <mergeCell ref="D5:D8"/>
    <mergeCell ref="E5:E8"/>
    <mergeCell ref="F5:F8"/>
    <mergeCell ref="H5:H8"/>
    <mergeCell ref="I5:J5"/>
    <mergeCell ref="K5:K8"/>
    <mergeCell ref="I6:I8"/>
    <mergeCell ref="J6:J8"/>
  </mergeCells>
  <hyperlinks>
    <hyperlink ref="A2:B2" location="'Spis treści'!A1" display="'Spis treści'!A1" xr:uid="{00000000-0004-0000-2300-000000000000}"/>
    <hyperlink ref="A2:K2" location="'Spis tablic_DZIAŁ III '!A1" display="'Spis tablic_DZIAŁ III '!A1" xr:uid="{00000000-0004-0000-2300-000001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50"/>
  <sheetViews>
    <sheetView zoomScaleNormal="100" workbookViewId="0">
      <selection activeCell="F4" sqref="F4:I4"/>
    </sheetView>
  </sheetViews>
  <sheetFormatPr defaultColWidth="9.109375" defaultRowHeight="13.8"/>
  <cols>
    <col min="1" max="1" width="25.6640625" style="456" customWidth="1"/>
    <col min="2" max="10" width="13.6640625" style="456" customWidth="1"/>
    <col min="11" max="11" width="9.109375" style="457"/>
    <col min="12" max="16384" width="9.109375" style="456"/>
  </cols>
  <sheetData>
    <row r="1" spans="1:11" s="438" customFormat="1" ht="30" customHeight="1">
      <c r="A1" s="2252" t="s">
        <v>2881</v>
      </c>
      <c r="B1" s="2274"/>
      <c r="C1" s="2274"/>
      <c r="D1" s="2274"/>
      <c r="E1" s="2274"/>
      <c r="F1" s="2274"/>
      <c r="G1" s="2274"/>
      <c r="H1" s="2274"/>
      <c r="I1" s="2274"/>
      <c r="J1" s="2274"/>
      <c r="K1" s="448"/>
    </row>
    <row r="2" spans="1:11" s="385" customFormat="1" ht="24.9" customHeight="1">
      <c r="A2" s="2115" t="s">
        <v>11</v>
      </c>
      <c r="B2" s="2115"/>
      <c r="C2" s="2115"/>
      <c r="D2" s="2115"/>
      <c r="E2" s="2115"/>
      <c r="F2" s="2115"/>
      <c r="G2" s="2115"/>
      <c r="H2" s="2115"/>
      <c r="I2" s="2115"/>
      <c r="J2" s="2115"/>
      <c r="K2" s="337"/>
    </row>
    <row r="3" spans="1:11" s="439" customFormat="1" ht="24.9" customHeight="1">
      <c r="A3" s="2275" t="s">
        <v>360</v>
      </c>
      <c r="B3" s="2276" t="s">
        <v>628</v>
      </c>
      <c r="C3" s="2277"/>
      <c r="D3" s="2277"/>
      <c r="E3" s="2277"/>
      <c r="F3" s="2277"/>
      <c r="G3" s="2277"/>
      <c r="H3" s="2277"/>
      <c r="I3" s="2277"/>
      <c r="J3" s="2277"/>
      <c r="K3" s="431"/>
    </row>
    <row r="4" spans="1:11" s="439" customFormat="1" ht="24.9" customHeight="1">
      <c r="A4" s="2275"/>
      <c r="B4" s="2299" t="s">
        <v>3065</v>
      </c>
      <c r="C4" s="2254"/>
      <c r="D4" s="2300"/>
      <c r="E4" s="2255" t="s">
        <v>608</v>
      </c>
      <c r="F4" s="2299" t="s">
        <v>423</v>
      </c>
      <c r="G4" s="2254"/>
      <c r="H4" s="2254"/>
      <c r="I4" s="2300"/>
      <c r="J4" s="2276" t="s">
        <v>629</v>
      </c>
      <c r="K4" s="431"/>
    </row>
    <row r="5" spans="1:11" s="439" customFormat="1" ht="24.9" customHeight="1">
      <c r="A5" s="2275"/>
      <c r="B5" s="2255" t="s">
        <v>390</v>
      </c>
      <c r="C5" s="2181" t="s">
        <v>425</v>
      </c>
      <c r="D5" s="2181" t="s">
        <v>609</v>
      </c>
      <c r="E5" s="2256"/>
      <c r="F5" s="2181" t="s">
        <v>390</v>
      </c>
      <c r="G5" s="2182" t="s">
        <v>626</v>
      </c>
      <c r="H5" s="2184"/>
      <c r="I5" s="2255" t="s">
        <v>652</v>
      </c>
      <c r="J5" s="2276"/>
      <c r="K5" s="431"/>
    </row>
    <row r="6" spans="1:11" s="439" customFormat="1" ht="24.9" customHeight="1">
      <c r="A6" s="2275"/>
      <c r="B6" s="2256"/>
      <c r="C6" s="2181"/>
      <c r="D6" s="2181"/>
      <c r="E6" s="2256"/>
      <c r="F6" s="2181"/>
      <c r="G6" s="2255" t="s">
        <v>128</v>
      </c>
      <c r="H6" s="2255" t="s">
        <v>612</v>
      </c>
      <c r="I6" s="2256"/>
      <c r="J6" s="2276"/>
      <c r="K6" s="431"/>
    </row>
    <row r="7" spans="1:11" s="439" customFormat="1" ht="24.9" customHeight="1">
      <c r="A7" s="2275"/>
      <c r="B7" s="2260"/>
      <c r="C7" s="2181"/>
      <c r="D7" s="2181"/>
      <c r="E7" s="2260"/>
      <c r="F7" s="2181"/>
      <c r="G7" s="2260"/>
      <c r="H7" s="2260"/>
      <c r="I7" s="2260"/>
      <c r="J7" s="2276"/>
      <c r="K7" s="431"/>
    </row>
    <row r="8" spans="1:11" s="425" customFormat="1" ht="15" customHeight="1">
      <c r="A8" s="345" t="s">
        <v>439</v>
      </c>
      <c r="B8" s="225">
        <v>607245</v>
      </c>
      <c r="C8" s="225">
        <v>463148</v>
      </c>
      <c r="D8" s="225">
        <v>144097</v>
      </c>
      <c r="E8" s="225">
        <v>128313</v>
      </c>
      <c r="F8" s="225">
        <v>5281</v>
      </c>
      <c r="G8" s="225">
        <v>2712</v>
      </c>
      <c r="H8" s="225">
        <v>151</v>
      </c>
      <c r="I8" s="225">
        <v>71</v>
      </c>
      <c r="J8" s="346">
        <v>22428</v>
      </c>
      <c r="K8" s="424"/>
    </row>
    <row r="9" spans="1:11" s="421" customFormat="1" ht="15" customHeight="1">
      <c r="A9" s="208" t="s">
        <v>451</v>
      </c>
      <c r="B9" s="324">
        <v>589521</v>
      </c>
      <c r="C9" s="324">
        <v>458851</v>
      </c>
      <c r="D9" s="324">
        <v>130670</v>
      </c>
      <c r="E9" s="324">
        <v>117656</v>
      </c>
      <c r="F9" s="324">
        <v>8046</v>
      </c>
      <c r="G9" s="324">
        <v>1189</v>
      </c>
      <c r="H9" s="304">
        <v>77</v>
      </c>
      <c r="I9" s="304">
        <v>103</v>
      </c>
      <c r="J9" s="326">
        <v>21409</v>
      </c>
      <c r="K9" s="426"/>
    </row>
    <row r="10" spans="1:11" s="427" customFormat="1" ht="15" customHeight="1">
      <c r="A10" s="428" t="s">
        <v>584</v>
      </c>
      <c r="B10" s="225">
        <v>16588</v>
      </c>
      <c r="C10" s="225">
        <v>10543</v>
      </c>
      <c r="D10" s="225">
        <v>6045</v>
      </c>
      <c r="E10" s="225">
        <v>1355</v>
      </c>
      <c r="F10" s="310" t="s">
        <v>41</v>
      </c>
      <c r="G10" s="310" t="s">
        <v>41</v>
      </c>
      <c r="H10" s="310" t="s">
        <v>41</v>
      </c>
      <c r="I10" s="310" t="s">
        <v>41</v>
      </c>
      <c r="J10" s="346">
        <v>2994</v>
      </c>
      <c r="K10" s="424"/>
    </row>
    <row r="11" spans="1:11" s="427" customFormat="1" ht="15" customHeight="1">
      <c r="A11" s="428" t="s">
        <v>372</v>
      </c>
      <c r="B11" s="225">
        <v>5869</v>
      </c>
      <c r="C11" s="225">
        <v>4314</v>
      </c>
      <c r="D11" s="225">
        <v>1555</v>
      </c>
      <c r="E11" s="225">
        <v>1847</v>
      </c>
      <c r="F11" s="225">
        <v>12</v>
      </c>
      <c r="G11" s="225">
        <v>7</v>
      </c>
      <c r="H11" s="310" t="s">
        <v>41</v>
      </c>
      <c r="I11" s="310" t="s">
        <v>41</v>
      </c>
      <c r="J11" s="310" t="s">
        <v>41</v>
      </c>
      <c r="K11" s="424"/>
    </row>
    <row r="12" spans="1:11" s="427" customFormat="1" ht="15" customHeight="1">
      <c r="A12" s="428" t="s">
        <v>586</v>
      </c>
      <c r="B12" s="225">
        <v>41860</v>
      </c>
      <c r="C12" s="225">
        <v>36216</v>
      </c>
      <c r="D12" s="225">
        <v>5644</v>
      </c>
      <c r="E12" s="225">
        <v>13149</v>
      </c>
      <c r="F12" s="225">
        <v>673</v>
      </c>
      <c r="G12" s="225">
        <v>481</v>
      </c>
      <c r="H12" s="309">
        <v>15</v>
      </c>
      <c r="I12" s="309">
        <v>1</v>
      </c>
      <c r="J12" s="346">
        <v>2</v>
      </c>
      <c r="K12" s="424"/>
    </row>
    <row r="13" spans="1:11" s="427" customFormat="1" ht="15" customHeight="1">
      <c r="A13" s="428" t="s">
        <v>587</v>
      </c>
      <c r="B13" s="225">
        <v>4661</v>
      </c>
      <c r="C13" s="225">
        <v>4032</v>
      </c>
      <c r="D13" s="225">
        <v>629</v>
      </c>
      <c r="E13" s="225">
        <v>2383</v>
      </c>
      <c r="F13" s="310" t="s">
        <v>41</v>
      </c>
      <c r="G13" s="310" t="s">
        <v>41</v>
      </c>
      <c r="H13" s="310" t="s">
        <v>41</v>
      </c>
      <c r="I13" s="310" t="s">
        <v>41</v>
      </c>
      <c r="J13" s="310" t="s">
        <v>41</v>
      </c>
      <c r="K13" s="424"/>
    </row>
    <row r="14" spans="1:11" s="427" customFormat="1" ht="15" customHeight="1">
      <c r="A14" s="428" t="s">
        <v>588</v>
      </c>
      <c r="B14" s="225">
        <v>116291</v>
      </c>
      <c r="C14" s="225">
        <v>99349</v>
      </c>
      <c r="D14" s="225">
        <v>16942</v>
      </c>
      <c r="E14" s="225">
        <v>13554</v>
      </c>
      <c r="F14" s="225">
        <v>283</v>
      </c>
      <c r="G14" s="225">
        <v>26</v>
      </c>
      <c r="H14" s="309">
        <v>26</v>
      </c>
      <c r="I14" s="309">
        <v>8</v>
      </c>
      <c r="J14" s="310" t="s">
        <v>41</v>
      </c>
      <c r="K14" s="424"/>
    </row>
    <row r="15" spans="1:11" s="427" customFormat="1" ht="15" customHeight="1">
      <c r="A15" s="428" t="s">
        <v>589</v>
      </c>
      <c r="B15" s="225">
        <v>64993</v>
      </c>
      <c r="C15" s="225">
        <v>56914</v>
      </c>
      <c r="D15" s="225">
        <v>8079</v>
      </c>
      <c r="E15" s="225">
        <v>16448</v>
      </c>
      <c r="F15" s="225">
        <v>1748</v>
      </c>
      <c r="G15" s="225">
        <v>5</v>
      </c>
      <c r="H15" s="310" t="s">
        <v>41</v>
      </c>
      <c r="I15" s="310" t="s">
        <v>41</v>
      </c>
      <c r="J15" s="346">
        <v>2232</v>
      </c>
      <c r="K15" s="424"/>
    </row>
    <row r="16" spans="1:11" s="427" customFormat="1" ht="15" customHeight="1">
      <c r="A16" s="428" t="s">
        <v>590</v>
      </c>
      <c r="B16" s="225">
        <v>28284</v>
      </c>
      <c r="C16" s="225">
        <v>22969</v>
      </c>
      <c r="D16" s="225">
        <v>5315</v>
      </c>
      <c r="E16" s="225">
        <v>11731</v>
      </c>
      <c r="F16" s="225">
        <v>841</v>
      </c>
      <c r="G16" s="225">
        <v>226</v>
      </c>
      <c r="H16" s="309">
        <v>33</v>
      </c>
      <c r="I16" s="309">
        <v>75</v>
      </c>
      <c r="J16" s="346">
        <v>923</v>
      </c>
      <c r="K16" s="424"/>
    </row>
    <row r="17" spans="1:11" s="427" customFormat="1" ht="15" customHeight="1">
      <c r="A17" s="428" t="s">
        <v>591</v>
      </c>
      <c r="B17" s="225">
        <v>6747</v>
      </c>
      <c r="C17" s="225">
        <v>5924</v>
      </c>
      <c r="D17" s="225">
        <v>823</v>
      </c>
      <c r="E17" s="225">
        <v>3564</v>
      </c>
      <c r="F17" s="225">
        <v>418</v>
      </c>
      <c r="G17" s="310" t="s">
        <v>41</v>
      </c>
      <c r="H17" s="310" t="s">
        <v>41</v>
      </c>
      <c r="I17" s="310" t="s">
        <v>41</v>
      </c>
      <c r="J17" s="346">
        <v>14843</v>
      </c>
      <c r="K17" s="424"/>
    </row>
    <row r="18" spans="1:11" s="427" customFormat="1" ht="15" customHeight="1">
      <c r="A18" s="428" t="s">
        <v>592</v>
      </c>
      <c r="B18" s="225">
        <v>23885</v>
      </c>
      <c r="C18" s="225">
        <v>15480</v>
      </c>
      <c r="D18" s="225">
        <v>8405</v>
      </c>
      <c r="E18" s="225">
        <v>2088</v>
      </c>
      <c r="F18" s="225">
        <v>22</v>
      </c>
      <c r="G18" s="310" t="s">
        <v>41</v>
      </c>
      <c r="H18" s="310" t="s">
        <v>41</v>
      </c>
      <c r="I18" s="309">
        <v>18</v>
      </c>
      <c r="J18" s="310" t="s">
        <v>41</v>
      </c>
      <c r="K18" s="424"/>
    </row>
    <row r="19" spans="1:11" s="427" customFormat="1" ht="15" customHeight="1">
      <c r="A19" s="428" t="s">
        <v>593</v>
      </c>
      <c r="B19" s="225">
        <v>39097</v>
      </c>
      <c r="C19" s="225">
        <v>32030</v>
      </c>
      <c r="D19" s="225">
        <v>7067</v>
      </c>
      <c r="E19" s="225">
        <v>3832</v>
      </c>
      <c r="F19" s="310" t="s">
        <v>41</v>
      </c>
      <c r="G19" s="310" t="s">
        <v>41</v>
      </c>
      <c r="H19" s="310" t="s">
        <v>41</v>
      </c>
      <c r="I19" s="310" t="s">
        <v>41</v>
      </c>
      <c r="J19" s="310" t="s">
        <v>41</v>
      </c>
      <c r="K19" s="424"/>
    </row>
    <row r="20" spans="1:11" s="427" customFormat="1" ht="15" customHeight="1">
      <c r="A20" s="428" t="s">
        <v>594</v>
      </c>
      <c r="B20" s="225">
        <v>43122</v>
      </c>
      <c r="C20" s="225">
        <v>32248</v>
      </c>
      <c r="D20" s="225">
        <v>10874</v>
      </c>
      <c r="E20" s="225">
        <v>2246</v>
      </c>
      <c r="F20" s="225">
        <v>2705</v>
      </c>
      <c r="G20" s="225">
        <v>23</v>
      </c>
      <c r="H20" s="309">
        <v>3</v>
      </c>
      <c r="I20" s="310" t="s">
        <v>41</v>
      </c>
      <c r="J20" s="346">
        <v>99</v>
      </c>
      <c r="K20" s="424"/>
    </row>
    <row r="21" spans="1:11" s="427" customFormat="1" ht="15" customHeight="1">
      <c r="A21" s="428" t="s">
        <v>595</v>
      </c>
      <c r="B21" s="225">
        <v>97830</v>
      </c>
      <c r="C21" s="225">
        <v>59467</v>
      </c>
      <c r="D21" s="225">
        <v>38363</v>
      </c>
      <c r="E21" s="225">
        <v>12048</v>
      </c>
      <c r="F21" s="310" t="s">
        <v>41</v>
      </c>
      <c r="G21" s="310" t="s">
        <v>41</v>
      </c>
      <c r="H21" s="310" t="s">
        <v>41</v>
      </c>
      <c r="I21" s="310" t="s">
        <v>41</v>
      </c>
      <c r="J21" s="346">
        <v>54</v>
      </c>
      <c r="K21" s="424"/>
    </row>
    <row r="22" spans="1:11" s="427" customFormat="1" ht="15" customHeight="1">
      <c r="A22" s="428" t="s">
        <v>596</v>
      </c>
      <c r="B22" s="225">
        <v>9797</v>
      </c>
      <c r="C22" s="225">
        <v>8339</v>
      </c>
      <c r="D22" s="225">
        <v>1458</v>
      </c>
      <c r="E22" s="225">
        <v>6517</v>
      </c>
      <c r="F22" s="310" t="s">
        <v>41</v>
      </c>
      <c r="G22" s="310" t="s">
        <v>41</v>
      </c>
      <c r="H22" s="310" t="s">
        <v>41</v>
      </c>
      <c r="I22" s="310" t="s">
        <v>41</v>
      </c>
      <c r="J22" s="346">
        <v>18</v>
      </c>
      <c r="K22" s="424"/>
    </row>
    <row r="23" spans="1:11" s="427" customFormat="1" ht="15" customHeight="1">
      <c r="A23" s="392" t="s">
        <v>597</v>
      </c>
      <c r="B23" s="225">
        <v>33295</v>
      </c>
      <c r="C23" s="225">
        <v>17744</v>
      </c>
      <c r="D23" s="225">
        <v>15551</v>
      </c>
      <c r="E23" s="225">
        <v>3673</v>
      </c>
      <c r="F23" s="225">
        <v>19</v>
      </c>
      <c r="G23" s="225">
        <v>19</v>
      </c>
      <c r="H23" s="310" t="s">
        <v>41</v>
      </c>
      <c r="I23" s="310" t="s">
        <v>41</v>
      </c>
      <c r="J23" s="310" t="s">
        <v>41</v>
      </c>
      <c r="K23" s="424"/>
    </row>
    <row r="24" spans="1:11" s="427" customFormat="1" ht="15" customHeight="1">
      <c r="A24" s="428" t="s">
        <v>458</v>
      </c>
      <c r="B24" s="225">
        <v>51857</v>
      </c>
      <c r="C24" s="225">
        <v>47937</v>
      </c>
      <c r="D24" s="225">
        <v>3920</v>
      </c>
      <c r="E24" s="225">
        <v>22248</v>
      </c>
      <c r="F24" s="225">
        <v>1325</v>
      </c>
      <c r="G24" s="225">
        <v>402</v>
      </c>
      <c r="H24" s="310" t="s">
        <v>41</v>
      </c>
      <c r="I24" s="309">
        <v>1</v>
      </c>
      <c r="J24" s="346">
        <v>244</v>
      </c>
      <c r="K24" s="424"/>
    </row>
    <row r="25" spans="1:11" s="427" customFormat="1" ht="15" customHeight="1">
      <c r="A25" s="428" t="s">
        <v>598</v>
      </c>
      <c r="B25" s="225">
        <v>5345</v>
      </c>
      <c r="C25" s="225">
        <v>5345</v>
      </c>
      <c r="D25" s="310" t="s">
        <v>41</v>
      </c>
      <c r="E25" s="225">
        <v>973</v>
      </c>
      <c r="F25" s="310" t="s">
        <v>41</v>
      </c>
      <c r="G25" s="310" t="s">
        <v>41</v>
      </c>
      <c r="H25" s="310" t="s">
        <v>41</v>
      </c>
      <c r="I25" s="310" t="s">
        <v>41</v>
      </c>
      <c r="J25" s="310" t="s">
        <v>41</v>
      </c>
      <c r="K25" s="424"/>
    </row>
    <row r="26" spans="1:11" s="430" customFormat="1" ht="15" customHeight="1">
      <c r="B26" s="453"/>
      <c r="C26" s="453"/>
      <c r="D26" s="453"/>
      <c r="E26" s="453"/>
      <c r="F26" s="454"/>
      <c r="G26" s="454"/>
      <c r="H26" s="454"/>
      <c r="I26" s="454"/>
      <c r="J26" s="454"/>
      <c r="K26" s="431"/>
    </row>
    <row r="27" spans="1:11" s="430" customFormat="1" ht="15" customHeight="1">
      <c r="C27" s="454"/>
      <c r="D27" s="454"/>
      <c r="E27" s="454"/>
      <c r="F27" s="454"/>
      <c r="G27" s="454"/>
      <c r="H27" s="454"/>
      <c r="I27" s="454"/>
      <c r="J27" s="454"/>
      <c r="K27" s="431"/>
    </row>
    <row r="28" spans="1:11" s="430" customFormat="1" ht="15" customHeight="1">
      <c r="C28" s="454"/>
      <c r="D28" s="454"/>
      <c r="E28" s="454"/>
      <c r="F28" s="454"/>
      <c r="G28" s="454"/>
      <c r="H28" s="454"/>
      <c r="I28" s="454"/>
      <c r="J28" s="454"/>
      <c r="K28" s="431"/>
    </row>
    <row r="29" spans="1:11" s="430" customFormat="1" ht="15" customHeight="1">
      <c r="C29" s="454"/>
      <c r="D29" s="454"/>
      <c r="E29" s="454"/>
      <c r="F29" s="454"/>
      <c r="G29" s="454"/>
      <c r="H29" s="454"/>
      <c r="I29" s="454"/>
      <c r="J29" s="454"/>
      <c r="K29" s="431"/>
    </row>
    <row r="30" spans="1:11" s="430" customFormat="1" ht="15" customHeight="1">
      <c r="C30" s="454"/>
      <c r="D30" s="454"/>
      <c r="E30" s="454"/>
      <c r="F30" s="454"/>
      <c r="G30" s="454"/>
      <c r="H30" s="454"/>
      <c r="I30" s="454"/>
      <c r="J30" s="454"/>
      <c r="K30" s="431"/>
    </row>
    <row r="31" spans="1:11" s="430" customFormat="1" ht="15" customHeight="1">
      <c r="C31" s="454"/>
      <c r="D31" s="454"/>
      <c r="E31" s="454"/>
      <c r="F31" s="454"/>
      <c r="G31" s="454"/>
      <c r="H31" s="454"/>
      <c r="I31" s="454"/>
      <c r="J31" s="454"/>
      <c r="K31" s="431"/>
    </row>
    <row r="32" spans="1:11" s="430" customFormat="1" ht="15" customHeight="1">
      <c r="C32" s="454"/>
      <c r="D32" s="454"/>
      <c r="E32" s="454"/>
      <c r="F32" s="454"/>
      <c r="G32" s="454"/>
      <c r="H32" s="454"/>
      <c r="I32" s="454"/>
      <c r="J32" s="454"/>
      <c r="K32" s="431"/>
    </row>
    <row r="33" spans="3:11" s="430" customFormat="1" ht="15" customHeight="1">
      <c r="C33" s="454"/>
      <c r="D33" s="454"/>
      <c r="E33" s="454"/>
      <c r="F33" s="454"/>
      <c r="G33" s="454"/>
      <c r="H33" s="454"/>
      <c r="I33" s="454"/>
      <c r="J33" s="454"/>
      <c r="K33" s="431"/>
    </row>
    <row r="34" spans="3:11" s="430" customFormat="1" ht="15" customHeight="1">
      <c r="C34" s="454"/>
      <c r="D34" s="454"/>
      <c r="E34" s="454"/>
      <c r="F34" s="454"/>
      <c r="G34" s="454"/>
      <c r="H34" s="454"/>
      <c r="I34" s="454"/>
      <c r="J34" s="454"/>
      <c r="K34" s="431"/>
    </row>
    <row r="35" spans="3:11" s="430" customFormat="1" ht="15" customHeight="1">
      <c r="C35" s="454"/>
      <c r="D35" s="454"/>
      <c r="E35" s="454"/>
      <c r="F35" s="454"/>
      <c r="G35" s="454"/>
      <c r="H35" s="454"/>
      <c r="I35" s="454"/>
      <c r="J35" s="454"/>
      <c r="K35" s="431"/>
    </row>
    <row r="36" spans="3:11" s="430" customFormat="1" ht="15" customHeight="1">
      <c r="C36" s="454"/>
      <c r="D36" s="454"/>
      <c r="E36" s="454"/>
      <c r="F36" s="454"/>
      <c r="G36" s="454"/>
      <c r="H36" s="454"/>
      <c r="I36" s="454"/>
      <c r="J36" s="454"/>
      <c r="K36" s="431"/>
    </row>
    <row r="37" spans="3:11" s="430" customFormat="1" ht="15" customHeight="1">
      <c r="C37" s="454"/>
      <c r="D37" s="454"/>
      <c r="E37" s="454"/>
      <c r="F37" s="454"/>
      <c r="G37" s="454"/>
      <c r="H37" s="454"/>
      <c r="I37" s="454"/>
      <c r="J37" s="454"/>
      <c r="K37" s="431"/>
    </row>
    <row r="38" spans="3:11" s="430" customFormat="1" ht="15" customHeight="1">
      <c r="C38" s="454"/>
      <c r="D38" s="454"/>
      <c r="E38" s="454"/>
      <c r="F38" s="454"/>
      <c r="G38" s="454"/>
      <c r="H38" s="454"/>
      <c r="I38" s="454"/>
      <c r="J38" s="454"/>
      <c r="K38" s="431"/>
    </row>
    <row r="39" spans="3:11" s="430" customFormat="1" ht="15" customHeight="1">
      <c r="C39" s="454"/>
      <c r="D39" s="454"/>
      <c r="E39" s="454"/>
      <c r="F39" s="454"/>
      <c r="G39" s="454"/>
      <c r="H39" s="454"/>
      <c r="I39" s="454"/>
      <c r="J39" s="454"/>
      <c r="K39" s="431"/>
    </row>
    <row r="40" spans="3:11" s="430" customFormat="1" ht="15" customHeight="1">
      <c r="C40" s="454"/>
      <c r="D40" s="454"/>
      <c r="E40" s="454"/>
      <c r="F40" s="454"/>
      <c r="G40" s="454"/>
      <c r="H40" s="454"/>
      <c r="I40" s="454"/>
      <c r="J40" s="454"/>
      <c r="K40" s="431"/>
    </row>
    <row r="41" spans="3:11" s="430" customFormat="1" ht="15" customHeight="1">
      <c r="C41" s="454"/>
      <c r="D41" s="454"/>
      <c r="E41" s="454"/>
      <c r="F41" s="454"/>
      <c r="G41" s="454"/>
      <c r="H41" s="454"/>
      <c r="I41" s="454"/>
      <c r="J41" s="454"/>
      <c r="K41" s="431"/>
    </row>
    <row r="42" spans="3:11" s="430" customFormat="1" ht="15" customHeight="1">
      <c r="C42" s="454"/>
      <c r="D42" s="454"/>
      <c r="E42" s="454"/>
      <c r="F42" s="454"/>
      <c r="G42" s="454"/>
      <c r="H42" s="454"/>
      <c r="I42" s="454"/>
      <c r="J42" s="454"/>
      <c r="K42" s="431"/>
    </row>
    <row r="43" spans="3:11" s="430" customFormat="1" ht="15" customHeight="1">
      <c r="C43" s="454"/>
      <c r="D43" s="454"/>
      <c r="E43" s="454"/>
      <c r="F43" s="454"/>
      <c r="G43" s="454"/>
      <c r="H43" s="454"/>
      <c r="I43" s="454"/>
      <c r="J43" s="454"/>
      <c r="K43" s="431"/>
    </row>
    <row r="44" spans="3:11" s="430" customFormat="1" ht="15" customHeight="1">
      <c r="K44" s="431"/>
    </row>
    <row r="45" spans="3:11" s="430" customFormat="1" ht="15" customHeight="1">
      <c r="K45" s="431"/>
    </row>
    <row r="46" spans="3:11" s="430" customFormat="1" ht="15" customHeight="1">
      <c r="K46" s="431"/>
    </row>
    <row r="50" spans="3:3">
      <c r="C50" s="455"/>
    </row>
  </sheetData>
  <mergeCells count="16">
    <mergeCell ref="A1:J1"/>
    <mergeCell ref="A2:J2"/>
    <mergeCell ref="A3:A7"/>
    <mergeCell ref="B3:J3"/>
    <mergeCell ref="B4:D4"/>
    <mergeCell ref="E4:E7"/>
    <mergeCell ref="F4:I4"/>
    <mergeCell ref="J4:J7"/>
    <mergeCell ref="B5:B7"/>
    <mergeCell ref="C5:C7"/>
    <mergeCell ref="D5:D7"/>
    <mergeCell ref="F5:F7"/>
    <mergeCell ref="G5:H5"/>
    <mergeCell ref="I5:I7"/>
    <mergeCell ref="G6:G7"/>
    <mergeCell ref="H6:H7"/>
  </mergeCells>
  <hyperlinks>
    <hyperlink ref="A2:C2" location="'Spis treści'!A1" display="'Spis treści'!A1" xr:uid="{00000000-0004-0000-2400-000000000000}"/>
    <hyperlink ref="A2:J2" location="'Spis tablic_DZIAŁ III '!A1" display="'Spis tablic_DZIAŁ III '!A1" xr:uid="{00000000-0004-0000-2400-000001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63"/>
  <sheetViews>
    <sheetView topLeftCell="A61" workbookViewId="0">
      <selection activeCell="I5" sqref="I5"/>
    </sheetView>
  </sheetViews>
  <sheetFormatPr defaultColWidth="8.88671875" defaultRowHeight="13.2"/>
  <cols>
    <col min="1" max="1" width="25.6640625" style="362" customWidth="1"/>
    <col min="2" max="5" width="13.6640625" style="362" customWidth="1"/>
    <col min="6" max="16384" width="8.88671875" style="362"/>
  </cols>
  <sheetData>
    <row r="1" spans="1:9" s="434" customFormat="1" ht="49.95" customHeight="1">
      <c r="A1" s="2229" t="s">
        <v>2749</v>
      </c>
      <c r="B1" s="2229"/>
      <c r="C1" s="2229"/>
      <c r="D1" s="2229"/>
      <c r="E1" s="2229"/>
      <c r="F1" s="339"/>
      <c r="G1" s="340"/>
      <c r="H1" s="340"/>
      <c r="I1" s="340"/>
    </row>
    <row r="2" spans="1:9" s="145" customFormat="1" ht="24.9" customHeight="1">
      <c r="A2" s="2144" t="s">
        <v>11</v>
      </c>
      <c r="B2" s="2144"/>
      <c r="C2" s="2144"/>
      <c r="D2" s="2144"/>
      <c r="E2" s="2144"/>
      <c r="F2" s="342"/>
      <c r="G2" s="343"/>
      <c r="H2" s="343"/>
      <c r="I2" s="343"/>
    </row>
    <row r="3" spans="1:9" s="69" customFormat="1" ht="43.95" customHeight="1">
      <c r="A3" s="2230" t="s">
        <v>360</v>
      </c>
      <c r="B3" s="2233" t="s">
        <v>630</v>
      </c>
      <c r="C3" s="2236" t="s">
        <v>2863</v>
      </c>
      <c r="D3" s="2237"/>
      <c r="E3" s="2237"/>
      <c r="F3" s="435"/>
      <c r="G3" s="435"/>
      <c r="H3" s="435"/>
      <c r="I3" s="435"/>
    </row>
    <row r="4" spans="1:9" s="69" customFormat="1" ht="47.4" customHeight="1">
      <c r="A4" s="2231"/>
      <c r="B4" s="2234"/>
      <c r="C4" s="2238" t="s">
        <v>631</v>
      </c>
      <c r="D4" s="2241" t="s">
        <v>2629</v>
      </c>
      <c r="E4" s="2236"/>
      <c r="F4" s="435"/>
      <c r="G4" s="435"/>
      <c r="H4" s="435"/>
      <c r="I4" s="435"/>
    </row>
    <row r="5" spans="1:9" s="69" customFormat="1" ht="21" customHeight="1">
      <c r="A5" s="2231"/>
      <c r="B5" s="2234"/>
      <c r="C5" s="2239"/>
      <c r="D5" s="2278" t="s">
        <v>467</v>
      </c>
      <c r="E5" s="2279" t="s">
        <v>468</v>
      </c>
      <c r="F5" s="435"/>
      <c r="G5" s="435"/>
      <c r="H5" s="435"/>
      <c r="I5" s="435"/>
    </row>
    <row r="6" spans="1:9" s="69" customFormat="1" ht="10.199999999999999">
      <c r="A6" s="2232"/>
      <c r="B6" s="2235"/>
      <c r="C6" s="2240"/>
      <c r="D6" s="2240"/>
      <c r="E6" s="2243"/>
      <c r="F6" s="435"/>
      <c r="G6" s="435"/>
      <c r="H6" s="435"/>
      <c r="I6" s="435"/>
    </row>
    <row r="7" spans="1:9" s="341" customFormat="1" ht="21" customHeight="1">
      <c r="B7" s="2227" t="s">
        <v>632</v>
      </c>
      <c r="C7" s="2227"/>
      <c r="D7" s="2227"/>
      <c r="E7" s="2227"/>
      <c r="F7" s="344"/>
      <c r="G7" s="344"/>
      <c r="H7" s="344"/>
      <c r="I7" s="344"/>
    </row>
    <row r="8" spans="1:9" s="341" customFormat="1" ht="15" customHeight="1">
      <c r="A8" s="345" t="s">
        <v>439</v>
      </c>
      <c r="B8" s="225">
        <v>1625</v>
      </c>
      <c r="C8" s="225">
        <v>1111</v>
      </c>
      <c r="D8" s="225">
        <v>1058</v>
      </c>
      <c r="E8" s="346">
        <v>2</v>
      </c>
      <c r="F8" s="347"/>
      <c r="G8" s="348"/>
      <c r="H8" s="348"/>
      <c r="I8" s="348"/>
    </row>
    <row r="9" spans="1:9" s="341" customFormat="1" ht="15" customHeight="1">
      <c r="A9" s="208" t="s">
        <v>451</v>
      </c>
      <c r="B9" s="324">
        <v>1640</v>
      </c>
      <c r="C9" s="324">
        <v>1107</v>
      </c>
      <c r="D9" s="324">
        <v>1068</v>
      </c>
      <c r="E9" s="458">
        <v>2</v>
      </c>
      <c r="F9" s="349"/>
      <c r="G9" s="350"/>
      <c r="H9" s="350"/>
      <c r="I9" s="350"/>
    </row>
    <row r="10" spans="1:9" s="341" customFormat="1" ht="15" customHeight="1">
      <c r="A10" s="351" t="s">
        <v>75</v>
      </c>
      <c r="B10" s="225">
        <v>82</v>
      </c>
      <c r="C10" s="225">
        <v>56</v>
      </c>
      <c r="D10" s="225">
        <v>55</v>
      </c>
      <c r="E10" s="310" t="s">
        <v>41</v>
      </c>
      <c r="F10" s="347"/>
      <c r="G10" s="348"/>
      <c r="H10" s="348"/>
      <c r="I10" s="348"/>
    </row>
    <row r="11" spans="1:9" s="341" customFormat="1" ht="15" customHeight="1">
      <c r="A11" s="351" t="s">
        <v>372</v>
      </c>
      <c r="B11" s="225">
        <v>84</v>
      </c>
      <c r="C11" s="225">
        <v>49</v>
      </c>
      <c r="D11" s="225">
        <v>49</v>
      </c>
      <c r="E11" s="310" t="s">
        <v>41</v>
      </c>
      <c r="F11" s="347"/>
      <c r="G11" s="348"/>
      <c r="H11" s="348"/>
      <c r="I11" s="348"/>
    </row>
    <row r="12" spans="1:9" s="341" customFormat="1" ht="15" customHeight="1">
      <c r="A12" s="351" t="s">
        <v>373</v>
      </c>
      <c r="B12" s="225">
        <v>130</v>
      </c>
      <c r="C12" s="225">
        <v>81</v>
      </c>
      <c r="D12" s="225">
        <v>68</v>
      </c>
      <c r="E12" s="310" t="s">
        <v>41</v>
      </c>
      <c r="F12" s="347"/>
      <c r="G12" s="348"/>
      <c r="H12" s="348"/>
      <c r="I12" s="348"/>
    </row>
    <row r="13" spans="1:9" s="341" customFormat="1" ht="15" customHeight="1">
      <c r="A13" s="351" t="s">
        <v>374</v>
      </c>
      <c r="B13" s="225">
        <v>31</v>
      </c>
      <c r="C13" s="225">
        <v>24</v>
      </c>
      <c r="D13" s="225">
        <v>24</v>
      </c>
      <c r="E13" s="310" t="s">
        <v>41</v>
      </c>
      <c r="F13" s="347"/>
      <c r="G13" s="348"/>
      <c r="H13" s="348"/>
      <c r="I13" s="348"/>
    </row>
    <row r="14" spans="1:9" s="341" customFormat="1" ht="15" customHeight="1">
      <c r="A14" s="351" t="s">
        <v>375</v>
      </c>
      <c r="B14" s="225">
        <v>101</v>
      </c>
      <c r="C14" s="225">
        <v>80</v>
      </c>
      <c r="D14" s="225">
        <v>80</v>
      </c>
      <c r="E14" s="310" t="s">
        <v>41</v>
      </c>
      <c r="F14" s="347"/>
      <c r="G14" s="348"/>
      <c r="H14" s="348"/>
      <c r="I14" s="348"/>
    </row>
    <row r="15" spans="1:9" s="341" customFormat="1" ht="15" customHeight="1">
      <c r="A15" s="351" t="s">
        <v>376</v>
      </c>
      <c r="B15" s="225">
        <v>164</v>
      </c>
      <c r="C15" s="225">
        <v>99</v>
      </c>
      <c r="D15" s="225">
        <v>96</v>
      </c>
      <c r="E15" s="459">
        <v>2</v>
      </c>
      <c r="F15" s="347"/>
      <c r="G15" s="348"/>
      <c r="H15" s="348"/>
      <c r="I15" s="348"/>
    </row>
    <row r="16" spans="1:9" s="341" customFormat="1" ht="15" customHeight="1">
      <c r="A16" s="351" t="s">
        <v>377</v>
      </c>
      <c r="B16" s="225">
        <v>270</v>
      </c>
      <c r="C16" s="225">
        <v>180</v>
      </c>
      <c r="D16" s="225">
        <v>180</v>
      </c>
      <c r="E16" s="310" t="s">
        <v>41</v>
      </c>
      <c r="F16" s="347"/>
      <c r="G16" s="348"/>
      <c r="H16" s="348"/>
      <c r="I16" s="348"/>
    </row>
    <row r="17" spans="1:6" s="341" customFormat="1" ht="15" customHeight="1">
      <c r="A17" s="351" t="s">
        <v>378</v>
      </c>
      <c r="B17" s="225">
        <v>28</v>
      </c>
      <c r="C17" s="225">
        <v>20</v>
      </c>
      <c r="D17" s="225">
        <v>20</v>
      </c>
      <c r="E17" s="310" t="s">
        <v>41</v>
      </c>
      <c r="F17" s="347"/>
    </row>
    <row r="18" spans="1:6" s="341" customFormat="1" ht="15" customHeight="1">
      <c r="A18" s="351" t="s">
        <v>379</v>
      </c>
      <c r="B18" s="225">
        <v>106</v>
      </c>
      <c r="C18" s="225">
        <v>81</v>
      </c>
      <c r="D18" s="225">
        <v>79</v>
      </c>
      <c r="E18" s="310" t="s">
        <v>41</v>
      </c>
      <c r="F18" s="347"/>
    </row>
    <row r="19" spans="1:6" s="341" customFormat="1" ht="15" customHeight="1">
      <c r="A19" s="351" t="s">
        <v>380</v>
      </c>
      <c r="B19" s="225">
        <v>23</v>
      </c>
      <c r="C19" s="225">
        <v>22</v>
      </c>
      <c r="D19" s="225">
        <v>22</v>
      </c>
      <c r="E19" s="310" t="s">
        <v>41</v>
      </c>
      <c r="F19" s="347"/>
    </row>
    <row r="20" spans="1:6" s="341" customFormat="1" ht="15" customHeight="1">
      <c r="A20" s="351" t="s">
        <v>381</v>
      </c>
      <c r="B20" s="225">
        <v>88</v>
      </c>
      <c r="C20" s="225">
        <v>64</v>
      </c>
      <c r="D20" s="225">
        <v>64</v>
      </c>
      <c r="E20" s="310" t="s">
        <v>41</v>
      </c>
      <c r="F20" s="347"/>
    </row>
    <row r="21" spans="1:6" s="341" customFormat="1" ht="15" customHeight="1">
      <c r="A21" s="351" t="s">
        <v>382</v>
      </c>
      <c r="B21" s="225">
        <v>158</v>
      </c>
      <c r="C21" s="225">
        <v>108</v>
      </c>
      <c r="D21" s="225">
        <v>108</v>
      </c>
      <c r="E21" s="310" t="s">
        <v>41</v>
      </c>
      <c r="F21" s="347"/>
    </row>
    <row r="22" spans="1:6" s="341" customFormat="1" ht="15" customHeight="1">
      <c r="A22" s="351" t="s">
        <v>383</v>
      </c>
      <c r="B22" s="225">
        <v>79</v>
      </c>
      <c r="C22" s="225">
        <v>48</v>
      </c>
      <c r="D22" s="225">
        <v>48</v>
      </c>
      <c r="E22" s="310" t="s">
        <v>41</v>
      </c>
      <c r="F22" s="347"/>
    </row>
    <row r="23" spans="1:6" s="341" customFormat="1" ht="15" customHeight="1">
      <c r="A23" s="351" t="s">
        <v>384</v>
      </c>
      <c r="B23" s="225">
        <v>84</v>
      </c>
      <c r="C23" s="225">
        <v>52</v>
      </c>
      <c r="D23" s="225">
        <v>52</v>
      </c>
      <c r="E23" s="310" t="s">
        <v>41</v>
      </c>
      <c r="F23" s="347"/>
    </row>
    <row r="24" spans="1:6" s="341" customFormat="1" ht="15" customHeight="1">
      <c r="A24" s="351" t="s">
        <v>385</v>
      </c>
      <c r="B24" s="225">
        <v>194</v>
      </c>
      <c r="C24" s="225">
        <v>132</v>
      </c>
      <c r="D24" s="225">
        <v>112</v>
      </c>
      <c r="E24" s="310" t="s">
        <v>41</v>
      </c>
      <c r="F24" s="347"/>
    </row>
    <row r="25" spans="1:6" s="341" customFormat="1" ht="15" customHeight="1">
      <c r="A25" s="351" t="s">
        <v>386</v>
      </c>
      <c r="B25" s="225">
        <v>18</v>
      </c>
      <c r="C25" s="225">
        <v>11</v>
      </c>
      <c r="D25" s="225">
        <v>11</v>
      </c>
      <c r="E25" s="310" t="s">
        <v>41</v>
      </c>
      <c r="F25" s="352"/>
    </row>
    <row r="26" spans="1:6" s="341" customFormat="1" ht="21" customHeight="1">
      <c r="B26" s="2228" t="s">
        <v>2861</v>
      </c>
      <c r="C26" s="2228"/>
      <c r="D26" s="2228"/>
      <c r="E26" s="2228"/>
      <c r="F26" s="347"/>
    </row>
    <row r="27" spans="1:6" s="341" customFormat="1" ht="15" customHeight="1">
      <c r="A27" s="345" t="s">
        <v>439</v>
      </c>
      <c r="B27" s="225">
        <v>1421</v>
      </c>
      <c r="C27" s="225">
        <v>1013</v>
      </c>
      <c r="D27" s="225">
        <v>962</v>
      </c>
      <c r="E27" s="346">
        <v>2</v>
      </c>
      <c r="F27" s="347"/>
    </row>
    <row r="28" spans="1:6" s="341" customFormat="1" ht="15" customHeight="1">
      <c r="A28" s="208" t="s">
        <v>451</v>
      </c>
      <c r="B28" s="324">
        <v>1425</v>
      </c>
      <c r="C28" s="324">
        <v>1020</v>
      </c>
      <c r="D28" s="324">
        <v>985</v>
      </c>
      <c r="E28" s="458">
        <v>2</v>
      </c>
      <c r="F28" s="347"/>
    </row>
    <row r="29" spans="1:6" s="341" customFormat="1" ht="15" customHeight="1">
      <c r="A29" s="351" t="s">
        <v>75</v>
      </c>
      <c r="B29" s="225">
        <v>72</v>
      </c>
      <c r="C29" s="225">
        <v>53</v>
      </c>
      <c r="D29" s="225">
        <v>52</v>
      </c>
      <c r="E29" s="310" t="s">
        <v>41</v>
      </c>
      <c r="F29" s="347"/>
    </row>
    <row r="30" spans="1:6" s="341" customFormat="1" ht="15" customHeight="1">
      <c r="A30" s="351" t="s">
        <v>372</v>
      </c>
      <c r="B30" s="225">
        <v>66</v>
      </c>
      <c r="C30" s="225">
        <v>44</v>
      </c>
      <c r="D30" s="225">
        <v>44</v>
      </c>
      <c r="E30" s="310" t="s">
        <v>41</v>
      </c>
      <c r="F30" s="347"/>
    </row>
    <row r="31" spans="1:6" s="341" customFormat="1" ht="15" customHeight="1">
      <c r="A31" s="351" t="s">
        <v>373</v>
      </c>
      <c r="B31" s="225">
        <v>108</v>
      </c>
      <c r="C31" s="225">
        <v>68</v>
      </c>
      <c r="D31" s="225">
        <v>55</v>
      </c>
      <c r="E31" s="310" t="s">
        <v>41</v>
      </c>
      <c r="F31" s="347"/>
    </row>
    <row r="32" spans="1:6" s="341" customFormat="1" ht="15" customHeight="1">
      <c r="A32" s="351" t="s">
        <v>374</v>
      </c>
      <c r="B32" s="225">
        <v>30</v>
      </c>
      <c r="C32" s="225">
        <v>24</v>
      </c>
      <c r="D32" s="225">
        <v>24</v>
      </c>
      <c r="E32" s="310" t="s">
        <v>41</v>
      </c>
      <c r="F32" s="347"/>
    </row>
    <row r="33" spans="1:6" s="341" customFormat="1" ht="15" customHeight="1">
      <c r="A33" s="351" t="s">
        <v>375</v>
      </c>
      <c r="B33" s="225">
        <v>87</v>
      </c>
      <c r="C33" s="225">
        <v>73</v>
      </c>
      <c r="D33" s="225">
        <v>73</v>
      </c>
      <c r="E33" s="310" t="s">
        <v>41</v>
      </c>
      <c r="F33" s="347"/>
    </row>
    <row r="34" spans="1:6" s="341" customFormat="1" ht="15" customHeight="1">
      <c r="A34" s="351" t="s">
        <v>376</v>
      </c>
      <c r="B34" s="225">
        <v>136</v>
      </c>
      <c r="C34" s="225">
        <v>88</v>
      </c>
      <c r="D34" s="225">
        <v>86</v>
      </c>
      <c r="E34" s="459">
        <v>2</v>
      </c>
      <c r="F34" s="347"/>
    </row>
    <row r="35" spans="1:6" s="341" customFormat="1" ht="15" customHeight="1">
      <c r="A35" s="351" t="s">
        <v>377</v>
      </c>
      <c r="B35" s="225">
        <v>239</v>
      </c>
      <c r="C35" s="225">
        <v>171</v>
      </c>
      <c r="D35" s="225">
        <v>171</v>
      </c>
      <c r="E35" s="310" t="s">
        <v>41</v>
      </c>
      <c r="F35" s="347"/>
    </row>
    <row r="36" spans="1:6" s="341" customFormat="1" ht="15" customHeight="1">
      <c r="A36" s="351" t="s">
        <v>378</v>
      </c>
      <c r="B36" s="225">
        <v>25</v>
      </c>
      <c r="C36" s="225">
        <v>19</v>
      </c>
      <c r="D36" s="225">
        <v>18</v>
      </c>
      <c r="E36" s="310" t="s">
        <v>41</v>
      </c>
      <c r="F36" s="347"/>
    </row>
    <row r="37" spans="1:6" s="341" customFormat="1" ht="15" customHeight="1">
      <c r="A37" s="351" t="s">
        <v>379</v>
      </c>
      <c r="B37" s="225">
        <v>97</v>
      </c>
      <c r="C37" s="225">
        <v>78</v>
      </c>
      <c r="D37" s="225">
        <v>76</v>
      </c>
      <c r="E37" s="310" t="s">
        <v>41</v>
      </c>
      <c r="F37" s="347"/>
    </row>
    <row r="38" spans="1:6" s="341" customFormat="1" ht="15" customHeight="1">
      <c r="A38" s="351" t="s">
        <v>380</v>
      </c>
      <c r="B38" s="225">
        <v>21</v>
      </c>
      <c r="C38" s="225">
        <v>20</v>
      </c>
      <c r="D38" s="225">
        <v>20</v>
      </c>
      <c r="E38" s="310" t="s">
        <v>41</v>
      </c>
      <c r="F38" s="347"/>
    </row>
    <row r="39" spans="1:6" s="341" customFormat="1" ht="15" customHeight="1">
      <c r="A39" s="351" t="s">
        <v>381</v>
      </c>
      <c r="B39" s="225">
        <v>81</v>
      </c>
      <c r="C39" s="225">
        <v>62</v>
      </c>
      <c r="D39" s="225">
        <v>62</v>
      </c>
      <c r="E39" s="310" t="s">
        <v>41</v>
      </c>
      <c r="F39" s="347"/>
    </row>
    <row r="40" spans="1:6" s="341" customFormat="1" ht="15" customHeight="1">
      <c r="A40" s="351" t="s">
        <v>382</v>
      </c>
      <c r="B40" s="225">
        <v>137</v>
      </c>
      <c r="C40" s="225">
        <v>96</v>
      </c>
      <c r="D40" s="225">
        <v>96</v>
      </c>
      <c r="E40" s="310" t="s">
        <v>41</v>
      </c>
      <c r="F40" s="347"/>
    </row>
    <row r="41" spans="1:6" s="341" customFormat="1" ht="15" customHeight="1">
      <c r="A41" s="351" t="s">
        <v>383</v>
      </c>
      <c r="B41" s="225">
        <v>63</v>
      </c>
      <c r="C41" s="225">
        <v>39</v>
      </c>
      <c r="D41" s="225">
        <v>39</v>
      </c>
      <c r="E41" s="310" t="s">
        <v>41</v>
      </c>
      <c r="F41" s="347"/>
    </row>
    <row r="42" spans="1:6" s="341" customFormat="1" ht="15" customHeight="1">
      <c r="A42" s="351" t="s">
        <v>384</v>
      </c>
      <c r="B42" s="225">
        <v>72</v>
      </c>
      <c r="C42" s="225">
        <v>50</v>
      </c>
      <c r="D42" s="225">
        <v>50</v>
      </c>
      <c r="E42" s="310" t="s">
        <v>41</v>
      </c>
      <c r="F42" s="347"/>
    </row>
    <row r="43" spans="1:6" s="341" customFormat="1" ht="15" customHeight="1">
      <c r="A43" s="351" t="s">
        <v>385</v>
      </c>
      <c r="B43" s="225">
        <v>173</v>
      </c>
      <c r="C43" s="225">
        <v>124</v>
      </c>
      <c r="D43" s="225">
        <v>108</v>
      </c>
      <c r="E43" s="310" t="s">
        <v>41</v>
      </c>
      <c r="F43" s="347"/>
    </row>
    <row r="44" spans="1:6" s="341" customFormat="1" ht="15" customHeight="1">
      <c r="A44" s="351" t="s">
        <v>386</v>
      </c>
      <c r="B44" s="225">
        <v>18</v>
      </c>
      <c r="C44" s="225">
        <v>11</v>
      </c>
      <c r="D44" s="225">
        <v>11</v>
      </c>
      <c r="E44" s="310" t="s">
        <v>41</v>
      </c>
      <c r="F44" s="347"/>
    </row>
    <row r="45" spans="1:6" s="341" customFormat="1" ht="21" customHeight="1">
      <c r="A45" s="348"/>
      <c r="B45" s="2228" t="s">
        <v>633</v>
      </c>
      <c r="C45" s="2228"/>
      <c r="D45" s="2228"/>
      <c r="E45" s="2228"/>
      <c r="F45" s="347"/>
    </row>
    <row r="46" spans="1:6" s="341" customFormat="1" ht="15" customHeight="1">
      <c r="A46" s="345" t="s">
        <v>439</v>
      </c>
      <c r="B46" s="353">
        <v>1523.32</v>
      </c>
      <c r="C46" s="353">
        <v>1092.9100000000001</v>
      </c>
      <c r="D46" s="353">
        <v>1042.4100000000001</v>
      </c>
      <c r="E46" s="354">
        <v>2</v>
      </c>
      <c r="F46" s="347"/>
    </row>
    <row r="47" spans="1:6" s="341" customFormat="1" ht="15" customHeight="1">
      <c r="A47" s="208" t="s">
        <v>451</v>
      </c>
      <c r="B47" s="355">
        <v>1529.88</v>
      </c>
      <c r="C47" s="355">
        <v>1085.82</v>
      </c>
      <c r="D47" s="355">
        <v>1051.32</v>
      </c>
      <c r="E47" s="460">
        <v>2</v>
      </c>
      <c r="F47" s="347"/>
    </row>
    <row r="48" spans="1:6" s="341" customFormat="1" ht="15" customHeight="1">
      <c r="A48" s="358" t="s">
        <v>75</v>
      </c>
      <c r="B48" s="353">
        <v>73.849999999999994</v>
      </c>
      <c r="C48" s="353">
        <v>52.85</v>
      </c>
      <c r="D48" s="353">
        <v>52.35</v>
      </c>
      <c r="E48" s="310" t="s">
        <v>41</v>
      </c>
      <c r="F48" s="347"/>
    </row>
    <row r="49" spans="1:6" s="341" customFormat="1" ht="15" customHeight="1">
      <c r="A49" s="358" t="s">
        <v>372</v>
      </c>
      <c r="B49" s="353">
        <v>81.05</v>
      </c>
      <c r="C49" s="353">
        <v>48.5</v>
      </c>
      <c r="D49" s="353">
        <v>48.5</v>
      </c>
      <c r="E49" s="310" t="s">
        <v>41</v>
      </c>
      <c r="F49" s="347"/>
    </row>
    <row r="50" spans="1:6" s="341" customFormat="1" ht="15" customHeight="1">
      <c r="A50" s="358" t="s">
        <v>373</v>
      </c>
      <c r="B50" s="353">
        <v>128.5</v>
      </c>
      <c r="C50" s="353">
        <v>80.5</v>
      </c>
      <c r="D50" s="353">
        <v>67.5</v>
      </c>
      <c r="E50" s="310" t="s">
        <v>41</v>
      </c>
    </row>
    <row r="51" spans="1:6" s="341" customFormat="1" ht="15" customHeight="1">
      <c r="A51" s="358" t="s">
        <v>374</v>
      </c>
      <c r="B51" s="353">
        <v>30.5</v>
      </c>
      <c r="C51" s="353">
        <v>24</v>
      </c>
      <c r="D51" s="353">
        <v>24</v>
      </c>
      <c r="E51" s="310" t="s">
        <v>41</v>
      </c>
    </row>
    <row r="52" spans="1:6" s="341" customFormat="1" ht="15" customHeight="1">
      <c r="A52" s="358" t="s">
        <v>375</v>
      </c>
      <c r="B52" s="353">
        <v>90.6</v>
      </c>
      <c r="C52" s="353">
        <v>79</v>
      </c>
      <c r="D52" s="353">
        <v>79</v>
      </c>
      <c r="E52" s="310" t="s">
        <v>41</v>
      </c>
    </row>
    <row r="53" spans="1:6" s="341" customFormat="1" ht="15" customHeight="1">
      <c r="A53" s="358" t="s">
        <v>376</v>
      </c>
      <c r="B53" s="353">
        <v>150.25</v>
      </c>
      <c r="C53" s="353">
        <v>99</v>
      </c>
      <c r="D53" s="353">
        <v>96</v>
      </c>
      <c r="E53" s="461">
        <v>2</v>
      </c>
    </row>
    <row r="54" spans="1:6" s="341" customFormat="1" ht="15" customHeight="1">
      <c r="A54" s="358" t="s">
        <v>377</v>
      </c>
      <c r="B54" s="353">
        <v>255</v>
      </c>
      <c r="C54" s="353">
        <v>179.5</v>
      </c>
      <c r="D54" s="353">
        <v>179.5</v>
      </c>
      <c r="E54" s="310" t="s">
        <v>41</v>
      </c>
    </row>
    <row r="55" spans="1:6" s="341" customFormat="1" ht="15" customHeight="1">
      <c r="A55" s="358" t="s">
        <v>378</v>
      </c>
      <c r="B55" s="353">
        <v>26.75</v>
      </c>
      <c r="C55" s="353">
        <v>19.5</v>
      </c>
      <c r="D55" s="353">
        <v>19.5</v>
      </c>
      <c r="E55" s="310" t="s">
        <v>41</v>
      </c>
    </row>
    <row r="56" spans="1:6" s="341" customFormat="1" ht="15" customHeight="1">
      <c r="A56" s="358" t="s">
        <v>379</v>
      </c>
      <c r="B56" s="353">
        <v>100.26</v>
      </c>
      <c r="C56" s="353">
        <v>79.010000000000005</v>
      </c>
      <c r="D56" s="353">
        <v>78.510000000000005</v>
      </c>
      <c r="E56" s="310" t="s">
        <v>41</v>
      </c>
    </row>
    <row r="57" spans="1:6" s="341" customFormat="1" ht="15" customHeight="1">
      <c r="A57" s="358" t="s">
        <v>380</v>
      </c>
      <c r="B57" s="353">
        <v>20.65</v>
      </c>
      <c r="C57" s="353">
        <v>20.2</v>
      </c>
      <c r="D57" s="353">
        <v>20.2</v>
      </c>
      <c r="E57" s="310" t="s">
        <v>41</v>
      </c>
    </row>
    <row r="58" spans="1:6" s="341" customFormat="1" ht="15" customHeight="1">
      <c r="A58" s="358" t="s">
        <v>381</v>
      </c>
      <c r="B58" s="353">
        <v>84</v>
      </c>
      <c r="C58" s="353">
        <v>64</v>
      </c>
      <c r="D58" s="353">
        <v>64</v>
      </c>
      <c r="E58" s="310" t="s">
        <v>41</v>
      </c>
    </row>
    <row r="59" spans="1:6" s="341" customFormat="1" ht="15" customHeight="1">
      <c r="A59" s="358" t="s">
        <v>382</v>
      </c>
      <c r="B59" s="353">
        <v>147.33000000000001</v>
      </c>
      <c r="C59" s="353">
        <v>106.75</v>
      </c>
      <c r="D59" s="353">
        <v>106.75</v>
      </c>
      <c r="E59" s="310" t="s">
        <v>41</v>
      </c>
    </row>
    <row r="60" spans="1:6" s="341" customFormat="1" ht="15" customHeight="1">
      <c r="A60" s="358" t="s">
        <v>383</v>
      </c>
      <c r="B60" s="353">
        <v>76.75</v>
      </c>
      <c r="C60" s="353">
        <v>48</v>
      </c>
      <c r="D60" s="353">
        <v>48</v>
      </c>
      <c r="E60" s="310" t="s">
        <v>41</v>
      </c>
    </row>
    <row r="61" spans="1:6" s="341" customFormat="1" ht="15" customHeight="1">
      <c r="A61" s="358" t="s">
        <v>384</v>
      </c>
      <c r="B61" s="353">
        <v>72.89</v>
      </c>
      <c r="C61" s="353">
        <v>48.51</v>
      </c>
      <c r="D61" s="353">
        <v>48.51</v>
      </c>
      <c r="E61" s="310" t="s">
        <v>41</v>
      </c>
    </row>
    <row r="62" spans="1:6" s="341" customFormat="1" ht="15" customHeight="1">
      <c r="A62" s="358" t="s">
        <v>385</v>
      </c>
      <c r="B62" s="353">
        <v>174</v>
      </c>
      <c r="C62" s="353">
        <v>125.5</v>
      </c>
      <c r="D62" s="353">
        <v>108</v>
      </c>
      <c r="E62" s="310" t="s">
        <v>41</v>
      </c>
    </row>
    <row r="63" spans="1:6" s="341" customFormat="1" ht="15" customHeight="1">
      <c r="A63" s="358" t="s">
        <v>386</v>
      </c>
      <c r="B63" s="353">
        <v>17.5</v>
      </c>
      <c r="C63" s="353">
        <v>11</v>
      </c>
      <c r="D63" s="353">
        <v>11</v>
      </c>
      <c r="E63" s="310" t="s">
        <v>41</v>
      </c>
    </row>
  </sheetData>
  <mergeCells count="12">
    <mergeCell ref="B7:E7"/>
    <mergeCell ref="B26:E26"/>
    <mergeCell ref="B45:E45"/>
    <mergeCell ref="A1:E1"/>
    <mergeCell ref="A2:E2"/>
    <mergeCell ref="A3:A6"/>
    <mergeCell ref="B3:B6"/>
    <mergeCell ref="C3:E3"/>
    <mergeCell ref="C4:C6"/>
    <mergeCell ref="D4:E4"/>
    <mergeCell ref="D5:D6"/>
    <mergeCell ref="E5:E6"/>
  </mergeCells>
  <hyperlinks>
    <hyperlink ref="A2" location="'Spis treści'!A1" display="'Spis treści'!A1" xr:uid="{00000000-0004-0000-2500-000000000000}"/>
    <hyperlink ref="A2:E2" location="'Spis tablic_DZIAŁ III '!A1" display="'Spis tablic_DZIAŁ III '!A1" xr:uid="{00000000-0004-0000-2500-000001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53"/>
  <sheetViews>
    <sheetView zoomScaleNormal="100" workbookViewId="0">
      <selection activeCell="H8" sqref="H8"/>
    </sheetView>
  </sheetViews>
  <sheetFormatPr defaultColWidth="9.109375" defaultRowHeight="13.2"/>
  <cols>
    <col min="1" max="1" width="25.6640625" style="423" customWidth="1"/>
    <col min="2" max="5" width="13.6640625" style="423" customWidth="1"/>
    <col min="6" max="6" width="9.109375" style="433"/>
    <col min="7" max="16384" width="9.109375" style="423"/>
  </cols>
  <sheetData>
    <row r="1" spans="1:6" s="438" customFormat="1" ht="50.1" customHeight="1">
      <c r="A1" s="2252" t="s">
        <v>2751</v>
      </c>
      <c r="B1" s="2274"/>
      <c r="C1" s="2274"/>
      <c r="D1" s="2274"/>
      <c r="E1" s="2274"/>
      <c r="F1" s="437"/>
    </row>
    <row r="2" spans="1:6" s="385" customFormat="1" ht="24.9" customHeight="1">
      <c r="A2" s="2115" t="s">
        <v>11</v>
      </c>
      <c r="B2" s="2115"/>
      <c r="C2" s="2115"/>
      <c r="D2" s="2115"/>
      <c r="E2" s="2115"/>
      <c r="F2" s="384"/>
    </row>
    <row r="3" spans="1:6" s="439" customFormat="1" ht="24.9" customHeight="1">
      <c r="A3" s="2275" t="s">
        <v>360</v>
      </c>
      <c r="B3" s="2280" t="s">
        <v>576</v>
      </c>
      <c r="C3" s="2280" t="s">
        <v>2750</v>
      </c>
      <c r="D3" s="2281" t="s">
        <v>634</v>
      </c>
      <c r="E3" s="2282"/>
      <c r="F3" s="431"/>
    </row>
    <row r="4" spans="1:6" s="439" customFormat="1" ht="24.9" customHeight="1">
      <c r="A4" s="2275"/>
      <c r="B4" s="2280"/>
      <c r="C4" s="2280"/>
      <c r="D4" s="2285"/>
      <c r="E4" s="2286"/>
      <c r="F4" s="431"/>
    </row>
    <row r="5" spans="1:6" s="439" customFormat="1" ht="24.9" customHeight="1">
      <c r="A5" s="2275"/>
      <c r="B5" s="2280"/>
      <c r="C5" s="2280"/>
      <c r="D5" s="2288" t="s">
        <v>390</v>
      </c>
      <c r="E5" s="2281" t="s">
        <v>368</v>
      </c>
      <c r="F5" s="431"/>
    </row>
    <row r="6" spans="1:6" s="439" customFormat="1" ht="24.9" customHeight="1">
      <c r="A6" s="2275"/>
      <c r="B6" s="2280"/>
      <c r="C6" s="2280"/>
      <c r="D6" s="2288"/>
      <c r="E6" s="2303"/>
      <c r="F6" s="431"/>
    </row>
    <row r="7" spans="1:6" s="439" customFormat="1" ht="24.9" customHeight="1">
      <c r="A7" s="2275"/>
      <c r="B7" s="2280"/>
      <c r="C7" s="2280"/>
      <c r="D7" s="2288"/>
      <c r="E7" s="2303"/>
      <c r="F7" s="431"/>
    </row>
    <row r="8" spans="1:6" s="439" customFormat="1" ht="24.9" customHeight="1">
      <c r="A8" s="2275"/>
      <c r="B8" s="2280"/>
      <c r="C8" s="2280"/>
      <c r="D8" s="2289"/>
      <c r="E8" s="2285"/>
      <c r="F8" s="431"/>
    </row>
    <row r="9" spans="1:6" s="421" customFormat="1" ht="15" customHeight="1">
      <c r="A9" s="345" t="s">
        <v>439</v>
      </c>
      <c r="B9" s="187">
        <v>247</v>
      </c>
      <c r="C9" s="180">
        <v>29715</v>
      </c>
      <c r="D9" s="180">
        <v>1651</v>
      </c>
      <c r="E9" s="462">
        <v>27</v>
      </c>
      <c r="F9" s="394"/>
    </row>
    <row r="10" spans="1:6" s="421" customFormat="1" ht="15" customHeight="1">
      <c r="A10" s="208" t="s">
        <v>451</v>
      </c>
      <c r="B10" s="304">
        <v>244</v>
      </c>
      <c r="C10" s="324">
        <v>29861</v>
      </c>
      <c r="D10" s="324">
        <v>1604</v>
      </c>
      <c r="E10" s="305">
        <v>25</v>
      </c>
      <c r="F10" s="463"/>
    </row>
    <row r="11" spans="1:6" s="427" customFormat="1" ht="15" customHeight="1">
      <c r="A11" s="464" t="s">
        <v>584</v>
      </c>
      <c r="B11" s="309">
        <v>19</v>
      </c>
      <c r="C11" s="225">
        <v>2893</v>
      </c>
      <c r="D11" s="309">
        <v>160</v>
      </c>
      <c r="E11" s="310">
        <v>1</v>
      </c>
      <c r="F11" s="465"/>
    </row>
    <row r="12" spans="1:6" s="427" customFormat="1" ht="15" customHeight="1">
      <c r="A12" s="464" t="s">
        <v>372</v>
      </c>
      <c r="B12" s="309">
        <v>8</v>
      </c>
      <c r="C12" s="309">
        <v>445</v>
      </c>
      <c r="D12" s="309">
        <v>51</v>
      </c>
      <c r="E12" s="310">
        <v>2</v>
      </c>
      <c r="F12" s="465"/>
    </row>
    <row r="13" spans="1:6" s="427" customFormat="1" ht="15" customHeight="1">
      <c r="A13" s="464" t="s">
        <v>586</v>
      </c>
      <c r="B13" s="309">
        <v>18</v>
      </c>
      <c r="C13" s="225">
        <v>1136</v>
      </c>
      <c r="D13" s="309">
        <v>74</v>
      </c>
      <c r="E13" s="310" t="s">
        <v>41</v>
      </c>
      <c r="F13" s="465"/>
    </row>
    <row r="14" spans="1:6" s="427" customFormat="1" ht="15" customHeight="1">
      <c r="A14" s="464" t="s">
        <v>587</v>
      </c>
      <c r="B14" s="309">
        <v>3</v>
      </c>
      <c r="C14" s="309">
        <v>93</v>
      </c>
      <c r="D14" s="309">
        <v>11</v>
      </c>
      <c r="E14" s="310" t="s">
        <v>41</v>
      </c>
      <c r="F14" s="465"/>
    </row>
    <row r="15" spans="1:6" s="427" customFormat="1" ht="15" customHeight="1">
      <c r="A15" s="464" t="s">
        <v>588</v>
      </c>
      <c r="B15" s="309">
        <v>14</v>
      </c>
      <c r="C15" s="225">
        <v>1652</v>
      </c>
      <c r="D15" s="309">
        <v>81</v>
      </c>
      <c r="E15" s="310">
        <v>2</v>
      </c>
      <c r="F15" s="465"/>
    </row>
    <row r="16" spans="1:6" s="427" customFormat="1" ht="15" customHeight="1">
      <c r="A16" s="464" t="s">
        <v>589</v>
      </c>
      <c r="B16" s="309">
        <v>34</v>
      </c>
      <c r="C16" s="225">
        <v>4213</v>
      </c>
      <c r="D16" s="309">
        <v>287</v>
      </c>
      <c r="E16" s="310">
        <v>2</v>
      </c>
      <c r="F16" s="465"/>
    </row>
    <row r="17" spans="1:6" s="427" customFormat="1" ht="15" customHeight="1">
      <c r="A17" s="464" t="s">
        <v>590</v>
      </c>
      <c r="B17" s="309">
        <v>50</v>
      </c>
      <c r="C17" s="225">
        <v>9111</v>
      </c>
      <c r="D17" s="309">
        <v>428</v>
      </c>
      <c r="E17" s="310">
        <v>2</v>
      </c>
      <c r="F17" s="465"/>
    </row>
    <row r="18" spans="1:6" s="427" customFormat="1" ht="15" customHeight="1">
      <c r="A18" s="464" t="s">
        <v>591</v>
      </c>
      <c r="B18" s="309">
        <v>6</v>
      </c>
      <c r="C18" s="309">
        <v>383</v>
      </c>
      <c r="D18" s="309">
        <v>54</v>
      </c>
      <c r="E18" s="310">
        <v>1</v>
      </c>
      <c r="F18" s="465"/>
    </row>
    <row r="19" spans="1:6" s="427" customFormat="1" ht="15" customHeight="1">
      <c r="A19" s="464" t="s">
        <v>592</v>
      </c>
      <c r="B19" s="309">
        <v>12</v>
      </c>
      <c r="C19" s="225">
        <v>1800</v>
      </c>
      <c r="D19" s="309">
        <v>64</v>
      </c>
      <c r="E19" s="310">
        <v>1</v>
      </c>
      <c r="F19" s="465"/>
    </row>
    <row r="20" spans="1:6" s="427" customFormat="1" ht="15" customHeight="1">
      <c r="A20" s="464" t="s">
        <v>593</v>
      </c>
      <c r="B20" s="309">
        <v>10</v>
      </c>
      <c r="C20" s="309">
        <v>457</v>
      </c>
      <c r="D20" s="309">
        <v>26</v>
      </c>
      <c r="E20" s="310">
        <v>1</v>
      </c>
      <c r="F20" s="465"/>
    </row>
    <row r="21" spans="1:6" s="427" customFormat="1" ht="15" customHeight="1">
      <c r="A21" s="464" t="s">
        <v>594</v>
      </c>
      <c r="B21" s="309">
        <v>10</v>
      </c>
      <c r="C21" s="225">
        <v>1613</v>
      </c>
      <c r="D21" s="309">
        <v>46</v>
      </c>
      <c r="E21" s="310">
        <v>1</v>
      </c>
      <c r="F21" s="465"/>
    </row>
    <row r="22" spans="1:6" s="427" customFormat="1" ht="15" customHeight="1">
      <c r="A22" s="464" t="s">
        <v>595</v>
      </c>
      <c r="B22" s="309">
        <v>22</v>
      </c>
      <c r="C22" s="225">
        <v>1962</v>
      </c>
      <c r="D22" s="309">
        <v>89</v>
      </c>
      <c r="E22" s="310">
        <v>2</v>
      </c>
      <c r="F22" s="465"/>
    </row>
    <row r="23" spans="1:6" s="427" customFormat="1" ht="15" customHeight="1">
      <c r="A23" s="464" t="s">
        <v>596</v>
      </c>
      <c r="B23" s="309">
        <v>7</v>
      </c>
      <c r="C23" s="309">
        <v>441</v>
      </c>
      <c r="D23" s="309">
        <v>36</v>
      </c>
      <c r="E23" s="310" t="s">
        <v>41</v>
      </c>
      <c r="F23" s="465"/>
    </row>
    <row r="24" spans="1:6" s="427" customFormat="1" ht="15" customHeight="1">
      <c r="A24" s="466" t="s">
        <v>597</v>
      </c>
      <c r="B24" s="309">
        <v>9</v>
      </c>
      <c r="C24" s="225">
        <v>1292</v>
      </c>
      <c r="D24" s="309">
        <v>61</v>
      </c>
      <c r="E24" s="310">
        <v>1</v>
      </c>
      <c r="F24" s="465"/>
    </row>
    <row r="25" spans="1:6" s="427" customFormat="1" ht="15" customHeight="1">
      <c r="A25" s="464" t="s">
        <v>458</v>
      </c>
      <c r="B25" s="309">
        <v>10</v>
      </c>
      <c r="C25" s="225">
        <v>1270</v>
      </c>
      <c r="D25" s="309">
        <v>67</v>
      </c>
      <c r="E25" s="310">
        <v>3</v>
      </c>
      <c r="F25" s="465"/>
    </row>
    <row r="26" spans="1:6" s="427" customFormat="1" ht="15" customHeight="1">
      <c r="A26" s="464" t="s">
        <v>598</v>
      </c>
      <c r="B26" s="309">
        <v>12</v>
      </c>
      <c r="C26" s="225">
        <v>1100</v>
      </c>
      <c r="D26" s="309">
        <v>69</v>
      </c>
      <c r="E26" s="310">
        <v>6</v>
      </c>
      <c r="F26" s="441"/>
    </row>
    <row r="27" spans="1:6" s="430" customFormat="1" ht="15" customHeight="1">
      <c r="F27" s="432"/>
    </row>
    <row r="28" spans="1:6" s="430" customFormat="1" ht="15" customHeight="1">
      <c r="F28" s="432"/>
    </row>
    <row r="29" spans="1:6" s="430" customFormat="1" ht="15" customHeight="1">
      <c r="F29" s="432"/>
    </row>
    <row r="30" spans="1:6" s="430" customFormat="1" ht="15" customHeight="1">
      <c r="F30" s="432"/>
    </row>
    <row r="31" spans="1:6" s="430" customFormat="1" ht="15" customHeight="1">
      <c r="F31" s="432"/>
    </row>
    <row r="32" spans="1:6" s="430" customFormat="1" ht="15" customHeight="1">
      <c r="F32" s="432"/>
    </row>
    <row r="33" spans="6:6" s="430" customFormat="1" ht="15" customHeight="1">
      <c r="F33" s="432"/>
    </row>
    <row r="34" spans="6:6" s="430" customFormat="1" ht="15" customHeight="1">
      <c r="F34" s="432"/>
    </row>
    <row r="35" spans="6:6" s="430" customFormat="1" ht="15" customHeight="1">
      <c r="F35" s="432"/>
    </row>
    <row r="36" spans="6:6" s="430" customFormat="1" ht="15" customHeight="1">
      <c r="F36" s="432"/>
    </row>
    <row r="37" spans="6:6" s="430" customFormat="1" ht="15" customHeight="1">
      <c r="F37" s="432"/>
    </row>
    <row r="38" spans="6:6" s="430" customFormat="1" ht="15" customHeight="1">
      <c r="F38" s="432"/>
    </row>
    <row r="39" spans="6:6" s="430" customFormat="1" ht="15" customHeight="1">
      <c r="F39" s="432"/>
    </row>
    <row r="40" spans="6:6" s="430" customFormat="1" ht="15" customHeight="1">
      <c r="F40" s="432"/>
    </row>
    <row r="41" spans="6:6" s="430" customFormat="1" ht="15" customHeight="1">
      <c r="F41" s="432"/>
    </row>
    <row r="42" spans="6:6" s="430" customFormat="1" ht="15" customHeight="1">
      <c r="F42" s="432"/>
    </row>
    <row r="43" spans="6:6" s="430" customFormat="1" ht="15" customHeight="1">
      <c r="F43" s="432"/>
    </row>
    <row r="44" spans="6:6" s="430" customFormat="1" ht="15" customHeight="1">
      <c r="F44" s="432"/>
    </row>
    <row r="45" spans="6:6" s="430" customFormat="1" ht="15" customHeight="1">
      <c r="F45" s="432"/>
    </row>
    <row r="46" spans="6:6" s="430" customFormat="1" ht="15" customHeight="1">
      <c r="F46" s="432"/>
    </row>
    <row r="47" spans="6:6" s="430" customFormat="1" ht="15" customHeight="1">
      <c r="F47" s="432"/>
    </row>
    <row r="48" spans="6:6" s="430" customFormat="1" ht="15" customHeight="1">
      <c r="F48" s="432"/>
    </row>
    <row r="49" spans="2:6" s="430" customFormat="1" ht="15" customHeight="1">
      <c r="F49" s="432"/>
    </row>
    <row r="53" spans="2:6">
      <c r="B53" s="455"/>
    </row>
  </sheetData>
  <mergeCells count="8">
    <mergeCell ref="A1:E1"/>
    <mergeCell ref="A2:E2"/>
    <mergeCell ref="A3:A8"/>
    <mergeCell ref="B3:B8"/>
    <mergeCell ref="C3:C8"/>
    <mergeCell ref="D3:E4"/>
    <mergeCell ref="D5:D8"/>
    <mergeCell ref="E5:E8"/>
  </mergeCells>
  <hyperlinks>
    <hyperlink ref="A2:B2" location="'Spis treści'!A1" display="'Spis treści'!A1" xr:uid="{00000000-0004-0000-2600-000000000000}"/>
    <hyperlink ref="A2:E2" location="'Spis tablic_DZIAŁ III '!A1" display="'Spis tablic_DZIAŁ III '!A1" xr:uid="{00000000-0004-0000-2600-000001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G52"/>
  <sheetViews>
    <sheetView topLeftCell="I1" zoomScaleNormal="100" workbookViewId="0">
      <selection activeCell="P4" sqref="P4:P6"/>
    </sheetView>
  </sheetViews>
  <sheetFormatPr defaultColWidth="9.109375" defaultRowHeight="13.2"/>
  <cols>
    <col min="1" max="1" width="25.6640625" style="404" customWidth="1"/>
    <col min="2" max="16" width="13.6640625" style="404" customWidth="1"/>
    <col min="17" max="18" width="9.109375" style="415"/>
    <col min="19" max="16384" width="9.109375" style="404"/>
  </cols>
  <sheetData>
    <row r="1" spans="1:33" s="417" customFormat="1" ht="50.1" customHeight="1">
      <c r="A1" s="2252" t="s">
        <v>2100</v>
      </c>
      <c r="B1" s="2274"/>
      <c r="C1" s="2274"/>
      <c r="D1" s="2274"/>
      <c r="E1" s="2274"/>
      <c r="F1" s="2274"/>
      <c r="G1" s="2274"/>
      <c r="H1" s="2274"/>
      <c r="I1" s="2274"/>
      <c r="J1" s="2274"/>
      <c r="K1" s="2274"/>
      <c r="L1" s="2274"/>
      <c r="M1" s="2274"/>
      <c r="N1" s="2274"/>
      <c r="O1" s="2274"/>
      <c r="P1" s="2274"/>
      <c r="Q1" s="406"/>
      <c r="R1" s="406"/>
    </row>
    <row r="2" spans="1:33" s="385" customFormat="1" ht="24.9" customHeight="1">
      <c r="A2" s="2115" t="s">
        <v>11</v>
      </c>
      <c r="B2" s="2115"/>
      <c r="C2" s="2115"/>
      <c r="D2" s="2115"/>
      <c r="E2" s="2115"/>
      <c r="F2" s="2115"/>
      <c r="G2" s="2115"/>
      <c r="H2" s="2115"/>
      <c r="I2" s="2115"/>
      <c r="J2" s="2115"/>
      <c r="K2" s="2115"/>
      <c r="L2" s="2115"/>
      <c r="M2" s="2115"/>
      <c r="N2" s="2115"/>
      <c r="O2" s="2115"/>
      <c r="P2" s="2115"/>
      <c r="Q2" s="337"/>
      <c r="R2" s="337"/>
    </row>
    <row r="3" spans="1:33" s="409" customFormat="1" ht="24.9" customHeight="1">
      <c r="A3" s="2300" t="s">
        <v>360</v>
      </c>
      <c r="B3" s="2181" t="s">
        <v>3062</v>
      </c>
      <c r="C3" s="2181"/>
      <c r="D3" s="2181"/>
      <c r="E3" s="2181" t="s">
        <v>599</v>
      </c>
      <c r="F3" s="2181"/>
      <c r="G3" s="2181"/>
      <c r="H3" s="2181"/>
      <c r="I3" s="2181"/>
      <c r="J3" s="2181"/>
      <c r="K3" s="2181"/>
      <c r="L3" s="2181"/>
      <c r="M3" s="2181"/>
      <c r="N3" s="2182"/>
      <c r="O3" s="2182"/>
      <c r="P3" s="2182"/>
      <c r="Q3" s="408"/>
      <c r="R3" s="408"/>
    </row>
    <row r="4" spans="1:33" s="409" customFormat="1" ht="24.9" customHeight="1">
      <c r="A4" s="2269"/>
      <c r="B4" s="2287" t="s">
        <v>390</v>
      </c>
      <c r="C4" s="2258" t="s">
        <v>391</v>
      </c>
      <c r="D4" s="2258" t="s">
        <v>392</v>
      </c>
      <c r="E4" s="2287" t="s">
        <v>390</v>
      </c>
      <c r="F4" s="2181" t="s">
        <v>600</v>
      </c>
      <c r="G4" s="2181" t="s">
        <v>395</v>
      </c>
      <c r="H4" s="2305" t="s">
        <v>635</v>
      </c>
      <c r="I4" s="2181" t="s">
        <v>397</v>
      </c>
      <c r="J4" s="2181" t="s">
        <v>398</v>
      </c>
      <c r="K4" s="2181" t="s">
        <v>399</v>
      </c>
      <c r="L4" s="2181" t="s">
        <v>400</v>
      </c>
      <c r="M4" s="2290" t="s">
        <v>636</v>
      </c>
      <c r="N4" s="2164"/>
      <c r="O4" s="2304" t="s">
        <v>637</v>
      </c>
      <c r="P4" s="2182" t="s">
        <v>638</v>
      </c>
      <c r="Q4" s="408"/>
      <c r="R4" s="408"/>
    </row>
    <row r="5" spans="1:33" s="409" customFormat="1" ht="24.9" customHeight="1">
      <c r="A5" s="2269"/>
      <c r="B5" s="2288"/>
      <c r="C5" s="2256"/>
      <c r="D5" s="2256"/>
      <c r="E5" s="2288"/>
      <c r="F5" s="2181"/>
      <c r="G5" s="2181"/>
      <c r="H5" s="2181"/>
      <c r="I5" s="2181"/>
      <c r="J5" s="2181"/>
      <c r="K5" s="2181"/>
      <c r="L5" s="2181"/>
      <c r="M5" s="2304" t="s">
        <v>405</v>
      </c>
      <c r="N5" s="2304" t="s">
        <v>639</v>
      </c>
      <c r="O5" s="2141"/>
      <c r="P5" s="2182"/>
      <c r="Q5" s="408"/>
      <c r="R5" s="408"/>
    </row>
    <row r="6" spans="1:33" s="409" customFormat="1" ht="24.9" customHeight="1">
      <c r="A6" s="2270"/>
      <c r="B6" s="2289"/>
      <c r="C6" s="2260"/>
      <c r="D6" s="2260"/>
      <c r="E6" s="2289"/>
      <c r="F6" s="2181"/>
      <c r="G6" s="2181"/>
      <c r="H6" s="2181"/>
      <c r="I6" s="2181"/>
      <c r="J6" s="2181"/>
      <c r="K6" s="2181"/>
      <c r="L6" s="2181"/>
      <c r="M6" s="2291"/>
      <c r="N6" s="2291"/>
      <c r="O6" s="2291"/>
      <c r="P6" s="2182"/>
      <c r="Q6" s="408"/>
      <c r="R6" s="408"/>
    </row>
    <row r="7" spans="1:33" s="421" customFormat="1" ht="15" customHeight="1">
      <c r="A7" s="345" t="s">
        <v>439</v>
      </c>
      <c r="B7" s="225">
        <v>5365469</v>
      </c>
      <c r="C7" s="225">
        <v>4285713</v>
      </c>
      <c r="D7" s="225">
        <v>1079756</v>
      </c>
      <c r="E7" s="225">
        <v>1135484</v>
      </c>
      <c r="F7" s="225">
        <v>28076</v>
      </c>
      <c r="G7" s="225">
        <v>65860</v>
      </c>
      <c r="H7" s="225">
        <v>336308</v>
      </c>
      <c r="I7" s="225">
        <v>68321</v>
      </c>
      <c r="J7" s="225">
        <v>22904</v>
      </c>
      <c r="K7" s="225">
        <v>249385</v>
      </c>
      <c r="L7" s="225">
        <v>81664</v>
      </c>
      <c r="M7" s="225">
        <v>39314</v>
      </c>
      <c r="N7" s="225">
        <v>179</v>
      </c>
      <c r="O7" s="225">
        <v>32848</v>
      </c>
      <c r="P7" s="346">
        <v>210804</v>
      </c>
      <c r="Q7" s="467"/>
      <c r="R7" s="426"/>
    </row>
    <row r="8" spans="1:33" s="421" customFormat="1" ht="15" customHeight="1">
      <c r="A8" s="208" t="s">
        <v>451</v>
      </c>
      <c r="B8" s="324">
        <v>5312913</v>
      </c>
      <c r="C8" s="324">
        <v>4235432</v>
      </c>
      <c r="D8" s="324">
        <v>1077481</v>
      </c>
      <c r="E8" s="324">
        <v>1150661</v>
      </c>
      <c r="F8" s="324">
        <v>28922</v>
      </c>
      <c r="G8" s="324">
        <v>66220</v>
      </c>
      <c r="H8" s="324">
        <v>336469</v>
      </c>
      <c r="I8" s="324">
        <v>61037</v>
      </c>
      <c r="J8" s="324">
        <v>23112</v>
      </c>
      <c r="K8" s="324">
        <v>251021</v>
      </c>
      <c r="L8" s="324">
        <v>124186</v>
      </c>
      <c r="M8" s="324">
        <v>40603</v>
      </c>
      <c r="N8" s="304">
        <v>179</v>
      </c>
      <c r="O8" s="324">
        <v>32696</v>
      </c>
      <c r="P8" s="326">
        <v>186395</v>
      </c>
      <c r="Q8" s="468"/>
      <c r="R8" s="426"/>
    </row>
    <row r="9" spans="1:33" s="421" customFormat="1" ht="15" customHeight="1">
      <c r="A9" s="469" t="s">
        <v>584</v>
      </c>
      <c r="B9" s="225">
        <v>533190</v>
      </c>
      <c r="C9" s="225">
        <v>487567</v>
      </c>
      <c r="D9" s="225">
        <v>45623</v>
      </c>
      <c r="E9" s="225">
        <v>87736</v>
      </c>
      <c r="F9" s="225">
        <v>2228</v>
      </c>
      <c r="G9" s="225">
        <v>43737</v>
      </c>
      <c r="H9" s="225">
        <v>1425</v>
      </c>
      <c r="I9" s="225">
        <v>3</v>
      </c>
      <c r="J9" s="310" t="s">
        <v>41</v>
      </c>
      <c r="K9" s="225">
        <v>668</v>
      </c>
      <c r="L9" s="225">
        <v>31800</v>
      </c>
      <c r="M9" s="225">
        <v>26</v>
      </c>
      <c r="N9" s="310" t="s">
        <v>41</v>
      </c>
      <c r="O9" s="225">
        <v>1488</v>
      </c>
      <c r="P9" s="346">
        <v>6361</v>
      </c>
      <c r="Q9" s="467"/>
      <c r="R9" s="426"/>
    </row>
    <row r="10" spans="1:33" s="421" customFormat="1" ht="15" customHeight="1">
      <c r="A10" s="469" t="s">
        <v>372</v>
      </c>
      <c r="B10" s="225">
        <v>118346</v>
      </c>
      <c r="C10" s="225">
        <v>92722</v>
      </c>
      <c r="D10" s="225">
        <v>25624</v>
      </c>
      <c r="E10" s="225">
        <v>26126</v>
      </c>
      <c r="F10" s="225">
        <v>2328</v>
      </c>
      <c r="G10" s="225">
        <v>320</v>
      </c>
      <c r="H10" s="225">
        <v>30</v>
      </c>
      <c r="I10" s="225">
        <v>67</v>
      </c>
      <c r="J10" s="225">
        <v>144</v>
      </c>
      <c r="K10" s="225">
        <v>14319</v>
      </c>
      <c r="L10" s="225">
        <v>4</v>
      </c>
      <c r="M10" s="225">
        <v>369</v>
      </c>
      <c r="N10" s="310" t="s">
        <v>41</v>
      </c>
      <c r="O10" s="225">
        <v>26</v>
      </c>
      <c r="P10" s="346">
        <v>8519</v>
      </c>
      <c r="Q10" s="467"/>
      <c r="R10" s="426"/>
    </row>
    <row r="11" spans="1:33" s="421" customFormat="1" ht="15" customHeight="1">
      <c r="A11" s="469" t="s">
        <v>586</v>
      </c>
      <c r="B11" s="225">
        <v>188893</v>
      </c>
      <c r="C11" s="225">
        <v>169920</v>
      </c>
      <c r="D11" s="225">
        <v>18973</v>
      </c>
      <c r="E11" s="225">
        <v>45548</v>
      </c>
      <c r="F11" s="225">
        <v>361</v>
      </c>
      <c r="G11" s="225">
        <v>892</v>
      </c>
      <c r="H11" s="225">
        <v>313</v>
      </c>
      <c r="I11" s="225">
        <v>389</v>
      </c>
      <c r="J11" s="225">
        <v>256</v>
      </c>
      <c r="K11" s="225">
        <v>26204</v>
      </c>
      <c r="L11" s="310" t="s">
        <v>41</v>
      </c>
      <c r="M11" s="225">
        <v>2130</v>
      </c>
      <c r="N11" s="309">
        <v>3</v>
      </c>
      <c r="O11" s="225">
        <v>319</v>
      </c>
      <c r="P11" s="346">
        <v>14684</v>
      </c>
      <c r="Q11" s="467"/>
      <c r="R11" s="426"/>
    </row>
    <row r="12" spans="1:33" s="421" customFormat="1" ht="15" customHeight="1">
      <c r="A12" s="469" t="s">
        <v>587</v>
      </c>
      <c r="B12" s="225">
        <v>14768</v>
      </c>
      <c r="C12" s="225">
        <v>11674</v>
      </c>
      <c r="D12" s="225">
        <v>3094</v>
      </c>
      <c r="E12" s="225">
        <v>6773</v>
      </c>
      <c r="F12" s="225">
        <v>30</v>
      </c>
      <c r="G12" s="225">
        <v>40</v>
      </c>
      <c r="H12" s="310" t="s">
        <v>41</v>
      </c>
      <c r="I12" s="310" t="s">
        <v>41</v>
      </c>
      <c r="J12" s="310" t="s">
        <v>41</v>
      </c>
      <c r="K12" s="310" t="s">
        <v>41</v>
      </c>
      <c r="L12" s="225">
        <v>6685</v>
      </c>
      <c r="M12" s="225">
        <v>18</v>
      </c>
      <c r="N12" s="309">
        <v>18</v>
      </c>
      <c r="O12" s="310" t="s">
        <v>41</v>
      </c>
      <c r="P12" s="310" t="s">
        <v>41</v>
      </c>
      <c r="Q12" s="467"/>
      <c r="R12" s="426"/>
    </row>
    <row r="13" spans="1:33" s="421" customFormat="1" ht="15" customHeight="1">
      <c r="A13" s="469" t="s">
        <v>588</v>
      </c>
      <c r="B13" s="225">
        <v>234310</v>
      </c>
      <c r="C13" s="225">
        <v>193181</v>
      </c>
      <c r="D13" s="225">
        <v>41129</v>
      </c>
      <c r="E13" s="225">
        <v>3652</v>
      </c>
      <c r="F13" s="225">
        <v>476</v>
      </c>
      <c r="G13" s="225">
        <v>59</v>
      </c>
      <c r="H13" s="225">
        <v>104</v>
      </c>
      <c r="I13" s="225">
        <v>41</v>
      </c>
      <c r="J13" s="225">
        <v>307</v>
      </c>
      <c r="K13" s="225">
        <v>679</v>
      </c>
      <c r="L13" s="225">
        <v>5</v>
      </c>
      <c r="M13" s="225">
        <v>1780</v>
      </c>
      <c r="N13" s="310" t="s">
        <v>41</v>
      </c>
      <c r="O13" s="310" t="s">
        <v>41</v>
      </c>
      <c r="P13" s="346">
        <v>201</v>
      </c>
      <c r="Q13" s="467"/>
      <c r="R13" s="426"/>
    </row>
    <row r="14" spans="1:33" s="421" customFormat="1" ht="15" customHeight="1">
      <c r="A14" s="469" t="s">
        <v>589</v>
      </c>
      <c r="B14" s="225">
        <v>827197</v>
      </c>
      <c r="C14" s="225">
        <v>589549</v>
      </c>
      <c r="D14" s="225">
        <v>237648</v>
      </c>
      <c r="E14" s="225">
        <v>237117</v>
      </c>
      <c r="F14" s="225">
        <v>14952</v>
      </c>
      <c r="G14" s="225">
        <v>255</v>
      </c>
      <c r="H14" s="225">
        <v>1438</v>
      </c>
      <c r="I14" s="225">
        <v>39055</v>
      </c>
      <c r="J14" s="225">
        <v>10653</v>
      </c>
      <c r="K14" s="225">
        <v>94071</v>
      </c>
      <c r="L14" s="310" t="s">
        <v>41</v>
      </c>
      <c r="M14" s="225">
        <v>7702</v>
      </c>
      <c r="N14" s="310" t="s">
        <v>41</v>
      </c>
      <c r="O14" s="225">
        <v>5229</v>
      </c>
      <c r="P14" s="346">
        <v>63762</v>
      </c>
      <c r="Q14" s="467"/>
      <c r="R14" s="426"/>
    </row>
    <row r="15" spans="1:33" s="421" customFormat="1" ht="15" customHeight="1">
      <c r="A15" s="469" t="s">
        <v>590</v>
      </c>
      <c r="B15" s="225">
        <v>1619930</v>
      </c>
      <c r="C15" s="225">
        <v>1254650</v>
      </c>
      <c r="D15" s="225">
        <v>365280</v>
      </c>
      <c r="E15" s="225">
        <v>542725</v>
      </c>
      <c r="F15" s="225">
        <v>2479</v>
      </c>
      <c r="G15" s="225">
        <v>6561</v>
      </c>
      <c r="H15" s="225">
        <v>328625</v>
      </c>
      <c r="I15" s="225">
        <v>19002</v>
      </c>
      <c r="J15" s="225">
        <v>7454</v>
      </c>
      <c r="K15" s="225">
        <v>95404</v>
      </c>
      <c r="L15" s="225">
        <v>19021</v>
      </c>
      <c r="M15" s="225">
        <v>20557</v>
      </c>
      <c r="N15" s="309">
        <v>95</v>
      </c>
      <c r="O15" s="225">
        <v>20961</v>
      </c>
      <c r="P15" s="346">
        <v>22661</v>
      </c>
      <c r="Q15" s="467"/>
      <c r="R15" s="426"/>
    </row>
    <row r="16" spans="1:33" s="421" customFormat="1" ht="15" customHeight="1">
      <c r="A16" s="469" t="s">
        <v>591</v>
      </c>
      <c r="B16" s="225">
        <v>82814</v>
      </c>
      <c r="C16" s="225">
        <v>65748</v>
      </c>
      <c r="D16" s="225">
        <v>17066</v>
      </c>
      <c r="E16" s="225">
        <v>24965</v>
      </c>
      <c r="F16" s="225">
        <v>77</v>
      </c>
      <c r="G16" s="225">
        <v>546</v>
      </c>
      <c r="H16" s="310" t="s">
        <v>41</v>
      </c>
      <c r="I16" s="310" t="s">
        <v>41</v>
      </c>
      <c r="J16" s="225">
        <v>719</v>
      </c>
      <c r="K16" s="225">
        <v>6903</v>
      </c>
      <c r="L16" s="225">
        <v>4</v>
      </c>
      <c r="M16" s="225">
        <v>674</v>
      </c>
      <c r="N16" s="310" t="s">
        <v>41</v>
      </c>
      <c r="O16" s="310" t="s">
        <v>41</v>
      </c>
      <c r="P16" s="346">
        <v>16042</v>
      </c>
      <c r="Q16" s="467"/>
      <c r="R16" s="426"/>
      <c r="AG16" s="421" t="s">
        <v>640</v>
      </c>
    </row>
    <row r="17" spans="1:18" s="421" customFormat="1" ht="15" customHeight="1">
      <c r="A17" s="469" t="s">
        <v>592</v>
      </c>
      <c r="B17" s="225">
        <v>335057</v>
      </c>
      <c r="C17" s="225">
        <v>295263</v>
      </c>
      <c r="D17" s="225">
        <v>39794</v>
      </c>
      <c r="E17" s="225">
        <v>30516</v>
      </c>
      <c r="F17" s="225">
        <v>1421</v>
      </c>
      <c r="G17" s="225">
        <v>4838</v>
      </c>
      <c r="H17" s="225">
        <v>396</v>
      </c>
      <c r="I17" s="225">
        <v>2474</v>
      </c>
      <c r="J17" s="225">
        <v>1413</v>
      </c>
      <c r="K17" s="225">
        <v>8233</v>
      </c>
      <c r="L17" s="225">
        <v>1</v>
      </c>
      <c r="M17" s="225">
        <v>1489</v>
      </c>
      <c r="N17" s="309">
        <v>48</v>
      </c>
      <c r="O17" s="225">
        <v>1172</v>
      </c>
      <c r="P17" s="346">
        <v>9079</v>
      </c>
      <c r="Q17" s="467"/>
      <c r="R17" s="426"/>
    </row>
    <row r="18" spans="1:18" s="421" customFormat="1" ht="15" customHeight="1">
      <c r="A18" s="469" t="s">
        <v>593</v>
      </c>
      <c r="B18" s="225">
        <v>69463</v>
      </c>
      <c r="C18" s="225">
        <v>62299</v>
      </c>
      <c r="D18" s="225">
        <v>7164</v>
      </c>
      <c r="E18" s="225">
        <v>1648</v>
      </c>
      <c r="F18" s="310" t="s">
        <v>41</v>
      </c>
      <c r="G18" s="310" t="s">
        <v>41</v>
      </c>
      <c r="H18" s="310" t="s">
        <v>41</v>
      </c>
      <c r="I18" s="310" t="s">
        <v>41</v>
      </c>
      <c r="J18" s="310" t="s">
        <v>41</v>
      </c>
      <c r="K18" s="225">
        <v>2</v>
      </c>
      <c r="L18" s="310" t="s">
        <v>41</v>
      </c>
      <c r="M18" s="225">
        <v>495</v>
      </c>
      <c r="N18" s="310" t="s">
        <v>41</v>
      </c>
      <c r="O18" s="225">
        <v>897</v>
      </c>
      <c r="P18" s="346">
        <v>254</v>
      </c>
      <c r="Q18" s="467"/>
      <c r="R18" s="426"/>
    </row>
    <row r="19" spans="1:18" s="421" customFormat="1" ht="15" customHeight="1">
      <c r="A19" s="469" t="s">
        <v>594</v>
      </c>
      <c r="B19" s="225">
        <v>182729</v>
      </c>
      <c r="C19" s="225">
        <v>151552</v>
      </c>
      <c r="D19" s="225">
        <v>31177</v>
      </c>
      <c r="E19" s="225">
        <v>6034</v>
      </c>
      <c r="F19" s="225">
        <v>22</v>
      </c>
      <c r="G19" s="225">
        <v>2416</v>
      </c>
      <c r="H19" s="225">
        <v>6</v>
      </c>
      <c r="I19" s="225">
        <v>6</v>
      </c>
      <c r="J19" s="225">
        <v>374</v>
      </c>
      <c r="K19" s="225">
        <v>12</v>
      </c>
      <c r="L19" s="310" t="s">
        <v>41</v>
      </c>
      <c r="M19" s="225">
        <v>150</v>
      </c>
      <c r="N19" s="310" t="s">
        <v>41</v>
      </c>
      <c r="O19" s="225">
        <v>215</v>
      </c>
      <c r="P19" s="346">
        <v>2833</v>
      </c>
      <c r="Q19" s="467"/>
      <c r="R19" s="426"/>
    </row>
    <row r="20" spans="1:18" s="421" customFormat="1" ht="15" customHeight="1">
      <c r="A20" s="469" t="s">
        <v>595</v>
      </c>
      <c r="B20" s="225">
        <v>262473</v>
      </c>
      <c r="C20" s="225">
        <v>207822</v>
      </c>
      <c r="D20" s="225">
        <v>54651</v>
      </c>
      <c r="E20" s="225">
        <v>88012</v>
      </c>
      <c r="F20" s="225">
        <v>11</v>
      </c>
      <c r="G20" s="225">
        <v>183</v>
      </c>
      <c r="H20" s="310" t="s">
        <v>41</v>
      </c>
      <c r="I20" s="310" t="s">
        <v>41</v>
      </c>
      <c r="J20" s="225">
        <v>504</v>
      </c>
      <c r="K20" s="225">
        <v>186</v>
      </c>
      <c r="L20" s="225">
        <v>66666</v>
      </c>
      <c r="M20" s="225">
        <v>1754</v>
      </c>
      <c r="N20" s="310" t="s">
        <v>41</v>
      </c>
      <c r="O20" s="225">
        <v>356</v>
      </c>
      <c r="P20" s="346">
        <v>18352</v>
      </c>
      <c r="Q20" s="467"/>
      <c r="R20" s="426"/>
    </row>
    <row r="21" spans="1:18" s="421" customFormat="1" ht="15" customHeight="1">
      <c r="A21" s="469" t="s">
        <v>596</v>
      </c>
      <c r="B21" s="225">
        <v>90861</v>
      </c>
      <c r="C21" s="225">
        <v>72041</v>
      </c>
      <c r="D21" s="225">
        <v>18820</v>
      </c>
      <c r="E21" s="225">
        <v>11861</v>
      </c>
      <c r="F21" s="225">
        <v>16</v>
      </c>
      <c r="G21" s="225">
        <v>189</v>
      </c>
      <c r="H21" s="225">
        <v>80</v>
      </c>
      <c r="I21" s="310" t="s">
        <v>41</v>
      </c>
      <c r="J21" s="225">
        <v>173</v>
      </c>
      <c r="K21" s="310" t="s">
        <v>41</v>
      </c>
      <c r="L21" s="310" t="s">
        <v>41</v>
      </c>
      <c r="M21" s="225">
        <v>1447</v>
      </c>
      <c r="N21" s="309">
        <v>15</v>
      </c>
      <c r="O21" s="225">
        <v>1620</v>
      </c>
      <c r="P21" s="346">
        <v>8336</v>
      </c>
      <c r="Q21" s="467"/>
      <c r="R21" s="426"/>
    </row>
    <row r="22" spans="1:18" s="421" customFormat="1" ht="15" customHeight="1">
      <c r="A22" s="469" t="s">
        <v>597</v>
      </c>
      <c r="B22" s="225">
        <v>280379</v>
      </c>
      <c r="C22" s="225">
        <v>246835</v>
      </c>
      <c r="D22" s="225">
        <v>33544</v>
      </c>
      <c r="E22" s="225">
        <v>17891</v>
      </c>
      <c r="F22" s="225">
        <v>3068</v>
      </c>
      <c r="G22" s="225">
        <v>3044</v>
      </c>
      <c r="H22" s="225">
        <v>756</v>
      </c>
      <c r="I22" s="310" t="s">
        <v>41</v>
      </c>
      <c r="J22" s="225">
        <v>69</v>
      </c>
      <c r="K22" s="310" t="s">
        <v>41</v>
      </c>
      <c r="L22" s="310" t="s">
        <v>41</v>
      </c>
      <c r="M22" s="225">
        <v>282</v>
      </c>
      <c r="N22" s="310" t="s">
        <v>41</v>
      </c>
      <c r="O22" s="225">
        <v>411</v>
      </c>
      <c r="P22" s="346">
        <v>10261</v>
      </c>
      <c r="Q22" s="467"/>
      <c r="R22" s="426"/>
    </row>
    <row r="23" spans="1:18" s="421" customFormat="1" ht="15" customHeight="1">
      <c r="A23" s="469" t="s">
        <v>458</v>
      </c>
      <c r="B23" s="225">
        <v>252040</v>
      </c>
      <c r="C23" s="225">
        <v>169621</v>
      </c>
      <c r="D23" s="225">
        <v>82419</v>
      </c>
      <c r="E23" s="225">
        <v>2249</v>
      </c>
      <c r="F23" s="225">
        <v>1220</v>
      </c>
      <c r="G23" s="225">
        <v>576</v>
      </c>
      <c r="H23" s="225">
        <v>6</v>
      </c>
      <c r="I23" s="310" t="s">
        <v>41</v>
      </c>
      <c r="J23" s="225">
        <v>301</v>
      </c>
      <c r="K23" s="310" t="s">
        <v>41</v>
      </c>
      <c r="L23" s="310" t="s">
        <v>41</v>
      </c>
      <c r="M23" s="225">
        <v>146</v>
      </c>
      <c r="N23" s="310" t="s">
        <v>41</v>
      </c>
      <c r="O23" s="310" t="s">
        <v>41</v>
      </c>
      <c r="P23" s="310" t="s">
        <v>41</v>
      </c>
      <c r="Q23" s="467"/>
      <c r="R23" s="426"/>
    </row>
    <row r="24" spans="1:18" s="421" customFormat="1" ht="15" customHeight="1">
      <c r="A24" s="469" t="s">
        <v>598</v>
      </c>
      <c r="B24" s="225">
        <v>220463</v>
      </c>
      <c r="C24" s="225">
        <v>164988</v>
      </c>
      <c r="D24" s="225">
        <v>55475</v>
      </c>
      <c r="E24" s="225">
        <v>17808</v>
      </c>
      <c r="F24" s="225">
        <v>233</v>
      </c>
      <c r="G24" s="225">
        <v>2564</v>
      </c>
      <c r="H24" s="225">
        <v>3290</v>
      </c>
      <c r="I24" s="310" t="s">
        <v>41</v>
      </c>
      <c r="J24" s="225">
        <v>745</v>
      </c>
      <c r="K24" s="225">
        <v>4340</v>
      </c>
      <c r="L24" s="310" t="s">
        <v>41</v>
      </c>
      <c r="M24" s="225">
        <v>1584</v>
      </c>
      <c r="N24" s="310" t="s">
        <v>41</v>
      </c>
      <c r="O24" s="225">
        <v>2</v>
      </c>
      <c r="P24" s="346">
        <v>5050</v>
      </c>
      <c r="Q24" s="426"/>
      <c r="R24" s="426"/>
    </row>
    <row r="25" spans="1:18" s="389" customFormat="1" ht="15" customHeight="1">
      <c r="B25" s="470"/>
      <c r="C25" s="470"/>
      <c r="D25" s="470"/>
      <c r="E25" s="471"/>
      <c r="F25" s="471"/>
      <c r="G25" s="471"/>
      <c r="H25" s="471"/>
      <c r="I25" s="471"/>
      <c r="J25" s="471"/>
      <c r="K25" s="471"/>
      <c r="L25" s="471"/>
      <c r="M25" s="471"/>
      <c r="N25" s="471"/>
      <c r="O25" s="471"/>
      <c r="P25" s="471"/>
      <c r="Q25" s="408"/>
      <c r="R25" s="408"/>
    </row>
    <row r="26" spans="1:18" s="409" customFormat="1" ht="15" customHeight="1">
      <c r="A26" s="69"/>
      <c r="Q26" s="408"/>
      <c r="R26" s="408"/>
    </row>
    <row r="27" spans="1:18" s="409" customFormat="1" ht="15" customHeight="1">
      <c r="A27" s="232"/>
      <c r="Q27" s="408"/>
      <c r="R27" s="408"/>
    </row>
    <row r="28" spans="1:18" s="389" customFormat="1" ht="15" customHeight="1">
      <c r="Q28" s="408"/>
      <c r="R28" s="408"/>
    </row>
    <row r="29" spans="1:18" s="389" customFormat="1" ht="15" customHeight="1">
      <c r="Q29" s="408"/>
      <c r="R29" s="408"/>
    </row>
    <row r="30" spans="1:18" s="389" customFormat="1" ht="15" customHeight="1">
      <c r="Q30" s="408"/>
      <c r="R30" s="408"/>
    </row>
    <row r="31" spans="1:18" s="389" customFormat="1" ht="15" customHeight="1">
      <c r="Q31" s="408"/>
      <c r="R31" s="408"/>
    </row>
    <row r="32" spans="1:18" s="389" customFormat="1" ht="15" customHeight="1">
      <c r="Q32" s="408"/>
      <c r="R32" s="408"/>
    </row>
    <row r="33" spans="17:18" s="389" customFormat="1" ht="15" customHeight="1">
      <c r="Q33" s="408"/>
      <c r="R33" s="408"/>
    </row>
    <row r="34" spans="17:18" s="389" customFormat="1" ht="15" customHeight="1">
      <c r="Q34" s="408"/>
      <c r="R34" s="408"/>
    </row>
    <row r="35" spans="17:18" s="389" customFormat="1" ht="15" customHeight="1">
      <c r="Q35" s="408"/>
      <c r="R35" s="408"/>
    </row>
    <row r="36" spans="17:18" s="389" customFormat="1" ht="15" customHeight="1">
      <c r="Q36" s="408"/>
      <c r="R36" s="408"/>
    </row>
    <row r="37" spans="17:18" s="389" customFormat="1" ht="15" customHeight="1">
      <c r="Q37" s="408"/>
      <c r="R37" s="408"/>
    </row>
    <row r="38" spans="17:18" s="389" customFormat="1" ht="15" customHeight="1">
      <c r="Q38" s="408"/>
      <c r="R38" s="408"/>
    </row>
    <row r="39" spans="17:18" s="389" customFormat="1" ht="15" customHeight="1">
      <c r="Q39" s="408"/>
      <c r="R39" s="408"/>
    </row>
    <row r="40" spans="17:18" s="389" customFormat="1" ht="15" customHeight="1">
      <c r="Q40" s="408"/>
      <c r="R40" s="408"/>
    </row>
    <row r="41" spans="17:18" s="389" customFormat="1" ht="15" customHeight="1">
      <c r="Q41" s="408"/>
      <c r="R41" s="408"/>
    </row>
    <row r="42" spans="17:18" s="389" customFormat="1" ht="15" customHeight="1">
      <c r="Q42" s="408"/>
      <c r="R42" s="408"/>
    </row>
    <row r="43" spans="17:18" s="389" customFormat="1" ht="15" customHeight="1">
      <c r="Q43" s="408"/>
      <c r="R43" s="408"/>
    </row>
    <row r="44" spans="17:18" s="389" customFormat="1" ht="15" customHeight="1">
      <c r="Q44" s="408"/>
      <c r="R44" s="408"/>
    </row>
    <row r="45" spans="17:18" s="389" customFormat="1" ht="15" customHeight="1">
      <c r="Q45" s="408"/>
      <c r="R45" s="408"/>
    </row>
    <row r="46" spans="17:18" s="389" customFormat="1" ht="15" customHeight="1">
      <c r="Q46" s="408"/>
      <c r="R46" s="408"/>
    </row>
    <row r="47" spans="17:18" s="389" customFormat="1" ht="15" customHeight="1">
      <c r="Q47" s="408"/>
      <c r="R47" s="408"/>
    </row>
    <row r="48" spans="17:18" s="389" customFormat="1" ht="15" customHeight="1">
      <c r="Q48" s="408"/>
      <c r="R48" s="408"/>
    </row>
    <row r="49" spans="2:18" s="389" customFormat="1" ht="15" customHeight="1">
      <c r="Q49" s="408"/>
      <c r="R49" s="408"/>
    </row>
    <row r="50" spans="2:18" s="389" customFormat="1" ht="15" customHeight="1">
      <c r="Q50" s="408"/>
      <c r="R50" s="408"/>
    </row>
    <row r="51" spans="2:18" ht="15" customHeight="1"/>
    <row r="52" spans="2:18">
      <c r="B52" s="455"/>
    </row>
  </sheetData>
  <mergeCells count="21">
    <mergeCell ref="L4:L6"/>
    <mergeCell ref="A1:P1"/>
    <mergeCell ref="A2:P2"/>
    <mergeCell ref="A3:A6"/>
    <mergeCell ref="B3:D3"/>
    <mergeCell ref="E3:P3"/>
    <mergeCell ref="B4:B6"/>
    <mergeCell ref="C4:C6"/>
    <mergeCell ref="D4:D6"/>
    <mergeCell ref="E4:E6"/>
    <mergeCell ref="F4:F6"/>
    <mergeCell ref="G4:G6"/>
    <mergeCell ref="H4:H6"/>
    <mergeCell ref="I4:I6"/>
    <mergeCell ref="J4:J6"/>
    <mergeCell ref="K4:K6"/>
    <mergeCell ref="M4:N4"/>
    <mergeCell ref="O4:O6"/>
    <mergeCell ref="P4:P6"/>
    <mergeCell ref="M5:M6"/>
    <mergeCell ref="N5:N6"/>
  </mergeCells>
  <hyperlinks>
    <hyperlink ref="A2:B2" location="'Spis treści'!A1" display="'Spis treści'!A1" xr:uid="{00000000-0004-0000-2700-000000000000}"/>
    <hyperlink ref="A2:P2" location="'Spis tablic_DZIAŁ III '!A1" display="'Spis tablic_DZIAŁ III '!A1" xr:uid="{00000000-0004-0000-2700-000001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51"/>
  <sheetViews>
    <sheetView zoomScaleNormal="100" workbookViewId="0">
      <selection activeCell="H4" sqref="H4:K4"/>
    </sheetView>
  </sheetViews>
  <sheetFormatPr defaultColWidth="9.109375" defaultRowHeight="13.8"/>
  <cols>
    <col min="1" max="1" width="25.6640625" style="456" customWidth="1"/>
    <col min="2" max="11" width="13.6640625" style="456" customWidth="1"/>
    <col min="12" max="13" width="9.109375" style="457"/>
    <col min="14" max="16384" width="9.109375" style="456"/>
  </cols>
  <sheetData>
    <row r="1" spans="1:13" s="438" customFormat="1" ht="30" customHeight="1">
      <c r="A1" s="2252" t="s">
        <v>2882</v>
      </c>
      <c r="B1" s="2274"/>
      <c r="C1" s="2274"/>
      <c r="D1" s="2274"/>
      <c r="E1" s="2274"/>
      <c r="F1" s="2274"/>
      <c r="G1" s="2274"/>
      <c r="H1" s="2274"/>
      <c r="I1" s="2274"/>
      <c r="J1" s="2274"/>
      <c r="K1" s="2274"/>
      <c r="L1" s="448"/>
      <c r="M1" s="448"/>
    </row>
    <row r="2" spans="1:13" s="385" customFormat="1" ht="24.9" customHeight="1">
      <c r="A2" s="2115" t="s">
        <v>11</v>
      </c>
      <c r="B2" s="2115"/>
      <c r="C2" s="2115"/>
      <c r="D2" s="2115"/>
      <c r="E2" s="2115"/>
      <c r="F2" s="2115"/>
      <c r="G2" s="2115"/>
      <c r="H2" s="2115"/>
      <c r="I2" s="2115"/>
      <c r="J2" s="2115"/>
      <c r="K2" s="2115"/>
      <c r="L2" s="337"/>
      <c r="M2" s="337"/>
    </row>
    <row r="3" spans="1:13" s="439" customFormat="1" ht="24.9" customHeight="1">
      <c r="A3" s="2292" t="s">
        <v>360</v>
      </c>
      <c r="B3" s="2280" t="s">
        <v>641</v>
      </c>
      <c r="C3" s="2280" t="s">
        <v>642</v>
      </c>
      <c r="D3" s="2276" t="s">
        <v>421</v>
      </c>
      <c r="E3" s="2277"/>
      <c r="F3" s="2277"/>
      <c r="G3" s="2277"/>
      <c r="H3" s="2277"/>
      <c r="I3" s="2277"/>
      <c r="J3" s="2277"/>
      <c r="K3" s="2277"/>
      <c r="L3" s="431"/>
      <c r="M3" s="431"/>
    </row>
    <row r="4" spans="1:13" s="439" customFormat="1" ht="24.9" customHeight="1">
      <c r="A4" s="2293"/>
      <c r="B4" s="2280"/>
      <c r="C4" s="2280"/>
      <c r="D4" s="2281" t="s">
        <v>3065</v>
      </c>
      <c r="E4" s="2282"/>
      <c r="F4" s="2292"/>
      <c r="G4" s="2258" t="s">
        <v>608</v>
      </c>
      <c r="H4" s="2299" t="s">
        <v>423</v>
      </c>
      <c r="I4" s="2254"/>
      <c r="J4" s="2254"/>
      <c r="K4" s="2254"/>
      <c r="L4" s="431"/>
      <c r="M4" s="431"/>
    </row>
    <row r="5" spans="1:13" s="439" customFormat="1" ht="24.9" customHeight="1">
      <c r="A5" s="2293"/>
      <c r="B5" s="2280"/>
      <c r="C5" s="2280"/>
      <c r="D5" s="2258" t="s">
        <v>390</v>
      </c>
      <c r="E5" s="2280" t="s">
        <v>425</v>
      </c>
      <c r="F5" s="2181" t="s">
        <v>609</v>
      </c>
      <c r="G5" s="2256"/>
      <c r="H5" s="2280" t="s">
        <v>390</v>
      </c>
      <c r="I5" s="2182" t="s">
        <v>610</v>
      </c>
      <c r="J5" s="2184"/>
      <c r="K5" s="2299" t="s">
        <v>643</v>
      </c>
      <c r="L5" s="431"/>
      <c r="M5" s="431"/>
    </row>
    <row r="6" spans="1:13" s="439" customFormat="1" ht="24.9" customHeight="1">
      <c r="A6" s="2293"/>
      <c r="B6" s="2280"/>
      <c r="C6" s="2280"/>
      <c r="D6" s="2256"/>
      <c r="E6" s="2280"/>
      <c r="F6" s="2181"/>
      <c r="G6" s="2256"/>
      <c r="H6" s="2280"/>
      <c r="I6" s="2287" t="s">
        <v>128</v>
      </c>
      <c r="J6" s="2292" t="s">
        <v>612</v>
      </c>
      <c r="K6" s="2306"/>
      <c r="L6" s="431"/>
      <c r="M6" s="431"/>
    </row>
    <row r="7" spans="1:13" s="439" customFormat="1" ht="24.9" customHeight="1">
      <c r="A7" s="2293"/>
      <c r="B7" s="2280"/>
      <c r="C7" s="2280"/>
      <c r="D7" s="2256"/>
      <c r="E7" s="2280"/>
      <c r="F7" s="2181"/>
      <c r="G7" s="2256"/>
      <c r="H7" s="2280"/>
      <c r="I7" s="2288"/>
      <c r="J7" s="2293"/>
      <c r="K7" s="2306"/>
      <c r="L7" s="431"/>
      <c r="M7" s="431"/>
    </row>
    <row r="8" spans="1:13" s="439" customFormat="1" ht="24.9" customHeight="1">
      <c r="A8" s="2294"/>
      <c r="B8" s="2280"/>
      <c r="C8" s="2280"/>
      <c r="D8" s="2260"/>
      <c r="E8" s="2280"/>
      <c r="F8" s="2181"/>
      <c r="G8" s="2260"/>
      <c r="H8" s="2280"/>
      <c r="I8" s="2289"/>
      <c r="J8" s="2294"/>
      <c r="K8" s="2263"/>
      <c r="L8" s="431"/>
      <c r="M8" s="431"/>
    </row>
    <row r="9" spans="1:13" s="425" customFormat="1" ht="15" customHeight="1">
      <c r="A9" s="345" t="s">
        <v>439</v>
      </c>
      <c r="B9" s="225">
        <v>25667</v>
      </c>
      <c r="C9" s="225">
        <v>8056</v>
      </c>
      <c r="D9" s="225">
        <v>49949</v>
      </c>
      <c r="E9" s="225">
        <v>44118</v>
      </c>
      <c r="F9" s="225">
        <v>5831</v>
      </c>
      <c r="G9" s="225">
        <v>2181</v>
      </c>
      <c r="H9" s="225">
        <v>7964</v>
      </c>
      <c r="I9" s="225">
        <v>409</v>
      </c>
      <c r="J9" s="310" t="s">
        <v>41</v>
      </c>
      <c r="K9" s="310">
        <v>31</v>
      </c>
      <c r="L9" s="424"/>
      <c r="M9" s="424"/>
    </row>
    <row r="10" spans="1:13" s="421" customFormat="1" ht="15" customHeight="1">
      <c r="A10" s="208" t="s">
        <v>451</v>
      </c>
      <c r="B10" s="324">
        <v>25563</v>
      </c>
      <c r="C10" s="324">
        <v>7923</v>
      </c>
      <c r="D10" s="324">
        <v>48864</v>
      </c>
      <c r="E10" s="324">
        <v>43927</v>
      </c>
      <c r="F10" s="324">
        <v>4937</v>
      </c>
      <c r="G10" s="324">
        <v>1653</v>
      </c>
      <c r="H10" s="324">
        <v>6866</v>
      </c>
      <c r="I10" s="304">
        <v>567</v>
      </c>
      <c r="J10" s="310" t="s">
        <v>41</v>
      </c>
      <c r="K10" s="305">
        <v>36</v>
      </c>
      <c r="L10" s="426"/>
      <c r="M10" s="426"/>
    </row>
    <row r="11" spans="1:13" s="427" customFormat="1" ht="15" customHeight="1">
      <c r="A11" s="472" t="s">
        <v>584</v>
      </c>
      <c r="B11" s="225">
        <v>2497</v>
      </c>
      <c r="C11" s="225">
        <v>312</v>
      </c>
      <c r="D11" s="225">
        <v>3226</v>
      </c>
      <c r="E11" s="225">
        <v>3052</v>
      </c>
      <c r="F11" s="225">
        <v>174</v>
      </c>
      <c r="G11" s="225">
        <v>92</v>
      </c>
      <c r="H11" s="310" t="s">
        <v>41</v>
      </c>
      <c r="I11" s="310" t="s">
        <v>41</v>
      </c>
      <c r="J11" s="310" t="s">
        <v>41</v>
      </c>
      <c r="K11" s="310" t="s">
        <v>41</v>
      </c>
      <c r="L11" s="424"/>
      <c r="M11" s="424"/>
    </row>
    <row r="12" spans="1:13" s="427" customFormat="1" ht="15" customHeight="1">
      <c r="A12" s="472" t="s">
        <v>372</v>
      </c>
      <c r="B12" s="225">
        <v>143</v>
      </c>
      <c r="C12" s="225">
        <v>84</v>
      </c>
      <c r="D12" s="225">
        <v>317</v>
      </c>
      <c r="E12" s="225">
        <v>289</v>
      </c>
      <c r="F12" s="225">
        <v>28</v>
      </c>
      <c r="G12" s="310" t="s">
        <v>41</v>
      </c>
      <c r="H12" s="225">
        <v>18</v>
      </c>
      <c r="I12" s="310" t="s">
        <v>41</v>
      </c>
      <c r="J12" s="310" t="s">
        <v>41</v>
      </c>
      <c r="K12" s="310" t="s">
        <v>41</v>
      </c>
      <c r="L12" s="424"/>
      <c r="M12" s="424"/>
    </row>
    <row r="13" spans="1:13" s="427" customFormat="1" ht="15" customHeight="1">
      <c r="A13" s="472" t="s">
        <v>586</v>
      </c>
      <c r="B13" s="225">
        <v>1739</v>
      </c>
      <c r="C13" s="225">
        <v>388</v>
      </c>
      <c r="D13" s="225">
        <v>1108</v>
      </c>
      <c r="E13" s="225">
        <v>1082</v>
      </c>
      <c r="F13" s="225">
        <v>26</v>
      </c>
      <c r="G13" s="225">
        <v>156</v>
      </c>
      <c r="H13" s="225">
        <v>39</v>
      </c>
      <c r="I13" s="310" t="s">
        <v>41</v>
      </c>
      <c r="J13" s="310" t="s">
        <v>41</v>
      </c>
      <c r="K13" s="310" t="s">
        <v>41</v>
      </c>
      <c r="L13" s="424"/>
      <c r="M13" s="424"/>
    </row>
    <row r="14" spans="1:13" s="427" customFormat="1" ht="15" customHeight="1">
      <c r="A14" s="472" t="s">
        <v>587</v>
      </c>
      <c r="B14" s="225">
        <v>408</v>
      </c>
      <c r="C14" s="225">
        <v>54</v>
      </c>
      <c r="D14" s="225">
        <v>57</v>
      </c>
      <c r="E14" s="225">
        <v>57</v>
      </c>
      <c r="F14" s="310" t="s">
        <v>41</v>
      </c>
      <c r="G14" s="310" t="s">
        <v>41</v>
      </c>
      <c r="H14" s="225">
        <v>51</v>
      </c>
      <c r="I14" s="310" t="s">
        <v>41</v>
      </c>
      <c r="J14" s="310" t="s">
        <v>41</v>
      </c>
      <c r="K14" s="310" t="s">
        <v>41</v>
      </c>
      <c r="L14" s="424"/>
      <c r="M14" s="424"/>
    </row>
    <row r="15" spans="1:13" s="427" customFormat="1" ht="15" customHeight="1">
      <c r="A15" s="472" t="s">
        <v>588</v>
      </c>
      <c r="B15" s="225">
        <v>426</v>
      </c>
      <c r="C15" s="225">
        <v>221</v>
      </c>
      <c r="D15" s="225">
        <v>1028</v>
      </c>
      <c r="E15" s="225">
        <v>947</v>
      </c>
      <c r="F15" s="225">
        <v>81</v>
      </c>
      <c r="G15" s="225">
        <v>97</v>
      </c>
      <c r="H15" s="310" t="s">
        <v>41</v>
      </c>
      <c r="I15" s="310" t="s">
        <v>41</v>
      </c>
      <c r="J15" s="310" t="s">
        <v>41</v>
      </c>
      <c r="K15" s="310" t="s">
        <v>41</v>
      </c>
      <c r="L15" s="424"/>
      <c r="M15" s="424"/>
    </row>
    <row r="16" spans="1:13" s="427" customFormat="1" ht="15" customHeight="1">
      <c r="A16" s="472" t="s">
        <v>589</v>
      </c>
      <c r="B16" s="225">
        <v>5087</v>
      </c>
      <c r="C16" s="225">
        <v>1596</v>
      </c>
      <c r="D16" s="225">
        <v>8415</v>
      </c>
      <c r="E16" s="225">
        <v>6546</v>
      </c>
      <c r="F16" s="225">
        <v>1869</v>
      </c>
      <c r="G16" s="225">
        <v>3</v>
      </c>
      <c r="H16" s="225">
        <v>2840</v>
      </c>
      <c r="I16" s="309">
        <v>110</v>
      </c>
      <c r="J16" s="310" t="s">
        <v>41</v>
      </c>
      <c r="K16" s="310">
        <v>2</v>
      </c>
      <c r="L16" s="424"/>
      <c r="M16" s="424"/>
    </row>
    <row r="17" spans="1:13" s="427" customFormat="1" ht="15" customHeight="1">
      <c r="A17" s="472" t="s">
        <v>590</v>
      </c>
      <c r="B17" s="225">
        <v>9576</v>
      </c>
      <c r="C17" s="225">
        <v>3051</v>
      </c>
      <c r="D17" s="225">
        <v>19530</v>
      </c>
      <c r="E17" s="225">
        <v>18647</v>
      </c>
      <c r="F17" s="225">
        <v>883</v>
      </c>
      <c r="G17" s="225">
        <v>648</v>
      </c>
      <c r="H17" s="225">
        <v>35</v>
      </c>
      <c r="I17" s="309">
        <v>3</v>
      </c>
      <c r="J17" s="310" t="s">
        <v>41</v>
      </c>
      <c r="K17" s="310" t="s">
        <v>41</v>
      </c>
      <c r="L17" s="424"/>
      <c r="M17" s="424"/>
    </row>
    <row r="18" spans="1:13" s="427" customFormat="1" ht="15" customHeight="1">
      <c r="A18" s="472" t="s">
        <v>591</v>
      </c>
      <c r="B18" s="225">
        <v>170</v>
      </c>
      <c r="C18" s="225">
        <v>41</v>
      </c>
      <c r="D18" s="225">
        <v>1227</v>
      </c>
      <c r="E18" s="225">
        <v>1059</v>
      </c>
      <c r="F18" s="225">
        <v>168</v>
      </c>
      <c r="G18" s="310" t="s">
        <v>41</v>
      </c>
      <c r="H18" s="225">
        <v>3653</v>
      </c>
      <c r="I18" s="309">
        <v>440</v>
      </c>
      <c r="J18" s="310" t="s">
        <v>41</v>
      </c>
      <c r="K18" s="310" t="s">
        <v>41</v>
      </c>
      <c r="L18" s="424"/>
      <c r="M18" s="424"/>
    </row>
    <row r="19" spans="1:13" s="427" customFormat="1" ht="15" customHeight="1">
      <c r="A19" s="472" t="s">
        <v>592</v>
      </c>
      <c r="B19" s="225">
        <v>469</v>
      </c>
      <c r="C19" s="225">
        <v>185</v>
      </c>
      <c r="D19" s="225">
        <v>2196</v>
      </c>
      <c r="E19" s="225">
        <v>2106</v>
      </c>
      <c r="F19" s="225">
        <v>90</v>
      </c>
      <c r="G19" s="225">
        <v>45</v>
      </c>
      <c r="H19" s="225">
        <v>2</v>
      </c>
      <c r="I19" s="310" t="s">
        <v>41</v>
      </c>
      <c r="J19" s="310" t="s">
        <v>41</v>
      </c>
      <c r="K19" s="310" t="s">
        <v>41</v>
      </c>
      <c r="L19" s="424"/>
      <c r="M19" s="424"/>
    </row>
    <row r="20" spans="1:13" s="427" customFormat="1" ht="15" customHeight="1">
      <c r="A20" s="472" t="s">
        <v>593</v>
      </c>
      <c r="B20" s="225">
        <v>972</v>
      </c>
      <c r="C20" s="225">
        <v>234</v>
      </c>
      <c r="D20" s="225">
        <v>383</v>
      </c>
      <c r="E20" s="225">
        <v>308</v>
      </c>
      <c r="F20" s="225">
        <v>75</v>
      </c>
      <c r="G20" s="310" t="s">
        <v>41</v>
      </c>
      <c r="H20" s="310" t="s">
        <v>41</v>
      </c>
      <c r="I20" s="310" t="s">
        <v>41</v>
      </c>
      <c r="J20" s="310" t="s">
        <v>41</v>
      </c>
      <c r="K20" s="310" t="s">
        <v>41</v>
      </c>
      <c r="L20" s="424"/>
      <c r="M20" s="424"/>
    </row>
    <row r="21" spans="1:13" s="427" customFormat="1" ht="15" customHeight="1">
      <c r="A21" s="472" t="s">
        <v>594</v>
      </c>
      <c r="B21" s="225">
        <v>320</v>
      </c>
      <c r="C21" s="225">
        <v>158</v>
      </c>
      <c r="D21" s="225">
        <v>950</v>
      </c>
      <c r="E21" s="225">
        <v>888</v>
      </c>
      <c r="F21" s="225">
        <v>62</v>
      </c>
      <c r="G21" s="310" t="s">
        <v>41</v>
      </c>
      <c r="H21" s="225">
        <v>2</v>
      </c>
      <c r="I21" s="310" t="s">
        <v>41</v>
      </c>
      <c r="J21" s="310" t="s">
        <v>41</v>
      </c>
      <c r="K21" s="310" t="s">
        <v>41</v>
      </c>
      <c r="L21" s="424"/>
      <c r="M21" s="424"/>
    </row>
    <row r="22" spans="1:13" s="427" customFormat="1" ht="15" customHeight="1">
      <c r="A22" s="472" t="s">
        <v>595</v>
      </c>
      <c r="B22" s="225">
        <v>1193</v>
      </c>
      <c r="C22" s="225">
        <v>320</v>
      </c>
      <c r="D22" s="225">
        <v>2291</v>
      </c>
      <c r="E22" s="225">
        <v>2011</v>
      </c>
      <c r="F22" s="225">
        <v>280</v>
      </c>
      <c r="G22" s="225">
        <v>523</v>
      </c>
      <c r="H22" s="225">
        <v>60</v>
      </c>
      <c r="I22" s="310" t="s">
        <v>41</v>
      </c>
      <c r="J22" s="310" t="s">
        <v>41</v>
      </c>
      <c r="K22" s="310">
        <v>14</v>
      </c>
      <c r="L22" s="424"/>
      <c r="M22" s="424"/>
    </row>
    <row r="23" spans="1:13" s="427" customFormat="1" ht="15" customHeight="1">
      <c r="A23" s="472" t="s">
        <v>596</v>
      </c>
      <c r="B23" s="225">
        <v>129</v>
      </c>
      <c r="C23" s="225">
        <v>53</v>
      </c>
      <c r="D23" s="225">
        <v>393</v>
      </c>
      <c r="E23" s="225">
        <v>302</v>
      </c>
      <c r="F23" s="225">
        <v>91</v>
      </c>
      <c r="G23" s="225">
        <v>52</v>
      </c>
      <c r="H23" s="225">
        <v>140</v>
      </c>
      <c r="I23" s="309">
        <v>14</v>
      </c>
      <c r="J23" s="310" t="s">
        <v>41</v>
      </c>
      <c r="K23" s="310">
        <v>20</v>
      </c>
      <c r="L23" s="424"/>
      <c r="M23" s="424"/>
    </row>
    <row r="24" spans="1:13" s="427" customFormat="1" ht="15" customHeight="1">
      <c r="A24" s="469" t="s">
        <v>597</v>
      </c>
      <c r="B24" s="225">
        <v>1811</v>
      </c>
      <c r="C24" s="225">
        <v>993</v>
      </c>
      <c r="D24" s="225">
        <v>4481</v>
      </c>
      <c r="E24" s="225">
        <v>4428</v>
      </c>
      <c r="F24" s="225">
        <v>53</v>
      </c>
      <c r="G24" s="225">
        <v>1</v>
      </c>
      <c r="H24" s="225">
        <v>17</v>
      </c>
      <c r="I24" s="310" t="s">
        <v>41</v>
      </c>
      <c r="J24" s="310" t="s">
        <v>41</v>
      </c>
      <c r="K24" s="310" t="s">
        <v>41</v>
      </c>
      <c r="L24" s="424"/>
      <c r="M24" s="424"/>
    </row>
    <row r="25" spans="1:13" s="427" customFormat="1" ht="15" customHeight="1">
      <c r="A25" s="472" t="s">
        <v>458</v>
      </c>
      <c r="B25" s="225">
        <v>260</v>
      </c>
      <c r="C25" s="225">
        <v>145</v>
      </c>
      <c r="D25" s="225">
        <v>2665</v>
      </c>
      <c r="E25" s="225">
        <v>1734</v>
      </c>
      <c r="F25" s="225">
        <v>931</v>
      </c>
      <c r="G25" s="310" t="s">
        <v>41</v>
      </c>
      <c r="H25" s="310" t="s">
        <v>41</v>
      </c>
      <c r="I25" s="310" t="s">
        <v>41</v>
      </c>
      <c r="J25" s="310" t="s">
        <v>41</v>
      </c>
      <c r="K25" s="310" t="s">
        <v>41</v>
      </c>
      <c r="L25" s="424"/>
      <c r="M25" s="424"/>
    </row>
    <row r="26" spans="1:13" s="427" customFormat="1" ht="15" customHeight="1">
      <c r="A26" s="472" t="s">
        <v>598</v>
      </c>
      <c r="B26" s="225">
        <v>363</v>
      </c>
      <c r="C26" s="225">
        <v>88</v>
      </c>
      <c r="D26" s="225">
        <v>597</v>
      </c>
      <c r="E26" s="225">
        <v>471</v>
      </c>
      <c r="F26" s="225">
        <v>126</v>
      </c>
      <c r="G26" s="225">
        <v>36</v>
      </c>
      <c r="H26" s="225">
        <v>9</v>
      </c>
      <c r="I26" s="310" t="s">
        <v>41</v>
      </c>
      <c r="J26" s="310" t="s">
        <v>41</v>
      </c>
      <c r="K26" s="310" t="s">
        <v>41</v>
      </c>
      <c r="L26" s="424"/>
      <c r="M26" s="424"/>
    </row>
    <row r="27" spans="1:13" s="430" customFormat="1" ht="15" customHeight="1">
      <c r="L27" s="431"/>
      <c r="M27" s="431"/>
    </row>
    <row r="28" spans="1:13" s="430" customFormat="1" ht="15" customHeight="1">
      <c r="E28" s="473"/>
      <c r="F28" s="473"/>
      <c r="G28" s="473"/>
      <c r="H28" s="453"/>
      <c r="I28" s="453"/>
      <c r="L28" s="431"/>
      <c r="M28" s="431"/>
    </row>
    <row r="29" spans="1:13" s="430" customFormat="1" ht="15" customHeight="1">
      <c r="E29" s="473"/>
      <c r="F29" s="473"/>
      <c r="G29" s="473"/>
      <c r="H29" s="453"/>
      <c r="I29" s="453"/>
      <c r="L29" s="431"/>
      <c r="M29" s="431"/>
    </row>
    <row r="30" spans="1:13" s="430" customFormat="1" ht="15" customHeight="1">
      <c r="E30" s="473"/>
      <c r="F30" s="473"/>
      <c r="G30" s="473"/>
      <c r="H30" s="453"/>
      <c r="I30" s="453"/>
      <c r="L30" s="431"/>
      <c r="M30" s="431"/>
    </row>
    <row r="31" spans="1:13" s="430" customFormat="1" ht="15" customHeight="1">
      <c r="E31" s="473"/>
      <c r="F31" s="473"/>
      <c r="G31" s="473"/>
      <c r="H31" s="453"/>
      <c r="I31" s="453"/>
      <c r="L31" s="431"/>
      <c r="M31" s="431"/>
    </row>
    <row r="32" spans="1:13" s="430" customFormat="1" ht="15" customHeight="1">
      <c r="E32" s="473"/>
      <c r="F32" s="473"/>
      <c r="G32" s="473"/>
      <c r="H32" s="453"/>
      <c r="I32" s="453"/>
      <c r="L32" s="431"/>
      <c r="M32" s="431"/>
    </row>
    <row r="33" spans="5:13" s="430" customFormat="1" ht="15" customHeight="1">
      <c r="E33" s="473"/>
      <c r="F33" s="473"/>
      <c r="G33" s="473"/>
      <c r="H33" s="453"/>
      <c r="I33" s="453"/>
      <c r="L33" s="431"/>
      <c r="M33" s="431"/>
    </row>
    <row r="34" spans="5:13" s="430" customFormat="1" ht="15" customHeight="1">
      <c r="E34" s="473"/>
      <c r="F34" s="473"/>
      <c r="G34" s="473"/>
      <c r="H34" s="453"/>
      <c r="I34" s="453"/>
      <c r="L34" s="431"/>
      <c r="M34" s="431"/>
    </row>
    <row r="35" spans="5:13" s="430" customFormat="1" ht="15" customHeight="1">
      <c r="E35" s="473"/>
      <c r="F35" s="473"/>
      <c r="G35" s="473"/>
      <c r="H35" s="453"/>
      <c r="I35" s="453"/>
      <c r="L35" s="431"/>
      <c r="M35" s="431"/>
    </row>
    <row r="36" spans="5:13" s="430" customFormat="1" ht="15" customHeight="1">
      <c r="E36" s="473"/>
      <c r="F36" s="473"/>
      <c r="G36" s="473"/>
      <c r="H36" s="453"/>
      <c r="I36" s="453"/>
      <c r="L36" s="431"/>
      <c r="M36" s="431"/>
    </row>
    <row r="37" spans="5:13" s="430" customFormat="1" ht="15" customHeight="1">
      <c r="E37" s="473"/>
      <c r="F37" s="473"/>
      <c r="G37" s="473"/>
      <c r="H37" s="453"/>
      <c r="I37" s="453"/>
      <c r="L37" s="431"/>
      <c r="M37" s="431"/>
    </row>
    <row r="38" spans="5:13" s="430" customFormat="1" ht="15" customHeight="1">
      <c r="E38" s="473"/>
      <c r="F38" s="473"/>
      <c r="G38" s="473"/>
      <c r="H38" s="453"/>
      <c r="I38" s="453"/>
      <c r="L38" s="431"/>
      <c r="M38" s="431"/>
    </row>
    <row r="39" spans="5:13" s="430" customFormat="1" ht="15" customHeight="1">
      <c r="E39" s="473"/>
      <c r="F39" s="473"/>
      <c r="G39" s="473"/>
      <c r="H39" s="453"/>
      <c r="I39" s="453"/>
      <c r="L39" s="431"/>
      <c r="M39" s="431"/>
    </row>
    <row r="40" spans="5:13" s="430" customFormat="1" ht="15" customHeight="1">
      <c r="E40" s="473"/>
      <c r="F40" s="473"/>
      <c r="G40" s="473"/>
      <c r="H40" s="453"/>
      <c r="I40" s="453"/>
      <c r="L40" s="431"/>
      <c r="M40" s="431"/>
    </row>
    <row r="41" spans="5:13" s="430" customFormat="1" ht="15" customHeight="1">
      <c r="E41" s="473"/>
      <c r="F41" s="473"/>
      <c r="G41" s="473"/>
      <c r="H41" s="453"/>
      <c r="I41" s="453"/>
      <c r="L41" s="431"/>
      <c r="M41" s="431"/>
    </row>
    <row r="42" spans="5:13" s="430" customFormat="1" ht="15" customHeight="1">
      <c r="E42" s="473"/>
      <c r="F42" s="473"/>
      <c r="G42" s="473"/>
      <c r="H42" s="453"/>
      <c r="I42" s="453"/>
      <c r="L42" s="431"/>
      <c r="M42" s="431"/>
    </row>
    <row r="43" spans="5:13" s="430" customFormat="1" ht="15" customHeight="1">
      <c r="E43" s="473"/>
      <c r="F43" s="473"/>
      <c r="G43" s="473"/>
      <c r="H43" s="453"/>
      <c r="I43" s="453"/>
      <c r="L43" s="431"/>
      <c r="M43" s="431"/>
    </row>
    <row r="44" spans="5:13" s="430" customFormat="1" ht="15" customHeight="1">
      <c r="E44" s="473"/>
      <c r="F44" s="473"/>
      <c r="G44" s="473"/>
      <c r="L44" s="431"/>
      <c r="M44" s="431"/>
    </row>
    <row r="45" spans="5:13" s="430" customFormat="1" ht="15" customHeight="1">
      <c r="L45" s="431"/>
      <c r="M45" s="431"/>
    </row>
    <row r="46" spans="5:13" s="430" customFormat="1" ht="15" customHeight="1">
      <c r="L46" s="431"/>
      <c r="M46" s="431"/>
    </row>
    <row r="47" spans="5:13" s="430" customFormat="1" ht="15" customHeight="1">
      <c r="L47" s="431"/>
      <c r="M47" s="431"/>
    </row>
    <row r="51" spans="2:2">
      <c r="B51" s="455"/>
    </row>
  </sheetData>
  <mergeCells count="17">
    <mergeCell ref="A1:K1"/>
    <mergeCell ref="A2:K2"/>
    <mergeCell ref="A3:A8"/>
    <mergeCell ref="B3:B8"/>
    <mergeCell ref="C3:C8"/>
    <mergeCell ref="D3:K3"/>
    <mergeCell ref="D4:F4"/>
    <mergeCell ref="G4:G8"/>
    <mergeCell ref="H4:K4"/>
    <mergeCell ref="D5:D8"/>
    <mergeCell ref="E5:E8"/>
    <mergeCell ref="F5:F8"/>
    <mergeCell ref="H5:H8"/>
    <mergeCell ref="I5:J5"/>
    <mergeCell ref="K5:K8"/>
    <mergeCell ref="I6:I8"/>
    <mergeCell ref="J6:J8"/>
  </mergeCells>
  <hyperlinks>
    <hyperlink ref="A2:B2" location="'Spis treści'!A1" display="'Spis treści'!A1" xr:uid="{00000000-0004-0000-2800-000000000000}"/>
    <hyperlink ref="A2:K2" location="'Spis tablic_DZIAŁ III '!A1" display="'Spis tablic_DZIAŁ III '!A1" xr:uid="{00000000-0004-0000-2800-000001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K50"/>
  <sheetViews>
    <sheetView zoomScaleNormal="100" workbookViewId="0">
      <selection activeCell="F4" sqref="F4:I4"/>
    </sheetView>
  </sheetViews>
  <sheetFormatPr defaultColWidth="9.109375" defaultRowHeight="13.8"/>
  <cols>
    <col min="1" max="1" width="25.6640625" style="456" customWidth="1"/>
    <col min="2" max="10" width="13.6640625" style="456" customWidth="1"/>
    <col min="11" max="11" width="9.109375" style="457"/>
    <col min="12" max="16384" width="9.109375" style="456"/>
  </cols>
  <sheetData>
    <row r="1" spans="1:11" s="438" customFormat="1" ht="30" customHeight="1">
      <c r="A1" s="2252" t="s">
        <v>2883</v>
      </c>
      <c r="B1" s="2274"/>
      <c r="C1" s="2274"/>
      <c r="D1" s="2274"/>
      <c r="E1" s="2274"/>
      <c r="F1" s="2274"/>
      <c r="G1" s="2274"/>
      <c r="H1" s="2274"/>
      <c r="I1" s="2274"/>
      <c r="J1" s="2274"/>
      <c r="K1" s="448"/>
    </row>
    <row r="2" spans="1:11" s="385" customFormat="1" ht="24.9" customHeight="1">
      <c r="A2" s="2115" t="s">
        <v>11</v>
      </c>
      <c r="B2" s="2115"/>
      <c r="C2" s="2115"/>
      <c r="D2" s="2115"/>
      <c r="E2" s="2115"/>
      <c r="F2" s="2115"/>
      <c r="G2" s="2115"/>
      <c r="H2" s="2115"/>
      <c r="I2" s="2115"/>
      <c r="J2" s="2115"/>
      <c r="K2" s="337"/>
    </row>
    <row r="3" spans="1:11" s="439" customFormat="1" ht="24.9" customHeight="1">
      <c r="A3" s="2275" t="s">
        <v>360</v>
      </c>
      <c r="B3" s="2276" t="s">
        <v>613</v>
      </c>
      <c r="C3" s="2277"/>
      <c r="D3" s="2277"/>
      <c r="E3" s="2277"/>
      <c r="F3" s="2277"/>
      <c r="G3" s="2277"/>
      <c r="H3" s="2277"/>
      <c r="I3" s="2277"/>
      <c r="J3" s="2277"/>
      <c r="K3" s="431"/>
    </row>
    <row r="4" spans="1:11" s="439" customFormat="1" ht="24.9" customHeight="1">
      <c r="A4" s="2275"/>
      <c r="B4" s="2281" t="s">
        <v>3065</v>
      </c>
      <c r="C4" s="2282"/>
      <c r="D4" s="2292"/>
      <c r="E4" s="2258" t="s">
        <v>608</v>
      </c>
      <c r="F4" s="2299" t="s">
        <v>423</v>
      </c>
      <c r="G4" s="2254"/>
      <c r="H4" s="2254"/>
      <c r="I4" s="2300"/>
      <c r="J4" s="2276" t="s">
        <v>644</v>
      </c>
      <c r="K4" s="431"/>
    </row>
    <row r="5" spans="1:11" s="439" customFormat="1" ht="24.9" customHeight="1">
      <c r="A5" s="2275"/>
      <c r="B5" s="2258" t="s">
        <v>390</v>
      </c>
      <c r="C5" s="2181" t="s">
        <v>425</v>
      </c>
      <c r="D5" s="2181" t="s">
        <v>609</v>
      </c>
      <c r="E5" s="2256"/>
      <c r="F5" s="2281" t="s">
        <v>364</v>
      </c>
      <c r="G5" s="2182" t="s">
        <v>626</v>
      </c>
      <c r="H5" s="2184"/>
      <c r="I5" s="2258" t="s">
        <v>643</v>
      </c>
      <c r="J5" s="2276"/>
      <c r="K5" s="431"/>
    </row>
    <row r="6" spans="1:11" s="439" customFormat="1" ht="24.9" customHeight="1">
      <c r="A6" s="2275"/>
      <c r="B6" s="2256"/>
      <c r="C6" s="2181"/>
      <c r="D6" s="2181"/>
      <c r="E6" s="2256"/>
      <c r="F6" s="2288"/>
      <c r="G6" s="2287" t="s">
        <v>645</v>
      </c>
      <c r="H6" s="2287" t="s">
        <v>646</v>
      </c>
      <c r="I6" s="2256"/>
      <c r="J6" s="2276"/>
      <c r="K6" s="431"/>
    </row>
    <row r="7" spans="1:11" s="439" customFormat="1" ht="24.9" customHeight="1">
      <c r="A7" s="2275"/>
      <c r="B7" s="2260"/>
      <c r="C7" s="2181"/>
      <c r="D7" s="2181"/>
      <c r="E7" s="2260"/>
      <c r="F7" s="2289"/>
      <c r="G7" s="2289"/>
      <c r="H7" s="2289"/>
      <c r="I7" s="2260"/>
      <c r="J7" s="2276"/>
      <c r="K7" s="431"/>
    </row>
    <row r="8" spans="1:11" s="425" customFormat="1" ht="15" customHeight="1">
      <c r="A8" s="345" t="s">
        <v>439</v>
      </c>
      <c r="B8" s="225">
        <v>69454</v>
      </c>
      <c r="C8" s="225">
        <v>57334</v>
      </c>
      <c r="D8" s="225">
        <v>12120</v>
      </c>
      <c r="E8" s="225">
        <v>5689</v>
      </c>
      <c r="F8" s="225">
        <v>13903</v>
      </c>
      <c r="G8" s="225">
        <v>2072</v>
      </c>
      <c r="H8" s="310" t="s">
        <v>41</v>
      </c>
      <c r="I8" s="309">
        <v>4</v>
      </c>
      <c r="J8" s="346">
        <v>631</v>
      </c>
      <c r="K8" s="424"/>
    </row>
    <row r="9" spans="1:11" s="421" customFormat="1" ht="15" customHeight="1">
      <c r="A9" s="208" t="s">
        <v>451</v>
      </c>
      <c r="B9" s="324">
        <v>86386</v>
      </c>
      <c r="C9" s="324">
        <v>74195</v>
      </c>
      <c r="D9" s="324">
        <v>12191</v>
      </c>
      <c r="E9" s="324">
        <v>3733</v>
      </c>
      <c r="F9" s="324">
        <v>9708</v>
      </c>
      <c r="G9" s="324">
        <v>1315</v>
      </c>
      <c r="H9" s="310" t="s">
        <v>41</v>
      </c>
      <c r="I9" s="304">
        <v>21</v>
      </c>
      <c r="J9" s="305">
        <v>591</v>
      </c>
      <c r="K9" s="426"/>
    </row>
    <row r="10" spans="1:11" s="427" customFormat="1" ht="15" customHeight="1">
      <c r="A10" s="472" t="s">
        <v>584</v>
      </c>
      <c r="B10" s="225">
        <v>2413</v>
      </c>
      <c r="C10" s="225">
        <v>1773</v>
      </c>
      <c r="D10" s="225">
        <v>640</v>
      </c>
      <c r="E10" s="225">
        <v>82</v>
      </c>
      <c r="F10" s="225">
        <v>72</v>
      </c>
      <c r="G10" s="310" t="s">
        <v>41</v>
      </c>
      <c r="H10" s="310" t="s">
        <v>41</v>
      </c>
      <c r="I10" s="310" t="s">
        <v>41</v>
      </c>
      <c r="J10" s="310">
        <v>130</v>
      </c>
      <c r="K10" s="424"/>
    </row>
    <row r="11" spans="1:11" s="427" customFormat="1" ht="15" customHeight="1">
      <c r="A11" s="472" t="s">
        <v>372</v>
      </c>
      <c r="B11" s="225">
        <v>481</v>
      </c>
      <c r="C11" s="225">
        <v>390</v>
      </c>
      <c r="D11" s="225">
        <v>91</v>
      </c>
      <c r="E11" s="310" t="s">
        <v>41</v>
      </c>
      <c r="F11" s="225">
        <v>7</v>
      </c>
      <c r="G11" s="310" t="s">
        <v>41</v>
      </c>
      <c r="H11" s="310" t="s">
        <v>41</v>
      </c>
      <c r="I11" s="310" t="s">
        <v>41</v>
      </c>
      <c r="J11" s="310" t="s">
        <v>41</v>
      </c>
      <c r="K11" s="424"/>
    </row>
    <row r="12" spans="1:11" s="427" customFormat="1" ht="15" customHeight="1">
      <c r="A12" s="472" t="s">
        <v>586</v>
      </c>
      <c r="B12" s="225">
        <v>765</v>
      </c>
      <c r="C12" s="225">
        <v>695</v>
      </c>
      <c r="D12" s="225">
        <v>70</v>
      </c>
      <c r="E12" s="225">
        <v>10</v>
      </c>
      <c r="F12" s="225">
        <v>2261</v>
      </c>
      <c r="G12" s="310" t="s">
        <v>41</v>
      </c>
      <c r="H12" s="310" t="s">
        <v>41</v>
      </c>
      <c r="I12" s="310" t="s">
        <v>41</v>
      </c>
      <c r="J12" s="310" t="s">
        <v>41</v>
      </c>
      <c r="K12" s="424"/>
    </row>
    <row r="13" spans="1:11" s="427" customFormat="1" ht="15" customHeight="1">
      <c r="A13" s="472" t="s">
        <v>587</v>
      </c>
      <c r="B13" s="225">
        <v>279</v>
      </c>
      <c r="C13" s="225">
        <v>157</v>
      </c>
      <c r="D13" s="225">
        <v>122</v>
      </c>
      <c r="E13" s="310" t="s">
        <v>41</v>
      </c>
      <c r="F13" s="310" t="s">
        <v>41</v>
      </c>
      <c r="G13" s="310" t="s">
        <v>41</v>
      </c>
      <c r="H13" s="310" t="s">
        <v>41</v>
      </c>
      <c r="I13" s="310" t="s">
        <v>41</v>
      </c>
      <c r="J13" s="310" t="s">
        <v>41</v>
      </c>
      <c r="K13" s="424"/>
    </row>
    <row r="14" spans="1:11" s="427" customFormat="1" ht="15" customHeight="1">
      <c r="A14" s="472" t="s">
        <v>588</v>
      </c>
      <c r="B14" s="225">
        <v>1562</v>
      </c>
      <c r="C14" s="225">
        <v>1421</v>
      </c>
      <c r="D14" s="225">
        <v>141</v>
      </c>
      <c r="E14" s="225">
        <v>336</v>
      </c>
      <c r="F14" s="225">
        <v>486</v>
      </c>
      <c r="G14" s="225">
        <v>56</v>
      </c>
      <c r="H14" s="310" t="s">
        <v>41</v>
      </c>
      <c r="I14" s="310" t="s">
        <v>41</v>
      </c>
      <c r="J14" s="310" t="s">
        <v>41</v>
      </c>
      <c r="K14" s="424"/>
    </row>
    <row r="15" spans="1:11" s="427" customFormat="1" ht="15" customHeight="1">
      <c r="A15" s="472" t="s">
        <v>589</v>
      </c>
      <c r="B15" s="225">
        <v>32359</v>
      </c>
      <c r="C15" s="225">
        <v>28227</v>
      </c>
      <c r="D15" s="225">
        <v>4132</v>
      </c>
      <c r="E15" s="225">
        <v>24</v>
      </c>
      <c r="F15" s="225">
        <v>2085</v>
      </c>
      <c r="G15" s="225">
        <v>39</v>
      </c>
      <c r="H15" s="310" t="s">
        <v>41</v>
      </c>
      <c r="I15" s="309">
        <v>1</v>
      </c>
      <c r="J15" s="310">
        <v>52</v>
      </c>
      <c r="K15" s="424"/>
    </row>
    <row r="16" spans="1:11" s="427" customFormat="1" ht="15" customHeight="1">
      <c r="A16" s="472" t="s">
        <v>590</v>
      </c>
      <c r="B16" s="225">
        <v>25959</v>
      </c>
      <c r="C16" s="225">
        <v>24072</v>
      </c>
      <c r="D16" s="225">
        <v>1887</v>
      </c>
      <c r="E16" s="225">
        <v>2322</v>
      </c>
      <c r="F16" s="225">
        <v>145</v>
      </c>
      <c r="G16" s="225">
        <v>125</v>
      </c>
      <c r="H16" s="310" t="s">
        <v>41</v>
      </c>
      <c r="I16" s="309">
        <v>4</v>
      </c>
      <c r="J16" s="310">
        <v>214</v>
      </c>
      <c r="K16" s="424"/>
    </row>
    <row r="17" spans="1:11" s="427" customFormat="1" ht="15" customHeight="1">
      <c r="A17" s="472" t="s">
        <v>591</v>
      </c>
      <c r="B17" s="225">
        <v>513</v>
      </c>
      <c r="C17" s="225">
        <v>208</v>
      </c>
      <c r="D17" s="225">
        <v>305</v>
      </c>
      <c r="E17" s="310" t="s">
        <v>41</v>
      </c>
      <c r="F17" s="225">
        <v>2388</v>
      </c>
      <c r="G17" s="225">
        <v>1082</v>
      </c>
      <c r="H17" s="310" t="s">
        <v>41</v>
      </c>
      <c r="I17" s="310" t="s">
        <v>41</v>
      </c>
      <c r="J17" s="310" t="s">
        <v>41</v>
      </c>
      <c r="K17" s="424"/>
    </row>
    <row r="18" spans="1:11" s="427" customFormat="1" ht="15" customHeight="1">
      <c r="A18" s="472" t="s">
        <v>592</v>
      </c>
      <c r="B18" s="225">
        <v>2521</v>
      </c>
      <c r="C18" s="225">
        <v>2187</v>
      </c>
      <c r="D18" s="225">
        <v>334</v>
      </c>
      <c r="E18" s="225">
        <v>23</v>
      </c>
      <c r="F18" s="225">
        <v>67</v>
      </c>
      <c r="G18" s="225">
        <v>5</v>
      </c>
      <c r="H18" s="310" t="s">
        <v>41</v>
      </c>
      <c r="I18" s="310" t="s">
        <v>41</v>
      </c>
      <c r="J18" s="310" t="s">
        <v>41</v>
      </c>
      <c r="K18" s="424"/>
    </row>
    <row r="19" spans="1:11" s="427" customFormat="1" ht="15" customHeight="1">
      <c r="A19" s="472" t="s">
        <v>593</v>
      </c>
      <c r="B19" s="225">
        <v>1938</v>
      </c>
      <c r="C19" s="225">
        <v>1769</v>
      </c>
      <c r="D19" s="225">
        <v>169</v>
      </c>
      <c r="E19" s="310" t="s">
        <v>41</v>
      </c>
      <c r="F19" s="310" t="s">
        <v>41</v>
      </c>
      <c r="G19" s="310" t="s">
        <v>41</v>
      </c>
      <c r="H19" s="310" t="s">
        <v>41</v>
      </c>
      <c r="I19" s="310" t="s">
        <v>41</v>
      </c>
      <c r="J19" s="310" t="s">
        <v>41</v>
      </c>
      <c r="K19" s="424"/>
    </row>
    <row r="20" spans="1:11" s="427" customFormat="1" ht="15" customHeight="1">
      <c r="A20" s="472" t="s">
        <v>594</v>
      </c>
      <c r="B20" s="225">
        <v>6682</v>
      </c>
      <c r="C20" s="225">
        <v>6556</v>
      </c>
      <c r="D20" s="225">
        <v>126</v>
      </c>
      <c r="E20" s="310" t="s">
        <v>41</v>
      </c>
      <c r="F20" s="225">
        <v>146</v>
      </c>
      <c r="G20" s="310" t="s">
        <v>41</v>
      </c>
      <c r="H20" s="310" t="s">
        <v>41</v>
      </c>
      <c r="I20" s="310" t="s">
        <v>41</v>
      </c>
      <c r="J20" s="310" t="s">
        <v>41</v>
      </c>
      <c r="K20" s="424"/>
    </row>
    <row r="21" spans="1:11" s="427" customFormat="1" ht="15" customHeight="1">
      <c r="A21" s="472" t="s">
        <v>595</v>
      </c>
      <c r="B21" s="225">
        <v>2099</v>
      </c>
      <c r="C21" s="225">
        <v>1598</v>
      </c>
      <c r="D21" s="225">
        <v>501</v>
      </c>
      <c r="E21" s="225">
        <v>408</v>
      </c>
      <c r="F21" s="310" t="s">
        <v>41</v>
      </c>
      <c r="G21" s="310" t="s">
        <v>41</v>
      </c>
      <c r="H21" s="310" t="s">
        <v>41</v>
      </c>
      <c r="I21" s="310" t="s">
        <v>41</v>
      </c>
      <c r="J21" s="310">
        <v>77</v>
      </c>
      <c r="K21" s="424"/>
    </row>
    <row r="22" spans="1:11" s="427" customFormat="1" ht="15" customHeight="1">
      <c r="A22" s="472" t="s">
        <v>596</v>
      </c>
      <c r="B22" s="225">
        <v>407</v>
      </c>
      <c r="C22" s="225">
        <v>335</v>
      </c>
      <c r="D22" s="225">
        <v>72</v>
      </c>
      <c r="E22" s="225">
        <v>244</v>
      </c>
      <c r="F22" s="225">
        <v>119</v>
      </c>
      <c r="G22" s="225">
        <v>6</v>
      </c>
      <c r="H22" s="310" t="s">
        <v>41</v>
      </c>
      <c r="I22" s="309">
        <v>16</v>
      </c>
      <c r="J22" s="310">
        <v>71</v>
      </c>
      <c r="K22" s="424"/>
    </row>
    <row r="23" spans="1:11" s="427" customFormat="1" ht="15" customHeight="1">
      <c r="A23" s="469" t="s">
        <v>597</v>
      </c>
      <c r="B23" s="225">
        <v>3902</v>
      </c>
      <c r="C23" s="225">
        <v>2464</v>
      </c>
      <c r="D23" s="225">
        <v>1438</v>
      </c>
      <c r="E23" s="225">
        <v>60</v>
      </c>
      <c r="F23" s="225">
        <v>1185</v>
      </c>
      <c r="G23" s="225">
        <v>2</v>
      </c>
      <c r="H23" s="310" t="s">
        <v>41</v>
      </c>
      <c r="I23" s="310" t="s">
        <v>41</v>
      </c>
      <c r="J23" s="310">
        <v>4</v>
      </c>
      <c r="K23" s="424"/>
    </row>
    <row r="24" spans="1:11" s="427" customFormat="1" ht="15" customHeight="1">
      <c r="A24" s="472" t="s">
        <v>458</v>
      </c>
      <c r="B24" s="225">
        <v>2453</v>
      </c>
      <c r="C24" s="225">
        <v>992</v>
      </c>
      <c r="D24" s="225">
        <v>1461</v>
      </c>
      <c r="E24" s="310" t="s">
        <v>41</v>
      </c>
      <c r="F24" s="310" t="s">
        <v>41</v>
      </c>
      <c r="G24" s="310" t="s">
        <v>41</v>
      </c>
      <c r="H24" s="310" t="s">
        <v>41</v>
      </c>
      <c r="I24" s="310" t="s">
        <v>41</v>
      </c>
      <c r="J24" s="310" t="s">
        <v>41</v>
      </c>
      <c r="K24" s="424"/>
    </row>
    <row r="25" spans="1:11" s="427" customFormat="1" ht="15" customHeight="1">
      <c r="A25" s="472" t="s">
        <v>598</v>
      </c>
      <c r="B25" s="225">
        <v>2053</v>
      </c>
      <c r="C25" s="225">
        <v>1351</v>
      </c>
      <c r="D25" s="225">
        <v>702</v>
      </c>
      <c r="E25" s="225">
        <v>224</v>
      </c>
      <c r="F25" s="225">
        <v>747</v>
      </c>
      <c r="G25" s="310" t="s">
        <v>41</v>
      </c>
      <c r="H25" s="310" t="s">
        <v>41</v>
      </c>
      <c r="I25" s="310" t="s">
        <v>41</v>
      </c>
      <c r="J25" s="310">
        <v>43</v>
      </c>
      <c r="K25" s="424"/>
    </row>
    <row r="26" spans="1:11" s="430" customFormat="1" ht="15" customHeight="1">
      <c r="B26" s="474"/>
      <c r="C26" s="475"/>
      <c r="D26" s="475"/>
      <c r="E26" s="475"/>
      <c r="F26" s="476"/>
      <c r="G26" s="476"/>
      <c r="H26" s="476"/>
      <c r="I26" s="476"/>
      <c r="J26" s="476"/>
      <c r="K26" s="431"/>
    </row>
    <row r="27" spans="1:11" s="430" customFormat="1" ht="15" customHeight="1">
      <c r="C27" s="473"/>
      <c r="D27" s="473"/>
      <c r="E27" s="473"/>
      <c r="F27" s="453"/>
      <c r="G27" s="453"/>
      <c r="K27" s="431"/>
    </row>
    <row r="28" spans="1:11" s="430" customFormat="1" ht="15" customHeight="1">
      <c r="C28" s="473"/>
      <c r="D28" s="473"/>
      <c r="E28" s="473"/>
      <c r="F28" s="453"/>
      <c r="G28" s="453"/>
      <c r="K28" s="431"/>
    </row>
    <row r="29" spans="1:11" s="430" customFormat="1" ht="15" customHeight="1">
      <c r="C29" s="473"/>
      <c r="D29" s="473"/>
      <c r="E29" s="473"/>
      <c r="F29" s="453"/>
      <c r="G29" s="453"/>
      <c r="K29" s="431"/>
    </row>
    <row r="30" spans="1:11" s="430" customFormat="1" ht="15" customHeight="1">
      <c r="C30" s="473"/>
      <c r="D30" s="473"/>
      <c r="E30" s="473"/>
      <c r="F30" s="453"/>
      <c r="G30" s="453"/>
      <c r="K30" s="431"/>
    </row>
    <row r="31" spans="1:11" s="430" customFormat="1" ht="15" customHeight="1">
      <c r="C31" s="473"/>
      <c r="D31" s="473"/>
      <c r="E31" s="473"/>
      <c r="F31" s="453"/>
      <c r="G31" s="453"/>
      <c r="K31" s="431"/>
    </row>
    <row r="32" spans="1:11" s="430" customFormat="1" ht="15" customHeight="1">
      <c r="C32" s="473"/>
      <c r="D32" s="473"/>
      <c r="E32" s="473"/>
      <c r="F32" s="453"/>
      <c r="G32" s="453"/>
      <c r="K32" s="431"/>
    </row>
    <row r="33" spans="3:11" s="430" customFormat="1" ht="15" customHeight="1">
      <c r="C33" s="473"/>
      <c r="D33" s="473"/>
      <c r="E33" s="473"/>
      <c r="F33" s="453"/>
      <c r="G33" s="453"/>
      <c r="K33" s="431"/>
    </row>
    <row r="34" spans="3:11" s="430" customFormat="1" ht="15" customHeight="1">
      <c r="C34" s="473"/>
      <c r="D34" s="473"/>
      <c r="E34" s="473"/>
      <c r="F34" s="453"/>
      <c r="G34" s="453"/>
      <c r="K34" s="431"/>
    </row>
    <row r="35" spans="3:11" s="430" customFormat="1" ht="15" customHeight="1">
      <c r="C35" s="473"/>
      <c r="D35" s="473"/>
      <c r="E35" s="473"/>
      <c r="F35" s="453"/>
      <c r="G35" s="453"/>
      <c r="K35" s="431"/>
    </row>
    <row r="36" spans="3:11" s="430" customFormat="1" ht="15" customHeight="1">
      <c r="C36" s="473"/>
      <c r="D36" s="473"/>
      <c r="E36" s="473"/>
      <c r="F36" s="453"/>
      <c r="G36" s="453"/>
      <c r="K36" s="431"/>
    </row>
    <row r="37" spans="3:11" s="430" customFormat="1" ht="15" customHeight="1">
      <c r="C37" s="473"/>
      <c r="D37" s="473"/>
      <c r="E37" s="473"/>
      <c r="F37" s="453"/>
      <c r="G37" s="453"/>
      <c r="K37" s="431"/>
    </row>
    <row r="38" spans="3:11" s="430" customFormat="1" ht="15" customHeight="1">
      <c r="C38" s="473"/>
      <c r="D38" s="473"/>
      <c r="E38" s="473"/>
      <c r="F38" s="453"/>
      <c r="G38" s="453"/>
      <c r="K38" s="431"/>
    </row>
    <row r="39" spans="3:11" s="430" customFormat="1" ht="15" customHeight="1">
      <c r="C39" s="473"/>
      <c r="D39" s="473"/>
      <c r="E39" s="473"/>
      <c r="F39" s="453"/>
      <c r="G39" s="453"/>
      <c r="K39" s="431"/>
    </row>
    <row r="40" spans="3:11" s="430" customFormat="1" ht="15" customHeight="1">
      <c r="C40" s="473"/>
      <c r="D40" s="473"/>
      <c r="E40" s="473"/>
      <c r="F40" s="453"/>
      <c r="G40" s="453"/>
      <c r="K40" s="431"/>
    </row>
    <row r="41" spans="3:11" s="430" customFormat="1" ht="15" customHeight="1">
      <c r="C41" s="473"/>
      <c r="D41" s="473"/>
      <c r="E41" s="473"/>
      <c r="F41" s="453"/>
      <c r="G41" s="453"/>
      <c r="K41" s="431"/>
    </row>
    <row r="42" spans="3:11" s="430" customFormat="1" ht="15" customHeight="1">
      <c r="K42" s="431"/>
    </row>
    <row r="43" spans="3:11" s="430" customFormat="1" ht="15" customHeight="1">
      <c r="K43" s="431"/>
    </row>
    <row r="44" spans="3:11" s="430" customFormat="1" ht="15" customHeight="1">
      <c r="K44" s="431"/>
    </row>
    <row r="45" spans="3:11" s="430" customFormat="1" ht="15" customHeight="1">
      <c r="K45" s="431"/>
    </row>
    <row r="46" spans="3:11" s="430" customFormat="1" ht="15" customHeight="1">
      <c r="K46" s="431"/>
    </row>
    <row r="47" spans="3:11" s="430" customFormat="1" ht="15" customHeight="1">
      <c r="K47" s="431"/>
    </row>
    <row r="48" spans="3:11" s="430" customFormat="1" ht="15" customHeight="1">
      <c r="K48" s="431"/>
    </row>
    <row r="50" spans="3:3">
      <c r="C50" s="455"/>
    </row>
  </sheetData>
  <mergeCells count="16">
    <mergeCell ref="A1:J1"/>
    <mergeCell ref="A2:J2"/>
    <mergeCell ref="A3:A7"/>
    <mergeCell ref="B3:J3"/>
    <mergeCell ref="B4:D4"/>
    <mergeCell ref="E4:E7"/>
    <mergeCell ref="F4:I4"/>
    <mergeCell ref="J4:J7"/>
    <mergeCell ref="B5:B7"/>
    <mergeCell ref="C5:C7"/>
    <mergeCell ref="D5:D7"/>
    <mergeCell ref="F5:F7"/>
    <mergeCell ref="G5:H5"/>
    <mergeCell ref="I5:I7"/>
    <mergeCell ref="G6:G7"/>
    <mergeCell ref="H6:H7"/>
  </mergeCells>
  <hyperlinks>
    <hyperlink ref="A2:C2" location="'Spis treści'!A1" display="'Spis treści'!A1" xr:uid="{00000000-0004-0000-2900-000000000000}"/>
    <hyperlink ref="A2:J2" location="'Spis tablic_DZIAŁ III '!A1" display="'Spis tablic_DZIAŁ III '!A1" xr:uid="{00000000-0004-0000-2900-000001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29"/>
  <sheetViews>
    <sheetView zoomScaleNormal="100" workbookViewId="0">
      <selection activeCell="F7" sqref="F7"/>
    </sheetView>
  </sheetViews>
  <sheetFormatPr defaultColWidth="9.109375" defaultRowHeight="13.2"/>
  <cols>
    <col min="1" max="1" width="25.6640625" style="486" customWidth="1"/>
    <col min="2" max="5" width="13.6640625" style="486" customWidth="1"/>
    <col min="6" max="16384" width="9.109375" style="486"/>
  </cols>
  <sheetData>
    <row r="1" spans="1:6" s="477" customFormat="1" ht="50.1" customHeight="1">
      <c r="A1" s="2307" t="s">
        <v>2884</v>
      </c>
      <c r="B1" s="2308"/>
      <c r="C1" s="2308"/>
      <c r="D1" s="2308"/>
      <c r="E1" s="2308"/>
    </row>
    <row r="2" spans="1:6" s="478" customFormat="1" ht="24.9" customHeight="1">
      <c r="A2" s="2115" t="s">
        <v>11</v>
      </c>
      <c r="B2" s="2115"/>
      <c r="C2" s="2115"/>
      <c r="D2" s="2115"/>
      <c r="E2" s="2115"/>
    </row>
    <row r="3" spans="1:6" s="479" customFormat="1" ht="24.9" customHeight="1">
      <c r="A3" s="2309" t="s">
        <v>360</v>
      </c>
      <c r="B3" s="2310" t="s">
        <v>576</v>
      </c>
      <c r="C3" s="2310" t="s">
        <v>2752</v>
      </c>
      <c r="D3" s="2311" t="s">
        <v>634</v>
      </c>
      <c r="E3" s="2312"/>
    </row>
    <row r="4" spans="1:6" s="479" customFormat="1" ht="24.9" customHeight="1">
      <c r="A4" s="2309"/>
      <c r="B4" s="2310"/>
      <c r="C4" s="2310"/>
      <c r="D4" s="2313"/>
      <c r="E4" s="2314"/>
    </row>
    <row r="5" spans="1:6" s="479" customFormat="1" ht="24.9" customHeight="1">
      <c r="A5" s="2309"/>
      <c r="B5" s="2310"/>
      <c r="C5" s="2310"/>
      <c r="D5" s="2315" t="s">
        <v>390</v>
      </c>
      <c r="E5" s="2311" t="s">
        <v>368</v>
      </c>
    </row>
    <row r="6" spans="1:6" s="479" customFormat="1" ht="24.9" customHeight="1">
      <c r="A6" s="2309"/>
      <c r="B6" s="2310"/>
      <c r="C6" s="2310"/>
      <c r="D6" s="2316"/>
      <c r="E6" s="2318"/>
    </row>
    <row r="7" spans="1:6" s="479" customFormat="1" ht="24.75" customHeight="1">
      <c r="A7" s="2309"/>
      <c r="B7" s="2310"/>
      <c r="C7" s="2310"/>
      <c r="D7" s="2316"/>
      <c r="E7" s="2318"/>
      <c r="F7" s="480"/>
    </row>
    <row r="8" spans="1:6" s="479" customFormat="1" ht="12.75" customHeight="1">
      <c r="A8" s="2309"/>
      <c r="B8" s="2310"/>
      <c r="C8" s="2310"/>
      <c r="D8" s="2317"/>
      <c r="E8" s="2313"/>
      <c r="F8" s="480"/>
    </row>
    <row r="9" spans="1:6" s="1772" customFormat="1" ht="15" customHeight="1">
      <c r="A9" s="345" t="s">
        <v>439</v>
      </c>
      <c r="B9" s="309">
        <v>11</v>
      </c>
      <c r="C9" s="225">
        <v>1479</v>
      </c>
      <c r="D9" s="309">
        <v>70</v>
      </c>
      <c r="E9" s="310">
        <v>1</v>
      </c>
    </row>
    <row r="10" spans="1:6" s="1772" customFormat="1" ht="15" customHeight="1">
      <c r="A10" s="208" t="s">
        <v>451</v>
      </c>
      <c r="B10" s="304">
        <v>11</v>
      </c>
      <c r="C10" s="324">
        <v>1479</v>
      </c>
      <c r="D10" s="304">
        <v>68</v>
      </c>
      <c r="E10" s="305">
        <v>1</v>
      </c>
    </row>
    <row r="11" spans="1:6" s="1773" customFormat="1" ht="15" customHeight="1">
      <c r="A11" s="482" t="s">
        <v>588</v>
      </c>
      <c r="B11" s="309">
        <v>1</v>
      </c>
      <c r="C11" s="309">
        <v>58</v>
      </c>
      <c r="D11" s="309">
        <v>1</v>
      </c>
      <c r="E11" s="310" t="s">
        <v>41</v>
      </c>
    </row>
    <row r="12" spans="1:6" s="1773" customFormat="1" ht="15" customHeight="1">
      <c r="A12" s="482" t="s">
        <v>589</v>
      </c>
      <c r="B12" s="309">
        <v>2</v>
      </c>
      <c r="C12" s="309">
        <v>277</v>
      </c>
      <c r="D12" s="309">
        <v>8</v>
      </c>
      <c r="E12" s="310" t="s">
        <v>41</v>
      </c>
    </row>
    <row r="13" spans="1:6" s="1773" customFormat="1" ht="15" customHeight="1">
      <c r="A13" s="482" t="s">
        <v>590</v>
      </c>
      <c r="B13" s="309">
        <v>3</v>
      </c>
      <c r="C13" s="309">
        <v>306</v>
      </c>
      <c r="D13" s="309">
        <v>14</v>
      </c>
      <c r="E13" s="310">
        <v>1</v>
      </c>
    </row>
    <row r="14" spans="1:6" s="1773" customFormat="1" ht="15" customHeight="1">
      <c r="A14" s="482" t="s">
        <v>591</v>
      </c>
      <c r="B14" s="309">
        <v>1</v>
      </c>
      <c r="C14" s="309">
        <v>442</v>
      </c>
      <c r="D14" s="310" t="s">
        <v>41</v>
      </c>
      <c r="E14" s="310" t="s">
        <v>41</v>
      </c>
    </row>
    <row r="15" spans="1:6" s="1773" customFormat="1" ht="15" customHeight="1">
      <c r="A15" s="482" t="s">
        <v>592</v>
      </c>
      <c r="B15" s="309">
        <v>1</v>
      </c>
      <c r="C15" s="309">
        <v>72</v>
      </c>
      <c r="D15" s="309">
        <v>6</v>
      </c>
      <c r="E15" s="310" t="s">
        <v>41</v>
      </c>
    </row>
    <row r="16" spans="1:6" s="1773" customFormat="1" ht="15" customHeight="1">
      <c r="A16" s="482" t="s">
        <v>593</v>
      </c>
      <c r="B16" s="309">
        <v>1</v>
      </c>
      <c r="C16" s="309">
        <v>56</v>
      </c>
      <c r="D16" s="309">
        <v>4</v>
      </c>
      <c r="E16" s="310" t="s">
        <v>41</v>
      </c>
    </row>
    <row r="17" spans="1:5" s="1773" customFormat="1" ht="15" customHeight="1">
      <c r="A17" s="482" t="s">
        <v>594</v>
      </c>
      <c r="B17" s="309">
        <v>1</v>
      </c>
      <c r="C17" s="309">
        <v>70</v>
      </c>
      <c r="D17" s="309">
        <v>24</v>
      </c>
      <c r="E17" s="310" t="s">
        <v>41</v>
      </c>
    </row>
    <row r="18" spans="1:5" s="1773" customFormat="1" ht="15" customHeight="1">
      <c r="A18" s="482" t="s">
        <v>598</v>
      </c>
      <c r="B18" s="309">
        <v>1</v>
      </c>
      <c r="C18" s="309">
        <v>198</v>
      </c>
      <c r="D18" s="309">
        <v>11</v>
      </c>
      <c r="E18" s="310" t="s">
        <v>41</v>
      </c>
    </row>
    <row r="19" spans="1:5" s="483" customFormat="1" ht="15" customHeight="1">
      <c r="B19" s="484"/>
      <c r="C19" s="484"/>
      <c r="D19" s="484"/>
      <c r="E19" s="484"/>
    </row>
    <row r="20" spans="1:5" s="483" customFormat="1" ht="15" customHeight="1">
      <c r="B20" s="485"/>
      <c r="C20" s="485"/>
      <c r="D20" s="485"/>
      <c r="E20" s="485"/>
    </row>
    <row r="21" spans="1:5" s="483" customFormat="1" ht="15" customHeight="1">
      <c r="A21" s="479"/>
    </row>
    <row r="22" spans="1:5" s="483" customFormat="1" ht="15" customHeight="1"/>
    <row r="23" spans="1:5" s="483" customFormat="1" ht="15" customHeight="1"/>
    <row r="24" spans="1:5" s="483" customFormat="1" ht="15" customHeight="1"/>
    <row r="25" spans="1:5" s="483" customFormat="1" ht="15" customHeight="1"/>
    <row r="26" spans="1:5" s="483" customFormat="1" ht="15" customHeight="1"/>
    <row r="27" spans="1:5" s="483" customFormat="1" ht="15" customHeight="1"/>
    <row r="28" spans="1:5" s="483" customFormat="1" ht="15" customHeight="1"/>
    <row r="29" spans="1:5" s="483" customFormat="1" ht="15" customHeight="1">
      <c r="B29" s="481"/>
    </row>
  </sheetData>
  <mergeCells count="8">
    <mergeCell ref="A1:E1"/>
    <mergeCell ref="A2:E2"/>
    <mergeCell ref="A3:A8"/>
    <mergeCell ref="B3:B8"/>
    <mergeCell ref="C3:C8"/>
    <mergeCell ref="D3:E4"/>
    <mergeCell ref="D5:D8"/>
    <mergeCell ref="E5:E8"/>
  </mergeCells>
  <hyperlinks>
    <hyperlink ref="A2:B2" location="'Spis treści'!A1" display="'Spis treści'!A1" xr:uid="{00000000-0004-0000-2A00-000000000000}"/>
    <hyperlink ref="A2:E2" location="'Spis tablic_DZIAŁ III '!A1" display="'Spis tablic_DZIAŁ III '!A1" xr:uid="{00000000-0004-0000-2A00-000001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Q38"/>
  <sheetViews>
    <sheetView topLeftCell="I1" zoomScaleNormal="100" workbookViewId="0">
      <selection activeCell="P4" sqref="P4:P6"/>
    </sheetView>
  </sheetViews>
  <sheetFormatPr defaultColWidth="9.109375" defaultRowHeight="13.2"/>
  <cols>
    <col min="1" max="1" width="25.6640625" style="497" customWidth="1"/>
    <col min="2" max="16" width="13.6640625" style="497" customWidth="1"/>
    <col min="17" max="17" width="13.6640625" style="498" customWidth="1"/>
    <col min="18" max="16384" width="9.109375" style="497"/>
  </cols>
  <sheetData>
    <row r="1" spans="1:17" s="488" customFormat="1" ht="50.1" customHeight="1">
      <c r="A1" s="2321" t="s">
        <v>2853</v>
      </c>
      <c r="B1" s="2322"/>
      <c r="C1" s="2322"/>
      <c r="D1" s="2322"/>
      <c r="E1" s="2322"/>
      <c r="F1" s="2322"/>
      <c r="G1" s="2322"/>
      <c r="H1" s="2322"/>
      <c r="I1" s="2322"/>
      <c r="J1" s="2322"/>
      <c r="K1" s="2322"/>
      <c r="L1" s="2322"/>
      <c r="M1" s="2322"/>
      <c r="N1" s="2322"/>
      <c r="O1" s="2322"/>
      <c r="P1" s="2322"/>
      <c r="Q1" s="487"/>
    </row>
    <row r="2" spans="1:17" s="490" customFormat="1" ht="24.9" customHeight="1">
      <c r="A2" s="2115" t="s">
        <v>11</v>
      </c>
      <c r="B2" s="2115"/>
      <c r="C2" s="2115"/>
      <c r="D2" s="2115"/>
      <c r="E2" s="2115"/>
      <c r="F2" s="2115"/>
      <c r="G2" s="2115"/>
      <c r="H2" s="2115"/>
      <c r="I2" s="2115"/>
      <c r="J2" s="2115"/>
      <c r="K2" s="2115"/>
      <c r="L2" s="2115"/>
      <c r="M2" s="2115"/>
      <c r="N2" s="2115"/>
      <c r="O2" s="2115"/>
      <c r="P2" s="2115"/>
      <c r="Q2" s="489"/>
    </row>
    <row r="3" spans="1:17" s="492" customFormat="1" ht="24.9" customHeight="1">
      <c r="A3" s="2323" t="s">
        <v>360</v>
      </c>
      <c r="B3" s="2181" t="s">
        <v>3062</v>
      </c>
      <c r="C3" s="2181"/>
      <c r="D3" s="2181"/>
      <c r="E3" s="2320" t="s">
        <v>599</v>
      </c>
      <c r="F3" s="2320"/>
      <c r="G3" s="2320"/>
      <c r="H3" s="2320"/>
      <c r="I3" s="2320"/>
      <c r="J3" s="2320"/>
      <c r="K3" s="2320"/>
      <c r="L3" s="2320"/>
      <c r="M3" s="2320"/>
      <c r="N3" s="2320"/>
      <c r="O3" s="2319"/>
      <c r="P3" s="2319"/>
      <c r="Q3" s="491"/>
    </row>
    <row r="4" spans="1:17" s="492" customFormat="1" ht="24.9" customHeight="1">
      <c r="A4" s="2324"/>
      <c r="B4" s="2326" t="s">
        <v>390</v>
      </c>
      <c r="C4" s="2326" t="s">
        <v>391</v>
      </c>
      <c r="D4" s="2326" t="s">
        <v>392</v>
      </c>
      <c r="E4" s="2326" t="s">
        <v>390</v>
      </c>
      <c r="F4" s="2320" t="s">
        <v>600</v>
      </c>
      <c r="G4" s="2320" t="s">
        <v>601</v>
      </c>
      <c r="H4" s="2320" t="s">
        <v>396</v>
      </c>
      <c r="I4" s="2320" t="s">
        <v>397</v>
      </c>
      <c r="J4" s="2320" t="s">
        <v>398</v>
      </c>
      <c r="K4" s="2320" t="s">
        <v>604</v>
      </c>
      <c r="L4" s="2320" t="s">
        <v>400</v>
      </c>
      <c r="M4" s="2290" t="s">
        <v>636</v>
      </c>
      <c r="N4" s="2164"/>
      <c r="O4" s="2304" t="s">
        <v>402</v>
      </c>
      <c r="P4" s="2319" t="s">
        <v>605</v>
      </c>
      <c r="Q4" s="491"/>
    </row>
    <row r="5" spans="1:17" s="492" customFormat="1" ht="24.9" customHeight="1">
      <c r="A5" s="2324"/>
      <c r="B5" s="2327"/>
      <c r="C5" s="2327"/>
      <c r="D5" s="2327"/>
      <c r="E5" s="2327"/>
      <c r="F5" s="2320"/>
      <c r="G5" s="2320"/>
      <c r="H5" s="2320"/>
      <c r="I5" s="2320"/>
      <c r="J5" s="2320"/>
      <c r="K5" s="2320"/>
      <c r="L5" s="2320"/>
      <c r="M5" s="2304" t="s">
        <v>405</v>
      </c>
      <c r="N5" s="2304" t="s">
        <v>639</v>
      </c>
      <c r="O5" s="2141"/>
      <c r="P5" s="2319"/>
      <c r="Q5" s="491"/>
    </row>
    <row r="6" spans="1:17" s="492" customFormat="1" ht="24.9" customHeight="1">
      <c r="A6" s="2325"/>
      <c r="B6" s="2328"/>
      <c r="C6" s="2328"/>
      <c r="D6" s="2328"/>
      <c r="E6" s="2328"/>
      <c r="F6" s="2320"/>
      <c r="G6" s="2320"/>
      <c r="H6" s="2320"/>
      <c r="I6" s="2320"/>
      <c r="J6" s="2320"/>
      <c r="K6" s="2320"/>
      <c r="L6" s="2320"/>
      <c r="M6" s="2291"/>
      <c r="N6" s="2291"/>
      <c r="O6" s="2291"/>
      <c r="P6" s="2319"/>
      <c r="Q6" s="491"/>
    </row>
    <row r="7" spans="1:17" s="505" customFormat="1" ht="15" customHeight="1">
      <c r="A7" s="345" t="s">
        <v>439</v>
      </c>
      <c r="B7" s="225">
        <v>211338</v>
      </c>
      <c r="C7" s="225">
        <v>146229</v>
      </c>
      <c r="D7" s="225">
        <v>65109</v>
      </c>
      <c r="E7" s="225">
        <v>41701</v>
      </c>
      <c r="F7" s="310" t="s">
        <v>41</v>
      </c>
      <c r="G7" s="310" t="s">
        <v>41</v>
      </c>
      <c r="H7" s="225">
        <v>4376</v>
      </c>
      <c r="I7" s="310" t="s">
        <v>41</v>
      </c>
      <c r="J7" s="309">
        <v>440</v>
      </c>
      <c r="K7" s="310" t="s">
        <v>41</v>
      </c>
      <c r="L7" s="225">
        <v>14941</v>
      </c>
      <c r="M7" s="310" t="s">
        <v>41</v>
      </c>
      <c r="N7" s="310" t="s">
        <v>41</v>
      </c>
      <c r="O7" s="309">
        <v>195</v>
      </c>
      <c r="P7" s="346">
        <v>21749</v>
      </c>
      <c r="Q7" s="513"/>
    </row>
    <row r="8" spans="1:17" s="505" customFormat="1" ht="15" customHeight="1">
      <c r="A8" s="208" t="s">
        <v>451</v>
      </c>
      <c r="B8" s="324">
        <v>216362</v>
      </c>
      <c r="C8" s="324">
        <v>151126</v>
      </c>
      <c r="D8" s="324">
        <v>65236</v>
      </c>
      <c r="E8" s="324">
        <v>41713</v>
      </c>
      <c r="F8" s="310" t="s">
        <v>41</v>
      </c>
      <c r="G8" s="310" t="s">
        <v>41</v>
      </c>
      <c r="H8" s="324">
        <v>4376</v>
      </c>
      <c r="I8" s="310" t="s">
        <v>41</v>
      </c>
      <c r="J8" s="324">
        <v>440</v>
      </c>
      <c r="K8" s="310" t="s">
        <v>41</v>
      </c>
      <c r="L8" s="324">
        <v>14941</v>
      </c>
      <c r="M8" s="310" t="s">
        <v>41</v>
      </c>
      <c r="N8" s="310" t="s">
        <v>41</v>
      </c>
      <c r="O8" s="324">
        <v>195</v>
      </c>
      <c r="P8" s="326">
        <v>21761</v>
      </c>
      <c r="Q8" s="513"/>
    </row>
    <row r="9" spans="1:17" s="505" customFormat="1" ht="15" customHeight="1">
      <c r="A9" s="469" t="s">
        <v>588</v>
      </c>
      <c r="B9" s="225">
        <v>2011</v>
      </c>
      <c r="C9" s="225">
        <v>1640</v>
      </c>
      <c r="D9" s="225">
        <v>371</v>
      </c>
      <c r="E9" s="310" t="s">
        <v>41</v>
      </c>
      <c r="F9" s="310" t="s">
        <v>41</v>
      </c>
      <c r="G9" s="310" t="s">
        <v>41</v>
      </c>
      <c r="H9" s="310" t="s">
        <v>41</v>
      </c>
      <c r="I9" s="310" t="s">
        <v>41</v>
      </c>
      <c r="J9" s="310" t="s">
        <v>41</v>
      </c>
      <c r="K9" s="310" t="s">
        <v>41</v>
      </c>
      <c r="L9" s="310" t="s">
        <v>41</v>
      </c>
      <c r="M9" s="310" t="s">
        <v>41</v>
      </c>
      <c r="N9" s="310" t="s">
        <v>41</v>
      </c>
      <c r="O9" s="310" t="s">
        <v>41</v>
      </c>
      <c r="P9" s="310" t="s">
        <v>41</v>
      </c>
      <c r="Q9" s="513"/>
    </row>
    <row r="10" spans="1:17" s="505" customFormat="1" ht="15" customHeight="1">
      <c r="A10" s="469" t="s">
        <v>589</v>
      </c>
      <c r="B10" s="225">
        <v>35203</v>
      </c>
      <c r="C10" s="225">
        <v>32031</v>
      </c>
      <c r="D10" s="225">
        <v>3172</v>
      </c>
      <c r="E10" s="225">
        <v>3810</v>
      </c>
      <c r="F10" s="310" t="s">
        <v>41</v>
      </c>
      <c r="G10" s="310" t="s">
        <v>41</v>
      </c>
      <c r="H10" s="310" t="s">
        <v>41</v>
      </c>
      <c r="I10" s="310" t="s">
        <v>41</v>
      </c>
      <c r="J10" s="310" t="s">
        <v>41</v>
      </c>
      <c r="K10" s="310" t="s">
        <v>41</v>
      </c>
      <c r="L10" s="310" t="s">
        <v>41</v>
      </c>
      <c r="M10" s="310" t="s">
        <v>41</v>
      </c>
      <c r="N10" s="310" t="s">
        <v>41</v>
      </c>
      <c r="O10" s="310" t="s">
        <v>41</v>
      </c>
      <c r="P10" s="346">
        <v>3810</v>
      </c>
      <c r="Q10" s="513"/>
    </row>
    <row r="11" spans="1:17" s="505" customFormat="1" ht="15" customHeight="1">
      <c r="A11" s="469" t="s">
        <v>590</v>
      </c>
      <c r="B11" s="225">
        <v>73638</v>
      </c>
      <c r="C11" s="225">
        <v>30012</v>
      </c>
      <c r="D11" s="225">
        <v>43626</v>
      </c>
      <c r="E11" s="225">
        <v>6207</v>
      </c>
      <c r="F11" s="310" t="s">
        <v>41</v>
      </c>
      <c r="G11" s="310" t="s">
        <v>41</v>
      </c>
      <c r="H11" s="310" t="s">
        <v>41</v>
      </c>
      <c r="I11" s="310" t="s">
        <v>41</v>
      </c>
      <c r="J11" s="225">
        <v>440</v>
      </c>
      <c r="K11" s="310" t="s">
        <v>41</v>
      </c>
      <c r="L11" s="225">
        <v>3217</v>
      </c>
      <c r="M11" s="310" t="s">
        <v>41</v>
      </c>
      <c r="N11" s="310" t="s">
        <v>41</v>
      </c>
      <c r="O11" s="225">
        <v>195</v>
      </c>
      <c r="P11" s="346">
        <v>2355</v>
      </c>
      <c r="Q11" s="513"/>
    </row>
    <row r="12" spans="1:17" s="505" customFormat="1" ht="15" customHeight="1">
      <c r="A12" s="469" t="s">
        <v>591</v>
      </c>
      <c r="B12" s="225">
        <v>34457</v>
      </c>
      <c r="C12" s="225">
        <v>24157</v>
      </c>
      <c r="D12" s="225">
        <v>10300</v>
      </c>
      <c r="E12" s="225">
        <v>31696</v>
      </c>
      <c r="F12" s="310" t="s">
        <v>41</v>
      </c>
      <c r="G12" s="310" t="s">
        <v>41</v>
      </c>
      <c r="H12" s="225">
        <v>4376</v>
      </c>
      <c r="I12" s="310" t="s">
        <v>41</v>
      </c>
      <c r="J12" s="310" t="s">
        <v>41</v>
      </c>
      <c r="K12" s="310" t="s">
        <v>41</v>
      </c>
      <c r="L12" s="225">
        <v>11724</v>
      </c>
      <c r="M12" s="310" t="s">
        <v>41</v>
      </c>
      <c r="N12" s="310" t="s">
        <v>41</v>
      </c>
      <c r="O12" s="310" t="s">
        <v>41</v>
      </c>
      <c r="P12" s="346">
        <v>15596</v>
      </c>
      <c r="Q12" s="513"/>
    </row>
    <row r="13" spans="1:17" s="505" customFormat="1" ht="15" customHeight="1">
      <c r="A13" s="469" t="s">
        <v>592</v>
      </c>
      <c r="B13" s="225">
        <v>14092</v>
      </c>
      <c r="C13" s="225">
        <v>14092</v>
      </c>
      <c r="D13" s="310" t="s">
        <v>41</v>
      </c>
      <c r="E13" s="310" t="s">
        <v>41</v>
      </c>
      <c r="F13" s="310" t="s">
        <v>41</v>
      </c>
      <c r="G13" s="310" t="s">
        <v>41</v>
      </c>
      <c r="H13" s="310" t="s">
        <v>41</v>
      </c>
      <c r="I13" s="310" t="s">
        <v>41</v>
      </c>
      <c r="J13" s="310" t="s">
        <v>41</v>
      </c>
      <c r="K13" s="310" t="s">
        <v>41</v>
      </c>
      <c r="L13" s="310" t="s">
        <v>41</v>
      </c>
      <c r="M13" s="310" t="s">
        <v>41</v>
      </c>
      <c r="N13" s="310" t="s">
        <v>41</v>
      </c>
      <c r="O13" s="310" t="s">
        <v>41</v>
      </c>
      <c r="P13" s="310" t="s">
        <v>41</v>
      </c>
      <c r="Q13" s="513"/>
    </row>
    <row r="14" spans="1:17" s="505" customFormat="1" ht="15" customHeight="1">
      <c r="A14" s="469" t="s">
        <v>593</v>
      </c>
      <c r="B14" s="225">
        <v>10509</v>
      </c>
      <c r="C14" s="225">
        <v>9436</v>
      </c>
      <c r="D14" s="225">
        <v>1073</v>
      </c>
      <c r="E14" s="310" t="s">
        <v>41</v>
      </c>
      <c r="F14" s="310" t="s">
        <v>41</v>
      </c>
      <c r="G14" s="310" t="s">
        <v>41</v>
      </c>
      <c r="H14" s="310" t="s">
        <v>41</v>
      </c>
      <c r="I14" s="310" t="s">
        <v>41</v>
      </c>
      <c r="J14" s="310" t="s">
        <v>41</v>
      </c>
      <c r="K14" s="310" t="s">
        <v>41</v>
      </c>
      <c r="L14" s="310" t="s">
        <v>41</v>
      </c>
      <c r="M14" s="310" t="s">
        <v>41</v>
      </c>
      <c r="N14" s="310" t="s">
        <v>41</v>
      </c>
      <c r="O14" s="310" t="s">
        <v>41</v>
      </c>
      <c r="P14" s="310" t="s">
        <v>41</v>
      </c>
      <c r="Q14" s="513"/>
    </row>
    <row r="15" spans="1:17" s="505" customFormat="1" ht="15" customHeight="1">
      <c r="A15" s="469" t="s">
        <v>594</v>
      </c>
      <c r="B15" s="225">
        <v>7259</v>
      </c>
      <c r="C15" s="225">
        <v>5435</v>
      </c>
      <c r="D15" s="225">
        <v>1824</v>
      </c>
      <c r="E15" s="310" t="s">
        <v>41</v>
      </c>
      <c r="F15" s="310" t="s">
        <v>41</v>
      </c>
      <c r="G15" s="310" t="s">
        <v>41</v>
      </c>
      <c r="H15" s="310" t="s">
        <v>41</v>
      </c>
      <c r="I15" s="310" t="s">
        <v>41</v>
      </c>
      <c r="J15" s="310" t="s">
        <v>41</v>
      </c>
      <c r="K15" s="310" t="s">
        <v>41</v>
      </c>
      <c r="L15" s="310" t="s">
        <v>41</v>
      </c>
      <c r="M15" s="310" t="s">
        <v>41</v>
      </c>
      <c r="N15" s="310" t="s">
        <v>41</v>
      </c>
      <c r="O15" s="310" t="s">
        <v>41</v>
      </c>
      <c r="P15" s="310" t="s">
        <v>41</v>
      </c>
      <c r="Q15" s="513"/>
    </row>
    <row r="16" spans="1:17" s="505" customFormat="1" ht="15" customHeight="1">
      <c r="A16" s="469" t="s">
        <v>598</v>
      </c>
      <c r="B16" s="225">
        <v>39193</v>
      </c>
      <c r="C16" s="225">
        <v>34323</v>
      </c>
      <c r="D16" s="225">
        <v>4870</v>
      </c>
      <c r="E16" s="310" t="s">
        <v>41</v>
      </c>
      <c r="F16" s="310" t="s">
        <v>41</v>
      </c>
      <c r="G16" s="310" t="s">
        <v>41</v>
      </c>
      <c r="H16" s="310" t="s">
        <v>41</v>
      </c>
      <c r="I16" s="310" t="s">
        <v>41</v>
      </c>
      <c r="J16" s="310" t="s">
        <v>41</v>
      </c>
      <c r="K16" s="310" t="s">
        <v>41</v>
      </c>
      <c r="L16" s="310" t="s">
        <v>41</v>
      </c>
      <c r="M16" s="310" t="s">
        <v>41</v>
      </c>
      <c r="N16" s="310" t="s">
        <v>41</v>
      </c>
      <c r="O16" s="310" t="s">
        <v>41</v>
      </c>
      <c r="P16" s="310" t="s">
        <v>41</v>
      </c>
      <c r="Q16" s="513"/>
    </row>
    <row r="17" spans="1:17" s="494" customFormat="1" ht="15" customHeight="1">
      <c r="I17" s="495"/>
      <c r="Q17" s="493"/>
    </row>
    <row r="18" spans="1:17" s="492" customFormat="1" ht="15" customHeight="1">
      <c r="A18" s="69"/>
      <c r="Q18" s="491"/>
    </row>
    <row r="19" spans="1:17" s="492" customFormat="1" ht="15" customHeight="1">
      <c r="A19" s="232"/>
      <c r="Q19" s="491"/>
    </row>
    <row r="20" spans="1:17" s="494" customFormat="1" ht="15" customHeight="1">
      <c r="Q20" s="493"/>
    </row>
    <row r="21" spans="1:17" s="494" customFormat="1" ht="15" customHeight="1">
      <c r="Q21" s="493"/>
    </row>
    <row r="22" spans="1:17" s="494" customFormat="1" ht="15" customHeight="1">
      <c r="Q22" s="493"/>
    </row>
    <row r="23" spans="1:17" s="494" customFormat="1" ht="15" customHeight="1">
      <c r="Q23" s="493"/>
    </row>
    <row r="24" spans="1:17" s="494" customFormat="1" ht="15" customHeight="1">
      <c r="Q24" s="493"/>
    </row>
    <row r="25" spans="1:17" s="494" customFormat="1" ht="15" customHeight="1">
      <c r="Q25" s="493"/>
    </row>
    <row r="26" spans="1:17" s="494" customFormat="1" ht="15" customHeight="1">
      <c r="Q26" s="493"/>
    </row>
    <row r="27" spans="1:17" s="494" customFormat="1" ht="15" customHeight="1">
      <c r="Q27" s="493"/>
    </row>
    <row r="28" spans="1:17" s="494" customFormat="1" ht="15" customHeight="1">
      <c r="Q28" s="493"/>
    </row>
    <row r="29" spans="1:17" s="494" customFormat="1" ht="15" customHeight="1">
      <c r="Q29" s="493"/>
    </row>
    <row r="30" spans="1:17" s="494" customFormat="1" ht="15" customHeight="1">
      <c r="Q30" s="493"/>
    </row>
    <row r="31" spans="1:17" s="494" customFormat="1" ht="15" customHeight="1">
      <c r="Q31" s="493"/>
    </row>
    <row r="32" spans="1:17" s="494" customFormat="1" ht="15" customHeight="1">
      <c r="Q32" s="493"/>
    </row>
    <row r="33" spans="2:17" s="494" customFormat="1" ht="15" customHeight="1">
      <c r="Q33" s="493"/>
    </row>
    <row r="34" spans="2:17" s="494" customFormat="1" ht="15" customHeight="1">
      <c r="Q34" s="493"/>
    </row>
    <row r="35" spans="2:17" s="494" customFormat="1" ht="15" customHeight="1">
      <c r="Q35" s="493"/>
    </row>
    <row r="36" spans="2:17" s="494" customFormat="1" ht="15" customHeight="1">
      <c r="Q36" s="493"/>
    </row>
    <row r="37" spans="2:17" s="494" customFormat="1" ht="15" customHeight="1">
      <c r="Q37" s="493"/>
    </row>
    <row r="38" spans="2:17">
      <c r="B38" s="496"/>
    </row>
  </sheetData>
  <mergeCells count="21">
    <mergeCell ref="L4:L6"/>
    <mergeCell ref="A1:P1"/>
    <mergeCell ref="A2:P2"/>
    <mergeCell ref="A3:A6"/>
    <mergeCell ref="B3:D3"/>
    <mergeCell ref="E3:P3"/>
    <mergeCell ref="B4:B6"/>
    <mergeCell ref="C4:C6"/>
    <mergeCell ref="D4:D6"/>
    <mergeCell ref="E4:E6"/>
    <mergeCell ref="F4:F6"/>
    <mergeCell ref="G4:G6"/>
    <mergeCell ref="H4:H6"/>
    <mergeCell ref="I4:I6"/>
    <mergeCell ref="J4:J6"/>
    <mergeCell ref="K4:K6"/>
    <mergeCell ref="M4:N4"/>
    <mergeCell ref="O4:O6"/>
    <mergeCell ref="P4:P6"/>
    <mergeCell ref="M5:M6"/>
    <mergeCell ref="N5:N6"/>
  </mergeCells>
  <hyperlinks>
    <hyperlink ref="A2:B2" location="'Spis treści'!A1" display="'Spis treści'!A1" xr:uid="{00000000-0004-0000-2B00-000000000000}"/>
    <hyperlink ref="A2:P2" location="'Spis tablic_DZIAŁ III '!A1" display="'Spis tablic_DZIAŁ III '!A1" xr:uid="{00000000-0004-0000-2B00-000001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34"/>
  <sheetViews>
    <sheetView zoomScaleNormal="100" workbookViewId="0">
      <selection activeCell="H4" sqref="H4:K4"/>
    </sheetView>
  </sheetViews>
  <sheetFormatPr defaultColWidth="9.109375" defaultRowHeight="13.8"/>
  <cols>
    <col min="1" max="1" width="25.6640625" style="456" customWidth="1"/>
    <col min="2" max="11" width="13.6640625" style="456" customWidth="1"/>
    <col min="12" max="16384" width="9.109375" style="456"/>
  </cols>
  <sheetData>
    <row r="1" spans="1:12" s="438" customFormat="1" ht="30" customHeight="1">
      <c r="A1" s="2307" t="s">
        <v>2885</v>
      </c>
      <c r="B1" s="2334"/>
      <c r="C1" s="2334"/>
      <c r="D1" s="2334"/>
      <c r="E1" s="2334"/>
      <c r="F1" s="2334"/>
      <c r="G1" s="2334"/>
      <c r="H1" s="2334"/>
      <c r="I1" s="2334"/>
      <c r="J1" s="2334"/>
      <c r="K1" s="2334"/>
    </row>
    <row r="2" spans="1:12" s="1774" customFormat="1" ht="24.9" customHeight="1">
      <c r="A2" s="2115" t="s">
        <v>11</v>
      </c>
      <c r="B2" s="2115"/>
      <c r="C2" s="2115"/>
      <c r="D2" s="2115"/>
      <c r="E2" s="2115"/>
      <c r="F2" s="2115"/>
      <c r="G2" s="2115"/>
      <c r="H2" s="2115"/>
      <c r="I2" s="2115"/>
      <c r="J2" s="2115"/>
      <c r="K2" s="2115"/>
    </row>
    <row r="3" spans="1:12" s="439" customFormat="1" ht="24.9" customHeight="1">
      <c r="A3" s="2309" t="s">
        <v>360</v>
      </c>
      <c r="B3" s="2310" t="s">
        <v>647</v>
      </c>
      <c r="C3" s="2310" t="s">
        <v>648</v>
      </c>
      <c r="D3" s="2335" t="s">
        <v>421</v>
      </c>
      <c r="E3" s="2336"/>
      <c r="F3" s="2336"/>
      <c r="G3" s="2336"/>
      <c r="H3" s="2336"/>
      <c r="I3" s="2336"/>
      <c r="J3" s="2336"/>
      <c r="K3" s="2336"/>
    </row>
    <row r="4" spans="1:12" s="439" customFormat="1" ht="24.9" customHeight="1">
      <c r="A4" s="2309"/>
      <c r="B4" s="2310"/>
      <c r="C4" s="2310"/>
      <c r="D4" s="2337" t="s">
        <v>3065</v>
      </c>
      <c r="E4" s="2338"/>
      <c r="F4" s="2339"/>
      <c r="G4" s="2340" t="s">
        <v>608</v>
      </c>
      <c r="H4" s="2337" t="s">
        <v>423</v>
      </c>
      <c r="I4" s="2338"/>
      <c r="J4" s="2338"/>
      <c r="K4" s="2338"/>
    </row>
    <row r="5" spans="1:12" s="439" customFormat="1" ht="24.9" customHeight="1">
      <c r="A5" s="2309"/>
      <c r="B5" s="2310"/>
      <c r="C5" s="2310"/>
      <c r="D5" s="2340" t="s">
        <v>390</v>
      </c>
      <c r="E5" s="2343" t="s">
        <v>425</v>
      </c>
      <c r="F5" s="2343" t="s">
        <v>609</v>
      </c>
      <c r="G5" s="2341"/>
      <c r="H5" s="2310" t="s">
        <v>364</v>
      </c>
      <c r="I5" s="2182" t="s">
        <v>610</v>
      </c>
      <c r="J5" s="2184"/>
      <c r="K5" s="2329" t="s">
        <v>649</v>
      </c>
    </row>
    <row r="6" spans="1:12" s="439" customFormat="1" ht="24.9" customHeight="1">
      <c r="A6" s="2309"/>
      <c r="B6" s="2310"/>
      <c r="C6" s="2310"/>
      <c r="D6" s="2341"/>
      <c r="E6" s="2343"/>
      <c r="F6" s="2343"/>
      <c r="G6" s="2341"/>
      <c r="H6" s="2310"/>
      <c r="I6" s="2332" t="s">
        <v>650</v>
      </c>
      <c r="J6" s="2315" t="s">
        <v>612</v>
      </c>
      <c r="K6" s="2330"/>
    </row>
    <row r="7" spans="1:12" s="439" customFormat="1" ht="24.9" customHeight="1">
      <c r="A7" s="2309"/>
      <c r="B7" s="2310"/>
      <c r="C7" s="2310"/>
      <c r="D7" s="2342"/>
      <c r="E7" s="2343"/>
      <c r="F7" s="2343"/>
      <c r="G7" s="2342"/>
      <c r="H7" s="2310"/>
      <c r="I7" s="2333"/>
      <c r="J7" s="2317"/>
      <c r="K7" s="2331"/>
    </row>
    <row r="8" spans="1:12" s="439" customFormat="1" ht="15" customHeight="1">
      <c r="A8" s="345" t="s">
        <v>439</v>
      </c>
      <c r="B8" s="225">
        <v>1257</v>
      </c>
      <c r="C8" s="225">
        <v>293</v>
      </c>
      <c r="D8" s="225">
        <v>2250</v>
      </c>
      <c r="E8" s="225">
        <v>2225</v>
      </c>
      <c r="F8" s="309">
        <v>25</v>
      </c>
      <c r="G8" s="309">
        <v>318</v>
      </c>
      <c r="H8" s="309">
        <v>38</v>
      </c>
      <c r="I8" s="310" t="s">
        <v>41</v>
      </c>
      <c r="J8" s="310" t="s">
        <v>41</v>
      </c>
      <c r="K8" s="310" t="s">
        <v>41</v>
      </c>
      <c r="L8" s="389"/>
    </row>
    <row r="9" spans="1:12" s="389" customFormat="1" ht="15" customHeight="1">
      <c r="A9" s="208" t="s">
        <v>451</v>
      </c>
      <c r="B9" s="324">
        <v>1323</v>
      </c>
      <c r="C9" s="324">
        <v>290</v>
      </c>
      <c r="D9" s="324">
        <v>2210</v>
      </c>
      <c r="E9" s="324">
        <v>2167</v>
      </c>
      <c r="F9" s="324">
        <v>43</v>
      </c>
      <c r="G9" s="324">
        <v>222</v>
      </c>
      <c r="H9" s="324">
        <v>20</v>
      </c>
      <c r="I9" s="310" t="s">
        <v>41</v>
      </c>
      <c r="J9" s="310" t="s">
        <v>41</v>
      </c>
      <c r="K9" s="310" t="s">
        <v>41</v>
      </c>
    </row>
    <row r="10" spans="1:12" s="430" customFormat="1" ht="15" customHeight="1">
      <c r="A10" s="482" t="s">
        <v>588</v>
      </c>
      <c r="B10" s="225">
        <v>155</v>
      </c>
      <c r="C10" s="225">
        <v>31</v>
      </c>
      <c r="D10" s="225">
        <v>33</v>
      </c>
      <c r="E10" s="225">
        <v>33</v>
      </c>
      <c r="F10" s="310" t="s">
        <v>41</v>
      </c>
      <c r="G10" s="310" t="s">
        <v>41</v>
      </c>
      <c r="H10" s="310" t="s">
        <v>41</v>
      </c>
      <c r="I10" s="310" t="s">
        <v>41</v>
      </c>
      <c r="J10" s="310" t="s">
        <v>41</v>
      </c>
      <c r="K10" s="310" t="s">
        <v>41</v>
      </c>
    </row>
    <row r="11" spans="1:12" s="430" customFormat="1" ht="15" customHeight="1">
      <c r="A11" s="482" t="s">
        <v>589</v>
      </c>
      <c r="B11" s="225">
        <v>502</v>
      </c>
      <c r="C11" s="225">
        <v>147</v>
      </c>
      <c r="D11" s="225">
        <v>1198</v>
      </c>
      <c r="E11" s="225">
        <v>1165</v>
      </c>
      <c r="F11" s="225">
        <v>33</v>
      </c>
      <c r="G11" s="225">
        <v>202</v>
      </c>
      <c r="H11" s="225">
        <v>20</v>
      </c>
      <c r="I11" s="310" t="s">
        <v>41</v>
      </c>
      <c r="J11" s="310" t="s">
        <v>41</v>
      </c>
      <c r="K11" s="310" t="s">
        <v>41</v>
      </c>
    </row>
    <row r="12" spans="1:12" s="430" customFormat="1" ht="15" customHeight="1">
      <c r="A12" s="482" t="s">
        <v>590</v>
      </c>
      <c r="B12" s="225">
        <v>95</v>
      </c>
      <c r="C12" s="225">
        <v>7</v>
      </c>
      <c r="D12" s="225">
        <v>28</v>
      </c>
      <c r="E12" s="225">
        <v>28</v>
      </c>
      <c r="F12" s="310" t="s">
        <v>41</v>
      </c>
      <c r="G12" s="310" t="s">
        <v>41</v>
      </c>
      <c r="H12" s="310" t="s">
        <v>41</v>
      </c>
      <c r="I12" s="310" t="s">
        <v>41</v>
      </c>
      <c r="J12" s="310" t="s">
        <v>41</v>
      </c>
      <c r="K12" s="310" t="s">
        <v>41</v>
      </c>
    </row>
    <row r="13" spans="1:12" s="430" customFormat="1" ht="15" customHeight="1">
      <c r="A13" s="482" t="s">
        <v>592</v>
      </c>
      <c r="B13" s="225">
        <v>182</v>
      </c>
      <c r="C13" s="225">
        <v>52</v>
      </c>
      <c r="D13" s="225">
        <v>809</v>
      </c>
      <c r="E13" s="225">
        <v>809</v>
      </c>
      <c r="F13" s="310" t="s">
        <v>41</v>
      </c>
      <c r="G13" s="310" t="s">
        <v>41</v>
      </c>
      <c r="H13" s="310" t="s">
        <v>41</v>
      </c>
      <c r="I13" s="310" t="s">
        <v>41</v>
      </c>
      <c r="J13" s="310" t="s">
        <v>41</v>
      </c>
      <c r="K13" s="310" t="s">
        <v>41</v>
      </c>
    </row>
    <row r="14" spans="1:12" s="430" customFormat="1" ht="15" customHeight="1">
      <c r="A14" s="482" t="s">
        <v>593</v>
      </c>
      <c r="B14" s="225">
        <v>124</v>
      </c>
      <c r="C14" s="225">
        <v>8</v>
      </c>
      <c r="D14" s="225">
        <v>22</v>
      </c>
      <c r="E14" s="225">
        <v>12</v>
      </c>
      <c r="F14" s="225">
        <v>10</v>
      </c>
      <c r="G14" s="310" t="s">
        <v>41</v>
      </c>
      <c r="H14" s="310" t="s">
        <v>41</v>
      </c>
      <c r="I14" s="310" t="s">
        <v>41</v>
      </c>
      <c r="J14" s="310" t="s">
        <v>41</v>
      </c>
      <c r="K14" s="310" t="s">
        <v>41</v>
      </c>
    </row>
    <row r="15" spans="1:12" s="430" customFormat="1" ht="15" customHeight="1">
      <c r="A15" s="482" t="s">
        <v>594</v>
      </c>
      <c r="B15" s="225">
        <v>20</v>
      </c>
      <c r="C15" s="310" t="s">
        <v>41</v>
      </c>
      <c r="D15" s="310" t="s">
        <v>41</v>
      </c>
      <c r="E15" s="310" t="s">
        <v>41</v>
      </c>
      <c r="F15" s="310" t="s">
        <v>41</v>
      </c>
      <c r="G15" s="310" t="s">
        <v>41</v>
      </c>
      <c r="H15" s="310" t="s">
        <v>41</v>
      </c>
      <c r="I15" s="310" t="s">
        <v>41</v>
      </c>
      <c r="J15" s="310" t="s">
        <v>41</v>
      </c>
      <c r="K15" s="310" t="s">
        <v>41</v>
      </c>
    </row>
    <row r="16" spans="1:12" s="430" customFormat="1" ht="15" customHeight="1">
      <c r="A16" s="482" t="s">
        <v>598</v>
      </c>
      <c r="B16" s="225">
        <v>245</v>
      </c>
      <c r="C16" s="225">
        <v>45</v>
      </c>
      <c r="D16" s="225">
        <v>120</v>
      </c>
      <c r="E16" s="225">
        <v>120</v>
      </c>
      <c r="F16" s="310" t="s">
        <v>41</v>
      </c>
      <c r="G16" s="225">
        <v>20</v>
      </c>
      <c r="H16" s="310" t="s">
        <v>41</v>
      </c>
      <c r="I16" s="310" t="s">
        <v>41</v>
      </c>
      <c r="J16" s="310" t="s">
        <v>41</v>
      </c>
      <c r="K16" s="310" t="s">
        <v>41</v>
      </c>
    </row>
    <row r="17" spans="1:1" s="430" customFormat="1" ht="15" customHeight="1">
      <c r="A17" s="392"/>
    </row>
    <row r="18" spans="1:1" s="430" customFormat="1" ht="15" customHeight="1">
      <c r="A18" s="392"/>
    </row>
    <row r="19" spans="1:1" s="430" customFormat="1" ht="15" customHeight="1">
      <c r="A19" s="392"/>
    </row>
    <row r="20" spans="1:1" s="430" customFormat="1" ht="15" customHeight="1">
      <c r="A20" s="392"/>
    </row>
    <row r="21" spans="1:1" s="430" customFormat="1" ht="15" customHeight="1">
      <c r="A21" s="392"/>
    </row>
    <row r="22" spans="1:1" s="430" customFormat="1" ht="15" customHeight="1">
      <c r="A22" s="392"/>
    </row>
    <row r="23" spans="1:1" s="430" customFormat="1" ht="15" customHeight="1">
      <c r="A23" s="392"/>
    </row>
    <row r="24" spans="1:1" s="430" customFormat="1" ht="15" customHeight="1">
      <c r="A24" s="392"/>
    </row>
    <row r="25" spans="1:1" s="430" customFormat="1" ht="15" customHeight="1">
      <c r="A25" s="392"/>
    </row>
    <row r="26" spans="1:1" s="430" customFormat="1" ht="15" customHeight="1"/>
    <row r="27" spans="1:1" s="430" customFormat="1" ht="15" customHeight="1"/>
    <row r="28" spans="1:1" s="430" customFormat="1" ht="15" customHeight="1"/>
    <row r="29" spans="1:1" s="430" customFormat="1" ht="15" customHeight="1"/>
    <row r="30" spans="1:1" s="430" customFormat="1" ht="15" customHeight="1"/>
    <row r="34" spans="2:2">
      <c r="B34" s="455"/>
    </row>
  </sheetData>
  <mergeCells count="17">
    <mergeCell ref="A1:K1"/>
    <mergeCell ref="A2:K2"/>
    <mergeCell ref="A3:A7"/>
    <mergeCell ref="B3:B7"/>
    <mergeCell ref="C3:C7"/>
    <mergeCell ref="D3:K3"/>
    <mergeCell ref="D4:F4"/>
    <mergeCell ref="G4:G7"/>
    <mergeCell ref="H4:K4"/>
    <mergeCell ref="D5:D7"/>
    <mergeCell ref="E5:E7"/>
    <mergeCell ref="F5:F7"/>
    <mergeCell ref="H5:H7"/>
    <mergeCell ref="I5:J5"/>
    <mergeCell ref="K5:K7"/>
    <mergeCell ref="I6:I7"/>
    <mergeCell ref="J6:J7"/>
  </mergeCells>
  <hyperlinks>
    <hyperlink ref="A2:B2" location="'Spis treści'!A1" display="'Spis treści'!A1" xr:uid="{00000000-0004-0000-2C00-000000000000}"/>
    <hyperlink ref="A2:K2" location="'Spis tablic_DZIAŁ III '!A1" display="'Spis tablic_DZIAŁ III '!A1" xr:uid="{00000000-0004-0000-2C00-000001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35"/>
  <sheetViews>
    <sheetView zoomScaleNormal="100" workbookViewId="0">
      <selection activeCell="F4" sqref="F4:I4"/>
    </sheetView>
  </sheetViews>
  <sheetFormatPr defaultColWidth="9.109375" defaultRowHeight="13.8"/>
  <cols>
    <col min="1" max="1" width="25.6640625" style="456" customWidth="1"/>
    <col min="2" max="10" width="13.6640625" style="456" customWidth="1"/>
    <col min="11" max="11" width="9.109375" style="457"/>
    <col min="12" max="16384" width="9.109375" style="456"/>
  </cols>
  <sheetData>
    <row r="1" spans="1:11" s="438" customFormat="1" ht="30" customHeight="1">
      <c r="A1" s="2321" t="s">
        <v>2886</v>
      </c>
      <c r="B1" s="2322"/>
      <c r="C1" s="2322"/>
      <c r="D1" s="2322"/>
      <c r="E1" s="2322"/>
      <c r="F1" s="2322"/>
      <c r="G1" s="2322"/>
      <c r="H1" s="2322"/>
      <c r="I1" s="2322"/>
      <c r="J1" s="2322"/>
      <c r="K1" s="448"/>
    </row>
    <row r="2" spans="1:11" s="385" customFormat="1" ht="24.9" customHeight="1">
      <c r="A2" s="2115" t="s">
        <v>11</v>
      </c>
      <c r="B2" s="2115"/>
      <c r="C2" s="2115"/>
      <c r="D2" s="2115"/>
      <c r="E2" s="2115"/>
      <c r="F2" s="2115"/>
      <c r="G2" s="2115"/>
      <c r="H2" s="2115"/>
      <c r="I2" s="2115"/>
      <c r="J2" s="2115"/>
      <c r="K2" s="337"/>
    </row>
    <row r="3" spans="1:11" s="439" customFormat="1" ht="24.9" customHeight="1">
      <c r="A3" s="2344" t="s">
        <v>360</v>
      </c>
      <c r="B3" s="2347" t="s">
        <v>628</v>
      </c>
      <c r="C3" s="2348"/>
      <c r="D3" s="2348"/>
      <c r="E3" s="2348"/>
      <c r="F3" s="2348"/>
      <c r="G3" s="2348"/>
      <c r="H3" s="2348"/>
      <c r="I3" s="2348"/>
      <c r="J3" s="2348"/>
      <c r="K3" s="431"/>
    </row>
    <row r="4" spans="1:11" s="439" customFormat="1" ht="24.9" customHeight="1">
      <c r="A4" s="2345"/>
      <c r="B4" s="2347" t="s">
        <v>3065</v>
      </c>
      <c r="C4" s="2348"/>
      <c r="D4" s="2344"/>
      <c r="E4" s="2326" t="s">
        <v>608</v>
      </c>
      <c r="F4" s="2349" t="s">
        <v>423</v>
      </c>
      <c r="G4" s="2350"/>
      <c r="H4" s="2350"/>
      <c r="I4" s="2323"/>
      <c r="J4" s="2347" t="s">
        <v>651</v>
      </c>
      <c r="K4" s="431"/>
    </row>
    <row r="5" spans="1:11" s="439" customFormat="1" ht="24.9" customHeight="1">
      <c r="A5" s="2345"/>
      <c r="B5" s="2326" t="s">
        <v>390</v>
      </c>
      <c r="C5" s="2353" t="s">
        <v>425</v>
      </c>
      <c r="D5" s="2326" t="s">
        <v>609</v>
      </c>
      <c r="E5" s="2327"/>
      <c r="F5" s="2326" t="s">
        <v>364</v>
      </c>
      <c r="G5" s="2182" t="s">
        <v>610</v>
      </c>
      <c r="H5" s="2184"/>
      <c r="I5" s="2326" t="s">
        <v>652</v>
      </c>
      <c r="J5" s="2351"/>
      <c r="K5" s="431"/>
    </row>
    <row r="6" spans="1:11" s="439" customFormat="1" ht="24.9" customHeight="1">
      <c r="A6" s="2345"/>
      <c r="B6" s="2327"/>
      <c r="C6" s="2354"/>
      <c r="D6" s="2327"/>
      <c r="E6" s="2327"/>
      <c r="F6" s="2327"/>
      <c r="G6" s="2326" t="s">
        <v>653</v>
      </c>
      <c r="H6" s="2326" t="s">
        <v>612</v>
      </c>
      <c r="I6" s="2327"/>
      <c r="J6" s="2351"/>
      <c r="K6" s="431"/>
    </row>
    <row r="7" spans="1:11" s="439" customFormat="1" ht="66.75" customHeight="1">
      <c r="A7" s="2346"/>
      <c r="B7" s="2328"/>
      <c r="C7" s="2355"/>
      <c r="D7" s="2328"/>
      <c r="E7" s="2328"/>
      <c r="F7" s="2328"/>
      <c r="G7" s="2328"/>
      <c r="H7" s="2328"/>
      <c r="I7" s="2328"/>
      <c r="J7" s="2352"/>
      <c r="K7" s="431"/>
    </row>
    <row r="8" spans="1:11" s="425" customFormat="1" ht="15" customHeight="1">
      <c r="A8" s="345" t="s">
        <v>439</v>
      </c>
      <c r="B8" s="225">
        <v>2109</v>
      </c>
      <c r="C8" s="225">
        <v>1679</v>
      </c>
      <c r="D8" s="309">
        <v>430</v>
      </c>
      <c r="E8" s="225">
        <v>2412</v>
      </c>
      <c r="F8" s="309">
        <v>60</v>
      </c>
      <c r="G8" s="310" t="s">
        <v>41</v>
      </c>
      <c r="H8" s="310" t="s">
        <v>41</v>
      </c>
      <c r="I8" s="310" t="s">
        <v>41</v>
      </c>
      <c r="J8" s="310">
        <v>45</v>
      </c>
      <c r="K8" s="424"/>
    </row>
    <row r="9" spans="1:11" s="421" customFormat="1" ht="15" customHeight="1">
      <c r="A9" s="208" t="s">
        <v>451</v>
      </c>
      <c r="B9" s="324">
        <v>1656</v>
      </c>
      <c r="C9" s="324">
        <v>1225</v>
      </c>
      <c r="D9" s="304">
        <v>431</v>
      </c>
      <c r="E9" s="304">
        <v>614</v>
      </c>
      <c r="F9" s="304">
        <v>33</v>
      </c>
      <c r="G9" s="310" t="s">
        <v>41</v>
      </c>
      <c r="H9" s="310" t="s">
        <v>41</v>
      </c>
      <c r="I9" s="310" t="s">
        <v>41</v>
      </c>
      <c r="J9" s="305">
        <v>28</v>
      </c>
      <c r="K9" s="426"/>
    </row>
    <row r="10" spans="1:11" s="427" customFormat="1" ht="15" customHeight="1">
      <c r="A10" s="469" t="s">
        <v>588</v>
      </c>
      <c r="B10" s="225">
        <v>70</v>
      </c>
      <c r="C10" s="225">
        <v>70</v>
      </c>
      <c r="D10" s="310" t="s">
        <v>41</v>
      </c>
      <c r="E10" s="310" t="s">
        <v>41</v>
      </c>
      <c r="F10" s="310" t="s">
        <v>41</v>
      </c>
      <c r="G10" s="310" t="s">
        <v>41</v>
      </c>
      <c r="H10" s="310" t="s">
        <v>41</v>
      </c>
      <c r="I10" s="310" t="s">
        <v>41</v>
      </c>
      <c r="J10" s="310" t="s">
        <v>41</v>
      </c>
      <c r="K10" s="499"/>
    </row>
    <row r="11" spans="1:11" s="427" customFormat="1" ht="15" customHeight="1">
      <c r="A11" s="469" t="s">
        <v>589</v>
      </c>
      <c r="B11" s="225">
        <v>1154</v>
      </c>
      <c r="C11" s="225">
        <v>966</v>
      </c>
      <c r="D11" s="309">
        <v>188</v>
      </c>
      <c r="E11" s="309">
        <v>414</v>
      </c>
      <c r="F11" s="309">
        <v>33</v>
      </c>
      <c r="G11" s="310" t="s">
        <v>41</v>
      </c>
      <c r="H11" s="310" t="s">
        <v>41</v>
      </c>
      <c r="I11" s="310" t="s">
        <v>41</v>
      </c>
      <c r="J11" s="310">
        <v>28</v>
      </c>
      <c r="K11" s="499"/>
    </row>
    <row r="12" spans="1:11" s="427" customFormat="1" ht="15" customHeight="1">
      <c r="A12" s="469" t="s">
        <v>590</v>
      </c>
      <c r="B12" s="225">
        <v>31</v>
      </c>
      <c r="C12" s="225">
        <v>31</v>
      </c>
      <c r="D12" s="310" t="s">
        <v>41</v>
      </c>
      <c r="E12" s="310" t="s">
        <v>41</v>
      </c>
      <c r="F12" s="310" t="s">
        <v>41</v>
      </c>
      <c r="G12" s="310" t="s">
        <v>41</v>
      </c>
      <c r="H12" s="310" t="s">
        <v>41</v>
      </c>
      <c r="I12" s="310" t="s">
        <v>41</v>
      </c>
      <c r="J12" s="310" t="s">
        <v>41</v>
      </c>
      <c r="K12" s="499"/>
    </row>
    <row r="13" spans="1:11" s="427" customFormat="1" ht="15" customHeight="1">
      <c r="A13" s="469" t="s">
        <v>592</v>
      </c>
      <c r="B13" s="225">
        <v>96</v>
      </c>
      <c r="C13" s="225">
        <v>96</v>
      </c>
      <c r="D13" s="310" t="s">
        <v>41</v>
      </c>
      <c r="E13" s="310" t="s">
        <v>41</v>
      </c>
      <c r="F13" s="310" t="s">
        <v>41</v>
      </c>
      <c r="G13" s="310" t="s">
        <v>41</v>
      </c>
      <c r="H13" s="310" t="s">
        <v>41</v>
      </c>
      <c r="I13" s="310" t="s">
        <v>41</v>
      </c>
      <c r="J13" s="310" t="s">
        <v>41</v>
      </c>
      <c r="K13" s="424"/>
    </row>
    <row r="14" spans="1:11" s="427" customFormat="1" ht="15" customHeight="1">
      <c r="A14" s="469" t="s">
        <v>593</v>
      </c>
      <c r="B14" s="225">
        <v>19</v>
      </c>
      <c r="C14" s="225">
        <v>8</v>
      </c>
      <c r="D14" s="309">
        <v>11</v>
      </c>
      <c r="E14" s="310" t="s">
        <v>41</v>
      </c>
      <c r="F14" s="310" t="s">
        <v>41</v>
      </c>
      <c r="G14" s="310" t="s">
        <v>41</v>
      </c>
      <c r="H14" s="310" t="s">
        <v>41</v>
      </c>
      <c r="I14" s="310" t="s">
        <v>41</v>
      </c>
      <c r="J14" s="310" t="s">
        <v>41</v>
      </c>
      <c r="K14" s="424"/>
    </row>
    <row r="15" spans="1:11" s="427" customFormat="1" ht="15" customHeight="1">
      <c r="A15" s="469" t="s">
        <v>594</v>
      </c>
      <c r="B15" s="225">
        <v>72</v>
      </c>
      <c r="C15" s="225">
        <v>42</v>
      </c>
      <c r="D15" s="309">
        <v>30</v>
      </c>
      <c r="E15" s="310" t="s">
        <v>41</v>
      </c>
      <c r="F15" s="310" t="s">
        <v>41</v>
      </c>
      <c r="G15" s="310" t="s">
        <v>41</v>
      </c>
      <c r="H15" s="310" t="s">
        <v>41</v>
      </c>
      <c r="I15" s="310" t="s">
        <v>41</v>
      </c>
      <c r="J15" s="310" t="s">
        <v>41</v>
      </c>
      <c r="K15" s="424"/>
    </row>
    <row r="16" spans="1:11" s="427" customFormat="1" ht="15" customHeight="1">
      <c r="A16" s="469" t="s">
        <v>598</v>
      </c>
      <c r="B16" s="225">
        <v>214</v>
      </c>
      <c r="C16" s="225">
        <v>12</v>
      </c>
      <c r="D16" s="309">
        <v>202</v>
      </c>
      <c r="E16" s="309">
        <v>200</v>
      </c>
      <c r="F16" s="310" t="s">
        <v>41</v>
      </c>
      <c r="G16" s="310" t="s">
        <v>41</v>
      </c>
      <c r="H16" s="310" t="s">
        <v>41</v>
      </c>
      <c r="I16" s="310" t="s">
        <v>41</v>
      </c>
      <c r="J16" s="310" t="s">
        <v>41</v>
      </c>
      <c r="K16" s="424"/>
    </row>
    <row r="17" spans="1:11" s="430" customFormat="1" ht="15" customHeight="1">
      <c r="B17" s="247"/>
      <c r="C17" s="247"/>
      <c r="D17" s="247"/>
      <c r="E17" s="247"/>
      <c r="F17" s="247"/>
      <c r="G17" s="247"/>
      <c r="H17" s="247"/>
      <c r="I17" s="247"/>
      <c r="J17" s="247"/>
      <c r="K17" s="431"/>
    </row>
    <row r="18" spans="1:11" s="430" customFormat="1" ht="15" customHeight="1">
      <c r="A18" s="392"/>
      <c r="K18" s="431"/>
    </row>
    <row r="19" spans="1:11" s="430" customFormat="1" ht="15" customHeight="1">
      <c r="A19" s="392"/>
      <c r="K19" s="431"/>
    </row>
    <row r="20" spans="1:11" s="430" customFormat="1" ht="15" customHeight="1">
      <c r="A20" s="392"/>
      <c r="K20" s="431"/>
    </row>
    <row r="21" spans="1:11" s="430" customFormat="1" ht="15" customHeight="1">
      <c r="A21" s="392"/>
      <c r="K21" s="431"/>
    </row>
    <row r="22" spans="1:11" s="430" customFormat="1" ht="15" customHeight="1">
      <c r="A22" s="392"/>
      <c r="K22" s="431"/>
    </row>
    <row r="23" spans="1:11" s="430" customFormat="1" ht="15" customHeight="1">
      <c r="A23" s="392"/>
      <c r="K23" s="431"/>
    </row>
    <row r="24" spans="1:11" s="430" customFormat="1" ht="15" customHeight="1">
      <c r="A24" s="392"/>
      <c r="K24" s="431"/>
    </row>
    <row r="25" spans="1:11" s="430" customFormat="1" ht="15" customHeight="1">
      <c r="A25" s="392"/>
      <c r="K25" s="431"/>
    </row>
    <row r="26" spans="1:11" s="430" customFormat="1" ht="15" customHeight="1">
      <c r="K26" s="431"/>
    </row>
    <row r="27" spans="1:11" s="430" customFormat="1" ht="15" customHeight="1">
      <c r="K27" s="431"/>
    </row>
    <row r="28" spans="1:11" s="430" customFormat="1" ht="15" customHeight="1">
      <c r="K28" s="431"/>
    </row>
    <row r="29" spans="1:11" s="430" customFormat="1" ht="15" customHeight="1">
      <c r="K29" s="431"/>
    </row>
    <row r="30" spans="1:11" s="430" customFormat="1" ht="15" customHeight="1">
      <c r="K30" s="431"/>
    </row>
    <row r="31" spans="1:11" s="430" customFormat="1" ht="15" customHeight="1">
      <c r="K31" s="431"/>
    </row>
    <row r="32" spans="1:11" s="430" customFormat="1" ht="15" customHeight="1">
      <c r="K32" s="431"/>
    </row>
    <row r="33" spans="3:11" s="430" customFormat="1" ht="15" customHeight="1">
      <c r="K33" s="431"/>
    </row>
    <row r="34" spans="3:11" s="430" customFormat="1" ht="15" customHeight="1">
      <c r="K34" s="431"/>
    </row>
    <row r="35" spans="3:11">
      <c r="C35" s="455"/>
    </row>
  </sheetData>
  <mergeCells count="16">
    <mergeCell ref="A1:J1"/>
    <mergeCell ref="A2:J2"/>
    <mergeCell ref="A3:A7"/>
    <mergeCell ref="B3:J3"/>
    <mergeCell ref="B4:D4"/>
    <mergeCell ref="E4:E7"/>
    <mergeCell ref="F4:I4"/>
    <mergeCell ref="J4:J7"/>
    <mergeCell ref="B5:B7"/>
    <mergeCell ref="C5:C7"/>
    <mergeCell ref="D5:D7"/>
    <mergeCell ref="F5:F7"/>
    <mergeCell ref="G5:H5"/>
    <mergeCell ref="I5:I7"/>
    <mergeCell ref="G6:G7"/>
    <mergeCell ref="H6:H7"/>
  </mergeCells>
  <hyperlinks>
    <hyperlink ref="A2:C2" location="'Spis treści'!A1" display="'Spis treści'!A1" xr:uid="{00000000-0004-0000-2D00-000000000000}"/>
    <hyperlink ref="A2:J2" location="'Spis tablic_DZIAŁ III '!A1" display="'Spis tablic_DZIAŁ III '!A1" xr:uid="{00000000-0004-0000-2D00-000001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33"/>
  <sheetViews>
    <sheetView topLeftCell="A10" zoomScaleNormal="100" workbookViewId="0">
      <selection activeCell="K17" sqref="K17"/>
    </sheetView>
  </sheetViews>
  <sheetFormatPr defaultColWidth="9.109375" defaultRowHeight="13.2"/>
  <cols>
    <col min="1" max="1" width="25.6640625" style="509" customWidth="1"/>
    <col min="2" max="5" width="13.6640625" style="509" customWidth="1"/>
    <col min="6" max="16384" width="9.109375" style="509"/>
  </cols>
  <sheetData>
    <row r="1" spans="1:5" s="500" customFormat="1" ht="50.1" customHeight="1">
      <c r="A1" s="2356" t="s">
        <v>2108</v>
      </c>
      <c r="B1" s="2356"/>
      <c r="C1" s="2356"/>
      <c r="D1" s="2356"/>
      <c r="E1" s="2356"/>
    </row>
    <row r="2" spans="1:5" s="490" customFormat="1" ht="24.9" customHeight="1">
      <c r="A2" s="2115" t="s">
        <v>11</v>
      </c>
      <c r="B2" s="2115"/>
      <c r="C2" s="2115"/>
      <c r="D2" s="2115"/>
      <c r="E2" s="2115"/>
    </row>
    <row r="3" spans="1:5" s="501" customFormat="1" ht="24.9" customHeight="1">
      <c r="A3" s="2344" t="s">
        <v>360</v>
      </c>
      <c r="B3" s="2353" t="s">
        <v>576</v>
      </c>
      <c r="C3" s="2280" t="s">
        <v>2750</v>
      </c>
      <c r="D3" s="2349" t="s">
        <v>634</v>
      </c>
      <c r="E3" s="2350"/>
    </row>
    <row r="4" spans="1:5" s="501" customFormat="1" ht="24.9" customHeight="1">
      <c r="A4" s="2345"/>
      <c r="B4" s="2354"/>
      <c r="C4" s="2280"/>
      <c r="D4" s="2357"/>
      <c r="E4" s="2358"/>
    </row>
    <row r="5" spans="1:5" s="501" customFormat="1" ht="24.9" customHeight="1">
      <c r="A5" s="2345"/>
      <c r="B5" s="2354"/>
      <c r="C5" s="2280"/>
      <c r="D5" s="2288" t="s">
        <v>390</v>
      </c>
      <c r="E5" s="2350" t="s">
        <v>368</v>
      </c>
    </row>
    <row r="6" spans="1:5" s="501" customFormat="1" ht="24.9" customHeight="1">
      <c r="A6" s="2345"/>
      <c r="B6" s="2354"/>
      <c r="C6" s="2280"/>
      <c r="D6" s="2288"/>
      <c r="E6" s="2359"/>
    </row>
    <row r="7" spans="1:5" s="501" customFormat="1" ht="24.9" customHeight="1">
      <c r="A7" s="2345"/>
      <c r="B7" s="2354"/>
      <c r="C7" s="2280"/>
      <c r="D7" s="2288"/>
      <c r="E7" s="2359"/>
    </row>
    <row r="8" spans="1:5" s="501" customFormat="1" ht="24.9" customHeight="1">
      <c r="A8" s="2346"/>
      <c r="B8" s="2355"/>
      <c r="C8" s="2280"/>
      <c r="D8" s="2289"/>
      <c r="E8" s="2358"/>
    </row>
    <row r="9" spans="1:5" s="505" customFormat="1" ht="15" customHeight="1">
      <c r="A9" s="345" t="s">
        <v>439</v>
      </c>
      <c r="B9" s="502">
        <v>41</v>
      </c>
      <c r="C9" s="410">
        <v>4035</v>
      </c>
      <c r="D9" s="503">
        <v>249</v>
      </c>
      <c r="E9" s="504">
        <v>3</v>
      </c>
    </row>
    <row r="10" spans="1:5" s="506" customFormat="1" ht="15" customHeight="1">
      <c r="A10" s="208" t="s">
        <v>451</v>
      </c>
      <c r="B10" s="304">
        <v>42</v>
      </c>
      <c r="C10" s="324">
        <v>4055</v>
      </c>
      <c r="D10" s="304">
        <v>221</v>
      </c>
      <c r="E10" s="305">
        <v>3</v>
      </c>
    </row>
    <row r="11" spans="1:5" s="507" customFormat="1" ht="15" customHeight="1">
      <c r="A11" s="392" t="s">
        <v>584</v>
      </c>
      <c r="B11" s="309">
        <v>4</v>
      </c>
      <c r="C11" s="225">
        <v>344</v>
      </c>
      <c r="D11" s="309">
        <v>15</v>
      </c>
      <c r="E11" s="310">
        <v>1</v>
      </c>
    </row>
    <row r="12" spans="1:5" s="507" customFormat="1" ht="15" customHeight="1">
      <c r="A12" s="392" t="s">
        <v>586</v>
      </c>
      <c r="B12" s="309">
        <v>3</v>
      </c>
      <c r="C12" s="225">
        <v>33</v>
      </c>
      <c r="D12" s="309">
        <v>20</v>
      </c>
      <c r="E12" s="310" t="s">
        <v>41</v>
      </c>
    </row>
    <row r="13" spans="1:5" s="507" customFormat="1" ht="15" customHeight="1">
      <c r="A13" s="392" t="s">
        <v>587</v>
      </c>
      <c r="B13" s="309">
        <v>1</v>
      </c>
      <c r="C13" s="225">
        <v>48</v>
      </c>
      <c r="D13" s="309">
        <v>9</v>
      </c>
      <c r="E13" s="310" t="s">
        <v>41</v>
      </c>
    </row>
    <row r="14" spans="1:5" s="507" customFormat="1" ht="15" customHeight="1">
      <c r="A14" s="392" t="s">
        <v>588</v>
      </c>
      <c r="B14" s="309">
        <v>3</v>
      </c>
      <c r="C14" s="225">
        <v>192</v>
      </c>
      <c r="D14" s="309">
        <v>20</v>
      </c>
      <c r="E14" s="310">
        <v>2</v>
      </c>
    </row>
    <row r="15" spans="1:5" s="507" customFormat="1" ht="15" customHeight="1">
      <c r="A15" s="392" t="s">
        <v>589</v>
      </c>
      <c r="B15" s="309">
        <v>2</v>
      </c>
      <c r="C15" s="225">
        <v>143</v>
      </c>
      <c r="D15" s="309">
        <v>26</v>
      </c>
      <c r="E15" s="310" t="s">
        <v>41</v>
      </c>
    </row>
    <row r="16" spans="1:5" s="507" customFormat="1" ht="15" customHeight="1">
      <c r="A16" s="392" t="s">
        <v>590</v>
      </c>
      <c r="B16" s="309">
        <v>4</v>
      </c>
      <c r="C16" s="225">
        <v>527</v>
      </c>
      <c r="D16" s="309">
        <v>5</v>
      </c>
      <c r="E16" s="310" t="s">
        <v>41</v>
      </c>
    </row>
    <row r="17" spans="1:5" s="507" customFormat="1" ht="15" customHeight="1">
      <c r="A17" s="392" t="s">
        <v>591</v>
      </c>
      <c r="B17" s="309">
        <v>1</v>
      </c>
      <c r="C17" s="225">
        <v>470</v>
      </c>
      <c r="D17" s="309">
        <v>11</v>
      </c>
      <c r="E17" s="310" t="s">
        <v>41</v>
      </c>
    </row>
    <row r="18" spans="1:5" s="507" customFormat="1" ht="15" customHeight="1">
      <c r="A18" s="392" t="s">
        <v>592</v>
      </c>
      <c r="B18" s="309">
        <v>4</v>
      </c>
      <c r="C18" s="225">
        <v>135</v>
      </c>
      <c r="D18" s="309">
        <v>3</v>
      </c>
      <c r="E18" s="310" t="s">
        <v>41</v>
      </c>
    </row>
    <row r="19" spans="1:5" s="507" customFormat="1" ht="15" customHeight="1">
      <c r="A19" s="392" t="s">
        <v>594</v>
      </c>
      <c r="B19" s="309">
        <v>3</v>
      </c>
      <c r="C19" s="225">
        <v>347</v>
      </c>
      <c r="D19" s="309">
        <v>26</v>
      </c>
      <c r="E19" s="310" t="s">
        <v>41</v>
      </c>
    </row>
    <row r="20" spans="1:5" s="507" customFormat="1" ht="15" customHeight="1">
      <c r="A20" s="392" t="s">
        <v>595</v>
      </c>
      <c r="B20" s="309">
        <v>5</v>
      </c>
      <c r="C20" s="225">
        <v>353</v>
      </c>
      <c r="D20" s="309">
        <v>21</v>
      </c>
      <c r="E20" s="310" t="s">
        <v>41</v>
      </c>
    </row>
    <row r="21" spans="1:5" s="507" customFormat="1" ht="15" customHeight="1">
      <c r="A21" s="392" t="s">
        <v>596</v>
      </c>
      <c r="B21" s="309">
        <v>1</v>
      </c>
      <c r="C21" s="225">
        <v>151</v>
      </c>
      <c r="D21" s="309">
        <v>2</v>
      </c>
      <c r="E21" s="310" t="s">
        <v>41</v>
      </c>
    </row>
    <row r="22" spans="1:5" s="507" customFormat="1" ht="15" customHeight="1">
      <c r="A22" s="392" t="s">
        <v>597</v>
      </c>
      <c r="B22" s="309">
        <v>8</v>
      </c>
      <c r="C22" s="225">
        <v>1047</v>
      </c>
      <c r="D22" s="309">
        <v>38</v>
      </c>
      <c r="E22" s="310" t="s">
        <v>41</v>
      </c>
    </row>
    <row r="23" spans="1:5" s="507" customFormat="1" ht="15" customHeight="1">
      <c r="A23" s="392" t="s">
        <v>458</v>
      </c>
      <c r="B23" s="309">
        <v>2</v>
      </c>
      <c r="C23" s="225">
        <v>68</v>
      </c>
      <c r="D23" s="309">
        <v>9</v>
      </c>
      <c r="E23" s="310" t="s">
        <v>41</v>
      </c>
    </row>
    <row r="24" spans="1:5" s="507" customFormat="1" ht="15" customHeight="1">
      <c r="A24" s="428" t="s">
        <v>598</v>
      </c>
      <c r="B24" s="309">
        <v>1</v>
      </c>
      <c r="C24" s="225">
        <v>197</v>
      </c>
      <c r="D24" s="309">
        <v>16</v>
      </c>
      <c r="E24" s="310" t="s">
        <v>41</v>
      </c>
    </row>
    <row r="25" spans="1:5" s="508" customFormat="1" ht="15" customHeight="1"/>
    <row r="26" spans="1:5" s="508" customFormat="1" ht="15" customHeight="1"/>
    <row r="27" spans="1:5" s="508" customFormat="1" ht="15" customHeight="1"/>
    <row r="28" spans="1:5" s="508" customFormat="1" ht="15" customHeight="1"/>
    <row r="29" spans="1:5" s="508" customFormat="1" ht="15" customHeight="1"/>
    <row r="30" spans="1:5" s="508" customFormat="1" ht="15" customHeight="1"/>
    <row r="31" spans="1:5" s="508" customFormat="1" ht="15" customHeight="1"/>
    <row r="33" spans="2:2">
      <c r="B33" s="496"/>
    </row>
  </sheetData>
  <mergeCells count="8">
    <mergeCell ref="A1:E1"/>
    <mergeCell ref="A2:E2"/>
    <mergeCell ref="A3:A8"/>
    <mergeCell ref="B3:B8"/>
    <mergeCell ref="C3:C8"/>
    <mergeCell ref="D3:E4"/>
    <mergeCell ref="D5:D8"/>
    <mergeCell ref="E5:E8"/>
  </mergeCells>
  <hyperlinks>
    <hyperlink ref="A2:B2" location="'Spis treści'!A1" display="'Spis treści'!A1" xr:uid="{00000000-0004-0000-2E00-000000000000}"/>
    <hyperlink ref="A2:E2" location="'Spis tablic_DZIAŁ III '!A1" display="'Spis tablic_DZIAŁ III '!A1" xr:uid="{00000000-0004-0000-2E00-000001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Q48"/>
  <sheetViews>
    <sheetView topLeftCell="I1" zoomScaleNormal="100" workbookViewId="0">
      <selection activeCell="P4" sqref="P4:P7"/>
    </sheetView>
  </sheetViews>
  <sheetFormatPr defaultColWidth="9.109375" defaultRowHeight="13.2"/>
  <cols>
    <col min="1" max="1" width="25.6640625" style="497" customWidth="1"/>
    <col min="2" max="16" width="13.6640625" style="497" customWidth="1"/>
    <col min="17" max="17" width="9.109375" style="498"/>
    <col min="18" max="16384" width="9.109375" style="497"/>
  </cols>
  <sheetData>
    <row r="1" spans="1:17" s="510" customFormat="1" ht="50.1" customHeight="1">
      <c r="A1" s="2360" t="s">
        <v>2753</v>
      </c>
      <c r="B1" s="2360"/>
      <c r="C1" s="2360"/>
      <c r="D1" s="2360"/>
      <c r="E1" s="2360"/>
      <c r="F1" s="2360"/>
      <c r="G1" s="2360"/>
      <c r="H1" s="2360"/>
      <c r="I1" s="2360"/>
      <c r="J1" s="2360"/>
      <c r="K1" s="2360"/>
      <c r="L1" s="2360"/>
      <c r="M1" s="2360"/>
      <c r="N1" s="2360"/>
      <c r="O1" s="2360"/>
      <c r="P1" s="2360"/>
      <c r="Q1" s="487"/>
    </row>
    <row r="2" spans="1:17" s="512" customFormat="1" ht="24.9" customHeight="1">
      <c r="A2" s="2115" t="s">
        <v>11</v>
      </c>
      <c r="B2" s="2115"/>
      <c r="C2" s="2115"/>
      <c r="D2" s="2115"/>
      <c r="E2" s="2115"/>
      <c r="F2" s="2115"/>
      <c r="G2" s="2115"/>
      <c r="H2" s="2115"/>
      <c r="I2" s="2115"/>
      <c r="J2" s="2115"/>
      <c r="K2" s="2115"/>
      <c r="L2" s="2115"/>
      <c r="M2" s="2115"/>
      <c r="N2" s="2115"/>
      <c r="O2" s="2115"/>
      <c r="P2" s="2115"/>
      <c r="Q2" s="511"/>
    </row>
    <row r="3" spans="1:17" s="492" customFormat="1" ht="24.9" customHeight="1">
      <c r="A3" s="2323" t="s">
        <v>360</v>
      </c>
      <c r="B3" s="2181" t="s">
        <v>3062</v>
      </c>
      <c r="C3" s="2181"/>
      <c r="D3" s="2181"/>
      <c r="E3" s="2320" t="s">
        <v>599</v>
      </c>
      <c r="F3" s="2320"/>
      <c r="G3" s="2320"/>
      <c r="H3" s="2320"/>
      <c r="I3" s="2320"/>
      <c r="J3" s="2320"/>
      <c r="K3" s="2320"/>
      <c r="L3" s="2320"/>
      <c r="M3" s="2320"/>
      <c r="N3" s="2320"/>
      <c r="O3" s="2320"/>
      <c r="P3" s="2319"/>
      <c r="Q3" s="491"/>
    </row>
    <row r="4" spans="1:17" s="492" customFormat="1" ht="24.9" customHeight="1">
      <c r="A4" s="2324"/>
      <c r="B4" s="2326" t="s">
        <v>390</v>
      </c>
      <c r="C4" s="2326" t="s">
        <v>391</v>
      </c>
      <c r="D4" s="2326" t="s">
        <v>392</v>
      </c>
      <c r="E4" s="2326" t="s">
        <v>390</v>
      </c>
      <c r="F4" s="2320" t="s">
        <v>600</v>
      </c>
      <c r="G4" s="2320" t="s">
        <v>601</v>
      </c>
      <c r="H4" s="2320" t="s">
        <v>396</v>
      </c>
      <c r="I4" s="2320" t="s">
        <v>397</v>
      </c>
      <c r="J4" s="2320" t="s">
        <v>398</v>
      </c>
      <c r="K4" s="2320" t="s">
        <v>399</v>
      </c>
      <c r="L4" s="2320" t="s">
        <v>400</v>
      </c>
      <c r="M4" s="2290" t="s">
        <v>401</v>
      </c>
      <c r="N4" s="2164"/>
      <c r="O4" s="2304" t="s">
        <v>402</v>
      </c>
      <c r="P4" s="2319" t="s">
        <v>638</v>
      </c>
      <c r="Q4" s="491"/>
    </row>
    <row r="5" spans="1:17" s="492" customFormat="1" ht="24.9" customHeight="1">
      <c r="A5" s="2324"/>
      <c r="B5" s="2327"/>
      <c r="C5" s="2327"/>
      <c r="D5" s="2327"/>
      <c r="E5" s="2327"/>
      <c r="F5" s="2320"/>
      <c r="G5" s="2320"/>
      <c r="H5" s="2320"/>
      <c r="I5" s="2320"/>
      <c r="J5" s="2320"/>
      <c r="K5" s="2320"/>
      <c r="L5" s="2320"/>
      <c r="M5" s="2265"/>
      <c r="N5" s="2165"/>
      <c r="O5" s="2141"/>
      <c r="P5" s="2319"/>
      <c r="Q5" s="491"/>
    </row>
    <row r="6" spans="1:17" s="492" customFormat="1" ht="24.9" customHeight="1">
      <c r="A6" s="2324"/>
      <c r="B6" s="2327"/>
      <c r="C6" s="2327"/>
      <c r="D6" s="2327"/>
      <c r="E6" s="2327"/>
      <c r="F6" s="2320"/>
      <c r="G6" s="2320"/>
      <c r="H6" s="2320"/>
      <c r="I6" s="2320"/>
      <c r="J6" s="2320"/>
      <c r="K6" s="2320"/>
      <c r="L6" s="2320"/>
      <c r="M6" s="2304" t="s">
        <v>405</v>
      </c>
      <c r="N6" s="2304" t="s">
        <v>639</v>
      </c>
      <c r="O6" s="2141"/>
      <c r="P6" s="2319"/>
      <c r="Q6" s="491"/>
    </row>
    <row r="7" spans="1:17" s="492" customFormat="1" ht="24.9" customHeight="1">
      <c r="A7" s="2325"/>
      <c r="B7" s="2328"/>
      <c r="C7" s="2328"/>
      <c r="D7" s="2328"/>
      <c r="E7" s="2328"/>
      <c r="F7" s="2320"/>
      <c r="G7" s="2320"/>
      <c r="H7" s="2320"/>
      <c r="I7" s="2320"/>
      <c r="J7" s="2320"/>
      <c r="K7" s="2320"/>
      <c r="L7" s="2320"/>
      <c r="M7" s="2291"/>
      <c r="N7" s="2291"/>
      <c r="O7" s="2291"/>
      <c r="P7" s="2319"/>
      <c r="Q7" s="491"/>
    </row>
    <row r="8" spans="1:17" s="505" customFormat="1" ht="15" customHeight="1">
      <c r="A8" s="345" t="s">
        <v>439</v>
      </c>
      <c r="B8" s="225">
        <v>535040</v>
      </c>
      <c r="C8" s="225">
        <v>531887</v>
      </c>
      <c r="D8" s="225">
        <v>3153</v>
      </c>
      <c r="E8" s="225">
        <v>7297</v>
      </c>
      <c r="F8" s="310" t="s">
        <v>41</v>
      </c>
      <c r="G8" s="310" t="s">
        <v>41</v>
      </c>
      <c r="H8" s="310" t="s">
        <v>41</v>
      </c>
      <c r="I8" s="225">
        <v>2845</v>
      </c>
      <c r="J8" s="310" t="s">
        <v>41</v>
      </c>
      <c r="K8" s="310" t="s">
        <v>41</v>
      </c>
      <c r="L8" s="309">
        <v>113</v>
      </c>
      <c r="M8" s="225">
        <v>3873</v>
      </c>
      <c r="N8" s="225">
        <v>417</v>
      </c>
      <c r="O8" s="309">
        <v>159</v>
      </c>
      <c r="P8" s="310">
        <v>307</v>
      </c>
      <c r="Q8" s="513"/>
    </row>
    <row r="9" spans="1:17" s="505" customFormat="1" ht="15" customHeight="1">
      <c r="A9" s="208" t="s">
        <v>451</v>
      </c>
      <c r="B9" s="324">
        <v>513938</v>
      </c>
      <c r="C9" s="324">
        <v>510800</v>
      </c>
      <c r="D9" s="324">
        <v>3138</v>
      </c>
      <c r="E9" s="324">
        <v>10644</v>
      </c>
      <c r="F9" s="310" t="s">
        <v>41</v>
      </c>
      <c r="G9" s="310" t="s">
        <v>41</v>
      </c>
      <c r="H9" s="310" t="s">
        <v>41</v>
      </c>
      <c r="I9" s="324">
        <v>2845</v>
      </c>
      <c r="J9" s="310" t="s">
        <v>41</v>
      </c>
      <c r="K9" s="310" t="s">
        <v>41</v>
      </c>
      <c r="L9" s="324">
        <v>121</v>
      </c>
      <c r="M9" s="324">
        <v>7193</v>
      </c>
      <c r="N9" s="324">
        <v>1379</v>
      </c>
      <c r="O9" s="324">
        <v>159</v>
      </c>
      <c r="P9" s="326">
        <v>326</v>
      </c>
      <c r="Q9" s="513"/>
    </row>
    <row r="10" spans="1:17" s="505" customFormat="1" ht="15" customHeight="1">
      <c r="A10" s="469" t="s">
        <v>584</v>
      </c>
      <c r="B10" s="225">
        <v>66100</v>
      </c>
      <c r="C10" s="225">
        <v>66100</v>
      </c>
      <c r="D10" s="310" t="s">
        <v>41</v>
      </c>
      <c r="E10" s="225">
        <v>26</v>
      </c>
      <c r="F10" s="310" t="s">
        <v>41</v>
      </c>
      <c r="G10" s="310" t="s">
        <v>41</v>
      </c>
      <c r="H10" s="310" t="s">
        <v>41</v>
      </c>
      <c r="I10" s="310" t="s">
        <v>41</v>
      </c>
      <c r="J10" s="310" t="s">
        <v>41</v>
      </c>
      <c r="K10" s="310" t="s">
        <v>41</v>
      </c>
      <c r="L10" s="310" t="s">
        <v>41</v>
      </c>
      <c r="M10" s="225">
        <v>26</v>
      </c>
      <c r="N10" s="310" t="s">
        <v>41</v>
      </c>
      <c r="O10" s="310" t="s">
        <v>41</v>
      </c>
      <c r="P10" s="310" t="s">
        <v>41</v>
      </c>
      <c r="Q10" s="513"/>
    </row>
    <row r="11" spans="1:17" s="505" customFormat="1" ht="15" customHeight="1">
      <c r="A11" s="469" t="s">
        <v>586</v>
      </c>
      <c r="B11" s="225">
        <v>13147</v>
      </c>
      <c r="C11" s="225">
        <v>13079</v>
      </c>
      <c r="D11" s="225">
        <v>68</v>
      </c>
      <c r="E11" s="310" t="s">
        <v>41</v>
      </c>
      <c r="F11" s="310" t="s">
        <v>41</v>
      </c>
      <c r="G11" s="310" t="s">
        <v>41</v>
      </c>
      <c r="H11" s="310" t="s">
        <v>41</v>
      </c>
      <c r="I11" s="310" t="s">
        <v>41</v>
      </c>
      <c r="J11" s="310" t="s">
        <v>41</v>
      </c>
      <c r="K11" s="310" t="s">
        <v>41</v>
      </c>
      <c r="L11" s="310" t="s">
        <v>41</v>
      </c>
      <c r="M11" s="310" t="s">
        <v>41</v>
      </c>
      <c r="N11" s="310" t="s">
        <v>41</v>
      </c>
      <c r="O11" s="310" t="s">
        <v>41</v>
      </c>
      <c r="P11" s="310" t="s">
        <v>41</v>
      </c>
      <c r="Q11" s="513"/>
    </row>
    <row r="12" spans="1:17" s="505" customFormat="1" ht="15" customHeight="1">
      <c r="A12" s="469" t="s">
        <v>587</v>
      </c>
      <c r="B12" s="225">
        <v>12003</v>
      </c>
      <c r="C12" s="225">
        <v>12003</v>
      </c>
      <c r="D12" s="310" t="s">
        <v>41</v>
      </c>
      <c r="E12" s="310" t="s">
        <v>41</v>
      </c>
      <c r="F12" s="310" t="s">
        <v>41</v>
      </c>
      <c r="G12" s="310" t="s">
        <v>41</v>
      </c>
      <c r="H12" s="310" t="s">
        <v>41</v>
      </c>
      <c r="I12" s="310" t="s">
        <v>41</v>
      </c>
      <c r="J12" s="310" t="s">
        <v>41</v>
      </c>
      <c r="K12" s="310" t="s">
        <v>41</v>
      </c>
      <c r="L12" s="310" t="s">
        <v>41</v>
      </c>
      <c r="M12" s="310" t="s">
        <v>41</v>
      </c>
      <c r="N12" s="310" t="s">
        <v>41</v>
      </c>
      <c r="O12" s="310" t="s">
        <v>41</v>
      </c>
      <c r="P12" s="310" t="s">
        <v>41</v>
      </c>
      <c r="Q12" s="513"/>
    </row>
    <row r="13" spans="1:17" s="505" customFormat="1" ht="15" customHeight="1">
      <c r="A13" s="469" t="s">
        <v>588</v>
      </c>
      <c r="B13" s="225">
        <v>28198</v>
      </c>
      <c r="C13" s="225">
        <v>28198</v>
      </c>
      <c r="D13" s="310" t="s">
        <v>41</v>
      </c>
      <c r="E13" s="225">
        <v>62</v>
      </c>
      <c r="F13" s="310" t="s">
        <v>41</v>
      </c>
      <c r="G13" s="310" t="s">
        <v>41</v>
      </c>
      <c r="H13" s="310" t="s">
        <v>41</v>
      </c>
      <c r="I13" s="310" t="s">
        <v>41</v>
      </c>
      <c r="J13" s="310" t="s">
        <v>41</v>
      </c>
      <c r="K13" s="310" t="s">
        <v>41</v>
      </c>
      <c r="L13" s="310" t="s">
        <v>41</v>
      </c>
      <c r="M13" s="225">
        <v>62</v>
      </c>
      <c r="N13" s="225">
        <v>62</v>
      </c>
      <c r="O13" s="310" t="s">
        <v>41</v>
      </c>
      <c r="P13" s="310" t="s">
        <v>41</v>
      </c>
      <c r="Q13" s="513"/>
    </row>
    <row r="14" spans="1:17" s="505" customFormat="1" ht="15" customHeight="1">
      <c r="A14" s="469" t="s">
        <v>589</v>
      </c>
      <c r="B14" s="225">
        <v>18166</v>
      </c>
      <c r="C14" s="225">
        <v>16860</v>
      </c>
      <c r="D14" s="225">
        <v>1306</v>
      </c>
      <c r="E14" s="225">
        <v>156</v>
      </c>
      <c r="F14" s="310" t="s">
        <v>41</v>
      </c>
      <c r="G14" s="310" t="s">
        <v>41</v>
      </c>
      <c r="H14" s="310" t="s">
        <v>41</v>
      </c>
      <c r="I14" s="310" t="s">
        <v>41</v>
      </c>
      <c r="J14" s="310" t="s">
        <v>41</v>
      </c>
      <c r="K14" s="310" t="s">
        <v>41</v>
      </c>
      <c r="L14" s="310" t="s">
        <v>41</v>
      </c>
      <c r="M14" s="310" t="s">
        <v>41</v>
      </c>
      <c r="N14" s="310" t="s">
        <v>41</v>
      </c>
      <c r="O14" s="225">
        <v>156</v>
      </c>
      <c r="P14" s="310" t="s">
        <v>41</v>
      </c>
      <c r="Q14" s="513"/>
    </row>
    <row r="15" spans="1:17" s="505" customFormat="1" ht="15" customHeight="1">
      <c r="A15" s="469" t="s">
        <v>590</v>
      </c>
      <c r="B15" s="225">
        <v>60246</v>
      </c>
      <c r="C15" s="225">
        <v>60174</v>
      </c>
      <c r="D15" s="225">
        <v>72</v>
      </c>
      <c r="E15" s="225">
        <v>858</v>
      </c>
      <c r="F15" s="310" t="s">
        <v>41</v>
      </c>
      <c r="G15" s="310" t="s">
        <v>41</v>
      </c>
      <c r="H15" s="310" t="s">
        <v>41</v>
      </c>
      <c r="I15" s="310" t="s">
        <v>41</v>
      </c>
      <c r="J15" s="310" t="s">
        <v>41</v>
      </c>
      <c r="K15" s="310" t="s">
        <v>41</v>
      </c>
      <c r="L15" s="225">
        <v>121</v>
      </c>
      <c r="M15" s="225">
        <v>422</v>
      </c>
      <c r="N15" s="225">
        <v>327</v>
      </c>
      <c r="O15" s="225">
        <v>1</v>
      </c>
      <c r="P15" s="346">
        <v>314</v>
      </c>
      <c r="Q15" s="513"/>
    </row>
    <row r="16" spans="1:17" s="505" customFormat="1" ht="15" customHeight="1">
      <c r="A16" s="469" t="s">
        <v>591</v>
      </c>
      <c r="B16" s="225">
        <v>36458</v>
      </c>
      <c r="C16" s="225">
        <v>36417</v>
      </c>
      <c r="D16" s="225">
        <v>41</v>
      </c>
      <c r="E16" s="225">
        <v>2845</v>
      </c>
      <c r="F16" s="310" t="s">
        <v>41</v>
      </c>
      <c r="G16" s="310" t="s">
        <v>41</v>
      </c>
      <c r="H16" s="310" t="s">
        <v>41</v>
      </c>
      <c r="I16" s="225">
        <v>2845</v>
      </c>
      <c r="J16" s="310" t="s">
        <v>41</v>
      </c>
      <c r="K16" s="310" t="s">
        <v>41</v>
      </c>
      <c r="L16" s="310" t="s">
        <v>41</v>
      </c>
      <c r="M16" s="310" t="s">
        <v>41</v>
      </c>
      <c r="N16" s="310" t="s">
        <v>41</v>
      </c>
      <c r="O16" s="310" t="s">
        <v>41</v>
      </c>
      <c r="P16" s="310" t="s">
        <v>41</v>
      </c>
      <c r="Q16" s="513"/>
    </row>
    <row r="17" spans="1:17" s="505" customFormat="1" ht="15" customHeight="1">
      <c r="A17" s="469" t="s">
        <v>592</v>
      </c>
      <c r="B17" s="225">
        <v>17726</v>
      </c>
      <c r="C17" s="225">
        <v>16094</v>
      </c>
      <c r="D17" s="225">
        <v>1632</v>
      </c>
      <c r="E17" s="225">
        <v>1423</v>
      </c>
      <c r="F17" s="310" t="s">
        <v>41</v>
      </c>
      <c r="G17" s="310" t="s">
        <v>41</v>
      </c>
      <c r="H17" s="310" t="s">
        <v>41</v>
      </c>
      <c r="I17" s="310" t="s">
        <v>41</v>
      </c>
      <c r="J17" s="310" t="s">
        <v>41</v>
      </c>
      <c r="K17" s="310" t="s">
        <v>41</v>
      </c>
      <c r="L17" s="310" t="s">
        <v>41</v>
      </c>
      <c r="M17" s="225">
        <v>1423</v>
      </c>
      <c r="N17" s="310" t="s">
        <v>41</v>
      </c>
      <c r="O17" s="310" t="s">
        <v>41</v>
      </c>
      <c r="P17" s="310" t="s">
        <v>41</v>
      </c>
      <c r="Q17" s="513"/>
    </row>
    <row r="18" spans="1:17" s="505" customFormat="1" ht="15" customHeight="1">
      <c r="A18" s="469" t="s">
        <v>594</v>
      </c>
      <c r="B18" s="225">
        <v>32626</v>
      </c>
      <c r="C18" s="225">
        <v>32626</v>
      </c>
      <c r="D18" s="310" t="s">
        <v>41</v>
      </c>
      <c r="E18" s="225">
        <v>1446</v>
      </c>
      <c r="F18" s="310" t="s">
        <v>41</v>
      </c>
      <c r="G18" s="310" t="s">
        <v>41</v>
      </c>
      <c r="H18" s="310" t="s">
        <v>41</v>
      </c>
      <c r="I18" s="310" t="s">
        <v>41</v>
      </c>
      <c r="J18" s="310" t="s">
        <v>41</v>
      </c>
      <c r="K18" s="310" t="s">
        <v>41</v>
      </c>
      <c r="L18" s="310" t="s">
        <v>41</v>
      </c>
      <c r="M18" s="225">
        <v>1446</v>
      </c>
      <c r="N18" s="310" t="s">
        <v>41</v>
      </c>
      <c r="O18" s="310" t="s">
        <v>41</v>
      </c>
      <c r="P18" s="310" t="s">
        <v>41</v>
      </c>
      <c r="Q18" s="513"/>
    </row>
    <row r="19" spans="1:17" s="505" customFormat="1" ht="15" customHeight="1">
      <c r="A19" s="469" t="s">
        <v>595</v>
      </c>
      <c r="B19" s="225">
        <v>33257</v>
      </c>
      <c r="C19" s="225">
        <v>33257</v>
      </c>
      <c r="D19" s="310" t="s">
        <v>41</v>
      </c>
      <c r="E19" s="225">
        <v>59</v>
      </c>
      <c r="F19" s="310" t="s">
        <v>41</v>
      </c>
      <c r="G19" s="310" t="s">
        <v>41</v>
      </c>
      <c r="H19" s="310" t="s">
        <v>41</v>
      </c>
      <c r="I19" s="310" t="s">
        <v>41</v>
      </c>
      <c r="J19" s="310" t="s">
        <v>41</v>
      </c>
      <c r="K19" s="310" t="s">
        <v>41</v>
      </c>
      <c r="L19" s="310" t="s">
        <v>41</v>
      </c>
      <c r="M19" s="225">
        <v>47</v>
      </c>
      <c r="N19" s="225">
        <v>38</v>
      </c>
      <c r="O19" s="310" t="s">
        <v>41</v>
      </c>
      <c r="P19" s="346">
        <v>12</v>
      </c>
      <c r="Q19" s="513"/>
    </row>
    <row r="20" spans="1:17" s="505" customFormat="1" ht="15" customHeight="1">
      <c r="A20" s="469" t="s">
        <v>596</v>
      </c>
      <c r="B20" s="225">
        <v>7770</v>
      </c>
      <c r="C20" s="225">
        <v>7770</v>
      </c>
      <c r="D20" s="310" t="s">
        <v>41</v>
      </c>
      <c r="E20" s="310" t="s">
        <v>41</v>
      </c>
      <c r="F20" s="310" t="s">
        <v>41</v>
      </c>
      <c r="G20" s="310" t="s">
        <v>41</v>
      </c>
      <c r="H20" s="310" t="s">
        <v>41</v>
      </c>
      <c r="I20" s="310" t="s">
        <v>41</v>
      </c>
      <c r="J20" s="310" t="s">
        <v>41</v>
      </c>
      <c r="K20" s="310" t="s">
        <v>41</v>
      </c>
      <c r="L20" s="310" t="s">
        <v>41</v>
      </c>
      <c r="M20" s="310" t="s">
        <v>41</v>
      </c>
      <c r="N20" s="310" t="s">
        <v>41</v>
      </c>
      <c r="O20" s="310" t="s">
        <v>41</v>
      </c>
      <c r="P20" s="310" t="s">
        <v>41</v>
      </c>
      <c r="Q20" s="513"/>
    </row>
    <row r="21" spans="1:17" s="505" customFormat="1" ht="15" customHeight="1">
      <c r="A21" s="469" t="s">
        <v>597</v>
      </c>
      <c r="B21" s="225">
        <v>163106</v>
      </c>
      <c r="C21" s="225">
        <v>163087</v>
      </c>
      <c r="D21" s="225">
        <v>19</v>
      </c>
      <c r="E21" s="225">
        <v>3496</v>
      </c>
      <c r="F21" s="310" t="s">
        <v>41</v>
      </c>
      <c r="G21" s="310" t="s">
        <v>41</v>
      </c>
      <c r="H21" s="310" t="s">
        <v>41</v>
      </c>
      <c r="I21" s="310" t="s">
        <v>41</v>
      </c>
      <c r="J21" s="310" t="s">
        <v>41</v>
      </c>
      <c r="K21" s="310" t="s">
        <v>41</v>
      </c>
      <c r="L21" s="310" t="s">
        <v>41</v>
      </c>
      <c r="M21" s="225">
        <v>3494</v>
      </c>
      <c r="N21" s="225">
        <v>952</v>
      </c>
      <c r="O21" s="225">
        <v>2</v>
      </c>
      <c r="P21" s="310" t="s">
        <v>41</v>
      </c>
      <c r="Q21" s="513"/>
    </row>
    <row r="22" spans="1:17" s="505" customFormat="1" ht="15" customHeight="1">
      <c r="A22" s="469" t="s">
        <v>458</v>
      </c>
      <c r="B22" s="225">
        <v>10858</v>
      </c>
      <c r="C22" s="225">
        <v>10858</v>
      </c>
      <c r="D22" s="310" t="s">
        <v>41</v>
      </c>
      <c r="E22" s="225">
        <v>273</v>
      </c>
      <c r="F22" s="310" t="s">
        <v>41</v>
      </c>
      <c r="G22" s="310" t="s">
        <v>41</v>
      </c>
      <c r="H22" s="310" t="s">
        <v>41</v>
      </c>
      <c r="I22" s="310" t="s">
        <v>41</v>
      </c>
      <c r="J22" s="310" t="s">
        <v>41</v>
      </c>
      <c r="K22" s="310" t="s">
        <v>41</v>
      </c>
      <c r="L22" s="310" t="s">
        <v>41</v>
      </c>
      <c r="M22" s="225">
        <v>273</v>
      </c>
      <c r="N22" s="310" t="s">
        <v>41</v>
      </c>
      <c r="O22" s="310" t="s">
        <v>41</v>
      </c>
      <c r="P22" s="310" t="s">
        <v>41</v>
      </c>
      <c r="Q22" s="513"/>
    </row>
    <row r="23" spans="1:17" s="505" customFormat="1" ht="15" customHeight="1">
      <c r="A23" s="472" t="s">
        <v>598</v>
      </c>
      <c r="B23" s="225">
        <v>14277</v>
      </c>
      <c r="C23" s="225">
        <v>14277</v>
      </c>
      <c r="D23" s="310" t="s">
        <v>41</v>
      </c>
      <c r="E23" s="310" t="s">
        <v>41</v>
      </c>
      <c r="F23" s="310" t="s">
        <v>41</v>
      </c>
      <c r="G23" s="310" t="s">
        <v>41</v>
      </c>
      <c r="H23" s="310" t="s">
        <v>41</v>
      </c>
      <c r="I23" s="310" t="s">
        <v>41</v>
      </c>
      <c r="J23" s="310" t="s">
        <v>41</v>
      </c>
      <c r="K23" s="310" t="s">
        <v>41</v>
      </c>
      <c r="L23" s="310" t="s">
        <v>41</v>
      </c>
      <c r="M23" s="310" t="s">
        <v>41</v>
      </c>
      <c r="N23" s="310" t="s">
        <v>41</v>
      </c>
      <c r="O23" s="310" t="s">
        <v>41</v>
      </c>
      <c r="P23" s="310" t="s">
        <v>41</v>
      </c>
      <c r="Q23" s="513"/>
    </row>
    <row r="24" spans="1:17" s="494" customFormat="1" ht="15" customHeight="1">
      <c r="A24" s="428"/>
      <c r="B24" s="236"/>
      <c r="C24" s="236"/>
      <c r="D24" s="236"/>
      <c r="E24" s="236"/>
      <c r="F24" s="236"/>
      <c r="G24" s="236"/>
      <c r="H24" s="236"/>
      <c r="I24" s="236"/>
      <c r="J24" s="236"/>
      <c r="K24" s="236"/>
      <c r="L24" s="236"/>
      <c r="M24" s="236"/>
      <c r="N24" s="236"/>
      <c r="O24" s="236"/>
      <c r="P24" s="236"/>
      <c r="Q24" s="493"/>
    </row>
    <row r="25" spans="1:17" s="492" customFormat="1" ht="15" customHeight="1">
      <c r="A25" s="514"/>
      <c r="Q25" s="491"/>
    </row>
    <row r="26" spans="1:17" s="492" customFormat="1" ht="15" customHeight="1">
      <c r="A26" s="514"/>
      <c r="Q26" s="491"/>
    </row>
    <row r="27" spans="1:17" s="494" customFormat="1" ht="15" customHeight="1">
      <c r="A27" s="514"/>
      <c r="Q27" s="493"/>
    </row>
    <row r="28" spans="1:17" s="494" customFormat="1" ht="15" customHeight="1">
      <c r="A28" s="514"/>
      <c r="Q28" s="493"/>
    </row>
    <row r="29" spans="1:17" s="494" customFormat="1" ht="15" customHeight="1">
      <c r="A29" s="514"/>
      <c r="Q29" s="493"/>
    </row>
    <row r="30" spans="1:17" s="494" customFormat="1" ht="15" customHeight="1">
      <c r="A30" s="514"/>
      <c r="Q30" s="493"/>
    </row>
    <row r="31" spans="1:17" s="494" customFormat="1" ht="15" customHeight="1">
      <c r="A31" s="514"/>
      <c r="Q31" s="493"/>
    </row>
    <row r="32" spans="1:17" s="494" customFormat="1" ht="15" customHeight="1">
      <c r="A32" s="514"/>
      <c r="Q32" s="493"/>
    </row>
    <row r="33" spans="1:17" s="494" customFormat="1" ht="15" customHeight="1">
      <c r="A33" s="514"/>
      <c r="Q33" s="493"/>
    </row>
    <row r="34" spans="1:17" s="494" customFormat="1" ht="15" customHeight="1">
      <c r="A34" s="514"/>
      <c r="Q34" s="493"/>
    </row>
    <row r="35" spans="1:17" s="494" customFormat="1" ht="15" customHeight="1">
      <c r="A35" s="514"/>
      <c r="Q35" s="493"/>
    </row>
    <row r="36" spans="1:17" s="494" customFormat="1" ht="15" customHeight="1">
      <c r="A36" s="514"/>
      <c r="Q36" s="493"/>
    </row>
    <row r="37" spans="1:17" s="494" customFormat="1" ht="15" customHeight="1">
      <c r="A37" s="514"/>
      <c r="Q37" s="493"/>
    </row>
    <row r="38" spans="1:17" s="494" customFormat="1" ht="15" customHeight="1">
      <c r="A38" s="514"/>
      <c r="Q38" s="493"/>
    </row>
    <row r="39" spans="1:17" s="494" customFormat="1" ht="15" customHeight="1">
      <c r="Q39" s="493"/>
    </row>
    <row r="40" spans="1:17" s="494" customFormat="1" ht="15" customHeight="1">
      <c r="Q40" s="493"/>
    </row>
    <row r="41" spans="1:17" s="494" customFormat="1" ht="15" customHeight="1">
      <c r="Q41" s="493"/>
    </row>
    <row r="42" spans="1:17" s="494" customFormat="1" ht="15" customHeight="1">
      <c r="Q42" s="493"/>
    </row>
    <row r="43" spans="1:17" s="494" customFormat="1" ht="15" customHeight="1">
      <c r="Q43" s="493"/>
    </row>
    <row r="44" spans="1:17" s="494" customFormat="1" ht="15" customHeight="1">
      <c r="Q44" s="493"/>
    </row>
    <row r="45" spans="1:17" s="494" customFormat="1" ht="15" customHeight="1">
      <c r="Q45" s="493"/>
    </row>
    <row r="46" spans="1:17" s="494" customFormat="1" ht="15" customHeight="1">
      <c r="Q46" s="493"/>
    </row>
    <row r="48" spans="1:17">
      <c r="B48" s="496"/>
    </row>
  </sheetData>
  <mergeCells count="21">
    <mergeCell ref="L4:L7"/>
    <mergeCell ref="A1:P1"/>
    <mergeCell ref="A2:P2"/>
    <mergeCell ref="A3:A7"/>
    <mergeCell ref="B3:D3"/>
    <mergeCell ref="E3:P3"/>
    <mergeCell ref="B4:B7"/>
    <mergeCell ref="C4:C7"/>
    <mergeCell ref="D4:D7"/>
    <mergeCell ref="E4:E7"/>
    <mergeCell ref="F4:F7"/>
    <mergeCell ref="G4:G7"/>
    <mergeCell ref="H4:H7"/>
    <mergeCell ref="I4:I7"/>
    <mergeCell ref="J4:J7"/>
    <mergeCell ref="K4:K7"/>
    <mergeCell ref="M4:N5"/>
    <mergeCell ref="O4:O7"/>
    <mergeCell ref="P4:P7"/>
    <mergeCell ref="M6:M7"/>
    <mergeCell ref="N6:N7"/>
  </mergeCells>
  <hyperlinks>
    <hyperlink ref="A2:B2" location="'Spis treści'!A1" display="'Spis treści'!A1" xr:uid="{00000000-0004-0000-2F00-000000000000}"/>
    <hyperlink ref="A2:P2" location="'Spis tablic_DZIAŁ III '!A1" display="'Spis tablic_DZIAŁ III '!A1" xr:uid="{00000000-0004-0000-2F00-000001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32"/>
  <sheetViews>
    <sheetView zoomScaleNormal="100" workbookViewId="0">
      <selection activeCell="H4" sqref="H4:K4"/>
    </sheetView>
  </sheetViews>
  <sheetFormatPr defaultColWidth="9.109375" defaultRowHeight="13.2"/>
  <cols>
    <col min="1" max="1" width="25.6640625" style="509" customWidth="1"/>
    <col min="2" max="11" width="13.6640625" style="509" customWidth="1"/>
    <col min="12" max="16384" width="9.109375" style="509"/>
  </cols>
  <sheetData>
    <row r="1" spans="1:12" s="500" customFormat="1" ht="30" customHeight="1">
      <c r="A1" s="2321" t="s">
        <v>2887</v>
      </c>
      <c r="B1" s="2322"/>
      <c r="C1" s="2322"/>
      <c r="D1" s="2322"/>
      <c r="E1" s="2322"/>
      <c r="F1" s="2322"/>
      <c r="G1" s="2322"/>
      <c r="H1" s="2322"/>
      <c r="I1" s="2322"/>
      <c r="J1" s="2322"/>
      <c r="K1" s="2322"/>
    </row>
    <row r="2" spans="1:12" s="490" customFormat="1" ht="24.9" customHeight="1">
      <c r="A2" s="2115" t="s">
        <v>11</v>
      </c>
      <c r="B2" s="2115"/>
      <c r="C2" s="2115"/>
      <c r="D2" s="2115"/>
      <c r="E2" s="2115"/>
      <c r="F2" s="2115"/>
      <c r="G2" s="2115"/>
      <c r="H2" s="2115"/>
      <c r="I2" s="2115"/>
      <c r="J2" s="2115"/>
      <c r="K2" s="2115"/>
    </row>
    <row r="3" spans="1:12" s="501" customFormat="1" ht="24.9" customHeight="1">
      <c r="A3" s="2363" t="s">
        <v>360</v>
      </c>
      <c r="B3" s="2361" t="s">
        <v>654</v>
      </c>
      <c r="C3" s="2361" t="s">
        <v>473</v>
      </c>
      <c r="D3" s="2364" t="s">
        <v>421</v>
      </c>
      <c r="E3" s="2365"/>
      <c r="F3" s="2365"/>
      <c r="G3" s="2365"/>
      <c r="H3" s="2365"/>
      <c r="I3" s="2365"/>
      <c r="J3" s="2365"/>
      <c r="K3" s="2365"/>
    </row>
    <row r="4" spans="1:12" s="501" customFormat="1" ht="24.9" customHeight="1">
      <c r="A4" s="2363"/>
      <c r="B4" s="2361"/>
      <c r="C4" s="2361"/>
      <c r="D4" s="2319" t="s">
        <v>3065</v>
      </c>
      <c r="E4" s="2366"/>
      <c r="F4" s="2367"/>
      <c r="G4" s="2326" t="s">
        <v>434</v>
      </c>
      <c r="H4" s="2319" t="s">
        <v>423</v>
      </c>
      <c r="I4" s="2366"/>
      <c r="J4" s="2366"/>
      <c r="K4" s="2366"/>
    </row>
    <row r="5" spans="1:12" s="501" customFormat="1" ht="24.9" customHeight="1">
      <c r="A5" s="2363"/>
      <c r="B5" s="2361"/>
      <c r="C5" s="2361"/>
      <c r="D5" s="2326" t="s">
        <v>390</v>
      </c>
      <c r="E5" s="2320" t="s">
        <v>425</v>
      </c>
      <c r="F5" s="2320" t="s">
        <v>609</v>
      </c>
      <c r="G5" s="2327"/>
      <c r="H5" s="2361" t="s">
        <v>364</v>
      </c>
      <c r="I5" s="2299" t="s">
        <v>610</v>
      </c>
      <c r="J5" s="2300"/>
      <c r="K5" s="2349" t="s">
        <v>652</v>
      </c>
    </row>
    <row r="6" spans="1:12" s="501" customFormat="1" ht="24.9" customHeight="1">
      <c r="A6" s="2363"/>
      <c r="B6" s="2361"/>
      <c r="C6" s="2361"/>
      <c r="D6" s="2327"/>
      <c r="E6" s="2320"/>
      <c r="F6" s="2320"/>
      <c r="G6" s="2327"/>
      <c r="H6" s="2361"/>
      <c r="I6" s="2263"/>
      <c r="J6" s="2270"/>
      <c r="K6" s="2362"/>
    </row>
    <row r="7" spans="1:12" s="501" customFormat="1" ht="24.9" customHeight="1">
      <c r="A7" s="2363"/>
      <c r="B7" s="2361"/>
      <c r="C7" s="2361"/>
      <c r="D7" s="2327"/>
      <c r="E7" s="2320"/>
      <c r="F7" s="2320"/>
      <c r="G7" s="2327"/>
      <c r="H7" s="2361"/>
      <c r="I7" s="2353" t="s">
        <v>128</v>
      </c>
      <c r="J7" s="2353" t="s">
        <v>612</v>
      </c>
      <c r="K7" s="2362"/>
    </row>
    <row r="8" spans="1:12" s="501" customFormat="1" ht="24.9" customHeight="1">
      <c r="A8" s="2363"/>
      <c r="B8" s="2361"/>
      <c r="C8" s="2361"/>
      <c r="D8" s="2328"/>
      <c r="E8" s="2320"/>
      <c r="F8" s="2320"/>
      <c r="G8" s="2328"/>
      <c r="H8" s="2361"/>
      <c r="I8" s="2355"/>
      <c r="J8" s="2355"/>
      <c r="K8" s="2357"/>
    </row>
    <row r="9" spans="1:12" s="515" customFormat="1" ht="15" customHeight="1">
      <c r="A9" s="345" t="s">
        <v>439</v>
      </c>
      <c r="B9" s="225">
        <v>27052</v>
      </c>
      <c r="C9" s="225">
        <v>16235</v>
      </c>
      <c r="D9" s="225">
        <v>169939</v>
      </c>
      <c r="E9" s="225">
        <v>169639</v>
      </c>
      <c r="F9" s="309">
        <v>300</v>
      </c>
      <c r="G9" s="225">
        <v>3632</v>
      </c>
      <c r="H9" s="309">
        <v>198</v>
      </c>
      <c r="I9" s="309">
        <v>142</v>
      </c>
      <c r="J9" s="309">
        <v>115</v>
      </c>
      <c r="K9" s="310" t="s">
        <v>41</v>
      </c>
      <c r="L9" s="505"/>
    </row>
    <row r="10" spans="1:12" s="505" customFormat="1" ht="15" customHeight="1">
      <c r="A10" s="208" t="s">
        <v>451</v>
      </c>
      <c r="B10" s="324">
        <v>25251</v>
      </c>
      <c r="C10" s="324">
        <v>16222</v>
      </c>
      <c r="D10" s="324">
        <v>162721</v>
      </c>
      <c r="E10" s="324">
        <v>162371</v>
      </c>
      <c r="F10" s="324">
        <v>350</v>
      </c>
      <c r="G10" s="324">
        <v>1012</v>
      </c>
      <c r="H10" s="324">
        <v>299</v>
      </c>
      <c r="I10" s="324">
        <v>192</v>
      </c>
      <c r="J10" s="324">
        <v>150</v>
      </c>
      <c r="K10" s="326">
        <v>15</v>
      </c>
    </row>
    <row r="11" spans="1:12" s="507" customFormat="1" ht="15" customHeight="1">
      <c r="A11" s="469" t="s">
        <v>584</v>
      </c>
      <c r="B11" s="225">
        <v>3049</v>
      </c>
      <c r="C11" s="225">
        <v>2462</v>
      </c>
      <c r="D11" s="225">
        <v>39687</v>
      </c>
      <c r="E11" s="225">
        <v>39687</v>
      </c>
      <c r="F11" s="310" t="s">
        <v>41</v>
      </c>
      <c r="G11" s="310" t="s">
        <v>41</v>
      </c>
      <c r="H11" s="310" t="s">
        <v>41</v>
      </c>
      <c r="I11" s="310" t="s">
        <v>41</v>
      </c>
      <c r="J11" s="310" t="s">
        <v>41</v>
      </c>
      <c r="K11" s="310" t="s">
        <v>41</v>
      </c>
    </row>
    <row r="12" spans="1:12" s="507" customFormat="1" ht="15" customHeight="1">
      <c r="A12" s="469" t="s">
        <v>586</v>
      </c>
      <c r="B12" s="225">
        <v>354</v>
      </c>
      <c r="C12" s="225">
        <v>354</v>
      </c>
      <c r="D12" s="225">
        <v>1064</v>
      </c>
      <c r="E12" s="225">
        <v>1064</v>
      </c>
      <c r="F12" s="310" t="s">
        <v>41</v>
      </c>
      <c r="G12" s="310" t="s">
        <v>41</v>
      </c>
      <c r="H12" s="310" t="s">
        <v>41</v>
      </c>
      <c r="I12" s="310" t="s">
        <v>41</v>
      </c>
      <c r="J12" s="310" t="s">
        <v>41</v>
      </c>
      <c r="K12" s="310" t="s">
        <v>41</v>
      </c>
    </row>
    <row r="13" spans="1:12" s="507" customFormat="1" ht="15" customHeight="1">
      <c r="A13" s="469" t="s">
        <v>587</v>
      </c>
      <c r="B13" s="225">
        <v>863</v>
      </c>
      <c r="C13" s="225">
        <v>850</v>
      </c>
      <c r="D13" s="225">
        <v>8154</v>
      </c>
      <c r="E13" s="225">
        <v>8154</v>
      </c>
      <c r="F13" s="310" t="s">
        <v>41</v>
      </c>
      <c r="G13" s="310" t="s">
        <v>41</v>
      </c>
      <c r="H13" s="310" t="s">
        <v>41</v>
      </c>
      <c r="I13" s="310" t="s">
        <v>41</v>
      </c>
      <c r="J13" s="310" t="s">
        <v>41</v>
      </c>
      <c r="K13" s="310" t="s">
        <v>41</v>
      </c>
    </row>
    <row r="14" spans="1:12" s="507" customFormat="1" ht="15" customHeight="1">
      <c r="A14" s="469" t="s">
        <v>588</v>
      </c>
      <c r="B14" s="225">
        <v>250</v>
      </c>
      <c r="C14" s="225">
        <v>162</v>
      </c>
      <c r="D14" s="225">
        <v>3633</v>
      </c>
      <c r="E14" s="225">
        <v>3633</v>
      </c>
      <c r="F14" s="310" t="s">
        <v>41</v>
      </c>
      <c r="G14" s="310" t="s">
        <v>41</v>
      </c>
      <c r="H14" s="310" t="s">
        <v>41</v>
      </c>
      <c r="I14" s="310" t="s">
        <v>41</v>
      </c>
      <c r="J14" s="310" t="s">
        <v>41</v>
      </c>
      <c r="K14" s="310" t="s">
        <v>41</v>
      </c>
    </row>
    <row r="15" spans="1:12" s="507" customFormat="1" ht="15" customHeight="1">
      <c r="A15" s="469" t="s">
        <v>589</v>
      </c>
      <c r="B15" s="225">
        <v>1577</v>
      </c>
      <c r="C15" s="225">
        <v>1291</v>
      </c>
      <c r="D15" s="225">
        <v>6247</v>
      </c>
      <c r="E15" s="225">
        <v>6247</v>
      </c>
      <c r="F15" s="310" t="s">
        <v>41</v>
      </c>
      <c r="G15" s="225">
        <v>517</v>
      </c>
      <c r="H15" s="310" t="s">
        <v>41</v>
      </c>
      <c r="I15" s="310" t="s">
        <v>41</v>
      </c>
      <c r="J15" s="310" t="s">
        <v>41</v>
      </c>
      <c r="K15" s="310" t="s">
        <v>41</v>
      </c>
    </row>
    <row r="16" spans="1:12" s="507" customFormat="1" ht="15" customHeight="1">
      <c r="A16" s="469" t="s">
        <v>590</v>
      </c>
      <c r="B16" s="225">
        <v>3934</v>
      </c>
      <c r="C16" s="225">
        <v>2992</v>
      </c>
      <c r="D16" s="225">
        <v>19266</v>
      </c>
      <c r="E16" s="225">
        <v>18916</v>
      </c>
      <c r="F16" s="225">
        <v>350</v>
      </c>
      <c r="G16" s="225">
        <v>495</v>
      </c>
      <c r="H16" s="225">
        <v>272</v>
      </c>
      <c r="I16" s="225">
        <v>165</v>
      </c>
      <c r="J16" s="225">
        <v>150</v>
      </c>
      <c r="K16" s="346">
        <v>15</v>
      </c>
    </row>
    <row r="17" spans="1:11" s="507" customFormat="1" ht="15" customHeight="1">
      <c r="A17" s="469" t="s">
        <v>591</v>
      </c>
      <c r="B17" s="225">
        <v>302</v>
      </c>
      <c r="C17" s="225">
        <v>251</v>
      </c>
      <c r="D17" s="225">
        <v>1256</v>
      </c>
      <c r="E17" s="225">
        <v>1256</v>
      </c>
      <c r="F17" s="310" t="s">
        <v>41</v>
      </c>
      <c r="G17" s="310" t="s">
        <v>41</v>
      </c>
      <c r="H17" s="310" t="s">
        <v>41</v>
      </c>
      <c r="I17" s="310" t="s">
        <v>41</v>
      </c>
      <c r="J17" s="310" t="s">
        <v>41</v>
      </c>
      <c r="K17" s="310" t="s">
        <v>41</v>
      </c>
    </row>
    <row r="18" spans="1:11" s="507" customFormat="1" ht="15" customHeight="1">
      <c r="A18" s="469" t="s">
        <v>592</v>
      </c>
      <c r="B18" s="225">
        <v>767</v>
      </c>
      <c r="C18" s="225">
        <v>747</v>
      </c>
      <c r="D18" s="225">
        <v>3870</v>
      </c>
      <c r="E18" s="225">
        <v>3870</v>
      </c>
      <c r="F18" s="310" t="s">
        <v>41</v>
      </c>
      <c r="G18" s="310" t="s">
        <v>41</v>
      </c>
      <c r="H18" s="310" t="s">
        <v>41</v>
      </c>
      <c r="I18" s="310" t="s">
        <v>41</v>
      </c>
      <c r="J18" s="310" t="s">
        <v>41</v>
      </c>
      <c r="K18" s="310" t="s">
        <v>41</v>
      </c>
    </row>
    <row r="19" spans="1:11" s="507" customFormat="1" ht="15" customHeight="1">
      <c r="A19" s="469" t="s">
        <v>594</v>
      </c>
      <c r="B19" s="225">
        <v>703</v>
      </c>
      <c r="C19" s="225">
        <v>420</v>
      </c>
      <c r="D19" s="225">
        <v>4909</v>
      </c>
      <c r="E19" s="225">
        <v>4909</v>
      </c>
      <c r="F19" s="310" t="s">
        <v>41</v>
      </c>
      <c r="G19" s="310" t="s">
        <v>41</v>
      </c>
      <c r="H19" s="310" t="s">
        <v>41</v>
      </c>
      <c r="I19" s="310" t="s">
        <v>41</v>
      </c>
      <c r="J19" s="310" t="s">
        <v>41</v>
      </c>
      <c r="K19" s="310" t="s">
        <v>41</v>
      </c>
    </row>
    <row r="20" spans="1:11" s="507" customFormat="1" ht="15" customHeight="1">
      <c r="A20" s="469" t="s">
        <v>595</v>
      </c>
      <c r="B20" s="225">
        <v>1683</v>
      </c>
      <c r="C20" s="225">
        <v>1631</v>
      </c>
      <c r="D20" s="225">
        <v>19699</v>
      </c>
      <c r="E20" s="225">
        <v>19699</v>
      </c>
      <c r="F20" s="310" t="s">
        <v>41</v>
      </c>
      <c r="G20" s="310" t="s">
        <v>41</v>
      </c>
      <c r="H20" s="310" t="s">
        <v>41</v>
      </c>
      <c r="I20" s="310" t="s">
        <v>41</v>
      </c>
      <c r="J20" s="310" t="s">
        <v>41</v>
      </c>
      <c r="K20" s="310" t="s">
        <v>41</v>
      </c>
    </row>
    <row r="21" spans="1:11" s="507" customFormat="1" ht="15" customHeight="1">
      <c r="A21" s="469" t="s">
        <v>596</v>
      </c>
      <c r="B21" s="225">
        <v>750</v>
      </c>
      <c r="C21" s="225">
        <v>720</v>
      </c>
      <c r="D21" s="225">
        <v>2499</v>
      </c>
      <c r="E21" s="225">
        <v>2499</v>
      </c>
      <c r="F21" s="310" t="s">
        <v>41</v>
      </c>
      <c r="G21" s="310" t="s">
        <v>41</v>
      </c>
      <c r="H21" s="310" t="s">
        <v>41</v>
      </c>
      <c r="I21" s="310" t="s">
        <v>41</v>
      </c>
      <c r="J21" s="310" t="s">
        <v>41</v>
      </c>
      <c r="K21" s="310" t="s">
        <v>41</v>
      </c>
    </row>
    <row r="22" spans="1:11" s="507" customFormat="1" ht="15" customHeight="1">
      <c r="A22" s="469" t="s">
        <v>597</v>
      </c>
      <c r="B22" s="225">
        <v>10566</v>
      </c>
      <c r="C22" s="225">
        <v>3982</v>
      </c>
      <c r="D22" s="225">
        <v>49001</v>
      </c>
      <c r="E22" s="225">
        <v>49001</v>
      </c>
      <c r="F22" s="310" t="s">
        <v>41</v>
      </c>
      <c r="G22" s="310" t="s">
        <v>41</v>
      </c>
      <c r="H22" s="310" t="s">
        <v>41</v>
      </c>
      <c r="I22" s="310" t="s">
        <v>41</v>
      </c>
      <c r="J22" s="310" t="s">
        <v>41</v>
      </c>
      <c r="K22" s="310" t="s">
        <v>41</v>
      </c>
    </row>
    <row r="23" spans="1:11" s="507" customFormat="1" ht="15" customHeight="1">
      <c r="A23" s="469" t="s">
        <v>458</v>
      </c>
      <c r="B23" s="225">
        <v>259</v>
      </c>
      <c r="C23" s="225">
        <v>228</v>
      </c>
      <c r="D23" s="225">
        <v>1493</v>
      </c>
      <c r="E23" s="225">
        <v>1493</v>
      </c>
      <c r="F23" s="310" t="s">
        <v>41</v>
      </c>
      <c r="G23" s="310" t="s">
        <v>41</v>
      </c>
      <c r="H23" s="225">
        <v>27</v>
      </c>
      <c r="I23" s="225">
        <v>27</v>
      </c>
      <c r="J23" s="310" t="s">
        <v>41</v>
      </c>
      <c r="K23" s="310" t="s">
        <v>41</v>
      </c>
    </row>
    <row r="24" spans="1:11" s="507" customFormat="1" ht="15" customHeight="1">
      <c r="A24" s="472" t="s">
        <v>598</v>
      </c>
      <c r="B24" s="225">
        <v>194</v>
      </c>
      <c r="C24" s="225">
        <v>132</v>
      </c>
      <c r="D24" s="225">
        <v>1943</v>
      </c>
      <c r="E24" s="225">
        <v>1943</v>
      </c>
      <c r="F24" s="310" t="s">
        <v>41</v>
      </c>
      <c r="G24" s="310" t="s">
        <v>41</v>
      </c>
      <c r="H24" s="310" t="s">
        <v>41</v>
      </c>
      <c r="I24" s="310" t="s">
        <v>41</v>
      </c>
      <c r="J24" s="310" t="s">
        <v>41</v>
      </c>
      <c r="K24" s="310" t="s">
        <v>41</v>
      </c>
    </row>
    <row r="25" spans="1:11" s="508" customFormat="1" ht="15" customHeight="1">
      <c r="A25" s="392"/>
    </row>
    <row r="26" spans="1:11" s="508" customFormat="1" ht="15" customHeight="1"/>
    <row r="27" spans="1:11" s="508" customFormat="1" ht="15" customHeight="1"/>
    <row r="28" spans="1:11" s="508" customFormat="1" ht="15" customHeight="1"/>
    <row r="32" spans="1:11">
      <c r="B32" s="496"/>
    </row>
  </sheetData>
  <mergeCells count="17">
    <mergeCell ref="A1:K1"/>
    <mergeCell ref="A2:K2"/>
    <mergeCell ref="A3:A8"/>
    <mergeCell ref="B3:B8"/>
    <mergeCell ref="C3:C8"/>
    <mergeCell ref="D3:K3"/>
    <mergeCell ref="D4:F4"/>
    <mergeCell ref="G4:G8"/>
    <mergeCell ref="H4:K4"/>
    <mergeCell ref="D5:D8"/>
    <mergeCell ref="E5:E8"/>
    <mergeCell ref="F5:F8"/>
    <mergeCell ref="H5:H8"/>
    <mergeCell ref="I5:J6"/>
    <mergeCell ref="K5:K8"/>
    <mergeCell ref="I7:I8"/>
    <mergeCell ref="J7:J8"/>
  </mergeCells>
  <hyperlinks>
    <hyperlink ref="A2:B2" location="'Spis treści'!A1" display="'Spis treści'!A1" xr:uid="{00000000-0004-0000-3000-000000000000}"/>
    <hyperlink ref="A2:K2" location="'Spis tablic_DZIAŁ III '!A1" display="'Spis tablic_DZIAŁ III '!A1" xr:uid="{00000000-0004-0000-3000-000001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L44"/>
  <sheetViews>
    <sheetView zoomScaleNormal="100" workbookViewId="0">
      <selection activeCell="F4" sqref="F4:I4"/>
    </sheetView>
  </sheetViews>
  <sheetFormatPr defaultColWidth="9.109375" defaultRowHeight="13.2"/>
  <cols>
    <col min="1" max="1" width="25.6640625" style="509" customWidth="1"/>
    <col min="2" max="10" width="13.6640625" style="509" customWidth="1"/>
    <col min="11" max="12" width="9.109375" style="523"/>
    <col min="13" max="16384" width="9.109375" style="509"/>
  </cols>
  <sheetData>
    <row r="1" spans="1:12" s="500" customFormat="1" ht="30" customHeight="1">
      <c r="A1" s="2360" t="s">
        <v>2888</v>
      </c>
      <c r="B1" s="2360"/>
      <c r="C1" s="2360"/>
      <c r="D1" s="2360"/>
      <c r="E1" s="2360"/>
      <c r="F1" s="2360"/>
      <c r="G1" s="2360"/>
      <c r="H1" s="2360"/>
      <c r="I1" s="2360"/>
      <c r="J1" s="2360"/>
      <c r="K1" s="516"/>
      <c r="L1" s="516"/>
    </row>
    <row r="2" spans="1:12" s="490" customFormat="1" ht="24.9" customHeight="1">
      <c r="A2" s="2115" t="s">
        <v>11</v>
      </c>
      <c r="B2" s="2115"/>
      <c r="C2" s="2115"/>
      <c r="D2" s="2115"/>
      <c r="E2" s="2115"/>
      <c r="F2" s="2115"/>
      <c r="G2" s="2115"/>
      <c r="H2" s="2115"/>
      <c r="I2" s="2115"/>
      <c r="J2" s="2115"/>
      <c r="K2" s="337"/>
      <c r="L2" s="517"/>
    </row>
    <row r="3" spans="1:12" s="501" customFormat="1" ht="24.9" customHeight="1">
      <c r="A3" s="2363" t="s">
        <v>360</v>
      </c>
      <c r="B3" s="2364" t="s">
        <v>628</v>
      </c>
      <c r="C3" s="2365"/>
      <c r="D3" s="2365"/>
      <c r="E3" s="2365"/>
      <c r="F3" s="2365"/>
      <c r="G3" s="2365"/>
      <c r="H3" s="2365"/>
      <c r="I3" s="2365"/>
      <c r="J3" s="2365"/>
      <c r="K3" s="518"/>
      <c r="L3" s="518"/>
    </row>
    <row r="4" spans="1:12" s="501" customFormat="1" ht="24.9" customHeight="1">
      <c r="A4" s="2363"/>
      <c r="B4" s="2319" t="s">
        <v>3065</v>
      </c>
      <c r="C4" s="2366"/>
      <c r="D4" s="2367"/>
      <c r="E4" s="2326" t="s">
        <v>434</v>
      </c>
      <c r="F4" s="2319" t="s">
        <v>423</v>
      </c>
      <c r="G4" s="2366"/>
      <c r="H4" s="2366"/>
      <c r="I4" s="2367"/>
      <c r="J4" s="2364" t="s">
        <v>614</v>
      </c>
      <c r="K4" s="518"/>
      <c r="L4" s="518"/>
    </row>
    <row r="5" spans="1:12" s="501" customFormat="1" ht="24.9" customHeight="1">
      <c r="A5" s="2363"/>
      <c r="B5" s="2326" t="s">
        <v>390</v>
      </c>
      <c r="C5" s="2320" t="s">
        <v>425</v>
      </c>
      <c r="D5" s="2320" t="s">
        <v>609</v>
      </c>
      <c r="E5" s="2327"/>
      <c r="F5" s="2320" t="s">
        <v>364</v>
      </c>
      <c r="G5" s="2299" t="s">
        <v>610</v>
      </c>
      <c r="H5" s="2300"/>
      <c r="I5" s="2326" t="s">
        <v>652</v>
      </c>
      <c r="J5" s="2364"/>
      <c r="K5" s="518"/>
      <c r="L5" s="518"/>
    </row>
    <row r="6" spans="1:12" s="501" customFormat="1" ht="24.9" customHeight="1">
      <c r="A6" s="2363"/>
      <c r="B6" s="2327"/>
      <c r="C6" s="2320"/>
      <c r="D6" s="2320"/>
      <c r="E6" s="2327"/>
      <c r="F6" s="2320"/>
      <c r="G6" s="2263"/>
      <c r="H6" s="2270"/>
      <c r="I6" s="2327"/>
      <c r="J6" s="2364"/>
      <c r="K6" s="518"/>
      <c r="L6" s="518"/>
    </row>
    <row r="7" spans="1:12" s="501" customFormat="1" ht="24.9" customHeight="1">
      <c r="A7" s="2363"/>
      <c r="B7" s="2327"/>
      <c r="C7" s="2320"/>
      <c r="D7" s="2320"/>
      <c r="E7" s="2327"/>
      <c r="F7" s="2320"/>
      <c r="G7" s="2326" t="s">
        <v>128</v>
      </c>
      <c r="H7" s="2326" t="s">
        <v>655</v>
      </c>
      <c r="I7" s="2327"/>
      <c r="J7" s="2364"/>
      <c r="K7" s="518"/>
      <c r="L7" s="518"/>
    </row>
    <row r="8" spans="1:12" s="501" customFormat="1" ht="24.9" customHeight="1">
      <c r="A8" s="2363"/>
      <c r="B8" s="2328"/>
      <c r="C8" s="2320"/>
      <c r="D8" s="2320"/>
      <c r="E8" s="2328"/>
      <c r="F8" s="2320"/>
      <c r="G8" s="2328"/>
      <c r="H8" s="2328"/>
      <c r="I8" s="2328"/>
      <c r="J8" s="2364"/>
      <c r="K8" s="518"/>
      <c r="L8" s="518"/>
    </row>
    <row r="9" spans="1:12" s="515" customFormat="1" ht="15" customHeight="1">
      <c r="A9" s="345" t="s">
        <v>439</v>
      </c>
      <c r="B9" s="225">
        <v>7694</v>
      </c>
      <c r="C9" s="225">
        <v>7544</v>
      </c>
      <c r="D9" s="309">
        <v>150</v>
      </c>
      <c r="E9" s="309">
        <v>328</v>
      </c>
      <c r="F9" s="309">
        <v>29</v>
      </c>
      <c r="G9" s="309">
        <v>29</v>
      </c>
      <c r="H9" s="309">
        <v>17</v>
      </c>
      <c r="I9" s="310" t="s">
        <v>41</v>
      </c>
      <c r="J9" s="310" t="s">
        <v>41</v>
      </c>
      <c r="K9" s="519"/>
      <c r="L9" s="519"/>
    </row>
    <row r="10" spans="1:12" s="505" customFormat="1" ht="15" customHeight="1">
      <c r="A10" s="208" t="s">
        <v>451</v>
      </c>
      <c r="B10" s="324">
        <v>8341</v>
      </c>
      <c r="C10" s="324">
        <v>8341</v>
      </c>
      <c r="D10" s="310" t="s">
        <v>41</v>
      </c>
      <c r="E10" s="304">
        <v>302</v>
      </c>
      <c r="F10" s="304">
        <v>38</v>
      </c>
      <c r="G10" s="304">
        <v>38</v>
      </c>
      <c r="H10" s="304">
        <v>18</v>
      </c>
      <c r="I10" s="310" t="s">
        <v>41</v>
      </c>
      <c r="J10" s="310" t="s">
        <v>41</v>
      </c>
      <c r="K10" s="520"/>
      <c r="L10" s="521"/>
    </row>
    <row r="11" spans="1:12" s="507" customFormat="1" ht="15" customHeight="1">
      <c r="A11" s="392" t="s">
        <v>584</v>
      </c>
      <c r="B11" s="225">
        <v>364</v>
      </c>
      <c r="C11" s="225">
        <v>364</v>
      </c>
      <c r="D11" s="310" t="s">
        <v>41</v>
      </c>
      <c r="E11" s="310" t="s">
        <v>41</v>
      </c>
      <c r="F11" s="310" t="s">
        <v>41</v>
      </c>
      <c r="G11" s="310" t="s">
        <v>41</v>
      </c>
      <c r="H11" s="310" t="s">
        <v>41</v>
      </c>
      <c r="I11" s="310" t="s">
        <v>41</v>
      </c>
      <c r="J11" s="310" t="s">
        <v>41</v>
      </c>
      <c r="K11" s="522"/>
      <c r="L11" s="519"/>
    </row>
    <row r="12" spans="1:12" s="507" customFormat="1" ht="15" customHeight="1">
      <c r="A12" s="392" t="s">
        <v>586</v>
      </c>
      <c r="B12" s="225">
        <v>1605</v>
      </c>
      <c r="C12" s="225">
        <v>1605</v>
      </c>
      <c r="D12" s="310" t="s">
        <v>41</v>
      </c>
      <c r="E12" s="310" t="s">
        <v>41</v>
      </c>
      <c r="F12" s="310" t="s">
        <v>41</v>
      </c>
      <c r="G12" s="310" t="s">
        <v>41</v>
      </c>
      <c r="H12" s="310" t="s">
        <v>41</v>
      </c>
      <c r="I12" s="310" t="s">
        <v>41</v>
      </c>
      <c r="J12" s="310" t="s">
        <v>41</v>
      </c>
      <c r="K12" s="522"/>
      <c r="L12" s="519"/>
    </row>
    <row r="13" spans="1:12" s="507" customFormat="1" ht="15" customHeight="1">
      <c r="A13" s="392" t="s">
        <v>78</v>
      </c>
      <c r="B13" s="225">
        <v>154</v>
      </c>
      <c r="C13" s="225">
        <v>154</v>
      </c>
      <c r="D13" s="310" t="s">
        <v>41</v>
      </c>
      <c r="E13" s="310" t="s">
        <v>41</v>
      </c>
      <c r="F13" s="310" t="s">
        <v>41</v>
      </c>
      <c r="G13" s="310" t="s">
        <v>41</v>
      </c>
      <c r="H13" s="310" t="s">
        <v>41</v>
      </c>
      <c r="I13" s="310" t="s">
        <v>41</v>
      </c>
      <c r="J13" s="310" t="s">
        <v>41</v>
      </c>
      <c r="K13" s="522"/>
      <c r="L13" s="519"/>
    </row>
    <row r="14" spans="1:12" s="507" customFormat="1" ht="15" customHeight="1">
      <c r="A14" s="392" t="s">
        <v>79</v>
      </c>
      <c r="B14" s="225">
        <v>3330</v>
      </c>
      <c r="C14" s="225">
        <v>3330</v>
      </c>
      <c r="D14" s="310" t="s">
        <v>41</v>
      </c>
      <c r="E14" s="310" t="s">
        <v>41</v>
      </c>
      <c r="F14" s="309">
        <v>18</v>
      </c>
      <c r="G14" s="309">
        <v>18</v>
      </c>
      <c r="H14" s="309">
        <v>18</v>
      </c>
      <c r="I14" s="310" t="s">
        <v>41</v>
      </c>
      <c r="J14" s="310" t="s">
        <v>41</v>
      </c>
      <c r="K14" s="522"/>
      <c r="L14" s="519"/>
    </row>
    <row r="15" spans="1:12" s="507" customFormat="1" ht="15" customHeight="1">
      <c r="A15" s="392" t="s">
        <v>80</v>
      </c>
      <c r="B15" s="225">
        <v>440</v>
      </c>
      <c r="C15" s="225">
        <v>440</v>
      </c>
      <c r="D15" s="310" t="s">
        <v>41</v>
      </c>
      <c r="E15" s="309">
        <v>302</v>
      </c>
      <c r="F15" s="310" t="s">
        <v>41</v>
      </c>
      <c r="G15" s="310" t="s">
        <v>41</v>
      </c>
      <c r="H15" s="310" t="s">
        <v>41</v>
      </c>
      <c r="I15" s="310" t="s">
        <v>41</v>
      </c>
      <c r="J15" s="310" t="s">
        <v>41</v>
      </c>
      <c r="K15" s="522"/>
      <c r="L15" s="519"/>
    </row>
    <row r="16" spans="1:12" s="507" customFormat="1" ht="15" customHeight="1">
      <c r="A16" s="392" t="s">
        <v>81</v>
      </c>
      <c r="B16" s="225">
        <v>110</v>
      </c>
      <c r="C16" s="225">
        <v>110</v>
      </c>
      <c r="D16" s="310" t="s">
        <v>41</v>
      </c>
      <c r="E16" s="310" t="s">
        <v>41</v>
      </c>
      <c r="F16" s="310" t="s">
        <v>41</v>
      </c>
      <c r="G16" s="310" t="s">
        <v>41</v>
      </c>
      <c r="H16" s="310" t="s">
        <v>41</v>
      </c>
      <c r="I16" s="310" t="s">
        <v>41</v>
      </c>
      <c r="J16" s="310" t="s">
        <v>41</v>
      </c>
      <c r="K16" s="522"/>
      <c r="L16" s="519"/>
    </row>
    <row r="17" spans="1:12" s="507" customFormat="1" ht="15" customHeight="1">
      <c r="A17" s="392" t="s">
        <v>82</v>
      </c>
      <c r="B17" s="225">
        <v>102</v>
      </c>
      <c r="C17" s="225">
        <v>102</v>
      </c>
      <c r="D17" s="310" t="s">
        <v>41</v>
      </c>
      <c r="E17" s="310" t="s">
        <v>41</v>
      </c>
      <c r="F17" s="310" t="s">
        <v>41</v>
      </c>
      <c r="G17" s="310" t="s">
        <v>41</v>
      </c>
      <c r="H17" s="310" t="s">
        <v>41</v>
      </c>
      <c r="I17" s="310" t="s">
        <v>41</v>
      </c>
      <c r="J17" s="310" t="s">
        <v>41</v>
      </c>
      <c r="K17" s="522"/>
      <c r="L17" s="519"/>
    </row>
    <row r="18" spans="1:12" s="507" customFormat="1" ht="15" customHeight="1">
      <c r="A18" s="392" t="s">
        <v>83</v>
      </c>
      <c r="B18" s="225">
        <v>2</v>
      </c>
      <c r="C18" s="225">
        <v>2</v>
      </c>
      <c r="D18" s="310" t="s">
        <v>41</v>
      </c>
      <c r="E18" s="310" t="s">
        <v>41</v>
      </c>
      <c r="F18" s="310" t="s">
        <v>41</v>
      </c>
      <c r="G18" s="310" t="s">
        <v>41</v>
      </c>
      <c r="H18" s="310" t="s">
        <v>41</v>
      </c>
      <c r="I18" s="310" t="s">
        <v>41</v>
      </c>
      <c r="J18" s="310" t="s">
        <v>41</v>
      </c>
      <c r="K18" s="522"/>
      <c r="L18" s="519"/>
    </row>
    <row r="19" spans="1:12" s="507" customFormat="1" ht="15" customHeight="1">
      <c r="A19" s="392" t="s">
        <v>86</v>
      </c>
      <c r="B19" s="225">
        <v>3</v>
      </c>
      <c r="C19" s="225">
        <v>3</v>
      </c>
      <c r="D19" s="310" t="s">
        <v>41</v>
      </c>
      <c r="E19" s="310" t="s">
        <v>41</v>
      </c>
      <c r="F19" s="310" t="s">
        <v>41</v>
      </c>
      <c r="G19" s="310" t="s">
        <v>41</v>
      </c>
      <c r="H19" s="310" t="s">
        <v>41</v>
      </c>
      <c r="I19" s="310" t="s">
        <v>41</v>
      </c>
      <c r="J19" s="310" t="s">
        <v>41</v>
      </c>
      <c r="K19" s="522"/>
      <c r="L19" s="519"/>
    </row>
    <row r="20" spans="1:12" s="507" customFormat="1" ht="15" customHeight="1">
      <c r="A20" s="392" t="s">
        <v>596</v>
      </c>
      <c r="B20" s="225">
        <v>215</v>
      </c>
      <c r="C20" s="225">
        <v>215</v>
      </c>
      <c r="D20" s="310" t="s">
        <v>41</v>
      </c>
      <c r="E20" s="310" t="s">
        <v>41</v>
      </c>
      <c r="F20" s="310" t="s">
        <v>41</v>
      </c>
      <c r="G20" s="310" t="s">
        <v>41</v>
      </c>
      <c r="H20" s="310" t="s">
        <v>41</v>
      </c>
      <c r="I20" s="310" t="s">
        <v>41</v>
      </c>
      <c r="J20" s="310" t="s">
        <v>41</v>
      </c>
      <c r="K20" s="522"/>
      <c r="L20" s="519"/>
    </row>
    <row r="21" spans="1:12" s="507" customFormat="1" ht="15" customHeight="1">
      <c r="A21" s="392" t="s">
        <v>597</v>
      </c>
      <c r="B21" s="225">
        <v>1615</v>
      </c>
      <c r="C21" s="225">
        <v>1615</v>
      </c>
      <c r="D21" s="310" t="s">
        <v>41</v>
      </c>
      <c r="E21" s="310" t="s">
        <v>41</v>
      </c>
      <c r="F21" s="309">
        <v>20</v>
      </c>
      <c r="G21" s="309">
        <v>20</v>
      </c>
      <c r="H21" s="310" t="s">
        <v>41</v>
      </c>
      <c r="I21" s="310" t="s">
        <v>41</v>
      </c>
      <c r="J21" s="310" t="s">
        <v>41</v>
      </c>
      <c r="K21" s="522"/>
      <c r="L21" s="519"/>
    </row>
    <row r="22" spans="1:12" s="507" customFormat="1" ht="15" customHeight="1">
      <c r="A22" s="392" t="s">
        <v>458</v>
      </c>
      <c r="B22" s="225">
        <v>161</v>
      </c>
      <c r="C22" s="225">
        <v>161</v>
      </c>
      <c r="D22" s="310" t="s">
        <v>41</v>
      </c>
      <c r="E22" s="310" t="s">
        <v>41</v>
      </c>
      <c r="F22" s="310" t="s">
        <v>41</v>
      </c>
      <c r="G22" s="310" t="s">
        <v>41</v>
      </c>
      <c r="H22" s="310" t="s">
        <v>41</v>
      </c>
      <c r="I22" s="310" t="s">
        <v>41</v>
      </c>
      <c r="J22" s="310" t="s">
        <v>41</v>
      </c>
      <c r="K22" s="519"/>
      <c r="L22" s="519"/>
    </row>
    <row r="23" spans="1:12" s="507" customFormat="1" ht="15" customHeight="1">
      <c r="A23" s="392" t="s">
        <v>90</v>
      </c>
      <c r="B23" s="225">
        <v>240</v>
      </c>
      <c r="C23" s="225">
        <v>240</v>
      </c>
      <c r="D23" s="310" t="s">
        <v>41</v>
      </c>
      <c r="E23" s="310" t="s">
        <v>41</v>
      </c>
      <c r="F23" s="310" t="s">
        <v>41</v>
      </c>
      <c r="G23" s="310" t="s">
        <v>41</v>
      </c>
      <c r="H23" s="310" t="s">
        <v>41</v>
      </c>
      <c r="I23" s="310" t="s">
        <v>41</v>
      </c>
      <c r="J23" s="310" t="s">
        <v>41</v>
      </c>
      <c r="K23" s="519"/>
      <c r="L23" s="519"/>
    </row>
    <row r="24" spans="1:12" s="508" customFormat="1" ht="15" customHeight="1">
      <c r="A24" s="392"/>
      <c r="K24" s="518"/>
      <c r="L24" s="518"/>
    </row>
    <row r="25" spans="1:12" s="508" customFormat="1" ht="15" customHeight="1">
      <c r="A25" s="392"/>
      <c r="K25" s="518"/>
      <c r="L25" s="518"/>
    </row>
    <row r="26" spans="1:12" s="508" customFormat="1" ht="15" customHeight="1">
      <c r="A26" s="392"/>
      <c r="K26" s="518"/>
      <c r="L26" s="518"/>
    </row>
    <row r="27" spans="1:12" s="508" customFormat="1" ht="15" customHeight="1">
      <c r="A27" s="392"/>
      <c r="K27" s="518"/>
      <c r="L27" s="518"/>
    </row>
    <row r="28" spans="1:12" s="508" customFormat="1" ht="15" customHeight="1">
      <c r="A28" s="392"/>
      <c r="K28" s="518"/>
      <c r="L28" s="518"/>
    </row>
    <row r="29" spans="1:12" s="508" customFormat="1" ht="15" customHeight="1">
      <c r="A29" s="392"/>
      <c r="K29" s="518"/>
      <c r="L29" s="518"/>
    </row>
    <row r="30" spans="1:12" s="508" customFormat="1" ht="15" customHeight="1">
      <c r="A30" s="392"/>
      <c r="K30" s="518"/>
      <c r="L30" s="518"/>
    </row>
    <row r="31" spans="1:12" s="508" customFormat="1" ht="15" customHeight="1">
      <c r="A31" s="392"/>
      <c r="K31" s="518"/>
      <c r="L31" s="518"/>
    </row>
    <row r="32" spans="1:12" s="508" customFormat="1" ht="15" customHeight="1">
      <c r="A32" s="392"/>
      <c r="K32" s="518"/>
      <c r="L32" s="518"/>
    </row>
    <row r="33" spans="1:12" s="508" customFormat="1" ht="15" customHeight="1">
      <c r="A33" s="392"/>
      <c r="K33" s="518"/>
      <c r="L33" s="518"/>
    </row>
    <row r="34" spans="1:12" s="508" customFormat="1" ht="15" customHeight="1">
      <c r="K34" s="518"/>
      <c r="L34" s="518"/>
    </row>
    <row r="35" spans="1:12" s="508" customFormat="1" ht="15" customHeight="1">
      <c r="K35" s="518"/>
      <c r="L35" s="518"/>
    </row>
    <row r="36" spans="1:12" s="508" customFormat="1" ht="15" customHeight="1">
      <c r="K36" s="518"/>
      <c r="L36" s="518"/>
    </row>
    <row r="37" spans="1:12" s="508" customFormat="1" ht="15" customHeight="1">
      <c r="K37" s="518"/>
      <c r="L37" s="518"/>
    </row>
    <row r="38" spans="1:12" s="508" customFormat="1" ht="15" customHeight="1">
      <c r="K38" s="518"/>
      <c r="L38" s="518"/>
    </row>
    <row r="39" spans="1:12" ht="15" customHeight="1"/>
    <row r="40" spans="1:12" ht="15" customHeight="1"/>
    <row r="44" spans="1:12">
      <c r="C44" s="496"/>
    </row>
  </sheetData>
  <mergeCells count="16">
    <mergeCell ref="A1:J1"/>
    <mergeCell ref="A2:J2"/>
    <mergeCell ref="A3:A8"/>
    <mergeCell ref="B3:J3"/>
    <mergeCell ref="B4:D4"/>
    <mergeCell ref="E4:E8"/>
    <mergeCell ref="F4:I4"/>
    <mergeCell ref="J4:J8"/>
    <mergeCell ref="B5:B8"/>
    <mergeCell ref="C5:C8"/>
    <mergeCell ref="D5:D8"/>
    <mergeCell ref="F5:F8"/>
    <mergeCell ref="G5:H6"/>
    <mergeCell ref="I5:I8"/>
    <mergeCell ref="G7:G8"/>
    <mergeCell ref="H7:H8"/>
  </mergeCells>
  <hyperlinks>
    <hyperlink ref="A2:C2" location="'Spis treści'!A1" display="'Spis treści'!A1" xr:uid="{00000000-0004-0000-3100-000000000000}"/>
    <hyperlink ref="A2:J2" location="'Spis tablic_DZIAŁ III '!A1" display="'Spis tablic_DZIAŁ III '!A1" xr:uid="{00000000-0004-0000-3100-000001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62"/>
  <sheetViews>
    <sheetView zoomScaleNormal="100" workbookViewId="0">
      <selection activeCell="I9" sqref="I9"/>
    </sheetView>
  </sheetViews>
  <sheetFormatPr defaultColWidth="9.109375" defaultRowHeight="13.2"/>
  <cols>
    <col min="1" max="1" width="25.6640625" style="509" customWidth="1"/>
    <col min="2" max="5" width="13.6640625" style="509" customWidth="1"/>
    <col min="6" max="16384" width="9.109375" style="509"/>
  </cols>
  <sheetData>
    <row r="1" spans="1:6" s="500" customFormat="1" ht="50.1" customHeight="1">
      <c r="A1" s="2356" t="s">
        <v>2112</v>
      </c>
      <c r="B1" s="2356"/>
      <c r="C1" s="2356"/>
      <c r="D1" s="2356"/>
      <c r="E1" s="2356"/>
      <c r="F1" s="524"/>
    </row>
    <row r="2" spans="1:6" s="490" customFormat="1" ht="24.9" customHeight="1">
      <c r="A2" s="2115" t="s">
        <v>11</v>
      </c>
      <c r="B2" s="2115"/>
      <c r="C2" s="2115"/>
      <c r="D2" s="2115"/>
      <c r="E2" s="2115"/>
    </row>
    <row r="3" spans="1:6" s="501" customFormat="1" ht="24.9" customHeight="1">
      <c r="A3" s="2363" t="s">
        <v>360</v>
      </c>
      <c r="B3" s="2361" t="s">
        <v>576</v>
      </c>
      <c r="C3" s="2361" t="s">
        <v>2754</v>
      </c>
      <c r="D3" s="2347" t="s">
        <v>634</v>
      </c>
      <c r="E3" s="2348"/>
    </row>
    <row r="4" spans="1:6" s="501" customFormat="1" ht="24.9" customHeight="1">
      <c r="A4" s="2363"/>
      <c r="B4" s="2361"/>
      <c r="C4" s="2361"/>
      <c r="D4" s="2352"/>
      <c r="E4" s="2368"/>
    </row>
    <row r="5" spans="1:6" s="501" customFormat="1" ht="24.9" customHeight="1">
      <c r="A5" s="2363"/>
      <c r="B5" s="2361"/>
      <c r="C5" s="2361"/>
      <c r="D5" s="2288" t="s">
        <v>390</v>
      </c>
      <c r="E5" s="2347" t="s">
        <v>368</v>
      </c>
    </row>
    <row r="6" spans="1:6" s="501" customFormat="1" ht="24.9" customHeight="1">
      <c r="A6" s="2363"/>
      <c r="B6" s="2361"/>
      <c r="C6" s="2361"/>
      <c r="D6" s="2288"/>
      <c r="E6" s="2351"/>
    </row>
    <row r="7" spans="1:6" s="501" customFormat="1" ht="24.9" customHeight="1">
      <c r="A7" s="2363"/>
      <c r="B7" s="2361"/>
      <c r="C7" s="2361"/>
      <c r="D7" s="2288"/>
      <c r="E7" s="2351"/>
    </row>
    <row r="8" spans="1:6" s="501" customFormat="1" ht="24.9" customHeight="1">
      <c r="A8" s="2363"/>
      <c r="B8" s="2361"/>
      <c r="C8" s="2361"/>
      <c r="D8" s="2289"/>
      <c r="E8" s="2352"/>
    </row>
    <row r="9" spans="1:6" s="505" customFormat="1" ht="15" customHeight="1">
      <c r="A9" s="345" t="s">
        <v>439</v>
      </c>
      <c r="B9" s="309">
        <v>8</v>
      </c>
      <c r="C9" s="225">
        <v>1313</v>
      </c>
      <c r="D9" s="309">
        <v>126</v>
      </c>
      <c r="E9" s="310" t="s">
        <v>41</v>
      </c>
    </row>
    <row r="10" spans="1:6" s="505" customFormat="1" ht="15" customHeight="1">
      <c r="A10" s="208" t="s">
        <v>451</v>
      </c>
      <c r="B10" s="304">
        <v>8</v>
      </c>
      <c r="C10" s="324">
        <v>1313</v>
      </c>
      <c r="D10" s="304">
        <v>126</v>
      </c>
      <c r="E10" s="310" t="s">
        <v>41</v>
      </c>
    </row>
    <row r="11" spans="1:6" s="507" customFormat="1" ht="15" customHeight="1">
      <c r="A11" s="469" t="s">
        <v>586</v>
      </c>
      <c r="B11" s="309">
        <v>1</v>
      </c>
      <c r="C11" s="225">
        <v>35</v>
      </c>
      <c r="D11" s="309">
        <v>2</v>
      </c>
      <c r="E11" s="310" t="s">
        <v>41</v>
      </c>
    </row>
    <row r="12" spans="1:6" s="507" customFormat="1" ht="15" customHeight="1">
      <c r="A12" s="469" t="s">
        <v>588</v>
      </c>
      <c r="B12" s="309">
        <v>1</v>
      </c>
      <c r="C12" s="225">
        <v>20</v>
      </c>
      <c r="D12" s="309">
        <v>10</v>
      </c>
      <c r="E12" s="310" t="s">
        <v>41</v>
      </c>
    </row>
    <row r="13" spans="1:6" s="507" customFormat="1" ht="15" customHeight="1">
      <c r="A13" s="469" t="s">
        <v>590</v>
      </c>
      <c r="B13" s="309">
        <v>3</v>
      </c>
      <c r="C13" s="225">
        <v>1053</v>
      </c>
      <c r="D13" s="309">
        <v>70</v>
      </c>
      <c r="E13" s="310" t="s">
        <v>41</v>
      </c>
    </row>
    <row r="14" spans="1:6" s="507" customFormat="1" ht="15" customHeight="1">
      <c r="A14" s="469" t="s">
        <v>592</v>
      </c>
      <c r="B14" s="309">
        <v>1</v>
      </c>
      <c r="C14" s="225">
        <v>28</v>
      </c>
      <c r="D14" s="309">
        <v>25</v>
      </c>
      <c r="E14" s="310" t="s">
        <v>41</v>
      </c>
    </row>
    <row r="15" spans="1:6" s="507" customFormat="1" ht="15" customHeight="1">
      <c r="A15" s="469" t="s">
        <v>593</v>
      </c>
      <c r="B15" s="309">
        <v>1</v>
      </c>
      <c r="C15" s="225">
        <v>127</v>
      </c>
      <c r="D15" s="309">
        <v>14</v>
      </c>
      <c r="E15" s="310" t="s">
        <v>41</v>
      </c>
    </row>
    <row r="16" spans="1:6" s="507" customFormat="1" ht="15" customHeight="1">
      <c r="A16" s="469" t="s">
        <v>458</v>
      </c>
      <c r="B16" s="309">
        <v>1</v>
      </c>
      <c r="C16" s="225">
        <v>50</v>
      </c>
      <c r="D16" s="309">
        <v>5</v>
      </c>
      <c r="E16" s="310" t="s">
        <v>41</v>
      </c>
    </row>
    <row r="17" s="508" customFormat="1" ht="15" customHeight="1"/>
    <row r="18" s="508" customFormat="1" ht="15" customHeight="1"/>
    <row r="19" s="508" customFormat="1" ht="15" customHeight="1"/>
    <row r="20" s="508" customFormat="1" ht="15" customHeight="1"/>
    <row r="21" s="508" customFormat="1" ht="15" customHeight="1"/>
    <row r="22" s="508" customFormat="1" ht="15" customHeight="1"/>
    <row r="23" s="508" customFormat="1" ht="15" customHeight="1"/>
    <row r="24" s="508" customFormat="1" ht="15" customHeight="1"/>
    <row r="25" s="508" customFormat="1" ht="15" customHeight="1"/>
    <row r="26" s="508" customFormat="1" ht="15" customHeight="1"/>
    <row r="27" s="508" customFormat="1" ht="15" customHeight="1"/>
    <row r="28" s="508" customFormat="1" ht="15" customHeight="1"/>
    <row r="29" s="508" customFormat="1" ht="15" customHeight="1"/>
    <row r="30" s="508" customFormat="1" ht="15" customHeight="1"/>
    <row r="31" s="508" customFormat="1" ht="15" customHeight="1"/>
    <row r="32" s="508" customFormat="1" ht="15" customHeight="1"/>
    <row r="33" spans="2:2" s="508" customFormat="1" ht="15" customHeight="1"/>
    <row r="34" spans="2:2" s="508" customFormat="1" ht="15" customHeight="1"/>
    <row r="35" spans="2:2" s="508" customFormat="1" ht="15" customHeight="1">
      <c r="B35" s="494"/>
    </row>
    <row r="36" spans="2:2" s="508" customFormat="1" ht="15" customHeight="1"/>
    <row r="37" spans="2:2" s="508" customFormat="1" ht="15" customHeight="1"/>
    <row r="38" spans="2:2" s="508" customFormat="1" ht="15" customHeight="1"/>
    <row r="39" spans="2:2" s="508" customFormat="1" ht="15" customHeight="1"/>
    <row r="40" spans="2:2" s="508" customFormat="1" ht="15" customHeight="1"/>
    <row r="41" spans="2:2" s="508" customFormat="1" ht="15" customHeight="1"/>
    <row r="42" spans="2:2" s="508" customFormat="1" ht="15" customHeight="1"/>
    <row r="43" spans="2:2" s="508" customFormat="1" ht="15" customHeight="1"/>
    <row r="44" spans="2:2" s="508" customFormat="1" ht="15" customHeight="1"/>
    <row r="45" spans="2:2" s="508" customFormat="1" ht="15" customHeight="1"/>
    <row r="46" spans="2:2" s="508" customFormat="1" ht="15" customHeight="1"/>
    <row r="47" spans="2:2" s="508" customFormat="1" ht="15" customHeight="1"/>
    <row r="48" spans="2:2" s="508" customFormat="1" ht="15" customHeight="1"/>
    <row r="49" s="508" customFormat="1" ht="15" customHeight="1"/>
    <row r="50" s="508" customFormat="1" ht="15" customHeight="1"/>
    <row r="51" s="508" customFormat="1" ht="15" customHeight="1"/>
    <row r="52" s="508" customFormat="1" ht="15" customHeight="1"/>
    <row r="53" s="508" customFormat="1" ht="15" customHeight="1"/>
    <row r="54" s="508" customFormat="1" ht="15" customHeight="1"/>
    <row r="55" s="508" customFormat="1" ht="15" customHeight="1"/>
    <row r="56" s="508" customFormat="1" ht="15" customHeight="1"/>
    <row r="57" s="508" customFormat="1" ht="15" customHeight="1"/>
    <row r="58" s="508" customFormat="1" ht="15" customHeight="1"/>
    <row r="59" s="508" customFormat="1" ht="15" customHeight="1"/>
    <row r="60" s="508" customFormat="1" ht="15" customHeight="1"/>
    <row r="61" s="508" customFormat="1" ht="15" customHeight="1"/>
    <row r="62" s="508" customFormat="1" ht="15" customHeight="1"/>
  </sheetData>
  <mergeCells count="8">
    <mergeCell ref="A1:E1"/>
    <mergeCell ref="A2:E2"/>
    <mergeCell ref="A3:A8"/>
    <mergeCell ref="B3:B8"/>
    <mergeCell ref="C3:C8"/>
    <mergeCell ref="D3:E4"/>
    <mergeCell ref="D5:D8"/>
    <mergeCell ref="E5:E8"/>
  </mergeCells>
  <hyperlinks>
    <hyperlink ref="A2:B2" location="'Spis treści'!A1" display="'Spis treści'!A1" xr:uid="{00000000-0004-0000-3200-000000000000}"/>
    <hyperlink ref="A2:E2" location="'Spis tablic_DZIAŁ III '!A1" display="'Spis tablic_DZIAŁ III '!A1" xr:uid="{00000000-0004-0000-3200-000001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Q27"/>
  <sheetViews>
    <sheetView topLeftCell="I1" zoomScaleNormal="100" workbookViewId="0">
      <selection activeCell="P4" sqref="P4:P6"/>
    </sheetView>
  </sheetViews>
  <sheetFormatPr defaultColWidth="9.109375" defaultRowHeight="13.2"/>
  <cols>
    <col min="1" max="1" width="25.6640625" style="497" customWidth="1"/>
    <col min="2" max="16" width="13.6640625" style="497" customWidth="1"/>
    <col min="17" max="16384" width="9.109375" style="497"/>
  </cols>
  <sheetData>
    <row r="1" spans="1:17" s="488" customFormat="1" ht="50.1" customHeight="1">
      <c r="A1" s="2321" t="s">
        <v>2755</v>
      </c>
      <c r="B1" s="2322"/>
      <c r="C1" s="2322"/>
      <c r="D1" s="2322"/>
      <c r="E1" s="2322"/>
      <c r="F1" s="2322"/>
      <c r="G1" s="2322"/>
      <c r="H1" s="2322"/>
      <c r="I1" s="2322"/>
      <c r="J1" s="2322"/>
      <c r="K1" s="2322"/>
      <c r="L1" s="2322"/>
      <c r="M1" s="2322"/>
      <c r="N1" s="2322"/>
      <c r="O1" s="2322"/>
      <c r="P1" s="2322"/>
      <c r="Q1" s="525"/>
    </row>
    <row r="2" spans="1:17" s="490" customFormat="1" ht="24.9" customHeight="1">
      <c r="A2" s="2115" t="s">
        <v>11</v>
      </c>
      <c r="B2" s="2115"/>
      <c r="C2" s="2115"/>
      <c r="D2" s="2115"/>
      <c r="E2" s="2115"/>
      <c r="F2" s="2115"/>
      <c r="G2" s="2115"/>
      <c r="H2" s="2115"/>
      <c r="I2" s="2115"/>
      <c r="J2" s="2115"/>
      <c r="K2" s="2115"/>
      <c r="L2" s="2115"/>
      <c r="M2" s="2115"/>
      <c r="N2" s="2115"/>
      <c r="O2" s="2115"/>
      <c r="P2" s="2115"/>
    </row>
    <row r="3" spans="1:17" s="492" customFormat="1" ht="24.9" customHeight="1">
      <c r="A3" s="2323" t="s">
        <v>360</v>
      </c>
      <c r="B3" s="2181" t="s">
        <v>3062</v>
      </c>
      <c r="C3" s="2181"/>
      <c r="D3" s="2181"/>
      <c r="E3" s="2320" t="s">
        <v>599</v>
      </c>
      <c r="F3" s="2320"/>
      <c r="G3" s="2320"/>
      <c r="H3" s="2320"/>
      <c r="I3" s="2320"/>
      <c r="J3" s="2320"/>
      <c r="K3" s="2320"/>
      <c r="L3" s="2320"/>
      <c r="M3" s="2320"/>
      <c r="N3" s="2320"/>
      <c r="O3" s="2320"/>
      <c r="P3" s="2319"/>
      <c r="Q3" s="491"/>
    </row>
    <row r="4" spans="1:17" s="492" customFormat="1" ht="35.4" customHeight="1">
      <c r="A4" s="2324"/>
      <c r="B4" s="2326" t="s">
        <v>390</v>
      </c>
      <c r="C4" s="2326" t="s">
        <v>391</v>
      </c>
      <c r="D4" s="2326" t="s">
        <v>392</v>
      </c>
      <c r="E4" s="2326" t="s">
        <v>390</v>
      </c>
      <c r="F4" s="2320" t="s">
        <v>600</v>
      </c>
      <c r="G4" s="2320" t="s">
        <v>601</v>
      </c>
      <c r="H4" s="2320" t="s">
        <v>396</v>
      </c>
      <c r="I4" s="2320" t="s">
        <v>397</v>
      </c>
      <c r="J4" s="2320" t="s">
        <v>398</v>
      </c>
      <c r="K4" s="2320" t="s">
        <v>399</v>
      </c>
      <c r="L4" s="2320" t="s">
        <v>400</v>
      </c>
      <c r="M4" s="2290" t="s">
        <v>656</v>
      </c>
      <c r="N4" s="2164"/>
      <c r="O4" s="2304" t="s">
        <v>402</v>
      </c>
      <c r="P4" s="2319" t="s">
        <v>638</v>
      </c>
      <c r="Q4" s="491"/>
    </row>
    <row r="5" spans="1:17" s="492" customFormat="1" ht="24.9" customHeight="1">
      <c r="A5" s="2324"/>
      <c r="B5" s="2327"/>
      <c r="C5" s="2327"/>
      <c r="D5" s="2327"/>
      <c r="E5" s="2327"/>
      <c r="F5" s="2320"/>
      <c r="G5" s="2320"/>
      <c r="H5" s="2320"/>
      <c r="I5" s="2320"/>
      <c r="J5" s="2320"/>
      <c r="K5" s="2320"/>
      <c r="L5" s="2320"/>
      <c r="M5" s="2304" t="s">
        <v>405</v>
      </c>
      <c r="N5" s="2304" t="s">
        <v>639</v>
      </c>
      <c r="O5" s="2141"/>
      <c r="P5" s="2319"/>
      <c r="Q5" s="491"/>
    </row>
    <row r="6" spans="1:17" s="492" customFormat="1" ht="24.9" customHeight="1">
      <c r="A6" s="2325"/>
      <c r="B6" s="2328"/>
      <c r="C6" s="2328"/>
      <c r="D6" s="2328"/>
      <c r="E6" s="2328"/>
      <c r="F6" s="2320"/>
      <c r="G6" s="2320"/>
      <c r="H6" s="2320"/>
      <c r="I6" s="2320"/>
      <c r="J6" s="2320"/>
      <c r="K6" s="2320"/>
      <c r="L6" s="2320"/>
      <c r="M6" s="2291"/>
      <c r="N6" s="2291"/>
      <c r="O6" s="2291"/>
      <c r="P6" s="2319"/>
      <c r="Q6" s="491"/>
    </row>
    <row r="7" spans="1:17" s="494" customFormat="1" ht="15" customHeight="1">
      <c r="A7" s="345" t="s">
        <v>439</v>
      </c>
      <c r="B7" s="225">
        <v>115434</v>
      </c>
      <c r="C7" s="225">
        <v>99442</v>
      </c>
      <c r="D7" s="225">
        <v>15992</v>
      </c>
      <c r="E7" s="225">
        <v>2182</v>
      </c>
      <c r="F7" s="225">
        <v>370</v>
      </c>
      <c r="G7" s="225">
        <v>62</v>
      </c>
      <c r="H7" s="225">
        <v>195</v>
      </c>
      <c r="I7" s="225">
        <v>12</v>
      </c>
      <c r="J7" s="225">
        <v>310</v>
      </c>
      <c r="K7" s="225">
        <v>610</v>
      </c>
      <c r="L7" s="310" t="s">
        <v>41</v>
      </c>
      <c r="M7" s="309">
        <v>63</v>
      </c>
      <c r="N7" s="310" t="s">
        <v>41</v>
      </c>
      <c r="O7" s="310" t="s">
        <v>41</v>
      </c>
      <c r="P7" s="310">
        <v>560</v>
      </c>
      <c r="Q7" s="493"/>
    </row>
    <row r="8" spans="1:17" s="494" customFormat="1" ht="15" customHeight="1">
      <c r="A8" s="208" t="s">
        <v>451</v>
      </c>
      <c r="B8" s="324">
        <v>117714</v>
      </c>
      <c r="C8" s="324">
        <v>101751</v>
      </c>
      <c r="D8" s="324">
        <v>15963</v>
      </c>
      <c r="E8" s="324">
        <v>2184</v>
      </c>
      <c r="F8" s="304">
        <v>370</v>
      </c>
      <c r="G8" s="304">
        <v>64</v>
      </c>
      <c r="H8" s="304">
        <v>195</v>
      </c>
      <c r="I8" s="304">
        <v>12</v>
      </c>
      <c r="J8" s="304">
        <v>310</v>
      </c>
      <c r="K8" s="304">
        <v>610</v>
      </c>
      <c r="L8" s="310" t="s">
        <v>41</v>
      </c>
      <c r="M8" s="304">
        <v>63</v>
      </c>
      <c r="N8" s="310" t="s">
        <v>41</v>
      </c>
      <c r="O8" s="310" t="s">
        <v>41</v>
      </c>
      <c r="P8" s="305">
        <v>560</v>
      </c>
      <c r="Q8" s="493"/>
    </row>
    <row r="9" spans="1:17" s="494" customFormat="1" ht="15" customHeight="1">
      <c r="A9" s="469" t="s">
        <v>586</v>
      </c>
      <c r="B9" s="225">
        <v>5770</v>
      </c>
      <c r="C9" s="225">
        <v>3368</v>
      </c>
      <c r="D9" s="225">
        <v>2402</v>
      </c>
      <c r="E9" s="310" t="s">
        <v>41</v>
      </c>
      <c r="F9" s="310" t="s">
        <v>41</v>
      </c>
      <c r="G9" s="310" t="s">
        <v>41</v>
      </c>
      <c r="H9" s="310" t="s">
        <v>41</v>
      </c>
      <c r="I9" s="310" t="s">
        <v>41</v>
      </c>
      <c r="J9" s="310" t="s">
        <v>41</v>
      </c>
      <c r="K9" s="310" t="s">
        <v>41</v>
      </c>
      <c r="L9" s="310" t="s">
        <v>41</v>
      </c>
      <c r="M9" s="310" t="s">
        <v>41</v>
      </c>
      <c r="N9" s="310" t="s">
        <v>41</v>
      </c>
      <c r="O9" s="310" t="s">
        <v>41</v>
      </c>
      <c r="P9" s="310" t="s">
        <v>41</v>
      </c>
      <c r="Q9" s="493"/>
    </row>
    <row r="10" spans="1:17" s="494" customFormat="1" ht="15" customHeight="1">
      <c r="A10" s="469" t="s">
        <v>588</v>
      </c>
      <c r="B10" s="225">
        <v>2568</v>
      </c>
      <c r="C10" s="225">
        <v>2568</v>
      </c>
      <c r="D10" s="310" t="s">
        <v>41</v>
      </c>
      <c r="E10" s="310" t="s">
        <v>41</v>
      </c>
      <c r="F10" s="310" t="s">
        <v>41</v>
      </c>
      <c r="G10" s="310" t="s">
        <v>41</v>
      </c>
      <c r="H10" s="310" t="s">
        <v>41</v>
      </c>
      <c r="I10" s="310" t="s">
        <v>41</v>
      </c>
      <c r="J10" s="310" t="s">
        <v>41</v>
      </c>
      <c r="K10" s="310" t="s">
        <v>41</v>
      </c>
      <c r="L10" s="310" t="s">
        <v>41</v>
      </c>
      <c r="M10" s="310" t="s">
        <v>41</v>
      </c>
      <c r="N10" s="310" t="s">
        <v>41</v>
      </c>
      <c r="O10" s="310" t="s">
        <v>41</v>
      </c>
      <c r="P10" s="310" t="s">
        <v>41</v>
      </c>
      <c r="Q10" s="493"/>
    </row>
    <row r="11" spans="1:17" s="494" customFormat="1" ht="15" customHeight="1">
      <c r="A11" s="469" t="s">
        <v>590</v>
      </c>
      <c r="B11" s="225">
        <v>52380</v>
      </c>
      <c r="C11" s="225">
        <v>47929</v>
      </c>
      <c r="D11" s="225">
        <v>4451</v>
      </c>
      <c r="E11" s="225">
        <v>132</v>
      </c>
      <c r="F11" s="310" t="s">
        <v>41</v>
      </c>
      <c r="G11" s="309">
        <v>49</v>
      </c>
      <c r="H11" s="309">
        <v>83</v>
      </c>
      <c r="I11" s="310" t="s">
        <v>41</v>
      </c>
      <c r="J11" s="310" t="s">
        <v>41</v>
      </c>
      <c r="K11" s="310" t="s">
        <v>41</v>
      </c>
      <c r="L11" s="310" t="s">
        <v>41</v>
      </c>
      <c r="M11" s="310" t="s">
        <v>41</v>
      </c>
      <c r="N11" s="310" t="s">
        <v>41</v>
      </c>
      <c r="O11" s="310" t="s">
        <v>41</v>
      </c>
      <c r="P11" s="310" t="s">
        <v>41</v>
      </c>
      <c r="Q11" s="493"/>
    </row>
    <row r="12" spans="1:17" s="494" customFormat="1" ht="15" customHeight="1">
      <c r="A12" s="469" t="s">
        <v>592</v>
      </c>
      <c r="B12" s="225">
        <v>21064</v>
      </c>
      <c r="C12" s="225">
        <v>13385</v>
      </c>
      <c r="D12" s="225">
        <v>7679</v>
      </c>
      <c r="E12" s="225">
        <v>2052</v>
      </c>
      <c r="F12" s="309">
        <v>370</v>
      </c>
      <c r="G12" s="309">
        <v>15</v>
      </c>
      <c r="H12" s="309">
        <v>112</v>
      </c>
      <c r="I12" s="309">
        <v>12</v>
      </c>
      <c r="J12" s="309">
        <v>310</v>
      </c>
      <c r="K12" s="309">
        <v>610</v>
      </c>
      <c r="L12" s="310" t="s">
        <v>41</v>
      </c>
      <c r="M12" s="309">
        <v>63</v>
      </c>
      <c r="N12" s="310" t="s">
        <v>41</v>
      </c>
      <c r="O12" s="310" t="s">
        <v>41</v>
      </c>
      <c r="P12" s="310">
        <v>560</v>
      </c>
      <c r="Q12" s="493"/>
    </row>
    <row r="13" spans="1:17" s="494" customFormat="1" ht="15" customHeight="1">
      <c r="A13" s="469" t="s">
        <v>593</v>
      </c>
      <c r="B13" s="225">
        <v>19562</v>
      </c>
      <c r="C13" s="225">
        <v>18131</v>
      </c>
      <c r="D13" s="225">
        <v>1431</v>
      </c>
      <c r="E13" s="310" t="s">
        <v>41</v>
      </c>
      <c r="F13" s="310" t="s">
        <v>41</v>
      </c>
      <c r="G13" s="310" t="s">
        <v>41</v>
      </c>
      <c r="H13" s="310" t="s">
        <v>41</v>
      </c>
      <c r="I13" s="310" t="s">
        <v>41</v>
      </c>
      <c r="J13" s="310" t="s">
        <v>41</v>
      </c>
      <c r="K13" s="310" t="s">
        <v>41</v>
      </c>
      <c r="L13" s="310" t="s">
        <v>41</v>
      </c>
      <c r="M13" s="310" t="s">
        <v>41</v>
      </c>
      <c r="N13" s="310" t="s">
        <v>41</v>
      </c>
      <c r="O13" s="310" t="s">
        <v>41</v>
      </c>
      <c r="P13" s="310" t="s">
        <v>41</v>
      </c>
      <c r="Q13" s="493"/>
    </row>
    <row r="14" spans="1:17" s="494" customFormat="1" ht="15" customHeight="1">
      <c r="A14" s="469" t="s">
        <v>458</v>
      </c>
      <c r="B14" s="225">
        <v>16370</v>
      </c>
      <c r="C14" s="225">
        <v>16370</v>
      </c>
      <c r="D14" s="310" t="s">
        <v>41</v>
      </c>
      <c r="E14" s="310" t="s">
        <v>41</v>
      </c>
      <c r="F14" s="310" t="s">
        <v>41</v>
      </c>
      <c r="G14" s="310" t="s">
        <v>41</v>
      </c>
      <c r="H14" s="310" t="s">
        <v>41</v>
      </c>
      <c r="I14" s="310" t="s">
        <v>41</v>
      </c>
      <c r="J14" s="310" t="s">
        <v>41</v>
      </c>
      <c r="K14" s="310" t="s">
        <v>41</v>
      </c>
      <c r="L14" s="310" t="s">
        <v>41</v>
      </c>
      <c r="M14" s="310" t="s">
        <v>41</v>
      </c>
      <c r="N14" s="310" t="s">
        <v>41</v>
      </c>
      <c r="O14" s="310" t="s">
        <v>41</v>
      </c>
      <c r="P14" s="310" t="s">
        <v>41</v>
      </c>
    </row>
    <row r="15" spans="1:17" s="494" customFormat="1" ht="15" customHeight="1"/>
    <row r="16" spans="1:17" s="494" customFormat="1" ht="15" customHeight="1"/>
    <row r="17" spans="2:2" s="494" customFormat="1" ht="15" customHeight="1"/>
    <row r="18" spans="2:2" s="494" customFormat="1" ht="15" customHeight="1"/>
    <row r="19" spans="2:2" s="494" customFormat="1" ht="15" customHeight="1"/>
    <row r="20" spans="2:2" s="494" customFormat="1" ht="15" customHeight="1"/>
    <row r="21" spans="2:2" s="494" customFormat="1" ht="15" customHeight="1"/>
    <row r="22" spans="2:2" s="494" customFormat="1" ht="15" customHeight="1"/>
    <row r="23" spans="2:2" s="494" customFormat="1" ht="15" customHeight="1"/>
    <row r="24" spans="2:2" s="494" customFormat="1" ht="15" customHeight="1"/>
    <row r="25" spans="2:2" s="494" customFormat="1" ht="15" customHeight="1"/>
    <row r="26" spans="2:2" s="494" customFormat="1" ht="15" customHeight="1"/>
    <row r="27" spans="2:2">
      <c r="B27" s="496"/>
    </row>
  </sheetData>
  <mergeCells count="21">
    <mergeCell ref="L4:L6"/>
    <mergeCell ref="A1:P1"/>
    <mergeCell ref="A2:P2"/>
    <mergeCell ref="A3:A6"/>
    <mergeCell ref="B3:D3"/>
    <mergeCell ref="E3:P3"/>
    <mergeCell ref="B4:B6"/>
    <mergeCell ref="C4:C6"/>
    <mergeCell ref="D4:D6"/>
    <mergeCell ref="E4:E6"/>
    <mergeCell ref="F4:F6"/>
    <mergeCell ref="G4:G6"/>
    <mergeCell ref="H4:H6"/>
    <mergeCell ref="I4:I6"/>
    <mergeCell ref="J4:J6"/>
    <mergeCell ref="K4:K6"/>
    <mergeCell ref="M4:N4"/>
    <mergeCell ref="O4:O6"/>
    <mergeCell ref="P4:P6"/>
    <mergeCell ref="M5:M6"/>
    <mergeCell ref="N5:N6"/>
  </mergeCells>
  <hyperlinks>
    <hyperlink ref="A2:B2" location="'Spis treści'!A1" display="'Spis treści'!A1" xr:uid="{00000000-0004-0000-3300-000000000000}"/>
    <hyperlink ref="A2:P2" location="'Spis tablic_DZIAŁ III '!A1" display="'Spis tablic_DZIAŁ III '!A1" xr:uid="{00000000-0004-0000-3300-000001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25"/>
  <sheetViews>
    <sheetView zoomScaleNormal="100" workbookViewId="0">
      <selection activeCell="H4" sqref="H4:K4"/>
    </sheetView>
  </sheetViews>
  <sheetFormatPr defaultColWidth="9.109375" defaultRowHeight="13.2"/>
  <cols>
    <col min="1" max="1" width="25.6640625" style="497" customWidth="1"/>
    <col min="2" max="11" width="13.6640625" style="497" customWidth="1"/>
    <col min="12" max="13" width="9.109375" style="528"/>
    <col min="14" max="16384" width="9.109375" style="497"/>
  </cols>
  <sheetData>
    <row r="1" spans="1:13" s="488" customFormat="1" ht="30" customHeight="1">
      <c r="A1" s="2321" t="s">
        <v>2889</v>
      </c>
      <c r="B1" s="2322"/>
      <c r="C1" s="2322"/>
      <c r="D1" s="2322"/>
      <c r="E1" s="2322"/>
      <c r="F1" s="2322"/>
      <c r="G1" s="2322"/>
      <c r="H1" s="2322"/>
      <c r="I1" s="2322"/>
      <c r="J1" s="2322"/>
      <c r="K1" s="2322"/>
      <c r="L1" s="526"/>
      <c r="M1" s="527"/>
    </row>
    <row r="2" spans="1:13" s="490" customFormat="1" ht="24.9" customHeight="1">
      <c r="A2" s="2115" t="s">
        <v>11</v>
      </c>
      <c r="B2" s="2115"/>
      <c r="C2" s="2115"/>
      <c r="D2" s="2115"/>
      <c r="E2" s="2115"/>
      <c r="F2" s="2115"/>
      <c r="G2" s="2115"/>
      <c r="H2" s="2115"/>
      <c r="I2" s="2115"/>
      <c r="J2" s="2115"/>
      <c r="K2" s="2115"/>
      <c r="L2" s="337"/>
      <c r="M2" s="337"/>
    </row>
    <row r="3" spans="1:13" s="492" customFormat="1" ht="24.9" customHeight="1">
      <c r="A3" s="2367" t="s">
        <v>360</v>
      </c>
      <c r="B3" s="2320" t="s">
        <v>657</v>
      </c>
      <c r="C3" s="2320" t="s">
        <v>625</v>
      </c>
      <c r="D3" s="2319" t="s">
        <v>658</v>
      </c>
      <c r="E3" s="2366"/>
      <c r="F3" s="2366"/>
      <c r="G3" s="2366"/>
      <c r="H3" s="2366"/>
      <c r="I3" s="2366"/>
      <c r="J3" s="2366"/>
      <c r="K3" s="2366"/>
      <c r="L3" s="491"/>
      <c r="M3" s="491"/>
    </row>
    <row r="4" spans="1:13" s="492" customFormat="1" ht="24.9" customHeight="1">
      <c r="A4" s="2367"/>
      <c r="B4" s="2320"/>
      <c r="C4" s="2320"/>
      <c r="D4" s="2349" t="s">
        <v>3065</v>
      </c>
      <c r="E4" s="2350"/>
      <c r="F4" s="2323"/>
      <c r="G4" s="2326" t="s">
        <v>434</v>
      </c>
      <c r="H4" s="2349" t="s">
        <v>423</v>
      </c>
      <c r="I4" s="2350"/>
      <c r="J4" s="2350"/>
      <c r="K4" s="2350"/>
      <c r="L4" s="491"/>
      <c r="M4" s="491"/>
    </row>
    <row r="5" spans="1:13" s="492" customFormat="1" ht="24.9" customHeight="1">
      <c r="A5" s="2367"/>
      <c r="B5" s="2320"/>
      <c r="C5" s="2320"/>
      <c r="D5" s="2326" t="s">
        <v>390</v>
      </c>
      <c r="E5" s="2320" t="s">
        <v>425</v>
      </c>
      <c r="F5" s="2320" t="s">
        <v>609</v>
      </c>
      <c r="G5" s="2327"/>
      <c r="H5" s="2320" t="s">
        <v>364</v>
      </c>
      <c r="I5" s="2182" t="s">
        <v>610</v>
      </c>
      <c r="J5" s="2184"/>
      <c r="K5" s="2349" t="s">
        <v>659</v>
      </c>
      <c r="L5" s="491"/>
      <c r="M5" s="491"/>
    </row>
    <row r="6" spans="1:13" s="492" customFormat="1" ht="24.9" customHeight="1">
      <c r="A6" s="2367"/>
      <c r="B6" s="2320"/>
      <c r="C6" s="2320"/>
      <c r="D6" s="2327"/>
      <c r="E6" s="2320"/>
      <c r="F6" s="2320"/>
      <c r="G6" s="2327"/>
      <c r="H6" s="2320"/>
      <c r="I6" s="2326" t="s">
        <v>128</v>
      </c>
      <c r="J6" s="2326" t="s">
        <v>612</v>
      </c>
      <c r="K6" s="2362"/>
      <c r="L6" s="491"/>
      <c r="M6" s="491"/>
    </row>
    <row r="7" spans="1:13" s="492" customFormat="1" ht="24.9" customHeight="1">
      <c r="A7" s="2367"/>
      <c r="B7" s="2320"/>
      <c r="C7" s="2320"/>
      <c r="D7" s="2327"/>
      <c r="E7" s="2320"/>
      <c r="F7" s="2320"/>
      <c r="G7" s="2327"/>
      <c r="H7" s="2320"/>
      <c r="I7" s="2327"/>
      <c r="J7" s="2327"/>
      <c r="K7" s="2362"/>
      <c r="L7" s="491"/>
      <c r="M7" s="491"/>
    </row>
    <row r="8" spans="1:13" s="492" customFormat="1" ht="24.9" customHeight="1">
      <c r="A8" s="2367"/>
      <c r="B8" s="2320"/>
      <c r="C8" s="2320"/>
      <c r="D8" s="2328"/>
      <c r="E8" s="2320"/>
      <c r="F8" s="2320"/>
      <c r="G8" s="2328"/>
      <c r="H8" s="2320"/>
      <c r="I8" s="2328"/>
      <c r="J8" s="2328"/>
      <c r="K8" s="2357"/>
      <c r="L8" s="491"/>
      <c r="M8" s="491"/>
    </row>
    <row r="9" spans="1:13" s="1775" customFormat="1" ht="15" customHeight="1">
      <c r="A9" s="345" t="s">
        <v>439</v>
      </c>
      <c r="B9" s="225">
        <v>1021</v>
      </c>
      <c r="C9" s="225">
        <v>173</v>
      </c>
      <c r="D9" s="225">
        <v>1059</v>
      </c>
      <c r="E9" s="225">
        <v>1044</v>
      </c>
      <c r="F9" s="225">
        <v>15</v>
      </c>
      <c r="G9" s="310" t="s">
        <v>41</v>
      </c>
      <c r="H9" s="310" t="s">
        <v>41</v>
      </c>
      <c r="I9" s="310" t="s">
        <v>41</v>
      </c>
      <c r="J9" s="310" t="s">
        <v>41</v>
      </c>
      <c r="K9" s="310" t="s">
        <v>41</v>
      </c>
      <c r="L9" s="521"/>
      <c r="M9" s="521"/>
    </row>
    <row r="10" spans="1:13" s="505" customFormat="1" ht="15" customHeight="1">
      <c r="A10" s="208" t="s">
        <v>451</v>
      </c>
      <c r="B10" s="304">
        <v>895</v>
      </c>
      <c r="C10" s="304">
        <v>182</v>
      </c>
      <c r="D10" s="324">
        <v>1032</v>
      </c>
      <c r="E10" s="324">
        <v>1024</v>
      </c>
      <c r="F10" s="304">
        <v>8</v>
      </c>
      <c r="G10" s="310" t="s">
        <v>41</v>
      </c>
      <c r="H10" s="310" t="s">
        <v>41</v>
      </c>
      <c r="I10" s="310" t="s">
        <v>41</v>
      </c>
      <c r="J10" s="310" t="s">
        <v>41</v>
      </c>
      <c r="K10" s="310" t="s">
        <v>41</v>
      </c>
      <c r="L10" s="521"/>
      <c r="M10" s="521"/>
    </row>
    <row r="11" spans="1:13" s="505" customFormat="1" ht="15" customHeight="1">
      <c r="A11" s="392" t="s">
        <v>586</v>
      </c>
      <c r="B11" s="309">
        <v>1</v>
      </c>
      <c r="C11" s="310" t="s">
        <v>41</v>
      </c>
      <c r="D11" s="310" t="s">
        <v>41</v>
      </c>
      <c r="E11" s="310" t="s">
        <v>41</v>
      </c>
      <c r="F11" s="310" t="s">
        <v>41</v>
      </c>
      <c r="G11" s="310" t="s">
        <v>41</v>
      </c>
      <c r="H11" s="310" t="s">
        <v>41</v>
      </c>
      <c r="I11" s="310" t="s">
        <v>41</v>
      </c>
      <c r="J11" s="310" t="s">
        <v>41</v>
      </c>
      <c r="K11" s="310" t="s">
        <v>41</v>
      </c>
      <c r="L11" s="521"/>
      <c r="M11" s="521"/>
    </row>
    <row r="12" spans="1:13" s="505" customFormat="1" ht="15" customHeight="1">
      <c r="A12" s="392" t="s">
        <v>590</v>
      </c>
      <c r="B12" s="309">
        <v>188</v>
      </c>
      <c r="C12" s="309">
        <v>120</v>
      </c>
      <c r="D12" s="309">
        <v>955</v>
      </c>
      <c r="E12" s="309">
        <v>948</v>
      </c>
      <c r="F12" s="309">
        <v>7</v>
      </c>
      <c r="G12" s="310" t="s">
        <v>41</v>
      </c>
      <c r="H12" s="310" t="s">
        <v>41</v>
      </c>
      <c r="I12" s="310" t="s">
        <v>41</v>
      </c>
      <c r="J12" s="310" t="s">
        <v>41</v>
      </c>
      <c r="K12" s="310" t="s">
        <v>41</v>
      </c>
      <c r="L12" s="521"/>
      <c r="M12" s="521"/>
    </row>
    <row r="13" spans="1:13" s="505" customFormat="1" ht="15" customHeight="1">
      <c r="A13" s="392" t="s">
        <v>592</v>
      </c>
      <c r="B13" s="309">
        <v>30</v>
      </c>
      <c r="C13" s="310" t="s">
        <v>41</v>
      </c>
      <c r="D13" s="310" t="s">
        <v>41</v>
      </c>
      <c r="E13" s="310" t="s">
        <v>41</v>
      </c>
      <c r="F13" s="310" t="s">
        <v>41</v>
      </c>
      <c r="G13" s="310" t="s">
        <v>41</v>
      </c>
      <c r="H13" s="310" t="s">
        <v>41</v>
      </c>
      <c r="I13" s="310" t="s">
        <v>41</v>
      </c>
      <c r="J13" s="310" t="s">
        <v>41</v>
      </c>
      <c r="K13" s="310" t="s">
        <v>41</v>
      </c>
      <c r="L13" s="521"/>
      <c r="M13" s="521"/>
    </row>
    <row r="14" spans="1:13" s="505" customFormat="1" ht="15" customHeight="1">
      <c r="A14" s="392" t="s">
        <v>593</v>
      </c>
      <c r="B14" s="309">
        <v>654</v>
      </c>
      <c r="C14" s="309">
        <v>54</v>
      </c>
      <c r="D14" s="309">
        <v>55</v>
      </c>
      <c r="E14" s="309">
        <v>54</v>
      </c>
      <c r="F14" s="309">
        <v>1</v>
      </c>
      <c r="G14" s="310" t="s">
        <v>41</v>
      </c>
      <c r="H14" s="310" t="s">
        <v>41</v>
      </c>
      <c r="I14" s="310" t="s">
        <v>41</v>
      </c>
      <c r="J14" s="310" t="s">
        <v>41</v>
      </c>
      <c r="K14" s="310" t="s">
        <v>41</v>
      </c>
      <c r="L14" s="521"/>
      <c r="M14" s="521"/>
    </row>
    <row r="15" spans="1:13" s="505" customFormat="1" ht="15" customHeight="1">
      <c r="A15" s="505" t="s">
        <v>89</v>
      </c>
      <c r="B15" s="309">
        <v>22</v>
      </c>
      <c r="C15" s="309">
        <v>8</v>
      </c>
      <c r="D15" s="309">
        <v>22</v>
      </c>
      <c r="E15" s="309">
        <v>22</v>
      </c>
      <c r="F15" s="310" t="s">
        <v>41</v>
      </c>
      <c r="G15" s="310" t="s">
        <v>41</v>
      </c>
      <c r="H15" s="310" t="s">
        <v>41</v>
      </c>
      <c r="I15" s="310" t="s">
        <v>41</v>
      </c>
      <c r="J15" s="310" t="s">
        <v>41</v>
      </c>
      <c r="K15" s="310" t="s">
        <v>41</v>
      </c>
      <c r="L15" s="521"/>
      <c r="M15" s="521"/>
    </row>
    <row r="16" spans="1:13" s="494" customFormat="1" ht="15" customHeight="1">
      <c r="L16" s="491"/>
      <c r="M16" s="491"/>
    </row>
    <row r="17" spans="12:13" s="494" customFormat="1" ht="15" customHeight="1">
      <c r="L17" s="491"/>
      <c r="M17" s="491"/>
    </row>
    <row r="18" spans="12:13" s="494" customFormat="1" ht="15" customHeight="1">
      <c r="L18" s="491"/>
      <c r="M18" s="491"/>
    </row>
    <row r="19" spans="12:13" s="494" customFormat="1" ht="15" customHeight="1">
      <c r="L19" s="491"/>
      <c r="M19" s="491"/>
    </row>
    <row r="20" spans="12:13" s="494" customFormat="1" ht="15" customHeight="1">
      <c r="L20" s="491"/>
      <c r="M20" s="491"/>
    </row>
    <row r="21" spans="12:13" s="494" customFormat="1" ht="15" customHeight="1">
      <c r="L21" s="491"/>
      <c r="M21" s="491"/>
    </row>
    <row r="22" spans="12:13" s="494" customFormat="1" ht="15" customHeight="1">
      <c r="L22" s="491"/>
      <c r="M22" s="491"/>
    </row>
    <row r="23" spans="12:13" s="494" customFormat="1" ht="15" customHeight="1">
      <c r="L23" s="491"/>
      <c r="M23" s="491"/>
    </row>
    <row r="24" spans="12:13" s="494" customFormat="1" ht="15" customHeight="1">
      <c r="L24" s="491"/>
      <c r="M24" s="491"/>
    </row>
    <row r="25" spans="12:13" s="494" customFormat="1" ht="15" customHeight="1">
      <c r="L25" s="491"/>
      <c r="M25" s="491"/>
    </row>
  </sheetData>
  <mergeCells count="17">
    <mergeCell ref="A1:K1"/>
    <mergeCell ref="A2:K2"/>
    <mergeCell ref="A3:A8"/>
    <mergeCell ref="B3:B8"/>
    <mergeCell ref="C3:C8"/>
    <mergeCell ref="D3:K3"/>
    <mergeCell ref="D4:F4"/>
    <mergeCell ref="G4:G8"/>
    <mergeCell ref="H4:K4"/>
    <mergeCell ref="D5:D8"/>
    <mergeCell ref="E5:E8"/>
    <mergeCell ref="F5:F8"/>
    <mergeCell ref="H5:H8"/>
    <mergeCell ref="I5:J5"/>
    <mergeCell ref="K5:K8"/>
    <mergeCell ref="I6:I8"/>
    <mergeCell ref="J6:J8"/>
  </mergeCells>
  <hyperlinks>
    <hyperlink ref="A2:B2" location="'Spis treści'!A1" display="'Spis treści'!A1" xr:uid="{00000000-0004-0000-3400-000000000000}"/>
    <hyperlink ref="A2:K2" location="'Spis tablic_DZIAŁ III '!A1" display="'Spis tablic_DZIAŁ III '!A1" xr:uid="{00000000-0004-0000-3400-000001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23"/>
  <sheetViews>
    <sheetView zoomScaleNormal="100" workbookViewId="0">
      <selection activeCell="F4" sqref="F4:I4"/>
    </sheetView>
  </sheetViews>
  <sheetFormatPr defaultColWidth="9.109375" defaultRowHeight="13.2"/>
  <cols>
    <col min="1" max="1" width="25.6640625" style="497" customWidth="1"/>
    <col min="2" max="10" width="13.6640625" style="497" customWidth="1"/>
    <col min="11" max="12" width="9.109375" style="528"/>
    <col min="13" max="16384" width="9.109375" style="497"/>
  </cols>
  <sheetData>
    <row r="1" spans="1:12" s="1778" customFormat="1" ht="30" customHeight="1">
      <c r="A1" s="2321" t="s">
        <v>2890</v>
      </c>
      <c r="B1" s="2321"/>
      <c r="C1" s="2321"/>
      <c r="D1" s="2321"/>
      <c r="E1" s="2321"/>
      <c r="F1" s="2321"/>
      <c r="G1" s="2321"/>
      <c r="H1" s="2321"/>
      <c r="I1" s="2321"/>
      <c r="J1" s="2321"/>
      <c r="K1" s="1776"/>
      <c r="L1" s="1777"/>
    </row>
    <row r="2" spans="1:12" s="490" customFormat="1" ht="24.9" customHeight="1">
      <c r="A2" s="2115" t="s">
        <v>11</v>
      </c>
      <c r="B2" s="2115"/>
      <c r="C2" s="2115"/>
      <c r="D2" s="2115"/>
      <c r="E2" s="2115"/>
      <c r="F2" s="2115"/>
      <c r="G2" s="2115"/>
      <c r="H2" s="2115"/>
      <c r="I2" s="2115"/>
      <c r="J2" s="2115"/>
      <c r="K2" s="337"/>
      <c r="L2" s="517"/>
    </row>
    <row r="3" spans="1:12" s="492" customFormat="1" ht="24.9" customHeight="1">
      <c r="A3" s="2367" t="s">
        <v>360</v>
      </c>
      <c r="B3" s="2319" t="s">
        <v>628</v>
      </c>
      <c r="C3" s="2366"/>
      <c r="D3" s="2366"/>
      <c r="E3" s="2366"/>
      <c r="F3" s="2366"/>
      <c r="G3" s="2366"/>
      <c r="H3" s="2366"/>
      <c r="I3" s="2366"/>
      <c r="J3" s="2366"/>
      <c r="K3" s="491"/>
      <c r="L3" s="491"/>
    </row>
    <row r="4" spans="1:12" s="492" customFormat="1" ht="24.9" customHeight="1">
      <c r="A4" s="2367"/>
      <c r="B4" s="2349" t="s">
        <v>3065</v>
      </c>
      <c r="C4" s="2350"/>
      <c r="D4" s="2323"/>
      <c r="E4" s="2326" t="s">
        <v>608</v>
      </c>
      <c r="F4" s="2349" t="s">
        <v>423</v>
      </c>
      <c r="G4" s="2350"/>
      <c r="H4" s="2350"/>
      <c r="I4" s="2323"/>
      <c r="J4" s="2319" t="s">
        <v>614</v>
      </c>
      <c r="K4" s="491"/>
      <c r="L4" s="491"/>
    </row>
    <row r="5" spans="1:12" s="492" customFormat="1" ht="24.9" customHeight="1">
      <c r="A5" s="2367"/>
      <c r="B5" s="2326" t="s">
        <v>390</v>
      </c>
      <c r="C5" s="2326" t="s">
        <v>425</v>
      </c>
      <c r="D5" s="2326" t="s">
        <v>615</v>
      </c>
      <c r="E5" s="2327"/>
      <c r="F5" s="2326" t="s">
        <v>364</v>
      </c>
      <c r="G5" s="2299" t="s">
        <v>610</v>
      </c>
      <c r="H5" s="2300"/>
      <c r="I5" s="2326" t="s">
        <v>660</v>
      </c>
      <c r="J5" s="2319"/>
      <c r="K5" s="491"/>
      <c r="L5" s="491"/>
    </row>
    <row r="6" spans="1:12" s="492" customFormat="1" ht="24.9" customHeight="1">
      <c r="A6" s="2367"/>
      <c r="B6" s="2327"/>
      <c r="C6" s="2327"/>
      <c r="D6" s="2327"/>
      <c r="E6" s="2327"/>
      <c r="F6" s="2327"/>
      <c r="G6" s="2263"/>
      <c r="H6" s="2270"/>
      <c r="I6" s="2327"/>
      <c r="J6" s="2319"/>
      <c r="K6" s="491"/>
      <c r="L6" s="491"/>
    </row>
    <row r="7" spans="1:12" s="492" customFormat="1" ht="24.9" customHeight="1">
      <c r="A7" s="2367"/>
      <c r="B7" s="2327"/>
      <c r="C7" s="2327"/>
      <c r="D7" s="2327"/>
      <c r="E7" s="2327"/>
      <c r="F7" s="2327"/>
      <c r="G7" s="2326" t="s">
        <v>128</v>
      </c>
      <c r="H7" s="2326" t="s">
        <v>661</v>
      </c>
      <c r="I7" s="2327"/>
      <c r="J7" s="2319"/>
      <c r="K7" s="491"/>
      <c r="L7" s="491"/>
    </row>
    <row r="8" spans="1:12" s="492" customFormat="1" ht="24.9" customHeight="1">
      <c r="A8" s="2367"/>
      <c r="B8" s="2328"/>
      <c r="C8" s="2328"/>
      <c r="D8" s="2328"/>
      <c r="E8" s="2328"/>
      <c r="F8" s="2328"/>
      <c r="G8" s="2328"/>
      <c r="H8" s="2328"/>
      <c r="I8" s="2328"/>
      <c r="J8" s="2319"/>
      <c r="K8" s="491"/>
      <c r="L8" s="491"/>
    </row>
    <row r="9" spans="1:12" s="492" customFormat="1" ht="15" customHeight="1">
      <c r="A9" s="345" t="s">
        <v>439</v>
      </c>
      <c r="B9" s="225">
        <v>522</v>
      </c>
      <c r="C9" s="225">
        <v>492</v>
      </c>
      <c r="D9" s="309">
        <v>30</v>
      </c>
      <c r="E9" s="310" t="s">
        <v>41</v>
      </c>
      <c r="F9" s="310" t="s">
        <v>41</v>
      </c>
      <c r="G9" s="310" t="s">
        <v>41</v>
      </c>
      <c r="H9" s="310" t="s">
        <v>41</v>
      </c>
      <c r="I9" s="310" t="s">
        <v>41</v>
      </c>
      <c r="J9" s="310" t="s">
        <v>41</v>
      </c>
      <c r="K9" s="491"/>
      <c r="L9" s="491"/>
    </row>
    <row r="10" spans="1:12" s="494" customFormat="1" ht="15" customHeight="1">
      <c r="A10" s="208" t="s">
        <v>451</v>
      </c>
      <c r="B10" s="304">
        <v>608</v>
      </c>
      <c r="C10" s="304">
        <v>581</v>
      </c>
      <c r="D10" s="304">
        <v>27</v>
      </c>
      <c r="E10" s="310" t="s">
        <v>41</v>
      </c>
      <c r="F10" s="310" t="s">
        <v>41</v>
      </c>
      <c r="G10" s="310" t="s">
        <v>41</v>
      </c>
      <c r="H10" s="310" t="s">
        <v>41</v>
      </c>
      <c r="I10" s="310" t="s">
        <v>41</v>
      </c>
      <c r="J10" s="305">
        <v>65</v>
      </c>
      <c r="K10" s="491"/>
      <c r="L10" s="491"/>
    </row>
    <row r="11" spans="1:12" s="494" customFormat="1" ht="15" customHeight="1">
      <c r="A11" s="392" t="s">
        <v>586</v>
      </c>
      <c r="B11" s="309">
        <v>1</v>
      </c>
      <c r="C11" s="309">
        <v>1</v>
      </c>
      <c r="D11" s="310" t="s">
        <v>41</v>
      </c>
      <c r="E11" s="310" t="s">
        <v>41</v>
      </c>
      <c r="F11" s="310" t="s">
        <v>41</v>
      </c>
      <c r="G11" s="310" t="s">
        <v>41</v>
      </c>
      <c r="H11" s="310" t="s">
        <v>41</v>
      </c>
      <c r="I11" s="310" t="s">
        <v>41</v>
      </c>
      <c r="J11" s="310" t="s">
        <v>41</v>
      </c>
      <c r="K11" s="491"/>
      <c r="L11" s="491"/>
    </row>
    <row r="12" spans="1:12" s="494" customFormat="1" ht="15" customHeight="1">
      <c r="A12" s="392" t="s">
        <v>588</v>
      </c>
      <c r="B12" s="309">
        <v>160</v>
      </c>
      <c r="C12" s="309">
        <v>160</v>
      </c>
      <c r="D12" s="310" t="s">
        <v>41</v>
      </c>
      <c r="E12" s="310" t="s">
        <v>41</v>
      </c>
      <c r="F12" s="310" t="s">
        <v>41</v>
      </c>
      <c r="G12" s="310" t="s">
        <v>41</v>
      </c>
      <c r="H12" s="310" t="s">
        <v>41</v>
      </c>
      <c r="I12" s="310" t="s">
        <v>41</v>
      </c>
      <c r="J12" s="310">
        <v>65</v>
      </c>
      <c r="K12" s="491"/>
      <c r="L12" s="491"/>
    </row>
    <row r="13" spans="1:12" s="494" customFormat="1" ht="15" customHeight="1">
      <c r="A13" s="392" t="s">
        <v>590</v>
      </c>
      <c r="B13" s="309">
        <v>194</v>
      </c>
      <c r="C13" s="309">
        <v>189</v>
      </c>
      <c r="D13" s="309">
        <v>5</v>
      </c>
      <c r="E13" s="310" t="s">
        <v>41</v>
      </c>
      <c r="F13" s="310" t="s">
        <v>41</v>
      </c>
      <c r="G13" s="310" t="s">
        <v>41</v>
      </c>
      <c r="H13" s="310" t="s">
        <v>41</v>
      </c>
      <c r="I13" s="310" t="s">
        <v>41</v>
      </c>
      <c r="J13" s="310" t="s">
        <v>41</v>
      </c>
      <c r="K13" s="491"/>
      <c r="L13" s="491"/>
    </row>
    <row r="14" spans="1:12" s="494" customFormat="1" ht="15" customHeight="1">
      <c r="A14" s="392" t="s">
        <v>592</v>
      </c>
      <c r="B14" s="309">
        <v>108</v>
      </c>
      <c r="C14" s="309">
        <v>100</v>
      </c>
      <c r="D14" s="309">
        <v>8</v>
      </c>
      <c r="E14" s="310" t="s">
        <v>41</v>
      </c>
      <c r="F14" s="310" t="s">
        <v>41</v>
      </c>
      <c r="G14" s="310" t="s">
        <v>41</v>
      </c>
      <c r="H14" s="310" t="s">
        <v>41</v>
      </c>
      <c r="I14" s="310" t="s">
        <v>41</v>
      </c>
      <c r="J14" s="310" t="s">
        <v>41</v>
      </c>
      <c r="K14" s="491"/>
      <c r="L14" s="491"/>
    </row>
    <row r="15" spans="1:12" s="494" customFormat="1" ht="15" customHeight="1">
      <c r="A15" s="392" t="s">
        <v>593</v>
      </c>
      <c r="B15" s="309">
        <v>122</v>
      </c>
      <c r="C15" s="309">
        <v>108</v>
      </c>
      <c r="D15" s="309">
        <v>14</v>
      </c>
      <c r="E15" s="310" t="s">
        <v>41</v>
      </c>
      <c r="F15" s="310" t="s">
        <v>41</v>
      </c>
      <c r="G15" s="310" t="s">
        <v>41</v>
      </c>
      <c r="H15" s="310" t="s">
        <v>41</v>
      </c>
      <c r="I15" s="310" t="s">
        <v>41</v>
      </c>
      <c r="J15" s="310" t="s">
        <v>41</v>
      </c>
      <c r="K15" s="491"/>
      <c r="L15" s="491"/>
    </row>
    <row r="16" spans="1:12" s="494" customFormat="1" ht="15" customHeight="1">
      <c r="A16" s="494" t="s">
        <v>89</v>
      </c>
      <c r="B16" s="309">
        <v>23</v>
      </c>
      <c r="C16" s="309">
        <v>23</v>
      </c>
      <c r="D16" s="310" t="s">
        <v>41</v>
      </c>
      <c r="E16" s="310" t="s">
        <v>41</v>
      </c>
      <c r="F16" s="310" t="s">
        <v>41</v>
      </c>
      <c r="G16" s="310" t="s">
        <v>41</v>
      </c>
      <c r="H16" s="310" t="s">
        <v>41</v>
      </c>
      <c r="I16" s="310" t="s">
        <v>41</v>
      </c>
      <c r="J16" s="310" t="s">
        <v>41</v>
      </c>
      <c r="K16" s="491"/>
      <c r="L16" s="491"/>
    </row>
    <row r="17" spans="3:12" s="494" customFormat="1" ht="15" customHeight="1">
      <c r="K17" s="491"/>
      <c r="L17" s="491"/>
    </row>
    <row r="18" spans="3:12" s="494" customFormat="1" ht="15" customHeight="1">
      <c r="K18" s="491"/>
      <c r="L18" s="491"/>
    </row>
    <row r="19" spans="3:12" s="494" customFormat="1" ht="15" customHeight="1">
      <c r="K19" s="491"/>
      <c r="L19" s="491"/>
    </row>
    <row r="20" spans="3:12" s="494" customFormat="1" ht="15" customHeight="1">
      <c r="K20" s="491"/>
      <c r="L20" s="491"/>
    </row>
    <row r="21" spans="3:12" s="494" customFormat="1" ht="15" customHeight="1">
      <c r="K21" s="491"/>
      <c r="L21" s="491"/>
    </row>
    <row r="22" spans="3:12" s="494" customFormat="1" ht="15" customHeight="1">
      <c r="K22" s="491"/>
      <c r="L22" s="491"/>
    </row>
    <row r="23" spans="3:12">
      <c r="C23" s="496"/>
    </row>
  </sheetData>
  <mergeCells count="16">
    <mergeCell ref="A1:J1"/>
    <mergeCell ref="A2:J2"/>
    <mergeCell ref="A3:A8"/>
    <mergeCell ref="B3:J3"/>
    <mergeCell ref="B4:D4"/>
    <mergeCell ref="E4:E8"/>
    <mergeCell ref="F4:I4"/>
    <mergeCell ref="J4:J8"/>
    <mergeCell ref="B5:B8"/>
    <mergeCell ref="C5:C8"/>
    <mergeCell ref="D5:D8"/>
    <mergeCell ref="F5:F8"/>
    <mergeCell ref="G5:H6"/>
    <mergeCell ref="I5:I8"/>
    <mergeCell ref="G7:G8"/>
    <mergeCell ref="H7:H8"/>
  </mergeCells>
  <hyperlinks>
    <hyperlink ref="A2:C2" location="'Spis treści'!A1" display="'Spis treści'!A1" xr:uid="{00000000-0004-0000-3500-000000000000}"/>
    <hyperlink ref="A2:J2" location="'Spis tablic_DZIAŁ III '!A1" display="'Spis tablic_DZIAŁ III '!A1" xr:uid="{00000000-0004-0000-3500-000001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23"/>
  <sheetViews>
    <sheetView zoomScaleNormal="100" workbookViewId="0"/>
  </sheetViews>
  <sheetFormatPr defaultColWidth="9.109375" defaultRowHeight="13.2"/>
  <cols>
    <col min="1" max="1" width="14.6640625" style="558" customWidth="1"/>
    <col min="2" max="2" width="9.109375" style="558" customWidth="1"/>
    <col min="3" max="8" width="9.109375" style="558"/>
    <col min="9" max="9" width="11.88671875" style="558" customWidth="1"/>
    <col min="10" max="16384" width="9.109375" style="558"/>
  </cols>
  <sheetData>
    <row r="1" spans="1:13" s="532" customFormat="1" ht="15" customHeight="1">
      <c r="A1" s="529" t="s">
        <v>662</v>
      </c>
      <c r="B1" s="529" t="s">
        <v>663</v>
      </c>
      <c r="C1" s="530"/>
      <c r="D1" s="531"/>
      <c r="E1" s="531"/>
      <c r="F1" s="531"/>
      <c r="G1" s="531"/>
      <c r="H1" s="531"/>
      <c r="I1" s="531"/>
      <c r="J1" s="531"/>
    </row>
    <row r="2" spans="1:13" s="535" customFormat="1" ht="15" customHeight="1">
      <c r="A2" s="533" t="s">
        <v>664</v>
      </c>
      <c r="B2" s="533" t="s">
        <v>665</v>
      </c>
      <c r="C2" s="533"/>
      <c r="D2" s="534"/>
      <c r="E2" s="534"/>
      <c r="F2" s="534"/>
      <c r="G2" s="534"/>
      <c r="H2" s="534"/>
      <c r="I2" s="534"/>
      <c r="J2" s="534"/>
    </row>
    <row r="3" spans="1:13" s="532" customFormat="1" ht="15" customHeight="1">
      <c r="A3" s="536" t="s">
        <v>2</v>
      </c>
    </row>
    <row r="4" spans="1:13" s="535" customFormat="1" ht="15" customHeight="1">
      <c r="A4" s="6" t="s">
        <v>3</v>
      </c>
    </row>
    <row r="5" spans="1:13" s="1672" customFormat="1" ht="15" customHeight="1">
      <c r="A5" s="1627" t="s">
        <v>2119</v>
      </c>
      <c r="B5" s="2030" t="s">
        <v>666</v>
      </c>
      <c r="C5" s="2030"/>
      <c r="D5" s="2030"/>
      <c r="M5" s="1739"/>
    </row>
    <row r="6" spans="1:13" s="6" customFormat="1" ht="15" customHeight="1">
      <c r="B6" s="2029" t="s">
        <v>667</v>
      </c>
      <c r="C6" s="2029"/>
      <c r="D6" s="2029"/>
      <c r="M6" s="1824"/>
    </row>
    <row r="7" spans="1:13" s="1672" customFormat="1" ht="15" customHeight="1">
      <c r="A7" s="1627" t="s">
        <v>2125</v>
      </c>
      <c r="B7" s="2030" t="s">
        <v>668</v>
      </c>
      <c r="C7" s="2030"/>
      <c r="D7" s="2030"/>
      <c r="E7" s="2030"/>
      <c r="F7" s="2030"/>
      <c r="M7" s="1739"/>
    </row>
    <row r="8" spans="1:13" s="6" customFormat="1" ht="15" customHeight="1">
      <c r="B8" s="2029" t="s">
        <v>669</v>
      </c>
      <c r="C8" s="2029"/>
      <c r="D8" s="2029"/>
      <c r="E8" s="2029"/>
      <c r="F8" s="2029"/>
      <c r="M8" s="1824"/>
    </row>
    <row r="9" spans="1:13" s="1672" customFormat="1" ht="15" customHeight="1">
      <c r="A9" s="1627" t="s">
        <v>2127</v>
      </c>
      <c r="B9" s="2030" t="s">
        <v>670</v>
      </c>
      <c r="C9" s="2030"/>
      <c r="D9" s="2030"/>
      <c r="E9" s="2030"/>
      <c r="F9" s="2030"/>
      <c r="G9" s="2030"/>
      <c r="H9" s="2030"/>
      <c r="M9" s="1739"/>
    </row>
    <row r="10" spans="1:13" s="6" customFormat="1" ht="15" customHeight="1">
      <c r="B10" s="2029" t="s">
        <v>671</v>
      </c>
      <c r="C10" s="2029"/>
      <c r="D10" s="2029"/>
      <c r="E10" s="2029"/>
      <c r="F10" s="2029"/>
      <c r="G10" s="2029"/>
      <c r="H10" s="2029"/>
      <c r="M10" s="1824"/>
    </row>
    <row r="11" spans="1:13" s="1672" customFormat="1" ht="15" customHeight="1">
      <c r="A11" s="1627" t="s">
        <v>2142</v>
      </c>
      <c r="B11" s="2030" t="s">
        <v>672</v>
      </c>
      <c r="C11" s="2030"/>
      <c r="D11" s="2030"/>
      <c r="E11" s="2030"/>
      <c r="F11" s="2030"/>
      <c r="G11" s="2030"/>
      <c r="M11" s="1739"/>
    </row>
    <row r="12" spans="1:13" s="6" customFormat="1" ht="15" customHeight="1">
      <c r="B12" s="2029" t="s">
        <v>673</v>
      </c>
      <c r="C12" s="2029"/>
      <c r="D12" s="2029"/>
      <c r="E12" s="2029"/>
      <c r="F12" s="2029"/>
      <c r="G12" s="2029"/>
      <c r="M12" s="1824"/>
    </row>
    <row r="13" spans="1:13" s="1672" customFormat="1" ht="15" customHeight="1">
      <c r="A13" s="1627" t="s">
        <v>2144</v>
      </c>
      <c r="B13" s="2030" t="s">
        <v>674</v>
      </c>
      <c r="C13" s="2030"/>
      <c r="D13" s="2030"/>
      <c r="E13" s="2030"/>
      <c r="F13" s="2030"/>
      <c r="G13" s="2030"/>
      <c r="H13" s="2030"/>
      <c r="I13" s="2030"/>
      <c r="M13" s="1739"/>
    </row>
    <row r="14" spans="1:13" s="6" customFormat="1" ht="15" customHeight="1">
      <c r="B14" s="2029" t="s">
        <v>675</v>
      </c>
      <c r="C14" s="2029"/>
      <c r="D14" s="2029"/>
      <c r="E14" s="2029"/>
      <c r="F14" s="2029"/>
      <c r="G14" s="2029"/>
      <c r="H14" s="2029"/>
      <c r="I14" s="2029"/>
      <c r="M14" s="1824"/>
    </row>
    <row r="15" spans="1:13" s="1740" customFormat="1" ht="15" customHeight="1">
      <c r="A15" s="1627" t="s">
        <v>2148</v>
      </c>
      <c r="B15" s="2030" t="s">
        <v>676</v>
      </c>
      <c r="C15" s="2030"/>
      <c r="D15" s="2030"/>
      <c r="E15" s="2030"/>
      <c r="F15" s="2030"/>
      <c r="G15" s="2030"/>
      <c r="M15" s="1741"/>
    </row>
    <row r="16" spans="1:13" s="1825" customFormat="1" ht="15" customHeight="1">
      <c r="B16" s="2029" t="s">
        <v>677</v>
      </c>
      <c r="C16" s="2029"/>
      <c r="D16" s="2029"/>
      <c r="E16" s="2029"/>
      <c r="F16" s="2029"/>
      <c r="G16" s="2029"/>
      <c r="M16" s="1826"/>
    </row>
    <row r="17" spans="1:13" s="1672" customFormat="1" ht="15" customHeight="1">
      <c r="A17" s="1627" t="s">
        <v>2152</v>
      </c>
      <c r="B17" s="2030" t="s">
        <v>678</v>
      </c>
      <c r="C17" s="2030"/>
      <c r="D17" s="2030"/>
      <c r="E17" s="2030"/>
      <c r="F17" s="2030"/>
      <c r="G17" s="2030"/>
      <c r="H17" s="2030"/>
      <c r="M17" s="1739"/>
    </row>
    <row r="18" spans="1:13" s="6" customFormat="1" ht="15" customHeight="1">
      <c r="B18" s="2029" t="s">
        <v>679</v>
      </c>
      <c r="C18" s="2029"/>
      <c r="D18" s="2029"/>
      <c r="E18" s="2029"/>
      <c r="F18" s="2029"/>
      <c r="G18" s="2029"/>
      <c r="H18" s="1770"/>
      <c r="M18" s="1824"/>
    </row>
    <row r="19" spans="1:13" s="596" customFormat="1" ht="15" customHeight="1">
      <c r="B19" s="558"/>
    </row>
    <row r="20" spans="1:13" s="596" customFormat="1" ht="12">
      <c r="B20" s="582"/>
    </row>
    <row r="21" spans="1:13" s="596" customFormat="1" ht="11.4">
      <c r="B21" s="532"/>
    </row>
    <row r="22" spans="1:13" s="596" customFormat="1" ht="11.4"/>
    <row r="23" spans="1:13" s="596" customFormat="1" ht="11.4"/>
  </sheetData>
  <mergeCells count="14">
    <mergeCell ref="B10:H10"/>
    <mergeCell ref="B5:D5"/>
    <mergeCell ref="B6:D6"/>
    <mergeCell ref="B7:F7"/>
    <mergeCell ref="B8:F8"/>
    <mergeCell ref="B9:H9"/>
    <mergeCell ref="B17:H17"/>
    <mergeCell ref="B18:G18"/>
    <mergeCell ref="B11:G11"/>
    <mergeCell ref="B12:G12"/>
    <mergeCell ref="B13:I13"/>
    <mergeCell ref="B14:I14"/>
    <mergeCell ref="B15:G15"/>
    <mergeCell ref="B16:G16"/>
  </mergeCells>
  <hyperlinks>
    <hyperlink ref="A5" location="'Tabl.1(50)'!A1" display="Tabl. 1(50)." xr:uid="{00000000-0004-0000-3600-000000000000}"/>
    <hyperlink ref="B5:D6" location="'Tabl.1(50)'!A1" display="Książki i broszury wydane" xr:uid="{00000000-0004-0000-3600-000001000000}"/>
    <hyperlink ref="A7" location="'Tabl.2(51) '!A1" display="Tabl. 2(51)." xr:uid="{00000000-0004-0000-3600-000002000000}"/>
    <hyperlink ref="B7:F8" location="'Tabl.2(51) '!A1" display="Książki i broszury według języka wydania" xr:uid="{00000000-0004-0000-3600-000003000000}"/>
    <hyperlink ref="A9" location="'Tabl.3(52) '!A1" display="Tabl. 3(52). " xr:uid="{00000000-0004-0000-3600-000004000000}"/>
    <hyperlink ref="B9:H10" location="'Tabl.3(52) '!A1" display="Książki i broszury wydane według działów klasyfikacji UNESCO" xr:uid="{00000000-0004-0000-3600-000005000000}"/>
    <hyperlink ref="A11" location="'Tabl.4(53) '!A1" display="Tabl. 4(53)." xr:uid="{00000000-0004-0000-3600-000006000000}"/>
    <hyperlink ref="B11:G12" location="'Tabl.4(53) '!A1" display="Książki i broszury wydane według miejsca wydania – tytuły" xr:uid="{00000000-0004-0000-3600-000007000000}"/>
    <hyperlink ref="A13" location="'Tabl.5(54) '!A1" display="Tabl. 5(54)." xr:uid="{00000000-0004-0000-3600-000008000000}"/>
    <hyperlink ref="B13:I14" location="'Tabl.5(54) '!A1" display="Gazety (periodyki informacji ogólnej) i czasopisma (inne periodyki) wydane" xr:uid="{00000000-0004-0000-3600-000009000000}"/>
    <hyperlink ref="A15" location="'Tabl.6(55) '!A1" display="Tabl. 6(55)." xr:uid="{00000000-0004-0000-3600-00000A000000}"/>
    <hyperlink ref="B15:G16" location="'Tabl.6(55) '!A1" display="Czasopisma wydane według działów klasyfikacji UNESCO" xr:uid="{00000000-0004-0000-3600-00000B000000}"/>
    <hyperlink ref="A17" location="'Tabl.7(56)'!A1" display="Tabl. 7(56)." xr:uid="{00000000-0004-0000-3600-00000C000000}"/>
    <hyperlink ref="B17:H18" location="'Tabl.7(56)'!A1" display="Gazety i czasopisma wydane według miejsca wydania – tytuły" xr:uid="{00000000-0004-0000-3600-00000D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J27"/>
  <sheetViews>
    <sheetView zoomScaleNormal="100" workbookViewId="0">
      <selection activeCell="G19" sqref="G19"/>
    </sheetView>
  </sheetViews>
  <sheetFormatPr defaultColWidth="9.109375" defaultRowHeight="15.9" customHeight="1"/>
  <cols>
    <col min="1" max="1" width="36.44140625" style="557" customWidth="1"/>
    <col min="2" max="2" width="24.33203125" style="557" customWidth="1"/>
    <col min="3" max="3" width="24.88671875" style="557" customWidth="1"/>
    <col min="4" max="16384" width="9.109375" style="557"/>
  </cols>
  <sheetData>
    <row r="1" spans="1:10" s="541" customFormat="1" ht="15" customHeight="1">
      <c r="A1" s="539" t="s">
        <v>2117</v>
      </c>
      <c r="B1" s="539"/>
      <c r="C1" s="1745"/>
      <c r="D1" s="540"/>
      <c r="E1" s="540"/>
      <c r="F1" s="540"/>
      <c r="G1" s="540"/>
      <c r="H1" s="540"/>
      <c r="I1" s="540"/>
      <c r="J1" s="540"/>
    </row>
    <row r="2" spans="1:10" s="78" customFormat="1" ht="15" customHeight="1">
      <c r="A2" s="542" t="s">
        <v>2118</v>
      </c>
      <c r="B2" s="542"/>
      <c r="C2" s="1746"/>
      <c r="D2" s="543"/>
      <c r="E2" s="543"/>
      <c r="F2" s="543"/>
      <c r="G2" s="543"/>
      <c r="H2" s="543"/>
      <c r="I2" s="543"/>
      <c r="J2" s="543"/>
    </row>
    <row r="3" spans="1:10" s="70" customFormat="1" ht="24.9" customHeight="1">
      <c r="A3" s="2115" t="s">
        <v>11</v>
      </c>
      <c r="B3" s="2115"/>
      <c r="C3" s="2115"/>
      <c r="D3" s="544"/>
      <c r="E3" s="544"/>
      <c r="F3" s="544"/>
      <c r="G3" s="544"/>
      <c r="H3" s="544"/>
      <c r="I3" s="544"/>
      <c r="J3" s="544"/>
    </row>
    <row r="4" spans="1:10" s="584" customFormat="1" ht="24.9" customHeight="1">
      <c r="A4" s="2164" t="s">
        <v>680</v>
      </c>
      <c r="B4" s="2191" t="s">
        <v>681</v>
      </c>
      <c r="C4" s="2049" t="s">
        <v>2471</v>
      </c>
      <c r="D4" s="1768"/>
      <c r="E4" s="1768"/>
      <c r="F4" s="1768"/>
      <c r="G4" s="1768"/>
      <c r="H4" s="1768"/>
      <c r="I4" s="1768"/>
      <c r="J4" s="1768"/>
    </row>
    <row r="5" spans="1:10" s="584" customFormat="1" ht="24.9" customHeight="1">
      <c r="A5" s="2165"/>
      <c r="B5" s="2191"/>
      <c r="C5" s="2051"/>
      <c r="D5" s="1768"/>
      <c r="E5" s="1768"/>
      <c r="F5" s="1768"/>
      <c r="G5" s="1768"/>
      <c r="H5" s="1768"/>
      <c r="I5" s="1768"/>
      <c r="J5" s="1768"/>
    </row>
    <row r="6" spans="1:10" s="70" customFormat="1" ht="15" customHeight="1">
      <c r="A6" s="371" t="s">
        <v>682</v>
      </c>
      <c r="B6" s="37">
        <v>30662</v>
      </c>
      <c r="C6" s="548" t="s">
        <v>683</v>
      </c>
      <c r="E6" s="195"/>
      <c r="F6" s="545"/>
      <c r="G6" s="545"/>
      <c r="H6" s="195"/>
    </row>
    <row r="7" spans="1:10" s="70" customFormat="1" ht="15" customHeight="1">
      <c r="A7" s="546">
        <v>2025</v>
      </c>
      <c r="B7" s="547">
        <v>31595</v>
      </c>
      <c r="C7" s="548"/>
      <c r="E7" s="195"/>
      <c r="F7" s="545"/>
      <c r="G7" s="545"/>
      <c r="H7" s="195"/>
    </row>
    <row r="8" spans="1:10" s="70" customFormat="1" ht="15" customHeight="1">
      <c r="A8" s="370" t="s">
        <v>684</v>
      </c>
      <c r="B8" s="549">
        <v>28817</v>
      </c>
      <c r="C8" s="550" t="s">
        <v>685</v>
      </c>
      <c r="E8" s="195"/>
    </row>
    <row r="9" spans="1:10" s="70" customFormat="1" ht="15" customHeight="1">
      <c r="A9" s="370" t="s">
        <v>686</v>
      </c>
      <c r="B9" s="551">
        <v>0.91</v>
      </c>
      <c r="C9" s="550" t="s">
        <v>687</v>
      </c>
      <c r="D9" s="552"/>
      <c r="E9" s="195"/>
    </row>
    <row r="10" spans="1:10" s="70" customFormat="1" ht="15" customHeight="1">
      <c r="A10" s="370" t="s">
        <v>688</v>
      </c>
      <c r="B10" s="549">
        <v>2778</v>
      </c>
      <c r="C10" s="550" t="s">
        <v>689</v>
      </c>
      <c r="D10" s="195"/>
      <c r="E10" s="195"/>
    </row>
    <row r="11" spans="1:10" s="70" customFormat="1" ht="15" customHeight="1">
      <c r="A11" s="370" t="s">
        <v>690</v>
      </c>
      <c r="B11" s="551">
        <v>0.09</v>
      </c>
      <c r="C11" s="550" t="s">
        <v>687</v>
      </c>
      <c r="D11" s="552"/>
      <c r="E11" s="553"/>
    </row>
    <row r="12" spans="1:10" s="70" customFormat="1" ht="15" customHeight="1">
      <c r="A12" s="370" t="s">
        <v>691</v>
      </c>
      <c r="B12" s="549">
        <v>5750</v>
      </c>
      <c r="C12" s="550" t="s">
        <v>692</v>
      </c>
    </row>
    <row r="13" spans="1:10" s="70" customFormat="1" ht="15" customHeight="1">
      <c r="A13" s="370" t="s">
        <v>693</v>
      </c>
      <c r="B13" s="554">
        <v>766</v>
      </c>
      <c r="C13" s="550" t="s">
        <v>694</v>
      </c>
    </row>
    <row r="14" spans="1:10" s="70" customFormat="1" ht="15" customHeight="1">
      <c r="A14" s="370" t="s">
        <v>695</v>
      </c>
      <c r="B14" s="554">
        <v>665</v>
      </c>
      <c r="C14" s="550" t="s">
        <v>696</v>
      </c>
    </row>
    <row r="15" spans="1:10" s="70" customFormat="1" ht="15" customHeight="1">
      <c r="A15" s="370" t="s">
        <v>697</v>
      </c>
      <c r="B15" s="549">
        <v>10741</v>
      </c>
      <c r="C15" s="550" t="s">
        <v>698</v>
      </c>
    </row>
    <row r="16" spans="1:10" s="70" customFormat="1" ht="15" customHeight="1">
      <c r="A16" s="370" t="s">
        <v>699</v>
      </c>
      <c r="B16" s="549">
        <v>1540</v>
      </c>
      <c r="C16" s="550" t="s">
        <v>700</v>
      </c>
    </row>
    <row r="17" spans="1:7" s="70" customFormat="1" ht="15" customHeight="1">
      <c r="A17" s="370" t="s">
        <v>701</v>
      </c>
      <c r="B17" s="549">
        <v>12133</v>
      </c>
      <c r="C17" s="550" t="s">
        <v>2744</v>
      </c>
    </row>
    <row r="18" spans="1:7" s="70" customFormat="1" ht="15" customHeight="1">
      <c r="A18" s="370" t="s">
        <v>702</v>
      </c>
      <c r="B18" s="549">
        <v>8880</v>
      </c>
      <c r="C18" s="550" t="s">
        <v>703</v>
      </c>
    </row>
    <row r="19" spans="1:7" s="70" customFormat="1" ht="15" customHeight="1">
      <c r="A19" s="370" t="s">
        <v>704</v>
      </c>
      <c r="B19" s="549">
        <v>3253</v>
      </c>
      <c r="C19" s="550" t="s">
        <v>705</v>
      </c>
    </row>
    <row r="20" spans="1:7" s="70" customFormat="1" ht="15" customHeight="1"/>
    <row r="21" spans="1:7" s="70" customFormat="1" ht="15" customHeight="1">
      <c r="A21" s="555"/>
      <c r="B21" s="556"/>
      <c r="C21" s="556"/>
      <c r="D21" s="556"/>
      <c r="E21" s="556"/>
      <c r="F21" s="556"/>
      <c r="G21" s="556"/>
    </row>
    <row r="22" spans="1:7" s="70" customFormat="1" ht="15" customHeight="1"/>
    <row r="23" spans="1:7" s="70" customFormat="1" ht="15" customHeight="1"/>
    <row r="24" spans="1:7" s="57" customFormat="1" ht="15" customHeight="1"/>
    <row r="25" spans="1:7" s="57" customFormat="1" ht="15" customHeight="1"/>
    <row r="26" spans="1:7" s="57" customFormat="1" ht="15" customHeight="1"/>
    <row r="27" spans="1:7" s="57" customFormat="1" ht="15" customHeight="1"/>
  </sheetData>
  <mergeCells count="4">
    <mergeCell ref="A3:C3"/>
    <mergeCell ref="A4:A5"/>
    <mergeCell ref="B4:B5"/>
    <mergeCell ref="C4:C5"/>
  </mergeCells>
  <hyperlinks>
    <hyperlink ref="A3:B3" location="'Spis tablic'!A1" display="'Spis tablic'!A1" xr:uid="{00000000-0004-0000-3700-000000000000}"/>
    <hyperlink ref="A3:C3" location="'Spis tablic_DZIAŁ IV'!A1" display="'Spis tablic_DZIAŁ IV'!A1" xr:uid="{00000000-0004-0000-3700-000001000000}"/>
  </hyperlinks>
  <pageMargins left="0.75" right="0.75" top="1" bottom="1" header="0.5" footer="0.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49"/>
  <sheetViews>
    <sheetView zoomScaleNormal="100" workbookViewId="0">
      <selection activeCell="A14" sqref="A14"/>
    </sheetView>
  </sheetViews>
  <sheetFormatPr defaultColWidth="9.109375" defaultRowHeight="13.2"/>
  <cols>
    <col min="1" max="1" width="45.6640625" style="557" customWidth="1"/>
    <col min="2" max="3" width="16.6640625" style="557" customWidth="1"/>
    <col min="4" max="4" width="27.33203125" style="580" customWidth="1"/>
    <col min="5" max="5" width="9.109375" style="580"/>
    <col min="6" max="6" width="34.44140625" style="580" customWidth="1"/>
    <col min="7" max="7" width="9.109375" style="580" customWidth="1"/>
    <col min="8" max="15" width="9.109375" style="580"/>
    <col min="16" max="16384" width="9.109375" style="557"/>
  </cols>
  <sheetData>
    <row r="1" spans="1:15" s="238" customFormat="1" ht="15" customHeight="1">
      <c r="A1" s="539" t="s">
        <v>2124</v>
      </c>
      <c r="B1" s="558"/>
      <c r="C1" s="558"/>
      <c r="D1" s="558"/>
    </row>
    <row r="2" spans="1:15" s="78" customFormat="1" ht="15" customHeight="1">
      <c r="A2" s="542" t="s">
        <v>706</v>
      </c>
      <c r="B2" s="542"/>
      <c r="C2" s="542"/>
      <c r="D2" s="542"/>
    </row>
    <row r="3" spans="1:15" s="559" customFormat="1" ht="24.9" customHeight="1">
      <c r="A3" s="2115" t="s">
        <v>11</v>
      </c>
      <c r="B3" s="2115"/>
      <c r="C3" s="2115"/>
      <c r="D3" s="2115"/>
      <c r="E3" s="128"/>
      <c r="F3" s="128"/>
      <c r="G3" s="128"/>
      <c r="H3" s="128"/>
      <c r="I3" s="128"/>
      <c r="J3" s="128"/>
      <c r="K3" s="128"/>
      <c r="L3" s="128"/>
      <c r="M3" s="128"/>
      <c r="N3" s="128"/>
      <c r="O3" s="128"/>
    </row>
    <row r="4" spans="1:15" s="584" customFormat="1" ht="24.9" customHeight="1">
      <c r="A4" s="2164" t="s">
        <v>707</v>
      </c>
      <c r="B4" s="2290" t="s">
        <v>708</v>
      </c>
      <c r="C4" s="2169"/>
      <c r="D4" s="2290" t="s">
        <v>709</v>
      </c>
    </row>
    <row r="5" spans="1:15" s="584" customFormat="1" ht="24.9" customHeight="1">
      <c r="A5" s="2369"/>
      <c r="B5" s="2170"/>
      <c r="C5" s="2151"/>
      <c r="D5" s="2170"/>
    </row>
    <row r="6" spans="1:15" s="584" customFormat="1" ht="24.9" customHeight="1">
      <c r="A6" s="2369"/>
      <c r="B6" s="2191" t="s">
        <v>710</v>
      </c>
      <c r="C6" s="2076" t="s">
        <v>711</v>
      </c>
      <c r="D6" s="2170"/>
    </row>
    <row r="7" spans="1:15" s="584" customFormat="1" ht="24.9" customHeight="1">
      <c r="A7" s="2165"/>
      <c r="B7" s="2191"/>
      <c r="C7" s="2076"/>
      <c r="D7" s="2265"/>
    </row>
    <row r="8" spans="1:15" s="70" customFormat="1" ht="15" customHeight="1">
      <c r="A8" s="560" t="s">
        <v>712</v>
      </c>
      <c r="B8" s="561">
        <v>30662</v>
      </c>
      <c r="C8" s="561">
        <v>11210</v>
      </c>
      <c r="D8" s="1545" t="s">
        <v>713</v>
      </c>
    </row>
    <row r="9" spans="1:15" s="70" customFormat="1" ht="15" customHeight="1">
      <c r="A9" s="563">
        <v>2025</v>
      </c>
      <c r="B9" s="547">
        <v>31595</v>
      </c>
      <c r="C9" s="547">
        <v>12133</v>
      </c>
      <c r="D9" s="563"/>
      <c r="G9" s="564"/>
      <c r="H9" s="565"/>
    </row>
    <row r="10" spans="1:15" s="70" customFormat="1" ht="15" customHeight="1">
      <c r="A10" s="223" t="s">
        <v>714</v>
      </c>
      <c r="B10" s="53"/>
      <c r="C10" s="566"/>
      <c r="D10" s="562" t="s">
        <v>715</v>
      </c>
      <c r="E10" s="564"/>
      <c r="F10" s="195"/>
      <c r="G10" s="223"/>
      <c r="H10" s="565"/>
    </row>
    <row r="11" spans="1:15" s="70" customFormat="1" ht="15" customHeight="1">
      <c r="A11" s="223" t="s">
        <v>716</v>
      </c>
      <c r="B11" s="567">
        <v>21249</v>
      </c>
      <c r="C11" s="549">
        <v>7312</v>
      </c>
      <c r="D11" s="562" t="s">
        <v>717</v>
      </c>
      <c r="G11" s="568"/>
      <c r="H11" s="565"/>
      <c r="I11" s="564"/>
    </row>
    <row r="12" spans="1:15" s="70" customFormat="1" ht="15" customHeight="1">
      <c r="A12" s="223" t="s">
        <v>718</v>
      </c>
      <c r="B12" s="569">
        <v>827</v>
      </c>
      <c r="C12" s="554">
        <v>46</v>
      </c>
      <c r="D12" s="562" t="s">
        <v>719</v>
      </c>
      <c r="G12" s="570"/>
      <c r="H12" s="565"/>
    </row>
    <row r="13" spans="1:15" s="70" customFormat="1" ht="15" customHeight="1">
      <c r="A13" s="223" t="s">
        <v>720</v>
      </c>
      <c r="B13" s="569">
        <v>716</v>
      </c>
      <c r="C13" s="554">
        <v>123</v>
      </c>
      <c r="D13" s="562" t="s">
        <v>721</v>
      </c>
      <c r="E13" s="565"/>
      <c r="G13" s="568"/>
      <c r="H13" s="565"/>
    </row>
    <row r="14" spans="1:15" s="70" customFormat="1" ht="15" customHeight="1">
      <c r="A14" s="80" t="s">
        <v>722</v>
      </c>
      <c r="B14" s="569"/>
      <c r="C14" s="554"/>
      <c r="D14" s="562" t="s">
        <v>723</v>
      </c>
      <c r="E14" s="565"/>
      <c r="G14" s="568"/>
      <c r="H14" s="565"/>
    </row>
    <row r="15" spans="1:15" s="70" customFormat="1" ht="15" customHeight="1">
      <c r="A15" s="223" t="s">
        <v>724</v>
      </c>
      <c r="B15" s="569">
        <v>475</v>
      </c>
      <c r="C15" s="554">
        <v>45</v>
      </c>
      <c r="D15" s="562" t="s">
        <v>725</v>
      </c>
      <c r="E15" s="571"/>
      <c r="G15" s="568"/>
      <c r="H15" s="565"/>
    </row>
    <row r="16" spans="1:15" s="70" customFormat="1" ht="15" customHeight="1">
      <c r="A16" s="223" t="s">
        <v>726</v>
      </c>
      <c r="B16" s="569">
        <v>22</v>
      </c>
      <c r="C16" s="554">
        <v>1</v>
      </c>
      <c r="D16" s="562" t="s">
        <v>727</v>
      </c>
      <c r="E16" s="571"/>
      <c r="G16" s="568"/>
      <c r="H16" s="565"/>
    </row>
    <row r="17" spans="1:8" s="70" customFormat="1" ht="15" customHeight="1">
      <c r="A17" s="223" t="s">
        <v>728</v>
      </c>
      <c r="B17" s="569">
        <v>22</v>
      </c>
      <c r="C17" s="554">
        <v>7</v>
      </c>
      <c r="D17" s="562" t="s">
        <v>729</v>
      </c>
      <c r="E17" s="571"/>
      <c r="G17" s="570"/>
      <c r="H17" s="565"/>
    </row>
    <row r="18" spans="1:8" s="70" customFormat="1" ht="15" customHeight="1">
      <c r="A18" s="223" t="s">
        <v>730</v>
      </c>
      <c r="B18" s="569">
        <v>12</v>
      </c>
      <c r="C18" s="554">
        <v>2</v>
      </c>
      <c r="D18" s="562" t="s">
        <v>731</v>
      </c>
      <c r="E18" s="571"/>
      <c r="G18" s="568"/>
      <c r="H18" s="565"/>
    </row>
    <row r="19" spans="1:8" s="70" customFormat="1" ht="15" customHeight="1">
      <c r="A19" s="223" t="s">
        <v>732</v>
      </c>
      <c r="B19" s="569">
        <v>65</v>
      </c>
      <c r="C19" s="554">
        <v>48</v>
      </c>
      <c r="D19" s="562" t="s">
        <v>733</v>
      </c>
      <c r="E19" s="571"/>
      <c r="G19" s="568"/>
      <c r="H19" s="565"/>
    </row>
    <row r="20" spans="1:8" s="70" customFormat="1" ht="15" customHeight="1">
      <c r="A20" s="223" t="s">
        <v>734</v>
      </c>
      <c r="B20" s="569">
        <v>12</v>
      </c>
      <c r="C20" s="554">
        <v>6</v>
      </c>
      <c r="D20" s="562" t="s">
        <v>735</v>
      </c>
      <c r="E20" s="571"/>
      <c r="G20" s="568"/>
      <c r="H20" s="565"/>
    </row>
    <row r="21" spans="1:8" s="70" customFormat="1" ht="15" customHeight="1">
      <c r="A21" s="223" t="s">
        <v>736</v>
      </c>
      <c r="B21" s="569">
        <v>13</v>
      </c>
      <c r="C21" s="554">
        <v>2</v>
      </c>
      <c r="D21" s="562" t="s">
        <v>737</v>
      </c>
      <c r="E21" s="571"/>
      <c r="G21" s="568"/>
      <c r="H21" s="565"/>
    </row>
    <row r="22" spans="1:8" s="70" customFormat="1" ht="15" customHeight="1">
      <c r="A22" s="223" t="s">
        <v>738</v>
      </c>
      <c r="B22" s="569">
        <v>4</v>
      </c>
      <c r="C22" s="554">
        <v>2</v>
      </c>
      <c r="D22" s="562" t="s">
        <v>739</v>
      </c>
      <c r="E22" s="571"/>
      <c r="G22" s="568"/>
      <c r="H22" s="565"/>
    </row>
    <row r="23" spans="1:8" s="70" customFormat="1" ht="15" customHeight="1">
      <c r="A23" s="223" t="s">
        <v>740</v>
      </c>
      <c r="B23" s="566"/>
      <c r="C23" s="572"/>
      <c r="D23" s="562" t="s">
        <v>741</v>
      </c>
      <c r="E23" s="564"/>
      <c r="F23" s="573"/>
      <c r="G23" s="568"/>
      <c r="H23" s="565"/>
    </row>
    <row r="24" spans="1:8" s="70" customFormat="1" ht="15" customHeight="1">
      <c r="A24" s="223" t="s">
        <v>742</v>
      </c>
      <c r="B24" s="53">
        <v>1060</v>
      </c>
      <c r="C24" s="554">
        <v>130</v>
      </c>
      <c r="D24" s="562" t="s">
        <v>743</v>
      </c>
      <c r="F24" s="571"/>
      <c r="G24" s="568"/>
      <c r="H24" s="565"/>
    </row>
    <row r="25" spans="1:8" s="70" customFormat="1" ht="15" customHeight="1">
      <c r="A25" s="223" t="s">
        <v>744</v>
      </c>
      <c r="B25" s="569">
        <v>68</v>
      </c>
      <c r="C25" s="554">
        <v>46</v>
      </c>
      <c r="D25" s="562" t="s">
        <v>745</v>
      </c>
      <c r="F25" s="571"/>
      <c r="G25" s="568"/>
      <c r="H25" s="565"/>
    </row>
    <row r="26" spans="1:8" s="70" customFormat="1" ht="15" customHeight="1">
      <c r="A26" s="223" t="s">
        <v>746</v>
      </c>
      <c r="B26" s="569">
        <v>74</v>
      </c>
      <c r="C26" s="554">
        <v>9</v>
      </c>
      <c r="D26" s="562" t="s">
        <v>747</v>
      </c>
      <c r="F26" s="571"/>
      <c r="G26" s="570"/>
      <c r="H26" s="565"/>
    </row>
    <row r="27" spans="1:8" s="70" customFormat="1" ht="15" customHeight="1">
      <c r="A27" s="223" t="s">
        <v>748</v>
      </c>
      <c r="B27" s="53">
        <v>7601</v>
      </c>
      <c r="C27" s="549">
        <v>4467</v>
      </c>
      <c r="D27" s="562" t="s">
        <v>749</v>
      </c>
      <c r="F27" s="574"/>
      <c r="G27" s="568"/>
      <c r="H27" s="565"/>
    </row>
    <row r="28" spans="1:8" s="70" customFormat="1" ht="15" customHeight="1">
      <c r="A28" s="80" t="s">
        <v>750</v>
      </c>
      <c r="B28" s="53"/>
      <c r="C28" s="37"/>
      <c r="D28" s="562" t="s">
        <v>723</v>
      </c>
      <c r="F28" s="574"/>
      <c r="G28" s="570"/>
      <c r="H28" s="565"/>
    </row>
    <row r="29" spans="1:8" s="70" customFormat="1" ht="15" customHeight="1">
      <c r="A29" s="223" t="s">
        <v>751</v>
      </c>
      <c r="B29" s="53">
        <v>4188</v>
      </c>
      <c r="C29" s="549">
        <v>2343</v>
      </c>
      <c r="D29" s="562" t="s">
        <v>752</v>
      </c>
      <c r="F29" s="574"/>
      <c r="G29" s="568"/>
      <c r="H29" s="565"/>
    </row>
    <row r="30" spans="1:8" s="70" customFormat="1" ht="15" customHeight="1">
      <c r="A30" s="223" t="s">
        <v>753</v>
      </c>
      <c r="B30" s="569">
        <v>377</v>
      </c>
      <c r="C30" s="554">
        <v>151</v>
      </c>
      <c r="D30" s="562" t="s">
        <v>754</v>
      </c>
      <c r="F30" s="574"/>
      <c r="G30" s="568"/>
      <c r="H30" s="565"/>
    </row>
    <row r="31" spans="1:8" s="70" customFormat="1" ht="15" customHeight="1">
      <c r="A31" s="223" t="s">
        <v>755</v>
      </c>
      <c r="B31" s="569">
        <v>671</v>
      </c>
      <c r="C31" s="554">
        <v>457</v>
      </c>
      <c r="D31" s="562" t="s">
        <v>756</v>
      </c>
      <c r="F31" s="574"/>
      <c r="G31" s="568"/>
      <c r="H31" s="565"/>
    </row>
    <row r="32" spans="1:8" s="70" customFormat="1" ht="15" customHeight="1">
      <c r="A32" s="223" t="s">
        <v>757</v>
      </c>
      <c r="B32" s="569">
        <v>251</v>
      </c>
      <c r="C32" s="554">
        <v>102</v>
      </c>
      <c r="D32" s="562" t="s">
        <v>758</v>
      </c>
      <c r="F32" s="574"/>
      <c r="G32" s="575"/>
      <c r="H32" s="565"/>
    </row>
    <row r="33" spans="1:15" s="70" customFormat="1" ht="15" customHeight="1">
      <c r="A33" s="223" t="s">
        <v>759</v>
      </c>
      <c r="B33" s="569">
        <v>71</v>
      </c>
      <c r="C33" s="554">
        <v>39</v>
      </c>
      <c r="D33" s="562" t="s">
        <v>760</v>
      </c>
      <c r="F33" s="574"/>
      <c r="G33" s="575"/>
      <c r="H33" s="565"/>
    </row>
    <row r="34" spans="1:15" s="70" customFormat="1" ht="15" customHeight="1">
      <c r="A34" s="223" t="s">
        <v>761</v>
      </c>
      <c r="B34" s="569">
        <v>193</v>
      </c>
      <c r="C34" s="554">
        <v>122</v>
      </c>
      <c r="D34" s="562" t="s">
        <v>762</v>
      </c>
      <c r="F34" s="574"/>
      <c r="G34" s="575"/>
      <c r="H34" s="565"/>
    </row>
    <row r="35" spans="1:15" s="70" customFormat="1" ht="15" customHeight="1">
      <c r="A35" s="223" t="s">
        <v>763</v>
      </c>
      <c r="B35" s="569">
        <v>101</v>
      </c>
      <c r="C35" s="554">
        <v>86</v>
      </c>
      <c r="D35" s="562" t="s">
        <v>764</v>
      </c>
      <c r="F35" s="574"/>
      <c r="G35" s="575"/>
      <c r="H35" s="565"/>
    </row>
    <row r="36" spans="1:15" s="70" customFormat="1" ht="15" customHeight="1">
      <c r="A36" s="223" t="s">
        <v>765</v>
      </c>
      <c r="B36" s="569">
        <v>94</v>
      </c>
      <c r="C36" s="554">
        <v>1</v>
      </c>
      <c r="D36" s="562" t="s">
        <v>766</v>
      </c>
      <c r="F36" s="574"/>
      <c r="G36" s="575"/>
      <c r="H36" s="565"/>
    </row>
    <row r="37" spans="1:15" s="70" customFormat="1" ht="15" customHeight="1">
      <c r="A37" s="576" t="s">
        <v>767</v>
      </c>
      <c r="B37" s="554">
        <v>35</v>
      </c>
      <c r="C37" s="554">
        <v>24</v>
      </c>
      <c r="D37" s="577" t="s">
        <v>768</v>
      </c>
      <c r="F37" s="578"/>
      <c r="G37" s="575"/>
      <c r="H37" s="565"/>
    </row>
    <row r="38" spans="1:15" s="70" customFormat="1" ht="15" customHeight="1">
      <c r="A38" s="222" t="s">
        <v>769</v>
      </c>
      <c r="B38" s="554">
        <v>52</v>
      </c>
      <c r="C38" s="554">
        <v>41</v>
      </c>
      <c r="D38" s="579" t="s">
        <v>770</v>
      </c>
      <c r="F38" s="580"/>
      <c r="G38" s="575"/>
      <c r="H38" s="565"/>
    </row>
    <row r="39" spans="1:15" s="57" customFormat="1" ht="15" customHeight="1">
      <c r="A39" s="222" t="s">
        <v>771</v>
      </c>
      <c r="B39" s="554">
        <v>728</v>
      </c>
      <c r="C39" s="554">
        <v>717</v>
      </c>
      <c r="D39" s="579" t="s">
        <v>772</v>
      </c>
      <c r="F39" s="580"/>
      <c r="G39" s="575"/>
      <c r="H39" s="565"/>
      <c r="I39" s="70"/>
    </row>
    <row r="40" spans="1:15" s="57" customFormat="1" ht="15" customHeight="1">
      <c r="G40" s="575"/>
      <c r="H40" s="565"/>
      <c r="I40" s="70"/>
    </row>
    <row r="41" spans="1:15" s="57" customFormat="1" ht="15" customHeight="1">
      <c r="G41" s="575"/>
      <c r="H41" s="565"/>
      <c r="I41" s="70"/>
    </row>
    <row r="42" spans="1:15" s="57" customFormat="1" ht="15" customHeight="1">
      <c r="G42" s="581"/>
    </row>
    <row r="43" spans="1:15" s="57" customFormat="1" ht="15" customHeight="1"/>
    <row r="44" spans="1:15" s="57" customFormat="1" ht="15" customHeight="1"/>
    <row r="45" spans="1:15" s="57" customFormat="1" ht="15" customHeight="1"/>
    <row r="46" spans="1:15" s="238" customFormat="1">
      <c r="D46" s="537"/>
      <c r="E46" s="537"/>
      <c r="F46" s="537"/>
      <c r="G46" s="537"/>
      <c r="H46" s="537"/>
      <c r="I46" s="537"/>
      <c r="J46" s="537"/>
      <c r="K46" s="537"/>
      <c r="L46" s="537"/>
      <c r="M46" s="537"/>
      <c r="N46" s="537"/>
      <c r="O46" s="537"/>
    </row>
    <row r="47" spans="1:15" s="238" customFormat="1">
      <c r="D47" s="537"/>
      <c r="E47" s="537"/>
      <c r="F47" s="537"/>
      <c r="G47" s="537"/>
      <c r="H47" s="537"/>
      <c r="I47" s="537"/>
      <c r="J47" s="537"/>
      <c r="K47" s="537"/>
      <c r="L47" s="537"/>
      <c r="M47" s="537"/>
      <c r="N47" s="537"/>
      <c r="O47" s="537"/>
    </row>
    <row r="48" spans="1:15" s="238" customFormat="1">
      <c r="D48" s="537"/>
      <c r="E48" s="537"/>
      <c r="F48" s="537"/>
      <c r="G48" s="537"/>
      <c r="H48" s="537"/>
      <c r="I48" s="537"/>
      <c r="J48" s="537"/>
      <c r="K48" s="537"/>
      <c r="L48" s="537"/>
      <c r="M48" s="537"/>
      <c r="N48" s="537"/>
      <c r="O48" s="537"/>
    </row>
    <row r="49" spans="4:15" s="238" customFormat="1">
      <c r="D49" s="537"/>
      <c r="E49" s="537"/>
      <c r="F49" s="537"/>
      <c r="G49" s="537"/>
      <c r="H49" s="537"/>
      <c r="I49" s="537"/>
      <c r="J49" s="537"/>
      <c r="K49" s="537"/>
      <c r="L49" s="537"/>
      <c r="M49" s="537"/>
      <c r="N49" s="537"/>
      <c r="O49" s="537"/>
    </row>
  </sheetData>
  <mergeCells count="6">
    <mergeCell ref="A3:D3"/>
    <mergeCell ref="A4:A7"/>
    <mergeCell ref="B4:C5"/>
    <mergeCell ref="D4:D7"/>
    <mergeCell ref="B6:B7"/>
    <mergeCell ref="C6:C7"/>
  </mergeCells>
  <hyperlinks>
    <hyperlink ref="A3:B3" location="'Spis treści'!A1" display="'Spis treści'!A1" xr:uid="{00000000-0004-0000-3800-000000000000}"/>
    <hyperlink ref="A3:C3" location="'Spis tablic'!A1" display="'Spis tablic'!A1" xr:uid="{00000000-0004-0000-3800-000001000000}"/>
    <hyperlink ref="A3:D3" location="'Spis tablic_DZIAŁ IV'!A1" display="'Spis tablic_DZIAŁ IV'!A1" xr:uid="{00000000-0004-0000-3800-000002000000}"/>
  </hyperlinks>
  <pageMargins left="0.75" right="0.75" top="1" bottom="1" header="0.5" footer="0.5"/>
  <pageSetup paperSize="9" scale="68" fitToWidth="0" fitToHeight="0"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179"/>
  <sheetViews>
    <sheetView zoomScaleNormal="100" workbookViewId="0">
      <selection activeCell="E34" sqref="E34"/>
    </sheetView>
  </sheetViews>
  <sheetFormatPr defaultColWidth="9.109375" defaultRowHeight="15.9" customHeight="1"/>
  <cols>
    <col min="1" max="1" width="50.109375" style="593" customWidth="1"/>
    <col min="2" max="4" width="16.6640625" style="580" customWidth="1"/>
    <col min="5" max="5" width="50.109375" style="580" customWidth="1"/>
    <col min="6" max="16384" width="9.109375" style="580"/>
  </cols>
  <sheetData>
    <row r="1" spans="1:5" s="538" customFormat="1" ht="15" customHeight="1">
      <c r="A1" s="1744" t="s">
        <v>2128</v>
      </c>
      <c r="B1" s="582"/>
      <c r="C1" s="582"/>
      <c r="D1" s="582"/>
      <c r="E1" s="582"/>
    </row>
    <row r="2" spans="1:5" s="4" customFormat="1" ht="15" customHeight="1">
      <c r="A2" s="583" t="s">
        <v>2126</v>
      </c>
      <c r="B2" s="3"/>
      <c r="C2" s="3"/>
      <c r="D2" s="3"/>
      <c r="E2" s="3"/>
    </row>
    <row r="3" spans="1:5" s="537" customFormat="1" ht="24.9" customHeight="1">
      <c r="A3" s="2115" t="s">
        <v>11</v>
      </c>
      <c r="B3" s="2115"/>
      <c r="C3" s="2115"/>
      <c r="D3" s="2115"/>
      <c r="E3" s="2115"/>
    </row>
    <row r="4" spans="1:5" s="584" customFormat="1" ht="24.9" customHeight="1">
      <c r="A4" s="2164" t="s">
        <v>773</v>
      </c>
      <c r="B4" s="2304" t="s">
        <v>708</v>
      </c>
      <c r="C4" s="2304"/>
      <c r="D4" s="2304"/>
      <c r="E4" s="2049" t="s">
        <v>774</v>
      </c>
    </row>
    <row r="5" spans="1:5" s="584" customFormat="1" ht="24.9" customHeight="1">
      <c r="A5" s="2151"/>
      <c r="B5" s="2291"/>
      <c r="C5" s="2291"/>
      <c r="D5" s="2291"/>
      <c r="E5" s="2370"/>
    </row>
    <row r="6" spans="1:5" s="584" customFormat="1" ht="24.9" customHeight="1">
      <c r="A6" s="2151"/>
      <c r="B6" s="2304" t="s">
        <v>710</v>
      </c>
      <c r="C6" s="2304" t="s">
        <v>391</v>
      </c>
      <c r="D6" s="2304" t="s">
        <v>775</v>
      </c>
      <c r="E6" s="2370"/>
    </row>
    <row r="7" spans="1:5" s="584" customFormat="1" ht="18.600000000000001" customHeight="1">
      <c r="A7" s="2158"/>
      <c r="B7" s="2291"/>
      <c r="C7" s="2291"/>
      <c r="D7" s="2291"/>
      <c r="E7" s="2051"/>
    </row>
    <row r="8" spans="1:5" s="70" customFormat="1" ht="15" customHeight="1">
      <c r="A8" s="585" t="s">
        <v>776</v>
      </c>
      <c r="B8" s="549">
        <v>30662</v>
      </c>
      <c r="C8" s="586">
        <v>26592</v>
      </c>
      <c r="D8" s="587">
        <v>4070</v>
      </c>
      <c r="E8" s="589" t="s">
        <v>19</v>
      </c>
    </row>
    <row r="9" spans="1:5" s="70" customFormat="1" ht="15" customHeight="1">
      <c r="A9" s="588">
        <v>2025</v>
      </c>
      <c r="B9" s="32">
        <v>31595</v>
      </c>
      <c r="C9" s="32">
        <v>27708</v>
      </c>
      <c r="D9" s="32">
        <v>3887</v>
      </c>
      <c r="E9" s="589"/>
    </row>
    <row r="10" spans="1:5" s="70" customFormat="1" ht="15" customHeight="1">
      <c r="A10" s="585" t="s">
        <v>777</v>
      </c>
      <c r="B10" s="37">
        <v>506</v>
      </c>
      <c r="C10" s="37">
        <v>478</v>
      </c>
      <c r="D10" s="37">
        <v>28</v>
      </c>
      <c r="E10" s="550" t="s">
        <v>778</v>
      </c>
    </row>
    <row r="11" spans="1:5" s="70" customFormat="1" ht="15" customHeight="1">
      <c r="A11" s="585" t="s">
        <v>779</v>
      </c>
      <c r="B11" s="37">
        <v>1208</v>
      </c>
      <c r="C11" s="37">
        <v>1167</v>
      </c>
      <c r="D11" s="37">
        <v>41</v>
      </c>
      <c r="E11" s="550" t="s">
        <v>780</v>
      </c>
    </row>
    <row r="12" spans="1:5" s="70" customFormat="1" ht="15" customHeight="1">
      <c r="A12" s="585" t="s">
        <v>781</v>
      </c>
      <c r="B12" s="37">
        <v>2218</v>
      </c>
      <c r="C12" s="37">
        <v>2014</v>
      </c>
      <c r="D12" s="37">
        <v>204</v>
      </c>
      <c r="E12" s="550" t="s">
        <v>782</v>
      </c>
    </row>
    <row r="13" spans="1:5" s="70" customFormat="1" ht="15" customHeight="1">
      <c r="A13" s="585" t="s">
        <v>783</v>
      </c>
      <c r="B13" s="37">
        <v>665</v>
      </c>
      <c r="C13" s="37">
        <v>641</v>
      </c>
      <c r="D13" s="37">
        <v>24</v>
      </c>
      <c r="E13" s="550" t="s">
        <v>784</v>
      </c>
    </row>
    <row r="14" spans="1:5" s="70" customFormat="1" ht="15" customHeight="1">
      <c r="A14" s="585" t="s">
        <v>785</v>
      </c>
      <c r="B14" s="37">
        <v>1270</v>
      </c>
      <c r="C14" s="37">
        <v>1206</v>
      </c>
      <c r="D14" s="37">
        <v>64</v>
      </c>
      <c r="E14" s="550" t="s">
        <v>786</v>
      </c>
    </row>
    <row r="15" spans="1:5" s="70" customFormat="1" ht="23.25" customHeight="1">
      <c r="A15" s="585" t="s">
        <v>787</v>
      </c>
      <c r="B15" s="37">
        <v>1569</v>
      </c>
      <c r="C15" s="37">
        <v>1509</v>
      </c>
      <c r="D15" s="37">
        <v>60</v>
      </c>
      <c r="E15" s="550" t="s">
        <v>788</v>
      </c>
    </row>
    <row r="16" spans="1:5" s="70" customFormat="1" ht="15" customHeight="1">
      <c r="A16" s="585" t="s">
        <v>789</v>
      </c>
      <c r="B16" s="37">
        <v>154</v>
      </c>
      <c r="C16" s="37">
        <v>144</v>
      </c>
      <c r="D16" s="37">
        <v>10</v>
      </c>
      <c r="E16" s="550" t="s">
        <v>790</v>
      </c>
    </row>
    <row r="17" spans="1:5" s="70" customFormat="1" ht="15" customHeight="1">
      <c r="A17" s="585" t="s">
        <v>791</v>
      </c>
      <c r="B17" s="37">
        <v>1104</v>
      </c>
      <c r="C17" s="37">
        <v>1001</v>
      </c>
      <c r="D17" s="37">
        <v>103</v>
      </c>
      <c r="E17" s="550" t="s">
        <v>792</v>
      </c>
    </row>
    <row r="18" spans="1:5" s="70" customFormat="1" ht="15" customHeight="1">
      <c r="A18" s="585" t="s">
        <v>793</v>
      </c>
      <c r="B18" s="37">
        <v>185</v>
      </c>
      <c r="C18" s="37">
        <v>156</v>
      </c>
      <c r="D18" s="37">
        <v>29</v>
      </c>
      <c r="E18" s="550" t="s">
        <v>794</v>
      </c>
    </row>
    <row r="19" spans="1:5" s="70" customFormat="1" ht="15" customHeight="1">
      <c r="A19" s="585" t="s">
        <v>795</v>
      </c>
      <c r="B19" s="37">
        <v>481</v>
      </c>
      <c r="C19" s="37">
        <v>441</v>
      </c>
      <c r="D19" s="37">
        <v>40</v>
      </c>
      <c r="E19" s="550" t="s">
        <v>796</v>
      </c>
    </row>
    <row r="20" spans="1:5" s="70" customFormat="1" ht="15" customHeight="1">
      <c r="A20" s="585" t="s">
        <v>797</v>
      </c>
      <c r="B20" s="37">
        <v>189</v>
      </c>
      <c r="C20" s="37">
        <v>182</v>
      </c>
      <c r="D20" s="37">
        <v>7</v>
      </c>
      <c r="E20" s="550" t="s">
        <v>798</v>
      </c>
    </row>
    <row r="21" spans="1:5" s="70" customFormat="1" ht="15" customHeight="1">
      <c r="A21" s="585" t="s">
        <v>799</v>
      </c>
      <c r="B21" s="37">
        <v>645</v>
      </c>
      <c r="C21" s="37">
        <v>521</v>
      </c>
      <c r="D21" s="37">
        <v>124</v>
      </c>
      <c r="E21" s="550" t="s">
        <v>800</v>
      </c>
    </row>
    <row r="22" spans="1:5" s="70" customFormat="1" ht="15" customHeight="1">
      <c r="A22" s="585" t="s">
        <v>801</v>
      </c>
      <c r="B22" s="37">
        <v>1200</v>
      </c>
      <c r="C22" s="37">
        <v>1124</v>
      </c>
      <c r="D22" s="37">
        <v>76</v>
      </c>
      <c r="E22" s="550" t="s">
        <v>802</v>
      </c>
    </row>
    <row r="23" spans="1:5" s="70" customFormat="1" ht="15" customHeight="1">
      <c r="A23" s="585" t="s">
        <v>803</v>
      </c>
      <c r="B23" s="37">
        <v>1050</v>
      </c>
      <c r="C23" s="37">
        <v>951</v>
      </c>
      <c r="D23" s="37">
        <v>99</v>
      </c>
      <c r="E23" s="550" t="s">
        <v>804</v>
      </c>
    </row>
    <row r="24" spans="1:5" s="184" customFormat="1" ht="15" customHeight="1">
      <c r="A24" s="345" t="s">
        <v>805</v>
      </c>
      <c r="B24" s="37">
        <v>331</v>
      </c>
      <c r="C24" s="37">
        <v>260</v>
      </c>
      <c r="D24" s="37">
        <v>71</v>
      </c>
      <c r="E24" s="182" t="s">
        <v>806</v>
      </c>
    </row>
    <row r="25" spans="1:5" s="184" customFormat="1" ht="15" customHeight="1">
      <c r="A25" s="345" t="s">
        <v>807</v>
      </c>
      <c r="B25" s="37">
        <v>208</v>
      </c>
      <c r="C25" s="37">
        <v>197</v>
      </c>
      <c r="D25" s="37">
        <v>11</v>
      </c>
      <c r="E25" s="182" t="s">
        <v>808</v>
      </c>
    </row>
    <row r="26" spans="1:5" s="70" customFormat="1" ht="15" customHeight="1">
      <c r="A26" s="585" t="s">
        <v>2891</v>
      </c>
      <c r="B26" s="37">
        <v>198</v>
      </c>
      <c r="C26" s="37">
        <v>198</v>
      </c>
      <c r="D26" s="590" t="s">
        <v>41</v>
      </c>
      <c r="E26" s="550" t="s">
        <v>2859</v>
      </c>
    </row>
    <row r="27" spans="1:5" s="70" customFormat="1" ht="15" customHeight="1">
      <c r="A27" s="585" t="s">
        <v>809</v>
      </c>
      <c r="B27" s="37">
        <v>443</v>
      </c>
      <c r="C27" s="37">
        <v>368</v>
      </c>
      <c r="D27" s="37">
        <v>75</v>
      </c>
      <c r="E27" s="550" t="s">
        <v>810</v>
      </c>
    </row>
    <row r="28" spans="1:5" s="70" customFormat="1" ht="15" customHeight="1">
      <c r="A28" s="585" t="s">
        <v>811</v>
      </c>
      <c r="B28" s="37">
        <v>1456</v>
      </c>
      <c r="C28" s="37">
        <v>1012</v>
      </c>
      <c r="D28" s="37">
        <v>444</v>
      </c>
      <c r="E28" s="550" t="s">
        <v>2631</v>
      </c>
    </row>
    <row r="29" spans="1:5" s="70" customFormat="1" ht="15" customHeight="1">
      <c r="A29" s="585" t="s">
        <v>812</v>
      </c>
      <c r="B29" s="37">
        <v>393</v>
      </c>
      <c r="C29" s="37">
        <v>375</v>
      </c>
      <c r="D29" s="37">
        <v>18</v>
      </c>
      <c r="E29" s="550" t="s">
        <v>813</v>
      </c>
    </row>
    <row r="30" spans="1:5" s="70" customFormat="1" ht="15" customHeight="1">
      <c r="A30" s="585" t="s">
        <v>814</v>
      </c>
      <c r="B30" s="37">
        <v>435</v>
      </c>
      <c r="C30" s="37">
        <v>401</v>
      </c>
      <c r="D30" s="37">
        <v>34</v>
      </c>
      <c r="E30" s="550" t="s">
        <v>815</v>
      </c>
    </row>
    <row r="31" spans="1:5" s="70" customFormat="1" ht="15" customHeight="1">
      <c r="A31" s="585" t="s">
        <v>816</v>
      </c>
      <c r="B31" s="37">
        <v>657</v>
      </c>
      <c r="C31" s="37">
        <v>645</v>
      </c>
      <c r="D31" s="37">
        <v>12</v>
      </c>
      <c r="E31" s="550" t="s">
        <v>817</v>
      </c>
    </row>
    <row r="32" spans="1:5" s="70" customFormat="1" ht="15" customHeight="1">
      <c r="A32" s="585" t="s">
        <v>818</v>
      </c>
      <c r="B32" s="37">
        <v>12092</v>
      </c>
      <c r="C32" s="37">
        <v>10026</v>
      </c>
      <c r="D32" s="37">
        <v>2066</v>
      </c>
      <c r="E32" s="550" t="s">
        <v>819</v>
      </c>
    </row>
    <row r="33" spans="1:5" s="70" customFormat="1" ht="15" customHeight="1">
      <c r="A33" s="585" t="s">
        <v>820</v>
      </c>
      <c r="B33" s="37">
        <v>830</v>
      </c>
      <c r="C33" s="37">
        <v>701</v>
      </c>
      <c r="D33" s="37">
        <v>129</v>
      </c>
      <c r="E33" s="550" t="s">
        <v>821</v>
      </c>
    </row>
    <row r="34" spans="1:5" s="70" customFormat="1" ht="15" customHeight="1">
      <c r="A34" s="585" t="s">
        <v>822</v>
      </c>
      <c r="B34" s="37">
        <v>2108</v>
      </c>
      <c r="C34" s="37">
        <v>1990</v>
      </c>
      <c r="D34" s="37">
        <v>118</v>
      </c>
      <c r="E34" s="550" t="s">
        <v>823</v>
      </c>
    </row>
    <row r="35" spans="1:5" s="70" customFormat="1" ht="15" customHeight="1">
      <c r="A35" s="591"/>
    </row>
    <row r="36" spans="1:5" s="70" customFormat="1" ht="15" customHeight="1">
      <c r="A36" s="591"/>
    </row>
    <row r="37" spans="1:5" s="70" customFormat="1" ht="15" customHeight="1">
      <c r="A37" s="591"/>
    </row>
    <row r="38" spans="1:5" s="70" customFormat="1" ht="15" customHeight="1">
      <c r="A38" s="591"/>
    </row>
    <row r="39" spans="1:5" s="70" customFormat="1" ht="15" customHeight="1">
      <c r="A39" s="591"/>
    </row>
    <row r="40" spans="1:5" s="70" customFormat="1" ht="15" customHeight="1">
      <c r="A40" s="591"/>
    </row>
    <row r="41" spans="1:5" s="70" customFormat="1" ht="15" customHeight="1">
      <c r="A41" s="591"/>
    </row>
    <row r="42" spans="1:5" s="70" customFormat="1" ht="15" customHeight="1">
      <c r="A42" s="591"/>
    </row>
    <row r="43" spans="1:5" s="70" customFormat="1" ht="15" customHeight="1">
      <c r="A43" s="591"/>
    </row>
    <row r="44" spans="1:5" s="70" customFormat="1" ht="15" customHeight="1">
      <c r="A44" s="591"/>
    </row>
    <row r="45" spans="1:5" s="70" customFormat="1" ht="15" customHeight="1">
      <c r="A45" s="591"/>
    </row>
    <row r="46" spans="1:5" s="70" customFormat="1" ht="15" customHeight="1">
      <c r="A46" s="591"/>
    </row>
    <row r="47" spans="1:5" s="70" customFormat="1" ht="15" customHeight="1">
      <c r="A47" s="591"/>
    </row>
    <row r="48" spans="1:5" s="70" customFormat="1" ht="15" customHeight="1">
      <c r="A48" s="591"/>
    </row>
    <row r="49" spans="1:1" s="70" customFormat="1" ht="15" customHeight="1">
      <c r="A49" s="591"/>
    </row>
    <row r="50" spans="1:1" s="70" customFormat="1" ht="15" customHeight="1">
      <c r="A50" s="591"/>
    </row>
    <row r="51" spans="1:1" s="70" customFormat="1" ht="15" customHeight="1">
      <c r="A51" s="591"/>
    </row>
    <row r="52" spans="1:1" s="70" customFormat="1" ht="15" customHeight="1">
      <c r="A52" s="591"/>
    </row>
    <row r="53" spans="1:1" s="70" customFormat="1" ht="15" customHeight="1">
      <c r="A53" s="591"/>
    </row>
    <row r="54" spans="1:1" s="70" customFormat="1" ht="15" customHeight="1">
      <c r="A54" s="591"/>
    </row>
    <row r="55" spans="1:1" s="70" customFormat="1" ht="15" customHeight="1">
      <c r="A55" s="591"/>
    </row>
    <row r="56" spans="1:1" s="70" customFormat="1" ht="15" customHeight="1">
      <c r="A56" s="591"/>
    </row>
    <row r="57" spans="1:1" s="70" customFormat="1" ht="15" customHeight="1">
      <c r="A57" s="591"/>
    </row>
    <row r="58" spans="1:1" s="70" customFormat="1" ht="15" customHeight="1">
      <c r="A58" s="591"/>
    </row>
    <row r="59" spans="1:1" s="70" customFormat="1" ht="15" customHeight="1">
      <c r="A59" s="591"/>
    </row>
    <row r="60" spans="1:1" s="70" customFormat="1" ht="15" customHeight="1">
      <c r="A60" s="591"/>
    </row>
    <row r="61" spans="1:1" s="70" customFormat="1" ht="15" customHeight="1">
      <c r="A61" s="591"/>
    </row>
    <row r="62" spans="1:1" s="70" customFormat="1" ht="15" customHeight="1">
      <c r="A62" s="591"/>
    </row>
    <row r="63" spans="1:1" s="70" customFormat="1" ht="15" customHeight="1">
      <c r="A63" s="591"/>
    </row>
    <row r="64" spans="1:1" s="70" customFormat="1" ht="15" customHeight="1">
      <c r="A64" s="591"/>
    </row>
    <row r="65" spans="1:1" s="70" customFormat="1" ht="15" customHeight="1">
      <c r="A65" s="591"/>
    </row>
    <row r="66" spans="1:1" s="70" customFormat="1" ht="15" customHeight="1">
      <c r="A66" s="591"/>
    </row>
    <row r="67" spans="1:1" s="70" customFormat="1" ht="15" customHeight="1">
      <c r="A67" s="591"/>
    </row>
    <row r="68" spans="1:1" s="70" customFormat="1" ht="15" customHeight="1">
      <c r="A68" s="591"/>
    </row>
    <row r="69" spans="1:1" s="70" customFormat="1" ht="15" customHeight="1">
      <c r="A69" s="591"/>
    </row>
    <row r="70" spans="1:1" s="70" customFormat="1" ht="15" customHeight="1">
      <c r="A70" s="591"/>
    </row>
    <row r="71" spans="1:1" s="70" customFormat="1" ht="15" customHeight="1">
      <c r="A71" s="591"/>
    </row>
    <row r="72" spans="1:1" s="70" customFormat="1" ht="15" customHeight="1">
      <c r="A72" s="591"/>
    </row>
    <row r="73" spans="1:1" s="70" customFormat="1" ht="15" customHeight="1">
      <c r="A73" s="591"/>
    </row>
    <row r="74" spans="1:1" s="70" customFormat="1" ht="15" customHeight="1">
      <c r="A74" s="591"/>
    </row>
    <row r="75" spans="1:1" s="70" customFormat="1" ht="15" customHeight="1">
      <c r="A75" s="591"/>
    </row>
    <row r="76" spans="1:1" s="70" customFormat="1" ht="15" customHeight="1">
      <c r="A76" s="591"/>
    </row>
    <row r="77" spans="1:1" s="70" customFormat="1" ht="15" customHeight="1">
      <c r="A77" s="591"/>
    </row>
    <row r="78" spans="1:1" s="70" customFormat="1" ht="15" customHeight="1">
      <c r="A78" s="591"/>
    </row>
    <row r="79" spans="1:1" s="70" customFormat="1" ht="15" customHeight="1">
      <c r="A79" s="591"/>
    </row>
    <row r="80" spans="1:1" s="70" customFormat="1" ht="15" customHeight="1">
      <c r="A80" s="591"/>
    </row>
    <row r="81" spans="1:1" s="70" customFormat="1" ht="15" customHeight="1">
      <c r="A81" s="591"/>
    </row>
    <row r="82" spans="1:1" s="70" customFormat="1" ht="15" customHeight="1">
      <c r="A82" s="591"/>
    </row>
    <row r="83" spans="1:1" s="70" customFormat="1" ht="15" customHeight="1">
      <c r="A83" s="591"/>
    </row>
    <row r="84" spans="1:1" s="70" customFormat="1" ht="15" customHeight="1">
      <c r="A84" s="591"/>
    </row>
    <row r="85" spans="1:1" s="70" customFormat="1" ht="15" customHeight="1">
      <c r="A85" s="591"/>
    </row>
    <row r="86" spans="1:1" s="70" customFormat="1" ht="15" customHeight="1">
      <c r="A86" s="591"/>
    </row>
    <row r="87" spans="1:1" s="70" customFormat="1" ht="15" customHeight="1">
      <c r="A87" s="591"/>
    </row>
    <row r="88" spans="1:1" s="70" customFormat="1" ht="15" customHeight="1">
      <c r="A88" s="591"/>
    </row>
    <row r="89" spans="1:1" s="70" customFormat="1" ht="15" customHeight="1">
      <c r="A89" s="591"/>
    </row>
    <row r="90" spans="1:1" s="70" customFormat="1" ht="15" customHeight="1">
      <c r="A90" s="591"/>
    </row>
    <row r="91" spans="1:1" s="70" customFormat="1" ht="15" customHeight="1">
      <c r="A91" s="591"/>
    </row>
    <row r="92" spans="1:1" s="70" customFormat="1" ht="15" customHeight="1">
      <c r="A92" s="591"/>
    </row>
    <row r="93" spans="1:1" s="70" customFormat="1" ht="15" customHeight="1">
      <c r="A93" s="591"/>
    </row>
    <row r="94" spans="1:1" s="70" customFormat="1" ht="15" customHeight="1">
      <c r="A94" s="591"/>
    </row>
    <row r="95" spans="1:1" s="70" customFormat="1" ht="15" customHeight="1">
      <c r="A95" s="591"/>
    </row>
    <row r="96" spans="1:1" s="70" customFormat="1" ht="15" customHeight="1">
      <c r="A96" s="591"/>
    </row>
    <row r="97" spans="1:1" s="70" customFormat="1" ht="15" customHeight="1">
      <c r="A97" s="591"/>
    </row>
    <row r="98" spans="1:1" s="70" customFormat="1" ht="15" customHeight="1">
      <c r="A98" s="591"/>
    </row>
    <row r="99" spans="1:1" s="70" customFormat="1" ht="15" customHeight="1">
      <c r="A99" s="591"/>
    </row>
    <row r="100" spans="1:1" s="70" customFormat="1" ht="15" customHeight="1">
      <c r="A100" s="591"/>
    </row>
    <row r="101" spans="1:1" s="70" customFormat="1" ht="15" customHeight="1">
      <c r="A101" s="591"/>
    </row>
    <row r="102" spans="1:1" s="70" customFormat="1" ht="15" customHeight="1">
      <c r="A102" s="591"/>
    </row>
    <row r="103" spans="1:1" s="70" customFormat="1" ht="15" customHeight="1">
      <c r="A103" s="591"/>
    </row>
    <row r="104" spans="1:1" s="70" customFormat="1" ht="15" customHeight="1">
      <c r="A104" s="591"/>
    </row>
    <row r="105" spans="1:1" s="70" customFormat="1" ht="15" customHeight="1">
      <c r="A105" s="591"/>
    </row>
    <row r="106" spans="1:1" s="70" customFormat="1" ht="15" customHeight="1">
      <c r="A106" s="591"/>
    </row>
    <row r="107" spans="1:1" s="70" customFormat="1" ht="15" customHeight="1">
      <c r="A107" s="591"/>
    </row>
    <row r="108" spans="1:1" s="70" customFormat="1" ht="15" customHeight="1">
      <c r="A108" s="591"/>
    </row>
    <row r="109" spans="1:1" s="219" customFormat="1" ht="15.9" customHeight="1">
      <c r="A109" s="592"/>
    </row>
    <row r="110" spans="1:1" s="219" customFormat="1" ht="15.9" customHeight="1">
      <c r="A110" s="592"/>
    </row>
    <row r="111" spans="1:1" s="219" customFormat="1" ht="15.9" customHeight="1">
      <c r="A111" s="592"/>
    </row>
    <row r="112" spans="1:1" s="219" customFormat="1" ht="15.9" customHeight="1">
      <c r="A112" s="592"/>
    </row>
    <row r="113" spans="1:1" s="219" customFormat="1" ht="15.9" customHeight="1">
      <c r="A113" s="592"/>
    </row>
    <row r="114" spans="1:1" s="219" customFormat="1" ht="15.9" customHeight="1">
      <c r="A114" s="592"/>
    </row>
    <row r="115" spans="1:1" s="219" customFormat="1" ht="15.9" customHeight="1">
      <c r="A115" s="592"/>
    </row>
    <row r="116" spans="1:1" s="219" customFormat="1" ht="15.9" customHeight="1">
      <c r="A116" s="592"/>
    </row>
    <row r="117" spans="1:1" s="219" customFormat="1" ht="15.9" customHeight="1">
      <c r="A117" s="592"/>
    </row>
    <row r="118" spans="1:1" s="219" customFormat="1" ht="15.9" customHeight="1">
      <c r="A118" s="592"/>
    </row>
    <row r="119" spans="1:1" s="219" customFormat="1" ht="15.9" customHeight="1">
      <c r="A119" s="592"/>
    </row>
    <row r="120" spans="1:1" s="219" customFormat="1" ht="15.9" customHeight="1">
      <c r="A120" s="592"/>
    </row>
    <row r="121" spans="1:1" s="219" customFormat="1" ht="15.9" customHeight="1">
      <c r="A121" s="592"/>
    </row>
    <row r="122" spans="1:1" s="219" customFormat="1" ht="15.9" customHeight="1">
      <c r="A122" s="592"/>
    </row>
    <row r="123" spans="1:1" s="219" customFormat="1" ht="15.9" customHeight="1">
      <c r="A123" s="592"/>
    </row>
    <row r="124" spans="1:1" s="219" customFormat="1" ht="15.9" customHeight="1">
      <c r="A124" s="592"/>
    </row>
    <row r="125" spans="1:1" s="219" customFormat="1" ht="15.9" customHeight="1">
      <c r="A125" s="592"/>
    </row>
    <row r="126" spans="1:1" s="219" customFormat="1" ht="15.9" customHeight="1">
      <c r="A126" s="592"/>
    </row>
    <row r="127" spans="1:1" s="219" customFormat="1" ht="15.9" customHeight="1">
      <c r="A127" s="592"/>
    </row>
    <row r="128" spans="1:1" s="219" customFormat="1" ht="15.9" customHeight="1">
      <c r="A128" s="592"/>
    </row>
    <row r="129" spans="1:1" s="219" customFormat="1" ht="15.9" customHeight="1">
      <c r="A129" s="592"/>
    </row>
    <row r="130" spans="1:1" s="219" customFormat="1" ht="15.9" customHeight="1">
      <c r="A130" s="592"/>
    </row>
    <row r="131" spans="1:1" s="219" customFormat="1" ht="15.9" customHeight="1">
      <c r="A131" s="592"/>
    </row>
    <row r="132" spans="1:1" s="219" customFormat="1" ht="15.9" customHeight="1">
      <c r="A132" s="592"/>
    </row>
    <row r="133" spans="1:1" s="219" customFormat="1" ht="15.9" customHeight="1">
      <c r="A133" s="592"/>
    </row>
    <row r="134" spans="1:1" s="594" customFormat="1" ht="15.9" customHeight="1">
      <c r="A134" s="593"/>
    </row>
    <row r="135" spans="1:1" s="594" customFormat="1" ht="15.9" customHeight="1">
      <c r="A135" s="593"/>
    </row>
    <row r="136" spans="1:1" s="594" customFormat="1" ht="15.9" customHeight="1">
      <c r="A136" s="593"/>
    </row>
    <row r="137" spans="1:1" s="594" customFormat="1" ht="15.9" customHeight="1">
      <c r="A137" s="593"/>
    </row>
    <row r="138" spans="1:1" s="594" customFormat="1" ht="15.9" customHeight="1">
      <c r="A138" s="593"/>
    </row>
    <row r="139" spans="1:1" s="594" customFormat="1" ht="15.9" customHeight="1">
      <c r="A139" s="593"/>
    </row>
    <row r="140" spans="1:1" s="594" customFormat="1" ht="15.9" customHeight="1">
      <c r="A140" s="593"/>
    </row>
    <row r="141" spans="1:1" s="594" customFormat="1" ht="15.9" customHeight="1">
      <c r="A141" s="593"/>
    </row>
    <row r="142" spans="1:1" s="594" customFormat="1" ht="15.9" customHeight="1">
      <c r="A142" s="593"/>
    </row>
    <row r="143" spans="1:1" s="594" customFormat="1" ht="15.9" customHeight="1">
      <c r="A143" s="593"/>
    </row>
    <row r="144" spans="1:1" s="594" customFormat="1" ht="15.9" customHeight="1">
      <c r="A144" s="593"/>
    </row>
    <row r="145" spans="1:1" s="594" customFormat="1" ht="15.9" customHeight="1">
      <c r="A145" s="593"/>
    </row>
    <row r="146" spans="1:1" s="594" customFormat="1" ht="15.9" customHeight="1">
      <c r="A146" s="593"/>
    </row>
    <row r="147" spans="1:1" s="594" customFormat="1" ht="15.9" customHeight="1">
      <c r="A147" s="593"/>
    </row>
    <row r="148" spans="1:1" s="594" customFormat="1" ht="15.9" customHeight="1">
      <c r="A148" s="593"/>
    </row>
    <row r="149" spans="1:1" s="594" customFormat="1" ht="15.9" customHeight="1">
      <c r="A149" s="593"/>
    </row>
    <row r="150" spans="1:1" s="594" customFormat="1" ht="15.9" customHeight="1">
      <c r="A150" s="593"/>
    </row>
    <row r="151" spans="1:1" s="594" customFormat="1" ht="15.9" customHeight="1">
      <c r="A151" s="593"/>
    </row>
    <row r="152" spans="1:1" s="594" customFormat="1" ht="15.9" customHeight="1">
      <c r="A152" s="593"/>
    </row>
    <row r="153" spans="1:1" s="594" customFormat="1" ht="15.9" customHeight="1">
      <c r="A153" s="593"/>
    </row>
    <row r="154" spans="1:1" s="594" customFormat="1" ht="15.9" customHeight="1">
      <c r="A154" s="593"/>
    </row>
    <row r="155" spans="1:1" s="594" customFormat="1" ht="15.9" customHeight="1">
      <c r="A155" s="593"/>
    </row>
    <row r="156" spans="1:1" s="594" customFormat="1" ht="15.9" customHeight="1">
      <c r="A156" s="593"/>
    </row>
    <row r="157" spans="1:1" s="594" customFormat="1" ht="15.9" customHeight="1">
      <c r="A157" s="593"/>
    </row>
    <row r="158" spans="1:1" s="594" customFormat="1" ht="15.9" customHeight="1">
      <c r="A158" s="593"/>
    </row>
    <row r="159" spans="1:1" s="594" customFormat="1" ht="15.9" customHeight="1">
      <c r="A159" s="593"/>
    </row>
    <row r="160" spans="1:1" s="594" customFormat="1" ht="15.9" customHeight="1">
      <c r="A160" s="593"/>
    </row>
    <row r="161" spans="1:1" s="594" customFormat="1" ht="15.9" customHeight="1">
      <c r="A161" s="593"/>
    </row>
    <row r="162" spans="1:1" s="594" customFormat="1" ht="15.9" customHeight="1">
      <c r="A162" s="593"/>
    </row>
    <row r="163" spans="1:1" s="594" customFormat="1" ht="15.9" customHeight="1">
      <c r="A163" s="593"/>
    </row>
    <row r="164" spans="1:1" s="594" customFormat="1" ht="15.9" customHeight="1">
      <c r="A164" s="593"/>
    </row>
    <row r="165" spans="1:1" s="594" customFormat="1" ht="15.9" customHeight="1">
      <c r="A165" s="593"/>
    </row>
    <row r="166" spans="1:1" s="594" customFormat="1" ht="15.9" customHeight="1">
      <c r="A166" s="593"/>
    </row>
    <row r="167" spans="1:1" s="594" customFormat="1" ht="15.9" customHeight="1">
      <c r="A167" s="593"/>
    </row>
    <row r="168" spans="1:1" s="594" customFormat="1" ht="15.9" customHeight="1">
      <c r="A168" s="593"/>
    </row>
    <row r="169" spans="1:1" s="594" customFormat="1" ht="15.9" customHeight="1">
      <c r="A169" s="593"/>
    </row>
    <row r="170" spans="1:1" s="594" customFormat="1" ht="15.9" customHeight="1">
      <c r="A170" s="593"/>
    </row>
    <row r="171" spans="1:1" s="594" customFormat="1" ht="15.9" customHeight="1">
      <c r="A171" s="593"/>
    </row>
    <row r="172" spans="1:1" s="594" customFormat="1" ht="15.9" customHeight="1">
      <c r="A172" s="593"/>
    </row>
    <row r="173" spans="1:1" s="594" customFormat="1" ht="15.9" customHeight="1">
      <c r="A173" s="593"/>
    </row>
    <row r="174" spans="1:1" s="594" customFormat="1" ht="15.9" customHeight="1">
      <c r="A174" s="593"/>
    </row>
    <row r="175" spans="1:1" s="594" customFormat="1" ht="15.9" customHeight="1">
      <c r="A175" s="593"/>
    </row>
    <row r="176" spans="1:1" s="594" customFormat="1" ht="15.9" customHeight="1">
      <c r="A176" s="593"/>
    </row>
    <row r="177" spans="1:1" s="594" customFormat="1" ht="15.9" customHeight="1">
      <c r="A177" s="593"/>
    </row>
    <row r="178" spans="1:1" s="594" customFormat="1" ht="15.9" customHeight="1">
      <c r="A178" s="593"/>
    </row>
    <row r="179" spans="1:1" s="594" customFormat="1" ht="15.9" customHeight="1">
      <c r="A179" s="593"/>
    </row>
  </sheetData>
  <mergeCells count="7">
    <mergeCell ref="A3:E3"/>
    <mergeCell ref="A4:A7"/>
    <mergeCell ref="B4:D5"/>
    <mergeCell ref="E4:E7"/>
    <mergeCell ref="B6:B7"/>
    <mergeCell ref="C6:C7"/>
    <mergeCell ref="D6:D7"/>
  </mergeCells>
  <hyperlinks>
    <hyperlink ref="A3:B3" location="'Spis treści'!A1" display="'Spis treści'!A1" xr:uid="{00000000-0004-0000-3900-000000000000}"/>
    <hyperlink ref="A3:D3" location="'Spis tablic'!A1" display="'Spis tablic'!A1" xr:uid="{00000000-0004-0000-3900-000001000000}"/>
    <hyperlink ref="A3:E3" location="'Spis tablic_DZIAŁ IV'!A1" display="'Spis tablic_DZIAŁ IV'!A1" xr:uid="{00000000-0004-0000-3900-000002000000}"/>
  </hyperlinks>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J123"/>
  <sheetViews>
    <sheetView zoomScaleNormal="100" workbookViewId="0">
      <selection activeCell="A43" sqref="A43"/>
    </sheetView>
  </sheetViews>
  <sheetFormatPr defaultColWidth="9.109375" defaultRowHeight="15.9" customHeight="1"/>
  <cols>
    <col min="1" max="1" width="31.6640625" style="537" customWidth="1"/>
    <col min="2" max="9" width="16.6640625" style="537" customWidth="1"/>
    <col min="10" max="16384" width="9.109375" style="537"/>
  </cols>
  <sheetData>
    <row r="1" spans="1:10" s="538" customFormat="1" ht="15" customHeight="1">
      <c r="A1" s="539" t="s">
        <v>2147</v>
      </c>
      <c r="B1" s="582"/>
      <c r="C1" s="582"/>
      <c r="D1" s="582"/>
      <c r="E1" s="582"/>
      <c r="F1" s="582"/>
      <c r="G1" s="582"/>
      <c r="H1" s="582"/>
      <c r="I1" s="582"/>
    </row>
    <row r="2" spans="1:10" ht="15" customHeight="1">
      <c r="A2" s="595" t="s">
        <v>824</v>
      </c>
      <c r="B2" s="596"/>
      <c r="C2" s="596"/>
      <c r="D2" s="596"/>
      <c r="E2" s="596"/>
      <c r="F2" s="596"/>
      <c r="G2" s="596"/>
      <c r="H2" s="596"/>
      <c r="I2" s="596"/>
    </row>
    <row r="3" spans="1:10" s="128" customFormat="1" ht="24.9" customHeight="1">
      <c r="A3" s="2115" t="s">
        <v>11</v>
      </c>
      <c r="B3" s="2115"/>
      <c r="C3" s="2115"/>
      <c r="D3" s="2115"/>
      <c r="E3" s="2115"/>
      <c r="F3" s="2115"/>
      <c r="G3" s="2115"/>
      <c r="H3" s="2115"/>
      <c r="I3" s="2115"/>
    </row>
    <row r="4" spans="1:10" s="584" customFormat="1" ht="24.9" customHeight="1">
      <c r="A4" s="2164" t="s">
        <v>825</v>
      </c>
      <c r="B4" s="2304" t="s">
        <v>13</v>
      </c>
      <c r="C4" s="2304" t="s">
        <v>826</v>
      </c>
      <c r="D4" s="2304" t="s">
        <v>2636</v>
      </c>
      <c r="E4" s="2304" t="s">
        <v>827</v>
      </c>
      <c r="F4" s="2304" t="s">
        <v>828</v>
      </c>
      <c r="G4" s="2304" t="s">
        <v>829</v>
      </c>
      <c r="H4" s="2290" t="s">
        <v>2746</v>
      </c>
      <c r="I4" s="2169"/>
      <c r="J4" s="1768"/>
    </row>
    <row r="5" spans="1:10" s="584" customFormat="1" ht="24.9" customHeight="1">
      <c r="A5" s="2369"/>
      <c r="B5" s="2141"/>
      <c r="C5" s="2141"/>
      <c r="D5" s="2141"/>
      <c r="E5" s="2141"/>
      <c r="F5" s="2141"/>
      <c r="G5" s="2141"/>
      <c r="H5" s="2170"/>
      <c r="I5" s="2151"/>
      <c r="J5" s="1768"/>
    </row>
    <row r="6" spans="1:10" s="584" customFormat="1" ht="24.9" customHeight="1">
      <c r="A6" s="2369"/>
      <c r="B6" s="2141"/>
      <c r="C6" s="2141"/>
      <c r="D6" s="2141"/>
      <c r="E6" s="2141"/>
      <c r="F6" s="2141"/>
      <c r="G6" s="2141"/>
      <c r="H6" s="2304" t="s">
        <v>830</v>
      </c>
      <c r="I6" s="2290" t="s">
        <v>831</v>
      </c>
      <c r="J6" s="1768"/>
    </row>
    <row r="7" spans="1:10" s="584" customFormat="1" ht="24.9" customHeight="1">
      <c r="A7" s="2165"/>
      <c r="B7" s="2291"/>
      <c r="C7" s="2291"/>
      <c r="D7" s="2291"/>
      <c r="E7" s="2291"/>
      <c r="F7" s="2291"/>
      <c r="G7" s="2291"/>
      <c r="H7" s="2291"/>
      <c r="I7" s="2265"/>
      <c r="J7" s="1768"/>
    </row>
    <row r="8" spans="1:10" s="70" customFormat="1" ht="15" customHeight="1">
      <c r="A8" s="223" t="s">
        <v>2141</v>
      </c>
      <c r="B8" s="561">
        <v>30662</v>
      </c>
      <c r="C8" s="561">
        <v>5979</v>
      </c>
      <c r="D8" s="561">
        <v>897</v>
      </c>
      <c r="E8" s="561">
        <v>1608</v>
      </c>
      <c r="F8" s="561">
        <v>740</v>
      </c>
      <c r="G8" s="561">
        <v>10228</v>
      </c>
      <c r="H8" s="561">
        <v>8208</v>
      </c>
      <c r="I8" s="597">
        <v>3002</v>
      </c>
      <c r="J8" s="195"/>
    </row>
    <row r="9" spans="1:10" s="601" customFormat="1" ht="15" customHeight="1">
      <c r="A9" s="573">
        <v>2025</v>
      </c>
      <c r="B9" s="598">
        <v>31595</v>
      </c>
      <c r="C9" s="598">
        <v>5750</v>
      </c>
      <c r="D9" s="598">
        <v>766</v>
      </c>
      <c r="E9" s="598">
        <v>1540</v>
      </c>
      <c r="F9" s="598">
        <v>665</v>
      </c>
      <c r="G9" s="598">
        <v>10741</v>
      </c>
      <c r="H9" s="598">
        <v>8880</v>
      </c>
      <c r="I9" s="599">
        <v>3253</v>
      </c>
      <c r="J9" s="600"/>
    </row>
    <row r="10" spans="1:10" s="70" customFormat="1" ht="15" customHeight="1">
      <c r="A10" s="223" t="s">
        <v>408</v>
      </c>
      <c r="B10" s="37">
        <v>1680</v>
      </c>
      <c r="C10" s="37">
        <v>325</v>
      </c>
      <c r="D10" s="37">
        <v>61</v>
      </c>
      <c r="E10" s="37">
        <v>76</v>
      </c>
      <c r="F10" s="37">
        <v>3</v>
      </c>
      <c r="G10" s="37">
        <v>572</v>
      </c>
      <c r="H10" s="37">
        <v>463</v>
      </c>
      <c r="I10" s="602">
        <v>180</v>
      </c>
      <c r="J10" s="195"/>
    </row>
    <row r="11" spans="1:10" s="70" customFormat="1" ht="15" customHeight="1">
      <c r="A11" s="223" t="s">
        <v>832</v>
      </c>
      <c r="B11" s="37">
        <v>1089</v>
      </c>
      <c r="C11" s="37">
        <v>292</v>
      </c>
      <c r="D11" s="37">
        <v>59</v>
      </c>
      <c r="E11" s="37">
        <v>69</v>
      </c>
      <c r="F11" s="37">
        <v>1</v>
      </c>
      <c r="G11" s="37">
        <v>287</v>
      </c>
      <c r="H11" s="37">
        <v>258</v>
      </c>
      <c r="I11" s="602">
        <v>123</v>
      </c>
      <c r="J11" s="195"/>
    </row>
    <row r="12" spans="1:10" s="70" customFormat="1" ht="15" customHeight="1">
      <c r="A12" s="223" t="s">
        <v>372</v>
      </c>
      <c r="B12" s="37">
        <v>928</v>
      </c>
      <c r="C12" s="37">
        <v>286</v>
      </c>
      <c r="D12" s="37">
        <v>17</v>
      </c>
      <c r="E12" s="37">
        <v>24</v>
      </c>
      <c r="F12" s="37">
        <v>25</v>
      </c>
      <c r="G12" s="37">
        <v>329</v>
      </c>
      <c r="H12" s="37">
        <v>197</v>
      </c>
      <c r="I12" s="602">
        <v>50</v>
      </c>
      <c r="J12" s="195"/>
    </row>
    <row r="13" spans="1:10" s="70" customFormat="1" ht="15" customHeight="1">
      <c r="A13" s="223" t="s">
        <v>833</v>
      </c>
      <c r="B13" s="37">
        <v>262</v>
      </c>
      <c r="C13" s="37">
        <v>43</v>
      </c>
      <c r="D13" s="37">
        <v>8</v>
      </c>
      <c r="E13" s="37">
        <v>5</v>
      </c>
      <c r="F13" s="37">
        <v>1</v>
      </c>
      <c r="G13" s="37">
        <v>108</v>
      </c>
      <c r="H13" s="37">
        <v>76</v>
      </c>
      <c r="I13" s="602">
        <v>21</v>
      </c>
      <c r="J13" s="195"/>
    </row>
    <row r="14" spans="1:10" s="70" customFormat="1" ht="15" customHeight="1">
      <c r="A14" s="223" t="s">
        <v>834</v>
      </c>
      <c r="B14" s="37">
        <v>385</v>
      </c>
      <c r="C14" s="37">
        <v>222</v>
      </c>
      <c r="D14" s="37">
        <v>7</v>
      </c>
      <c r="E14" s="37">
        <v>15</v>
      </c>
      <c r="F14" s="37">
        <v>16</v>
      </c>
      <c r="G14" s="37">
        <v>92</v>
      </c>
      <c r="H14" s="37">
        <v>25</v>
      </c>
      <c r="I14" s="602">
        <v>8</v>
      </c>
      <c r="J14" s="195"/>
    </row>
    <row r="15" spans="1:10" s="70" customFormat="1" ht="15" customHeight="1">
      <c r="A15" s="223" t="s">
        <v>373</v>
      </c>
      <c r="B15" s="37">
        <v>993</v>
      </c>
      <c r="C15" s="37">
        <v>352</v>
      </c>
      <c r="D15" s="37">
        <v>24</v>
      </c>
      <c r="E15" s="37">
        <v>13</v>
      </c>
      <c r="F15" s="37">
        <v>2</v>
      </c>
      <c r="G15" s="37">
        <v>353</v>
      </c>
      <c r="H15" s="37">
        <v>202</v>
      </c>
      <c r="I15" s="602">
        <v>47</v>
      </c>
      <c r="J15" s="195"/>
    </row>
    <row r="16" spans="1:10" s="70" customFormat="1" ht="15" customHeight="1">
      <c r="A16" s="223" t="s">
        <v>835</v>
      </c>
      <c r="B16" s="37">
        <v>678</v>
      </c>
      <c r="C16" s="37">
        <v>304</v>
      </c>
      <c r="D16" s="37">
        <v>19</v>
      </c>
      <c r="E16" s="37">
        <v>9</v>
      </c>
      <c r="F16" s="590" t="s">
        <v>41</v>
      </c>
      <c r="G16" s="37">
        <v>225</v>
      </c>
      <c r="H16" s="37">
        <v>87</v>
      </c>
      <c r="I16" s="602">
        <v>34</v>
      </c>
      <c r="J16" s="195"/>
    </row>
    <row r="17" spans="1:10" s="70" customFormat="1" ht="15" customHeight="1">
      <c r="A17" s="223" t="s">
        <v>374</v>
      </c>
      <c r="B17" s="37">
        <v>217</v>
      </c>
      <c r="C17" s="37">
        <v>65</v>
      </c>
      <c r="D17" s="37">
        <v>9</v>
      </c>
      <c r="E17" s="37">
        <v>10</v>
      </c>
      <c r="F17" s="590" t="s">
        <v>41</v>
      </c>
      <c r="G17" s="37">
        <v>78</v>
      </c>
      <c r="H17" s="37">
        <v>46</v>
      </c>
      <c r="I17" s="602">
        <v>9</v>
      </c>
      <c r="J17" s="195"/>
    </row>
    <row r="18" spans="1:10" s="70" customFormat="1" ht="15" customHeight="1">
      <c r="A18" s="223" t="s">
        <v>836</v>
      </c>
      <c r="B18" s="37">
        <v>72</v>
      </c>
      <c r="C18" s="37">
        <v>34</v>
      </c>
      <c r="D18" s="37">
        <v>6</v>
      </c>
      <c r="E18" s="37">
        <v>5</v>
      </c>
      <c r="F18" s="590" t="s">
        <v>41</v>
      </c>
      <c r="G18" s="37">
        <v>19</v>
      </c>
      <c r="H18" s="37">
        <v>8</v>
      </c>
      <c r="I18" s="603" t="s">
        <v>41</v>
      </c>
      <c r="J18" s="195"/>
    </row>
    <row r="19" spans="1:10" s="70" customFormat="1" ht="15" customHeight="1">
      <c r="A19" s="223" t="s">
        <v>837</v>
      </c>
      <c r="B19" s="37">
        <v>78</v>
      </c>
      <c r="C19" s="37">
        <v>26</v>
      </c>
      <c r="D19" s="37">
        <v>3</v>
      </c>
      <c r="E19" s="37">
        <v>4</v>
      </c>
      <c r="F19" s="590" t="s">
        <v>41</v>
      </c>
      <c r="G19" s="37">
        <v>20</v>
      </c>
      <c r="H19" s="37">
        <v>24</v>
      </c>
      <c r="I19" s="602">
        <v>1</v>
      </c>
      <c r="J19" s="195"/>
    </row>
    <row r="20" spans="1:10" s="70" customFormat="1" ht="15" customHeight="1">
      <c r="A20" s="223" t="s">
        <v>375</v>
      </c>
      <c r="B20" s="37">
        <v>1003</v>
      </c>
      <c r="C20" s="37">
        <v>179</v>
      </c>
      <c r="D20" s="37">
        <v>26</v>
      </c>
      <c r="E20" s="37">
        <v>16</v>
      </c>
      <c r="F20" s="37">
        <v>9</v>
      </c>
      <c r="G20" s="37">
        <v>393</v>
      </c>
      <c r="H20" s="37">
        <v>218</v>
      </c>
      <c r="I20" s="602">
        <v>162</v>
      </c>
      <c r="J20" s="195"/>
    </row>
    <row r="21" spans="1:10" s="70" customFormat="1" ht="15" customHeight="1">
      <c r="A21" s="223" t="s">
        <v>838</v>
      </c>
      <c r="B21" s="37">
        <v>708</v>
      </c>
      <c r="C21" s="37">
        <v>166</v>
      </c>
      <c r="D21" s="37">
        <v>26</v>
      </c>
      <c r="E21" s="37">
        <v>13</v>
      </c>
      <c r="F21" s="37">
        <v>1</v>
      </c>
      <c r="G21" s="37">
        <v>243</v>
      </c>
      <c r="H21" s="37">
        <v>135</v>
      </c>
      <c r="I21" s="602">
        <v>124</v>
      </c>
      <c r="J21" s="195"/>
    </row>
    <row r="22" spans="1:10" s="70" customFormat="1" ht="15" customHeight="1">
      <c r="A22" s="223" t="s">
        <v>376</v>
      </c>
      <c r="B22" s="37">
        <v>4804</v>
      </c>
      <c r="C22" s="37">
        <v>978</v>
      </c>
      <c r="D22" s="37">
        <v>65</v>
      </c>
      <c r="E22" s="37">
        <v>129</v>
      </c>
      <c r="F22" s="37">
        <v>72</v>
      </c>
      <c r="G22" s="37">
        <v>1955</v>
      </c>
      <c r="H22" s="37">
        <v>1166</v>
      </c>
      <c r="I22" s="602">
        <v>439</v>
      </c>
      <c r="J22" s="195"/>
    </row>
    <row r="23" spans="1:10" s="70" customFormat="1" ht="15" customHeight="1">
      <c r="A23" s="223" t="s">
        <v>839</v>
      </c>
      <c r="B23" s="37">
        <v>3880</v>
      </c>
      <c r="C23" s="37">
        <v>882</v>
      </c>
      <c r="D23" s="37">
        <v>60</v>
      </c>
      <c r="E23" s="37">
        <v>92</v>
      </c>
      <c r="F23" s="37">
        <v>47</v>
      </c>
      <c r="G23" s="37">
        <v>1531</v>
      </c>
      <c r="H23" s="37">
        <v>904</v>
      </c>
      <c r="I23" s="602">
        <v>364</v>
      </c>
      <c r="J23" s="195"/>
    </row>
    <row r="24" spans="1:10" s="70" customFormat="1" ht="15" customHeight="1">
      <c r="A24" s="223" t="s">
        <v>377</v>
      </c>
      <c r="B24" s="37">
        <v>12088</v>
      </c>
      <c r="C24" s="37">
        <v>1900</v>
      </c>
      <c r="D24" s="37">
        <v>382</v>
      </c>
      <c r="E24" s="37">
        <v>810</v>
      </c>
      <c r="F24" s="37">
        <v>293</v>
      </c>
      <c r="G24" s="37">
        <v>3578</v>
      </c>
      <c r="H24" s="37">
        <v>3635</v>
      </c>
      <c r="I24" s="602">
        <v>1490</v>
      </c>
      <c r="J24" s="195"/>
    </row>
    <row r="25" spans="1:10" s="70" customFormat="1" ht="15" customHeight="1">
      <c r="A25" s="223" t="s">
        <v>840</v>
      </c>
      <c r="B25" s="37">
        <v>10460</v>
      </c>
      <c r="C25" s="37">
        <v>1703</v>
      </c>
      <c r="D25" s="37">
        <v>369</v>
      </c>
      <c r="E25" s="37">
        <v>777</v>
      </c>
      <c r="F25" s="37">
        <v>291</v>
      </c>
      <c r="G25" s="37">
        <v>2967</v>
      </c>
      <c r="H25" s="37">
        <v>3240</v>
      </c>
      <c r="I25" s="602">
        <v>1113</v>
      </c>
      <c r="J25" s="195"/>
    </row>
    <row r="26" spans="1:10" s="70" customFormat="1" ht="15" customHeight="1">
      <c r="A26" s="223" t="s">
        <v>378</v>
      </c>
      <c r="B26" s="37">
        <v>232</v>
      </c>
      <c r="C26" s="37">
        <v>72</v>
      </c>
      <c r="D26" s="37">
        <v>9</v>
      </c>
      <c r="E26" s="37">
        <v>8</v>
      </c>
      <c r="F26" s="37">
        <v>7</v>
      </c>
      <c r="G26" s="37">
        <v>91</v>
      </c>
      <c r="H26" s="37">
        <v>36</v>
      </c>
      <c r="I26" s="602">
        <v>9</v>
      </c>
      <c r="J26" s="195"/>
    </row>
    <row r="27" spans="1:10" s="70" customFormat="1" ht="15" customHeight="1">
      <c r="A27" s="223" t="s">
        <v>841</v>
      </c>
      <c r="B27" s="37">
        <v>155</v>
      </c>
      <c r="C27" s="37">
        <v>67</v>
      </c>
      <c r="D27" s="37">
        <v>9</v>
      </c>
      <c r="E27" s="37">
        <v>5</v>
      </c>
      <c r="F27" s="37">
        <v>7</v>
      </c>
      <c r="G27" s="37">
        <v>53</v>
      </c>
      <c r="H27" s="37">
        <v>7</v>
      </c>
      <c r="I27" s="602">
        <v>7</v>
      </c>
      <c r="J27" s="195"/>
    </row>
    <row r="28" spans="1:10" s="70" customFormat="1" ht="15" customHeight="1">
      <c r="A28" s="223" t="s">
        <v>379</v>
      </c>
      <c r="B28" s="37">
        <v>804</v>
      </c>
      <c r="C28" s="37">
        <v>166</v>
      </c>
      <c r="D28" s="37">
        <v>16</v>
      </c>
      <c r="E28" s="37">
        <v>10</v>
      </c>
      <c r="F28" s="37">
        <v>11</v>
      </c>
      <c r="G28" s="37">
        <v>371</v>
      </c>
      <c r="H28" s="37">
        <v>196</v>
      </c>
      <c r="I28" s="602">
        <v>34</v>
      </c>
      <c r="J28" s="195"/>
    </row>
    <row r="29" spans="1:10" s="70" customFormat="1" ht="15" customHeight="1">
      <c r="A29" s="223" t="s">
        <v>842</v>
      </c>
      <c r="B29" s="37">
        <v>353</v>
      </c>
      <c r="C29" s="37">
        <v>119</v>
      </c>
      <c r="D29" s="37">
        <v>15</v>
      </c>
      <c r="E29" s="37">
        <v>4</v>
      </c>
      <c r="F29" s="37">
        <v>10</v>
      </c>
      <c r="G29" s="37">
        <v>121</v>
      </c>
      <c r="H29" s="37">
        <v>76</v>
      </c>
      <c r="I29" s="602">
        <v>8</v>
      </c>
      <c r="J29" s="195"/>
    </row>
    <row r="30" spans="1:10" s="70" customFormat="1" ht="15" customHeight="1">
      <c r="A30" s="223" t="s">
        <v>380</v>
      </c>
      <c r="B30" s="37">
        <v>787</v>
      </c>
      <c r="C30" s="37">
        <v>126</v>
      </c>
      <c r="D30" s="37">
        <v>13</v>
      </c>
      <c r="E30" s="37">
        <v>6</v>
      </c>
      <c r="F30" s="37">
        <v>5</v>
      </c>
      <c r="G30" s="37">
        <v>345</v>
      </c>
      <c r="H30" s="37">
        <v>215</v>
      </c>
      <c r="I30" s="602">
        <v>77</v>
      </c>
      <c r="J30" s="195"/>
    </row>
    <row r="31" spans="1:10" s="70" customFormat="1" ht="15" customHeight="1">
      <c r="A31" s="223" t="s">
        <v>843</v>
      </c>
      <c r="B31" s="37">
        <v>620</v>
      </c>
      <c r="C31" s="37">
        <v>99</v>
      </c>
      <c r="D31" s="37">
        <v>7</v>
      </c>
      <c r="E31" s="37">
        <v>5</v>
      </c>
      <c r="F31" s="37">
        <v>1</v>
      </c>
      <c r="G31" s="37">
        <v>259</v>
      </c>
      <c r="H31" s="37">
        <v>179</v>
      </c>
      <c r="I31" s="602">
        <v>70</v>
      </c>
      <c r="J31" s="195"/>
    </row>
    <row r="32" spans="1:10" s="70" customFormat="1" ht="15" customHeight="1">
      <c r="A32" s="223" t="s">
        <v>381</v>
      </c>
      <c r="B32" s="37">
        <v>1666</v>
      </c>
      <c r="C32" s="37">
        <v>291</v>
      </c>
      <c r="D32" s="37">
        <v>31</v>
      </c>
      <c r="E32" s="37">
        <v>133</v>
      </c>
      <c r="F32" s="37">
        <v>161</v>
      </c>
      <c r="G32" s="37">
        <v>488</v>
      </c>
      <c r="H32" s="37">
        <v>470</v>
      </c>
      <c r="I32" s="602">
        <v>92</v>
      </c>
      <c r="J32" s="195"/>
    </row>
    <row r="33" spans="1:10" s="70" customFormat="1" ht="15" customHeight="1">
      <c r="A33" s="223" t="s">
        <v>844</v>
      </c>
      <c r="B33" s="37">
        <v>621</v>
      </c>
      <c r="C33" s="37">
        <v>176</v>
      </c>
      <c r="D33" s="37">
        <v>19</v>
      </c>
      <c r="E33" s="37">
        <v>117</v>
      </c>
      <c r="F33" s="37">
        <v>80</v>
      </c>
      <c r="G33" s="37">
        <v>149</v>
      </c>
      <c r="H33" s="37">
        <v>63</v>
      </c>
      <c r="I33" s="602">
        <v>17</v>
      </c>
      <c r="J33" s="195"/>
    </row>
    <row r="34" spans="1:10" s="70" customFormat="1" ht="15" customHeight="1">
      <c r="A34" s="223" t="s">
        <v>382</v>
      </c>
      <c r="B34" s="37">
        <v>2133</v>
      </c>
      <c r="C34" s="37">
        <v>265</v>
      </c>
      <c r="D34" s="37">
        <v>30</v>
      </c>
      <c r="E34" s="37">
        <v>175</v>
      </c>
      <c r="F34" s="37">
        <v>28</v>
      </c>
      <c r="G34" s="37">
        <v>858</v>
      </c>
      <c r="H34" s="37">
        <v>594</v>
      </c>
      <c r="I34" s="602">
        <v>183</v>
      </c>
      <c r="J34" s="195"/>
    </row>
    <row r="35" spans="1:10" s="70" customFormat="1" ht="15" customHeight="1">
      <c r="A35" s="223" t="s">
        <v>845</v>
      </c>
      <c r="B35" s="37">
        <v>499</v>
      </c>
      <c r="C35" s="37">
        <v>94</v>
      </c>
      <c r="D35" s="37">
        <v>11</v>
      </c>
      <c r="E35" s="37">
        <v>19</v>
      </c>
      <c r="F35" s="37">
        <v>4</v>
      </c>
      <c r="G35" s="37">
        <v>177</v>
      </c>
      <c r="H35" s="37">
        <v>165</v>
      </c>
      <c r="I35" s="602">
        <v>29</v>
      </c>
      <c r="J35" s="195"/>
    </row>
    <row r="36" spans="1:10" s="70" customFormat="1" ht="15" customHeight="1">
      <c r="A36" s="223" t="s">
        <v>383</v>
      </c>
      <c r="B36" s="37">
        <v>543</v>
      </c>
      <c r="C36" s="37">
        <v>83</v>
      </c>
      <c r="D36" s="37">
        <v>12</v>
      </c>
      <c r="E36" s="37">
        <v>53</v>
      </c>
      <c r="F36" s="37">
        <v>33</v>
      </c>
      <c r="G36" s="37">
        <v>217</v>
      </c>
      <c r="H36" s="37">
        <v>79</v>
      </c>
      <c r="I36" s="602">
        <v>66</v>
      </c>
      <c r="J36" s="195"/>
    </row>
    <row r="37" spans="1:10" s="70" customFormat="1" ht="15" customHeight="1">
      <c r="A37" s="223" t="s">
        <v>846</v>
      </c>
      <c r="B37" s="37">
        <v>335</v>
      </c>
      <c r="C37" s="37">
        <v>53</v>
      </c>
      <c r="D37" s="37">
        <v>12</v>
      </c>
      <c r="E37" s="37">
        <v>40</v>
      </c>
      <c r="F37" s="37">
        <v>32</v>
      </c>
      <c r="G37" s="37">
        <v>121</v>
      </c>
      <c r="H37" s="37">
        <v>35</v>
      </c>
      <c r="I37" s="602">
        <v>42</v>
      </c>
      <c r="J37" s="195"/>
    </row>
    <row r="38" spans="1:10" s="70" customFormat="1" ht="15" customHeight="1">
      <c r="A38" s="223" t="s">
        <v>384</v>
      </c>
      <c r="B38" s="37">
        <v>357</v>
      </c>
      <c r="C38" s="37">
        <v>72</v>
      </c>
      <c r="D38" s="37">
        <v>8</v>
      </c>
      <c r="E38" s="37">
        <v>7</v>
      </c>
      <c r="F38" s="37">
        <v>1</v>
      </c>
      <c r="G38" s="37">
        <v>183</v>
      </c>
      <c r="H38" s="37">
        <v>64</v>
      </c>
      <c r="I38" s="602">
        <v>22</v>
      </c>
      <c r="J38" s="195"/>
    </row>
    <row r="39" spans="1:10" s="70" customFormat="1" ht="15" customHeight="1">
      <c r="A39" s="223" t="s">
        <v>847</v>
      </c>
      <c r="B39" s="37">
        <v>145</v>
      </c>
      <c r="C39" s="37">
        <v>45</v>
      </c>
      <c r="D39" s="37">
        <v>3</v>
      </c>
      <c r="E39" s="37">
        <v>3</v>
      </c>
      <c r="F39" s="590" t="s">
        <v>41</v>
      </c>
      <c r="G39" s="37">
        <v>74</v>
      </c>
      <c r="H39" s="37">
        <v>10</v>
      </c>
      <c r="I39" s="602">
        <v>10</v>
      </c>
      <c r="J39" s="195"/>
    </row>
    <row r="40" spans="1:10" s="70" customFormat="1" ht="15" customHeight="1">
      <c r="A40" s="223" t="s">
        <v>385</v>
      </c>
      <c r="B40" s="37">
        <v>2723</v>
      </c>
      <c r="C40" s="37">
        <v>438</v>
      </c>
      <c r="D40" s="37">
        <v>43</v>
      </c>
      <c r="E40" s="37">
        <v>60</v>
      </c>
      <c r="F40" s="37">
        <v>10</v>
      </c>
      <c r="G40" s="37">
        <v>791</v>
      </c>
      <c r="H40" s="37">
        <v>1027</v>
      </c>
      <c r="I40" s="602">
        <v>354</v>
      </c>
      <c r="J40" s="195"/>
    </row>
    <row r="41" spans="1:10" s="70" customFormat="1" ht="15" customHeight="1">
      <c r="A41" s="223" t="s">
        <v>848</v>
      </c>
      <c r="B41" s="37">
        <v>1993</v>
      </c>
      <c r="C41" s="37">
        <v>369</v>
      </c>
      <c r="D41" s="37">
        <v>39</v>
      </c>
      <c r="E41" s="37">
        <v>36</v>
      </c>
      <c r="F41" s="37">
        <v>10</v>
      </c>
      <c r="G41" s="37">
        <v>509</v>
      </c>
      <c r="H41" s="37">
        <v>801</v>
      </c>
      <c r="I41" s="602">
        <v>229</v>
      </c>
      <c r="J41" s="195"/>
    </row>
    <row r="42" spans="1:10" s="70" customFormat="1" ht="15" customHeight="1">
      <c r="A42" s="223" t="s">
        <v>386</v>
      </c>
      <c r="B42" s="37">
        <v>637</v>
      </c>
      <c r="C42" s="37">
        <v>152</v>
      </c>
      <c r="D42" s="37">
        <v>20</v>
      </c>
      <c r="E42" s="37">
        <v>10</v>
      </c>
      <c r="F42" s="37">
        <v>5</v>
      </c>
      <c r="G42" s="37">
        <v>139</v>
      </c>
      <c r="H42" s="37">
        <v>272</v>
      </c>
      <c r="I42" s="602">
        <v>39</v>
      </c>
      <c r="J42" s="564"/>
    </row>
    <row r="43" spans="1:10" s="70" customFormat="1" ht="15" customHeight="1">
      <c r="A43" s="223" t="s">
        <v>849</v>
      </c>
      <c r="B43" s="37">
        <v>291</v>
      </c>
      <c r="C43" s="37">
        <v>120</v>
      </c>
      <c r="D43" s="37">
        <v>13</v>
      </c>
      <c r="E43" s="37">
        <v>7</v>
      </c>
      <c r="F43" s="37">
        <v>2</v>
      </c>
      <c r="G43" s="37">
        <v>76</v>
      </c>
      <c r="H43" s="37">
        <v>57</v>
      </c>
      <c r="I43" s="602">
        <v>16</v>
      </c>
      <c r="J43" s="195"/>
    </row>
    <row r="44" spans="1:10" s="70" customFormat="1" ht="15" customHeight="1">
      <c r="F44" s="292"/>
    </row>
    <row r="45" spans="1:10" s="70" customFormat="1" ht="15" customHeight="1"/>
    <row r="46" spans="1:10" s="70" customFormat="1" ht="15" customHeight="1"/>
    <row r="47" spans="1:10" s="70" customFormat="1" ht="15" customHeight="1"/>
    <row r="48" spans="1:10" s="70" customFormat="1" ht="15" customHeight="1"/>
    <row r="49" s="70" customFormat="1" ht="15" customHeight="1"/>
    <row r="50" s="70" customFormat="1" ht="15" customHeight="1"/>
    <row r="51" s="70" customFormat="1" ht="15" customHeight="1"/>
    <row r="52" s="70" customFormat="1" ht="15" customHeight="1"/>
    <row r="53" s="70" customFormat="1" ht="15" customHeight="1"/>
    <row r="54" s="70" customFormat="1" ht="15" customHeight="1"/>
    <row r="55" s="70" customFormat="1" ht="15" customHeight="1"/>
    <row r="56" s="70" customFormat="1" ht="15" customHeight="1"/>
    <row r="57" s="70" customFormat="1" ht="15" customHeight="1"/>
    <row r="58" s="70" customFormat="1" ht="15" customHeight="1"/>
    <row r="59" s="70" customFormat="1" ht="15" customHeight="1"/>
    <row r="60" s="70" customFormat="1" ht="15" customHeight="1"/>
    <row r="61" s="70" customFormat="1" ht="15" customHeight="1"/>
    <row r="62" s="70" customFormat="1" ht="15" customHeight="1"/>
    <row r="63" s="70" customFormat="1" ht="15" customHeight="1"/>
    <row r="64" s="70" customFormat="1" ht="15" customHeight="1"/>
    <row r="65" s="70" customFormat="1" ht="15" customHeight="1"/>
    <row r="66" s="70" customFormat="1" ht="15" customHeight="1"/>
    <row r="67" s="70" customFormat="1" ht="15" customHeight="1"/>
    <row r="68" s="70" customFormat="1" ht="15" customHeight="1"/>
    <row r="69" s="70" customFormat="1" ht="15" customHeight="1"/>
    <row r="70" s="70" customFormat="1" ht="15" customHeight="1"/>
    <row r="71" s="70" customFormat="1" ht="15" customHeight="1"/>
    <row r="72" s="70" customFormat="1" ht="15" customHeight="1"/>
    <row r="73" s="70" customFormat="1" ht="15" customHeight="1"/>
    <row r="74" s="70" customFormat="1" ht="15" customHeight="1"/>
    <row r="75" s="70" customFormat="1" ht="15" customHeight="1"/>
    <row r="76" s="70" customFormat="1" ht="15" customHeight="1"/>
    <row r="77" s="70" customFormat="1" ht="15" customHeight="1"/>
    <row r="78" s="70" customFormat="1" ht="15" customHeight="1"/>
    <row r="79" s="70" customFormat="1" ht="15" customHeight="1"/>
    <row r="80" s="70" customFormat="1" ht="15" customHeight="1"/>
    <row r="81" s="70" customFormat="1" ht="15" customHeight="1"/>
    <row r="82" s="70" customFormat="1" ht="15" customHeight="1"/>
    <row r="83" s="70" customFormat="1" ht="15" customHeight="1"/>
    <row r="84" s="70" customFormat="1" ht="15" customHeight="1"/>
    <row r="85" s="70" customFormat="1" ht="15" customHeight="1"/>
    <row r="86" s="70" customFormat="1" ht="15" customHeight="1"/>
    <row r="87" s="70" customFormat="1" ht="15" customHeight="1"/>
    <row r="88" s="70" customFormat="1" ht="15" customHeight="1"/>
    <row r="89" s="70" customFormat="1" ht="15" customHeight="1"/>
    <row r="90" s="70" customFormat="1" ht="15" customHeight="1"/>
    <row r="91" s="70" customFormat="1" ht="15" customHeight="1"/>
    <row r="92" s="70" customFormat="1" ht="15" customHeight="1"/>
    <row r="93" s="70" customFormat="1" ht="15" customHeight="1"/>
    <row r="94" s="70" customFormat="1" ht="15" customHeight="1"/>
    <row r="95" s="70" customFormat="1" ht="15" customHeight="1"/>
    <row r="96" s="70" customFormat="1" ht="15" customHeight="1"/>
    <row r="97" s="70" customFormat="1" ht="15" customHeight="1"/>
    <row r="98" s="70" customFormat="1" ht="15" customHeight="1"/>
    <row r="99" s="70" customFormat="1" ht="15" customHeight="1"/>
    <row r="100" s="70" customFormat="1" ht="15" customHeight="1"/>
    <row r="101" s="70" customFormat="1" ht="15" customHeight="1"/>
    <row r="102" s="70" customFormat="1" ht="15" customHeight="1"/>
    <row r="103" s="70" customFormat="1" ht="15" customHeight="1"/>
    <row r="104" s="70" customFormat="1" ht="15" customHeight="1"/>
    <row r="105" s="70" customFormat="1" ht="15" customHeight="1"/>
    <row r="106" s="70" customFormat="1" ht="15" customHeight="1"/>
    <row r="107" s="70" customFormat="1" ht="15" customHeight="1"/>
    <row r="108" s="70" customFormat="1" ht="15" customHeight="1"/>
    <row r="109" s="70" customFormat="1" ht="15" customHeight="1"/>
    <row r="110" s="70" customFormat="1" ht="15" customHeight="1"/>
    <row r="111" s="70" customFormat="1" ht="15" customHeight="1"/>
    <row r="112" s="70" customFormat="1" ht="15" customHeight="1"/>
    <row r="113" s="70" customFormat="1" ht="15" customHeight="1"/>
    <row r="114" s="70" customFormat="1" ht="15" customHeight="1"/>
    <row r="115" s="70" customFormat="1" ht="15" customHeight="1"/>
    <row r="116" s="70" customFormat="1" ht="15" customHeight="1"/>
    <row r="117" s="70" customFormat="1" ht="15" customHeight="1"/>
    <row r="118" s="219" customFormat="1" ht="15.9" customHeight="1"/>
    <row r="119" s="219" customFormat="1" ht="15.9" customHeight="1"/>
    <row r="120" s="219" customFormat="1" ht="15.9" customHeight="1"/>
    <row r="121" s="219" customFormat="1" ht="15.9" customHeight="1"/>
    <row r="122" s="219" customFormat="1" ht="15.9" customHeight="1"/>
    <row r="123" s="219" customFormat="1" ht="15.9" customHeight="1"/>
  </sheetData>
  <mergeCells count="11">
    <mergeCell ref="I6:I7"/>
    <mergeCell ref="A3:I3"/>
    <mergeCell ref="A4:A7"/>
    <mergeCell ref="B4:B7"/>
    <mergeCell ref="C4:C7"/>
    <mergeCell ref="D4:D7"/>
    <mergeCell ref="E4:E7"/>
    <mergeCell ref="F4:F7"/>
    <mergeCell ref="G4:G7"/>
    <mergeCell ref="H4:I5"/>
    <mergeCell ref="H6:H7"/>
  </mergeCells>
  <hyperlinks>
    <hyperlink ref="A3:B3" location="'Spis treści'!A1" display="'Spis treści'!A1" xr:uid="{00000000-0004-0000-3A00-000000000000}"/>
    <hyperlink ref="A3:I3" location="'Spis tablic_DZIAŁ IV'!A1" display="'Spis tablic_DZIAŁ IV'!A1" xr:uid="{00000000-0004-0000-3A00-000001000000}"/>
  </hyperlinks>
  <pageMargins left="0.75" right="0.75" top="1" bottom="1" header="0.5" footer="0.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E37"/>
  <sheetViews>
    <sheetView zoomScaleNormal="100" workbookViewId="0">
      <selection activeCell="A14" sqref="A14"/>
    </sheetView>
  </sheetViews>
  <sheetFormatPr defaultColWidth="9.109375" defaultRowHeight="15.9" customHeight="1"/>
  <cols>
    <col min="1" max="3" width="37.5546875" style="580" customWidth="1"/>
    <col min="4" max="4" width="9.44140625" style="616" bestFit="1" customWidth="1"/>
    <col min="5" max="16384" width="9.109375" style="580"/>
  </cols>
  <sheetData>
    <row r="1" spans="1:5" s="541" customFormat="1" ht="15" customHeight="1">
      <c r="A1" s="539" t="s">
        <v>2143</v>
      </c>
      <c r="B1" s="539"/>
      <c r="C1" s="540"/>
      <c r="D1" s="604"/>
      <c r="E1" s="9"/>
    </row>
    <row r="2" spans="1:5" s="609" customFormat="1" ht="15" customHeight="1">
      <c r="A2" s="6" t="s">
        <v>850</v>
      </c>
      <c r="B2" s="605"/>
      <c r="C2" s="606"/>
      <c r="D2" s="607"/>
      <c r="E2" s="608"/>
    </row>
    <row r="3" spans="1:5" s="145" customFormat="1" ht="24.9" customHeight="1">
      <c r="A3" s="2115" t="s">
        <v>11</v>
      </c>
      <c r="B3" s="2115"/>
      <c r="C3" s="2115"/>
      <c r="D3" s="610"/>
      <c r="E3" s="611"/>
    </row>
    <row r="4" spans="1:5" s="584" customFormat="1" ht="24.9" customHeight="1">
      <c r="A4" s="2164" t="s">
        <v>851</v>
      </c>
      <c r="B4" s="2191" t="s">
        <v>708</v>
      </c>
      <c r="C4" s="2049" t="s">
        <v>852</v>
      </c>
      <c r="D4" s="1828"/>
    </row>
    <row r="5" spans="1:5" s="584" customFormat="1" ht="24.9" customHeight="1">
      <c r="A5" s="2165"/>
      <c r="B5" s="2191"/>
      <c r="C5" s="2051"/>
      <c r="D5" s="1829"/>
    </row>
    <row r="6" spans="1:5" s="70" customFormat="1" ht="15" customHeight="1">
      <c r="A6" s="612" t="s">
        <v>853</v>
      </c>
      <c r="B6" s="37">
        <v>5145</v>
      </c>
      <c r="C6" s="1546" t="s">
        <v>854</v>
      </c>
      <c r="D6" s="613"/>
    </row>
    <row r="7" spans="1:5" s="70" customFormat="1" ht="15" customHeight="1">
      <c r="A7" s="588">
        <v>2025</v>
      </c>
      <c r="B7" s="32">
        <v>4978</v>
      </c>
      <c r="C7" s="589"/>
      <c r="D7" s="613"/>
    </row>
    <row r="8" spans="1:5" s="70" customFormat="1" ht="15" customHeight="1">
      <c r="A8" s="585" t="s">
        <v>855</v>
      </c>
      <c r="B8" s="37">
        <v>44</v>
      </c>
      <c r="C8" s="550" t="s">
        <v>856</v>
      </c>
      <c r="D8" s="614"/>
    </row>
    <row r="9" spans="1:5" s="70" customFormat="1" ht="15" customHeight="1">
      <c r="A9" s="585" t="s">
        <v>857</v>
      </c>
      <c r="B9" s="37"/>
      <c r="C9" s="550" t="s">
        <v>858</v>
      </c>
      <c r="D9" s="613"/>
    </row>
    <row r="10" spans="1:5" s="70" customFormat="1" ht="15" customHeight="1">
      <c r="A10" s="585" t="s">
        <v>859</v>
      </c>
      <c r="B10" s="37">
        <v>36</v>
      </c>
      <c r="C10" s="550" t="s">
        <v>860</v>
      </c>
      <c r="D10" s="613"/>
    </row>
    <row r="11" spans="1:5" s="70" customFormat="1" ht="15" customHeight="1">
      <c r="A11" s="585" t="s">
        <v>861</v>
      </c>
      <c r="B11" s="37">
        <v>2</v>
      </c>
      <c r="C11" s="550" t="s">
        <v>862</v>
      </c>
      <c r="D11" s="613"/>
    </row>
    <row r="12" spans="1:5" s="70" customFormat="1" ht="15" customHeight="1">
      <c r="A12" s="585" t="s">
        <v>863</v>
      </c>
      <c r="B12" s="37">
        <v>6</v>
      </c>
      <c r="C12" s="550" t="s">
        <v>864</v>
      </c>
      <c r="D12" s="613"/>
    </row>
    <row r="13" spans="1:5" s="70" customFormat="1" ht="15" customHeight="1">
      <c r="A13" s="585" t="s">
        <v>865</v>
      </c>
      <c r="B13" s="37">
        <v>4934</v>
      </c>
      <c r="C13" s="550" t="s">
        <v>866</v>
      </c>
      <c r="D13" s="614"/>
    </row>
    <row r="14" spans="1:5" s="70" customFormat="1" ht="15" customHeight="1">
      <c r="A14" s="585" t="s">
        <v>867</v>
      </c>
      <c r="B14" s="37">
        <v>268</v>
      </c>
      <c r="C14" s="550" t="s">
        <v>868</v>
      </c>
      <c r="D14" s="613"/>
    </row>
    <row r="15" spans="1:5" s="70" customFormat="1" ht="15" customHeight="1">
      <c r="A15" s="585" t="s">
        <v>857</v>
      </c>
      <c r="B15" s="37"/>
      <c r="C15" s="550" t="s">
        <v>858</v>
      </c>
      <c r="D15" s="613"/>
    </row>
    <row r="16" spans="1:5" s="70" customFormat="1" ht="15" customHeight="1">
      <c r="A16" s="585" t="s">
        <v>869</v>
      </c>
      <c r="B16" s="37">
        <v>248</v>
      </c>
      <c r="C16" s="550" t="s">
        <v>870</v>
      </c>
      <c r="D16" s="613"/>
    </row>
    <row r="17" spans="1:4" s="70" customFormat="1" ht="15" customHeight="1">
      <c r="A17" s="585" t="s">
        <v>871</v>
      </c>
      <c r="B17" s="37">
        <v>103</v>
      </c>
      <c r="C17" s="550" t="s">
        <v>872</v>
      </c>
      <c r="D17" s="613"/>
    </row>
    <row r="18" spans="1:4" s="70" customFormat="1" ht="15" customHeight="1">
      <c r="A18" s="585" t="s">
        <v>873</v>
      </c>
      <c r="B18" s="37">
        <v>1146</v>
      </c>
      <c r="C18" s="550" t="s">
        <v>874</v>
      </c>
      <c r="D18" s="613"/>
    </row>
    <row r="19" spans="1:4" s="70" customFormat="1" ht="15" customHeight="1">
      <c r="A19" s="585" t="s">
        <v>875</v>
      </c>
      <c r="B19" s="37">
        <v>558</v>
      </c>
      <c r="C19" s="550" t="s">
        <v>876</v>
      </c>
      <c r="D19" s="613"/>
    </row>
    <row r="20" spans="1:4" s="70" customFormat="1" ht="15" customHeight="1">
      <c r="A20" s="585" t="s">
        <v>877</v>
      </c>
      <c r="B20" s="37">
        <v>1285</v>
      </c>
      <c r="C20" s="550" t="s">
        <v>878</v>
      </c>
      <c r="D20" s="613"/>
    </row>
    <row r="21" spans="1:4" s="70" customFormat="1" ht="15" customHeight="1">
      <c r="A21" s="585" t="s">
        <v>879</v>
      </c>
      <c r="B21" s="37">
        <v>327</v>
      </c>
      <c r="C21" s="550" t="s">
        <v>2745</v>
      </c>
      <c r="D21" s="613"/>
    </row>
    <row r="22" spans="1:4" s="70" customFormat="1" ht="15" customHeight="1">
      <c r="A22" s="585" t="s">
        <v>880</v>
      </c>
      <c r="B22" s="37">
        <v>689</v>
      </c>
      <c r="C22" s="550" t="s">
        <v>881</v>
      </c>
      <c r="D22" s="613"/>
    </row>
    <row r="23" spans="1:4" s="70" customFormat="1" ht="15" customHeight="1">
      <c r="A23" s="585" t="s">
        <v>882</v>
      </c>
      <c r="B23" s="37">
        <v>578</v>
      </c>
      <c r="C23" s="550" t="s">
        <v>883</v>
      </c>
      <c r="D23" s="613"/>
    </row>
    <row r="24" spans="1:4" s="70" customFormat="1" ht="15" customHeight="1">
      <c r="A24" s="223"/>
      <c r="B24" s="223"/>
      <c r="D24" s="613"/>
    </row>
    <row r="25" spans="1:4" s="70" customFormat="1" ht="15" customHeight="1">
      <c r="A25" s="223"/>
      <c r="B25" s="564"/>
      <c r="D25" s="613"/>
    </row>
    <row r="26" spans="1:4" s="70" customFormat="1" ht="15" customHeight="1">
      <c r="A26" s="223"/>
      <c r="B26" s="564"/>
      <c r="D26" s="613"/>
    </row>
    <row r="27" spans="1:4" s="70" customFormat="1" ht="15" customHeight="1">
      <c r="A27" s="223"/>
      <c r="B27" s="564"/>
      <c r="D27" s="613"/>
    </row>
    <row r="28" spans="1:4" s="70" customFormat="1" ht="15" customHeight="1">
      <c r="D28" s="613"/>
    </row>
    <row r="29" spans="1:4" s="70" customFormat="1" ht="15" customHeight="1">
      <c r="D29" s="613"/>
    </row>
    <row r="30" spans="1:4" s="70" customFormat="1" ht="15" customHeight="1">
      <c r="D30" s="613"/>
    </row>
    <row r="31" spans="1:4" s="57" customFormat="1" ht="15" customHeight="1">
      <c r="D31" s="615"/>
    </row>
    <row r="32" spans="1:4" s="57" customFormat="1" ht="15" customHeight="1">
      <c r="D32" s="615"/>
    </row>
    <row r="33" spans="4:4" s="57" customFormat="1" ht="15" customHeight="1">
      <c r="D33" s="615"/>
    </row>
    <row r="34" spans="4:4" s="57" customFormat="1" ht="15" customHeight="1">
      <c r="D34" s="615"/>
    </row>
    <row r="35" spans="4:4" s="57" customFormat="1" ht="15" customHeight="1">
      <c r="D35" s="615"/>
    </row>
    <row r="36" spans="4:4" s="57" customFormat="1" ht="15" customHeight="1">
      <c r="D36" s="615"/>
    </row>
    <row r="37" spans="4:4" s="57" customFormat="1" ht="15" customHeight="1">
      <c r="D37" s="615"/>
    </row>
  </sheetData>
  <mergeCells count="4">
    <mergeCell ref="A3:C3"/>
    <mergeCell ref="A4:A5"/>
    <mergeCell ref="B4:B5"/>
    <mergeCell ref="C4:C5"/>
  </mergeCells>
  <hyperlinks>
    <hyperlink ref="A3:B3" location="'Spis tablic'!A1" display="'Spis tablic'!A1" xr:uid="{00000000-0004-0000-3B00-000000000000}"/>
    <hyperlink ref="A3:C3" location="'Spis tablic_DZIAŁ IV'!A1" display="'Spis tablic_DZIAŁ IV'!A1" xr:uid="{00000000-0004-0000-3B00-000001000000}"/>
  </hyperlinks>
  <pageMargins left="0.75" right="0.75" top="1" bottom="1" header="0.5" footer="0.5"/>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130"/>
  <sheetViews>
    <sheetView topLeftCell="B4" zoomScaleNormal="100" workbookViewId="0">
      <selection activeCell="B36" sqref="B36"/>
    </sheetView>
  </sheetViews>
  <sheetFormatPr defaultColWidth="9.109375" defaultRowHeight="15.9" customHeight="1"/>
  <cols>
    <col min="1" max="1" width="50.109375" style="174" customWidth="1"/>
    <col min="2" max="8" width="16.6640625" style="174" customWidth="1"/>
    <col min="9" max="9" width="50.109375" style="174" customWidth="1"/>
    <col min="10" max="10" width="9.109375" style="174" customWidth="1"/>
    <col min="11" max="11" width="10.44140625" style="174" customWidth="1"/>
    <col min="12" max="16384" width="9.109375" style="174"/>
  </cols>
  <sheetData>
    <row r="1" spans="1:9" s="9" customFormat="1" ht="15" customHeight="1">
      <c r="A1" s="539" t="s">
        <v>2146</v>
      </c>
      <c r="B1" s="539"/>
      <c r="C1" s="539"/>
      <c r="D1" s="539"/>
      <c r="E1" s="539"/>
      <c r="F1" s="539"/>
      <c r="G1" s="539"/>
      <c r="H1" s="539"/>
    </row>
    <row r="2" spans="1:9" s="203" customFormat="1" ht="15" customHeight="1">
      <c r="A2" s="85" t="s">
        <v>2145</v>
      </c>
      <c r="B2" s="558"/>
      <c r="C2" s="558"/>
      <c r="D2" s="558"/>
      <c r="E2" s="558"/>
      <c r="F2" s="558"/>
      <c r="G2" s="558"/>
      <c r="H2" s="558"/>
    </row>
    <row r="3" spans="1:9" ht="24.9" customHeight="1">
      <c r="A3" s="2115" t="s">
        <v>11</v>
      </c>
      <c r="B3" s="2115"/>
      <c r="C3" s="2115"/>
      <c r="D3" s="2115"/>
      <c r="E3" s="2115"/>
      <c r="F3" s="2115"/>
      <c r="G3" s="2115"/>
      <c r="H3" s="2115"/>
      <c r="I3" s="2115"/>
    </row>
    <row r="4" spans="1:9" s="69" customFormat="1" ht="24.9" customHeight="1">
      <c r="A4" s="2169" t="s">
        <v>773</v>
      </c>
      <c r="B4" s="2304" t="s">
        <v>13</v>
      </c>
      <c r="C4" s="2304" t="s">
        <v>884</v>
      </c>
      <c r="D4" s="2304"/>
      <c r="E4" s="2304"/>
      <c r="F4" s="2304"/>
      <c r="G4" s="2304"/>
      <c r="H4" s="2304"/>
      <c r="I4" s="2290" t="s">
        <v>885</v>
      </c>
    </row>
    <row r="5" spans="1:9" s="584" customFormat="1" ht="24.9" customHeight="1">
      <c r="A5" s="2151"/>
      <c r="B5" s="2141"/>
      <c r="C5" s="2191" t="s">
        <v>886</v>
      </c>
      <c r="D5" s="1769" t="s">
        <v>887</v>
      </c>
      <c r="E5" s="2191" t="s">
        <v>888</v>
      </c>
      <c r="F5" s="2191"/>
      <c r="G5" s="2191"/>
      <c r="H5" s="2191"/>
      <c r="I5" s="2170"/>
    </row>
    <row r="6" spans="1:9" s="584" customFormat="1" ht="24.9" customHeight="1">
      <c r="A6" s="2151"/>
      <c r="B6" s="2141"/>
      <c r="C6" s="2191"/>
      <c r="D6" s="2191" t="s">
        <v>889</v>
      </c>
      <c r="E6" s="2191"/>
      <c r="F6" s="2191" t="s">
        <v>890</v>
      </c>
      <c r="G6" s="2191" t="s">
        <v>891</v>
      </c>
      <c r="H6" s="2191" t="s">
        <v>892</v>
      </c>
      <c r="I6" s="2170"/>
    </row>
    <row r="7" spans="1:9" s="584" customFormat="1" ht="24.9" customHeight="1">
      <c r="A7" s="2158"/>
      <c r="B7" s="2141"/>
      <c r="C7" s="2304"/>
      <c r="D7" s="2304"/>
      <c r="E7" s="2304"/>
      <c r="F7" s="2304"/>
      <c r="G7" s="2304"/>
      <c r="H7" s="2304"/>
      <c r="I7" s="2265"/>
    </row>
    <row r="8" spans="1:9" s="184" customFormat="1" ht="15" customHeight="1">
      <c r="A8" s="617" t="s">
        <v>893</v>
      </c>
      <c r="B8" s="618">
        <v>5101</v>
      </c>
      <c r="C8" s="619">
        <v>291</v>
      </c>
      <c r="D8" s="620">
        <v>105</v>
      </c>
      <c r="E8" s="618">
        <v>1217</v>
      </c>
      <c r="F8" s="618">
        <v>570</v>
      </c>
      <c r="G8" s="621">
        <v>1724</v>
      </c>
      <c r="H8" s="621">
        <v>1194</v>
      </c>
      <c r="I8" s="1547" t="s">
        <v>894</v>
      </c>
    </row>
    <row r="9" spans="1:9" s="179" customFormat="1" ht="15" customHeight="1">
      <c r="A9" s="622">
        <v>2025</v>
      </c>
      <c r="B9" s="623">
        <v>4934</v>
      </c>
      <c r="C9" s="624">
        <v>248</v>
      </c>
      <c r="D9" s="623">
        <v>103</v>
      </c>
      <c r="E9" s="623">
        <v>1146</v>
      </c>
      <c r="F9" s="623">
        <v>558</v>
      </c>
      <c r="G9" s="32">
        <v>1612</v>
      </c>
      <c r="H9" s="32">
        <v>1267</v>
      </c>
      <c r="I9" s="177"/>
    </row>
    <row r="10" spans="1:9" s="184" customFormat="1" ht="15" customHeight="1">
      <c r="A10" s="345" t="s">
        <v>895</v>
      </c>
      <c r="B10" s="37">
        <v>185</v>
      </c>
      <c r="C10" s="590" t="s">
        <v>41</v>
      </c>
      <c r="D10" s="625">
        <v>1</v>
      </c>
      <c r="E10" s="625">
        <v>34</v>
      </c>
      <c r="F10" s="625">
        <v>65</v>
      </c>
      <c r="G10" s="625">
        <v>54</v>
      </c>
      <c r="H10" s="625">
        <v>31</v>
      </c>
      <c r="I10" s="182" t="s">
        <v>896</v>
      </c>
    </row>
    <row r="11" spans="1:9" s="184" customFormat="1" ht="15" customHeight="1">
      <c r="A11" s="345" t="s">
        <v>777</v>
      </c>
      <c r="B11" s="37">
        <v>271</v>
      </c>
      <c r="C11" s="37">
        <v>3</v>
      </c>
      <c r="D11" s="37">
        <v>1</v>
      </c>
      <c r="E11" s="37">
        <v>47</v>
      </c>
      <c r="F11" s="37">
        <v>14</v>
      </c>
      <c r="G11" s="37">
        <v>86</v>
      </c>
      <c r="H11" s="37">
        <v>120</v>
      </c>
      <c r="I11" s="182" t="s">
        <v>778</v>
      </c>
    </row>
    <row r="12" spans="1:9" s="184" customFormat="1" ht="15" customHeight="1">
      <c r="A12" s="345" t="s">
        <v>779</v>
      </c>
      <c r="B12" s="37">
        <v>62</v>
      </c>
      <c r="C12" s="37">
        <v>1</v>
      </c>
      <c r="D12" s="590" t="s">
        <v>41</v>
      </c>
      <c r="E12" s="37">
        <v>6</v>
      </c>
      <c r="F12" s="37">
        <v>12</v>
      </c>
      <c r="G12" s="37">
        <v>32</v>
      </c>
      <c r="H12" s="37">
        <v>11</v>
      </c>
      <c r="I12" s="182" t="s">
        <v>780</v>
      </c>
    </row>
    <row r="13" spans="1:9" s="184" customFormat="1" ht="15" customHeight="1">
      <c r="A13" s="345" t="s">
        <v>781</v>
      </c>
      <c r="B13" s="37">
        <v>364</v>
      </c>
      <c r="C13" s="37">
        <v>9</v>
      </c>
      <c r="D13" s="37">
        <v>3</v>
      </c>
      <c r="E13" s="37">
        <v>75</v>
      </c>
      <c r="F13" s="37">
        <v>41</v>
      </c>
      <c r="G13" s="37">
        <v>143</v>
      </c>
      <c r="H13" s="37">
        <v>93</v>
      </c>
      <c r="I13" s="182" t="s">
        <v>782</v>
      </c>
    </row>
    <row r="14" spans="1:9" s="184" customFormat="1" ht="15" customHeight="1">
      <c r="A14" s="345" t="s">
        <v>783</v>
      </c>
      <c r="B14" s="37">
        <v>1378</v>
      </c>
      <c r="C14" s="37">
        <v>209</v>
      </c>
      <c r="D14" s="37">
        <v>70</v>
      </c>
      <c r="E14" s="37">
        <v>405</v>
      </c>
      <c r="F14" s="37">
        <v>121</v>
      </c>
      <c r="G14" s="37">
        <v>337</v>
      </c>
      <c r="H14" s="37">
        <v>236</v>
      </c>
      <c r="I14" s="182" t="s">
        <v>784</v>
      </c>
    </row>
    <row r="15" spans="1:9" s="184" customFormat="1" ht="15" customHeight="1">
      <c r="A15" s="345" t="s">
        <v>785</v>
      </c>
      <c r="B15" s="37">
        <v>290</v>
      </c>
      <c r="C15" s="37">
        <v>11</v>
      </c>
      <c r="D15" s="37">
        <v>11</v>
      </c>
      <c r="E15" s="37">
        <v>70</v>
      </c>
      <c r="F15" s="37">
        <v>26</v>
      </c>
      <c r="G15" s="37">
        <v>99</v>
      </c>
      <c r="H15" s="37">
        <v>73</v>
      </c>
      <c r="I15" s="182" t="s">
        <v>786</v>
      </c>
    </row>
    <row r="16" spans="1:9" s="184" customFormat="1" ht="22.5" customHeight="1">
      <c r="A16" s="345" t="s">
        <v>897</v>
      </c>
      <c r="B16" s="37">
        <v>197</v>
      </c>
      <c r="C16" s="37">
        <v>2</v>
      </c>
      <c r="D16" s="37">
        <v>4</v>
      </c>
      <c r="E16" s="37">
        <v>47</v>
      </c>
      <c r="F16" s="37">
        <v>17</v>
      </c>
      <c r="G16" s="37">
        <v>92</v>
      </c>
      <c r="H16" s="37">
        <v>35</v>
      </c>
      <c r="I16" s="182" t="s">
        <v>788</v>
      </c>
    </row>
    <row r="17" spans="1:9" s="184" customFormat="1" ht="15" customHeight="1">
      <c r="A17" s="345" t="s">
        <v>789</v>
      </c>
      <c r="B17" s="37">
        <v>45</v>
      </c>
      <c r="C17" s="37">
        <v>1</v>
      </c>
      <c r="D17" s="590" t="s">
        <v>41</v>
      </c>
      <c r="E17" s="37">
        <v>8</v>
      </c>
      <c r="F17" s="37">
        <v>7</v>
      </c>
      <c r="G17" s="37">
        <v>17</v>
      </c>
      <c r="H17" s="37">
        <v>12</v>
      </c>
      <c r="I17" s="182" t="s">
        <v>790</v>
      </c>
    </row>
    <row r="18" spans="1:9" s="184" customFormat="1" ht="15" customHeight="1">
      <c r="A18" s="345" t="s">
        <v>898</v>
      </c>
      <c r="B18" s="37">
        <v>203</v>
      </c>
      <c r="C18" s="37">
        <v>2</v>
      </c>
      <c r="D18" s="590" t="s">
        <v>41</v>
      </c>
      <c r="E18" s="37">
        <v>33</v>
      </c>
      <c r="F18" s="37">
        <v>29</v>
      </c>
      <c r="G18" s="37">
        <v>86</v>
      </c>
      <c r="H18" s="37">
        <v>53</v>
      </c>
      <c r="I18" s="182" t="s">
        <v>792</v>
      </c>
    </row>
    <row r="19" spans="1:9" s="184" customFormat="1" ht="15" customHeight="1">
      <c r="A19" s="345" t="s">
        <v>899</v>
      </c>
      <c r="B19" s="37">
        <v>76</v>
      </c>
      <c r="C19" s="590" t="s">
        <v>41</v>
      </c>
      <c r="D19" s="37">
        <v>1</v>
      </c>
      <c r="E19" s="37">
        <v>11</v>
      </c>
      <c r="F19" s="37">
        <v>5</v>
      </c>
      <c r="G19" s="37">
        <v>25</v>
      </c>
      <c r="H19" s="37">
        <v>34</v>
      </c>
      <c r="I19" s="182" t="s">
        <v>794</v>
      </c>
    </row>
    <row r="20" spans="1:9" s="184" customFormat="1" ht="15" customHeight="1">
      <c r="A20" s="345" t="s">
        <v>900</v>
      </c>
      <c r="B20" s="37">
        <v>69</v>
      </c>
      <c r="C20" s="590" t="s">
        <v>41</v>
      </c>
      <c r="D20" s="590" t="s">
        <v>41</v>
      </c>
      <c r="E20" s="37">
        <v>2</v>
      </c>
      <c r="F20" s="37">
        <v>3</v>
      </c>
      <c r="G20" s="37">
        <v>22</v>
      </c>
      <c r="H20" s="37">
        <v>42</v>
      </c>
      <c r="I20" s="182" t="s">
        <v>796</v>
      </c>
    </row>
    <row r="21" spans="1:9" s="184" customFormat="1" ht="15" customHeight="1">
      <c r="A21" s="345" t="s">
        <v>797</v>
      </c>
      <c r="B21" s="37">
        <v>25</v>
      </c>
      <c r="C21" s="590" t="s">
        <v>41</v>
      </c>
      <c r="D21" s="590" t="s">
        <v>41</v>
      </c>
      <c r="E21" s="37">
        <v>1</v>
      </c>
      <c r="F21" s="37">
        <v>1</v>
      </c>
      <c r="G21" s="37">
        <v>10</v>
      </c>
      <c r="H21" s="37">
        <v>13</v>
      </c>
      <c r="I21" s="182" t="s">
        <v>798</v>
      </c>
    </row>
    <row r="22" spans="1:9" s="184" customFormat="1" ht="15" customHeight="1">
      <c r="A22" s="345" t="s">
        <v>799</v>
      </c>
      <c r="B22" s="37">
        <v>95</v>
      </c>
      <c r="C22" s="590" t="s">
        <v>41</v>
      </c>
      <c r="D22" s="590" t="s">
        <v>41</v>
      </c>
      <c r="E22" s="37">
        <v>11</v>
      </c>
      <c r="F22" s="37">
        <v>8</v>
      </c>
      <c r="G22" s="37">
        <v>46</v>
      </c>
      <c r="H22" s="37">
        <v>30</v>
      </c>
      <c r="I22" s="182" t="s">
        <v>800</v>
      </c>
    </row>
    <row r="23" spans="1:9" s="184" customFormat="1" ht="15" customHeight="1">
      <c r="A23" s="345" t="s">
        <v>901</v>
      </c>
      <c r="B23" s="37">
        <v>366</v>
      </c>
      <c r="C23" s="37">
        <v>1</v>
      </c>
      <c r="D23" s="37">
        <v>1</v>
      </c>
      <c r="E23" s="37">
        <v>64</v>
      </c>
      <c r="F23" s="37">
        <v>79</v>
      </c>
      <c r="G23" s="37">
        <v>194</v>
      </c>
      <c r="H23" s="37">
        <v>27</v>
      </c>
      <c r="I23" s="182" t="s">
        <v>802</v>
      </c>
    </row>
    <row r="24" spans="1:9" s="184" customFormat="1" ht="15" customHeight="1">
      <c r="A24" s="345" t="s">
        <v>803</v>
      </c>
      <c r="B24" s="37">
        <v>315</v>
      </c>
      <c r="C24" s="37">
        <v>2</v>
      </c>
      <c r="D24" s="37">
        <v>2</v>
      </c>
      <c r="E24" s="37">
        <v>110</v>
      </c>
      <c r="F24" s="37">
        <v>55</v>
      </c>
      <c r="G24" s="37">
        <v>104</v>
      </c>
      <c r="H24" s="37">
        <v>42</v>
      </c>
      <c r="I24" s="182" t="s">
        <v>804</v>
      </c>
    </row>
    <row r="25" spans="1:9" s="184" customFormat="1" ht="15" customHeight="1">
      <c r="A25" s="345" t="s">
        <v>902</v>
      </c>
      <c r="B25" s="37">
        <v>151</v>
      </c>
      <c r="C25" s="37">
        <v>1</v>
      </c>
      <c r="D25" s="37">
        <v>3</v>
      </c>
      <c r="E25" s="37">
        <v>55</v>
      </c>
      <c r="F25" s="37">
        <v>24</v>
      </c>
      <c r="G25" s="37">
        <v>41</v>
      </c>
      <c r="H25" s="37">
        <v>27</v>
      </c>
      <c r="I25" s="182" t="s">
        <v>806</v>
      </c>
    </row>
    <row r="26" spans="1:9" s="184" customFormat="1" ht="15" customHeight="1">
      <c r="A26" s="345" t="s">
        <v>807</v>
      </c>
      <c r="B26" s="37">
        <v>52</v>
      </c>
      <c r="C26" s="590" t="s">
        <v>41</v>
      </c>
      <c r="D26" s="37">
        <v>1</v>
      </c>
      <c r="E26" s="37">
        <v>16</v>
      </c>
      <c r="F26" s="37">
        <v>12</v>
      </c>
      <c r="G26" s="37">
        <v>15</v>
      </c>
      <c r="H26" s="37">
        <v>8</v>
      </c>
      <c r="I26" s="182" t="s">
        <v>808</v>
      </c>
    </row>
    <row r="27" spans="1:9" s="184" customFormat="1" ht="15" customHeight="1">
      <c r="A27" s="345" t="s">
        <v>2891</v>
      </c>
      <c r="B27" s="37">
        <v>25</v>
      </c>
      <c r="C27" s="590" t="s">
        <v>41</v>
      </c>
      <c r="D27" s="590" t="s">
        <v>41</v>
      </c>
      <c r="E27" s="37">
        <v>3</v>
      </c>
      <c r="F27" s="37">
        <v>8</v>
      </c>
      <c r="G27" s="37">
        <v>10</v>
      </c>
      <c r="H27" s="37">
        <v>4</v>
      </c>
      <c r="I27" s="182" t="s">
        <v>2859</v>
      </c>
    </row>
    <row r="28" spans="1:9" s="184" customFormat="1" ht="15" customHeight="1">
      <c r="A28" s="345" t="s">
        <v>903</v>
      </c>
      <c r="B28" s="37">
        <v>36</v>
      </c>
      <c r="C28" s="590" t="s">
        <v>41</v>
      </c>
      <c r="D28" s="590" t="s">
        <v>41</v>
      </c>
      <c r="E28" s="37">
        <v>8</v>
      </c>
      <c r="F28" s="37">
        <v>5</v>
      </c>
      <c r="G28" s="37">
        <v>13</v>
      </c>
      <c r="H28" s="37">
        <v>10</v>
      </c>
      <c r="I28" s="182" t="s">
        <v>810</v>
      </c>
    </row>
    <row r="29" spans="1:9" s="184" customFormat="1" ht="15" customHeight="1">
      <c r="A29" s="345" t="s">
        <v>811</v>
      </c>
      <c r="B29" s="37">
        <v>52</v>
      </c>
      <c r="C29" s="590" t="s">
        <v>41</v>
      </c>
      <c r="D29" s="590" t="s">
        <v>41</v>
      </c>
      <c r="E29" s="37">
        <v>5</v>
      </c>
      <c r="F29" s="37">
        <v>2</v>
      </c>
      <c r="G29" s="37">
        <v>17</v>
      </c>
      <c r="H29" s="37">
        <v>28</v>
      </c>
      <c r="I29" s="182" t="s">
        <v>2631</v>
      </c>
    </row>
    <row r="30" spans="1:9" s="184" customFormat="1" ht="15" customHeight="1">
      <c r="A30" s="345" t="s">
        <v>812</v>
      </c>
      <c r="B30" s="37">
        <v>146</v>
      </c>
      <c r="C30" s="37">
        <v>2</v>
      </c>
      <c r="D30" s="37">
        <v>5</v>
      </c>
      <c r="E30" s="37">
        <v>35</v>
      </c>
      <c r="F30" s="37">
        <v>27</v>
      </c>
      <c r="G30" s="37">
        <v>43</v>
      </c>
      <c r="H30" s="37">
        <v>34</v>
      </c>
      <c r="I30" s="182" t="s">
        <v>813</v>
      </c>
    </row>
    <row r="31" spans="1:9" s="184" customFormat="1" ht="15" customHeight="1">
      <c r="A31" s="345" t="s">
        <v>814</v>
      </c>
      <c r="B31" s="37">
        <v>216</v>
      </c>
      <c r="C31" s="37">
        <v>3</v>
      </c>
      <c r="D31" s="37">
        <v>1</v>
      </c>
      <c r="E31" s="37">
        <v>100</v>
      </c>
      <c r="F31" s="37">
        <v>45</v>
      </c>
      <c r="G31" s="37">
        <v>42</v>
      </c>
      <c r="H31" s="37">
        <v>25</v>
      </c>
      <c r="I31" s="182" t="s">
        <v>815</v>
      </c>
    </row>
    <row r="32" spans="1:9" s="184" customFormat="1" ht="15" customHeight="1">
      <c r="A32" s="345" t="s">
        <v>816</v>
      </c>
      <c r="B32" s="37">
        <v>54</v>
      </c>
      <c r="C32" s="590" t="s">
        <v>41</v>
      </c>
      <c r="D32" s="590" t="s">
        <v>41</v>
      </c>
      <c r="E32" s="37">
        <v>9</v>
      </c>
      <c r="F32" s="37">
        <v>2</v>
      </c>
      <c r="G32" s="37">
        <v>19</v>
      </c>
      <c r="H32" s="37">
        <v>24</v>
      </c>
      <c r="I32" s="182" t="s">
        <v>817</v>
      </c>
    </row>
    <row r="33" spans="1:9" s="184" customFormat="1" ht="15" customHeight="1">
      <c r="A33" s="345" t="s">
        <v>904</v>
      </c>
      <c r="B33" s="37">
        <v>46</v>
      </c>
      <c r="C33" s="590" t="s">
        <v>41</v>
      </c>
      <c r="D33" s="590" t="s">
        <v>41</v>
      </c>
      <c r="E33" s="37">
        <v>4</v>
      </c>
      <c r="F33" s="37">
        <v>1</v>
      </c>
      <c r="G33" s="37">
        <v>17</v>
      </c>
      <c r="H33" s="37">
        <v>24</v>
      </c>
      <c r="I33" s="182" t="s">
        <v>819</v>
      </c>
    </row>
    <row r="34" spans="1:9" s="184" customFormat="1" ht="15" customHeight="1">
      <c r="A34" s="345" t="s">
        <v>820</v>
      </c>
      <c r="B34" s="37">
        <v>63</v>
      </c>
      <c r="C34" s="590" t="s">
        <v>41</v>
      </c>
      <c r="D34" s="590" t="s">
        <v>41</v>
      </c>
      <c r="E34" s="37">
        <v>10</v>
      </c>
      <c r="F34" s="37">
        <v>4</v>
      </c>
      <c r="G34" s="37">
        <v>29</v>
      </c>
      <c r="H34" s="37">
        <v>20</v>
      </c>
      <c r="I34" s="182" t="s">
        <v>821</v>
      </c>
    </row>
    <row r="35" spans="1:9" s="184" customFormat="1" ht="15" customHeight="1">
      <c r="A35" s="345" t="s">
        <v>822</v>
      </c>
      <c r="B35" s="37">
        <v>337</v>
      </c>
      <c r="C35" s="37">
        <v>1</v>
      </c>
      <c r="D35" s="590" t="s">
        <v>41</v>
      </c>
      <c r="E35" s="37">
        <v>11</v>
      </c>
      <c r="F35" s="37">
        <v>10</v>
      </c>
      <c r="G35" s="37">
        <v>73</v>
      </c>
      <c r="H35" s="37">
        <v>242</v>
      </c>
      <c r="I35" s="182" t="s">
        <v>823</v>
      </c>
    </row>
    <row r="36" spans="1:9" s="184" customFormat="1" ht="15" customHeight="1"/>
    <row r="37" spans="1:9" s="184" customFormat="1" ht="15" customHeight="1"/>
    <row r="38" spans="1:9" s="184" customFormat="1" ht="15" customHeight="1"/>
    <row r="39" spans="1:9" s="184" customFormat="1" ht="15" customHeight="1"/>
    <row r="40" spans="1:9" s="184" customFormat="1" ht="15" customHeight="1"/>
    <row r="41" spans="1:9" s="184" customFormat="1" ht="15" customHeight="1"/>
    <row r="42" spans="1:9" s="184" customFormat="1" ht="15" customHeight="1"/>
    <row r="43" spans="1:9" s="184" customFormat="1" ht="15" customHeight="1"/>
    <row r="44" spans="1:9" s="184" customFormat="1" ht="15" customHeight="1"/>
    <row r="45" spans="1:9" s="184" customFormat="1" ht="15" customHeight="1"/>
    <row r="46" spans="1:9" s="184" customFormat="1" ht="15" customHeight="1"/>
    <row r="47" spans="1:9" s="184" customFormat="1" ht="15" customHeight="1"/>
    <row r="48" spans="1:9" s="184" customFormat="1" ht="15" customHeight="1"/>
    <row r="49" s="184" customFormat="1" ht="15" customHeight="1"/>
    <row r="50" s="184" customFormat="1" ht="15" customHeight="1"/>
    <row r="51" s="184" customFormat="1" ht="15" customHeight="1"/>
    <row r="52" s="184" customFormat="1" ht="15" customHeight="1"/>
    <row r="53" s="184" customFormat="1" ht="15" customHeight="1"/>
    <row r="54" s="184" customFormat="1" ht="15" customHeight="1"/>
    <row r="55" s="184" customFormat="1" ht="15" customHeight="1"/>
    <row r="56" s="184" customFormat="1" ht="15" customHeight="1"/>
    <row r="57" s="184" customFormat="1" ht="15" customHeight="1"/>
    <row r="58" s="184" customFormat="1" ht="15" customHeight="1"/>
    <row r="59" s="184" customFormat="1" ht="15" customHeight="1"/>
    <row r="60" s="184" customFormat="1" ht="15" customHeight="1"/>
    <row r="61" s="184" customFormat="1" ht="15" customHeight="1"/>
    <row r="62" s="184" customFormat="1" ht="15" customHeight="1"/>
    <row r="63" s="184" customFormat="1" ht="15" customHeight="1"/>
    <row r="64" s="184" customFormat="1" ht="15" customHeight="1"/>
    <row r="65" s="184" customFormat="1" ht="15" customHeight="1"/>
    <row r="66" s="184" customFormat="1" ht="15" customHeight="1"/>
    <row r="67" s="184" customFormat="1" ht="15" customHeight="1"/>
    <row r="68" s="184" customFormat="1" ht="15" customHeight="1"/>
    <row r="69" s="184" customFormat="1" ht="15" customHeight="1"/>
    <row r="70" s="184" customFormat="1" ht="15" customHeight="1"/>
    <row r="71" s="626" customFormat="1" ht="15.9" customHeight="1"/>
    <row r="72" s="626" customFormat="1" ht="15.9" customHeight="1"/>
    <row r="73" s="626" customFormat="1" ht="15.9" customHeight="1"/>
    <row r="74" s="626" customFormat="1" ht="15.9" customHeight="1"/>
    <row r="75" s="626" customFormat="1" ht="15.9" customHeight="1"/>
    <row r="76" s="626" customFormat="1" ht="15.9" customHeight="1"/>
    <row r="77" s="626" customFormat="1" ht="15.9" customHeight="1"/>
    <row r="78" s="626" customFormat="1" ht="15.9" customHeight="1"/>
    <row r="79" s="626" customFormat="1" ht="15.9" customHeight="1"/>
    <row r="80" s="626" customFormat="1" ht="15.9" customHeight="1"/>
    <row r="81" s="626" customFormat="1" ht="15.9" customHeight="1"/>
    <row r="82" s="626" customFormat="1" ht="15.9" customHeight="1"/>
    <row r="83" s="626" customFormat="1" ht="15.9" customHeight="1"/>
    <row r="84" s="626" customFormat="1" ht="15.9" customHeight="1"/>
    <row r="85" s="626" customFormat="1" ht="15.9" customHeight="1"/>
    <row r="86" s="626" customFormat="1" ht="15.9" customHeight="1"/>
    <row r="87" s="626" customFormat="1" ht="15.9" customHeight="1"/>
    <row r="88" s="626" customFormat="1" ht="15.9" customHeight="1"/>
    <row r="89" s="626" customFormat="1" ht="15.9" customHeight="1"/>
    <row r="90" s="626" customFormat="1" ht="15.9" customHeight="1"/>
    <row r="91" s="626" customFormat="1" ht="15.9" customHeight="1"/>
    <row r="92" s="626" customFormat="1" ht="15.9" customHeight="1"/>
    <row r="93" s="626" customFormat="1" ht="15.9" customHeight="1"/>
    <row r="94" s="626" customFormat="1" ht="15.9" customHeight="1"/>
    <row r="95" s="626" customFormat="1" ht="15.9" customHeight="1"/>
    <row r="96" s="626" customFormat="1" ht="15.9" customHeight="1"/>
    <row r="97" s="626" customFormat="1" ht="15.9" customHeight="1"/>
    <row r="98" s="626" customFormat="1" ht="15.9" customHeight="1"/>
    <row r="99" s="626" customFormat="1" ht="15.9" customHeight="1"/>
    <row r="100" s="626" customFormat="1" ht="15.9" customHeight="1"/>
    <row r="101" s="626" customFormat="1" ht="15.9" customHeight="1"/>
    <row r="102" s="626" customFormat="1" ht="15.9" customHeight="1"/>
    <row r="103" s="626" customFormat="1" ht="15.9" customHeight="1"/>
    <row r="104" s="626" customFormat="1" ht="15.9" customHeight="1"/>
    <row r="105" s="626" customFormat="1" ht="15.9" customHeight="1"/>
    <row r="106" s="626" customFormat="1" ht="15.9" customHeight="1"/>
    <row r="107" s="626" customFormat="1" ht="15.9" customHeight="1"/>
    <row r="108" s="626" customFormat="1" ht="15.9" customHeight="1"/>
    <row r="109" s="626" customFormat="1" ht="15.9" customHeight="1"/>
    <row r="110" s="626" customFormat="1" ht="15.9" customHeight="1"/>
    <row r="111" s="626" customFormat="1" ht="15.9" customHeight="1"/>
    <row r="112" s="626" customFormat="1" ht="15.9" customHeight="1"/>
    <row r="113" s="626" customFormat="1" ht="15.9" customHeight="1"/>
    <row r="114" s="626" customFormat="1" ht="15.9" customHeight="1"/>
    <row r="115" s="626" customFormat="1" ht="15.9" customHeight="1"/>
    <row r="116" s="626" customFormat="1" ht="15.9" customHeight="1"/>
    <row r="117" s="626" customFormat="1" ht="15.9" customHeight="1"/>
    <row r="118" s="626" customFormat="1" ht="15.9" customHeight="1"/>
    <row r="119" s="626" customFormat="1" ht="15.9" customHeight="1"/>
    <row r="120" s="626" customFormat="1" ht="15.9" customHeight="1"/>
    <row r="121" s="626" customFormat="1" ht="15.9" customHeight="1"/>
    <row r="122" s="626" customFormat="1" ht="15.9" customHeight="1"/>
    <row r="123" s="626" customFormat="1" ht="15.9" customHeight="1"/>
    <row r="124" s="626" customFormat="1" ht="15.9" customHeight="1"/>
    <row r="125" s="626" customFormat="1" ht="15.9" customHeight="1"/>
    <row r="126" s="626" customFormat="1" ht="15.9" customHeight="1"/>
    <row r="127" s="626" customFormat="1" ht="15.9" customHeight="1"/>
    <row r="128" s="626" customFormat="1" ht="15.9" customHeight="1"/>
    <row r="129" s="626" customFormat="1" ht="15.9" customHeight="1"/>
    <row r="130" s="626" customFormat="1" ht="15.9" customHeight="1"/>
  </sheetData>
  <mergeCells count="11">
    <mergeCell ref="H6:H7"/>
    <mergeCell ref="A3:I3"/>
    <mergeCell ref="A4:A7"/>
    <mergeCell ref="B4:B7"/>
    <mergeCell ref="C4:H4"/>
    <mergeCell ref="I4:I7"/>
    <mergeCell ref="C5:C7"/>
    <mergeCell ref="E5:H5"/>
    <mergeCell ref="D6:E7"/>
    <mergeCell ref="F6:F7"/>
    <mergeCell ref="G6:G7"/>
  </mergeCells>
  <hyperlinks>
    <hyperlink ref="A3:B3" location="'Spis treści'!A1" display="'Spis treści'!A1" xr:uid="{00000000-0004-0000-3C00-000000000000}"/>
    <hyperlink ref="A3:H3" location="'Spis tablic'!A1" display="'Spis tablic'!A1" xr:uid="{00000000-0004-0000-3C00-000001000000}"/>
    <hyperlink ref="A3:I3" location="'Spis tablic_DZIAŁ IV'!A1" display="'Spis tablic_DZIAŁ IV'!A1" xr:uid="{00000000-0004-0000-3C00-000002000000}"/>
  </hyperlinks>
  <pageMargins left="0.75" right="0.75" top="1" bottom="1" header="0.5" footer="0.5"/>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187"/>
  <sheetViews>
    <sheetView topLeftCell="A28" zoomScaleNormal="100" workbookViewId="0"/>
  </sheetViews>
  <sheetFormatPr defaultColWidth="9.109375" defaultRowHeight="15" customHeight="1"/>
  <cols>
    <col min="1" max="1" width="35.6640625" style="580" customWidth="1"/>
    <col min="2" max="11" width="14.6640625" style="580" customWidth="1"/>
    <col min="12" max="12" width="9.109375" style="580"/>
    <col min="13" max="13" width="48.109375" style="580" customWidth="1"/>
    <col min="14" max="16384" width="9.109375" style="580"/>
  </cols>
  <sheetData>
    <row r="1" spans="1:13" s="538" customFormat="1" ht="15" customHeight="1">
      <c r="A1" s="539" t="s">
        <v>2149</v>
      </c>
      <c r="B1" s="582"/>
      <c r="C1" s="582"/>
      <c r="D1" s="582"/>
      <c r="E1" s="582"/>
      <c r="F1" s="582"/>
      <c r="G1" s="582"/>
      <c r="H1" s="582"/>
      <c r="I1" s="582"/>
      <c r="J1" s="582"/>
      <c r="K1" s="582"/>
    </row>
    <row r="2" spans="1:13" s="4" customFormat="1" ht="15" customHeight="1">
      <c r="A2" s="6" t="s">
        <v>905</v>
      </c>
      <c r="B2" s="3"/>
      <c r="C2" s="3"/>
      <c r="D2" s="3"/>
      <c r="E2" s="3"/>
      <c r="F2" s="3"/>
      <c r="G2" s="3"/>
      <c r="H2" s="3"/>
      <c r="I2" s="3"/>
      <c r="J2" s="3"/>
      <c r="K2" s="3"/>
    </row>
    <row r="3" spans="1:13" s="128" customFormat="1" ht="24.9" customHeight="1">
      <c r="A3" s="2115" t="s">
        <v>11</v>
      </c>
      <c r="B3" s="2115"/>
      <c r="C3" s="2115"/>
      <c r="D3" s="2115"/>
      <c r="E3" s="2115"/>
      <c r="F3" s="2115"/>
      <c r="G3" s="2115"/>
      <c r="H3" s="2115"/>
      <c r="I3" s="2115"/>
      <c r="J3" s="2115"/>
      <c r="K3" s="2115"/>
    </row>
    <row r="4" spans="1:13" s="69" customFormat="1" ht="24.9" customHeight="1">
      <c r="A4" s="2164" t="s">
        <v>906</v>
      </c>
      <c r="B4" s="2191" t="s">
        <v>13</v>
      </c>
      <c r="C4" s="2191" t="s">
        <v>884</v>
      </c>
      <c r="D4" s="2191"/>
      <c r="E4" s="2191"/>
      <c r="F4" s="2191"/>
      <c r="G4" s="2191"/>
      <c r="H4" s="2191"/>
      <c r="I4" s="2191"/>
      <c r="J4" s="2191"/>
      <c r="K4" s="2076"/>
      <c r="L4" s="158"/>
    </row>
    <row r="5" spans="1:13" s="69" customFormat="1" ht="24.9" customHeight="1">
      <c r="A5" s="2369"/>
      <c r="B5" s="2191"/>
      <c r="C5" s="2191" t="s">
        <v>907</v>
      </c>
      <c r="D5" s="2191"/>
      <c r="E5" s="2191" t="s">
        <v>889</v>
      </c>
      <c r="F5" s="2191"/>
      <c r="G5" s="2371" t="s">
        <v>2151</v>
      </c>
      <c r="H5" s="2372"/>
      <c r="I5" s="2372"/>
      <c r="J5" s="2373"/>
      <c r="K5" s="2169" t="s">
        <v>908</v>
      </c>
      <c r="L5" s="158"/>
    </row>
    <row r="6" spans="1:13" s="69" customFormat="1" ht="24.9" customHeight="1">
      <c r="A6" s="2369"/>
      <c r="B6" s="2191"/>
      <c r="C6" s="2191" t="s">
        <v>909</v>
      </c>
      <c r="D6" s="2191" t="s">
        <v>888</v>
      </c>
      <c r="E6" s="2191" t="s">
        <v>887</v>
      </c>
      <c r="F6" s="2191" t="s">
        <v>888</v>
      </c>
      <c r="G6" s="2304" t="s">
        <v>890</v>
      </c>
      <c r="H6" s="2304" t="s">
        <v>910</v>
      </c>
      <c r="I6" s="2304" t="s">
        <v>2747</v>
      </c>
      <c r="J6" s="2304" t="s">
        <v>911</v>
      </c>
      <c r="K6" s="2151"/>
      <c r="L6" s="158"/>
    </row>
    <row r="7" spans="1:13" s="69" customFormat="1" ht="24.9" customHeight="1">
      <c r="A7" s="2165"/>
      <c r="B7" s="2191"/>
      <c r="C7" s="2191"/>
      <c r="D7" s="2191"/>
      <c r="E7" s="2191"/>
      <c r="F7" s="2191"/>
      <c r="G7" s="2291"/>
      <c r="H7" s="2291"/>
      <c r="I7" s="2291"/>
      <c r="J7" s="2291"/>
      <c r="K7" s="2158"/>
      <c r="L7" s="158"/>
    </row>
    <row r="8" spans="1:13" s="70" customFormat="1" ht="15" customHeight="1">
      <c r="A8" s="223" t="s">
        <v>2150</v>
      </c>
      <c r="B8" s="627">
        <v>5145</v>
      </c>
      <c r="C8" s="627">
        <v>41</v>
      </c>
      <c r="D8" s="627">
        <v>291</v>
      </c>
      <c r="E8" s="627">
        <v>106</v>
      </c>
      <c r="F8" s="627">
        <v>1218</v>
      </c>
      <c r="G8" s="627">
        <v>570</v>
      </c>
      <c r="H8" s="627">
        <v>1386</v>
      </c>
      <c r="I8" s="627">
        <v>338</v>
      </c>
      <c r="J8" s="627">
        <v>611</v>
      </c>
      <c r="K8" s="628">
        <v>584</v>
      </c>
      <c r="L8" s="223"/>
      <c r="M8" s="223"/>
    </row>
    <row r="9" spans="1:13" s="601" customFormat="1" ht="15" customHeight="1">
      <c r="A9" s="573">
        <v>2025</v>
      </c>
      <c r="B9" s="32">
        <v>4978</v>
      </c>
      <c r="C9" s="623">
        <v>42</v>
      </c>
      <c r="D9" s="623">
        <v>249</v>
      </c>
      <c r="E9" s="623">
        <v>104</v>
      </c>
      <c r="F9" s="623">
        <v>1146</v>
      </c>
      <c r="G9" s="623">
        <v>558</v>
      </c>
      <c r="H9" s="623">
        <v>1285</v>
      </c>
      <c r="I9" s="623">
        <v>327</v>
      </c>
      <c r="J9" s="623">
        <v>689</v>
      </c>
      <c r="K9" s="629">
        <v>578</v>
      </c>
      <c r="L9" s="573"/>
      <c r="M9" s="573"/>
    </row>
    <row r="10" spans="1:13" s="70" customFormat="1" ht="15" customHeight="1">
      <c r="A10" s="223" t="s">
        <v>408</v>
      </c>
      <c r="B10" s="37">
        <v>342</v>
      </c>
      <c r="C10" s="590" t="s">
        <v>41</v>
      </c>
      <c r="D10" s="37">
        <v>14</v>
      </c>
      <c r="E10" s="37">
        <v>11</v>
      </c>
      <c r="F10" s="37">
        <v>60</v>
      </c>
      <c r="G10" s="37">
        <v>58</v>
      </c>
      <c r="H10" s="37">
        <v>74</v>
      </c>
      <c r="I10" s="37">
        <v>27</v>
      </c>
      <c r="J10" s="37">
        <v>34</v>
      </c>
      <c r="K10" s="602">
        <v>64</v>
      </c>
      <c r="L10" s="223"/>
      <c r="M10" s="223"/>
    </row>
    <row r="11" spans="1:13" s="70" customFormat="1" ht="15" customHeight="1">
      <c r="A11" s="223" t="s">
        <v>832</v>
      </c>
      <c r="B11" s="37">
        <v>232</v>
      </c>
      <c r="C11" s="590" t="s">
        <v>41</v>
      </c>
      <c r="D11" s="37">
        <v>1</v>
      </c>
      <c r="E11" s="590" t="s">
        <v>41</v>
      </c>
      <c r="F11" s="37">
        <v>34</v>
      </c>
      <c r="G11" s="37">
        <v>43</v>
      </c>
      <c r="H11" s="37">
        <v>57</v>
      </c>
      <c r="I11" s="37">
        <v>26</v>
      </c>
      <c r="J11" s="37">
        <v>21</v>
      </c>
      <c r="K11" s="602">
        <v>50</v>
      </c>
      <c r="L11" s="223"/>
      <c r="M11" s="223"/>
    </row>
    <row r="12" spans="1:13" s="70" customFormat="1" ht="15" customHeight="1">
      <c r="A12" s="223" t="s">
        <v>372</v>
      </c>
      <c r="B12" s="37">
        <v>196</v>
      </c>
      <c r="C12" s="590" t="s">
        <v>41</v>
      </c>
      <c r="D12" s="37">
        <v>8</v>
      </c>
      <c r="E12" s="37">
        <v>3</v>
      </c>
      <c r="F12" s="37">
        <v>35</v>
      </c>
      <c r="G12" s="37">
        <v>14</v>
      </c>
      <c r="H12" s="37">
        <v>58</v>
      </c>
      <c r="I12" s="37">
        <v>19</v>
      </c>
      <c r="J12" s="37">
        <v>28</v>
      </c>
      <c r="K12" s="602">
        <v>31</v>
      </c>
      <c r="L12" s="223"/>
      <c r="M12" s="223"/>
    </row>
    <row r="13" spans="1:13" s="70" customFormat="1" ht="15" customHeight="1">
      <c r="A13" s="223" t="s">
        <v>833</v>
      </c>
      <c r="B13" s="37">
        <v>41</v>
      </c>
      <c r="C13" s="590" t="s">
        <v>41</v>
      </c>
      <c r="D13" s="590" t="s">
        <v>41</v>
      </c>
      <c r="E13" s="590" t="s">
        <v>41</v>
      </c>
      <c r="F13" s="37">
        <v>9</v>
      </c>
      <c r="G13" s="37">
        <v>3</v>
      </c>
      <c r="H13" s="37">
        <v>13</v>
      </c>
      <c r="I13" s="37">
        <v>5</v>
      </c>
      <c r="J13" s="37">
        <v>5</v>
      </c>
      <c r="K13" s="602">
        <v>6</v>
      </c>
      <c r="L13" s="223"/>
      <c r="M13" s="223"/>
    </row>
    <row r="14" spans="1:13" s="70" customFormat="1" ht="15" customHeight="1">
      <c r="A14" s="223" t="s">
        <v>834</v>
      </c>
      <c r="B14" s="37">
        <v>72</v>
      </c>
      <c r="C14" s="590" t="s">
        <v>41</v>
      </c>
      <c r="D14" s="590" t="s">
        <v>41</v>
      </c>
      <c r="E14" s="590" t="s">
        <v>41</v>
      </c>
      <c r="F14" s="37">
        <v>6</v>
      </c>
      <c r="G14" s="37">
        <v>2</v>
      </c>
      <c r="H14" s="37">
        <v>25</v>
      </c>
      <c r="I14" s="37">
        <v>10</v>
      </c>
      <c r="J14" s="37">
        <v>11</v>
      </c>
      <c r="K14" s="602">
        <v>18</v>
      </c>
      <c r="L14" s="223"/>
      <c r="M14" s="223"/>
    </row>
    <row r="15" spans="1:13" s="70" customFormat="1" ht="15" customHeight="1">
      <c r="A15" s="223" t="s">
        <v>373</v>
      </c>
      <c r="B15" s="37">
        <v>205</v>
      </c>
      <c r="C15" s="590" t="s">
        <v>41</v>
      </c>
      <c r="D15" s="37">
        <v>11</v>
      </c>
      <c r="E15" s="37">
        <v>1</v>
      </c>
      <c r="F15" s="37">
        <v>25</v>
      </c>
      <c r="G15" s="37">
        <v>19</v>
      </c>
      <c r="H15" s="37">
        <v>82</v>
      </c>
      <c r="I15" s="37">
        <v>16</v>
      </c>
      <c r="J15" s="37">
        <v>30</v>
      </c>
      <c r="K15" s="602">
        <v>21</v>
      </c>
      <c r="L15" s="223"/>
      <c r="M15" s="223"/>
    </row>
    <row r="16" spans="1:13" s="70" customFormat="1" ht="15" customHeight="1">
      <c r="A16" s="223" t="s">
        <v>835</v>
      </c>
      <c r="B16" s="37">
        <v>89</v>
      </c>
      <c r="C16" s="590" t="s">
        <v>41</v>
      </c>
      <c r="D16" s="37">
        <v>2</v>
      </c>
      <c r="E16" s="590" t="s">
        <v>41</v>
      </c>
      <c r="F16" s="37">
        <v>11</v>
      </c>
      <c r="G16" s="37">
        <v>9</v>
      </c>
      <c r="H16" s="37">
        <v>34</v>
      </c>
      <c r="I16" s="37">
        <v>9</v>
      </c>
      <c r="J16" s="37">
        <v>17</v>
      </c>
      <c r="K16" s="602">
        <v>7</v>
      </c>
      <c r="L16" s="223"/>
      <c r="M16" s="223"/>
    </row>
    <row r="17" spans="1:13" s="70" customFormat="1" ht="15" customHeight="1">
      <c r="A17" s="223" t="s">
        <v>374</v>
      </c>
      <c r="B17" s="37">
        <v>100</v>
      </c>
      <c r="C17" s="37">
        <v>1</v>
      </c>
      <c r="D17" s="37">
        <v>6</v>
      </c>
      <c r="E17" s="37">
        <v>10</v>
      </c>
      <c r="F17" s="37">
        <v>14</v>
      </c>
      <c r="G17" s="37">
        <v>7</v>
      </c>
      <c r="H17" s="37">
        <v>25</v>
      </c>
      <c r="I17" s="37">
        <v>7</v>
      </c>
      <c r="J17" s="37">
        <v>17</v>
      </c>
      <c r="K17" s="602">
        <v>13</v>
      </c>
      <c r="L17" s="223"/>
      <c r="M17" s="223"/>
    </row>
    <row r="18" spans="1:13" s="70" customFormat="1" ht="15" customHeight="1">
      <c r="A18" s="223" t="s">
        <v>836</v>
      </c>
      <c r="B18" s="37">
        <v>25</v>
      </c>
      <c r="C18" s="37">
        <v>1</v>
      </c>
      <c r="D18" s="37">
        <v>2</v>
      </c>
      <c r="E18" s="37">
        <v>7</v>
      </c>
      <c r="F18" s="37">
        <v>2</v>
      </c>
      <c r="G18" s="37">
        <v>1</v>
      </c>
      <c r="H18" s="37">
        <v>4</v>
      </c>
      <c r="I18" s="37">
        <v>3</v>
      </c>
      <c r="J18" s="37">
        <v>4</v>
      </c>
      <c r="K18" s="602">
        <v>1</v>
      </c>
      <c r="L18" s="223"/>
      <c r="M18" s="223"/>
    </row>
    <row r="19" spans="1:13" s="70" customFormat="1" ht="15" customHeight="1">
      <c r="A19" s="223" t="s">
        <v>837</v>
      </c>
      <c r="B19" s="37">
        <v>35</v>
      </c>
      <c r="C19" s="590" t="s">
        <v>41</v>
      </c>
      <c r="D19" s="37">
        <v>2</v>
      </c>
      <c r="E19" s="37">
        <v>1</v>
      </c>
      <c r="F19" s="37">
        <v>2</v>
      </c>
      <c r="G19" s="37">
        <v>1</v>
      </c>
      <c r="H19" s="37">
        <v>8</v>
      </c>
      <c r="I19" s="37">
        <v>4</v>
      </c>
      <c r="J19" s="37">
        <v>11</v>
      </c>
      <c r="K19" s="602">
        <v>6</v>
      </c>
      <c r="L19" s="223"/>
      <c r="M19" s="223"/>
    </row>
    <row r="20" spans="1:13" s="70" customFormat="1" ht="15" customHeight="1">
      <c r="A20" s="223" t="s">
        <v>375</v>
      </c>
      <c r="B20" s="37">
        <v>169</v>
      </c>
      <c r="C20" s="37">
        <v>1</v>
      </c>
      <c r="D20" s="37">
        <v>11</v>
      </c>
      <c r="E20" s="37">
        <v>8</v>
      </c>
      <c r="F20" s="37">
        <v>30</v>
      </c>
      <c r="G20" s="37">
        <v>13</v>
      </c>
      <c r="H20" s="37">
        <v>42</v>
      </c>
      <c r="I20" s="37">
        <v>15</v>
      </c>
      <c r="J20" s="37">
        <v>27</v>
      </c>
      <c r="K20" s="602">
        <v>22</v>
      </c>
      <c r="L20" s="223"/>
      <c r="M20" s="223"/>
    </row>
    <row r="21" spans="1:13" s="70" customFormat="1" ht="15" customHeight="1">
      <c r="A21" s="223" t="s">
        <v>838</v>
      </c>
      <c r="B21" s="37">
        <v>95</v>
      </c>
      <c r="C21" s="37">
        <v>1</v>
      </c>
      <c r="D21" s="37">
        <v>1</v>
      </c>
      <c r="E21" s="590" t="s">
        <v>41</v>
      </c>
      <c r="F21" s="37">
        <v>16</v>
      </c>
      <c r="G21" s="37">
        <v>8</v>
      </c>
      <c r="H21" s="37">
        <v>22</v>
      </c>
      <c r="I21" s="37">
        <v>12</v>
      </c>
      <c r="J21" s="37">
        <v>18</v>
      </c>
      <c r="K21" s="602">
        <v>17</v>
      </c>
      <c r="L21" s="223"/>
      <c r="M21" s="223"/>
    </row>
    <row r="22" spans="1:13" s="70" customFormat="1" ht="15" customHeight="1">
      <c r="A22" s="223" t="s">
        <v>376</v>
      </c>
      <c r="B22" s="37">
        <v>499</v>
      </c>
      <c r="C22" s="590" t="s">
        <v>41</v>
      </c>
      <c r="D22" s="37">
        <v>10</v>
      </c>
      <c r="E22" s="37">
        <v>8</v>
      </c>
      <c r="F22" s="37">
        <v>98</v>
      </c>
      <c r="G22" s="37">
        <v>49</v>
      </c>
      <c r="H22" s="37">
        <v>134</v>
      </c>
      <c r="I22" s="37">
        <v>44</v>
      </c>
      <c r="J22" s="37">
        <v>81</v>
      </c>
      <c r="K22" s="602">
        <v>75</v>
      </c>
      <c r="L22" s="223"/>
      <c r="M22" s="223"/>
    </row>
    <row r="23" spans="1:13" s="70" customFormat="1" ht="15" customHeight="1">
      <c r="A23" s="223" t="s">
        <v>839</v>
      </c>
      <c r="B23" s="37">
        <v>331</v>
      </c>
      <c r="C23" s="590" t="s">
        <v>41</v>
      </c>
      <c r="D23" s="37">
        <v>3</v>
      </c>
      <c r="E23" s="37">
        <v>3</v>
      </c>
      <c r="F23" s="37">
        <v>57</v>
      </c>
      <c r="G23" s="37">
        <v>35</v>
      </c>
      <c r="H23" s="37">
        <v>84</v>
      </c>
      <c r="I23" s="37">
        <v>34</v>
      </c>
      <c r="J23" s="37">
        <v>63</v>
      </c>
      <c r="K23" s="602">
        <v>52</v>
      </c>
      <c r="L23" s="223"/>
      <c r="M23" s="223"/>
    </row>
    <row r="24" spans="1:13" s="70" customFormat="1" ht="15" customHeight="1">
      <c r="A24" s="223" t="s">
        <v>377</v>
      </c>
      <c r="B24" s="37">
        <v>1659</v>
      </c>
      <c r="C24" s="37">
        <v>35</v>
      </c>
      <c r="D24" s="37">
        <v>93</v>
      </c>
      <c r="E24" s="37">
        <v>28</v>
      </c>
      <c r="F24" s="37">
        <v>493</v>
      </c>
      <c r="G24" s="37">
        <v>205</v>
      </c>
      <c r="H24" s="37">
        <v>392</v>
      </c>
      <c r="I24" s="37">
        <v>92</v>
      </c>
      <c r="J24" s="37">
        <v>188</v>
      </c>
      <c r="K24" s="602">
        <v>133</v>
      </c>
      <c r="L24" s="223"/>
      <c r="M24" s="223"/>
    </row>
    <row r="25" spans="1:13" s="70" customFormat="1" ht="15" customHeight="1">
      <c r="A25" s="223" t="s">
        <v>840</v>
      </c>
      <c r="B25" s="37">
        <v>1409</v>
      </c>
      <c r="C25" s="37">
        <v>35</v>
      </c>
      <c r="D25" s="37">
        <v>73</v>
      </c>
      <c r="E25" s="37">
        <v>19</v>
      </c>
      <c r="F25" s="37">
        <v>437</v>
      </c>
      <c r="G25" s="37">
        <v>179</v>
      </c>
      <c r="H25" s="37">
        <v>326</v>
      </c>
      <c r="I25" s="37">
        <v>75</v>
      </c>
      <c r="J25" s="37">
        <v>157</v>
      </c>
      <c r="K25" s="602">
        <v>108</v>
      </c>
      <c r="L25" s="223"/>
      <c r="M25" s="223"/>
    </row>
    <row r="26" spans="1:13" s="70" customFormat="1" ht="15" customHeight="1">
      <c r="A26" s="223" t="s">
        <v>378</v>
      </c>
      <c r="B26" s="37">
        <v>81</v>
      </c>
      <c r="C26" s="37">
        <v>1</v>
      </c>
      <c r="D26" s="37">
        <v>6</v>
      </c>
      <c r="E26" s="37">
        <v>4</v>
      </c>
      <c r="F26" s="37">
        <v>21</v>
      </c>
      <c r="G26" s="37">
        <v>4</v>
      </c>
      <c r="H26" s="37">
        <v>13</v>
      </c>
      <c r="I26" s="37">
        <v>3</v>
      </c>
      <c r="J26" s="37">
        <v>20</v>
      </c>
      <c r="K26" s="602">
        <v>9</v>
      </c>
      <c r="L26" s="223"/>
      <c r="M26" s="223"/>
    </row>
    <row r="27" spans="1:13" s="70" customFormat="1" ht="15" customHeight="1">
      <c r="A27" s="223" t="s">
        <v>841</v>
      </c>
      <c r="B27" s="37">
        <v>38</v>
      </c>
      <c r="C27" s="37">
        <v>1</v>
      </c>
      <c r="D27" s="37">
        <v>1</v>
      </c>
      <c r="E27" s="37">
        <v>1</v>
      </c>
      <c r="F27" s="37">
        <v>6</v>
      </c>
      <c r="G27" s="37">
        <v>2</v>
      </c>
      <c r="H27" s="37">
        <v>7</v>
      </c>
      <c r="I27" s="37">
        <v>1</v>
      </c>
      <c r="J27" s="37">
        <v>14</v>
      </c>
      <c r="K27" s="602">
        <v>5</v>
      </c>
      <c r="L27" s="223"/>
      <c r="M27" s="223"/>
    </row>
    <row r="28" spans="1:13" s="70" customFormat="1" ht="15" customHeight="1">
      <c r="A28" s="223" t="s">
        <v>379</v>
      </c>
      <c r="B28" s="37">
        <v>163</v>
      </c>
      <c r="C28" s="590" t="s">
        <v>41</v>
      </c>
      <c r="D28" s="37">
        <v>9</v>
      </c>
      <c r="E28" s="37">
        <v>1</v>
      </c>
      <c r="F28" s="37">
        <v>29</v>
      </c>
      <c r="G28" s="37">
        <v>11</v>
      </c>
      <c r="H28" s="37">
        <v>51</v>
      </c>
      <c r="I28" s="37">
        <v>7</v>
      </c>
      <c r="J28" s="37">
        <v>31</v>
      </c>
      <c r="K28" s="602">
        <v>24</v>
      </c>
      <c r="L28" s="223"/>
      <c r="M28" s="223"/>
    </row>
    <row r="29" spans="1:13" s="70" customFormat="1" ht="15" customHeight="1">
      <c r="A29" s="223" t="s">
        <v>842</v>
      </c>
      <c r="B29" s="37">
        <v>46</v>
      </c>
      <c r="C29" s="590" t="s">
        <v>41</v>
      </c>
      <c r="D29" s="590" t="s">
        <v>41</v>
      </c>
      <c r="E29" s="590" t="s">
        <v>41</v>
      </c>
      <c r="F29" s="37">
        <v>7</v>
      </c>
      <c r="G29" s="37">
        <v>4</v>
      </c>
      <c r="H29" s="37">
        <v>10</v>
      </c>
      <c r="I29" s="37">
        <v>3</v>
      </c>
      <c r="J29" s="37">
        <v>16</v>
      </c>
      <c r="K29" s="602">
        <v>6</v>
      </c>
      <c r="L29" s="223"/>
      <c r="M29" s="223"/>
    </row>
    <row r="30" spans="1:13" s="70" customFormat="1" ht="15" customHeight="1">
      <c r="A30" s="223" t="s">
        <v>380</v>
      </c>
      <c r="B30" s="37">
        <v>128</v>
      </c>
      <c r="C30" s="590" t="s">
        <v>41</v>
      </c>
      <c r="D30" s="37">
        <v>3</v>
      </c>
      <c r="E30" s="37">
        <v>4</v>
      </c>
      <c r="F30" s="37">
        <v>20</v>
      </c>
      <c r="G30" s="37">
        <v>11</v>
      </c>
      <c r="H30" s="37">
        <v>31</v>
      </c>
      <c r="I30" s="37">
        <v>19</v>
      </c>
      <c r="J30" s="37">
        <v>30</v>
      </c>
      <c r="K30" s="602">
        <v>10</v>
      </c>
      <c r="L30" s="223"/>
      <c r="M30" s="223"/>
    </row>
    <row r="31" spans="1:13" s="70" customFormat="1" ht="15" customHeight="1">
      <c r="A31" s="223" t="s">
        <v>843</v>
      </c>
      <c r="B31" s="37">
        <v>62</v>
      </c>
      <c r="C31" s="590" t="s">
        <v>41</v>
      </c>
      <c r="D31" s="37">
        <v>1</v>
      </c>
      <c r="E31" s="37">
        <v>1</v>
      </c>
      <c r="F31" s="37">
        <v>7</v>
      </c>
      <c r="G31" s="37">
        <v>2</v>
      </c>
      <c r="H31" s="37">
        <v>15</v>
      </c>
      <c r="I31" s="37">
        <v>14</v>
      </c>
      <c r="J31" s="37">
        <v>21</v>
      </c>
      <c r="K31" s="602">
        <v>1</v>
      </c>
      <c r="L31" s="223"/>
      <c r="M31" s="223"/>
    </row>
    <row r="32" spans="1:13" s="70" customFormat="1" ht="15" customHeight="1">
      <c r="A32" s="223" t="s">
        <v>381</v>
      </c>
      <c r="B32" s="37">
        <v>219</v>
      </c>
      <c r="C32" s="590" t="s">
        <v>41</v>
      </c>
      <c r="D32" s="37">
        <v>4</v>
      </c>
      <c r="E32" s="37">
        <v>3</v>
      </c>
      <c r="F32" s="37">
        <v>53</v>
      </c>
      <c r="G32" s="37">
        <v>22</v>
      </c>
      <c r="H32" s="37">
        <v>56</v>
      </c>
      <c r="I32" s="37">
        <v>8</v>
      </c>
      <c r="J32" s="37">
        <v>39</v>
      </c>
      <c r="K32" s="602">
        <v>34</v>
      </c>
      <c r="L32" s="223"/>
      <c r="M32" s="223"/>
    </row>
    <row r="33" spans="1:13" s="70" customFormat="1" ht="15" customHeight="1">
      <c r="A33" s="223" t="s">
        <v>844</v>
      </c>
      <c r="B33" s="37">
        <v>101</v>
      </c>
      <c r="C33" s="590" t="s">
        <v>41</v>
      </c>
      <c r="D33" s="37">
        <v>2</v>
      </c>
      <c r="E33" s="590" t="s">
        <v>41</v>
      </c>
      <c r="F33" s="37">
        <v>19</v>
      </c>
      <c r="G33" s="37">
        <v>16</v>
      </c>
      <c r="H33" s="37">
        <v>28</v>
      </c>
      <c r="I33" s="37">
        <v>4</v>
      </c>
      <c r="J33" s="37">
        <v>12</v>
      </c>
      <c r="K33" s="602">
        <v>20</v>
      </c>
      <c r="L33" s="223"/>
      <c r="M33" s="223"/>
    </row>
    <row r="34" spans="1:13" s="70" customFormat="1" ht="15" customHeight="1">
      <c r="A34" s="223" t="s">
        <v>382</v>
      </c>
      <c r="B34" s="37">
        <v>409</v>
      </c>
      <c r="C34" s="37">
        <v>1</v>
      </c>
      <c r="D34" s="37">
        <v>20</v>
      </c>
      <c r="E34" s="37">
        <v>9</v>
      </c>
      <c r="F34" s="37">
        <v>118</v>
      </c>
      <c r="G34" s="37">
        <v>39</v>
      </c>
      <c r="H34" s="37">
        <v>105</v>
      </c>
      <c r="I34" s="37">
        <v>19</v>
      </c>
      <c r="J34" s="37">
        <v>53</v>
      </c>
      <c r="K34" s="602">
        <v>45</v>
      </c>
      <c r="L34" s="223"/>
      <c r="M34" s="223"/>
    </row>
    <row r="35" spans="1:13" s="70" customFormat="1" ht="15" customHeight="1">
      <c r="A35" s="223" t="s">
        <v>845</v>
      </c>
      <c r="B35" s="37">
        <v>93</v>
      </c>
      <c r="C35" s="590" t="s">
        <v>41</v>
      </c>
      <c r="D35" s="37">
        <v>4</v>
      </c>
      <c r="E35" s="37">
        <v>2</v>
      </c>
      <c r="F35" s="37">
        <v>18</v>
      </c>
      <c r="G35" s="37">
        <v>12</v>
      </c>
      <c r="H35" s="37">
        <v>25</v>
      </c>
      <c r="I35" s="37">
        <v>9</v>
      </c>
      <c r="J35" s="37">
        <v>12</v>
      </c>
      <c r="K35" s="602">
        <v>11</v>
      </c>
      <c r="L35" s="223"/>
      <c r="M35" s="223"/>
    </row>
    <row r="36" spans="1:13" s="70" customFormat="1" ht="15" customHeight="1">
      <c r="A36" s="223" t="s">
        <v>383</v>
      </c>
      <c r="B36" s="37">
        <v>101</v>
      </c>
      <c r="C36" s="590" t="s">
        <v>41</v>
      </c>
      <c r="D36" s="37">
        <v>6</v>
      </c>
      <c r="E36" s="37">
        <v>2</v>
      </c>
      <c r="F36" s="37">
        <v>25</v>
      </c>
      <c r="G36" s="37">
        <v>3</v>
      </c>
      <c r="H36" s="37">
        <v>31</v>
      </c>
      <c r="I36" s="37">
        <v>7</v>
      </c>
      <c r="J36" s="37">
        <v>16</v>
      </c>
      <c r="K36" s="602">
        <v>11</v>
      </c>
      <c r="L36" s="223"/>
      <c r="M36" s="223"/>
    </row>
    <row r="37" spans="1:13" s="70" customFormat="1" ht="15" customHeight="1">
      <c r="A37" s="223" t="s">
        <v>846</v>
      </c>
      <c r="B37" s="37">
        <v>36</v>
      </c>
      <c r="C37" s="590" t="s">
        <v>41</v>
      </c>
      <c r="D37" s="37">
        <v>1</v>
      </c>
      <c r="E37" s="37">
        <v>1</v>
      </c>
      <c r="F37" s="37">
        <v>4</v>
      </c>
      <c r="G37" s="37">
        <v>1</v>
      </c>
      <c r="H37" s="37">
        <v>10</v>
      </c>
      <c r="I37" s="37">
        <v>6</v>
      </c>
      <c r="J37" s="37">
        <v>9</v>
      </c>
      <c r="K37" s="602">
        <v>4</v>
      </c>
      <c r="L37" s="223"/>
      <c r="M37" s="223"/>
    </row>
    <row r="38" spans="1:13" s="70" customFormat="1" ht="15" customHeight="1">
      <c r="A38" s="223" t="s">
        <v>384</v>
      </c>
      <c r="B38" s="37">
        <v>115</v>
      </c>
      <c r="C38" s="37">
        <v>1</v>
      </c>
      <c r="D38" s="37">
        <v>15</v>
      </c>
      <c r="E38" s="37">
        <v>2</v>
      </c>
      <c r="F38" s="37">
        <v>23</v>
      </c>
      <c r="G38" s="37">
        <v>8</v>
      </c>
      <c r="H38" s="37">
        <v>25</v>
      </c>
      <c r="I38" s="37">
        <v>8</v>
      </c>
      <c r="J38" s="37">
        <v>16</v>
      </c>
      <c r="K38" s="602">
        <v>17</v>
      </c>
      <c r="L38" s="223"/>
      <c r="M38" s="223"/>
    </row>
    <row r="39" spans="1:13" s="70" customFormat="1" ht="15" customHeight="1">
      <c r="A39" s="223" t="s">
        <v>847</v>
      </c>
      <c r="B39" s="37">
        <v>54</v>
      </c>
      <c r="C39" s="37">
        <v>1</v>
      </c>
      <c r="D39" s="37">
        <v>12</v>
      </c>
      <c r="E39" s="590" t="s">
        <v>41</v>
      </c>
      <c r="F39" s="37">
        <v>8</v>
      </c>
      <c r="G39" s="37">
        <v>3</v>
      </c>
      <c r="H39" s="37">
        <v>16</v>
      </c>
      <c r="I39" s="37">
        <v>4</v>
      </c>
      <c r="J39" s="37">
        <v>7</v>
      </c>
      <c r="K39" s="602">
        <v>3</v>
      </c>
      <c r="L39" s="223"/>
      <c r="M39" s="223"/>
    </row>
    <row r="40" spans="1:13" s="70" customFormat="1" ht="15" customHeight="1">
      <c r="A40" s="223" t="s">
        <v>385</v>
      </c>
      <c r="B40" s="37">
        <v>505</v>
      </c>
      <c r="C40" s="590" t="s">
        <v>41</v>
      </c>
      <c r="D40" s="37">
        <v>30</v>
      </c>
      <c r="E40" s="37">
        <v>8</v>
      </c>
      <c r="F40" s="37">
        <v>92</v>
      </c>
      <c r="G40" s="37">
        <v>88</v>
      </c>
      <c r="H40" s="37">
        <v>143</v>
      </c>
      <c r="I40" s="37">
        <v>32</v>
      </c>
      <c r="J40" s="37">
        <v>55</v>
      </c>
      <c r="K40" s="602">
        <v>57</v>
      </c>
      <c r="L40" s="223"/>
      <c r="M40" s="223"/>
    </row>
    <row r="41" spans="1:13" s="70" customFormat="1" ht="15" customHeight="1">
      <c r="A41" s="223" t="s">
        <v>848</v>
      </c>
      <c r="B41" s="37">
        <v>312</v>
      </c>
      <c r="C41" s="590" t="s">
        <v>41</v>
      </c>
      <c r="D41" s="37">
        <v>3</v>
      </c>
      <c r="E41" s="37">
        <v>2</v>
      </c>
      <c r="F41" s="37">
        <v>42</v>
      </c>
      <c r="G41" s="37">
        <v>70</v>
      </c>
      <c r="H41" s="37">
        <v>102</v>
      </c>
      <c r="I41" s="37">
        <v>27</v>
      </c>
      <c r="J41" s="37">
        <v>36</v>
      </c>
      <c r="K41" s="602">
        <v>30</v>
      </c>
      <c r="L41" s="223"/>
      <c r="M41" s="223"/>
    </row>
    <row r="42" spans="1:13" s="70" customFormat="1" ht="15" customHeight="1">
      <c r="A42" s="223" t="s">
        <v>386</v>
      </c>
      <c r="B42" s="37">
        <v>87</v>
      </c>
      <c r="C42" s="37">
        <v>2</v>
      </c>
      <c r="D42" s="37">
        <v>3</v>
      </c>
      <c r="E42" s="37">
        <v>2</v>
      </c>
      <c r="F42" s="37">
        <v>10</v>
      </c>
      <c r="G42" s="37">
        <v>7</v>
      </c>
      <c r="H42" s="37">
        <v>23</v>
      </c>
      <c r="I42" s="37">
        <v>4</v>
      </c>
      <c r="J42" s="37">
        <v>24</v>
      </c>
      <c r="K42" s="602">
        <v>12</v>
      </c>
      <c r="L42" s="223"/>
      <c r="M42" s="223"/>
    </row>
    <row r="43" spans="1:13" s="70" customFormat="1" ht="15" customHeight="1">
      <c r="A43" s="223" t="s">
        <v>849</v>
      </c>
      <c r="B43" s="37">
        <v>40</v>
      </c>
      <c r="C43" s="37">
        <v>1</v>
      </c>
      <c r="D43" s="590" t="s">
        <v>41</v>
      </c>
      <c r="E43" s="37">
        <v>1</v>
      </c>
      <c r="F43" s="37">
        <v>2</v>
      </c>
      <c r="G43" s="37">
        <v>2</v>
      </c>
      <c r="H43" s="37">
        <v>12</v>
      </c>
      <c r="I43" s="37">
        <v>2</v>
      </c>
      <c r="J43" s="37">
        <v>14</v>
      </c>
      <c r="K43" s="602">
        <v>6</v>
      </c>
      <c r="L43" s="223"/>
      <c r="M43" s="223"/>
    </row>
    <row r="44" spans="1:13" s="70" customFormat="1" ht="15" customHeight="1"/>
    <row r="45" spans="1:13" s="70" customFormat="1" ht="15" customHeight="1"/>
    <row r="46" spans="1:13" s="70" customFormat="1" ht="15" customHeight="1"/>
    <row r="47" spans="1:13" s="70" customFormat="1" ht="15" customHeight="1"/>
    <row r="48" spans="1:13" s="70" customFormat="1" ht="15" customHeight="1"/>
    <row r="49" s="70" customFormat="1" ht="15" customHeight="1"/>
    <row r="50" s="70" customFormat="1" ht="15" customHeight="1"/>
    <row r="51" s="70" customFormat="1" ht="15" customHeight="1"/>
    <row r="52" s="70" customFormat="1" ht="15" customHeight="1"/>
    <row r="53" s="70" customFormat="1" ht="15" customHeight="1"/>
    <row r="54" s="70" customFormat="1" ht="15" customHeight="1"/>
    <row r="55" s="70" customFormat="1" ht="15" customHeight="1"/>
    <row r="56" s="70" customFormat="1" ht="15" customHeight="1"/>
    <row r="57" s="70" customFormat="1" ht="15" customHeight="1"/>
    <row r="58" s="70" customFormat="1" ht="15" customHeight="1"/>
    <row r="59" s="70" customFormat="1" ht="15" customHeight="1"/>
    <row r="60" s="70" customFormat="1" ht="15" customHeight="1"/>
    <row r="61" s="70" customFormat="1" ht="15" customHeight="1"/>
    <row r="62" s="70" customFormat="1" ht="15" customHeight="1"/>
    <row r="63" s="70" customFormat="1" ht="15" customHeight="1"/>
    <row r="64" s="70" customFormat="1" ht="15" customHeight="1"/>
    <row r="65" s="70" customFormat="1" ht="15" customHeight="1"/>
    <row r="66" s="70" customFormat="1" ht="15" customHeight="1"/>
    <row r="67" s="70" customFormat="1" ht="15" customHeight="1"/>
    <row r="68" s="70" customFormat="1" ht="15" customHeight="1"/>
    <row r="69" s="70" customFormat="1" ht="15" customHeight="1"/>
    <row r="70" s="70" customFormat="1" ht="15" customHeight="1"/>
    <row r="71" s="70" customFormat="1" ht="15" customHeight="1"/>
    <row r="72" s="70" customFormat="1" ht="15" customHeight="1"/>
    <row r="73" s="70" customFormat="1" ht="15" customHeight="1"/>
    <row r="74" s="70" customFormat="1" ht="15" customHeight="1"/>
    <row r="75" s="70" customFormat="1" ht="15" customHeight="1"/>
    <row r="76" s="70" customFormat="1" ht="15" customHeight="1"/>
    <row r="77" s="70" customFormat="1" ht="15" customHeight="1"/>
    <row r="78" s="70" customFormat="1" ht="15" customHeight="1"/>
    <row r="79" s="70" customFormat="1" ht="15" customHeight="1"/>
    <row r="80" s="70" customFormat="1" ht="15" customHeight="1"/>
    <row r="81" s="70" customFormat="1" ht="15" customHeight="1"/>
    <row r="82" s="70" customFormat="1" ht="15" customHeight="1"/>
    <row r="83" s="70" customFormat="1" ht="15" customHeight="1"/>
    <row r="84" s="70" customFormat="1" ht="15" customHeight="1"/>
    <row r="85" s="70" customFormat="1" ht="15" customHeight="1"/>
    <row r="86" s="70" customFormat="1" ht="15" customHeight="1"/>
    <row r="87" s="70" customFormat="1" ht="15" customHeight="1"/>
    <row r="88" s="70" customFormat="1" ht="15" customHeight="1"/>
    <row r="89" s="70" customFormat="1" ht="15" customHeight="1"/>
    <row r="90" s="70" customFormat="1" ht="15" customHeight="1"/>
    <row r="91" s="70" customFormat="1" ht="15" customHeight="1"/>
    <row r="92" s="70" customFormat="1" ht="15" customHeight="1"/>
    <row r="93" s="70" customFormat="1" ht="15" customHeight="1"/>
    <row r="94" s="70" customFormat="1" ht="15" customHeight="1"/>
    <row r="95" s="70" customFormat="1" ht="15" customHeight="1"/>
    <row r="96" s="70" customFormat="1" ht="15" customHeight="1"/>
    <row r="97" s="70" customFormat="1" ht="15" customHeight="1"/>
    <row r="98" s="70" customFormat="1" ht="15" customHeight="1"/>
    <row r="99" s="70" customFormat="1" ht="15" customHeight="1"/>
    <row r="100" s="70" customFormat="1" ht="15" customHeight="1"/>
    <row r="101" s="70" customFormat="1" ht="15" customHeight="1"/>
    <row r="102" s="70" customFormat="1" ht="15" customHeight="1"/>
    <row r="103" s="70" customFormat="1" ht="15" customHeight="1"/>
    <row r="104" s="70" customFormat="1" ht="15" customHeight="1"/>
    <row r="105" s="70" customFormat="1" ht="15" customHeight="1"/>
    <row r="106" s="70" customFormat="1" ht="15" customHeight="1"/>
    <row r="107" s="70" customFormat="1" ht="15" customHeight="1"/>
    <row r="108" s="70" customFormat="1" ht="15" customHeight="1"/>
    <row r="109" s="70" customFormat="1" ht="15" customHeight="1"/>
    <row r="110" s="70" customFormat="1" ht="15" customHeight="1"/>
    <row r="111" s="70" customFormat="1" ht="15" customHeight="1"/>
    <row r="112" s="70" customFormat="1" ht="15" customHeight="1"/>
    <row r="113" s="70" customFormat="1" ht="15" customHeight="1"/>
    <row r="114" s="70" customFormat="1" ht="15" customHeight="1"/>
    <row r="115" s="70" customFormat="1" ht="15" customHeight="1"/>
    <row r="116" s="70" customFormat="1" ht="15" customHeight="1"/>
    <row r="117" s="70" customFormat="1" ht="15" customHeight="1"/>
    <row r="118" s="70" customFormat="1" ht="15" customHeight="1"/>
    <row r="119" s="70" customFormat="1" ht="15" customHeight="1"/>
    <row r="120" s="70" customFormat="1" ht="15" customHeight="1"/>
    <row r="121" s="70" customFormat="1" ht="15" customHeight="1"/>
    <row r="122" s="70" customFormat="1" ht="15" customHeight="1"/>
    <row r="123" s="70" customFormat="1" ht="15" customHeight="1"/>
    <row r="124" s="70" customFormat="1" ht="15" customHeight="1"/>
    <row r="125" s="70" customFormat="1" ht="15" customHeight="1"/>
    <row r="126" s="70" customFormat="1" ht="15" customHeight="1"/>
    <row r="127" s="70" customFormat="1" ht="15" customHeight="1"/>
    <row r="128" s="70" customFormat="1" ht="15" customHeight="1"/>
    <row r="129" s="70" customFormat="1" ht="15" customHeight="1"/>
    <row r="130" s="70" customFormat="1" ht="15" customHeight="1"/>
    <row r="131" s="70" customFormat="1" ht="15" customHeight="1"/>
    <row r="132" s="70" customFormat="1" ht="15" customHeight="1"/>
    <row r="133" s="70" customFormat="1" ht="15" customHeight="1"/>
    <row r="134" s="70" customFormat="1" ht="15" customHeight="1"/>
    <row r="135" s="70" customFormat="1" ht="15" customHeight="1"/>
    <row r="136" s="70" customFormat="1" ht="15" customHeight="1"/>
    <row r="137" s="70" customFormat="1" ht="15" customHeight="1"/>
    <row r="138" s="70" customFormat="1" ht="15" customHeight="1"/>
    <row r="139" s="70" customFormat="1" ht="15" customHeight="1"/>
    <row r="140" s="70" customFormat="1" ht="15" customHeight="1"/>
    <row r="141" s="70" customFormat="1" ht="15" customHeight="1"/>
    <row r="142" s="70" customFormat="1" ht="15" customHeight="1"/>
    <row r="143" s="70" customFormat="1" ht="15" customHeight="1"/>
    <row r="144" s="70" customFormat="1" ht="15" customHeight="1"/>
    <row r="145" s="70" customFormat="1" ht="15" customHeight="1"/>
    <row r="146" s="70" customFormat="1" ht="15" customHeight="1"/>
    <row r="147" s="70" customFormat="1" ht="15" customHeight="1"/>
    <row r="148" s="70" customFormat="1" ht="15" customHeight="1"/>
    <row r="149" s="70" customFormat="1" ht="15" customHeight="1"/>
    <row r="150" s="70" customFormat="1" ht="15" customHeight="1"/>
    <row r="151" s="70" customFormat="1" ht="15" customHeight="1"/>
    <row r="152" s="70" customFormat="1" ht="15" customHeight="1"/>
    <row r="153" s="70" customFormat="1" ht="15" customHeight="1"/>
    <row r="154" s="70" customFormat="1" ht="15" customHeight="1"/>
    <row r="155" s="70" customFormat="1" ht="15" customHeight="1"/>
    <row r="156" s="70" customFormat="1" ht="15" customHeight="1"/>
    <row r="157" s="70" customFormat="1" ht="15" customHeight="1"/>
    <row r="158" s="70" customFormat="1" ht="15" customHeight="1"/>
    <row r="159" s="70" customFormat="1" ht="15" customHeight="1"/>
    <row r="160" s="70" customFormat="1" ht="15" customHeight="1"/>
    <row r="161" s="70" customFormat="1" ht="15" customHeight="1"/>
    <row r="162" s="70" customFormat="1" ht="15" customHeight="1"/>
    <row r="163" s="70" customFormat="1" ht="15" customHeight="1"/>
    <row r="164" s="70" customFormat="1" ht="15" customHeight="1"/>
    <row r="165" s="70" customFormat="1" ht="15" customHeight="1"/>
    <row r="166" s="70" customFormat="1" ht="15" customHeight="1"/>
    <row r="167" s="70" customFormat="1" ht="15" customHeight="1"/>
    <row r="168" s="70" customFormat="1" ht="15" customHeight="1"/>
    <row r="169" s="70" customFormat="1" ht="15" customHeight="1"/>
    <row r="170" s="70" customFormat="1" ht="15" customHeight="1"/>
    <row r="171" s="630" customFormat="1" ht="15" customHeight="1"/>
    <row r="172" s="630" customFormat="1" ht="15" customHeight="1"/>
    <row r="173" s="630" customFormat="1" ht="15" customHeight="1"/>
    <row r="174" s="630" customFormat="1" ht="15" customHeight="1"/>
    <row r="175" s="630" customFormat="1" ht="15" customHeight="1"/>
    <row r="176" s="630" customFormat="1" ht="15" customHeight="1"/>
    <row r="177" s="630" customFormat="1" ht="15" customHeight="1"/>
    <row r="178" s="630" customFormat="1" ht="15" customHeight="1"/>
    <row r="179" s="630" customFormat="1" ht="15" customHeight="1"/>
    <row r="180" s="594" customFormat="1" ht="15" customHeight="1"/>
    <row r="181" s="594" customFormat="1" ht="15" customHeight="1"/>
    <row r="182" s="594" customFormat="1" ht="15" customHeight="1"/>
    <row r="183" s="594" customFormat="1" ht="15" customHeight="1"/>
    <row r="184" s="594" customFormat="1" ht="15" customHeight="1"/>
    <row r="185" s="594" customFormat="1" ht="15" customHeight="1"/>
    <row r="186" s="594" customFormat="1" ht="15" customHeight="1"/>
    <row r="187" s="594" customFormat="1" ht="15" customHeight="1"/>
  </sheetData>
  <mergeCells count="16">
    <mergeCell ref="J6:J7"/>
    <mergeCell ref="A3:K3"/>
    <mergeCell ref="A4:A7"/>
    <mergeCell ref="B4:B7"/>
    <mergeCell ref="C4:K4"/>
    <mergeCell ref="C5:D5"/>
    <mergeCell ref="E5:F5"/>
    <mergeCell ref="G5:J5"/>
    <mergeCell ref="K5:K7"/>
    <mergeCell ref="C6:C7"/>
    <mergeCell ref="D6:D7"/>
    <mergeCell ref="E6:E7"/>
    <mergeCell ref="F6:F7"/>
    <mergeCell ref="G6:G7"/>
    <mergeCell ref="H6:H7"/>
    <mergeCell ref="I6:I7"/>
  </mergeCells>
  <hyperlinks>
    <hyperlink ref="A3:B3" location="'Spis treści'!A1" display="'Spis treści'!A1" xr:uid="{00000000-0004-0000-3D00-000000000000}"/>
    <hyperlink ref="A3:K3" location="'Spis tablic_DZIAŁ IV'!A1" display="'Spis tablic_DZIAŁ IV'!A1" xr:uid="{00000000-0004-0000-3D00-000001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S202"/>
  <sheetViews>
    <sheetView zoomScaleNormal="100" workbookViewId="0"/>
  </sheetViews>
  <sheetFormatPr defaultColWidth="9.109375" defaultRowHeight="11.4"/>
  <cols>
    <col min="1" max="1" width="14.6640625" style="637" customWidth="1"/>
    <col min="2" max="2" width="9.109375" style="638" customWidth="1"/>
    <col min="3" max="3" width="32.5546875" style="633" customWidth="1"/>
    <col min="4" max="16384" width="9.109375" style="633"/>
  </cols>
  <sheetData>
    <row r="1" spans="1:3" s="637" customFormat="1" ht="15" customHeight="1">
      <c r="A1" s="631" t="s">
        <v>912</v>
      </c>
      <c r="B1" s="632" t="s">
        <v>913</v>
      </c>
      <c r="C1" s="1548"/>
    </row>
    <row r="2" spans="1:3" s="1550" customFormat="1" ht="15" customHeight="1">
      <c r="A2" s="634" t="s">
        <v>914</v>
      </c>
      <c r="B2" s="634" t="s">
        <v>915</v>
      </c>
    </row>
    <row r="3" spans="1:3" s="1720" customFormat="1" ht="15" customHeight="1">
      <c r="A3" s="635" t="s">
        <v>2</v>
      </c>
      <c r="B3" s="1549"/>
    </row>
    <row r="4" spans="1:3" s="1721" customFormat="1" ht="15" customHeight="1">
      <c r="A4" s="636" t="s">
        <v>3</v>
      </c>
      <c r="B4" s="1551"/>
    </row>
    <row r="5" spans="1:3" s="1720" customFormat="1" ht="15" customHeight="1">
      <c r="A5" s="1719" t="s">
        <v>2165</v>
      </c>
      <c r="B5" s="1867" t="s">
        <v>916</v>
      </c>
      <c r="C5" s="1722"/>
    </row>
    <row r="6" spans="1:3" s="1721" customFormat="1" ht="15" customHeight="1">
      <c r="A6" s="636"/>
      <c r="B6" s="1555" t="s">
        <v>917</v>
      </c>
    </row>
    <row r="7" spans="1:3" s="1723" customFormat="1" ht="15" customHeight="1">
      <c r="A7" s="1719" t="s">
        <v>2167</v>
      </c>
      <c r="B7" s="1867" t="s">
        <v>918</v>
      </c>
    </row>
    <row r="8" spans="1:3" s="636" customFormat="1" ht="15" customHeight="1">
      <c r="B8" s="1555" t="s">
        <v>919</v>
      </c>
    </row>
    <row r="9" spans="1:3" s="1720" customFormat="1" ht="15" customHeight="1">
      <c r="A9" s="1719" t="s">
        <v>2169</v>
      </c>
      <c r="B9" s="1867" t="s">
        <v>920</v>
      </c>
      <c r="C9" s="1722"/>
    </row>
    <row r="10" spans="1:3" s="1721" customFormat="1" ht="15" customHeight="1">
      <c r="A10" s="636"/>
      <c r="B10" s="1555" t="s">
        <v>921</v>
      </c>
    </row>
    <row r="11" spans="1:3" s="1720" customFormat="1" ht="15" customHeight="1">
      <c r="A11" s="1719" t="s">
        <v>2174</v>
      </c>
      <c r="B11" s="1867" t="s">
        <v>922</v>
      </c>
    </row>
    <row r="12" spans="1:3" s="1721" customFormat="1" ht="15" customHeight="1">
      <c r="A12" s="1552"/>
      <c r="B12" s="1555" t="s">
        <v>923</v>
      </c>
    </row>
    <row r="13" spans="1:3" s="1725" customFormat="1" ht="15" customHeight="1">
      <c r="A13" s="1719" t="s">
        <v>2176</v>
      </c>
      <c r="B13" s="1867" t="s">
        <v>924</v>
      </c>
      <c r="C13" s="1724"/>
    </row>
    <row r="14" spans="1:3" s="1721" customFormat="1" ht="15" customHeight="1">
      <c r="A14" s="636"/>
      <c r="B14" s="1555" t="s">
        <v>925</v>
      </c>
    </row>
    <row r="15" spans="1:3" s="1720" customFormat="1" ht="15" customHeight="1">
      <c r="A15" s="1719" t="s">
        <v>2189</v>
      </c>
      <c r="B15" s="1867" t="s">
        <v>926</v>
      </c>
      <c r="C15" s="1722"/>
    </row>
    <row r="16" spans="1:3" s="1721" customFormat="1" ht="15" customHeight="1">
      <c r="A16" s="636"/>
      <c r="B16" s="1555" t="s">
        <v>927</v>
      </c>
      <c r="C16" s="1726"/>
    </row>
    <row r="17" spans="1:3" s="1723" customFormat="1" ht="15" customHeight="1">
      <c r="A17" s="1719" t="s">
        <v>2191</v>
      </c>
      <c r="B17" s="1867" t="s">
        <v>928</v>
      </c>
    </row>
    <row r="18" spans="1:3" s="636" customFormat="1" ht="15" customHeight="1">
      <c r="B18" s="1555" t="s">
        <v>929</v>
      </c>
    </row>
    <row r="19" spans="1:3" s="1723" customFormat="1" ht="15" customHeight="1">
      <c r="A19" s="1719" t="s">
        <v>2203</v>
      </c>
      <c r="B19" s="1867" t="s">
        <v>930</v>
      </c>
      <c r="C19" s="1727"/>
    </row>
    <row r="20" spans="1:3" s="636" customFormat="1" ht="15" customHeight="1">
      <c r="B20" s="1555" t="s">
        <v>931</v>
      </c>
    </row>
    <row r="21" spans="1:3" s="1720" customFormat="1" ht="15" customHeight="1">
      <c r="A21" s="1719" t="s">
        <v>2216</v>
      </c>
      <c r="B21" s="1867" t="s">
        <v>932</v>
      </c>
      <c r="C21" s="1727"/>
    </row>
    <row r="22" spans="1:3" s="1721" customFormat="1" ht="15" customHeight="1">
      <c r="A22" s="636"/>
      <c r="B22" s="1555" t="s">
        <v>933</v>
      </c>
      <c r="C22" s="636"/>
    </row>
    <row r="23" spans="1:3" s="1723" customFormat="1" ht="15" customHeight="1">
      <c r="A23" s="1719" t="s">
        <v>2222</v>
      </c>
      <c r="B23" s="1867" t="s">
        <v>934</v>
      </c>
      <c r="C23" s="1727"/>
    </row>
    <row r="24" spans="1:3" s="636" customFormat="1" ht="15" customHeight="1">
      <c r="B24" s="1555" t="s">
        <v>935</v>
      </c>
    </row>
    <row r="25" spans="1:3" s="1723" customFormat="1" ht="15" customHeight="1">
      <c r="A25" s="1719" t="s">
        <v>2228</v>
      </c>
      <c r="B25" s="1867" t="s">
        <v>936</v>
      </c>
      <c r="C25" s="1727"/>
    </row>
    <row r="26" spans="1:3" s="636" customFormat="1" ht="15" customHeight="1">
      <c r="B26" s="1555" t="s">
        <v>937</v>
      </c>
    </row>
    <row r="27" spans="1:3" s="1720" customFormat="1" ht="15" customHeight="1">
      <c r="A27" s="1719" t="s">
        <v>2237</v>
      </c>
      <c r="B27" s="1867" t="s">
        <v>938</v>
      </c>
      <c r="C27" s="1727"/>
    </row>
    <row r="28" spans="1:3" s="1721" customFormat="1" ht="15" customHeight="1">
      <c r="A28" s="636"/>
      <c r="B28" s="1555" t="s">
        <v>939</v>
      </c>
      <c r="C28" s="636"/>
    </row>
    <row r="29" spans="1:3" s="1720" customFormat="1" ht="15" customHeight="1">
      <c r="A29" s="1719" t="s">
        <v>2250</v>
      </c>
      <c r="B29" s="1867" t="s">
        <v>940</v>
      </c>
      <c r="C29" s="1727"/>
    </row>
    <row r="30" spans="1:3" s="1721" customFormat="1" ht="15" customHeight="1">
      <c r="A30" s="636"/>
      <c r="B30" s="1555" t="s">
        <v>941</v>
      </c>
      <c r="C30" s="636"/>
    </row>
    <row r="31" spans="1:3" s="1723" customFormat="1" ht="15" customHeight="1">
      <c r="A31" s="1719" t="s">
        <v>2259</v>
      </c>
      <c r="B31" s="1867" t="s">
        <v>942</v>
      </c>
      <c r="C31" s="1727"/>
    </row>
    <row r="32" spans="1:3" s="636" customFormat="1" ht="15" customHeight="1">
      <c r="B32" s="1555" t="s">
        <v>943</v>
      </c>
    </row>
    <row r="33" spans="1:19" s="1720" customFormat="1" ht="15" customHeight="1">
      <c r="A33" s="1719" t="s">
        <v>2264</v>
      </c>
      <c r="B33" s="1867" t="s">
        <v>944</v>
      </c>
      <c r="C33" s="1727"/>
    </row>
    <row r="34" spans="1:19" s="1721" customFormat="1" ht="15" customHeight="1">
      <c r="A34" s="636"/>
      <c r="B34" s="1555" t="s">
        <v>945</v>
      </c>
      <c r="C34" s="636"/>
    </row>
    <row r="35" spans="1:19" s="1729" customFormat="1" ht="15" customHeight="1">
      <c r="A35" s="1719" t="s">
        <v>2266</v>
      </c>
      <c r="B35" s="1867" t="s">
        <v>946</v>
      </c>
      <c r="C35" s="1727"/>
      <c r="D35" s="1728"/>
      <c r="E35" s="1728"/>
      <c r="F35" s="1728"/>
      <c r="G35" s="1728"/>
      <c r="H35" s="1728"/>
      <c r="I35" s="1728"/>
      <c r="J35" s="1728"/>
      <c r="K35" s="1728"/>
      <c r="L35" s="1728"/>
      <c r="M35" s="1728"/>
      <c r="N35" s="1728"/>
      <c r="O35" s="1728"/>
      <c r="P35" s="1728"/>
      <c r="Q35" s="1728"/>
      <c r="R35" s="1728"/>
      <c r="S35" s="1728"/>
    </row>
    <row r="36" spans="1:19" s="636" customFormat="1" ht="15" customHeight="1">
      <c r="B36" s="1555" t="s">
        <v>947</v>
      </c>
      <c r="D36" s="1730"/>
      <c r="E36" s="1730"/>
      <c r="F36" s="1730"/>
      <c r="G36" s="1730"/>
      <c r="H36" s="1730"/>
      <c r="I36" s="1730"/>
      <c r="J36" s="1730"/>
      <c r="K36" s="1730"/>
      <c r="L36" s="1730"/>
      <c r="M36" s="1730"/>
      <c r="N36" s="1730"/>
      <c r="O36" s="1730"/>
      <c r="P36" s="1730"/>
      <c r="Q36" s="1730"/>
      <c r="R36" s="1730"/>
      <c r="S36" s="1730"/>
    </row>
    <row r="37" spans="1:19" s="1725" customFormat="1" ht="15" customHeight="1">
      <c r="A37" s="1719" t="s">
        <v>2270</v>
      </c>
      <c r="B37" s="1867" t="s">
        <v>948</v>
      </c>
      <c r="C37" s="1727"/>
      <c r="D37" s="1728"/>
      <c r="E37" s="1728"/>
      <c r="F37" s="1728"/>
      <c r="G37" s="1728"/>
      <c r="H37" s="1728"/>
      <c r="I37" s="1728"/>
      <c r="J37" s="1728"/>
      <c r="K37" s="1728"/>
      <c r="L37" s="1728"/>
      <c r="M37" s="1728"/>
      <c r="N37" s="1728"/>
      <c r="O37" s="1728"/>
      <c r="P37" s="1728"/>
      <c r="Q37" s="1728"/>
    </row>
    <row r="38" spans="1:19" s="1721" customFormat="1" ht="15" customHeight="1">
      <c r="A38" s="636"/>
      <c r="B38" s="1555" t="s">
        <v>949</v>
      </c>
      <c r="C38" s="636"/>
      <c r="D38" s="1730"/>
      <c r="E38" s="1730"/>
      <c r="F38" s="1730"/>
      <c r="G38" s="1730"/>
      <c r="H38" s="1730"/>
      <c r="I38" s="1730"/>
      <c r="J38" s="1730"/>
      <c r="K38" s="1730"/>
      <c r="L38" s="1730"/>
      <c r="M38" s="1730"/>
      <c r="N38" s="1730"/>
      <c r="O38" s="1730"/>
      <c r="P38" s="1730"/>
      <c r="Q38" s="1730"/>
    </row>
    <row r="39" spans="1:19" ht="12" customHeight="1"/>
    <row r="40" spans="1:19" ht="12" customHeight="1"/>
    <row r="41" spans="1:19" ht="12" customHeight="1"/>
    <row r="42" spans="1:19" ht="12" customHeight="1"/>
    <row r="43" spans="1:19" ht="12" customHeight="1"/>
    <row r="44" spans="1:19" ht="12" customHeight="1"/>
    <row r="45" spans="1:19" ht="12" customHeight="1"/>
    <row r="46" spans="1:19" ht="12" customHeight="1"/>
    <row r="47" spans="1:19" ht="12" customHeight="1"/>
    <row r="48" spans="1:19"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sheetData>
  <hyperlinks>
    <hyperlink ref="B6" location="'Tabl.1(57)'!A1" display="Activity of centres of culture, cultural centres and establishments, clubs and community centres in 2025" xr:uid="{00000000-0004-0000-3E00-000000000000}"/>
    <hyperlink ref="B7" location="'Tabl.2(58)'!A1" display="Działalność centrów kultury, domów i ośrodków kultury, klubów i świetlic w miastach w 2025 r.           " xr:uid="{00000000-0004-0000-3E00-000001000000}"/>
    <hyperlink ref="B8" location="'Tabl.2(58)'!A1" display="Activity of urban centres of culture, cultural centres and establishments, clubs and community centres in 2025" xr:uid="{00000000-0004-0000-3E00-000002000000}"/>
    <hyperlink ref="B9" location="'Tabl.3(59)'!A1" display="Działalność centrów kultury, domów i ośrodków kultury, klubów i świetlic na wsi w 2025 r." xr:uid="{00000000-0004-0000-3E00-000003000000}"/>
    <hyperlink ref="B10" location="'Tabl.3(59)'!A1" display="Activity of rural centres of culture, cultural centres and establishments, clubs and community centres in 2025" xr:uid="{00000000-0004-0000-3E00-000004000000}"/>
    <hyperlink ref="B11" location="'Tabl.4(60)'!A1" display="Centra kultury, domy i ośrodki kultury, kluby i świetlice według organizatorów i województw " xr:uid="{00000000-0004-0000-3E00-000005000000}"/>
    <hyperlink ref="B12" location="'Tabl.4(60)'!A1" display="Centres of culture, cultural centres and establishments, clubs, community centres by organiser and voivodship " xr:uid="{00000000-0004-0000-3E00-000006000000}"/>
    <hyperlink ref="B13" location="'Tabl.5(61)'!A1" display="Centra kultury, domy i ośrodki kultury, kluby i świetlice w obiektach przystosowanych do potrzeb osób niepełnosprawnych według województw w 2025 r." xr:uid="{00000000-0004-0000-3E00-000007000000}"/>
    <hyperlink ref="B14" location="'Tabl.5(61)'!A1" display="Centres of culture, cultural centres and establishments, clubs and community centres situated in buildings adapted to the needs of disabled people by voivodship in 2025 " xr:uid="{00000000-0004-0000-3E00-000008000000}"/>
    <hyperlink ref="B15" location="'Tabl.6(62)'!A1" display="Pracownie specjalistyczne według województw" xr:uid="{00000000-0004-0000-3E00-000009000000}"/>
    <hyperlink ref="B16" location="'Tabl.6(62)'!A1" display="Specialised workshops by voivodship " xr:uid="{00000000-0004-0000-3E00-00000A000000}"/>
    <hyperlink ref="B17" location="'Tabl.7(63)'!A1" display="Centra kultury, domy i ośrodki kultury, kluby i świetlice posiadające salę widowiskową według województw " xr:uid="{00000000-0004-0000-3E00-00000B000000}"/>
    <hyperlink ref="B18" location="'Tabl.7(63)'!A1" display="Centres of culture, cultural centres and establishments, clubs and community centres with performance hall by voivodship" xr:uid="{00000000-0004-0000-3E00-00000C000000}"/>
    <hyperlink ref="B19" location="'Tabl.8(64)'!A1" display="Imprezy zorganizowane przez centra kultury, domy i ośrodki kultury, kluby i świetlice według województw" xr:uid="{00000000-0004-0000-3E00-00000D000000}"/>
    <hyperlink ref="B20" location="'Tabl.8(64)'!A1" display="Events organised by centres of culture, cultural centres and establishments, clubs and community centres by voivodship" xr:uid="{00000000-0004-0000-3E00-00000E000000}"/>
    <hyperlink ref="B21" location="'Tabl.9(65)'!A1" display="Uczestnicy imprez zorganizowanych przez centra kultury, domy i ośrodki kultury, kluby i świetlice według województw" xr:uid="{00000000-0004-0000-3E00-00000F000000}"/>
    <hyperlink ref="B22" location="'Tabl.9(65)'!A1" display="Participants of events organised by centres of culture, cultural centres and establishments, clubs and community centres by voivodship" xr:uid="{00000000-0004-0000-3E00-000010000000}"/>
    <hyperlink ref="B23" location="'Tabl.10(66)'!A1" display="Grupy artystyczne w centrach kultury, domach i ośrodkach kultury, klubach i świetlicach według województw " xr:uid="{00000000-0004-0000-3E00-000011000000}"/>
    <hyperlink ref="B24" location="'Tabl.10(66)'!A1" display="Artistic groups in centres of culture, cultural centres and establishments, clubs and community centres by voivodship " xr:uid="{00000000-0004-0000-3E00-000012000000}"/>
    <hyperlink ref="B25" location="'Tabl.11(67)'!A1" display="Członkowie grup artystycznych w centrach kultury, domach i ośrodkach kultury, klubach i świetlicach według województw " xr:uid="{00000000-0004-0000-3E00-000013000000}"/>
    <hyperlink ref="B26" location="'Tabl.11(67)'!A1" display="Members of artistic groups in centres of culture, cultural centres and establishments, clubs and community centres by voivodship" xr:uid="{00000000-0004-0000-3E00-000014000000}"/>
    <hyperlink ref="B27" location="'Tabl.12(68)'!A1" display="Koła/kluby/sekcje w centrach kultury, domach i ośrodkach kultury, klubach i świetlicach według województw " xr:uid="{00000000-0004-0000-3E00-000015000000}"/>
    <hyperlink ref="B28" location="'Tabl.12(68)'!A1" display="Groups (clubs, sections) in centres of culture, cultural centres and establishments, clubs and community centres by voivodship " xr:uid="{00000000-0004-0000-3E00-000016000000}"/>
    <hyperlink ref="B29" location="'Tabl.13(69)'!A1" display="Członkowie kół/klubów/sekcji w centrach kultury, domach i ośrodkach kultury, klubach i świetlicach według województw" xr:uid="{00000000-0004-0000-3E00-000017000000}"/>
    <hyperlink ref="B30" location="'Tabl.13(69)'!A1" display="Members of groups (clubs, sections) in centres of culture, cultural centres and establishments, clubs and community centres by voivodship " xr:uid="{00000000-0004-0000-3E00-000018000000}"/>
    <hyperlink ref="B31" location="'Tabl.14(70)'!A1" display="Kursy zorganizowane przez centra kultury, domy i ośrodki kultury, kluby i świetlice według województw" xr:uid="{00000000-0004-0000-3E00-000019000000}"/>
    <hyperlink ref="B32" location="'Tabl.14(70)'!A1" display="Courses organised by centres of culture, cultural centres and establishments, clubs and community centres by voivodship" xr:uid="{00000000-0004-0000-3E00-00001A000000}"/>
    <hyperlink ref="B33" location="'Tabl.15(71)'!A1" display="Absolwenci kursów zorganizowanych przez centra kultury, domy i ośrodki kultury, kluby i świetlice według województw" xr:uid="{00000000-0004-0000-3E00-00001B000000}"/>
    <hyperlink ref="B34" location="'Tabl.15(71)'!A1" display="Graduates of courses organised by centres of culture, cultural centres and establishments, clubs and community centres by voivodship" xr:uid="{00000000-0004-0000-3E00-00001C000000}"/>
    <hyperlink ref="B36" location="'Tabl.16(72)'!A1" display="Selected data on activity of centres of culture, cultural centres and establishments, clubs and community centres by macroregion (NUTS 1), region (NUTS 2) and subregion  (NUTS 3)" xr:uid="{00000000-0004-0000-3E00-00001D000000}"/>
    <hyperlink ref="B37" location="'Tabl.17(73)'!A1" display="Wybrane wskaźniki charakteryzujące działalność centrów kultury, domów i ośrodków kultury, klubów i świetlic według makroregionów (NUTS 1) regionów (NUTS 2) i podregionów (NUTS 3)" xr:uid="{00000000-0004-0000-3E00-00001E000000}"/>
    <hyperlink ref="B38" location="'Tabl.17(73)'!A1" display="Selected indicators describing activity of centres of culture, cultural centres and establishments, clubs and community centres by macroregion (NUTS 1), region (NUTS 2) and subregion  (NUTS 3)" xr:uid="{00000000-0004-0000-3E00-00001F000000}"/>
    <hyperlink ref="B5" location="'Tabl.1(57)'!A1" display="Działalność centrów kultury, domów i ośrodków kultury, klubów i świetlic w 2025 r." xr:uid="{00000000-0004-0000-3E00-000020000000}"/>
    <hyperlink ref="B35" location="'Tabl.16(72)'!A1" display="Wybrane dane o działalności centrów kultury, domów i ośrodków kultury, klubów i świetlic według makroregionów (NUTS 1) regionów (NUTS 2) i podregionów (NUTS 3)" xr:uid="{00000000-0004-0000-3E00-000021000000}"/>
    <hyperlink ref="A5" location="'Tabl.1(57)'!A1" display="Tabl. 1(57)." xr:uid="{00000000-0004-0000-3E00-000022000000}"/>
    <hyperlink ref="A7" location="'Tabl.2(58)'!A1" display="Tabl. 2(58)." xr:uid="{00000000-0004-0000-3E00-000023000000}"/>
    <hyperlink ref="A9" location="'Tabl.3(59)'!A1" display="Tabl. 3(59)." xr:uid="{00000000-0004-0000-3E00-000024000000}"/>
    <hyperlink ref="A11" location="'Tabl.4(60)'!A1" display="Tabl. 4(60)." xr:uid="{00000000-0004-0000-3E00-000025000000}"/>
    <hyperlink ref="A13" location="'Tabl.5(61)'!A1" display="Tabl. 5(61). " xr:uid="{00000000-0004-0000-3E00-000026000000}"/>
    <hyperlink ref="A15" location="'Tabl.6(62)'!A1" display="Tabl. 6(62)." xr:uid="{00000000-0004-0000-3E00-000027000000}"/>
    <hyperlink ref="A17" location="'Tabl.7(63)'!A1" display="Tabl. 7(63).  " xr:uid="{00000000-0004-0000-3E00-000028000000}"/>
    <hyperlink ref="A19" location="'Tabl.8(64)'!A1" display="Tabl. 8(64). " xr:uid="{00000000-0004-0000-3E00-000029000000}"/>
    <hyperlink ref="A21" location="'Tabl.9(65)'!A1" display="Tabl. 9(65). " xr:uid="{00000000-0004-0000-3E00-00002A000000}"/>
    <hyperlink ref="A23" location="'Tabl.10(66)'!A1" display="Tabl. 10(66)." xr:uid="{00000000-0004-0000-3E00-00002B000000}"/>
    <hyperlink ref="A25" location="'Tabl.11(67)'!A1" display="Tabl. 11(67). " xr:uid="{00000000-0004-0000-3E00-00002C000000}"/>
    <hyperlink ref="A27" location="'Tabl.12(68)'!A1" display="Tabl. 12(68)." xr:uid="{00000000-0004-0000-3E00-00002D000000}"/>
    <hyperlink ref="A29" location="'Tabl.13(69)'!A1" display="Tabl. 13(69)." xr:uid="{00000000-0004-0000-3E00-00002E000000}"/>
    <hyperlink ref="A31" location="'Tabl.14(70)'!A1" display="Tabl. 14(70). " xr:uid="{00000000-0004-0000-3E00-00002F000000}"/>
    <hyperlink ref="A33" location="'Tabl.15(71)'!A1" display="Tabl. 15(71). " xr:uid="{00000000-0004-0000-3E00-000030000000}"/>
    <hyperlink ref="A35" location="'Tabl.16(72)'!A1" display="Tabl. 16(72). " xr:uid="{00000000-0004-0000-3E00-000031000000}"/>
    <hyperlink ref="A37" location="'Tabl.17(73)'!A1" display="Tabl. 17(73)." xr:uid="{00000000-0004-0000-3E00-000032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324"/>
  <sheetViews>
    <sheetView zoomScaleNormal="100" workbookViewId="0">
      <selection activeCell="H33" sqref="H33"/>
    </sheetView>
  </sheetViews>
  <sheetFormatPr defaultColWidth="9.109375" defaultRowHeight="11.4"/>
  <cols>
    <col min="1" max="1" width="45.6640625" style="684" customWidth="1"/>
    <col min="2" max="7" width="16.6640625" style="641" customWidth="1"/>
    <col min="8" max="8" width="50.6640625" style="685" customWidth="1"/>
    <col min="9" max="9" width="9.109375" style="641"/>
    <col min="10" max="10" width="10" style="640" bestFit="1" customWidth="1"/>
    <col min="11" max="16384" width="9.109375" style="640"/>
  </cols>
  <sheetData>
    <row r="1" spans="1:9" s="688" customFormat="1" ht="30" customHeight="1">
      <c r="A1" s="2374" t="s">
        <v>2630</v>
      </c>
      <c r="B1" s="2375"/>
      <c r="C1" s="2375"/>
      <c r="D1" s="2375"/>
      <c r="E1" s="2375"/>
      <c r="F1" s="2375"/>
      <c r="G1" s="2375"/>
      <c r="H1" s="2375"/>
      <c r="I1" s="639"/>
    </row>
    <row r="2" spans="1:9" s="1554" customFormat="1" ht="24.9" customHeight="1">
      <c r="A2" s="2376" t="s">
        <v>11</v>
      </c>
      <c r="B2" s="2376"/>
      <c r="C2" s="2376"/>
      <c r="D2" s="2376"/>
      <c r="E2" s="2376"/>
      <c r="F2" s="2376"/>
      <c r="G2" s="2376"/>
      <c r="H2" s="2376"/>
      <c r="I2" s="1553"/>
    </row>
    <row r="3" spans="1:9" s="647" customFormat="1" ht="20.100000000000001" customHeight="1">
      <c r="A3" s="2377" t="s">
        <v>950</v>
      </c>
      <c r="B3" s="2380" t="s">
        <v>951</v>
      </c>
      <c r="C3" s="2383" t="s">
        <v>952</v>
      </c>
      <c r="D3" s="2383" t="s">
        <v>953</v>
      </c>
      <c r="E3" s="2383" t="s">
        <v>954</v>
      </c>
      <c r="F3" s="2383" t="s">
        <v>955</v>
      </c>
      <c r="G3" s="2383" t="s">
        <v>956</v>
      </c>
      <c r="H3" s="2386" t="s">
        <v>30</v>
      </c>
      <c r="I3" s="646"/>
    </row>
    <row r="4" spans="1:9" s="647" customFormat="1" ht="20.100000000000001" customHeight="1">
      <c r="A4" s="2378"/>
      <c r="B4" s="2381"/>
      <c r="C4" s="2384"/>
      <c r="D4" s="2384"/>
      <c r="E4" s="2384"/>
      <c r="F4" s="2384"/>
      <c r="G4" s="2384"/>
      <c r="H4" s="2387"/>
      <c r="I4" s="1827"/>
    </row>
    <row r="5" spans="1:9" s="647" customFormat="1" ht="20.100000000000001" customHeight="1">
      <c r="A5" s="2379"/>
      <c r="B5" s="2382"/>
      <c r="C5" s="2385"/>
      <c r="D5" s="2385"/>
      <c r="E5" s="2385"/>
      <c r="F5" s="2385"/>
      <c r="G5" s="2385"/>
      <c r="H5" s="2388"/>
      <c r="I5" s="646"/>
    </row>
    <row r="6" spans="1:9" s="647" customFormat="1" ht="15" customHeight="1">
      <c r="A6" s="642" t="s">
        <v>957</v>
      </c>
      <c r="B6" s="643">
        <v>3913</v>
      </c>
      <c r="C6" s="644">
        <v>634</v>
      </c>
      <c r="D6" s="644">
        <v>683</v>
      </c>
      <c r="E6" s="644">
        <v>1272</v>
      </c>
      <c r="F6" s="644">
        <v>275</v>
      </c>
      <c r="G6" s="644">
        <v>1049</v>
      </c>
      <c r="H6" s="645" t="s">
        <v>958</v>
      </c>
      <c r="I6" s="646"/>
    </row>
    <row r="7" spans="1:9" s="647" customFormat="1" ht="15" customHeight="1">
      <c r="A7" s="648" t="s">
        <v>2153</v>
      </c>
      <c r="B7" s="649">
        <v>1497</v>
      </c>
      <c r="C7" s="650">
        <v>23</v>
      </c>
      <c r="D7" s="650">
        <v>275</v>
      </c>
      <c r="E7" s="650">
        <v>107</v>
      </c>
      <c r="F7" s="650">
        <v>150</v>
      </c>
      <c r="G7" s="650">
        <v>942</v>
      </c>
      <c r="H7" s="651" t="s">
        <v>2154</v>
      </c>
      <c r="I7" s="646"/>
    </row>
    <row r="8" spans="1:9" s="647" customFormat="1" ht="15" customHeight="1">
      <c r="A8" s="648" t="s">
        <v>959</v>
      </c>
      <c r="B8" s="649"/>
      <c r="C8" s="650"/>
      <c r="D8" s="650"/>
      <c r="E8" s="650"/>
      <c r="F8" s="650"/>
      <c r="G8" s="650"/>
      <c r="H8" s="1655" t="s">
        <v>960</v>
      </c>
      <c r="I8" s="646"/>
    </row>
    <row r="9" spans="1:9" s="647" customFormat="1" ht="15" customHeight="1">
      <c r="A9" s="648" t="s">
        <v>2155</v>
      </c>
      <c r="B9" s="649">
        <v>1696</v>
      </c>
      <c r="C9" s="650">
        <v>154</v>
      </c>
      <c r="D9" s="650">
        <v>364</v>
      </c>
      <c r="E9" s="650">
        <v>278</v>
      </c>
      <c r="F9" s="650">
        <v>213</v>
      </c>
      <c r="G9" s="652">
        <v>687</v>
      </c>
      <c r="H9" s="651" t="s">
        <v>2161</v>
      </c>
      <c r="I9" s="646"/>
    </row>
    <row r="10" spans="1:9" s="647" customFormat="1" ht="15" customHeight="1">
      <c r="A10" s="648" t="s">
        <v>2156</v>
      </c>
      <c r="B10" s="649">
        <v>3072</v>
      </c>
      <c r="C10" s="650">
        <v>561</v>
      </c>
      <c r="D10" s="650">
        <v>529</v>
      </c>
      <c r="E10" s="650">
        <v>1199</v>
      </c>
      <c r="F10" s="650">
        <v>124</v>
      </c>
      <c r="G10" s="652">
        <v>659</v>
      </c>
      <c r="H10" s="651" t="s">
        <v>2156</v>
      </c>
      <c r="I10" s="646"/>
    </row>
    <row r="11" spans="1:9" s="647" customFormat="1" ht="15" customHeight="1">
      <c r="A11" s="648" t="s">
        <v>2157</v>
      </c>
      <c r="B11" s="649">
        <v>758</v>
      </c>
      <c r="C11" s="650">
        <v>161</v>
      </c>
      <c r="D11" s="650">
        <v>195</v>
      </c>
      <c r="E11" s="650">
        <v>277</v>
      </c>
      <c r="F11" s="650">
        <v>42</v>
      </c>
      <c r="G11" s="652">
        <v>83</v>
      </c>
      <c r="H11" s="651" t="s">
        <v>2157</v>
      </c>
      <c r="I11" s="646"/>
    </row>
    <row r="12" spans="1:9" s="647" customFormat="1" ht="15" customHeight="1">
      <c r="A12" s="648" t="s">
        <v>2158</v>
      </c>
      <c r="B12" s="649">
        <v>340</v>
      </c>
      <c r="C12" s="650">
        <v>85</v>
      </c>
      <c r="D12" s="650">
        <v>88</v>
      </c>
      <c r="E12" s="650">
        <v>139</v>
      </c>
      <c r="F12" s="650">
        <v>13</v>
      </c>
      <c r="G12" s="652">
        <v>15</v>
      </c>
      <c r="H12" s="651" t="s">
        <v>2162</v>
      </c>
      <c r="I12" s="646"/>
    </row>
    <row r="13" spans="1:9" s="647" customFormat="1" ht="15" customHeight="1">
      <c r="A13" s="648" t="s">
        <v>2159</v>
      </c>
      <c r="B13" s="649">
        <v>202</v>
      </c>
      <c r="C13" s="650">
        <v>53</v>
      </c>
      <c r="D13" s="650">
        <v>56</v>
      </c>
      <c r="E13" s="650">
        <v>76</v>
      </c>
      <c r="F13" s="650">
        <v>12</v>
      </c>
      <c r="G13" s="652">
        <v>5</v>
      </c>
      <c r="H13" s="651" t="s">
        <v>2163</v>
      </c>
      <c r="I13" s="646"/>
    </row>
    <row r="14" spans="1:9" s="647" customFormat="1" ht="15" customHeight="1">
      <c r="A14" s="648" t="s">
        <v>2160</v>
      </c>
      <c r="B14" s="649">
        <v>56</v>
      </c>
      <c r="C14" s="650">
        <v>16</v>
      </c>
      <c r="D14" s="650">
        <v>13</v>
      </c>
      <c r="E14" s="650">
        <v>24</v>
      </c>
      <c r="F14" s="650">
        <v>1</v>
      </c>
      <c r="G14" s="652">
        <v>2</v>
      </c>
      <c r="H14" s="651" t="s">
        <v>2164</v>
      </c>
      <c r="I14" s="646"/>
    </row>
    <row r="15" spans="1:9" s="647" customFormat="1" ht="15" customHeight="1">
      <c r="A15" s="648" t="s">
        <v>961</v>
      </c>
      <c r="B15" s="653"/>
      <c r="C15" s="644"/>
      <c r="D15" s="644"/>
      <c r="E15" s="644"/>
      <c r="F15" s="644"/>
      <c r="G15" s="654"/>
      <c r="H15" s="651" t="s">
        <v>962</v>
      </c>
      <c r="I15" s="646"/>
    </row>
    <row r="16" spans="1:9" s="647" customFormat="1" ht="15" customHeight="1">
      <c r="A16" s="648" t="s">
        <v>963</v>
      </c>
      <c r="B16" s="649">
        <v>6524</v>
      </c>
      <c r="C16" s="650">
        <v>1712</v>
      </c>
      <c r="D16" s="650">
        <v>918</v>
      </c>
      <c r="E16" s="650">
        <v>2555</v>
      </c>
      <c r="F16" s="650">
        <v>285</v>
      </c>
      <c r="G16" s="650">
        <v>1054</v>
      </c>
      <c r="H16" s="651" t="s">
        <v>964</v>
      </c>
      <c r="I16" s="646"/>
    </row>
    <row r="17" spans="1:9" s="647" customFormat="1" ht="15" customHeight="1">
      <c r="A17" s="648" t="s">
        <v>2472</v>
      </c>
      <c r="B17" s="649">
        <v>4164</v>
      </c>
      <c r="C17" s="650">
        <v>1227</v>
      </c>
      <c r="D17" s="650">
        <v>629</v>
      </c>
      <c r="E17" s="650">
        <v>1562</v>
      </c>
      <c r="F17" s="650">
        <v>99</v>
      </c>
      <c r="G17" s="650">
        <v>647</v>
      </c>
      <c r="H17" s="651" t="s">
        <v>2475</v>
      </c>
      <c r="I17" s="646"/>
    </row>
    <row r="18" spans="1:9" s="647" customFormat="1" ht="24.9" customHeight="1">
      <c r="A18" s="648" t="s">
        <v>2473</v>
      </c>
      <c r="B18" s="649">
        <v>2360</v>
      </c>
      <c r="C18" s="650">
        <v>485</v>
      </c>
      <c r="D18" s="650">
        <v>289</v>
      </c>
      <c r="E18" s="650">
        <v>993</v>
      </c>
      <c r="F18" s="650">
        <v>186</v>
      </c>
      <c r="G18" s="650">
        <v>407</v>
      </c>
      <c r="H18" s="651" t="s">
        <v>2476</v>
      </c>
      <c r="I18" s="646"/>
    </row>
    <row r="19" spans="1:9" s="647" customFormat="1" ht="15" customHeight="1">
      <c r="A19" s="648" t="s">
        <v>2474</v>
      </c>
      <c r="B19" s="655"/>
      <c r="C19" s="650"/>
      <c r="D19" s="650"/>
      <c r="E19" s="650"/>
      <c r="F19" s="650"/>
      <c r="G19" s="650"/>
      <c r="H19" s="651" t="s">
        <v>2997</v>
      </c>
      <c r="I19" s="656"/>
    </row>
    <row r="20" spans="1:9" s="647" customFormat="1" ht="15" customHeight="1">
      <c r="A20" s="648" t="s">
        <v>2477</v>
      </c>
      <c r="B20" s="649">
        <v>1102</v>
      </c>
      <c r="C20" s="650">
        <v>303</v>
      </c>
      <c r="D20" s="650">
        <v>184</v>
      </c>
      <c r="E20" s="650">
        <v>424</v>
      </c>
      <c r="F20" s="650">
        <v>48</v>
      </c>
      <c r="G20" s="650">
        <v>143</v>
      </c>
      <c r="H20" s="651" t="s">
        <v>2483</v>
      </c>
      <c r="I20" s="646"/>
    </row>
    <row r="21" spans="1:9" s="647" customFormat="1" ht="24.9" customHeight="1">
      <c r="A21" s="648" t="s">
        <v>2478</v>
      </c>
      <c r="B21" s="649">
        <v>4031</v>
      </c>
      <c r="C21" s="650">
        <v>1188</v>
      </c>
      <c r="D21" s="650">
        <v>632</v>
      </c>
      <c r="E21" s="650">
        <v>1613</v>
      </c>
      <c r="F21" s="650">
        <v>136</v>
      </c>
      <c r="G21" s="650">
        <v>462</v>
      </c>
      <c r="H21" s="651" t="s">
        <v>2482</v>
      </c>
      <c r="I21" s="646"/>
    </row>
    <row r="22" spans="1:9" s="647" customFormat="1" ht="15" customHeight="1">
      <c r="A22" s="648" t="s">
        <v>2479</v>
      </c>
      <c r="B22" s="649">
        <v>3951</v>
      </c>
      <c r="C22" s="650">
        <v>1162</v>
      </c>
      <c r="D22" s="650">
        <v>623</v>
      </c>
      <c r="E22" s="650">
        <v>1581</v>
      </c>
      <c r="F22" s="650">
        <v>132</v>
      </c>
      <c r="G22" s="650">
        <v>453</v>
      </c>
      <c r="H22" s="651" t="s">
        <v>2855</v>
      </c>
      <c r="I22" s="646"/>
    </row>
    <row r="23" spans="1:9" s="658" customFormat="1" ht="15" customHeight="1">
      <c r="A23" s="648" t="s">
        <v>2480</v>
      </c>
      <c r="B23" s="649">
        <v>3086</v>
      </c>
      <c r="C23" s="650">
        <v>936</v>
      </c>
      <c r="D23" s="650">
        <v>487</v>
      </c>
      <c r="E23" s="650">
        <v>1225</v>
      </c>
      <c r="F23" s="650">
        <v>96</v>
      </c>
      <c r="G23" s="650">
        <v>342</v>
      </c>
      <c r="H23" s="651" t="s">
        <v>2481</v>
      </c>
      <c r="I23" s="657"/>
    </row>
    <row r="24" spans="1:9" s="647" customFormat="1" ht="15" customHeight="1">
      <c r="A24" s="659" t="s">
        <v>965</v>
      </c>
      <c r="B24" s="649">
        <v>3769521</v>
      </c>
      <c r="C24" s="650">
        <v>1368464</v>
      </c>
      <c r="D24" s="650">
        <v>720407</v>
      </c>
      <c r="E24" s="650">
        <v>1400517</v>
      </c>
      <c r="F24" s="650">
        <v>88874</v>
      </c>
      <c r="G24" s="650">
        <v>191259</v>
      </c>
      <c r="H24" s="651" t="s">
        <v>966</v>
      </c>
      <c r="I24" s="646"/>
    </row>
    <row r="25" spans="1:9" s="658" customFormat="1" ht="15" customHeight="1">
      <c r="A25" s="648" t="s">
        <v>967</v>
      </c>
      <c r="B25" s="649">
        <v>2162</v>
      </c>
      <c r="C25" s="650">
        <v>497</v>
      </c>
      <c r="D25" s="650">
        <v>516</v>
      </c>
      <c r="E25" s="650">
        <v>914</v>
      </c>
      <c r="F25" s="650">
        <v>112</v>
      </c>
      <c r="G25" s="650">
        <v>123</v>
      </c>
      <c r="H25" s="651" t="s">
        <v>968</v>
      </c>
      <c r="I25" s="657"/>
    </row>
    <row r="26" spans="1:9" s="658" customFormat="1" ht="15" customHeight="1">
      <c r="A26" s="648" t="s">
        <v>969</v>
      </c>
      <c r="B26" s="649">
        <v>421370</v>
      </c>
      <c r="C26" s="650">
        <v>125488</v>
      </c>
      <c r="D26" s="650">
        <v>98494</v>
      </c>
      <c r="E26" s="650">
        <v>173211</v>
      </c>
      <c r="F26" s="650">
        <v>11887</v>
      </c>
      <c r="G26" s="650">
        <v>12290</v>
      </c>
      <c r="H26" s="660" t="s">
        <v>970</v>
      </c>
      <c r="I26" s="657"/>
    </row>
    <row r="27" spans="1:9" s="658" customFormat="1" ht="15" customHeight="1">
      <c r="A27" s="648" t="s">
        <v>971</v>
      </c>
      <c r="B27" s="661" t="s">
        <v>231</v>
      </c>
      <c r="C27" s="652" t="s">
        <v>231</v>
      </c>
      <c r="D27" s="652" t="s">
        <v>231</v>
      </c>
      <c r="E27" s="652" t="s">
        <v>231</v>
      </c>
      <c r="F27" s="652" t="s">
        <v>231</v>
      </c>
      <c r="G27" s="652" t="s">
        <v>231</v>
      </c>
      <c r="H27" s="660" t="s">
        <v>972</v>
      </c>
      <c r="I27" s="657"/>
    </row>
    <row r="28" spans="1:9" s="658" customFormat="1" ht="15" customHeight="1">
      <c r="A28" s="648" t="s">
        <v>2421</v>
      </c>
      <c r="B28" s="649">
        <v>608</v>
      </c>
      <c r="C28" s="650">
        <v>225</v>
      </c>
      <c r="D28" s="650">
        <v>149</v>
      </c>
      <c r="E28" s="650">
        <v>223</v>
      </c>
      <c r="F28" s="652">
        <v>11</v>
      </c>
      <c r="G28" s="652" t="s">
        <v>41</v>
      </c>
      <c r="H28" s="651" t="s">
        <v>2484</v>
      </c>
      <c r="I28" s="657"/>
    </row>
    <row r="29" spans="1:9" s="658" customFormat="1" ht="15" customHeight="1">
      <c r="A29" s="648" t="s">
        <v>2422</v>
      </c>
      <c r="B29" s="649">
        <v>154</v>
      </c>
      <c r="C29" s="650">
        <v>47</v>
      </c>
      <c r="D29" s="650">
        <v>29</v>
      </c>
      <c r="E29" s="650">
        <v>74</v>
      </c>
      <c r="F29" s="652">
        <v>4</v>
      </c>
      <c r="G29" s="652" t="s">
        <v>41</v>
      </c>
      <c r="H29" s="651" t="s">
        <v>2485</v>
      </c>
      <c r="I29" s="657"/>
    </row>
    <row r="30" spans="1:9" s="647" customFormat="1" ht="15" customHeight="1">
      <c r="A30" s="648" t="s">
        <v>2423</v>
      </c>
      <c r="B30" s="649">
        <v>1897</v>
      </c>
      <c r="C30" s="650">
        <v>495</v>
      </c>
      <c r="D30" s="650">
        <v>455</v>
      </c>
      <c r="E30" s="650">
        <v>780</v>
      </c>
      <c r="F30" s="652">
        <v>91</v>
      </c>
      <c r="G30" s="652">
        <v>76</v>
      </c>
      <c r="H30" s="651" t="s">
        <v>2486</v>
      </c>
      <c r="I30" s="646"/>
    </row>
    <row r="31" spans="1:9" s="647" customFormat="1" ht="15" customHeight="1">
      <c r="A31" s="648" t="s">
        <v>2424</v>
      </c>
      <c r="B31" s="649">
        <v>1358</v>
      </c>
      <c r="C31" s="650">
        <v>399</v>
      </c>
      <c r="D31" s="650">
        <v>284</v>
      </c>
      <c r="E31" s="650">
        <v>578</v>
      </c>
      <c r="F31" s="652">
        <v>71</v>
      </c>
      <c r="G31" s="652">
        <v>26</v>
      </c>
      <c r="H31" s="651" t="s">
        <v>2487</v>
      </c>
      <c r="I31" s="646"/>
    </row>
    <row r="32" spans="1:9" s="647" customFormat="1" ht="15" customHeight="1">
      <c r="A32" s="659" t="s">
        <v>973</v>
      </c>
      <c r="B32" s="649">
        <v>6788</v>
      </c>
      <c r="C32" s="650">
        <v>1633</v>
      </c>
      <c r="D32" s="650">
        <v>1616</v>
      </c>
      <c r="E32" s="650">
        <v>2647</v>
      </c>
      <c r="F32" s="652">
        <v>467</v>
      </c>
      <c r="G32" s="652">
        <v>425</v>
      </c>
      <c r="H32" s="651" t="s">
        <v>974</v>
      </c>
      <c r="I32" s="646"/>
    </row>
    <row r="33" spans="1:9" s="647" customFormat="1" ht="15" customHeight="1">
      <c r="A33" s="648" t="s">
        <v>2488</v>
      </c>
      <c r="B33" s="649">
        <v>181</v>
      </c>
      <c r="C33" s="650">
        <v>71</v>
      </c>
      <c r="D33" s="650">
        <v>41</v>
      </c>
      <c r="E33" s="650">
        <v>61</v>
      </c>
      <c r="F33" s="652">
        <v>6</v>
      </c>
      <c r="G33" s="652">
        <v>2</v>
      </c>
      <c r="H33" s="651" t="s">
        <v>2500</v>
      </c>
      <c r="I33" s="646"/>
    </row>
    <row r="34" spans="1:9" s="647" customFormat="1" ht="15" customHeight="1">
      <c r="A34" s="648" t="s">
        <v>2489</v>
      </c>
      <c r="B34" s="649">
        <v>150</v>
      </c>
      <c r="C34" s="650">
        <v>41</v>
      </c>
      <c r="D34" s="650">
        <v>45</v>
      </c>
      <c r="E34" s="650">
        <v>60</v>
      </c>
      <c r="F34" s="652">
        <v>3</v>
      </c>
      <c r="G34" s="652">
        <v>1</v>
      </c>
      <c r="H34" s="651" t="s">
        <v>2501</v>
      </c>
      <c r="I34" s="646"/>
    </row>
    <row r="35" spans="1:9" s="647" customFormat="1" ht="15" customHeight="1">
      <c r="A35" s="648" t="s">
        <v>2490</v>
      </c>
      <c r="B35" s="649">
        <v>1965</v>
      </c>
      <c r="C35" s="650">
        <v>419</v>
      </c>
      <c r="D35" s="650">
        <v>453</v>
      </c>
      <c r="E35" s="650">
        <v>777</v>
      </c>
      <c r="F35" s="652">
        <v>140</v>
      </c>
      <c r="G35" s="652">
        <v>176</v>
      </c>
      <c r="H35" s="651" t="s">
        <v>2502</v>
      </c>
      <c r="I35" s="646"/>
    </row>
    <row r="36" spans="1:9" s="647" customFormat="1" ht="15" customHeight="1">
      <c r="A36" s="648" t="s">
        <v>2491</v>
      </c>
      <c r="B36" s="649">
        <v>1296</v>
      </c>
      <c r="C36" s="650">
        <v>325</v>
      </c>
      <c r="D36" s="650">
        <v>306</v>
      </c>
      <c r="E36" s="650">
        <v>573</v>
      </c>
      <c r="F36" s="652">
        <v>77</v>
      </c>
      <c r="G36" s="652">
        <v>15</v>
      </c>
      <c r="H36" s="651" t="s">
        <v>2503</v>
      </c>
      <c r="I36" s="646"/>
    </row>
    <row r="37" spans="1:9" s="647" customFormat="1" ht="15" customHeight="1">
      <c r="A37" s="648" t="s">
        <v>2492</v>
      </c>
      <c r="B37" s="649">
        <v>50</v>
      </c>
      <c r="C37" s="650">
        <v>10</v>
      </c>
      <c r="D37" s="650">
        <v>21</v>
      </c>
      <c r="E37" s="650">
        <v>14</v>
      </c>
      <c r="F37" s="652">
        <v>3</v>
      </c>
      <c r="G37" s="652">
        <v>2</v>
      </c>
      <c r="H37" s="651" t="s">
        <v>2504</v>
      </c>
      <c r="I37" s="646"/>
    </row>
    <row r="38" spans="1:9" s="647" customFormat="1" ht="15" customHeight="1">
      <c r="A38" s="648" t="s">
        <v>2493</v>
      </c>
      <c r="B38" s="649">
        <v>56</v>
      </c>
      <c r="C38" s="650">
        <v>21</v>
      </c>
      <c r="D38" s="650">
        <v>11</v>
      </c>
      <c r="E38" s="650">
        <v>23</v>
      </c>
      <c r="F38" s="652" t="s">
        <v>41</v>
      </c>
      <c r="G38" s="652">
        <v>1</v>
      </c>
      <c r="H38" s="651" t="s">
        <v>2505</v>
      </c>
      <c r="I38" s="646"/>
    </row>
    <row r="39" spans="1:9" s="647" customFormat="1" ht="15" customHeight="1">
      <c r="A39" s="648" t="s">
        <v>2494</v>
      </c>
      <c r="B39" s="649">
        <v>44</v>
      </c>
      <c r="C39" s="650">
        <v>19</v>
      </c>
      <c r="D39" s="650">
        <v>10</v>
      </c>
      <c r="E39" s="650">
        <v>14</v>
      </c>
      <c r="F39" s="652">
        <v>1</v>
      </c>
      <c r="G39" s="652" t="s">
        <v>41</v>
      </c>
      <c r="H39" s="651" t="s">
        <v>2506</v>
      </c>
      <c r="I39" s="646"/>
    </row>
    <row r="40" spans="1:9" s="647" customFormat="1" ht="15" customHeight="1">
      <c r="A40" s="648" t="s">
        <v>2495</v>
      </c>
      <c r="B40" s="649">
        <v>338</v>
      </c>
      <c r="C40" s="650">
        <v>89</v>
      </c>
      <c r="D40" s="650">
        <v>55</v>
      </c>
      <c r="E40" s="650">
        <v>131</v>
      </c>
      <c r="F40" s="652">
        <v>29</v>
      </c>
      <c r="G40" s="652">
        <v>34</v>
      </c>
      <c r="H40" s="651" t="s">
        <v>2507</v>
      </c>
      <c r="I40" s="646"/>
    </row>
    <row r="41" spans="1:9" s="647" customFormat="1" ht="15" customHeight="1">
      <c r="A41" s="648" t="s">
        <v>2496</v>
      </c>
      <c r="B41" s="649">
        <v>533</v>
      </c>
      <c r="C41" s="650">
        <v>163</v>
      </c>
      <c r="D41" s="650">
        <v>123</v>
      </c>
      <c r="E41" s="650">
        <v>211</v>
      </c>
      <c r="F41" s="652">
        <v>26</v>
      </c>
      <c r="G41" s="652">
        <v>10</v>
      </c>
      <c r="H41" s="651" t="s">
        <v>2508</v>
      </c>
      <c r="I41" s="646"/>
    </row>
    <row r="42" spans="1:9" s="647" customFormat="1" ht="15" customHeight="1">
      <c r="A42" s="648" t="s">
        <v>2497</v>
      </c>
      <c r="B42" s="649">
        <v>222</v>
      </c>
      <c r="C42" s="650">
        <v>49</v>
      </c>
      <c r="D42" s="650">
        <v>57</v>
      </c>
      <c r="E42" s="650">
        <v>93</v>
      </c>
      <c r="F42" s="652">
        <v>19</v>
      </c>
      <c r="G42" s="652">
        <v>4</v>
      </c>
      <c r="H42" s="651" t="s">
        <v>2509</v>
      </c>
      <c r="I42" s="646"/>
    </row>
    <row r="43" spans="1:9" s="647" customFormat="1" ht="15" customHeight="1">
      <c r="A43" s="648" t="s">
        <v>2498</v>
      </c>
      <c r="B43" s="649">
        <v>1703</v>
      </c>
      <c r="C43" s="650">
        <v>368</v>
      </c>
      <c r="D43" s="650">
        <v>430</v>
      </c>
      <c r="E43" s="650">
        <v>614</v>
      </c>
      <c r="F43" s="652">
        <v>130</v>
      </c>
      <c r="G43" s="652">
        <v>161</v>
      </c>
      <c r="H43" s="651" t="s">
        <v>2510</v>
      </c>
      <c r="I43" s="646"/>
    </row>
    <row r="44" spans="1:9" s="647" customFormat="1" ht="15" customHeight="1">
      <c r="A44" s="648" t="s">
        <v>2499</v>
      </c>
      <c r="B44" s="649">
        <v>250</v>
      </c>
      <c r="C44" s="650">
        <v>58</v>
      </c>
      <c r="D44" s="650">
        <v>64</v>
      </c>
      <c r="E44" s="650">
        <v>76</v>
      </c>
      <c r="F44" s="652">
        <v>33</v>
      </c>
      <c r="G44" s="652">
        <v>19</v>
      </c>
      <c r="H44" s="651" t="s">
        <v>2511</v>
      </c>
      <c r="I44" s="646"/>
    </row>
    <row r="45" spans="1:9" s="647" customFormat="1" ht="15" customHeight="1">
      <c r="A45" s="659" t="s">
        <v>975</v>
      </c>
      <c r="B45" s="649">
        <v>2931</v>
      </c>
      <c r="C45" s="650">
        <v>557</v>
      </c>
      <c r="D45" s="650">
        <v>577</v>
      </c>
      <c r="E45" s="650">
        <v>1103</v>
      </c>
      <c r="F45" s="652">
        <v>218</v>
      </c>
      <c r="G45" s="652">
        <v>476</v>
      </c>
      <c r="H45" s="651" t="s">
        <v>976</v>
      </c>
      <c r="I45" s="646"/>
    </row>
    <row r="46" spans="1:9" s="647" customFormat="1" ht="15" customHeight="1">
      <c r="A46" s="659" t="s">
        <v>977</v>
      </c>
      <c r="B46" s="649">
        <v>2172</v>
      </c>
      <c r="C46" s="650">
        <v>434</v>
      </c>
      <c r="D46" s="650">
        <v>370</v>
      </c>
      <c r="E46" s="650">
        <v>799</v>
      </c>
      <c r="F46" s="652">
        <v>137</v>
      </c>
      <c r="G46" s="652">
        <v>432</v>
      </c>
      <c r="H46" s="651" t="s">
        <v>978</v>
      </c>
      <c r="I46" s="646"/>
    </row>
    <row r="47" spans="1:9" s="647" customFormat="1" ht="24.9" customHeight="1">
      <c r="A47" s="659" t="s">
        <v>979</v>
      </c>
      <c r="B47" s="649">
        <v>1165</v>
      </c>
      <c r="C47" s="650">
        <v>269</v>
      </c>
      <c r="D47" s="650">
        <v>202</v>
      </c>
      <c r="E47" s="650">
        <v>499</v>
      </c>
      <c r="F47" s="652">
        <v>72</v>
      </c>
      <c r="G47" s="652">
        <v>123</v>
      </c>
      <c r="H47" s="651" t="s">
        <v>980</v>
      </c>
      <c r="I47" s="646"/>
    </row>
    <row r="48" spans="1:9" s="647" customFormat="1" ht="15" customHeight="1">
      <c r="A48" s="659" t="s">
        <v>981</v>
      </c>
      <c r="B48" s="649">
        <v>3786</v>
      </c>
      <c r="C48" s="650">
        <v>630</v>
      </c>
      <c r="D48" s="650">
        <v>678</v>
      </c>
      <c r="E48" s="650">
        <v>1260</v>
      </c>
      <c r="F48" s="662">
        <v>270</v>
      </c>
      <c r="G48" s="662">
        <v>948</v>
      </c>
      <c r="H48" s="651" t="s">
        <v>982</v>
      </c>
      <c r="I48" s="646"/>
    </row>
    <row r="49" spans="1:9" s="647" customFormat="1" ht="15" customHeight="1">
      <c r="A49" s="648" t="s">
        <v>2650</v>
      </c>
      <c r="B49" s="649">
        <v>3468</v>
      </c>
      <c r="C49" s="650">
        <v>621</v>
      </c>
      <c r="D49" s="650">
        <v>659</v>
      </c>
      <c r="E49" s="650">
        <v>1250</v>
      </c>
      <c r="F49" s="662">
        <v>243</v>
      </c>
      <c r="G49" s="662">
        <v>695</v>
      </c>
      <c r="H49" s="651" t="s">
        <v>2657</v>
      </c>
      <c r="I49" s="646"/>
    </row>
    <row r="50" spans="1:9" s="647" customFormat="1" ht="15" customHeight="1">
      <c r="A50" s="648" t="s">
        <v>2651</v>
      </c>
      <c r="B50" s="649">
        <v>3210</v>
      </c>
      <c r="C50" s="650">
        <v>586</v>
      </c>
      <c r="D50" s="650">
        <v>633</v>
      </c>
      <c r="E50" s="650">
        <v>1179</v>
      </c>
      <c r="F50" s="652">
        <v>209</v>
      </c>
      <c r="G50" s="652">
        <v>603</v>
      </c>
      <c r="H50" s="651" t="s">
        <v>2658</v>
      </c>
      <c r="I50" s="646"/>
    </row>
    <row r="51" spans="1:9" s="647" customFormat="1" ht="15" customHeight="1">
      <c r="A51" s="648" t="s">
        <v>2652</v>
      </c>
      <c r="B51" s="649">
        <v>2619</v>
      </c>
      <c r="C51" s="650">
        <v>545</v>
      </c>
      <c r="D51" s="650">
        <v>505</v>
      </c>
      <c r="E51" s="650">
        <v>1062</v>
      </c>
      <c r="F51" s="652">
        <v>135</v>
      </c>
      <c r="G51" s="652">
        <v>372</v>
      </c>
      <c r="H51" s="651" t="s">
        <v>2659</v>
      </c>
      <c r="I51" s="646"/>
    </row>
    <row r="52" spans="1:9" s="647" customFormat="1" ht="15" customHeight="1">
      <c r="A52" s="648" t="s">
        <v>2653</v>
      </c>
      <c r="B52" s="649">
        <v>3131</v>
      </c>
      <c r="C52" s="650">
        <v>588</v>
      </c>
      <c r="D52" s="650">
        <v>598</v>
      </c>
      <c r="E52" s="650">
        <v>1173</v>
      </c>
      <c r="F52" s="652">
        <v>198</v>
      </c>
      <c r="G52" s="652">
        <v>574</v>
      </c>
      <c r="H52" s="651" t="s">
        <v>2660</v>
      </c>
      <c r="I52" s="646"/>
    </row>
    <row r="53" spans="1:9" s="647" customFormat="1" ht="15" customHeight="1">
      <c r="A53" s="648" t="s">
        <v>2654</v>
      </c>
      <c r="B53" s="649">
        <v>2714</v>
      </c>
      <c r="C53" s="650">
        <v>502</v>
      </c>
      <c r="D53" s="650">
        <v>528</v>
      </c>
      <c r="E53" s="650">
        <v>991</v>
      </c>
      <c r="F53" s="652">
        <v>157</v>
      </c>
      <c r="G53" s="652">
        <v>536</v>
      </c>
      <c r="H53" s="651" t="s">
        <v>2661</v>
      </c>
      <c r="I53" s="646"/>
    </row>
    <row r="54" spans="1:9" s="647" customFormat="1" ht="15" customHeight="1">
      <c r="A54" s="648" t="s">
        <v>2655</v>
      </c>
      <c r="B54" s="649">
        <v>2170</v>
      </c>
      <c r="C54" s="650">
        <v>475</v>
      </c>
      <c r="D54" s="650">
        <v>416</v>
      </c>
      <c r="E54" s="650">
        <v>884</v>
      </c>
      <c r="F54" s="652">
        <v>101</v>
      </c>
      <c r="G54" s="652">
        <v>294</v>
      </c>
      <c r="H54" s="651" t="s">
        <v>2662</v>
      </c>
      <c r="I54" s="646"/>
    </row>
    <row r="55" spans="1:9" s="647" customFormat="1" ht="15" customHeight="1">
      <c r="A55" s="648" t="s">
        <v>2656</v>
      </c>
      <c r="B55" s="649">
        <v>2505</v>
      </c>
      <c r="C55" s="650">
        <v>461</v>
      </c>
      <c r="D55" s="650">
        <v>390</v>
      </c>
      <c r="E55" s="650">
        <v>1026</v>
      </c>
      <c r="F55" s="652">
        <v>60</v>
      </c>
      <c r="G55" s="652">
        <v>568</v>
      </c>
      <c r="H55" s="651" t="s">
        <v>2663</v>
      </c>
      <c r="I55" s="646"/>
    </row>
    <row r="56" spans="1:9" s="647" customFormat="1" ht="15" customHeight="1">
      <c r="A56" s="659" t="s">
        <v>983</v>
      </c>
      <c r="B56" s="649">
        <v>290453</v>
      </c>
      <c r="C56" s="650">
        <v>87310</v>
      </c>
      <c r="D56" s="650">
        <v>54731</v>
      </c>
      <c r="E56" s="650">
        <v>109617</v>
      </c>
      <c r="F56" s="650">
        <v>19129</v>
      </c>
      <c r="G56" s="650">
        <v>19666</v>
      </c>
      <c r="H56" s="651" t="s">
        <v>984</v>
      </c>
      <c r="I56" s="646"/>
    </row>
    <row r="57" spans="1:9" s="647" customFormat="1" ht="15" customHeight="1">
      <c r="A57" s="648" t="s">
        <v>2512</v>
      </c>
      <c r="B57" s="649">
        <v>26107</v>
      </c>
      <c r="C57" s="650">
        <v>8921</v>
      </c>
      <c r="D57" s="650">
        <v>4202</v>
      </c>
      <c r="E57" s="650">
        <v>12202</v>
      </c>
      <c r="F57" s="650">
        <v>359</v>
      </c>
      <c r="G57" s="650">
        <v>423</v>
      </c>
      <c r="H57" s="651" t="s">
        <v>2523</v>
      </c>
      <c r="I57" s="646"/>
    </row>
    <row r="58" spans="1:9" s="647" customFormat="1" ht="15" customHeight="1">
      <c r="A58" s="648" t="s">
        <v>2513</v>
      </c>
      <c r="B58" s="649">
        <v>12916</v>
      </c>
      <c r="C58" s="650">
        <v>3573</v>
      </c>
      <c r="D58" s="650">
        <v>3536</v>
      </c>
      <c r="E58" s="650">
        <v>4597</v>
      </c>
      <c r="F58" s="650">
        <v>759</v>
      </c>
      <c r="G58" s="650">
        <v>451</v>
      </c>
      <c r="H58" s="651" t="s">
        <v>2524</v>
      </c>
      <c r="I58" s="646"/>
    </row>
    <row r="59" spans="1:9" s="647" customFormat="1" ht="15" customHeight="1">
      <c r="A59" s="648" t="s">
        <v>2514</v>
      </c>
      <c r="B59" s="649">
        <v>6678</v>
      </c>
      <c r="C59" s="650">
        <v>2140</v>
      </c>
      <c r="D59" s="650">
        <v>1440</v>
      </c>
      <c r="E59" s="650">
        <v>2850</v>
      </c>
      <c r="F59" s="650">
        <v>143</v>
      </c>
      <c r="G59" s="650">
        <v>105</v>
      </c>
      <c r="H59" s="651" t="s">
        <v>2525</v>
      </c>
      <c r="I59" s="646"/>
    </row>
    <row r="60" spans="1:9" s="647" customFormat="1" ht="15" customHeight="1">
      <c r="A60" s="648" t="s">
        <v>2515</v>
      </c>
      <c r="B60" s="649">
        <v>37269</v>
      </c>
      <c r="C60" s="650">
        <v>12529</v>
      </c>
      <c r="D60" s="650">
        <v>8143</v>
      </c>
      <c r="E60" s="650">
        <v>15013</v>
      </c>
      <c r="F60" s="650">
        <v>1247</v>
      </c>
      <c r="G60" s="650">
        <v>337</v>
      </c>
      <c r="H60" s="651" t="s">
        <v>2526</v>
      </c>
      <c r="I60" s="646"/>
    </row>
    <row r="61" spans="1:9" s="647" customFormat="1" ht="15" customHeight="1">
      <c r="A61" s="648" t="s">
        <v>2516</v>
      </c>
      <c r="B61" s="649">
        <v>35604</v>
      </c>
      <c r="C61" s="650">
        <v>9654</v>
      </c>
      <c r="D61" s="650">
        <v>8088</v>
      </c>
      <c r="E61" s="650">
        <v>11167</v>
      </c>
      <c r="F61" s="650">
        <v>2705</v>
      </c>
      <c r="G61" s="650">
        <v>3990</v>
      </c>
      <c r="H61" s="651" t="s">
        <v>2527</v>
      </c>
      <c r="I61" s="646"/>
    </row>
    <row r="62" spans="1:9" s="647" customFormat="1" ht="15" customHeight="1">
      <c r="A62" s="648" t="s">
        <v>2517</v>
      </c>
      <c r="B62" s="649">
        <v>23518</v>
      </c>
      <c r="C62" s="650">
        <v>5936</v>
      </c>
      <c r="D62" s="650">
        <v>3007</v>
      </c>
      <c r="E62" s="650">
        <v>9772</v>
      </c>
      <c r="F62" s="650">
        <v>2107</v>
      </c>
      <c r="G62" s="650">
        <v>2696</v>
      </c>
      <c r="H62" s="651" t="s">
        <v>2528</v>
      </c>
      <c r="I62" s="646"/>
    </row>
    <row r="63" spans="1:9" s="647" customFormat="1" ht="15" customHeight="1">
      <c r="A63" s="648" t="s">
        <v>2518</v>
      </c>
      <c r="B63" s="649">
        <v>10262</v>
      </c>
      <c r="C63" s="650">
        <v>2588</v>
      </c>
      <c r="D63" s="650">
        <v>1735</v>
      </c>
      <c r="E63" s="650">
        <v>4628</v>
      </c>
      <c r="F63" s="650">
        <v>481</v>
      </c>
      <c r="G63" s="650">
        <v>830</v>
      </c>
      <c r="H63" s="651" t="s">
        <v>2529</v>
      </c>
      <c r="I63" s="646"/>
    </row>
    <row r="64" spans="1:9" s="647" customFormat="1" ht="15" customHeight="1">
      <c r="A64" s="648" t="s">
        <v>2519</v>
      </c>
      <c r="B64" s="649">
        <v>19398</v>
      </c>
      <c r="C64" s="650">
        <v>6719</v>
      </c>
      <c r="D64" s="650">
        <v>4669</v>
      </c>
      <c r="E64" s="650">
        <v>7205</v>
      </c>
      <c r="F64" s="650">
        <v>545</v>
      </c>
      <c r="G64" s="650">
        <v>260</v>
      </c>
      <c r="H64" s="651" t="s">
        <v>2530</v>
      </c>
      <c r="I64" s="646"/>
    </row>
    <row r="65" spans="1:9" s="647" customFormat="1" ht="15" customHeight="1">
      <c r="A65" s="648" t="s">
        <v>2520</v>
      </c>
      <c r="B65" s="649">
        <v>1704</v>
      </c>
      <c r="C65" s="650">
        <v>571</v>
      </c>
      <c r="D65" s="650">
        <v>375</v>
      </c>
      <c r="E65" s="650">
        <v>675</v>
      </c>
      <c r="F65" s="650">
        <v>74</v>
      </c>
      <c r="G65" s="650">
        <v>9</v>
      </c>
      <c r="H65" s="651" t="s">
        <v>2531</v>
      </c>
      <c r="I65" s="646"/>
    </row>
    <row r="66" spans="1:9" s="647" customFormat="1" ht="15" customHeight="1">
      <c r="A66" s="648" t="s">
        <v>2521</v>
      </c>
      <c r="B66" s="649">
        <v>7309</v>
      </c>
      <c r="C66" s="650">
        <v>2322</v>
      </c>
      <c r="D66" s="650">
        <v>1455</v>
      </c>
      <c r="E66" s="650">
        <v>2559</v>
      </c>
      <c r="F66" s="650">
        <v>433</v>
      </c>
      <c r="G66" s="650">
        <v>540</v>
      </c>
      <c r="H66" s="651" t="s">
        <v>2532</v>
      </c>
      <c r="I66" s="646"/>
    </row>
    <row r="67" spans="1:9" s="647" customFormat="1" ht="15" customHeight="1">
      <c r="A67" s="648" t="s">
        <v>2522</v>
      </c>
      <c r="B67" s="649">
        <v>90048</v>
      </c>
      <c r="C67" s="650">
        <v>27994</v>
      </c>
      <c r="D67" s="650">
        <v>13873</v>
      </c>
      <c r="E67" s="650">
        <v>31584</v>
      </c>
      <c r="F67" s="650">
        <v>8890</v>
      </c>
      <c r="G67" s="650">
        <v>7707</v>
      </c>
      <c r="H67" s="651" t="s">
        <v>2533</v>
      </c>
      <c r="I67" s="646"/>
    </row>
    <row r="68" spans="1:9" s="647" customFormat="1" ht="15" customHeight="1">
      <c r="A68" s="648" t="s">
        <v>2499</v>
      </c>
      <c r="B68" s="649">
        <v>19640</v>
      </c>
      <c r="C68" s="650">
        <v>4363</v>
      </c>
      <c r="D68" s="650">
        <v>4208</v>
      </c>
      <c r="E68" s="650">
        <v>7365</v>
      </c>
      <c r="F68" s="650">
        <v>1386</v>
      </c>
      <c r="G68" s="650">
        <v>2318</v>
      </c>
      <c r="H68" s="651" t="s">
        <v>2511</v>
      </c>
      <c r="I68" s="646"/>
    </row>
    <row r="69" spans="1:9" s="647" customFormat="1" ht="15" customHeight="1">
      <c r="A69" s="648" t="s">
        <v>2534</v>
      </c>
      <c r="B69" s="649">
        <v>47329</v>
      </c>
      <c r="C69" s="650">
        <v>13602</v>
      </c>
      <c r="D69" s="650">
        <v>7408</v>
      </c>
      <c r="E69" s="650">
        <v>21091</v>
      </c>
      <c r="F69" s="650">
        <v>1770</v>
      </c>
      <c r="G69" s="650">
        <v>3458</v>
      </c>
      <c r="H69" s="651" t="s">
        <v>2983</v>
      </c>
      <c r="I69" s="656"/>
    </row>
    <row r="70" spans="1:9" s="647" customFormat="1" ht="15" customHeight="1">
      <c r="A70" s="648" t="s">
        <v>2512</v>
      </c>
      <c r="B70" s="649">
        <v>2261</v>
      </c>
      <c r="C70" s="650">
        <v>797</v>
      </c>
      <c r="D70" s="650">
        <v>389</v>
      </c>
      <c r="E70" s="650">
        <v>980</v>
      </c>
      <c r="F70" s="650">
        <v>43</v>
      </c>
      <c r="G70" s="650">
        <v>52</v>
      </c>
      <c r="H70" s="651" t="s">
        <v>2523</v>
      </c>
      <c r="I70" s="646"/>
    </row>
    <row r="71" spans="1:9" s="647" customFormat="1" ht="15" customHeight="1">
      <c r="A71" s="648" t="s">
        <v>2513</v>
      </c>
      <c r="B71" s="649">
        <v>1233</v>
      </c>
      <c r="C71" s="650">
        <v>410</v>
      </c>
      <c r="D71" s="650">
        <v>217</v>
      </c>
      <c r="E71" s="650">
        <v>521</v>
      </c>
      <c r="F71" s="650">
        <v>37</v>
      </c>
      <c r="G71" s="650">
        <v>48</v>
      </c>
      <c r="H71" s="651" t="s">
        <v>2524</v>
      </c>
      <c r="I71" s="646"/>
    </row>
    <row r="72" spans="1:9" s="647" customFormat="1" ht="15" customHeight="1">
      <c r="A72" s="648" t="s">
        <v>2514</v>
      </c>
      <c r="B72" s="649">
        <v>1961</v>
      </c>
      <c r="C72" s="650">
        <v>616</v>
      </c>
      <c r="D72" s="650">
        <v>308</v>
      </c>
      <c r="E72" s="650">
        <v>961</v>
      </c>
      <c r="F72" s="650">
        <v>40</v>
      </c>
      <c r="G72" s="650">
        <v>36</v>
      </c>
      <c r="H72" s="651" t="s">
        <v>2525</v>
      </c>
      <c r="I72" s="646"/>
    </row>
    <row r="73" spans="1:9" s="647" customFormat="1" ht="15" customHeight="1">
      <c r="A73" s="648" t="s">
        <v>2515</v>
      </c>
      <c r="B73" s="649">
        <v>11064</v>
      </c>
      <c r="C73" s="650">
        <v>3884</v>
      </c>
      <c r="D73" s="650">
        <v>1965</v>
      </c>
      <c r="E73" s="650">
        <v>5025</v>
      </c>
      <c r="F73" s="650">
        <v>129</v>
      </c>
      <c r="G73" s="650">
        <v>61</v>
      </c>
      <c r="H73" s="651" t="s">
        <v>2526</v>
      </c>
      <c r="I73" s="646"/>
    </row>
    <row r="74" spans="1:9" s="647" customFormat="1" ht="15" customHeight="1">
      <c r="A74" s="648" t="s">
        <v>2516</v>
      </c>
      <c r="B74" s="649">
        <v>1674</v>
      </c>
      <c r="C74" s="650">
        <v>406</v>
      </c>
      <c r="D74" s="650">
        <v>295</v>
      </c>
      <c r="E74" s="650">
        <v>598</v>
      </c>
      <c r="F74" s="650">
        <v>82</v>
      </c>
      <c r="G74" s="650">
        <v>293</v>
      </c>
      <c r="H74" s="651" t="s">
        <v>2527</v>
      </c>
      <c r="I74" s="646"/>
    </row>
    <row r="75" spans="1:9" s="647" customFormat="1" ht="15" customHeight="1">
      <c r="A75" s="648" t="s">
        <v>2517</v>
      </c>
      <c r="B75" s="649">
        <v>14198</v>
      </c>
      <c r="C75" s="650">
        <v>3311</v>
      </c>
      <c r="D75" s="650">
        <v>1642</v>
      </c>
      <c r="E75" s="650">
        <v>6413</v>
      </c>
      <c r="F75" s="650">
        <v>936</v>
      </c>
      <c r="G75" s="650">
        <v>1896</v>
      </c>
      <c r="H75" s="651" t="s">
        <v>2528</v>
      </c>
      <c r="I75" s="646"/>
    </row>
    <row r="76" spans="1:9" s="647" customFormat="1" ht="15" customHeight="1">
      <c r="A76" s="648" t="s">
        <v>2518</v>
      </c>
      <c r="B76" s="649">
        <v>1323</v>
      </c>
      <c r="C76" s="650">
        <v>285</v>
      </c>
      <c r="D76" s="650">
        <v>188</v>
      </c>
      <c r="E76" s="650">
        <v>688</v>
      </c>
      <c r="F76" s="650">
        <v>33</v>
      </c>
      <c r="G76" s="650">
        <v>129</v>
      </c>
      <c r="H76" s="651" t="s">
        <v>2529</v>
      </c>
      <c r="I76" s="646"/>
    </row>
    <row r="77" spans="1:9" s="647" customFormat="1" ht="15" customHeight="1">
      <c r="A77" s="648" t="s">
        <v>2519</v>
      </c>
      <c r="B77" s="649">
        <v>1433</v>
      </c>
      <c r="C77" s="650">
        <v>517</v>
      </c>
      <c r="D77" s="650">
        <v>196</v>
      </c>
      <c r="E77" s="650">
        <v>676</v>
      </c>
      <c r="F77" s="650">
        <v>34</v>
      </c>
      <c r="G77" s="650">
        <v>10</v>
      </c>
      <c r="H77" s="651" t="s">
        <v>2530</v>
      </c>
      <c r="I77" s="646"/>
    </row>
    <row r="78" spans="1:9" s="647" customFormat="1" ht="15" customHeight="1">
      <c r="A78" s="648" t="s">
        <v>2520</v>
      </c>
      <c r="B78" s="661">
        <v>23</v>
      </c>
      <c r="C78" s="652">
        <v>9</v>
      </c>
      <c r="D78" s="652">
        <v>4</v>
      </c>
      <c r="E78" s="652">
        <v>9</v>
      </c>
      <c r="F78" s="652">
        <v>1</v>
      </c>
      <c r="G78" s="652" t="s">
        <v>41</v>
      </c>
      <c r="H78" s="651" t="s">
        <v>2531</v>
      </c>
      <c r="I78" s="646"/>
    </row>
    <row r="79" spans="1:9" s="647" customFormat="1" ht="15" customHeight="1">
      <c r="A79" s="648" t="s">
        <v>2521</v>
      </c>
      <c r="B79" s="649">
        <v>2617</v>
      </c>
      <c r="C79" s="650">
        <v>887</v>
      </c>
      <c r="D79" s="650">
        <v>455</v>
      </c>
      <c r="E79" s="650">
        <v>1066</v>
      </c>
      <c r="F79" s="650">
        <v>73</v>
      </c>
      <c r="G79" s="650">
        <v>136</v>
      </c>
      <c r="H79" s="651" t="s">
        <v>2532</v>
      </c>
      <c r="I79" s="646"/>
    </row>
    <row r="80" spans="1:9" s="647" customFormat="1" ht="15" customHeight="1">
      <c r="A80" s="648" t="s">
        <v>2522</v>
      </c>
      <c r="B80" s="649">
        <v>4637</v>
      </c>
      <c r="C80" s="650">
        <v>1293</v>
      </c>
      <c r="D80" s="650">
        <v>818</v>
      </c>
      <c r="E80" s="650">
        <v>2207</v>
      </c>
      <c r="F80" s="650">
        <v>121</v>
      </c>
      <c r="G80" s="650">
        <v>198</v>
      </c>
      <c r="H80" s="651" t="s">
        <v>2533</v>
      </c>
      <c r="I80" s="646"/>
    </row>
    <row r="81" spans="1:9" s="647" customFormat="1" ht="15" customHeight="1">
      <c r="A81" s="648" t="s">
        <v>2499</v>
      </c>
      <c r="B81" s="649">
        <v>4905</v>
      </c>
      <c r="C81" s="650">
        <v>1187</v>
      </c>
      <c r="D81" s="650">
        <v>931</v>
      </c>
      <c r="E81" s="650">
        <v>1947</v>
      </c>
      <c r="F81" s="650">
        <v>241</v>
      </c>
      <c r="G81" s="650">
        <v>599</v>
      </c>
      <c r="H81" s="651" t="s">
        <v>2511</v>
      </c>
      <c r="I81" s="646"/>
    </row>
    <row r="82" spans="1:9" s="647" customFormat="1" ht="24.9" customHeight="1">
      <c r="A82" s="648" t="s">
        <v>2535</v>
      </c>
      <c r="B82" s="649">
        <v>223622</v>
      </c>
      <c r="C82" s="650">
        <v>67327</v>
      </c>
      <c r="D82" s="650">
        <v>39727</v>
      </c>
      <c r="E82" s="650">
        <v>84148</v>
      </c>
      <c r="F82" s="650">
        <v>16370</v>
      </c>
      <c r="G82" s="650">
        <v>16050</v>
      </c>
      <c r="H82" s="651" t="s">
        <v>2984</v>
      </c>
      <c r="I82" s="656"/>
    </row>
    <row r="83" spans="1:9" s="647" customFormat="1" ht="15" customHeight="1">
      <c r="A83" s="648" t="s">
        <v>2512</v>
      </c>
      <c r="B83" s="649">
        <v>21822</v>
      </c>
      <c r="C83" s="650">
        <v>7901</v>
      </c>
      <c r="D83" s="650">
        <v>3306</v>
      </c>
      <c r="E83" s="650">
        <v>9999</v>
      </c>
      <c r="F83" s="650">
        <v>294</v>
      </c>
      <c r="G83" s="650">
        <v>322</v>
      </c>
      <c r="H83" s="651" t="s">
        <v>2523</v>
      </c>
      <c r="I83" s="646"/>
    </row>
    <row r="84" spans="1:9" s="647" customFormat="1" ht="15" customHeight="1">
      <c r="A84" s="648" t="s">
        <v>2513</v>
      </c>
      <c r="B84" s="649">
        <v>10883</v>
      </c>
      <c r="C84" s="650">
        <v>3000</v>
      </c>
      <c r="D84" s="650">
        <v>2955</v>
      </c>
      <c r="E84" s="650">
        <v>3872</v>
      </c>
      <c r="F84" s="650">
        <v>683</v>
      </c>
      <c r="G84" s="650">
        <v>373</v>
      </c>
      <c r="H84" s="651" t="s">
        <v>2524</v>
      </c>
      <c r="I84" s="646"/>
    </row>
    <row r="85" spans="1:9" s="647" customFormat="1" ht="15" customHeight="1">
      <c r="A85" s="648" t="s">
        <v>2514</v>
      </c>
      <c r="B85" s="649">
        <v>4489</v>
      </c>
      <c r="C85" s="650">
        <v>1418</v>
      </c>
      <c r="D85" s="650">
        <v>956</v>
      </c>
      <c r="E85" s="650">
        <v>1942</v>
      </c>
      <c r="F85" s="650">
        <v>102</v>
      </c>
      <c r="G85" s="650">
        <v>71</v>
      </c>
      <c r="H85" s="651" t="s">
        <v>2525</v>
      </c>
      <c r="I85" s="646"/>
    </row>
    <row r="86" spans="1:9" s="647" customFormat="1" ht="15" customHeight="1">
      <c r="A86" s="648" t="s">
        <v>2515</v>
      </c>
      <c r="B86" s="649">
        <v>27580</v>
      </c>
      <c r="C86" s="650">
        <v>9244</v>
      </c>
      <c r="D86" s="650">
        <v>5980</v>
      </c>
      <c r="E86" s="650">
        <v>11098</v>
      </c>
      <c r="F86" s="650">
        <v>1007</v>
      </c>
      <c r="G86" s="650">
        <v>251</v>
      </c>
      <c r="H86" s="651" t="s">
        <v>2526</v>
      </c>
      <c r="I86" s="646"/>
    </row>
    <row r="87" spans="1:9" s="647" customFormat="1" ht="15" customHeight="1">
      <c r="A87" s="648" t="s">
        <v>2516</v>
      </c>
      <c r="B87" s="649">
        <v>25752</v>
      </c>
      <c r="C87" s="650">
        <v>6959</v>
      </c>
      <c r="D87" s="650">
        <v>5503</v>
      </c>
      <c r="E87" s="650">
        <v>7939</v>
      </c>
      <c r="F87" s="650">
        <v>2206</v>
      </c>
      <c r="G87" s="650">
        <v>3145</v>
      </c>
      <c r="H87" s="651" t="s">
        <v>2527</v>
      </c>
      <c r="I87" s="646"/>
    </row>
    <row r="88" spans="1:9" s="647" customFormat="1" ht="15" customHeight="1">
      <c r="A88" s="648" t="s">
        <v>2517</v>
      </c>
      <c r="B88" s="649">
        <v>17161</v>
      </c>
      <c r="C88" s="650">
        <v>4055</v>
      </c>
      <c r="D88" s="650">
        <v>2064</v>
      </c>
      <c r="E88" s="650">
        <v>7248</v>
      </c>
      <c r="F88" s="650">
        <v>1676</v>
      </c>
      <c r="G88" s="650">
        <v>2118</v>
      </c>
      <c r="H88" s="651" t="s">
        <v>2528</v>
      </c>
      <c r="I88" s="646"/>
    </row>
    <row r="89" spans="1:9" s="647" customFormat="1" ht="15" customHeight="1">
      <c r="A89" s="648" t="s">
        <v>2518</v>
      </c>
      <c r="B89" s="649">
        <v>8356</v>
      </c>
      <c r="C89" s="650">
        <v>2120</v>
      </c>
      <c r="D89" s="650">
        <v>1424</v>
      </c>
      <c r="E89" s="650">
        <v>3772</v>
      </c>
      <c r="F89" s="650">
        <v>390</v>
      </c>
      <c r="G89" s="650">
        <v>650</v>
      </c>
      <c r="H89" s="651" t="s">
        <v>2529</v>
      </c>
      <c r="I89" s="646"/>
    </row>
    <row r="90" spans="1:9" s="647" customFormat="1" ht="15" customHeight="1">
      <c r="A90" s="648" t="s">
        <v>2519</v>
      </c>
      <c r="B90" s="649">
        <v>11421</v>
      </c>
      <c r="C90" s="650">
        <v>3800</v>
      </c>
      <c r="D90" s="650">
        <v>2493</v>
      </c>
      <c r="E90" s="650">
        <v>4589</v>
      </c>
      <c r="F90" s="650">
        <v>430</v>
      </c>
      <c r="G90" s="650">
        <v>109</v>
      </c>
      <c r="H90" s="651" t="s">
        <v>2530</v>
      </c>
      <c r="I90" s="646"/>
    </row>
    <row r="91" spans="1:9" s="647" customFormat="1" ht="15" customHeight="1">
      <c r="A91" s="648" t="s">
        <v>2520</v>
      </c>
      <c r="B91" s="649">
        <v>653</v>
      </c>
      <c r="C91" s="650">
        <v>230</v>
      </c>
      <c r="D91" s="650">
        <v>84</v>
      </c>
      <c r="E91" s="650">
        <v>313</v>
      </c>
      <c r="F91" s="650">
        <v>18</v>
      </c>
      <c r="G91" s="650">
        <v>8</v>
      </c>
      <c r="H91" s="651" t="s">
        <v>2531</v>
      </c>
      <c r="I91" s="646"/>
    </row>
    <row r="92" spans="1:9" s="647" customFormat="1" ht="15" customHeight="1">
      <c r="A92" s="648" t="s">
        <v>2521</v>
      </c>
      <c r="B92" s="649">
        <v>4894</v>
      </c>
      <c r="C92" s="650">
        <v>1511</v>
      </c>
      <c r="D92" s="650">
        <v>986</v>
      </c>
      <c r="E92" s="650">
        <v>1720</v>
      </c>
      <c r="F92" s="650">
        <v>247</v>
      </c>
      <c r="G92" s="650">
        <v>430</v>
      </c>
      <c r="H92" s="651" t="s">
        <v>2532</v>
      </c>
      <c r="I92" s="646"/>
    </row>
    <row r="93" spans="1:9" s="647" customFormat="1" ht="15" customHeight="1">
      <c r="A93" s="648" t="s">
        <v>2522</v>
      </c>
      <c r="B93" s="649">
        <v>77099</v>
      </c>
      <c r="C93" s="650">
        <v>24172</v>
      </c>
      <c r="D93" s="650">
        <v>10941</v>
      </c>
      <c r="E93" s="650">
        <v>26824</v>
      </c>
      <c r="F93" s="650">
        <v>8402</v>
      </c>
      <c r="G93" s="650">
        <v>6760</v>
      </c>
      <c r="H93" s="651" t="s">
        <v>2533</v>
      </c>
      <c r="I93" s="646"/>
    </row>
    <row r="94" spans="1:9" s="647" customFormat="1" ht="15" customHeight="1">
      <c r="A94" s="648" t="s">
        <v>2499</v>
      </c>
      <c r="B94" s="649">
        <v>13512</v>
      </c>
      <c r="C94" s="650">
        <v>2917</v>
      </c>
      <c r="D94" s="650">
        <v>3035</v>
      </c>
      <c r="E94" s="650">
        <v>4832</v>
      </c>
      <c r="F94" s="650">
        <v>915</v>
      </c>
      <c r="G94" s="650">
        <v>1813</v>
      </c>
      <c r="H94" s="651" t="s">
        <v>2511</v>
      </c>
      <c r="I94" s="646"/>
    </row>
    <row r="95" spans="1:9" s="647" customFormat="1" ht="15" customHeight="1">
      <c r="A95" s="648" t="s">
        <v>2536</v>
      </c>
      <c r="B95" s="649">
        <v>71929</v>
      </c>
      <c r="C95" s="650">
        <v>28939</v>
      </c>
      <c r="D95" s="650">
        <v>13078</v>
      </c>
      <c r="E95" s="650">
        <v>25226</v>
      </c>
      <c r="F95" s="650">
        <v>4273</v>
      </c>
      <c r="G95" s="650">
        <v>413</v>
      </c>
      <c r="H95" s="651" t="s">
        <v>2985</v>
      </c>
      <c r="I95" s="656"/>
    </row>
    <row r="96" spans="1:9" s="647" customFormat="1" ht="15" customHeight="1">
      <c r="A96" s="648" t="s">
        <v>2512</v>
      </c>
      <c r="B96" s="649">
        <v>15166</v>
      </c>
      <c r="C96" s="650">
        <v>6027</v>
      </c>
      <c r="D96" s="650">
        <v>2080</v>
      </c>
      <c r="E96" s="650">
        <v>6928</v>
      </c>
      <c r="F96" s="650">
        <v>115</v>
      </c>
      <c r="G96" s="650">
        <v>16</v>
      </c>
      <c r="H96" s="651" t="s">
        <v>2523</v>
      </c>
      <c r="I96" s="646"/>
    </row>
    <row r="97" spans="1:9" s="647" customFormat="1" ht="15" customHeight="1">
      <c r="A97" s="648" t="s">
        <v>2513</v>
      </c>
      <c r="B97" s="661">
        <v>297</v>
      </c>
      <c r="C97" s="652">
        <v>115</v>
      </c>
      <c r="D97" s="652">
        <v>82</v>
      </c>
      <c r="E97" s="652">
        <v>96</v>
      </c>
      <c r="F97" s="652">
        <v>3</v>
      </c>
      <c r="G97" s="652">
        <v>1</v>
      </c>
      <c r="H97" s="651" t="s">
        <v>2524</v>
      </c>
      <c r="I97" s="646"/>
    </row>
    <row r="98" spans="1:9" s="647" customFormat="1" ht="15" customHeight="1">
      <c r="A98" s="648" t="s">
        <v>2514</v>
      </c>
      <c r="B98" s="661">
        <v>710</v>
      </c>
      <c r="C98" s="652">
        <v>358</v>
      </c>
      <c r="D98" s="652">
        <v>157</v>
      </c>
      <c r="E98" s="652">
        <v>188</v>
      </c>
      <c r="F98" s="652">
        <v>7</v>
      </c>
      <c r="G98" s="652" t="s">
        <v>41</v>
      </c>
      <c r="H98" s="651" t="s">
        <v>2525</v>
      </c>
      <c r="I98" s="646"/>
    </row>
    <row r="99" spans="1:9" s="647" customFormat="1" ht="15" customHeight="1">
      <c r="A99" s="648" t="s">
        <v>2515</v>
      </c>
      <c r="B99" s="649">
        <v>9676</v>
      </c>
      <c r="C99" s="650">
        <v>4171</v>
      </c>
      <c r="D99" s="650">
        <v>2317</v>
      </c>
      <c r="E99" s="650">
        <v>2822</v>
      </c>
      <c r="F99" s="650">
        <v>357</v>
      </c>
      <c r="G99" s="650">
        <v>9</v>
      </c>
      <c r="H99" s="651" t="s">
        <v>2526</v>
      </c>
      <c r="I99" s="646"/>
    </row>
    <row r="100" spans="1:9" s="647" customFormat="1" ht="15" customHeight="1">
      <c r="A100" s="648" t="s">
        <v>2516</v>
      </c>
      <c r="B100" s="649">
        <v>2384</v>
      </c>
      <c r="C100" s="650">
        <v>1204</v>
      </c>
      <c r="D100" s="650">
        <v>465</v>
      </c>
      <c r="E100" s="650">
        <v>563</v>
      </c>
      <c r="F100" s="650">
        <v>147</v>
      </c>
      <c r="G100" s="650">
        <v>5</v>
      </c>
      <c r="H100" s="651" t="s">
        <v>2527</v>
      </c>
      <c r="I100" s="646"/>
    </row>
    <row r="101" spans="1:9" s="647" customFormat="1" ht="15" customHeight="1">
      <c r="A101" s="648" t="s">
        <v>2517</v>
      </c>
      <c r="B101" s="649">
        <v>3568</v>
      </c>
      <c r="C101" s="650">
        <v>768</v>
      </c>
      <c r="D101" s="650">
        <v>772</v>
      </c>
      <c r="E101" s="650">
        <v>1448</v>
      </c>
      <c r="F101" s="650">
        <v>502</v>
      </c>
      <c r="G101" s="650">
        <v>78</v>
      </c>
      <c r="H101" s="651" t="s">
        <v>2528</v>
      </c>
      <c r="I101" s="646"/>
    </row>
    <row r="102" spans="1:9" s="647" customFormat="1" ht="15" customHeight="1">
      <c r="A102" s="648" t="s">
        <v>2518</v>
      </c>
      <c r="B102" s="649">
        <v>186</v>
      </c>
      <c r="C102" s="650">
        <v>79</v>
      </c>
      <c r="D102" s="650">
        <v>56</v>
      </c>
      <c r="E102" s="650">
        <v>49</v>
      </c>
      <c r="F102" s="650">
        <v>2</v>
      </c>
      <c r="G102" s="650" t="s">
        <v>41</v>
      </c>
      <c r="H102" s="651" t="s">
        <v>2529</v>
      </c>
      <c r="I102" s="646"/>
    </row>
    <row r="103" spans="1:9" s="647" customFormat="1" ht="15" customHeight="1">
      <c r="A103" s="648" t="s">
        <v>2519</v>
      </c>
      <c r="B103" s="649">
        <v>10044</v>
      </c>
      <c r="C103" s="650">
        <v>4082</v>
      </c>
      <c r="D103" s="650">
        <v>2714</v>
      </c>
      <c r="E103" s="650">
        <v>3090</v>
      </c>
      <c r="F103" s="650">
        <v>153</v>
      </c>
      <c r="G103" s="650">
        <v>5</v>
      </c>
      <c r="H103" s="651" t="s">
        <v>2530</v>
      </c>
      <c r="I103" s="646"/>
    </row>
    <row r="104" spans="1:9" s="647" customFormat="1" ht="15" customHeight="1">
      <c r="A104" s="648" t="s">
        <v>2520</v>
      </c>
      <c r="B104" s="661">
        <v>49</v>
      </c>
      <c r="C104" s="652">
        <v>30</v>
      </c>
      <c r="D104" s="652">
        <v>2</v>
      </c>
      <c r="E104" s="652">
        <v>16</v>
      </c>
      <c r="F104" s="652" t="s">
        <v>41</v>
      </c>
      <c r="G104" s="652">
        <v>1</v>
      </c>
      <c r="H104" s="651" t="s">
        <v>2531</v>
      </c>
      <c r="I104" s="646"/>
    </row>
    <row r="105" spans="1:9" s="647" customFormat="1" ht="15" customHeight="1">
      <c r="A105" s="648" t="s">
        <v>2521</v>
      </c>
      <c r="B105" s="661">
        <v>810</v>
      </c>
      <c r="C105" s="652">
        <v>409</v>
      </c>
      <c r="D105" s="652">
        <v>114</v>
      </c>
      <c r="E105" s="652">
        <v>174</v>
      </c>
      <c r="F105" s="652">
        <v>57</v>
      </c>
      <c r="G105" s="652">
        <v>56</v>
      </c>
      <c r="H105" s="651" t="s">
        <v>2532</v>
      </c>
      <c r="I105" s="646"/>
    </row>
    <row r="106" spans="1:9" s="647" customFormat="1" ht="15" customHeight="1">
      <c r="A106" s="648" t="s">
        <v>2522</v>
      </c>
      <c r="B106" s="649">
        <v>26321</v>
      </c>
      <c r="C106" s="650">
        <v>10850</v>
      </c>
      <c r="D106" s="650">
        <v>3618</v>
      </c>
      <c r="E106" s="650">
        <v>9007</v>
      </c>
      <c r="F106" s="650">
        <v>2652</v>
      </c>
      <c r="G106" s="650">
        <v>194</v>
      </c>
      <c r="H106" s="651" t="s">
        <v>2533</v>
      </c>
      <c r="I106" s="646"/>
    </row>
    <row r="107" spans="1:9" s="647" customFormat="1" ht="15" customHeight="1">
      <c r="A107" s="648" t="s">
        <v>2499</v>
      </c>
      <c r="B107" s="649">
        <v>2718</v>
      </c>
      <c r="C107" s="650">
        <v>846</v>
      </c>
      <c r="D107" s="650">
        <v>701</v>
      </c>
      <c r="E107" s="650">
        <v>845</v>
      </c>
      <c r="F107" s="650">
        <v>278</v>
      </c>
      <c r="G107" s="650">
        <v>48</v>
      </c>
      <c r="H107" s="651" t="s">
        <v>2511</v>
      </c>
      <c r="I107" s="646"/>
    </row>
    <row r="108" spans="1:9" s="647" customFormat="1" ht="15" customHeight="1">
      <c r="A108" s="659" t="s">
        <v>988</v>
      </c>
      <c r="B108" s="649">
        <v>37010140</v>
      </c>
      <c r="C108" s="650">
        <v>14719320</v>
      </c>
      <c r="D108" s="650">
        <v>6935749</v>
      </c>
      <c r="E108" s="650">
        <v>14076468</v>
      </c>
      <c r="F108" s="650">
        <v>830478</v>
      </c>
      <c r="G108" s="650">
        <v>448125</v>
      </c>
      <c r="H108" s="651" t="s">
        <v>989</v>
      </c>
      <c r="I108" s="646"/>
    </row>
    <row r="109" spans="1:9" s="647" customFormat="1" ht="15" customHeight="1">
      <c r="A109" s="648" t="s">
        <v>2537</v>
      </c>
      <c r="B109" s="649">
        <v>1269454</v>
      </c>
      <c r="C109" s="650">
        <v>454751</v>
      </c>
      <c r="D109" s="650">
        <v>277355</v>
      </c>
      <c r="E109" s="650">
        <v>510330</v>
      </c>
      <c r="F109" s="650">
        <v>18564</v>
      </c>
      <c r="G109" s="650">
        <v>8454</v>
      </c>
      <c r="H109" s="651" t="s">
        <v>2523</v>
      </c>
      <c r="I109" s="646"/>
    </row>
    <row r="110" spans="1:9" s="647" customFormat="1" ht="15" customHeight="1">
      <c r="A110" s="648" t="s">
        <v>2538</v>
      </c>
      <c r="B110" s="649">
        <v>3179704</v>
      </c>
      <c r="C110" s="650">
        <v>1376212</v>
      </c>
      <c r="D110" s="650">
        <v>673073</v>
      </c>
      <c r="E110" s="650">
        <v>996620</v>
      </c>
      <c r="F110" s="650">
        <v>114215</v>
      </c>
      <c r="G110" s="650">
        <v>19584</v>
      </c>
      <c r="H110" s="651" t="s">
        <v>2524</v>
      </c>
      <c r="I110" s="646"/>
    </row>
    <row r="111" spans="1:9" s="647" customFormat="1" ht="15" customHeight="1">
      <c r="A111" s="648" t="s">
        <v>2539</v>
      </c>
      <c r="B111" s="649">
        <v>4540323</v>
      </c>
      <c r="C111" s="650">
        <v>2114617</v>
      </c>
      <c r="D111" s="650">
        <v>833495</v>
      </c>
      <c r="E111" s="650">
        <v>1537485</v>
      </c>
      <c r="F111" s="650">
        <v>45383</v>
      </c>
      <c r="G111" s="650">
        <v>9343</v>
      </c>
      <c r="H111" s="651" t="s">
        <v>2525</v>
      </c>
      <c r="I111" s="646"/>
    </row>
    <row r="112" spans="1:9" s="647" customFormat="1" ht="15" customHeight="1">
      <c r="A112" s="648" t="s">
        <v>2540</v>
      </c>
      <c r="B112" s="649">
        <v>11564956</v>
      </c>
      <c r="C112" s="650">
        <v>5259519</v>
      </c>
      <c r="D112" s="650">
        <v>1979840</v>
      </c>
      <c r="E112" s="650">
        <v>4184781</v>
      </c>
      <c r="F112" s="650">
        <v>113783</v>
      </c>
      <c r="G112" s="650">
        <v>27033</v>
      </c>
      <c r="H112" s="651" t="s">
        <v>2526</v>
      </c>
      <c r="I112" s="646"/>
    </row>
    <row r="113" spans="1:9" s="647" customFormat="1" ht="15" customHeight="1">
      <c r="A113" s="648" t="s">
        <v>2541</v>
      </c>
      <c r="B113" s="649">
        <v>1757189</v>
      </c>
      <c r="C113" s="650">
        <v>563671</v>
      </c>
      <c r="D113" s="650">
        <v>441595</v>
      </c>
      <c r="E113" s="650">
        <v>597771</v>
      </c>
      <c r="F113" s="650">
        <v>83303</v>
      </c>
      <c r="G113" s="650">
        <v>70849</v>
      </c>
      <c r="H113" s="651" t="s">
        <v>2527</v>
      </c>
      <c r="I113" s="646"/>
    </row>
    <row r="114" spans="1:9" s="647" customFormat="1" ht="15" customHeight="1">
      <c r="A114" s="648" t="s">
        <v>2542</v>
      </c>
      <c r="B114" s="649">
        <v>2864446</v>
      </c>
      <c r="C114" s="650">
        <v>780762</v>
      </c>
      <c r="D114" s="650">
        <v>447670</v>
      </c>
      <c r="E114" s="650">
        <v>1403860</v>
      </c>
      <c r="F114" s="650">
        <v>134211</v>
      </c>
      <c r="G114" s="650">
        <v>97943</v>
      </c>
      <c r="H114" s="651" t="s">
        <v>2528</v>
      </c>
      <c r="I114" s="646"/>
    </row>
    <row r="115" spans="1:9" s="647" customFormat="1" ht="15" customHeight="1">
      <c r="A115" s="648" t="s">
        <v>2543</v>
      </c>
      <c r="B115" s="649">
        <v>694077</v>
      </c>
      <c r="C115" s="650">
        <v>232011</v>
      </c>
      <c r="D115" s="650">
        <v>149607</v>
      </c>
      <c r="E115" s="650">
        <v>283071</v>
      </c>
      <c r="F115" s="650">
        <v>17824</v>
      </c>
      <c r="G115" s="650">
        <v>11564</v>
      </c>
      <c r="H115" s="651" t="s">
        <v>2529</v>
      </c>
      <c r="I115" s="646"/>
    </row>
    <row r="116" spans="1:9" s="647" customFormat="1" ht="15" customHeight="1">
      <c r="A116" s="648" t="s">
        <v>2544</v>
      </c>
      <c r="B116" s="649">
        <v>3613084</v>
      </c>
      <c r="C116" s="650">
        <v>1539674</v>
      </c>
      <c r="D116" s="650">
        <v>852928</v>
      </c>
      <c r="E116" s="650">
        <v>1166355</v>
      </c>
      <c r="F116" s="650">
        <v>42478</v>
      </c>
      <c r="G116" s="650">
        <v>11649</v>
      </c>
      <c r="H116" s="651" t="s">
        <v>2530</v>
      </c>
      <c r="I116" s="646"/>
    </row>
    <row r="117" spans="1:9" s="647" customFormat="1" ht="15" customHeight="1">
      <c r="A117" s="648" t="s">
        <v>2545</v>
      </c>
      <c r="B117" s="649">
        <v>173038</v>
      </c>
      <c r="C117" s="650">
        <v>78961</v>
      </c>
      <c r="D117" s="650">
        <v>37748</v>
      </c>
      <c r="E117" s="650">
        <v>52689</v>
      </c>
      <c r="F117" s="650">
        <v>2963</v>
      </c>
      <c r="G117" s="650">
        <v>677</v>
      </c>
      <c r="H117" s="651" t="s">
        <v>2531</v>
      </c>
      <c r="I117" s="646"/>
    </row>
    <row r="118" spans="1:9" s="647" customFormat="1" ht="15" customHeight="1">
      <c r="A118" s="648" t="s">
        <v>2986</v>
      </c>
      <c r="B118" s="649">
        <v>2117172</v>
      </c>
      <c r="C118" s="650">
        <v>881889</v>
      </c>
      <c r="D118" s="650">
        <v>418604</v>
      </c>
      <c r="E118" s="650">
        <v>768915</v>
      </c>
      <c r="F118" s="650">
        <v>26563</v>
      </c>
      <c r="G118" s="650">
        <v>21201</v>
      </c>
      <c r="H118" s="651" t="s">
        <v>2532</v>
      </c>
      <c r="I118" s="646"/>
    </row>
    <row r="119" spans="1:9" s="647" customFormat="1" ht="15" customHeight="1">
      <c r="A119" s="648" t="s">
        <v>2547</v>
      </c>
      <c r="B119" s="649">
        <v>1651828</v>
      </c>
      <c r="C119" s="650">
        <v>510726</v>
      </c>
      <c r="D119" s="650">
        <v>279540</v>
      </c>
      <c r="E119" s="650">
        <v>634893</v>
      </c>
      <c r="F119" s="650">
        <v>131880</v>
      </c>
      <c r="G119" s="650">
        <v>94789</v>
      </c>
      <c r="H119" s="651" t="s">
        <v>2533</v>
      </c>
      <c r="I119" s="646"/>
    </row>
    <row r="120" spans="1:9" s="647" customFormat="1" ht="15" customHeight="1">
      <c r="A120" s="648" t="s">
        <v>2548</v>
      </c>
      <c r="B120" s="649">
        <v>3584869</v>
      </c>
      <c r="C120" s="650">
        <v>926527</v>
      </c>
      <c r="D120" s="650">
        <v>544294</v>
      </c>
      <c r="E120" s="650">
        <v>1939698</v>
      </c>
      <c r="F120" s="650">
        <v>99311</v>
      </c>
      <c r="G120" s="650">
        <v>75039</v>
      </c>
      <c r="H120" s="651" t="s">
        <v>2511</v>
      </c>
      <c r="I120" s="646"/>
    </row>
    <row r="121" spans="1:9" s="647" customFormat="1" ht="15" customHeight="1">
      <c r="A121" s="659" t="s">
        <v>990</v>
      </c>
      <c r="B121" s="649">
        <v>15037</v>
      </c>
      <c r="C121" s="650">
        <v>3886</v>
      </c>
      <c r="D121" s="650">
        <v>3274</v>
      </c>
      <c r="E121" s="650">
        <v>7086</v>
      </c>
      <c r="F121" s="650">
        <v>531</v>
      </c>
      <c r="G121" s="650">
        <v>260</v>
      </c>
      <c r="H121" s="651" t="s">
        <v>2981</v>
      </c>
      <c r="I121" s="646"/>
    </row>
    <row r="122" spans="1:9" s="647" customFormat="1" ht="15" customHeight="1">
      <c r="A122" s="648" t="s">
        <v>2664</v>
      </c>
      <c r="B122" s="649">
        <v>1778</v>
      </c>
      <c r="C122" s="650">
        <v>473</v>
      </c>
      <c r="D122" s="650">
        <v>452</v>
      </c>
      <c r="E122" s="650">
        <v>757</v>
      </c>
      <c r="F122" s="650">
        <v>59</v>
      </c>
      <c r="G122" s="650">
        <v>37</v>
      </c>
      <c r="H122" s="651" t="s">
        <v>2670</v>
      </c>
      <c r="I122" s="646"/>
    </row>
    <row r="123" spans="1:9" s="647" customFormat="1" ht="15" customHeight="1">
      <c r="A123" s="648" t="s">
        <v>2982</v>
      </c>
      <c r="B123" s="649">
        <v>2627</v>
      </c>
      <c r="C123" s="650">
        <v>662</v>
      </c>
      <c r="D123" s="650">
        <v>518</v>
      </c>
      <c r="E123" s="650">
        <v>1333</v>
      </c>
      <c r="F123" s="650">
        <v>78</v>
      </c>
      <c r="G123" s="650">
        <v>36</v>
      </c>
      <c r="H123" s="651" t="s">
        <v>2671</v>
      </c>
      <c r="I123" s="646"/>
    </row>
    <row r="124" spans="1:9" s="647" customFormat="1" ht="15" customHeight="1">
      <c r="A124" s="648" t="s">
        <v>2666</v>
      </c>
      <c r="B124" s="649">
        <v>3173</v>
      </c>
      <c r="C124" s="650">
        <v>807</v>
      </c>
      <c r="D124" s="650">
        <v>683</v>
      </c>
      <c r="E124" s="650">
        <v>1523</v>
      </c>
      <c r="F124" s="650">
        <v>103</v>
      </c>
      <c r="G124" s="650">
        <v>57</v>
      </c>
      <c r="H124" s="651" t="s">
        <v>2672</v>
      </c>
      <c r="I124" s="646"/>
    </row>
    <row r="125" spans="1:9" s="647" customFormat="1" ht="15" customHeight="1">
      <c r="A125" s="648" t="s">
        <v>2667</v>
      </c>
      <c r="B125" s="649">
        <v>2667</v>
      </c>
      <c r="C125" s="650">
        <v>706</v>
      </c>
      <c r="D125" s="650">
        <v>406</v>
      </c>
      <c r="E125" s="650">
        <v>1427</v>
      </c>
      <c r="F125" s="650">
        <v>39</v>
      </c>
      <c r="G125" s="650">
        <v>89</v>
      </c>
      <c r="H125" s="663" t="s">
        <v>2673</v>
      </c>
      <c r="I125" s="646"/>
    </row>
    <row r="126" spans="1:9" s="647" customFormat="1" ht="15" customHeight="1">
      <c r="A126" s="648" t="s">
        <v>2668</v>
      </c>
      <c r="B126" s="649">
        <v>3931</v>
      </c>
      <c r="C126" s="650">
        <v>1041</v>
      </c>
      <c r="D126" s="650">
        <v>1002</v>
      </c>
      <c r="E126" s="650">
        <v>1682</v>
      </c>
      <c r="F126" s="650">
        <v>180</v>
      </c>
      <c r="G126" s="650">
        <v>26</v>
      </c>
      <c r="H126" s="651" t="s">
        <v>2674</v>
      </c>
      <c r="I126" s="646"/>
    </row>
    <row r="127" spans="1:9" s="647" customFormat="1" ht="15" customHeight="1">
      <c r="A127" s="648" t="s">
        <v>2669</v>
      </c>
      <c r="B127" s="649">
        <v>861</v>
      </c>
      <c r="C127" s="650">
        <v>197</v>
      </c>
      <c r="D127" s="650">
        <v>213</v>
      </c>
      <c r="E127" s="650">
        <v>364</v>
      </c>
      <c r="F127" s="650">
        <v>72</v>
      </c>
      <c r="G127" s="650">
        <v>15</v>
      </c>
      <c r="H127" s="651" t="s">
        <v>2511</v>
      </c>
      <c r="I127" s="646"/>
    </row>
    <row r="128" spans="1:9" s="647" customFormat="1" ht="15" customHeight="1">
      <c r="A128" s="648" t="s">
        <v>2987</v>
      </c>
      <c r="B128" s="649">
        <v>12870</v>
      </c>
      <c r="C128" s="650">
        <v>3348</v>
      </c>
      <c r="D128" s="650">
        <v>2853</v>
      </c>
      <c r="E128" s="650">
        <v>6089</v>
      </c>
      <c r="F128" s="650">
        <v>386</v>
      </c>
      <c r="G128" s="650">
        <v>194</v>
      </c>
      <c r="H128" s="651" t="s">
        <v>2988</v>
      </c>
      <c r="I128" s="656"/>
    </row>
    <row r="129" spans="1:9" s="647" customFormat="1" ht="15" customHeight="1">
      <c r="A129" s="648" t="s">
        <v>2664</v>
      </c>
      <c r="B129" s="649">
        <v>1608</v>
      </c>
      <c r="C129" s="650">
        <v>435</v>
      </c>
      <c r="D129" s="650">
        <v>405</v>
      </c>
      <c r="E129" s="650">
        <v>682</v>
      </c>
      <c r="F129" s="650">
        <v>52</v>
      </c>
      <c r="G129" s="650">
        <v>34</v>
      </c>
      <c r="H129" s="651" t="s">
        <v>2670</v>
      </c>
      <c r="I129" s="646"/>
    </row>
    <row r="130" spans="1:9" s="647" customFormat="1" ht="15" customHeight="1">
      <c r="A130" s="648" t="s">
        <v>2982</v>
      </c>
      <c r="B130" s="649">
        <v>2234</v>
      </c>
      <c r="C130" s="650">
        <v>566</v>
      </c>
      <c r="D130" s="650">
        <v>444</v>
      </c>
      <c r="E130" s="650">
        <v>1143</v>
      </c>
      <c r="F130" s="650">
        <v>55</v>
      </c>
      <c r="G130" s="650">
        <v>26</v>
      </c>
      <c r="H130" s="651" t="s">
        <v>2671</v>
      </c>
      <c r="I130" s="646"/>
    </row>
    <row r="131" spans="1:9" s="647" customFormat="1" ht="15" customHeight="1">
      <c r="A131" s="648" t="s">
        <v>2666</v>
      </c>
      <c r="B131" s="649">
        <v>2863</v>
      </c>
      <c r="C131" s="650">
        <v>708</v>
      </c>
      <c r="D131" s="650">
        <v>623</v>
      </c>
      <c r="E131" s="650">
        <v>1400</v>
      </c>
      <c r="F131" s="650">
        <v>91</v>
      </c>
      <c r="G131" s="650">
        <v>41</v>
      </c>
      <c r="H131" s="651" t="s">
        <v>2672</v>
      </c>
      <c r="I131" s="646"/>
    </row>
    <row r="132" spans="1:9" s="647" customFormat="1" ht="15" customHeight="1">
      <c r="A132" s="648" t="s">
        <v>2667</v>
      </c>
      <c r="B132" s="649">
        <v>2257</v>
      </c>
      <c r="C132" s="650">
        <v>573</v>
      </c>
      <c r="D132" s="650">
        <v>353</v>
      </c>
      <c r="E132" s="650">
        <v>1243</v>
      </c>
      <c r="F132" s="650">
        <v>28</v>
      </c>
      <c r="G132" s="650">
        <v>60</v>
      </c>
      <c r="H132" s="663" t="s">
        <v>2673</v>
      </c>
      <c r="I132" s="646"/>
    </row>
    <row r="133" spans="1:9" s="647" customFormat="1" ht="15" customHeight="1">
      <c r="A133" s="648" t="s">
        <v>2668</v>
      </c>
      <c r="B133" s="649">
        <v>3216</v>
      </c>
      <c r="C133" s="650">
        <v>896</v>
      </c>
      <c r="D133" s="650">
        <v>832</v>
      </c>
      <c r="E133" s="650">
        <v>1355</v>
      </c>
      <c r="F133" s="650">
        <v>114</v>
      </c>
      <c r="G133" s="650">
        <v>19</v>
      </c>
      <c r="H133" s="651" t="s">
        <v>2674</v>
      </c>
      <c r="I133" s="646"/>
    </row>
    <row r="134" spans="1:9" s="647" customFormat="1" ht="15" customHeight="1">
      <c r="A134" s="648" t="s">
        <v>2669</v>
      </c>
      <c r="B134" s="649">
        <v>692</v>
      </c>
      <c r="C134" s="650">
        <v>170</v>
      </c>
      <c r="D134" s="650">
        <v>196</v>
      </c>
      <c r="E134" s="650">
        <v>266</v>
      </c>
      <c r="F134" s="650">
        <v>46</v>
      </c>
      <c r="G134" s="650">
        <v>14</v>
      </c>
      <c r="H134" s="651" t="s">
        <v>2511</v>
      </c>
      <c r="I134" s="646"/>
    </row>
    <row r="135" spans="1:9" s="647" customFormat="1" ht="15" customHeight="1">
      <c r="A135" s="659" t="s">
        <v>994</v>
      </c>
      <c r="B135" s="649">
        <v>260861</v>
      </c>
      <c r="C135" s="650">
        <v>70659</v>
      </c>
      <c r="D135" s="650">
        <v>55143</v>
      </c>
      <c r="E135" s="650">
        <v>122476</v>
      </c>
      <c r="F135" s="650">
        <v>7835</v>
      </c>
      <c r="G135" s="650">
        <v>4748</v>
      </c>
      <c r="H135" s="651" t="s">
        <v>995</v>
      </c>
      <c r="I135" s="646"/>
    </row>
    <row r="136" spans="1:9" s="647" customFormat="1" ht="15" customHeight="1">
      <c r="A136" s="648" t="s">
        <v>2675</v>
      </c>
      <c r="B136" s="649">
        <v>25656</v>
      </c>
      <c r="C136" s="650">
        <v>6764</v>
      </c>
      <c r="D136" s="650">
        <v>6217</v>
      </c>
      <c r="E136" s="650">
        <v>11266</v>
      </c>
      <c r="F136" s="650">
        <v>813</v>
      </c>
      <c r="G136" s="650">
        <v>596</v>
      </c>
      <c r="H136" s="651" t="s">
        <v>2670</v>
      </c>
      <c r="I136" s="646"/>
    </row>
    <row r="137" spans="1:9" s="647" customFormat="1" ht="15" customHeight="1">
      <c r="A137" s="648" t="s">
        <v>2989</v>
      </c>
      <c r="B137" s="649">
        <v>39014</v>
      </c>
      <c r="C137" s="650">
        <v>10138</v>
      </c>
      <c r="D137" s="650">
        <v>7443</v>
      </c>
      <c r="E137" s="650">
        <v>20236</v>
      </c>
      <c r="F137" s="650">
        <v>638</v>
      </c>
      <c r="G137" s="650">
        <v>559</v>
      </c>
      <c r="H137" s="651" t="s">
        <v>2671</v>
      </c>
      <c r="I137" s="646"/>
    </row>
    <row r="138" spans="1:9" s="647" customFormat="1" ht="15" customHeight="1">
      <c r="A138" s="648" t="s">
        <v>2677</v>
      </c>
      <c r="B138" s="649">
        <v>50565</v>
      </c>
      <c r="C138" s="650">
        <v>13636</v>
      </c>
      <c r="D138" s="650">
        <v>10745</v>
      </c>
      <c r="E138" s="650">
        <v>23891</v>
      </c>
      <c r="F138" s="650">
        <v>1412</v>
      </c>
      <c r="G138" s="650">
        <v>881</v>
      </c>
      <c r="H138" s="651" t="s">
        <v>2672</v>
      </c>
      <c r="I138" s="646"/>
    </row>
    <row r="139" spans="1:9" s="647" customFormat="1" ht="15" customHeight="1">
      <c r="A139" s="648" t="s">
        <v>2990</v>
      </c>
      <c r="B139" s="649">
        <v>52708</v>
      </c>
      <c r="C139" s="650">
        <v>15054</v>
      </c>
      <c r="D139" s="650">
        <v>8652</v>
      </c>
      <c r="E139" s="650">
        <v>26090</v>
      </c>
      <c r="F139" s="650">
        <v>867</v>
      </c>
      <c r="G139" s="650">
        <v>2045</v>
      </c>
      <c r="H139" s="663" t="s">
        <v>2673</v>
      </c>
      <c r="I139" s="646"/>
    </row>
    <row r="140" spans="1:9" s="647" customFormat="1" ht="15" customHeight="1">
      <c r="A140" s="648" t="s">
        <v>2679</v>
      </c>
      <c r="B140" s="649">
        <v>79359</v>
      </c>
      <c r="C140" s="650">
        <v>21933</v>
      </c>
      <c r="D140" s="650">
        <v>19291</v>
      </c>
      <c r="E140" s="650">
        <v>34741</v>
      </c>
      <c r="F140" s="650">
        <v>3005</v>
      </c>
      <c r="G140" s="650">
        <v>389</v>
      </c>
      <c r="H140" s="651" t="s">
        <v>2674</v>
      </c>
      <c r="I140" s="646"/>
    </row>
    <row r="141" spans="1:9" s="647" customFormat="1" ht="15" customHeight="1">
      <c r="A141" s="648" t="s">
        <v>2680</v>
      </c>
      <c r="B141" s="649">
        <v>13559</v>
      </c>
      <c r="C141" s="650">
        <v>3134</v>
      </c>
      <c r="D141" s="650">
        <v>2795</v>
      </c>
      <c r="E141" s="650">
        <v>6252</v>
      </c>
      <c r="F141" s="650">
        <v>1100</v>
      </c>
      <c r="G141" s="650">
        <v>278</v>
      </c>
      <c r="H141" s="651" t="s">
        <v>2511</v>
      </c>
      <c r="I141" s="646"/>
    </row>
    <row r="142" spans="1:9" s="647" customFormat="1" ht="15" customHeight="1">
      <c r="A142" s="659" t="s">
        <v>996</v>
      </c>
      <c r="B142" s="649">
        <v>27096</v>
      </c>
      <c r="C142" s="650">
        <v>7198</v>
      </c>
      <c r="D142" s="650">
        <v>7318</v>
      </c>
      <c r="E142" s="650">
        <v>9260</v>
      </c>
      <c r="F142" s="650">
        <v>2561</v>
      </c>
      <c r="G142" s="650">
        <v>759</v>
      </c>
      <c r="H142" s="651" t="s">
        <v>997</v>
      </c>
      <c r="I142" s="646"/>
    </row>
    <row r="143" spans="1:9" s="647" customFormat="1" ht="15" customHeight="1">
      <c r="A143" s="648" t="s">
        <v>2681</v>
      </c>
      <c r="B143" s="649">
        <v>7664</v>
      </c>
      <c r="C143" s="650">
        <v>2060</v>
      </c>
      <c r="D143" s="650">
        <v>1994</v>
      </c>
      <c r="E143" s="650">
        <v>2643</v>
      </c>
      <c r="F143" s="650">
        <v>717</v>
      </c>
      <c r="G143" s="650">
        <v>250</v>
      </c>
      <c r="H143" s="651" t="s">
        <v>2692</v>
      </c>
      <c r="I143" s="646"/>
    </row>
    <row r="144" spans="1:9" s="647" customFormat="1" ht="15" customHeight="1">
      <c r="A144" s="648" t="s">
        <v>2682</v>
      </c>
      <c r="B144" s="649">
        <v>4117</v>
      </c>
      <c r="C144" s="650">
        <v>1085</v>
      </c>
      <c r="D144" s="650">
        <v>1192</v>
      </c>
      <c r="E144" s="650">
        <v>1460</v>
      </c>
      <c r="F144" s="650">
        <v>300</v>
      </c>
      <c r="G144" s="650">
        <v>80</v>
      </c>
      <c r="H144" s="651" t="s">
        <v>2674</v>
      </c>
      <c r="I144" s="646"/>
    </row>
    <row r="145" spans="1:9" s="647" customFormat="1" ht="15" customHeight="1">
      <c r="A145" s="648" t="s">
        <v>2683</v>
      </c>
      <c r="B145" s="649">
        <v>3927</v>
      </c>
      <c r="C145" s="650">
        <v>1149</v>
      </c>
      <c r="D145" s="650">
        <v>1047</v>
      </c>
      <c r="E145" s="650">
        <v>1407</v>
      </c>
      <c r="F145" s="650">
        <v>287</v>
      </c>
      <c r="G145" s="650">
        <v>37</v>
      </c>
      <c r="H145" s="663" t="s">
        <v>2503</v>
      </c>
      <c r="I145" s="646"/>
    </row>
    <row r="146" spans="1:9" s="647" customFormat="1" ht="15" customHeight="1">
      <c r="A146" s="648" t="s">
        <v>2684</v>
      </c>
      <c r="B146" s="649">
        <v>307</v>
      </c>
      <c r="C146" s="650">
        <v>120</v>
      </c>
      <c r="D146" s="650">
        <v>61</v>
      </c>
      <c r="E146" s="650">
        <v>89</v>
      </c>
      <c r="F146" s="650">
        <v>30</v>
      </c>
      <c r="G146" s="650">
        <v>7</v>
      </c>
      <c r="H146" s="651" t="s">
        <v>2693</v>
      </c>
      <c r="I146" s="646"/>
    </row>
    <row r="147" spans="1:9" s="647" customFormat="1" ht="15" customHeight="1">
      <c r="A147" s="648" t="s">
        <v>2685</v>
      </c>
      <c r="B147" s="649">
        <v>486</v>
      </c>
      <c r="C147" s="650">
        <v>133</v>
      </c>
      <c r="D147" s="650">
        <v>134</v>
      </c>
      <c r="E147" s="650">
        <v>182</v>
      </c>
      <c r="F147" s="650">
        <v>34</v>
      </c>
      <c r="G147" s="650">
        <v>3</v>
      </c>
      <c r="H147" s="651" t="s">
        <v>2694</v>
      </c>
      <c r="I147" s="646"/>
    </row>
    <row r="148" spans="1:9" s="647" customFormat="1" ht="15" customHeight="1">
      <c r="A148" s="648" t="s">
        <v>2686</v>
      </c>
      <c r="B148" s="649">
        <v>834</v>
      </c>
      <c r="C148" s="650">
        <v>269</v>
      </c>
      <c r="D148" s="650">
        <v>218</v>
      </c>
      <c r="E148" s="650">
        <v>295</v>
      </c>
      <c r="F148" s="650">
        <v>39</v>
      </c>
      <c r="G148" s="650">
        <v>13</v>
      </c>
      <c r="H148" s="651" t="s">
        <v>2670</v>
      </c>
      <c r="I148" s="646"/>
    </row>
    <row r="149" spans="1:9" s="647" customFormat="1" ht="15" customHeight="1">
      <c r="A149" s="648" t="s">
        <v>2991</v>
      </c>
      <c r="B149" s="649">
        <v>3789</v>
      </c>
      <c r="C149" s="650">
        <v>862</v>
      </c>
      <c r="D149" s="650">
        <v>1133</v>
      </c>
      <c r="E149" s="650">
        <v>1195</v>
      </c>
      <c r="F149" s="650">
        <v>506</v>
      </c>
      <c r="G149" s="650">
        <v>93</v>
      </c>
      <c r="H149" s="651" t="s">
        <v>2528</v>
      </c>
      <c r="I149" s="646"/>
    </row>
    <row r="150" spans="1:9" s="647" customFormat="1" ht="15" customHeight="1">
      <c r="A150" s="648" t="s">
        <v>2688</v>
      </c>
      <c r="B150" s="649">
        <v>286</v>
      </c>
      <c r="C150" s="650">
        <v>102</v>
      </c>
      <c r="D150" s="650">
        <v>55</v>
      </c>
      <c r="E150" s="650">
        <v>96</v>
      </c>
      <c r="F150" s="650">
        <v>28</v>
      </c>
      <c r="G150" s="650">
        <v>5</v>
      </c>
      <c r="H150" s="651" t="s">
        <v>2695</v>
      </c>
      <c r="I150" s="646"/>
    </row>
    <row r="151" spans="1:9" s="665" customFormat="1" ht="15" customHeight="1">
      <c r="A151" s="648" t="s">
        <v>2689</v>
      </c>
      <c r="B151" s="649">
        <v>1868</v>
      </c>
      <c r="C151" s="650">
        <v>457</v>
      </c>
      <c r="D151" s="650">
        <v>412</v>
      </c>
      <c r="E151" s="650">
        <v>666</v>
      </c>
      <c r="F151" s="650">
        <v>251</v>
      </c>
      <c r="G151" s="650">
        <v>82</v>
      </c>
      <c r="H151" s="651" t="s">
        <v>2696</v>
      </c>
      <c r="I151" s="664"/>
    </row>
    <row r="152" spans="1:9" s="665" customFormat="1" ht="15" customHeight="1">
      <c r="A152" s="648" t="s">
        <v>2690</v>
      </c>
      <c r="B152" s="649">
        <v>532</v>
      </c>
      <c r="C152" s="650">
        <v>152</v>
      </c>
      <c r="D152" s="650">
        <v>121</v>
      </c>
      <c r="E152" s="650">
        <v>239</v>
      </c>
      <c r="F152" s="650">
        <v>13</v>
      </c>
      <c r="G152" s="650">
        <v>7</v>
      </c>
      <c r="H152" s="651" t="s">
        <v>2697</v>
      </c>
      <c r="I152" s="664"/>
    </row>
    <row r="153" spans="1:9" s="647" customFormat="1" ht="15" customHeight="1">
      <c r="A153" s="648" t="s">
        <v>2691</v>
      </c>
      <c r="B153" s="661">
        <v>118</v>
      </c>
      <c r="C153" s="652">
        <v>45</v>
      </c>
      <c r="D153" s="652">
        <v>32</v>
      </c>
      <c r="E153" s="652">
        <v>37</v>
      </c>
      <c r="F153" s="652">
        <v>4</v>
      </c>
      <c r="G153" s="652" t="s">
        <v>41</v>
      </c>
      <c r="H153" s="651" t="s">
        <v>2698</v>
      </c>
      <c r="I153" s="646"/>
    </row>
    <row r="154" spans="1:9" s="647" customFormat="1" ht="15" customHeight="1">
      <c r="A154" s="648" t="s">
        <v>2499</v>
      </c>
      <c r="B154" s="649">
        <v>3168</v>
      </c>
      <c r="C154" s="650">
        <v>764</v>
      </c>
      <c r="D154" s="650">
        <v>919</v>
      </c>
      <c r="E154" s="650">
        <v>951</v>
      </c>
      <c r="F154" s="650">
        <v>352</v>
      </c>
      <c r="G154" s="650">
        <v>182</v>
      </c>
      <c r="H154" s="651" t="s">
        <v>2511</v>
      </c>
      <c r="I154" s="646"/>
    </row>
    <row r="155" spans="1:9" s="647" customFormat="1" ht="15" customHeight="1">
      <c r="A155" s="648" t="s">
        <v>2992</v>
      </c>
      <c r="B155" s="649">
        <v>22803</v>
      </c>
      <c r="C155" s="650">
        <v>5831</v>
      </c>
      <c r="D155" s="650">
        <v>6329</v>
      </c>
      <c r="E155" s="650">
        <v>7961</v>
      </c>
      <c r="F155" s="650">
        <v>2048</v>
      </c>
      <c r="G155" s="650">
        <v>634</v>
      </c>
      <c r="H155" s="663" t="s">
        <v>2993</v>
      </c>
      <c r="I155" s="656"/>
    </row>
    <row r="156" spans="1:9" s="647" customFormat="1" ht="15" customHeight="1">
      <c r="A156" s="648" t="s">
        <v>2681</v>
      </c>
      <c r="B156" s="649">
        <v>7073</v>
      </c>
      <c r="C156" s="650">
        <v>1771</v>
      </c>
      <c r="D156" s="650">
        <v>1906</v>
      </c>
      <c r="E156" s="650">
        <v>2494</v>
      </c>
      <c r="F156" s="650">
        <v>657</v>
      </c>
      <c r="G156" s="650">
        <v>245</v>
      </c>
      <c r="H156" s="651" t="s">
        <v>2692</v>
      </c>
      <c r="I156" s="646"/>
    </row>
    <row r="157" spans="1:9" s="647" customFormat="1" ht="15" customHeight="1">
      <c r="A157" s="648" t="s">
        <v>2682</v>
      </c>
      <c r="B157" s="649">
        <v>3242</v>
      </c>
      <c r="C157" s="650">
        <v>825</v>
      </c>
      <c r="D157" s="650">
        <v>980</v>
      </c>
      <c r="E157" s="650">
        <v>1175</v>
      </c>
      <c r="F157" s="650">
        <v>216</v>
      </c>
      <c r="G157" s="650">
        <v>46</v>
      </c>
      <c r="H157" s="651" t="s">
        <v>2674</v>
      </c>
      <c r="I157" s="646"/>
    </row>
    <row r="158" spans="1:9" s="647" customFormat="1" ht="15" customHeight="1">
      <c r="A158" s="648" t="s">
        <v>2683</v>
      </c>
      <c r="B158" s="649">
        <v>3524</v>
      </c>
      <c r="C158" s="650">
        <v>1031</v>
      </c>
      <c r="D158" s="650">
        <v>960</v>
      </c>
      <c r="E158" s="650">
        <v>1271</v>
      </c>
      <c r="F158" s="650">
        <v>227</v>
      </c>
      <c r="G158" s="650">
        <v>35</v>
      </c>
      <c r="H158" s="663" t="s">
        <v>2503</v>
      </c>
      <c r="I158" s="646"/>
    </row>
    <row r="159" spans="1:9" s="647" customFormat="1" ht="15" customHeight="1">
      <c r="A159" s="648" t="s">
        <v>2684</v>
      </c>
      <c r="B159" s="649">
        <v>217</v>
      </c>
      <c r="C159" s="650">
        <v>73</v>
      </c>
      <c r="D159" s="650">
        <v>47</v>
      </c>
      <c r="E159" s="650">
        <v>70</v>
      </c>
      <c r="F159" s="650">
        <v>20</v>
      </c>
      <c r="G159" s="650">
        <v>7</v>
      </c>
      <c r="H159" s="651" t="s">
        <v>2693</v>
      </c>
      <c r="I159" s="646"/>
    </row>
    <row r="160" spans="1:9" s="647" customFormat="1" ht="15" customHeight="1">
      <c r="A160" s="648" t="s">
        <v>2685</v>
      </c>
      <c r="B160" s="649">
        <v>436</v>
      </c>
      <c r="C160" s="650">
        <v>121</v>
      </c>
      <c r="D160" s="650">
        <v>126</v>
      </c>
      <c r="E160" s="650">
        <v>170</v>
      </c>
      <c r="F160" s="650">
        <v>16</v>
      </c>
      <c r="G160" s="650">
        <v>3</v>
      </c>
      <c r="H160" s="651" t="s">
        <v>2694</v>
      </c>
      <c r="I160" s="646"/>
    </row>
    <row r="161" spans="1:9" s="647" customFormat="1" ht="15" customHeight="1">
      <c r="A161" s="648" t="s">
        <v>2686</v>
      </c>
      <c r="B161" s="649">
        <v>708</v>
      </c>
      <c r="C161" s="650">
        <v>183</v>
      </c>
      <c r="D161" s="650">
        <v>195</v>
      </c>
      <c r="E161" s="650">
        <v>283</v>
      </c>
      <c r="F161" s="650">
        <v>34</v>
      </c>
      <c r="G161" s="650">
        <v>13</v>
      </c>
      <c r="H161" s="651" t="s">
        <v>2670</v>
      </c>
      <c r="I161" s="646"/>
    </row>
    <row r="162" spans="1:9" s="647" customFormat="1" ht="15" customHeight="1">
      <c r="A162" s="648" t="s">
        <v>2991</v>
      </c>
      <c r="B162" s="649">
        <v>2841</v>
      </c>
      <c r="C162" s="650">
        <v>618</v>
      </c>
      <c r="D162" s="650">
        <v>866</v>
      </c>
      <c r="E162" s="650">
        <v>922</v>
      </c>
      <c r="F162" s="650">
        <v>367</v>
      </c>
      <c r="G162" s="650">
        <v>68</v>
      </c>
      <c r="H162" s="651" t="s">
        <v>2528</v>
      </c>
      <c r="I162" s="646"/>
    </row>
    <row r="163" spans="1:9" s="647" customFormat="1" ht="15" customHeight="1">
      <c r="A163" s="648" t="s">
        <v>2688</v>
      </c>
      <c r="B163" s="649">
        <v>247</v>
      </c>
      <c r="C163" s="650">
        <v>91</v>
      </c>
      <c r="D163" s="650">
        <v>48</v>
      </c>
      <c r="E163" s="650">
        <v>84</v>
      </c>
      <c r="F163" s="650">
        <v>19</v>
      </c>
      <c r="G163" s="650">
        <v>5</v>
      </c>
      <c r="H163" s="651" t="s">
        <v>2695</v>
      </c>
      <c r="I163" s="646"/>
    </row>
    <row r="164" spans="1:9" s="665" customFormat="1" ht="15" customHeight="1">
      <c r="A164" s="648" t="s">
        <v>2689</v>
      </c>
      <c r="B164" s="649">
        <v>1424</v>
      </c>
      <c r="C164" s="650">
        <v>323</v>
      </c>
      <c r="D164" s="650">
        <v>320</v>
      </c>
      <c r="E164" s="650">
        <v>504</v>
      </c>
      <c r="F164" s="650">
        <v>210</v>
      </c>
      <c r="G164" s="650">
        <v>67</v>
      </c>
      <c r="H164" s="651" t="s">
        <v>2696</v>
      </c>
      <c r="I164" s="664"/>
    </row>
    <row r="165" spans="1:9" s="665" customFormat="1" ht="15" customHeight="1">
      <c r="A165" s="648" t="s">
        <v>2690</v>
      </c>
      <c r="B165" s="649">
        <v>340</v>
      </c>
      <c r="C165" s="650">
        <v>101</v>
      </c>
      <c r="D165" s="650">
        <v>65</v>
      </c>
      <c r="E165" s="650">
        <v>165</v>
      </c>
      <c r="F165" s="650">
        <v>5</v>
      </c>
      <c r="G165" s="650">
        <v>4</v>
      </c>
      <c r="H165" s="651" t="s">
        <v>2697</v>
      </c>
      <c r="I165" s="664"/>
    </row>
    <row r="166" spans="1:9" s="647" customFormat="1" ht="15" customHeight="1">
      <c r="A166" s="648" t="s">
        <v>2691</v>
      </c>
      <c r="B166" s="661">
        <v>110</v>
      </c>
      <c r="C166" s="652">
        <v>43</v>
      </c>
      <c r="D166" s="652">
        <v>28</v>
      </c>
      <c r="E166" s="652">
        <v>36</v>
      </c>
      <c r="F166" s="652">
        <v>3</v>
      </c>
      <c r="G166" s="652" t="s">
        <v>41</v>
      </c>
      <c r="H166" s="651" t="s">
        <v>2698</v>
      </c>
      <c r="I166" s="646"/>
    </row>
    <row r="167" spans="1:9" s="647" customFormat="1" ht="15" customHeight="1">
      <c r="A167" s="648" t="s">
        <v>2499</v>
      </c>
      <c r="B167" s="649">
        <v>2641</v>
      </c>
      <c r="C167" s="650">
        <v>651</v>
      </c>
      <c r="D167" s="650">
        <v>788</v>
      </c>
      <c r="E167" s="650">
        <v>787</v>
      </c>
      <c r="F167" s="650">
        <v>274</v>
      </c>
      <c r="G167" s="650">
        <v>141</v>
      </c>
      <c r="H167" s="651" t="s">
        <v>2511</v>
      </c>
      <c r="I167" s="646"/>
    </row>
    <row r="168" spans="1:9" s="647" customFormat="1" ht="15" customHeight="1">
      <c r="A168" s="648" t="s">
        <v>1000</v>
      </c>
      <c r="B168" s="649">
        <v>17759</v>
      </c>
      <c r="C168" s="650">
        <v>5035</v>
      </c>
      <c r="D168" s="650">
        <v>5421</v>
      </c>
      <c r="E168" s="650">
        <v>5463</v>
      </c>
      <c r="F168" s="650">
        <v>1634</v>
      </c>
      <c r="G168" s="650">
        <v>206</v>
      </c>
      <c r="H168" s="663" t="s">
        <v>1001</v>
      </c>
      <c r="I168" s="656"/>
    </row>
    <row r="169" spans="1:9" s="647" customFormat="1" ht="15" customHeight="1">
      <c r="A169" s="648" t="s">
        <v>2681</v>
      </c>
      <c r="B169" s="649">
        <v>5331</v>
      </c>
      <c r="C169" s="650">
        <v>1573</v>
      </c>
      <c r="D169" s="650">
        <v>1570</v>
      </c>
      <c r="E169" s="650">
        <v>1580</v>
      </c>
      <c r="F169" s="650">
        <v>545</v>
      </c>
      <c r="G169" s="650">
        <v>63</v>
      </c>
      <c r="H169" s="651" t="s">
        <v>2692</v>
      </c>
      <c r="I169" s="646"/>
    </row>
    <row r="170" spans="1:9" s="647" customFormat="1" ht="15" customHeight="1">
      <c r="A170" s="648" t="s">
        <v>2682</v>
      </c>
      <c r="B170" s="649">
        <v>3421</v>
      </c>
      <c r="C170" s="650">
        <v>957</v>
      </c>
      <c r="D170" s="650">
        <v>1066</v>
      </c>
      <c r="E170" s="650">
        <v>1124</v>
      </c>
      <c r="F170" s="650">
        <v>232</v>
      </c>
      <c r="G170" s="650">
        <v>42</v>
      </c>
      <c r="H170" s="651" t="s">
        <v>2674</v>
      </c>
      <c r="I170" s="646"/>
    </row>
    <row r="171" spans="1:9" s="647" customFormat="1" ht="15" customHeight="1">
      <c r="A171" s="648" t="s">
        <v>2683</v>
      </c>
      <c r="B171" s="649">
        <v>2959</v>
      </c>
      <c r="C171" s="650">
        <v>912</v>
      </c>
      <c r="D171" s="650">
        <v>876</v>
      </c>
      <c r="E171" s="650">
        <v>936</v>
      </c>
      <c r="F171" s="650">
        <v>225</v>
      </c>
      <c r="G171" s="650">
        <v>10</v>
      </c>
      <c r="H171" s="663" t="s">
        <v>2503</v>
      </c>
      <c r="I171" s="646"/>
    </row>
    <row r="172" spans="1:9" s="647" customFormat="1" ht="15" customHeight="1">
      <c r="A172" s="648" t="s">
        <v>2684</v>
      </c>
      <c r="B172" s="649">
        <v>192</v>
      </c>
      <c r="C172" s="650">
        <v>87</v>
      </c>
      <c r="D172" s="650">
        <v>41</v>
      </c>
      <c r="E172" s="650">
        <v>43</v>
      </c>
      <c r="F172" s="650">
        <v>20</v>
      </c>
      <c r="G172" s="650">
        <v>1</v>
      </c>
      <c r="H172" s="651" t="s">
        <v>2693</v>
      </c>
      <c r="I172" s="646"/>
    </row>
    <row r="173" spans="1:9" s="647" customFormat="1" ht="15" customHeight="1">
      <c r="A173" s="648" t="s">
        <v>2685</v>
      </c>
      <c r="B173" s="661">
        <v>246</v>
      </c>
      <c r="C173" s="652">
        <v>74</v>
      </c>
      <c r="D173" s="652">
        <v>84</v>
      </c>
      <c r="E173" s="652">
        <v>70</v>
      </c>
      <c r="F173" s="652">
        <v>18</v>
      </c>
      <c r="G173" s="652" t="s">
        <v>41</v>
      </c>
      <c r="H173" s="651" t="s">
        <v>2694</v>
      </c>
      <c r="I173" s="646"/>
    </row>
    <row r="174" spans="1:9" s="647" customFormat="1" ht="15" customHeight="1">
      <c r="A174" s="648" t="s">
        <v>2686</v>
      </c>
      <c r="B174" s="661">
        <v>436</v>
      </c>
      <c r="C174" s="652">
        <v>140</v>
      </c>
      <c r="D174" s="652">
        <v>146</v>
      </c>
      <c r="E174" s="652">
        <v>128</v>
      </c>
      <c r="F174" s="652">
        <v>22</v>
      </c>
      <c r="G174" s="652" t="s">
        <v>41</v>
      </c>
      <c r="H174" s="651" t="s">
        <v>2670</v>
      </c>
      <c r="I174" s="646"/>
    </row>
    <row r="175" spans="1:9" s="647" customFormat="1" ht="15" customHeight="1">
      <c r="A175" s="648" t="s">
        <v>2687</v>
      </c>
      <c r="B175" s="649">
        <v>2542</v>
      </c>
      <c r="C175" s="652">
        <v>596</v>
      </c>
      <c r="D175" s="652">
        <v>838</v>
      </c>
      <c r="E175" s="652">
        <v>758</v>
      </c>
      <c r="F175" s="652">
        <v>302</v>
      </c>
      <c r="G175" s="652">
        <v>48</v>
      </c>
      <c r="H175" s="651" t="s">
        <v>2528</v>
      </c>
      <c r="I175" s="646"/>
    </row>
    <row r="176" spans="1:9" s="647" customFormat="1" ht="15" customHeight="1">
      <c r="A176" s="648" t="s">
        <v>2688</v>
      </c>
      <c r="B176" s="661">
        <v>23</v>
      </c>
      <c r="C176" s="652">
        <v>2</v>
      </c>
      <c r="D176" s="652">
        <v>7</v>
      </c>
      <c r="E176" s="652">
        <v>12</v>
      </c>
      <c r="F176" s="652">
        <v>2</v>
      </c>
      <c r="G176" s="652" t="s">
        <v>41</v>
      </c>
      <c r="H176" s="651" t="s">
        <v>2695</v>
      </c>
      <c r="I176" s="646"/>
    </row>
    <row r="177" spans="1:9" s="665" customFormat="1" ht="15" customHeight="1">
      <c r="A177" s="648" t="s">
        <v>2689</v>
      </c>
      <c r="B177" s="661">
        <v>321</v>
      </c>
      <c r="C177" s="652">
        <v>79</v>
      </c>
      <c r="D177" s="652">
        <v>71</v>
      </c>
      <c r="E177" s="652">
        <v>113</v>
      </c>
      <c r="F177" s="652">
        <v>57</v>
      </c>
      <c r="G177" s="652">
        <v>1</v>
      </c>
      <c r="H177" s="651" t="s">
        <v>2696</v>
      </c>
      <c r="I177" s="664"/>
    </row>
    <row r="178" spans="1:9" s="665" customFormat="1" ht="15" customHeight="1">
      <c r="A178" s="648" t="s">
        <v>2690</v>
      </c>
      <c r="B178" s="661">
        <v>231</v>
      </c>
      <c r="C178" s="652">
        <v>77</v>
      </c>
      <c r="D178" s="652">
        <v>54</v>
      </c>
      <c r="E178" s="652">
        <v>94</v>
      </c>
      <c r="F178" s="652">
        <v>4</v>
      </c>
      <c r="G178" s="652">
        <v>2</v>
      </c>
      <c r="H178" s="651" t="s">
        <v>2697</v>
      </c>
      <c r="I178" s="664"/>
    </row>
    <row r="179" spans="1:9" s="647" customFormat="1" ht="15" customHeight="1">
      <c r="A179" s="648" t="s">
        <v>2691</v>
      </c>
      <c r="B179" s="661">
        <v>54</v>
      </c>
      <c r="C179" s="652">
        <v>26</v>
      </c>
      <c r="D179" s="652">
        <v>15</v>
      </c>
      <c r="E179" s="652">
        <v>13</v>
      </c>
      <c r="F179" s="652" t="s">
        <v>41</v>
      </c>
      <c r="G179" s="652" t="s">
        <v>41</v>
      </c>
      <c r="H179" s="651" t="s">
        <v>2698</v>
      </c>
      <c r="I179" s="646"/>
    </row>
    <row r="180" spans="1:9" s="647" customFormat="1" ht="15" customHeight="1">
      <c r="A180" s="648" t="s">
        <v>2499</v>
      </c>
      <c r="B180" s="649">
        <v>2003</v>
      </c>
      <c r="C180" s="650">
        <v>512</v>
      </c>
      <c r="D180" s="650">
        <v>653</v>
      </c>
      <c r="E180" s="650">
        <v>592</v>
      </c>
      <c r="F180" s="650">
        <v>207</v>
      </c>
      <c r="G180" s="650">
        <v>39</v>
      </c>
      <c r="H180" s="651" t="s">
        <v>2511</v>
      </c>
      <c r="I180" s="646"/>
    </row>
    <row r="181" spans="1:9" s="647" customFormat="1" ht="15" customHeight="1">
      <c r="A181" s="659" t="s">
        <v>1002</v>
      </c>
      <c r="B181" s="649">
        <v>542034</v>
      </c>
      <c r="C181" s="650">
        <v>148619</v>
      </c>
      <c r="D181" s="650">
        <v>144356</v>
      </c>
      <c r="E181" s="650">
        <v>193092</v>
      </c>
      <c r="F181" s="650">
        <v>44294</v>
      </c>
      <c r="G181" s="650">
        <v>11673</v>
      </c>
      <c r="H181" s="651" t="s">
        <v>1003</v>
      </c>
      <c r="I181" s="646"/>
    </row>
    <row r="182" spans="1:9" s="647" customFormat="1" ht="15" customHeight="1">
      <c r="A182" s="648" t="s">
        <v>2699</v>
      </c>
      <c r="B182" s="649">
        <v>115318</v>
      </c>
      <c r="C182" s="650">
        <v>31457</v>
      </c>
      <c r="D182" s="650">
        <v>27693</v>
      </c>
      <c r="E182" s="650">
        <v>44421</v>
      </c>
      <c r="F182" s="650">
        <v>8138</v>
      </c>
      <c r="G182" s="650">
        <v>3609</v>
      </c>
      <c r="H182" s="651" t="s">
        <v>2692</v>
      </c>
      <c r="I182" s="646"/>
    </row>
    <row r="183" spans="1:9" s="647" customFormat="1" ht="15" customHeight="1">
      <c r="A183" s="648" t="s">
        <v>2700</v>
      </c>
      <c r="B183" s="649">
        <v>77881</v>
      </c>
      <c r="C183" s="650">
        <v>20478</v>
      </c>
      <c r="D183" s="650">
        <v>22164</v>
      </c>
      <c r="E183" s="650">
        <v>28782</v>
      </c>
      <c r="F183" s="650">
        <v>5156</v>
      </c>
      <c r="G183" s="650">
        <v>1301</v>
      </c>
      <c r="H183" s="651" t="s">
        <v>2674</v>
      </c>
      <c r="I183" s="646"/>
    </row>
    <row r="184" spans="1:9" s="647" customFormat="1" ht="15" customHeight="1">
      <c r="A184" s="648" t="s">
        <v>2701</v>
      </c>
      <c r="B184" s="649">
        <v>48675</v>
      </c>
      <c r="C184" s="650">
        <v>12781</v>
      </c>
      <c r="D184" s="650">
        <v>13452</v>
      </c>
      <c r="E184" s="650">
        <v>19147</v>
      </c>
      <c r="F184" s="650">
        <v>2887</v>
      </c>
      <c r="G184" s="650">
        <v>408</v>
      </c>
      <c r="H184" s="663" t="s">
        <v>2503</v>
      </c>
      <c r="I184" s="646"/>
    </row>
    <row r="185" spans="1:9" s="647" customFormat="1" ht="15" customHeight="1">
      <c r="A185" s="648" t="s">
        <v>2702</v>
      </c>
      <c r="B185" s="649">
        <v>5142</v>
      </c>
      <c r="C185" s="650">
        <v>2474</v>
      </c>
      <c r="D185" s="650">
        <v>983</v>
      </c>
      <c r="E185" s="650">
        <v>1220</v>
      </c>
      <c r="F185" s="650">
        <v>356</v>
      </c>
      <c r="G185" s="650">
        <v>109</v>
      </c>
      <c r="H185" s="651" t="s">
        <v>2693</v>
      </c>
      <c r="I185" s="646"/>
    </row>
    <row r="186" spans="1:9" s="647" customFormat="1" ht="15" customHeight="1">
      <c r="A186" s="648" t="s">
        <v>2703</v>
      </c>
      <c r="B186" s="649">
        <v>5984</v>
      </c>
      <c r="C186" s="650">
        <v>1536</v>
      </c>
      <c r="D186" s="650">
        <v>1337</v>
      </c>
      <c r="E186" s="650">
        <v>2668</v>
      </c>
      <c r="F186" s="650">
        <v>417</v>
      </c>
      <c r="G186" s="650">
        <v>26</v>
      </c>
      <c r="H186" s="651" t="s">
        <v>2694</v>
      </c>
      <c r="I186" s="646"/>
    </row>
    <row r="187" spans="1:9" s="647" customFormat="1" ht="15" customHeight="1">
      <c r="A187" s="648" t="s">
        <v>2704</v>
      </c>
      <c r="B187" s="649">
        <v>12374</v>
      </c>
      <c r="C187" s="650">
        <v>4212</v>
      </c>
      <c r="D187" s="650">
        <v>2878</v>
      </c>
      <c r="E187" s="650">
        <v>4464</v>
      </c>
      <c r="F187" s="650">
        <v>613</v>
      </c>
      <c r="G187" s="650">
        <v>207</v>
      </c>
      <c r="H187" s="651" t="s">
        <v>2670</v>
      </c>
      <c r="I187" s="646"/>
    </row>
    <row r="188" spans="1:9" s="647" customFormat="1" ht="15" customHeight="1">
      <c r="A188" s="648" t="s">
        <v>2705</v>
      </c>
      <c r="B188" s="649">
        <v>83967</v>
      </c>
      <c r="C188" s="650">
        <v>19636</v>
      </c>
      <c r="D188" s="650">
        <v>27682</v>
      </c>
      <c r="E188" s="650">
        <v>25492</v>
      </c>
      <c r="F188" s="650">
        <v>9707</v>
      </c>
      <c r="G188" s="650">
        <v>1450</v>
      </c>
      <c r="H188" s="651" t="s">
        <v>2528</v>
      </c>
      <c r="I188" s="646"/>
    </row>
    <row r="189" spans="1:9" s="647" customFormat="1" ht="15" customHeight="1">
      <c r="A189" s="648" t="s">
        <v>2706</v>
      </c>
      <c r="B189" s="649">
        <v>5424</v>
      </c>
      <c r="C189" s="650">
        <v>2367</v>
      </c>
      <c r="D189" s="650">
        <v>999</v>
      </c>
      <c r="E189" s="650">
        <v>1500</v>
      </c>
      <c r="F189" s="650">
        <v>498</v>
      </c>
      <c r="G189" s="650">
        <v>60</v>
      </c>
      <c r="H189" s="651" t="s">
        <v>2695</v>
      </c>
      <c r="I189" s="646"/>
    </row>
    <row r="190" spans="1:9" s="665" customFormat="1" ht="15" customHeight="1">
      <c r="A190" s="648" t="s">
        <v>2689</v>
      </c>
      <c r="B190" s="649">
        <v>75282</v>
      </c>
      <c r="C190" s="650">
        <v>16600</v>
      </c>
      <c r="D190" s="650">
        <v>18458</v>
      </c>
      <c r="E190" s="650">
        <v>28458</v>
      </c>
      <c r="F190" s="650">
        <v>9931</v>
      </c>
      <c r="G190" s="650">
        <v>1835</v>
      </c>
      <c r="H190" s="651" t="s">
        <v>2696</v>
      </c>
      <c r="I190" s="664"/>
    </row>
    <row r="191" spans="1:9" s="665" customFormat="1" ht="15" customHeight="1">
      <c r="A191" s="648" t="s">
        <v>2707</v>
      </c>
      <c r="B191" s="649">
        <v>47434</v>
      </c>
      <c r="C191" s="650">
        <v>16048</v>
      </c>
      <c r="D191" s="650">
        <v>11637</v>
      </c>
      <c r="E191" s="650">
        <v>18657</v>
      </c>
      <c r="F191" s="650">
        <v>871</v>
      </c>
      <c r="G191" s="650">
        <v>221</v>
      </c>
      <c r="H191" s="651" t="s">
        <v>2697</v>
      </c>
      <c r="I191" s="664"/>
    </row>
    <row r="192" spans="1:9" s="647" customFormat="1" ht="15" customHeight="1">
      <c r="A192" s="648" t="s">
        <v>2708</v>
      </c>
      <c r="B192" s="649">
        <v>9033</v>
      </c>
      <c r="C192" s="650">
        <v>5593</v>
      </c>
      <c r="D192" s="650">
        <v>1553</v>
      </c>
      <c r="E192" s="650">
        <v>1787</v>
      </c>
      <c r="F192" s="652">
        <v>100</v>
      </c>
      <c r="G192" s="652" t="s">
        <v>41</v>
      </c>
      <c r="H192" s="651" t="s">
        <v>2698</v>
      </c>
      <c r="I192" s="646"/>
    </row>
    <row r="193" spans="1:9" s="647" customFormat="1" ht="15" customHeight="1">
      <c r="A193" s="648" t="s">
        <v>2548</v>
      </c>
      <c r="B193" s="649">
        <v>55520</v>
      </c>
      <c r="C193" s="650">
        <v>15437</v>
      </c>
      <c r="D193" s="650">
        <v>15520</v>
      </c>
      <c r="E193" s="650">
        <v>16496</v>
      </c>
      <c r="F193" s="650">
        <v>5620</v>
      </c>
      <c r="G193" s="650">
        <v>2447</v>
      </c>
      <c r="H193" s="651" t="s">
        <v>2511</v>
      </c>
      <c r="I193" s="646"/>
    </row>
    <row r="194" spans="1:9" s="647" customFormat="1" ht="15" customHeight="1">
      <c r="A194" s="659" t="s">
        <v>1004</v>
      </c>
      <c r="B194" s="649">
        <v>4961</v>
      </c>
      <c r="C194" s="650">
        <v>1543</v>
      </c>
      <c r="D194" s="650">
        <v>827</v>
      </c>
      <c r="E194" s="650">
        <v>1543</v>
      </c>
      <c r="F194" s="650">
        <v>920</v>
      </c>
      <c r="G194" s="650">
        <v>128</v>
      </c>
      <c r="H194" s="651" t="s">
        <v>1005</v>
      </c>
      <c r="I194" s="646"/>
    </row>
    <row r="195" spans="1:9" s="647" customFormat="1" ht="15" customHeight="1">
      <c r="A195" s="648" t="s">
        <v>2709</v>
      </c>
      <c r="B195" s="649">
        <v>1098</v>
      </c>
      <c r="C195" s="650">
        <v>244</v>
      </c>
      <c r="D195" s="650">
        <v>314</v>
      </c>
      <c r="E195" s="650">
        <v>307</v>
      </c>
      <c r="F195" s="650">
        <v>197</v>
      </c>
      <c r="G195" s="650">
        <v>36</v>
      </c>
      <c r="H195" s="651" t="s">
        <v>2714</v>
      </c>
      <c r="I195" s="646"/>
    </row>
    <row r="196" spans="1:9" s="647" customFormat="1" ht="15" customHeight="1">
      <c r="A196" s="648" t="s">
        <v>2490</v>
      </c>
      <c r="B196" s="649">
        <v>767</v>
      </c>
      <c r="C196" s="650">
        <v>257</v>
      </c>
      <c r="D196" s="650">
        <v>72</v>
      </c>
      <c r="E196" s="650">
        <v>304</v>
      </c>
      <c r="F196" s="650">
        <v>119</v>
      </c>
      <c r="G196" s="650">
        <v>15</v>
      </c>
      <c r="H196" s="651" t="s">
        <v>2502</v>
      </c>
      <c r="I196" s="646"/>
    </row>
    <row r="197" spans="1:9" s="647" customFormat="1" ht="15" customHeight="1">
      <c r="A197" s="648" t="s">
        <v>2710</v>
      </c>
      <c r="B197" s="649">
        <v>1076</v>
      </c>
      <c r="C197" s="650">
        <v>284</v>
      </c>
      <c r="D197" s="650">
        <v>153</v>
      </c>
      <c r="E197" s="650">
        <v>418</v>
      </c>
      <c r="F197" s="650">
        <v>203</v>
      </c>
      <c r="G197" s="650">
        <v>18</v>
      </c>
      <c r="H197" s="651" t="s">
        <v>2715</v>
      </c>
      <c r="I197" s="646"/>
    </row>
    <row r="198" spans="1:9" s="647" customFormat="1" ht="15" customHeight="1">
      <c r="A198" s="648" t="s">
        <v>2711</v>
      </c>
      <c r="B198" s="649">
        <v>245</v>
      </c>
      <c r="C198" s="650">
        <v>86</v>
      </c>
      <c r="D198" s="650">
        <v>25</v>
      </c>
      <c r="E198" s="650">
        <v>88</v>
      </c>
      <c r="F198" s="650">
        <v>34</v>
      </c>
      <c r="G198" s="650">
        <v>12</v>
      </c>
      <c r="H198" s="651" t="s">
        <v>2716</v>
      </c>
      <c r="I198" s="646"/>
    </row>
    <row r="199" spans="1:9" s="647" customFormat="1" ht="15" customHeight="1">
      <c r="A199" s="648" t="s">
        <v>2712</v>
      </c>
      <c r="B199" s="649">
        <v>803</v>
      </c>
      <c r="C199" s="650">
        <v>295</v>
      </c>
      <c r="D199" s="650">
        <v>140</v>
      </c>
      <c r="E199" s="650">
        <v>195</v>
      </c>
      <c r="F199" s="650">
        <v>148</v>
      </c>
      <c r="G199" s="650">
        <v>25</v>
      </c>
      <c r="H199" s="651" t="s">
        <v>2674</v>
      </c>
      <c r="I199" s="646"/>
    </row>
    <row r="200" spans="1:9" s="647" customFormat="1" ht="15" customHeight="1">
      <c r="A200" s="648" t="s">
        <v>2495</v>
      </c>
      <c r="B200" s="649">
        <v>220</v>
      </c>
      <c r="C200" s="650">
        <v>74</v>
      </c>
      <c r="D200" s="650">
        <v>29</v>
      </c>
      <c r="E200" s="650">
        <v>87</v>
      </c>
      <c r="F200" s="650">
        <v>24</v>
      </c>
      <c r="G200" s="650">
        <v>6</v>
      </c>
      <c r="H200" s="651" t="s">
        <v>2693</v>
      </c>
      <c r="I200" s="646"/>
    </row>
    <row r="201" spans="1:9" s="647" customFormat="1" ht="15" customHeight="1">
      <c r="A201" s="648" t="s">
        <v>2713</v>
      </c>
      <c r="B201" s="649">
        <v>54</v>
      </c>
      <c r="C201" s="650">
        <v>11</v>
      </c>
      <c r="D201" s="650">
        <v>17</v>
      </c>
      <c r="E201" s="650">
        <v>18</v>
      </c>
      <c r="F201" s="650">
        <v>6</v>
      </c>
      <c r="G201" s="650">
        <v>2</v>
      </c>
      <c r="H201" s="651" t="s">
        <v>2717</v>
      </c>
      <c r="I201" s="646"/>
    </row>
    <row r="202" spans="1:9" s="647" customFormat="1" ht="15" customHeight="1">
      <c r="A202" s="648" t="s">
        <v>2499</v>
      </c>
      <c r="B202" s="649">
        <v>698</v>
      </c>
      <c r="C202" s="650">
        <v>292</v>
      </c>
      <c r="D202" s="650">
        <v>77</v>
      </c>
      <c r="E202" s="650">
        <v>126</v>
      </c>
      <c r="F202" s="650">
        <v>189</v>
      </c>
      <c r="G202" s="650">
        <v>14</v>
      </c>
      <c r="H202" s="651" t="s">
        <v>2511</v>
      </c>
      <c r="I202" s="646"/>
    </row>
    <row r="203" spans="1:9" s="647" customFormat="1" ht="15" customHeight="1">
      <c r="A203" s="648" t="s">
        <v>2992</v>
      </c>
      <c r="B203" s="649">
        <v>4070</v>
      </c>
      <c r="C203" s="650">
        <v>1376</v>
      </c>
      <c r="D203" s="650">
        <v>578</v>
      </c>
      <c r="E203" s="650">
        <v>1315</v>
      </c>
      <c r="F203" s="650">
        <v>744</v>
      </c>
      <c r="G203" s="650">
        <v>57</v>
      </c>
      <c r="H203" s="663" t="s">
        <v>2993</v>
      </c>
      <c r="I203" s="656"/>
    </row>
    <row r="204" spans="1:9" s="647" customFormat="1" ht="15" customHeight="1">
      <c r="A204" s="648" t="s">
        <v>2709</v>
      </c>
      <c r="B204" s="649">
        <v>834</v>
      </c>
      <c r="C204" s="650">
        <v>206</v>
      </c>
      <c r="D204" s="650">
        <v>241</v>
      </c>
      <c r="E204" s="650">
        <v>239</v>
      </c>
      <c r="F204" s="650">
        <v>134</v>
      </c>
      <c r="G204" s="650">
        <v>14</v>
      </c>
      <c r="H204" s="651" t="s">
        <v>2714</v>
      </c>
      <c r="I204" s="646"/>
    </row>
    <row r="205" spans="1:9" s="647" customFormat="1" ht="15" customHeight="1">
      <c r="A205" s="648" t="s">
        <v>2490</v>
      </c>
      <c r="B205" s="649">
        <v>708</v>
      </c>
      <c r="C205" s="650">
        <v>245</v>
      </c>
      <c r="D205" s="650">
        <v>65</v>
      </c>
      <c r="E205" s="650">
        <v>291</v>
      </c>
      <c r="F205" s="650">
        <v>95</v>
      </c>
      <c r="G205" s="650">
        <v>12</v>
      </c>
      <c r="H205" s="651" t="s">
        <v>2502</v>
      </c>
      <c r="I205" s="646"/>
    </row>
    <row r="206" spans="1:9" s="647" customFormat="1" ht="15" customHeight="1">
      <c r="A206" s="648" t="s">
        <v>2710</v>
      </c>
      <c r="B206" s="649">
        <v>943</v>
      </c>
      <c r="C206" s="650">
        <v>254</v>
      </c>
      <c r="D206" s="650">
        <v>115</v>
      </c>
      <c r="E206" s="650">
        <v>389</v>
      </c>
      <c r="F206" s="650">
        <v>177</v>
      </c>
      <c r="G206" s="650">
        <v>8</v>
      </c>
      <c r="H206" s="651" t="s">
        <v>2715</v>
      </c>
      <c r="I206" s="646"/>
    </row>
    <row r="207" spans="1:9" s="647" customFormat="1" ht="15" customHeight="1">
      <c r="A207" s="648" t="s">
        <v>2711</v>
      </c>
      <c r="B207" s="649">
        <v>214</v>
      </c>
      <c r="C207" s="650">
        <v>78</v>
      </c>
      <c r="D207" s="650">
        <v>23</v>
      </c>
      <c r="E207" s="650">
        <v>73</v>
      </c>
      <c r="F207" s="650">
        <v>29</v>
      </c>
      <c r="G207" s="650">
        <v>11</v>
      </c>
      <c r="H207" s="651" t="s">
        <v>2716</v>
      </c>
      <c r="I207" s="646"/>
    </row>
    <row r="208" spans="1:9" s="647" customFormat="1" ht="15" customHeight="1">
      <c r="A208" s="648" t="s">
        <v>2712</v>
      </c>
      <c r="B208" s="649">
        <v>593</v>
      </c>
      <c r="C208" s="650">
        <v>254</v>
      </c>
      <c r="D208" s="650">
        <v>54</v>
      </c>
      <c r="E208" s="650">
        <v>155</v>
      </c>
      <c r="F208" s="650">
        <v>128</v>
      </c>
      <c r="G208" s="650">
        <v>2</v>
      </c>
      <c r="H208" s="651" t="s">
        <v>2674</v>
      </c>
      <c r="I208" s="646"/>
    </row>
    <row r="209" spans="1:9" s="647" customFormat="1" ht="15" customHeight="1">
      <c r="A209" s="648" t="s">
        <v>2495</v>
      </c>
      <c r="B209" s="649">
        <v>128</v>
      </c>
      <c r="C209" s="650">
        <v>57</v>
      </c>
      <c r="D209" s="650">
        <v>8</v>
      </c>
      <c r="E209" s="650">
        <v>46</v>
      </c>
      <c r="F209" s="650">
        <v>13</v>
      </c>
      <c r="G209" s="650">
        <v>4</v>
      </c>
      <c r="H209" s="651" t="s">
        <v>2693</v>
      </c>
      <c r="I209" s="646"/>
    </row>
    <row r="210" spans="1:9" s="647" customFormat="1" ht="15" customHeight="1">
      <c r="A210" s="648" t="s">
        <v>2713</v>
      </c>
      <c r="B210" s="649">
        <v>44</v>
      </c>
      <c r="C210" s="650">
        <v>7</v>
      </c>
      <c r="D210" s="650">
        <v>15</v>
      </c>
      <c r="E210" s="650">
        <v>16</v>
      </c>
      <c r="F210" s="650">
        <v>5</v>
      </c>
      <c r="G210" s="650">
        <v>1</v>
      </c>
      <c r="H210" s="651" t="s">
        <v>2717</v>
      </c>
      <c r="I210" s="646"/>
    </row>
    <row r="211" spans="1:9" s="647" customFormat="1" ht="15" customHeight="1">
      <c r="A211" s="648" t="s">
        <v>2499</v>
      </c>
      <c r="B211" s="649">
        <v>606</v>
      </c>
      <c r="C211" s="650">
        <v>275</v>
      </c>
      <c r="D211" s="650">
        <v>57</v>
      </c>
      <c r="E211" s="650">
        <v>106</v>
      </c>
      <c r="F211" s="650">
        <v>163</v>
      </c>
      <c r="G211" s="650">
        <v>5</v>
      </c>
      <c r="H211" s="651" t="s">
        <v>2511</v>
      </c>
      <c r="I211" s="646"/>
    </row>
    <row r="212" spans="1:9" s="647" customFormat="1" ht="15" customHeight="1">
      <c r="A212" s="648" t="s">
        <v>2994</v>
      </c>
      <c r="B212" s="649">
        <v>3567</v>
      </c>
      <c r="C212" s="650">
        <v>1146</v>
      </c>
      <c r="D212" s="650">
        <v>708</v>
      </c>
      <c r="E212" s="650">
        <v>893</v>
      </c>
      <c r="F212" s="650">
        <v>739</v>
      </c>
      <c r="G212" s="650">
        <v>81</v>
      </c>
      <c r="H212" s="663" t="s">
        <v>2995</v>
      </c>
      <c r="I212" s="656"/>
    </row>
    <row r="213" spans="1:9" s="647" customFormat="1" ht="15" customHeight="1">
      <c r="A213" s="648" t="s">
        <v>2709</v>
      </c>
      <c r="B213" s="661">
        <v>924</v>
      </c>
      <c r="C213" s="652">
        <v>198</v>
      </c>
      <c r="D213" s="652">
        <v>284</v>
      </c>
      <c r="E213" s="652">
        <v>259</v>
      </c>
      <c r="F213" s="652">
        <v>150</v>
      </c>
      <c r="G213" s="652">
        <v>33</v>
      </c>
      <c r="H213" s="651" t="s">
        <v>2714</v>
      </c>
      <c r="I213" s="646"/>
    </row>
    <row r="214" spans="1:9" s="647" customFormat="1" ht="15" customHeight="1">
      <c r="A214" s="648" t="s">
        <v>2490</v>
      </c>
      <c r="B214" s="661">
        <v>511</v>
      </c>
      <c r="C214" s="652">
        <v>210</v>
      </c>
      <c r="D214" s="652">
        <v>50</v>
      </c>
      <c r="E214" s="652">
        <v>156</v>
      </c>
      <c r="F214" s="652">
        <v>90</v>
      </c>
      <c r="G214" s="652">
        <v>5</v>
      </c>
      <c r="H214" s="651" t="s">
        <v>2502</v>
      </c>
      <c r="I214" s="646"/>
    </row>
    <row r="215" spans="1:9" s="647" customFormat="1" ht="15" customHeight="1">
      <c r="A215" s="648" t="s">
        <v>2710</v>
      </c>
      <c r="B215" s="661">
        <v>745</v>
      </c>
      <c r="C215" s="652">
        <v>181</v>
      </c>
      <c r="D215" s="652">
        <v>131</v>
      </c>
      <c r="E215" s="652">
        <v>221</v>
      </c>
      <c r="F215" s="652">
        <v>201</v>
      </c>
      <c r="G215" s="652">
        <v>11</v>
      </c>
      <c r="H215" s="651" t="s">
        <v>2715</v>
      </c>
      <c r="I215" s="646"/>
    </row>
    <row r="216" spans="1:9" s="647" customFormat="1" ht="15" customHeight="1">
      <c r="A216" s="648" t="s">
        <v>2711</v>
      </c>
      <c r="B216" s="661">
        <v>119</v>
      </c>
      <c r="C216" s="652">
        <v>48</v>
      </c>
      <c r="D216" s="652">
        <v>19</v>
      </c>
      <c r="E216" s="652">
        <v>29</v>
      </c>
      <c r="F216" s="652">
        <v>23</v>
      </c>
      <c r="G216" s="652" t="s">
        <v>41</v>
      </c>
      <c r="H216" s="651" t="s">
        <v>2716</v>
      </c>
      <c r="I216" s="646"/>
    </row>
    <row r="217" spans="1:9" s="647" customFormat="1" ht="15" customHeight="1">
      <c r="A217" s="648" t="s">
        <v>2712</v>
      </c>
      <c r="B217" s="661">
        <v>598</v>
      </c>
      <c r="C217" s="652">
        <v>209</v>
      </c>
      <c r="D217" s="652">
        <v>133</v>
      </c>
      <c r="E217" s="652">
        <v>120</v>
      </c>
      <c r="F217" s="652">
        <v>113</v>
      </c>
      <c r="G217" s="652">
        <v>23</v>
      </c>
      <c r="H217" s="651" t="s">
        <v>2674</v>
      </c>
      <c r="I217" s="646"/>
    </row>
    <row r="218" spans="1:9" s="647" customFormat="1" ht="15" customHeight="1">
      <c r="A218" s="648" t="s">
        <v>2495</v>
      </c>
      <c r="B218" s="661">
        <v>40</v>
      </c>
      <c r="C218" s="652">
        <v>17</v>
      </c>
      <c r="D218" s="652">
        <v>8</v>
      </c>
      <c r="E218" s="652">
        <v>15</v>
      </c>
      <c r="F218" s="652" t="s">
        <v>41</v>
      </c>
      <c r="G218" s="652" t="s">
        <v>41</v>
      </c>
      <c r="H218" s="651" t="s">
        <v>2693</v>
      </c>
      <c r="I218" s="646"/>
    </row>
    <row r="219" spans="1:9" s="647" customFormat="1" ht="15" customHeight="1">
      <c r="A219" s="648" t="s">
        <v>2713</v>
      </c>
      <c r="B219" s="661">
        <v>44</v>
      </c>
      <c r="C219" s="652">
        <v>9</v>
      </c>
      <c r="D219" s="652">
        <v>16</v>
      </c>
      <c r="E219" s="652">
        <v>12</v>
      </c>
      <c r="F219" s="652">
        <v>6</v>
      </c>
      <c r="G219" s="652">
        <v>1</v>
      </c>
      <c r="H219" s="651" t="s">
        <v>2717</v>
      </c>
      <c r="I219" s="646"/>
    </row>
    <row r="220" spans="1:9" s="647" customFormat="1" ht="15" customHeight="1">
      <c r="A220" s="648" t="s">
        <v>2499</v>
      </c>
      <c r="B220" s="661">
        <v>586</v>
      </c>
      <c r="C220" s="652">
        <v>274</v>
      </c>
      <c r="D220" s="652">
        <v>67</v>
      </c>
      <c r="E220" s="652">
        <v>81</v>
      </c>
      <c r="F220" s="652">
        <v>156</v>
      </c>
      <c r="G220" s="652">
        <v>8</v>
      </c>
      <c r="H220" s="651" t="s">
        <v>2511</v>
      </c>
      <c r="I220" s="646"/>
    </row>
    <row r="221" spans="1:9" s="647" customFormat="1" ht="15" customHeight="1">
      <c r="A221" s="659" t="s">
        <v>1007</v>
      </c>
      <c r="B221" s="649">
        <v>74723</v>
      </c>
      <c r="C221" s="650">
        <v>25472</v>
      </c>
      <c r="D221" s="650">
        <v>11249</v>
      </c>
      <c r="E221" s="650">
        <v>25664</v>
      </c>
      <c r="F221" s="650">
        <v>10905</v>
      </c>
      <c r="G221" s="650">
        <v>1433</v>
      </c>
      <c r="H221" s="651" t="s">
        <v>1008</v>
      </c>
      <c r="I221" s="646"/>
    </row>
    <row r="222" spans="1:9" s="647" customFormat="1" ht="15" customHeight="1">
      <c r="A222" s="648" t="s">
        <v>2709</v>
      </c>
      <c r="B222" s="649">
        <v>15345</v>
      </c>
      <c r="C222" s="650">
        <v>2689</v>
      </c>
      <c r="D222" s="650">
        <v>3851</v>
      </c>
      <c r="E222" s="650">
        <v>6427</v>
      </c>
      <c r="F222" s="650">
        <v>2025</v>
      </c>
      <c r="G222" s="650">
        <v>353</v>
      </c>
      <c r="H222" s="651" t="s">
        <v>2714</v>
      </c>
      <c r="I222" s="646"/>
    </row>
    <row r="223" spans="1:9" s="647" customFormat="1" ht="15" customHeight="1">
      <c r="A223" s="648" t="s">
        <v>2490</v>
      </c>
      <c r="B223" s="649">
        <v>11453</v>
      </c>
      <c r="C223" s="650">
        <v>4165</v>
      </c>
      <c r="D223" s="650">
        <v>783</v>
      </c>
      <c r="E223" s="650">
        <v>5097</v>
      </c>
      <c r="F223" s="650">
        <v>1155</v>
      </c>
      <c r="G223" s="650">
        <v>253</v>
      </c>
      <c r="H223" s="651" t="s">
        <v>2502</v>
      </c>
      <c r="I223" s="646"/>
    </row>
    <row r="224" spans="1:9" s="647" customFormat="1" ht="15" customHeight="1">
      <c r="A224" s="648" t="s">
        <v>2710</v>
      </c>
      <c r="B224" s="649">
        <v>14739</v>
      </c>
      <c r="C224" s="650">
        <v>6797</v>
      </c>
      <c r="D224" s="650">
        <v>1682</v>
      </c>
      <c r="E224" s="650">
        <v>4492</v>
      </c>
      <c r="F224" s="650">
        <v>1666</v>
      </c>
      <c r="G224" s="650">
        <v>102</v>
      </c>
      <c r="H224" s="651" t="s">
        <v>2715</v>
      </c>
      <c r="I224" s="646"/>
    </row>
    <row r="225" spans="1:9" s="647" customFormat="1" ht="15" customHeight="1">
      <c r="A225" s="648" t="s">
        <v>2711</v>
      </c>
      <c r="B225" s="649">
        <v>4094</v>
      </c>
      <c r="C225" s="650">
        <v>1584</v>
      </c>
      <c r="D225" s="650">
        <v>365</v>
      </c>
      <c r="E225" s="650">
        <v>1433</v>
      </c>
      <c r="F225" s="650">
        <v>527</v>
      </c>
      <c r="G225" s="650">
        <v>185</v>
      </c>
      <c r="H225" s="651" t="s">
        <v>2716</v>
      </c>
      <c r="I225" s="646"/>
    </row>
    <row r="226" spans="1:9" s="647" customFormat="1" ht="15" customHeight="1">
      <c r="A226" s="648" t="s">
        <v>2712</v>
      </c>
      <c r="B226" s="649">
        <v>13162</v>
      </c>
      <c r="C226" s="650">
        <v>4232</v>
      </c>
      <c r="D226" s="650">
        <v>2288</v>
      </c>
      <c r="E226" s="650">
        <v>3819</v>
      </c>
      <c r="F226" s="650">
        <v>2576</v>
      </c>
      <c r="G226" s="650">
        <v>247</v>
      </c>
      <c r="H226" s="651" t="s">
        <v>2674</v>
      </c>
      <c r="I226" s="646"/>
    </row>
    <row r="227" spans="1:9" s="647" customFormat="1" ht="15" customHeight="1">
      <c r="A227" s="648" t="s">
        <v>2495</v>
      </c>
      <c r="B227" s="649">
        <v>2396</v>
      </c>
      <c r="C227" s="650">
        <v>739</v>
      </c>
      <c r="D227" s="650">
        <v>258</v>
      </c>
      <c r="E227" s="650">
        <v>1019</v>
      </c>
      <c r="F227" s="650">
        <v>285</v>
      </c>
      <c r="G227" s="650">
        <v>95</v>
      </c>
      <c r="H227" s="651" t="s">
        <v>2693</v>
      </c>
      <c r="I227" s="646"/>
    </row>
    <row r="228" spans="1:9" s="647" customFormat="1" ht="15" customHeight="1">
      <c r="A228" s="648" t="s">
        <v>2713</v>
      </c>
      <c r="B228" s="649">
        <v>549</v>
      </c>
      <c r="C228" s="650">
        <v>77</v>
      </c>
      <c r="D228" s="650">
        <v>183</v>
      </c>
      <c r="E228" s="650">
        <v>224</v>
      </c>
      <c r="F228" s="650">
        <v>55</v>
      </c>
      <c r="G228" s="650">
        <v>10</v>
      </c>
      <c r="H228" s="651" t="s">
        <v>2717</v>
      </c>
      <c r="I228" s="646"/>
    </row>
    <row r="229" spans="1:9" s="647" customFormat="1" ht="15" customHeight="1">
      <c r="A229" s="648" t="s">
        <v>2499</v>
      </c>
      <c r="B229" s="666">
        <v>12985</v>
      </c>
      <c r="C229" s="667">
        <v>5189</v>
      </c>
      <c r="D229" s="667">
        <v>1839</v>
      </c>
      <c r="E229" s="667">
        <v>3153</v>
      </c>
      <c r="F229" s="667">
        <v>2616</v>
      </c>
      <c r="G229" s="667">
        <v>188</v>
      </c>
      <c r="H229" s="651" t="s">
        <v>2511</v>
      </c>
      <c r="I229" s="646"/>
    </row>
    <row r="230" spans="1:9" s="647" customFormat="1" ht="15" customHeight="1">
      <c r="A230" s="648" t="s">
        <v>1009</v>
      </c>
      <c r="B230" s="668"/>
      <c r="C230" s="669"/>
      <c r="D230" s="670"/>
      <c r="E230" s="668"/>
      <c r="F230" s="669"/>
      <c r="G230" s="668"/>
      <c r="H230" s="671" t="s">
        <v>1010</v>
      </c>
      <c r="I230" s="646"/>
    </row>
    <row r="231" spans="1:9" s="647" customFormat="1" ht="15" customHeight="1">
      <c r="A231" s="672" t="s">
        <v>1011</v>
      </c>
      <c r="B231" s="670"/>
      <c r="C231" s="670"/>
      <c r="D231" s="670"/>
      <c r="E231" s="670"/>
      <c r="F231" s="670"/>
      <c r="G231" s="670"/>
      <c r="H231" s="673" t="s">
        <v>1012</v>
      </c>
      <c r="I231" s="646"/>
    </row>
    <row r="232" spans="1:9" s="647" customFormat="1" ht="15" customHeight="1">
      <c r="A232" s="648" t="s">
        <v>1013</v>
      </c>
      <c r="B232" s="674">
        <v>49242</v>
      </c>
      <c r="C232" s="675">
        <v>11941</v>
      </c>
      <c r="D232" s="675">
        <v>20659</v>
      </c>
      <c r="E232" s="675">
        <v>13885</v>
      </c>
      <c r="F232" s="675">
        <v>2085</v>
      </c>
      <c r="G232" s="675">
        <v>672</v>
      </c>
      <c r="H232" s="663" t="s">
        <v>1014</v>
      </c>
      <c r="I232" s="646"/>
    </row>
    <row r="233" spans="1:9" s="647" customFormat="1" ht="15" customHeight="1">
      <c r="A233" s="648" t="s">
        <v>1015</v>
      </c>
      <c r="B233" s="649">
        <v>4119280</v>
      </c>
      <c r="C233" s="650">
        <v>1365640</v>
      </c>
      <c r="D233" s="650">
        <v>1857594</v>
      </c>
      <c r="E233" s="650">
        <v>745823</v>
      </c>
      <c r="F233" s="650">
        <v>136562</v>
      </c>
      <c r="G233" s="650">
        <v>13661</v>
      </c>
      <c r="H233" s="663" t="s">
        <v>1016</v>
      </c>
      <c r="I233" s="646"/>
    </row>
    <row r="234" spans="1:9" s="647" customFormat="1" ht="15" customHeight="1">
      <c r="A234" s="648" t="s">
        <v>1017</v>
      </c>
      <c r="B234" s="649">
        <v>48357</v>
      </c>
      <c r="C234" s="650">
        <v>16686</v>
      </c>
      <c r="D234" s="650">
        <v>17376</v>
      </c>
      <c r="E234" s="650">
        <v>12534</v>
      </c>
      <c r="F234" s="650">
        <v>1493</v>
      </c>
      <c r="G234" s="650">
        <v>268</v>
      </c>
      <c r="H234" s="663" t="s">
        <v>1018</v>
      </c>
      <c r="I234" s="646"/>
    </row>
    <row r="235" spans="1:9" s="647" customFormat="1" ht="15" customHeight="1">
      <c r="A235" s="648" t="s">
        <v>2718</v>
      </c>
      <c r="B235" s="666">
        <v>47277</v>
      </c>
      <c r="C235" s="667">
        <v>16461</v>
      </c>
      <c r="D235" s="667">
        <v>17043</v>
      </c>
      <c r="E235" s="667">
        <v>12163</v>
      </c>
      <c r="F235" s="667">
        <v>1438</v>
      </c>
      <c r="G235" s="667">
        <v>172</v>
      </c>
      <c r="H235" s="663" t="s">
        <v>2996</v>
      </c>
      <c r="I235" s="646"/>
    </row>
    <row r="236" spans="1:9" s="647" customFormat="1" ht="15" customHeight="1">
      <c r="A236" s="672" t="s">
        <v>1019</v>
      </c>
      <c r="B236" s="676"/>
      <c r="C236" s="677"/>
      <c r="D236" s="677"/>
      <c r="E236" s="676"/>
      <c r="F236" s="668"/>
      <c r="G236" s="669"/>
      <c r="H236" s="673" t="s">
        <v>1020</v>
      </c>
      <c r="I236" s="646"/>
    </row>
    <row r="237" spans="1:9" s="647" customFormat="1" ht="15" customHeight="1">
      <c r="A237" s="648" t="s">
        <v>1013</v>
      </c>
      <c r="B237" s="674">
        <v>650</v>
      </c>
      <c r="C237" s="675">
        <v>262</v>
      </c>
      <c r="D237" s="675">
        <v>133</v>
      </c>
      <c r="E237" s="675">
        <v>249</v>
      </c>
      <c r="F237" s="678">
        <v>5</v>
      </c>
      <c r="G237" s="678">
        <v>1</v>
      </c>
      <c r="H237" s="663" t="s">
        <v>1014</v>
      </c>
      <c r="I237" s="646"/>
    </row>
    <row r="238" spans="1:9" s="647" customFormat="1" ht="15" customHeight="1">
      <c r="A238" s="648" t="s">
        <v>1015</v>
      </c>
      <c r="B238" s="649">
        <v>2587025</v>
      </c>
      <c r="C238" s="650">
        <v>1577930</v>
      </c>
      <c r="D238" s="650">
        <v>330635</v>
      </c>
      <c r="E238" s="650">
        <v>670360</v>
      </c>
      <c r="F238" s="650">
        <v>3100</v>
      </c>
      <c r="G238" s="650">
        <v>5000</v>
      </c>
      <c r="H238" s="663" t="s">
        <v>1021</v>
      </c>
      <c r="I238" s="646"/>
    </row>
    <row r="239" spans="1:9" s="647" customFormat="1" ht="15" customHeight="1">
      <c r="A239" s="648" t="s">
        <v>1017</v>
      </c>
      <c r="B239" s="649">
        <v>517</v>
      </c>
      <c r="C239" s="650">
        <v>257</v>
      </c>
      <c r="D239" s="650">
        <v>53</v>
      </c>
      <c r="E239" s="650">
        <v>205</v>
      </c>
      <c r="F239" s="652">
        <v>2</v>
      </c>
      <c r="G239" s="652" t="s">
        <v>41</v>
      </c>
      <c r="H239" s="663" t="s">
        <v>1018</v>
      </c>
      <c r="I239" s="646"/>
    </row>
    <row r="240" spans="1:9" s="647" customFormat="1" ht="15" customHeight="1">
      <c r="A240" s="648" t="s">
        <v>2718</v>
      </c>
      <c r="B240" s="666">
        <v>516</v>
      </c>
      <c r="C240" s="667">
        <v>256</v>
      </c>
      <c r="D240" s="667">
        <v>53</v>
      </c>
      <c r="E240" s="667">
        <v>205</v>
      </c>
      <c r="F240" s="679">
        <v>2</v>
      </c>
      <c r="G240" s="679" t="s">
        <v>41</v>
      </c>
      <c r="H240" s="663" t="s">
        <v>2996</v>
      </c>
      <c r="I240" s="646"/>
    </row>
    <row r="241" spans="1:9" s="647" customFormat="1" ht="15" customHeight="1">
      <c r="A241" s="672" t="s">
        <v>1022</v>
      </c>
      <c r="B241" s="676"/>
      <c r="C241" s="680"/>
      <c r="D241" s="680"/>
      <c r="E241" s="681"/>
      <c r="F241" s="668"/>
      <c r="G241" s="668"/>
      <c r="H241" s="673" t="s">
        <v>1023</v>
      </c>
      <c r="I241" s="646"/>
    </row>
    <row r="242" spans="1:9" s="647" customFormat="1" ht="15" customHeight="1">
      <c r="A242" s="648" t="s">
        <v>1013</v>
      </c>
      <c r="B242" s="674">
        <v>145</v>
      </c>
      <c r="C242" s="675">
        <v>78</v>
      </c>
      <c r="D242" s="675">
        <v>14</v>
      </c>
      <c r="E242" s="675">
        <v>52</v>
      </c>
      <c r="F242" s="678">
        <v>1</v>
      </c>
      <c r="G242" s="678" t="s">
        <v>41</v>
      </c>
      <c r="H242" s="663" t="s">
        <v>1014</v>
      </c>
      <c r="I242" s="646"/>
    </row>
    <row r="243" spans="1:9" s="647" customFormat="1" ht="15" customHeight="1">
      <c r="A243" s="648" t="s">
        <v>1015</v>
      </c>
      <c r="B243" s="649">
        <v>305349</v>
      </c>
      <c r="C243" s="650">
        <v>254950</v>
      </c>
      <c r="D243" s="650">
        <v>5400</v>
      </c>
      <c r="E243" s="650">
        <v>44499</v>
      </c>
      <c r="F243" s="652">
        <v>500</v>
      </c>
      <c r="G243" s="652" t="s">
        <v>41</v>
      </c>
      <c r="H243" s="663" t="s">
        <v>1021</v>
      </c>
      <c r="I243" s="646"/>
    </row>
    <row r="244" spans="1:9" s="647" customFormat="1" ht="15" customHeight="1">
      <c r="A244" s="648" t="s">
        <v>1017</v>
      </c>
      <c r="B244" s="649">
        <v>26</v>
      </c>
      <c r="C244" s="650">
        <v>13</v>
      </c>
      <c r="D244" s="650">
        <v>2</v>
      </c>
      <c r="E244" s="650">
        <v>10</v>
      </c>
      <c r="F244" s="652">
        <v>1</v>
      </c>
      <c r="G244" s="652" t="s">
        <v>41</v>
      </c>
      <c r="H244" s="663" t="s">
        <v>1018</v>
      </c>
      <c r="I244" s="646"/>
    </row>
    <row r="245" spans="1:9" s="647" customFormat="1" ht="15" customHeight="1">
      <c r="A245" s="648" t="s">
        <v>2718</v>
      </c>
      <c r="B245" s="666">
        <v>19</v>
      </c>
      <c r="C245" s="667">
        <v>6</v>
      </c>
      <c r="D245" s="667">
        <v>2</v>
      </c>
      <c r="E245" s="667">
        <v>10</v>
      </c>
      <c r="F245" s="679">
        <v>1</v>
      </c>
      <c r="G245" s="679" t="s">
        <v>41</v>
      </c>
      <c r="H245" s="663" t="s">
        <v>2996</v>
      </c>
      <c r="I245" s="646"/>
    </row>
    <row r="246" spans="1:9" s="647" customFormat="1" ht="15" customHeight="1">
      <c r="A246" s="672" t="s">
        <v>1024</v>
      </c>
      <c r="B246" s="677"/>
      <c r="C246" s="677"/>
      <c r="D246" s="676"/>
      <c r="E246" s="681"/>
      <c r="F246" s="670"/>
      <c r="G246" s="670"/>
      <c r="H246" s="673" t="s">
        <v>1025</v>
      </c>
      <c r="I246" s="646"/>
    </row>
    <row r="247" spans="1:9" s="647" customFormat="1" ht="15" customHeight="1">
      <c r="A247" s="648" t="s">
        <v>1013</v>
      </c>
      <c r="B247" s="674">
        <v>450</v>
      </c>
      <c r="C247" s="675">
        <v>148</v>
      </c>
      <c r="D247" s="675">
        <v>81</v>
      </c>
      <c r="E247" s="675">
        <v>217</v>
      </c>
      <c r="F247" s="678">
        <v>4</v>
      </c>
      <c r="G247" s="678" t="s">
        <v>41</v>
      </c>
      <c r="H247" s="663" t="s">
        <v>1014</v>
      </c>
      <c r="I247" s="646"/>
    </row>
    <row r="248" spans="1:9" s="647" customFormat="1" ht="15" customHeight="1">
      <c r="A248" s="648" t="s">
        <v>1015</v>
      </c>
      <c r="B248" s="649">
        <v>525621</v>
      </c>
      <c r="C248" s="650">
        <v>317426</v>
      </c>
      <c r="D248" s="650">
        <v>76843</v>
      </c>
      <c r="E248" s="650">
        <v>129552</v>
      </c>
      <c r="F248" s="650">
        <v>1800</v>
      </c>
      <c r="G248" s="652" t="s">
        <v>41</v>
      </c>
      <c r="H248" s="663" t="s">
        <v>1021</v>
      </c>
      <c r="I248" s="646"/>
    </row>
    <row r="249" spans="1:9" s="647" customFormat="1" ht="15" customHeight="1">
      <c r="A249" s="648" t="s">
        <v>1017</v>
      </c>
      <c r="B249" s="649">
        <v>283</v>
      </c>
      <c r="C249" s="650">
        <v>49</v>
      </c>
      <c r="D249" s="650">
        <v>120</v>
      </c>
      <c r="E249" s="650">
        <v>109</v>
      </c>
      <c r="F249" s="652">
        <v>5</v>
      </c>
      <c r="G249" s="652" t="s">
        <v>41</v>
      </c>
      <c r="H249" s="663" t="s">
        <v>1018</v>
      </c>
      <c r="I249" s="646"/>
    </row>
    <row r="250" spans="1:9" s="647" customFormat="1" ht="15" customHeight="1">
      <c r="A250" s="648" t="s">
        <v>2718</v>
      </c>
      <c r="B250" s="649">
        <v>234</v>
      </c>
      <c r="C250" s="650">
        <v>44</v>
      </c>
      <c r="D250" s="650">
        <v>78</v>
      </c>
      <c r="E250" s="650">
        <v>107</v>
      </c>
      <c r="F250" s="652">
        <v>5</v>
      </c>
      <c r="G250" s="652" t="s">
        <v>41</v>
      </c>
      <c r="H250" s="663" t="s">
        <v>2996</v>
      </c>
      <c r="I250" s="646"/>
    </row>
    <row r="251" spans="1:9" s="647" customFormat="1" ht="15" customHeight="1">
      <c r="A251" s="682"/>
      <c r="B251" s="646"/>
      <c r="C251" s="646"/>
      <c r="D251" s="646"/>
      <c r="E251" s="646"/>
      <c r="F251" s="646"/>
      <c r="G251" s="646"/>
      <c r="H251" s="683"/>
      <c r="I251" s="646"/>
    </row>
    <row r="252" spans="1:9" s="647" customFormat="1" ht="15" customHeight="1">
      <c r="A252" s="682"/>
      <c r="B252" s="646"/>
      <c r="C252" s="646"/>
      <c r="D252" s="646"/>
      <c r="E252" s="646"/>
      <c r="F252" s="646"/>
      <c r="G252" s="646"/>
      <c r="H252" s="683"/>
      <c r="I252" s="646"/>
    </row>
    <row r="253" spans="1:9" s="647" customFormat="1" ht="15" customHeight="1">
      <c r="A253" s="682"/>
      <c r="B253" s="646"/>
      <c r="C253" s="646"/>
      <c r="D253" s="646"/>
      <c r="E253" s="646"/>
      <c r="F253" s="646"/>
      <c r="G253" s="646"/>
      <c r="H253" s="683"/>
      <c r="I253" s="646"/>
    </row>
    <row r="254" spans="1:9" s="647" customFormat="1" ht="15" customHeight="1">
      <c r="A254" s="682"/>
      <c r="B254" s="646"/>
      <c r="C254" s="646"/>
      <c r="D254" s="646"/>
      <c r="E254" s="646"/>
      <c r="F254" s="646"/>
      <c r="G254" s="646"/>
      <c r="H254" s="683"/>
      <c r="I254" s="646"/>
    </row>
    <row r="255" spans="1:9" s="647" customFormat="1" ht="15" customHeight="1">
      <c r="A255" s="682"/>
      <c r="B255" s="646"/>
      <c r="C255" s="646"/>
      <c r="D255" s="646"/>
      <c r="E255" s="646"/>
      <c r="F255" s="646"/>
      <c r="G255" s="646"/>
      <c r="H255" s="683"/>
      <c r="I255" s="646"/>
    </row>
    <row r="256" spans="1:9" s="647" customFormat="1" ht="15" customHeight="1">
      <c r="A256" s="682"/>
      <c r="B256" s="646"/>
      <c r="C256" s="646"/>
      <c r="D256" s="646"/>
      <c r="E256" s="646"/>
      <c r="F256" s="646"/>
      <c r="G256" s="646"/>
      <c r="H256" s="683"/>
      <c r="I256" s="646"/>
    </row>
    <row r="257" spans="1:9" s="647" customFormat="1" ht="15" customHeight="1">
      <c r="A257" s="682"/>
      <c r="B257" s="646"/>
      <c r="C257" s="646"/>
      <c r="D257" s="646"/>
      <c r="E257" s="646"/>
      <c r="F257" s="646"/>
      <c r="G257" s="646"/>
      <c r="H257" s="683"/>
      <c r="I257" s="646"/>
    </row>
    <row r="258" spans="1:9" s="647" customFormat="1" ht="15" customHeight="1">
      <c r="A258" s="682"/>
      <c r="B258" s="646"/>
      <c r="C258" s="646"/>
      <c r="D258" s="646"/>
      <c r="E258" s="646"/>
      <c r="F258" s="646"/>
      <c r="G258" s="646"/>
      <c r="H258" s="683"/>
      <c r="I258" s="646"/>
    </row>
    <row r="259" spans="1:9" s="647" customFormat="1" ht="15" customHeight="1">
      <c r="A259" s="682"/>
      <c r="B259" s="646"/>
      <c r="C259" s="646"/>
      <c r="D259" s="646"/>
      <c r="E259" s="646"/>
      <c r="F259" s="646"/>
      <c r="G259" s="646"/>
      <c r="H259" s="683"/>
      <c r="I259" s="646"/>
    </row>
    <row r="260" spans="1:9" s="647" customFormat="1" ht="15" customHeight="1">
      <c r="A260" s="682"/>
      <c r="B260" s="646"/>
      <c r="C260" s="646"/>
      <c r="D260" s="646"/>
      <c r="E260" s="646"/>
      <c r="F260" s="646"/>
      <c r="G260" s="646"/>
      <c r="H260" s="683"/>
      <c r="I260" s="646"/>
    </row>
    <row r="261" spans="1:9" s="647" customFormat="1" ht="15" customHeight="1">
      <c r="A261" s="682"/>
      <c r="B261" s="646"/>
      <c r="C261" s="646"/>
      <c r="D261" s="646"/>
      <c r="E261" s="646"/>
      <c r="F261" s="646"/>
      <c r="G261" s="646"/>
      <c r="H261" s="683"/>
      <c r="I261" s="646"/>
    </row>
    <row r="262" spans="1:9" s="647" customFormat="1" ht="15" customHeight="1">
      <c r="A262" s="682"/>
      <c r="B262" s="646"/>
      <c r="C262" s="646"/>
      <c r="D262" s="646"/>
      <c r="E262" s="646"/>
      <c r="F262" s="646"/>
      <c r="G262" s="646"/>
      <c r="H262" s="683"/>
      <c r="I262" s="646"/>
    </row>
    <row r="263" spans="1:9" s="647" customFormat="1" ht="15" customHeight="1">
      <c r="A263" s="682"/>
      <c r="B263" s="646"/>
      <c r="C263" s="646"/>
      <c r="D263" s="646"/>
      <c r="E263" s="646"/>
      <c r="F263" s="646"/>
      <c r="G263" s="646"/>
      <c r="H263" s="683"/>
      <c r="I263" s="646"/>
    </row>
    <row r="264" spans="1:9" s="647" customFormat="1" ht="15" customHeight="1">
      <c r="A264" s="682"/>
      <c r="B264" s="646"/>
      <c r="C264" s="646"/>
      <c r="D264" s="646"/>
      <c r="E264" s="646"/>
      <c r="F264" s="646"/>
      <c r="G264" s="646"/>
      <c r="H264" s="683"/>
      <c r="I264" s="646"/>
    </row>
    <row r="265" spans="1:9" s="647" customFormat="1" ht="15" customHeight="1">
      <c r="A265" s="682"/>
      <c r="B265" s="646"/>
      <c r="C265" s="646"/>
      <c r="D265" s="646"/>
      <c r="E265" s="646"/>
      <c r="F265" s="646"/>
      <c r="G265" s="646"/>
      <c r="H265" s="683"/>
      <c r="I265" s="646"/>
    </row>
    <row r="266" spans="1:9" s="647" customFormat="1" ht="15" customHeight="1">
      <c r="A266" s="682"/>
      <c r="B266" s="646"/>
      <c r="C266" s="646"/>
      <c r="D266" s="646"/>
      <c r="E266" s="646"/>
      <c r="F266" s="646"/>
      <c r="G266" s="646"/>
      <c r="H266" s="683"/>
      <c r="I266" s="646"/>
    </row>
    <row r="267" spans="1:9" s="647" customFormat="1" ht="15" customHeight="1">
      <c r="A267" s="682"/>
      <c r="B267" s="646"/>
      <c r="C267" s="646"/>
      <c r="D267" s="646"/>
      <c r="E267" s="646"/>
      <c r="F267" s="646"/>
      <c r="G267" s="646"/>
      <c r="H267" s="683"/>
      <c r="I267" s="646"/>
    </row>
    <row r="268" spans="1:9" s="647" customFormat="1" ht="15" customHeight="1">
      <c r="A268" s="682"/>
      <c r="B268" s="646"/>
      <c r="C268" s="646"/>
      <c r="D268" s="646"/>
      <c r="E268" s="646"/>
      <c r="F268" s="646"/>
      <c r="G268" s="646"/>
      <c r="H268" s="683"/>
      <c r="I268" s="646"/>
    </row>
    <row r="269" spans="1:9" s="647" customFormat="1" ht="15" customHeight="1">
      <c r="A269" s="682"/>
      <c r="B269" s="646"/>
      <c r="C269" s="646"/>
      <c r="D269" s="646"/>
      <c r="E269" s="646"/>
      <c r="F269" s="646"/>
      <c r="G269" s="646"/>
      <c r="H269" s="683"/>
      <c r="I269" s="646"/>
    </row>
    <row r="270" spans="1:9" s="647" customFormat="1" ht="15" customHeight="1">
      <c r="A270" s="682"/>
      <c r="B270" s="646"/>
      <c r="C270" s="646"/>
      <c r="D270" s="646"/>
      <c r="E270" s="646"/>
      <c r="F270" s="646"/>
      <c r="G270" s="646"/>
      <c r="H270" s="683"/>
      <c r="I270" s="646"/>
    </row>
    <row r="271" spans="1:9" s="647" customFormat="1" ht="15" customHeight="1">
      <c r="A271" s="682"/>
      <c r="B271" s="646"/>
      <c r="C271" s="646"/>
      <c r="D271" s="646"/>
      <c r="E271" s="646"/>
      <c r="F271" s="646"/>
      <c r="G271" s="646"/>
      <c r="H271" s="683"/>
      <c r="I271" s="646"/>
    </row>
    <row r="272" spans="1:9" s="647" customFormat="1" ht="15" customHeight="1">
      <c r="A272" s="682"/>
      <c r="B272" s="646"/>
      <c r="C272" s="646"/>
      <c r="D272" s="646"/>
      <c r="E272" s="646"/>
      <c r="F272" s="646"/>
      <c r="G272" s="646"/>
      <c r="H272" s="683"/>
      <c r="I272" s="646"/>
    </row>
    <row r="273" spans="1:9" s="647" customFormat="1" ht="15" customHeight="1">
      <c r="A273" s="682"/>
      <c r="B273" s="646"/>
      <c r="C273" s="646"/>
      <c r="D273" s="646"/>
      <c r="E273" s="646"/>
      <c r="F273" s="646"/>
      <c r="G273" s="646"/>
      <c r="H273" s="683"/>
      <c r="I273" s="646"/>
    </row>
    <row r="274" spans="1:9" s="647" customFormat="1" ht="15" customHeight="1">
      <c r="A274" s="682"/>
      <c r="B274" s="646"/>
      <c r="C274" s="646"/>
      <c r="D274" s="646"/>
      <c r="E274" s="646"/>
      <c r="F274" s="646"/>
      <c r="G274" s="646"/>
      <c r="H274" s="683"/>
      <c r="I274" s="646"/>
    </row>
    <row r="275" spans="1:9" s="647" customFormat="1" ht="15" customHeight="1">
      <c r="A275" s="682"/>
      <c r="B275" s="646"/>
      <c r="C275" s="646"/>
      <c r="D275" s="646"/>
      <c r="E275" s="646"/>
      <c r="F275" s="646"/>
      <c r="G275" s="646"/>
      <c r="H275" s="683"/>
      <c r="I275" s="646"/>
    </row>
    <row r="276" spans="1:9" s="647" customFormat="1" ht="15" customHeight="1">
      <c r="A276" s="682"/>
      <c r="B276" s="646"/>
      <c r="C276" s="646"/>
      <c r="D276" s="646"/>
      <c r="E276" s="646"/>
      <c r="F276" s="646"/>
      <c r="G276" s="646"/>
      <c r="H276" s="683"/>
      <c r="I276" s="646"/>
    </row>
    <row r="277" spans="1:9" s="647" customFormat="1" ht="15" customHeight="1">
      <c r="A277" s="682"/>
      <c r="B277" s="646"/>
      <c r="C277" s="646"/>
      <c r="D277" s="646"/>
      <c r="E277" s="646"/>
      <c r="F277" s="646"/>
      <c r="G277" s="646"/>
      <c r="H277" s="683"/>
      <c r="I277" s="646"/>
    </row>
    <row r="278" spans="1:9" s="647" customFormat="1" ht="15" customHeight="1">
      <c r="A278" s="682"/>
      <c r="B278" s="646"/>
      <c r="C278" s="646"/>
      <c r="D278" s="646"/>
      <c r="E278" s="646"/>
      <c r="F278" s="646"/>
      <c r="G278" s="646"/>
      <c r="H278" s="683"/>
      <c r="I278" s="646"/>
    </row>
    <row r="279" spans="1:9" s="647" customFormat="1" ht="15" customHeight="1">
      <c r="A279" s="682"/>
      <c r="B279" s="646"/>
      <c r="C279" s="646"/>
      <c r="D279" s="646"/>
      <c r="E279" s="646"/>
      <c r="F279" s="646"/>
      <c r="G279" s="646"/>
      <c r="H279" s="683"/>
      <c r="I279" s="646"/>
    </row>
    <row r="280" spans="1:9" s="647" customFormat="1" ht="15" customHeight="1">
      <c r="A280" s="682"/>
      <c r="B280" s="646"/>
      <c r="C280" s="646"/>
      <c r="D280" s="646"/>
      <c r="E280" s="646"/>
      <c r="F280" s="646"/>
      <c r="G280" s="646"/>
      <c r="H280" s="683"/>
      <c r="I280" s="646"/>
    </row>
    <row r="281" spans="1:9" s="647" customFormat="1" ht="15" customHeight="1">
      <c r="A281" s="682"/>
      <c r="B281" s="646"/>
      <c r="C281" s="646"/>
      <c r="D281" s="646"/>
      <c r="E281" s="646"/>
      <c r="F281" s="646"/>
      <c r="G281" s="646"/>
      <c r="H281" s="683"/>
      <c r="I281" s="646"/>
    </row>
    <row r="282" spans="1:9" s="647" customFormat="1" ht="15" customHeight="1">
      <c r="A282" s="682"/>
      <c r="B282" s="646"/>
      <c r="C282" s="646"/>
      <c r="D282" s="646"/>
      <c r="E282" s="646"/>
      <c r="F282" s="646"/>
      <c r="G282" s="646"/>
      <c r="H282" s="683"/>
      <c r="I282" s="646"/>
    </row>
    <row r="283" spans="1:9" s="647" customFormat="1" ht="15" customHeight="1">
      <c r="A283" s="682"/>
      <c r="B283" s="646"/>
      <c r="C283" s="646"/>
      <c r="D283" s="646"/>
      <c r="E283" s="646"/>
      <c r="F283" s="646"/>
      <c r="G283" s="646"/>
      <c r="H283" s="683"/>
      <c r="I283" s="646"/>
    </row>
    <row r="284" spans="1:9" s="647" customFormat="1" ht="15" customHeight="1">
      <c r="A284" s="682"/>
      <c r="B284" s="646"/>
      <c r="C284" s="646"/>
      <c r="D284" s="646"/>
      <c r="E284" s="646"/>
      <c r="F284" s="646"/>
      <c r="G284" s="646"/>
      <c r="H284" s="683"/>
      <c r="I284" s="646"/>
    </row>
    <row r="285" spans="1:9" s="647" customFormat="1" ht="15" customHeight="1">
      <c r="A285" s="682"/>
      <c r="B285" s="646"/>
      <c r="C285" s="646"/>
      <c r="D285" s="646"/>
      <c r="E285" s="646"/>
      <c r="F285" s="646"/>
      <c r="G285" s="646"/>
      <c r="H285" s="683"/>
      <c r="I285" s="646"/>
    </row>
    <row r="286" spans="1:9" s="647" customFormat="1" ht="15" customHeight="1">
      <c r="A286" s="682"/>
      <c r="B286" s="646"/>
      <c r="C286" s="646"/>
      <c r="D286" s="646"/>
      <c r="E286" s="646"/>
      <c r="F286" s="646"/>
      <c r="G286" s="646"/>
      <c r="H286" s="683"/>
      <c r="I286" s="646"/>
    </row>
    <row r="287" spans="1:9" s="647" customFormat="1" ht="15" customHeight="1">
      <c r="A287" s="682"/>
      <c r="B287" s="646"/>
      <c r="C287" s="646"/>
      <c r="D287" s="646"/>
      <c r="E287" s="646"/>
      <c r="F287" s="646"/>
      <c r="G287" s="646"/>
      <c r="H287" s="683"/>
      <c r="I287" s="646"/>
    </row>
    <row r="288" spans="1:9" s="647" customFormat="1" ht="15" customHeight="1">
      <c r="A288" s="682"/>
      <c r="B288" s="646"/>
      <c r="C288" s="646"/>
      <c r="D288" s="646"/>
      <c r="E288" s="646"/>
      <c r="F288" s="646"/>
      <c r="G288" s="646"/>
      <c r="H288" s="683"/>
      <c r="I288" s="646"/>
    </row>
    <row r="289" spans="1:9" s="647" customFormat="1" ht="15" customHeight="1">
      <c r="A289" s="682"/>
      <c r="B289" s="646"/>
      <c r="C289" s="646"/>
      <c r="D289" s="646"/>
      <c r="E289" s="646"/>
      <c r="F289" s="646"/>
      <c r="G289" s="646"/>
      <c r="H289" s="683"/>
      <c r="I289" s="646"/>
    </row>
    <row r="290" spans="1:9" s="647" customFormat="1" ht="15" customHeight="1">
      <c r="A290" s="682"/>
      <c r="B290" s="646"/>
      <c r="C290" s="646"/>
      <c r="D290" s="646"/>
      <c r="E290" s="646"/>
      <c r="F290" s="646"/>
      <c r="G290" s="646"/>
      <c r="H290" s="683"/>
      <c r="I290" s="646"/>
    </row>
    <row r="291" spans="1:9" s="647" customFormat="1" ht="15" customHeight="1">
      <c r="A291" s="682"/>
      <c r="B291" s="646"/>
      <c r="C291" s="646"/>
      <c r="D291" s="646"/>
      <c r="E291" s="646"/>
      <c r="F291" s="646"/>
      <c r="G291" s="646"/>
      <c r="H291" s="683"/>
      <c r="I291" s="646"/>
    </row>
    <row r="292" spans="1:9" s="647" customFormat="1" ht="15" customHeight="1">
      <c r="A292" s="682"/>
      <c r="B292" s="646"/>
      <c r="C292" s="646"/>
      <c r="D292" s="646"/>
      <c r="E292" s="646"/>
      <c r="F292" s="646"/>
      <c r="G292" s="646"/>
      <c r="H292" s="683"/>
      <c r="I292" s="646"/>
    </row>
    <row r="293" spans="1:9" s="647" customFormat="1" ht="15" customHeight="1">
      <c r="A293" s="682"/>
      <c r="B293" s="646"/>
      <c r="C293" s="646"/>
      <c r="D293" s="646"/>
      <c r="E293" s="646"/>
      <c r="F293" s="646"/>
      <c r="G293" s="646"/>
      <c r="H293" s="683"/>
      <c r="I293" s="646"/>
    </row>
    <row r="294" spans="1:9" s="647" customFormat="1" ht="15" customHeight="1">
      <c r="A294" s="682"/>
      <c r="B294" s="646"/>
      <c r="C294" s="646"/>
      <c r="D294" s="646"/>
      <c r="E294" s="646"/>
      <c r="F294" s="646"/>
      <c r="G294" s="646"/>
      <c r="H294" s="683"/>
      <c r="I294" s="646"/>
    </row>
    <row r="295" spans="1:9" s="647" customFormat="1" ht="15" customHeight="1">
      <c r="A295" s="682"/>
      <c r="B295" s="646"/>
      <c r="C295" s="646"/>
      <c r="D295" s="646"/>
      <c r="E295" s="646"/>
      <c r="F295" s="646"/>
      <c r="G295" s="646"/>
      <c r="H295" s="683"/>
      <c r="I295" s="646"/>
    </row>
    <row r="296" spans="1:9" s="647" customFormat="1" ht="15" customHeight="1">
      <c r="A296" s="682"/>
      <c r="B296" s="646"/>
      <c r="C296" s="646"/>
      <c r="D296" s="646"/>
      <c r="E296" s="646"/>
      <c r="F296" s="646"/>
      <c r="G296" s="646"/>
      <c r="H296" s="683"/>
      <c r="I296" s="646"/>
    </row>
    <row r="297" spans="1:9" s="647" customFormat="1" ht="15" customHeight="1">
      <c r="A297" s="682"/>
      <c r="B297" s="646"/>
      <c r="C297" s="646"/>
      <c r="D297" s="646"/>
      <c r="E297" s="646"/>
      <c r="F297" s="646"/>
      <c r="G297" s="646"/>
      <c r="H297" s="683"/>
      <c r="I297" s="646"/>
    </row>
    <row r="298" spans="1:9" s="647" customFormat="1" ht="15" customHeight="1">
      <c r="A298" s="682"/>
      <c r="B298" s="646"/>
      <c r="C298" s="646"/>
      <c r="D298" s="646"/>
      <c r="E298" s="646"/>
      <c r="F298" s="646"/>
      <c r="G298" s="646"/>
      <c r="H298" s="683"/>
      <c r="I298" s="646"/>
    </row>
    <row r="299" spans="1:9" s="647" customFormat="1" ht="15" customHeight="1">
      <c r="A299" s="682"/>
      <c r="B299" s="646"/>
      <c r="C299" s="646"/>
      <c r="D299" s="646"/>
      <c r="E299" s="646"/>
      <c r="F299" s="646"/>
      <c r="G299" s="646"/>
      <c r="H299" s="683"/>
      <c r="I299" s="646"/>
    </row>
    <row r="300" spans="1:9" s="647" customFormat="1" ht="15" customHeight="1">
      <c r="A300" s="682"/>
      <c r="B300" s="646"/>
      <c r="C300" s="646"/>
      <c r="D300" s="646"/>
      <c r="E300" s="646"/>
      <c r="F300" s="646"/>
      <c r="G300" s="646"/>
      <c r="H300" s="683"/>
      <c r="I300" s="646"/>
    </row>
    <row r="301" spans="1:9" s="647" customFormat="1" ht="15" customHeight="1">
      <c r="A301" s="682"/>
      <c r="B301" s="646"/>
      <c r="C301" s="646"/>
      <c r="D301" s="646"/>
      <c r="E301" s="646"/>
      <c r="F301" s="646"/>
      <c r="G301" s="646"/>
      <c r="H301" s="683"/>
      <c r="I301" s="646"/>
    </row>
    <row r="302" spans="1:9" s="647" customFormat="1" ht="15" customHeight="1">
      <c r="A302" s="682"/>
      <c r="B302" s="646"/>
      <c r="C302" s="646"/>
      <c r="D302" s="646"/>
      <c r="E302" s="646"/>
      <c r="F302" s="646"/>
      <c r="G302" s="646"/>
      <c r="H302" s="683"/>
      <c r="I302" s="646"/>
    </row>
    <row r="303" spans="1:9" s="647" customFormat="1" ht="15" customHeight="1">
      <c r="A303" s="682"/>
      <c r="B303" s="646"/>
      <c r="C303" s="646"/>
      <c r="D303" s="646"/>
      <c r="E303" s="646"/>
      <c r="F303" s="646"/>
      <c r="G303" s="646"/>
      <c r="H303" s="683"/>
      <c r="I303" s="646"/>
    </row>
    <row r="304" spans="1:9" s="647" customFormat="1" ht="15" customHeight="1">
      <c r="A304" s="682"/>
      <c r="B304" s="646"/>
      <c r="C304" s="646"/>
      <c r="D304" s="646"/>
      <c r="E304" s="646"/>
      <c r="F304" s="646"/>
      <c r="G304" s="646"/>
      <c r="H304" s="683"/>
      <c r="I304" s="646"/>
    </row>
    <row r="305" spans="1:9" s="647" customFormat="1" ht="15" customHeight="1">
      <c r="A305" s="682"/>
      <c r="B305" s="646"/>
      <c r="C305" s="646"/>
      <c r="D305" s="646"/>
      <c r="E305" s="646"/>
      <c r="F305" s="646"/>
      <c r="G305" s="646"/>
      <c r="H305" s="683"/>
      <c r="I305" s="646"/>
    </row>
    <row r="306" spans="1:9" s="647" customFormat="1" ht="15" customHeight="1">
      <c r="A306" s="682"/>
      <c r="B306" s="646"/>
      <c r="C306" s="646"/>
      <c r="D306" s="646"/>
      <c r="E306" s="646"/>
      <c r="F306" s="646"/>
      <c r="G306" s="646"/>
      <c r="H306" s="683"/>
      <c r="I306" s="646"/>
    </row>
    <row r="307" spans="1:9" s="647" customFormat="1" ht="15" customHeight="1">
      <c r="A307" s="682"/>
      <c r="B307" s="646"/>
      <c r="C307" s="646"/>
      <c r="D307" s="646"/>
      <c r="E307" s="646"/>
      <c r="F307" s="646"/>
      <c r="G307" s="646"/>
      <c r="H307" s="683"/>
      <c r="I307" s="646"/>
    </row>
    <row r="308" spans="1:9" s="647" customFormat="1" ht="15" customHeight="1">
      <c r="A308" s="682"/>
      <c r="B308" s="646"/>
      <c r="C308" s="646"/>
      <c r="D308" s="646"/>
      <c r="E308" s="646"/>
      <c r="F308" s="646"/>
      <c r="G308" s="646"/>
      <c r="H308" s="683"/>
      <c r="I308" s="646"/>
    </row>
    <row r="309" spans="1:9" s="647" customFormat="1" ht="15" customHeight="1">
      <c r="A309" s="682"/>
      <c r="B309" s="646"/>
      <c r="C309" s="646"/>
      <c r="D309" s="646"/>
      <c r="E309" s="646"/>
      <c r="F309" s="646"/>
      <c r="G309" s="646"/>
      <c r="H309" s="683"/>
      <c r="I309" s="646"/>
    </row>
    <row r="310" spans="1:9" s="647" customFormat="1" ht="15" customHeight="1">
      <c r="A310" s="682"/>
      <c r="B310" s="646"/>
      <c r="C310" s="646"/>
      <c r="D310" s="646"/>
      <c r="E310" s="646"/>
      <c r="F310" s="646"/>
      <c r="G310" s="646"/>
      <c r="H310" s="683"/>
      <c r="I310" s="646"/>
    </row>
    <row r="311" spans="1:9" s="647" customFormat="1" ht="15" customHeight="1">
      <c r="A311" s="682"/>
      <c r="B311" s="646"/>
      <c r="C311" s="646"/>
      <c r="D311" s="646"/>
      <c r="E311" s="646"/>
      <c r="F311" s="646"/>
      <c r="G311" s="646"/>
      <c r="H311" s="683"/>
      <c r="I311" s="646"/>
    </row>
    <row r="312" spans="1:9" s="647" customFormat="1" ht="15" customHeight="1">
      <c r="A312" s="682"/>
      <c r="B312" s="646"/>
      <c r="C312" s="646"/>
      <c r="D312" s="646"/>
      <c r="E312" s="646"/>
      <c r="F312" s="646"/>
      <c r="G312" s="646"/>
      <c r="H312" s="683"/>
      <c r="I312" s="646"/>
    </row>
    <row r="313" spans="1:9" s="647" customFormat="1" ht="15" customHeight="1">
      <c r="A313" s="682"/>
      <c r="B313" s="646"/>
      <c r="C313" s="646"/>
      <c r="D313" s="646"/>
      <c r="E313" s="646"/>
      <c r="F313" s="646"/>
      <c r="G313" s="646"/>
      <c r="H313" s="683"/>
      <c r="I313" s="646"/>
    </row>
    <row r="314" spans="1:9" s="647" customFormat="1" ht="15" customHeight="1">
      <c r="A314" s="682"/>
      <c r="B314" s="646"/>
      <c r="C314" s="646"/>
      <c r="D314" s="646"/>
      <c r="E314" s="646"/>
      <c r="F314" s="646"/>
      <c r="G314" s="646"/>
      <c r="H314" s="683"/>
      <c r="I314" s="646"/>
    </row>
    <row r="315" spans="1:9" s="647" customFormat="1" ht="15" customHeight="1">
      <c r="A315" s="682"/>
      <c r="B315" s="646"/>
      <c r="C315" s="646"/>
      <c r="D315" s="646"/>
      <c r="E315" s="646"/>
      <c r="F315" s="646"/>
      <c r="G315" s="646"/>
      <c r="H315" s="683"/>
      <c r="I315" s="646"/>
    </row>
    <row r="316" spans="1:9" s="647" customFormat="1" ht="15" customHeight="1">
      <c r="A316" s="682"/>
      <c r="B316" s="646"/>
      <c r="C316" s="646"/>
      <c r="D316" s="646"/>
      <c r="E316" s="646"/>
      <c r="F316" s="646"/>
      <c r="G316" s="646"/>
      <c r="H316" s="683"/>
      <c r="I316" s="646"/>
    </row>
    <row r="317" spans="1:9" s="647" customFormat="1" ht="15" customHeight="1">
      <c r="A317" s="682"/>
      <c r="B317" s="646"/>
      <c r="C317" s="646"/>
      <c r="D317" s="646"/>
      <c r="E317" s="646"/>
      <c r="F317" s="646"/>
      <c r="G317" s="646"/>
      <c r="H317" s="683"/>
      <c r="I317" s="646"/>
    </row>
    <row r="318" spans="1:9" s="647" customFormat="1" ht="15" customHeight="1">
      <c r="A318" s="682"/>
      <c r="B318" s="646"/>
      <c r="C318" s="646"/>
      <c r="D318" s="646"/>
      <c r="E318" s="646"/>
      <c r="F318" s="646"/>
      <c r="G318" s="646"/>
      <c r="H318" s="683"/>
      <c r="I318" s="646"/>
    </row>
    <row r="319" spans="1:9" s="647" customFormat="1" ht="15" customHeight="1">
      <c r="A319" s="682"/>
      <c r="B319" s="646"/>
      <c r="C319" s="646"/>
      <c r="D319" s="646"/>
      <c r="E319" s="646"/>
      <c r="F319" s="646"/>
      <c r="G319" s="646"/>
      <c r="H319" s="683"/>
      <c r="I319" s="646"/>
    </row>
    <row r="320" spans="1:9" s="647" customFormat="1" ht="15" customHeight="1">
      <c r="A320" s="682"/>
      <c r="B320" s="646"/>
      <c r="C320" s="646"/>
      <c r="D320" s="646"/>
      <c r="E320" s="646"/>
      <c r="F320" s="646"/>
      <c r="G320" s="646"/>
      <c r="H320" s="683"/>
      <c r="I320" s="646"/>
    </row>
    <row r="321" spans="1:9" s="647" customFormat="1" ht="15" customHeight="1">
      <c r="A321" s="682"/>
      <c r="B321" s="646"/>
      <c r="C321" s="646"/>
      <c r="D321" s="646"/>
      <c r="E321" s="646"/>
      <c r="F321" s="646"/>
      <c r="G321" s="646"/>
      <c r="H321" s="683"/>
      <c r="I321" s="646"/>
    </row>
    <row r="322" spans="1:9" s="647" customFormat="1" ht="15" customHeight="1">
      <c r="A322" s="682"/>
      <c r="B322" s="646"/>
      <c r="C322" s="646"/>
      <c r="D322" s="646"/>
      <c r="E322" s="646"/>
      <c r="F322" s="646"/>
      <c r="G322" s="646"/>
      <c r="H322" s="683"/>
      <c r="I322" s="646"/>
    </row>
    <row r="323" spans="1:9" s="647" customFormat="1" ht="15" customHeight="1">
      <c r="A323" s="682"/>
      <c r="B323" s="646"/>
      <c r="C323" s="646"/>
      <c r="D323" s="646"/>
      <c r="E323" s="646"/>
      <c r="F323" s="646"/>
      <c r="G323" s="646"/>
      <c r="H323" s="683"/>
      <c r="I323" s="646"/>
    </row>
    <row r="324" spans="1:9" s="647" customFormat="1" ht="15" customHeight="1">
      <c r="A324" s="682"/>
      <c r="B324" s="646"/>
      <c r="C324" s="646"/>
      <c r="D324" s="646"/>
      <c r="E324" s="646"/>
      <c r="F324" s="646"/>
      <c r="G324" s="646"/>
      <c r="H324" s="683"/>
      <c r="I324" s="646"/>
    </row>
  </sheetData>
  <mergeCells count="10">
    <mergeCell ref="A1:H1"/>
    <mergeCell ref="A2:H2"/>
    <mergeCell ref="A3:A5"/>
    <mergeCell ref="B3:B5"/>
    <mergeCell ref="C3:C5"/>
    <mergeCell ref="D3:D5"/>
    <mergeCell ref="E3:E5"/>
    <mergeCell ref="F3:F5"/>
    <mergeCell ref="G3:G5"/>
    <mergeCell ref="H3:H5"/>
  </mergeCells>
  <hyperlinks>
    <hyperlink ref="A2" location="'spis tablic'!A1" display="'spis tablic'!A1" xr:uid="{00000000-0004-0000-3F00-000000000000}"/>
    <hyperlink ref="A2:H2" location="'Spis tablic_DZIAŁ V'!A1" display="'Spis tablic_DZIAŁ V'!A1" xr:uid="{00000000-0004-0000-3F00-000001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J317"/>
  <sheetViews>
    <sheetView topLeftCell="A253" zoomScaleNormal="100" workbookViewId="0">
      <selection activeCell="C276" sqref="C276"/>
    </sheetView>
  </sheetViews>
  <sheetFormatPr defaultColWidth="9.109375" defaultRowHeight="11.4"/>
  <cols>
    <col min="1" max="1" width="45.6640625" style="684" customWidth="1"/>
    <col min="2" max="7" width="16.6640625" style="646" customWidth="1"/>
    <col min="8" max="8" width="50.6640625" style="699" customWidth="1"/>
    <col min="9" max="9" width="9.109375" style="641"/>
    <col min="10" max="16384" width="9.109375" style="640"/>
  </cols>
  <sheetData>
    <row r="1" spans="1:9" ht="30" customHeight="1">
      <c r="A1" s="2374" t="s">
        <v>2166</v>
      </c>
      <c r="B1" s="2389"/>
      <c r="C1" s="2389"/>
      <c r="D1" s="2389"/>
      <c r="E1" s="2389"/>
      <c r="F1" s="2389"/>
      <c r="G1" s="2389"/>
      <c r="H1" s="2389"/>
      <c r="I1" s="686"/>
    </row>
    <row r="2" spans="1:9" s="688" customFormat="1" ht="24.9" customHeight="1">
      <c r="A2" s="2376" t="s">
        <v>11</v>
      </c>
      <c r="B2" s="2376"/>
      <c r="C2" s="2376"/>
      <c r="D2" s="2376"/>
      <c r="E2" s="2376"/>
      <c r="F2" s="2376"/>
      <c r="G2" s="2376"/>
      <c r="H2" s="2376"/>
      <c r="I2" s="687"/>
    </row>
    <row r="3" spans="1:9" s="647" customFormat="1" ht="20.100000000000001" customHeight="1">
      <c r="A3" s="2390" t="s">
        <v>1026</v>
      </c>
      <c r="B3" s="2391" t="s">
        <v>951</v>
      </c>
      <c r="C3" s="2392" t="s">
        <v>952</v>
      </c>
      <c r="D3" s="2392" t="s">
        <v>953</v>
      </c>
      <c r="E3" s="2392" t="s">
        <v>954</v>
      </c>
      <c r="F3" s="2392" t="s">
        <v>955</v>
      </c>
      <c r="G3" s="2391" t="s">
        <v>956</v>
      </c>
      <c r="H3" s="2393" t="s">
        <v>30</v>
      </c>
      <c r="I3" s="646"/>
    </row>
    <row r="4" spans="1:9" s="647" customFormat="1" ht="20.100000000000001" customHeight="1">
      <c r="A4" s="2390"/>
      <c r="B4" s="2391"/>
      <c r="C4" s="2392"/>
      <c r="D4" s="2392"/>
      <c r="E4" s="2392"/>
      <c r="F4" s="2392"/>
      <c r="G4" s="2391"/>
      <c r="H4" s="2393"/>
      <c r="I4" s="646"/>
    </row>
    <row r="5" spans="1:9" s="647" customFormat="1" ht="20.100000000000001" customHeight="1">
      <c r="A5" s="2390"/>
      <c r="B5" s="2391"/>
      <c r="C5" s="2392"/>
      <c r="D5" s="2392"/>
      <c r="E5" s="2392"/>
      <c r="F5" s="2392"/>
      <c r="G5" s="2391"/>
      <c r="H5" s="2393"/>
      <c r="I5" s="646"/>
    </row>
    <row r="6" spans="1:9" ht="15" customHeight="1">
      <c r="A6" s="642" t="s">
        <v>957</v>
      </c>
      <c r="B6" s="643">
        <v>1571</v>
      </c>
      <c r="C6" s="644">
        <v>394</v>
      </c>
      <c r="D6" s="644">
        <v>406</v>
      </c>
      <c r="E6" s="644">
        <v>500</v>
      </c>
      <c r="F6" s="644">
        <v>222</v>
      </c>
      <c r="G6" s="716">
        <v>49</v>
      </c>
      <c r="H6" s="645" t="s">
        <v>958</v>
      </c>
    </row>
    <row r="7" spans="1:9" ht="15" customHeight="1">
      <c r="A7" s="648" t="s">
        <v>2153</v>
      </c>
      <c r="B7" s="649">
        <v>264</v>
      </c>
      <c r="C7" s="650">
        <v>19</v>
      </c>
      <c r="D7" s="650">
        <v>84</v>
      </c>
      <c r="E7" s="650">
        <v>18</v>
      </c>
      <c r="F7" s="650">
        <v>105</v>
      </c>
      <c r="G7" s="711">
        <v>38</v>
      </c>
      <c r="H7" s="651" t="s">
        <v>2154</v>
      </c>
    </row>
    <row r="8" spans="1:9" ht="15" customHeight="1">
      <c r="A8" s="648" t="s">
        <v>959</v>
      </c>
      <c r="B8" s="649"/>
      <c r="C8" s="650"/>
      <c r="D8" s="650"/>
      <c r="E8" s="650"/>
      <c r="F8" s="650"/>
      <c r="G8" s="711"/>
      <c r="H8" s="1655" t="s">
        <v>960</v>
      </c>
    </row>
    <row r="9" spans="1:9" ht="15" customHeight="1">
      <c r="A9" s="648" t="s">
        <v>2155</v>
      </c>
      <c r="B9" s="649">
        <v>690</v>
      </c>
      <c r="C9" s="650">
        <v>114</v>
      </c>
      <c r="D9" s="650">
        <v>222</v>
      </c>
      <c r="E9" s="650">
        <v>126</v>
      </c>
      <c r="F9" s="650">
        <v>184</v>
      </c>
      <c r="G9" s="711">
        <v>44</v>
      </c>
      <c r="H9" s="651" t="s">
        <v>2161</v>
      </c>
    </row>
    <row r="10" spans="1:9" ht="15" customHeight="1">
      <c r="A10" s="648" t="s">
        <v>2156</v>
      </c>
      <c r="B10" s="649">
        <v>1179</v>
      </c>
      <c r="C10" s="650">
        <v>330</v>
      </c>
      <c r="D10" s="650">
        <v>301</v>
      </c>
      <c r="E10" s="650">
        <v>451</v>
      </c>
      <c r="F10" s="650">
        <v>79</v>
      </c>
      <c r="G10" s="711">
        <v>18</v>
      </c>
      <c r="H10" s="651" t="s">
        <v>2156</v>
      </c>
    </row>
    <row r="11" spans="1:9" ht="15" customHeight="1">
      <c r="A11" s="648" t="s">
        <v>2157</v>
      </c>
      <c r="B11" s="649">
        <v>456</v>
      </c>
      <c r="C11" s="650">
        <v>125</v>
      </c>
      <c r="D11" s="650">
        <v>150</v>
      </c>
      <c r="E11" s="650">
        <v>142</v>
      </c>
      <c r="F11" s="650">
        <v>32</v>
      </c>
      <c r="G11" s="711">
        <v>7</v>
      </c>
      <c r="H11" s="651" t="s">
        <v>2157</v>
      </c>
    </row>
    <row r="12" spans="1:9" ht="15" customHeight="1">
      <c r="A12" s="648" t="s">
        <v>2158</v>
      </c>
      <c r="B12" s="649">
        <v>227</v>
      </c>
      <c r="C12" s="650">
        <v>71</v>
      </c>
      <c r="D12" s="650">
        <v>74</v>
      </c>
      <c r="E12" s="650">
        <v>68</v>
      </c>
      <c r="F12" s="650">
        <v>13</v>
      </c>
      <c r="G12" s="711">
        <v>1</v>
      </c>
      <c r="H12" s="651" t="s">
        <v>2162</v>
      </c>
    </row>
    <row r="13" spans="1:9" ht="15" customHeight="1">
      <c r="A13" s="648" t="s">
        <v>2159</v>
      </c>
      <c r="B13" s="649">
        <v>152</v>
      </c>
      <c r="C13" s="650">
        <v>46</v>
      </c>
      <c r="D13" s="650">
        <v>48</v>
      </c>
      <c r="E13" s="650">
        <v>46</v>
      </c>
      <c r="F13" s="650">
        <v>12</v>
      </c>
      <c r="G13" s="711" t="s">
        <v>41</v>
      </c>
      <c r="H13" s="651" t="s">
        <v>2163</v>
      </c>
    </row>
    <row r="14" spans="1:9" ht="15" customHeight="1">
      <c r="A14" s="648" t="s">
        <v>2160</v>
      </c>
      <c r="B14" s="666">
        <v>45</v>
      </c>
      <c r="C14" s="667">
        <v>14</v>
      </c>
      <c r="D14" s="667">
        <v>13</v>
      </c>
      <c r="E14" s="667">
        <v>17</v>
      </c>
      <c r="F14" s="667">
        <v>1</v>
      </c>
      <c r="G14" s="711" t="s">
        <v>41</v>
      </c>
      <c r="H14" s="651" t="s">
        <v>2164</v>
      </c>
    </row>
    <row r="15" spans="1:9" s="641" customFormat="1" ht="15" customHeight="1">
      <c r="A15" s="648" t="s">
        <v>961</v>
      </c>
      <c r="B15" s="689"/>
      <c r="C15" s="690"/>
      <c r="D15" s="689"/>
      <c r="E15" s="690"/>
      <c r="F15" s="691"/>
      <c r="G15" s="1731"/>
      <c r="H15" s="651" t="s">
        <v>962</v>
      </c>
    </row>
    <row r="16" spans="1:9" ht="15" customHeight="1">
      <c r="A16" s="648" t="s">
        <v>963</v>
      </c>
      <c r="B16" s="674">
        <v>3009</v>
      </c>
      <c r="C16" s="675">
        <v>1029</v>
      </c>
      <c r="D16" s="675">
        <v>581</v>
      </c>
      <c r="E16" s="675">
        <v>1115</v>
      </c>
      <c r="F16" s="675">
        <v>232</v>
      </c>
      <c r="G16" s="1732">
        <v>52</v>
      </c>
      <c r="H16" s="651" t="s">
        <v>964</v>
      </c>
    </row>
    <row r="17" spans="1:10" ht="15" customHeight="1">
      <c r="A17" s="648" t="s">
        <v>2472</v>
      </c>
      <c r="B17" s="649">
        <v>2038</v>
      </c>
      <c r="C17" s="650">
        <v>791</v>
      </c>
      <c r="D17" s="650">
        <v>402</v>
      </c>
      <c r="E17" s="650">
        <v>756</v>
      </c>
      <c r="F17" s="650">
        <v>72</v>
      </c>
      <c r="G17" s="711">
        <v>17</v>
      </c>
      <c r="H17" s="651" t="s">
        <v>2475</v>
      </c>
    </row>
    <row r="18" spans="1:10" ht="24.9" customHeight="1">
      <c r="A18" s="648" t="s">
        <v>2473</v>
      </c>
      <c r="B18" s="666">
        <v>971</v>
      </c>
      <c r="C18" s="667">
        <v>238</v>
      </c>
      <c r="D18" s="667">
        <v>179</v>
      </c>
      <c r="E18" s="667">
        <v>359</v>
      </c>
      <c r="F18" s="667">
        <v>160</v>
      </c>
      <c r="G18" s="1733">
        <v>35</v>
      </c>
      <c r="H18" s="651" t="s">
        <v>2476</v>
      </c>
    </row>
    <row r="19" spans="1:10" s="641" customFormat="1" ht="15" customHeight="1">
      <c r="A19" s="648" t="s">
        <v>2474</v>
      </c>
      <c r="B19" s="681"/>
      <c r="C19" s="677"/>
      <c r="D19" s="676"/>
      <c r="E19" s="680"/>
      <c r="F19" s="680"/>
      <c r="G19" s="1734"/>
      <c r="H19" s="651" t="s">
        <v>2856</v>
      </c>
    </row>
    <row r="20" spans="1:10" ht="15" customHeight="1">
      <c r="A20" s="648" t="s">
        <v>2477</v>
      </c>
      <c r="B20" s="674">
        <v>531</v>
      </c>
      <c r="C20" s="675">
        <v>191</v>
      </c>
      <c r="D20" s="675">
        <v>116</v>
      </c>
      <c r="E20" s="675">
        <v>180</v>
      </c>
      <c r="F20" s="675">
        <v>40</v>
      </c>
      <c r="G20" s="1732">
        <v>4</v>
      </c>
      <c r="H20" s="651" t="s">
        <v>2483</v>
      </c>
      <c r="I20" s="693"/>
    </row>
    <row r="21" spans="1:10" ht="24.9" customHeight="1">
      <c r="A21" s="648" t="s">
        <v>2478</v>
      </c>
      <c r="B21" s="649">
        <v>1976</v>
      </c>
      <c r="C21" s="650">
        <v>729</v>
      </c>
      <c r="D21" s="650">
        <v>415</v>
      </c>
      <c r="E21" s="650">
        <v>701</v>
      </c>
      <c r="F21" s="650">
        <v>111</v>
      </c>
      <c r="G21" s="711">
        <v>20</v>
      </c>
      <c r="H21" s="651" t="s">
        <v>2482</v>
      </c>
    </row>
    <row r="22" spans="1:10" ht="15" customHeight="1">
      <c r="A22" s="648" t="s">
        <v>2479</v>
      </c>
      <c r="B22" s="649">
        <v>1926</v>
      </c>
      <c r="C22" s="650">
        <v>713</v>
      </c>
      <c r="D22" s="650">
        <v>407</v>
      </c>
      <c r="E22" s="650">
        <v>680</v>
      </c>
      <c r="F22" s="650">
        <v>107</v>
      </c>
      <c r="G22" s="711">
        <v>19</v>
      </c>
      <c r="H22" s="651" t="s">
        <v>2855</v>
      </c>
    </row>
    <row r="23" spans="1:10" ht="15" customHeight="1">
      <c r="A23" s="648" t="s">
        <v>2480</v>
      </c>
      <c r="B23" s="649">
        <v>1545</v>
      </c>
      <c r="C23" s="650">
        <v>572</v>
      </c>
      <c r="D23" s="650">
        <v>335</v>
      </c>
      <c r="E23" s="650">
        <v>543</v>
      </c>
      <c r="F23" s="650">
        <v>81</v>
      </c>
      <c r="G23" s="711">
        <v>14</v>
      </c>
      <c r="H23" s="651" t="s">
        <v>2481</v>
      </c>
    </row>
    <row r="24" spans="1:10" ht="15" customHeight="1">
      <c r="A24" s="659" t="s">
        <v>965</v>
      </c>
      <c r="B24" s="649">
        <v>2540532</v>
      </c>
      <c r="C24" s="650">
        <v>1078039</v>
      </c>
      <c r="D24" s="650">
        <v>567468</v>
      </c>
      <c r="E24" s="650">
        <v>808311</v>
      </c>
      <c r="F24" s="650">
        <v>78808</v>
      </c>
      <c r="G24" s="655">
        <v>7906</v>
      </c>
      <c r="H24" s="651" t="s">
        <v>966</v>
      </c>
      <c r="I24" s="694"/>
      <c r="J24" s="695"/>
    </row>
    <row r="25" spans="1:10" ht="15" customHeight="1">
      <c r="A25" s="648" t="s">
        <v>967</v>
      </c>
      <c r="B25" s="649">
        <v>1161</v>
      </c>
      <c r="C25" s="650">
        <v>332</v>
      </c>
      <c r="D25" s="650">
        <v>325</v>
      </c>
      <c r="E25" s="650">
        <v>404</v>
      </c>
      <c r="F25" s="650">
        <v>98</v>
      </c>
      <c r="G25" s="711">
        <v>2</v>
      </c>
      <c r="H25" s="651" t="s">
        <v>968</v>
      </c>
      <c r="I25" s="694"/>
      <c r="J25" s="695"/>
    </row>
    <row r="26" spans="1:10" ht="15" customHeight="1">
      <c r="A26" s="648" t="s">
        <v>969</v>
      </c>
      <c r="B26" s="666">
        <v>266613</v>
      </c>
      <c r="C26" s="667">
        <v>96813</v>
      </c>
      <c r="D26" s="667">
        <v>67999</v>
      </c>
      <c r="E26" s="667">
        <v>90954</v>
      </c>
      <c r="F26" s="667">
        <v>10627</v>
      </c>
      <c r="G26" s="1733">
        <v>220</v>
      </c>
      <c r="H26" s="660" t="s">
        <v>970</v>
      </c>
      <c r="I26" s="694"/>
      <c r="J26" s="695"/>
    </row>
    <row r="27" spans="1:10" s="641" customFormat="1" ht="15" customHeight="1">
      <c r="A27" s="648" t="s">
        <v>971</v>
      </c>
      <c r="B27" s="696"/>
      <c r="C27" s="692"/>
      <c r="D27" s="697"/>
      <c r="E27" s="696"/>
      <c r="F27" s="696"/>
      <c r="G27" s="1731"/>
      <c r="H27" s="660" t="s">
        <v>972</v>
      </c>
      <c r="I27" s="694"/>
      <c r="J27" s="694"/>
    </row>
    <row r="28" spans="1:10" ht="15" customHeight="1">
      <c r="A28" s="648" t="s">
        <v>2421</v>
      </c>
      <c r="B28" s="674">
        <v>494</v>
      </c>
      <c r="C28" s="675">
        <v>199</v>
      </c>
      <c r="D28" s="675">
        <v>136</v>
      </c>
      <c r="E28" s="675">
        <v>151</v>
      </c>
      <c r="F28" s="678">
        <v>8</v>
      </c>
      <c r="G28" s="711" t="s">
        <v>41</v>
      </c>
      <c r="H28" s="651" t="s">
        <v>2484</v>
      </c>
      <c r="I28" s="694"/>
      <c r="J28" s="695"/>
    </row>
    <row r="29" spans="1:10" ht="15" customHeight="1">
      <c r="A29" s="648" t="s">
        <v>2422</v>
      </c>
      <c r="B29" s="649">
        <v>110</v>
      </c>
      <c r="C29" s="650">
        <v>32</v>
      </c>
      <c r="D29" s="650">
        <v>26</v>
      </c>
      <c r="E29" s="650">
        <v>51</v>
      </c>
      <c r="F29" s="652">
        <v>1</v>
      </c>
      <c r="G29" s="711" t="s">
        <v>41</v>
      </c>
      <c r="H29" s="651" t="s">
        <v>2485</v>
      </c>
      <c r="I29" s="694"/>
      <c r="J29" s="695"/>
    </row>
    <row r="30" spans="1:10" ht="15" customHeight="1">
      <c r="A30" s="648" t="s">
        <v>2423</v>
      </c>
      <c r="B30" s="649">
        <v>1067</v>
      </c>
      <c r="C30" s="650">
        <v>347</v>
      </c>
      <c r="D30" s="650">
        <v>282</v>
      </c>
      <c r="E30" s="650">
        <v>357</v>
      </c>
      <c r="F30" s="652">
        <v>79</v>
      </c>
      <c r="G30" s="711">
        <v>2</v>
      </c>
      <c r="H30" s="651" t="s">
        <v>2486</v>
      </c>
    </row>
    <row r="31" spans="1:10" ht="15" customHeight="1">
      <c r="A31" s="648" t="s">
        <v>2424</v>
      </c>
      <c r="B31" s="649">
        <v>788</v>
      </c>
      <c r="C31" s="650">
        <v>267</v>
      </c>
      <c r="D31" s="650">
        <v>199</v>
      </c>
      <c r="E31" s="650">
        <v>259</v>
      </c>
      <c r="F31" s="652">
        <v>63</v>
      </c>
      <c r="G31" s="711" t="s">
        <v>41</v>
      </c>
      <c r="H31" s="651" t="s">
        <v>2487</v>
      </c>
    </row>
    <row r="32" spans="1:10" ht="15" customHeight="1">
      <c r="A32" s="659" t="s">
        <v>973</v>
      </c>
      <c r="B32" s="649">
        <v>4123</v>
      </c>
      <c r="C32" s="650">
        <v>1147</v>
      </c>
      <c r="D32" s="650">
        <v>1211</v>
      </c>
      <c r="E32" s="650">
        <v>1319</v>
      </c>
      <c r="F32" s="652">
        <v>415</v>
      </c>
      <c r="G32" s="711">
        <v>31</v>
      </c>
      <c r="H32" s="651" t="s">
        <v>974</v>
      </c>
    </row>
    <row r="33" spans="1:8" ht="15" customHeight="1">
      <c r="A33" s="648" t="s">
        <v>2488</v>
      </c>
      <c r="B33" s="649">
        <v>153</v>
      </c>
      <c r="C33" s="650">
        <v>62</v>
      </c>
      <c r="D33" s="650">
        <v>37</v>
      </c>
      <c r="E33" s="650">
        <v>47</v>
      </c>
      <c r="F33" s="652">
        <v>6</v>
      </c>
      <c r="G33" s="711">
        <v>1</v>
      </c>
      <c r="H33" s="651" t="s">
        <v>2500</v>
      </c>
    </row>
    <row r="34" spans="1:8" ht="15" customHeight="1">
      <c r="A34" s="648" t="s">
        <v>2489</v>
      </c>
      <c r="B34" s="649">
        <v>109</v>
      </c>
      <c r="C34" s="650">
        <v>32</v>
      </c>
      <c r="D34" s="650">
        <v>39</v>
      </c>
      <c r="E34" s="650">
        <v>35</v>
      </c>
      <c r="F34" s="652">
        <v>3</v>
      </c>
      <c r="G34" s="711" t="s">
        <v>41</v>
      </c>
      <c r="H34" s="651" t="s">
        <v>2501</v>
      </c>
    </row>
    <row r="35" spans="1:8" ht="15" customHeight="1">
      <c r="A35" s="648" t="s">
        <v>2490</v>
      </c>
      <c r="B35" s="649">
        <v>1121</v>
      </c>
      <c r="C35" s="650">
        <v>283</v>
      </c>
      <c r="D35" s="650">
        <v>331</v>
      </c>
      <c r="E35" s="650">
        <v>370</v>
      </c>
      <c r="F35" s="652">
        <v>127</v>
      </c>
      <c r="G35" s="711">
        <v>10</v>
      </c>
      <c r="H35" s="651" t="s">
        <v>2502</v>
      </c>
    </row>
    <row r="36" spans="1:8" ht="15" customHeight="1">
      <c r="A36" s="648" t="s">
        <v>2491</v>
      </c>
      <c r="B36" s="649">
        <v>813</v>
      </c>
      <c r="C36" s="650">
        <v>217</v>
      </c>
      <c r="D36" s="650">
        <v>235</v>
      </c>
      <c r="E36" s="650">
        <v>286</v>
      </c>
      <c r="F36" s="652">
        <v>72</v>
      </c>
      <c r="G36" s="711">
        <v>3</v>
      </c>
      <c r="H36" s="651" t="s">
        <v>2503</v>
      </c>
    </row>
    <row r="37" spans="1:8" ht="15" customHeight="1">
      <c r="A37" s="648" t="s">
        <v>2492</v>
      </c>
      <c r="B37" s="649">
        <v>40</v>
      </c>
      <c r="C37" s="650">
        <v>9</v>
      </c>
      <c r="D37" s="650">
        <v>19</v>
      </c>
      <c r="E37" s="650">
        <v>8</v>
      </c>
      <c r="F37" s="652">
        <v>3</v>
      </c>
      <c r="G37" s="711">
        <v>1</v>
      </c>
      <c r="H37" s="651" t="s">
        <v>2504</v>
      </c>
    </row>
    <row r="38" spans="1:8" ht="15" customHeight="1">
      <c r="A38" s="648" t="s">
        <v>2493</v>
      </c>
      <c r="B38" s="649">
        <v>44</v>
      </c>
      <c r="C38" s="650">
        <v>19</v>
      </c>
      <c r="D38" s="650">
        <v>11</v>
      </c>
      <c r="E38" s="650">
        <v>13</v>
      </c>
      <c r="F38" s="652" t="s">
        <v>41</v>
      </c>
      <c r="G38" s="711">
        <v>1</v>
      </c>
      <c r="H38" s="651" t="s">
        <v>2505</v>
      </c>
    </row>
    <row r="39" spans="1:8" ht="15" customHeight="1">
      <c r="A39" s="648" t="s">
        <v>2494</v>
      </c>
      <c r="B39" s="649">
        <v>42</v>
      </c>
      <c r="C39" s="650">
        <v>19</v>
      </c>
      <c r="D39" s="650">
        <v>10</v>
      </c>
      <c r="E39" s="650">
        <v>12</v>
      </c>
      <c r="F39" s="652">
        <v>1</v>
      </c>
      <c r="G39" s="711" t="s">
        <v>41</v>
      </c>
      <c r="H39" s="651" t="s">
        <v>2506</v>
      </c>
    </row>
    <row r="40" spans="1:8" ht="15" customHeight="1">
      <c r="A40" s="648" t="s">
        <v>2495</v>
      </c>
      <c r="B40" s="649">
        <v>152</v>
      </c>
      <c r="C40" s="650">
        <v>56</v>
      </c>
      <c r="D40" s="650">
        <v>38</v>
      </c>
      <c r="E40" s="650">
        <v>39</v>
      </c>
      <c r="F40" s="652">
        <v>16</v>
      </c>
      <c r="G40" s="711">
        <v>3</v>
      </c>
      <c r="H40" s="651" t="s">
        <v>2507</v>
      </c>
    </row>
    <row r="41" spans="1:8" ht="15" customHeight="1">
      <c r="A41" s="648" t="s">
        <v>2496</v>
      </c>
      <c r="B41" s="649">
        <v>355</v>
      </c>
      <c r="C41" s="650">
        <v>113</v>
      </c>
      <c r="D41" s="650">
        <v>97</v>
      </c>
      <c r="E41" s="650">
        <v>122</v>
      </c>
      <c r="F41" s="652">
        <v>22</v>
      </c>
      <c r="G41" s="711">
        <v>1</v>
      </c>
      <c r="H41" s="651" t="s">
        <v>2508</v>
      </c>
    </row>
    <row r="42" spans="1:8" ht="15" customHeight="1">
      <c r="A42" s="648" t="s">
        <v>2497</v>
      </c>
      <c r="B42" s="649">
        <v>145</v>
      </c>
      <c r="C42" s="650">
        <v>32</v>
      </c>
      <c r="D42" s="650">
        <v>50</v>
      </c>
      <c r="E42" s="650">
        <v>44</v>
      </c>
      <c r="F42" s="652">
        <v>18</v>
      </c>
      <c r="G42" s="711">
        <v>1</v>
      </c>
      <c r="H42" s="651" t="s">
        <v>2509</v>
      </c>
    </row>
    <row r="43" spans="1:8" ht="15" customHeight="1">
      <c r="A43" s="648" t="s">
        <v>2498</v>
      </c>
      <c r="B43" s="649">
        <v>984</v>
      </c>
      <c r="C43" s="650">
        <v>261</v>
      </c>
      <c r="D43" s="650">
        <v>298</v>
      </c>
      <c r="E43" s="650">
        <v>298</v>
      </c>
      <c r="F43" s="652">
        <v>118</v>
      </c>
      <c r="G43" s="711">
        <v>9</v>
      </c>
      <c r="H43" s="651" t="s">
        <v>2510</v>
      </c>
    </row>
    <row r="44" spans="1:8" ht="15" customHeight="1">
      <c r="A44" s="648" t="s">
        <v>2499</v>
      </c>
      <c r="B44" s="649">
        <v>165</v>
      </c>
      <c r="C44" s="650">
        <v>44</v>
      </c>
      <c r="D44" s="650">
        <v>46</v>
      </c>
      <c r="E44" s="650">
        <v>45</v>
      </c>
      <c r="F44" s="652">
        <v>29</v>
      </c>
      <c r="G44" s="711">
        <v>1</v>
      </c>
      <c r="H44" s="651" t="s">
        <v>2511</v>
      </c>
    </row>
    <row r="45" spans="1:8" ht="15" customHeight="1">
      <c r="A45" s="659" t="s">
        <v>975</v>
      </c>
      <c r="B45" s="649">
        <v>1380</v>
      </c>
      <c r="C45" s="650">
        <v>359</v>
      </c>
      <c r="D45" s="650">
        <v>363</v>
      </c>
      <c r="E45" s="650">
        <v>444</v>
      </c>
      <c r="F45" s="652">
        <v>181</v>
      </c>
      <c r="G45" s="711">
        <v>33</v>
      </c>
      <c r="H45" s="651" t="s">
        <v>976</v>
      </c>
    </row>
    <row r="46" spans="1:8" ht="15" customHeight="1">
      <c r="A46" s="659" t="s">
        <v>977</v>
      </c>
      <c r="B46" s="649">
        <v>879</v>
      </c>
      <c r="C46" s="650">
        <v>261</v>
      </c>
      <c r="D46" s="650">
        <v>209</v>
      </c>
      <c r="E46" s="650">
        <v>290</v>
      </c>
      <c r="F46" s="652">
        <v>102</v>
      </c>
      <c r="G46" s="711">
        <v>17</v>
      </c>
      <c r="H46" s="651" t="s">
        <v>978</v>
      </c>
    </row>
    <row r="47" spans="1:8" ht="24.9" customHeight="1">
      <c r="A47" s="659" t="s">
        <v>979</v>
      </c>
      <c r="B47" s="649">
        <v>601</v>
      </c>
      <c r="C47" s="650">
        <v>168</v>
      </c>
      <c r="D47" s="650">
        <v>142</v>
      </c>
      <c r="E47" s="650">
        <v>231</v>
      </c>
      <c r="F47" s="652">
        <v>54</v>
      </c>
      <c r="G47" s="711">
        <v>6</v>
      </c>
      <c r="H47" s="651" t="s">
        <v>980</v>
      </c>
    </row>
    <row r="48" spans="1:8" ht="15" customHeight="1">
      <c r="A48" s="659" t="s">
        <v>981</v>
      </c>
      <c r="B48" s="649">
        <v>1554</v>
      </c>
      <c r="C48" s="650">
        <v>391</v>
      </c>
      <c r="D48" s="650">
        <v>404</v>
      </c>
      <c r="E48" s="650">
        <v>498</v>
      </c>
      <c r="F48" s="662">
        <v>218</v>
      </c>
      <c r="G48" s="1735">
        <v>43</v>
      </c>
      <c r="H48" s="651" t="s">
        <v>982</v>
      </c>
    </row>
    <row r="49" spans="1:8" ht="15" customHeight="1">
      <c r="A49" s="648" t="s">
        <v>2650</v>
      </c>
      <c r="B49" s="649">
        <v>1506</v>
      </c>
      <c r="C49" s="650">
        <v>384</v>
      </c>
      <c r="D49" s="650">
        <v>395</v>
      </c>
      <c r="E49" s="650">
        <v>494</v>
      </c>
      <c r="F49" s="662">
        <v>198</v>
      </c>
      <c r="G49" s="1735">
        <v>35</v>
      </c>
      <c r="H49" s="651" t="s">
        <v>2657</v>
      </c>
    </row>
    <row r="50" spans="1:8" ht="15" customHeight="1">
      <c r="A50" s="648" t="s">
        <v>2651</v>
      </c>
      <c r="B50" s="649">
        <v>1421</v>
      </c>
      <c r="C50" s="650">
        <v>366</v>
      </c>
      <c r="D50" s="650">
        <v>385</v>
      </c>
      <c r="E50" s="650">
        <v>473</v>
      </c>
      <c r="F50" s="652">
        <v>172</v>
      </c>
      <c r="G50" s="711">
        <v>25</v>
      </c>
      <c r="H50" s="651" t="s">
        <v>2658</v>
      </c>
    </row>
    <row r="51" spans="1:8" ht="15" customHeight="1">
      <c r="A51" s="648" t="s">
        <v>2652</v>
      </c>
      <c r="B51" s="649">
        <v>1206</v>
      </c>
      <c r="C51" s="650">
        <v>336</v>
      </c>
      <c r="D51" s="650">
        <v>323</v>
      </c>
      <c r="E51" s="650">
        <v>432</v>
      </c>
      <c r="F51" s="652">
        <v>102</v>
      </c>
      <c r="G51" s="711">
        <v>13</v>
      </c>
      <c r="H51" s="651" t="s">
        <v>2659</v>
      </c>
    </row>
    <row r="52" spans="1:8" ht="15" customHeight="1">
      <c r="A52" s="648" t="s">
        <v>2653</v>
      </c>
      <c r="B52" s="649">
        <v>1374</v>
      </c>
      <c r="C52" s="650">
        <v>367</v>
      </c>
      <c r="D52" s="650">
        <v>360</v>
      </c>
      <c r="E52" s="650">
        <v>470</v>
      </c>
      <c r="F52" s="652">
        <v>152</v>
      </c>
      <c r="G52" s="711">
        <v>25</v>
      </c>
      <c r="H52" s="651" t="s">
        <v>2660</v>
      </c>
    </row>
    <row r="53" spans="1:8" ht="15" customHeight="1">
      <c r="A53" s="648" t="s">
        <v>2654</v>
      </c>
      <c r="B53" s="649">
        <v>1181</v>
      </c>
      <c r="C53" s="650">
        <v>314</v>
      </c>
      <c r="D53" s="650">
        <v>319</v>
      </c>
      <c r="E53" s="650">
        <v>406</v>
      </c>
      <c r="F53" s="652">
        <v>130</v>
      </c>
      <c r="G53" s="711">
        <v>12</v>
      </c>
      <c r="H53" s="651" t="s">
        <v>2661</v>
      </c>
    </row>
    <row r="54" spans="1:8" ht="15" customHeight="1">
      <c r="A54" s="648" t="s">
        <v>2655</v>
      </c>
      <c r="B54" s="649">
        <v>1060</v>
      </c>
      <c r="C54" s="650">
        <v>310</v>
      </c>
      <c r="D54" s="650">
        <v>276</v>
      </c>
      <c r="E54" s="650">
        <v>389</v>
      </c>
      <c r="F54" s="652">
        <v>75</v>
      </c>
      <c r="G54" s="711">
        <v>10</v>
      </c>
      <c r="H54" s="651" t="s">
        <v>2662</v>
      </c>
    </row>
    <row r="55" spans="1:8" ht="15" customHeight="1">
      <c r="A55" s="648" t="s">
        <v>2656</v>
      </c>
      <c r="B55" s="649">
        <v>797</v>
      </c>
      <c r="C55" s="650">
        <v>246</v>
      </c>
      <c r="D55" s="650">
        <v>171</v>
      </c>
      <c r="E55" s="650">
        <v>347</v>
      </c>
      <c r="F55" s="652">
        <v>19</v>
      </c>
      <c r="G55" s="711">
        <v>14</v>
      </c>
      <c r="H55" s="651" t="s">
        <v>2663</v>
      </c>
    </row>
    <row r="56" spans="1:8" ht="15" customHeight="1">
      <c r="A56" s="659" t="s">
        <v>983</v>
      </c>
      <c r="B56" s="649">
        <v>197661</v>
      </c>
      <c r="C56" s="650">
        <v>71318</v>
      </c>
      <c r="D56" s="650">
        <v>44524</v>
      </c>
      <c r="E56" s="650">
        <v>65417</v>
      </c>
      <c r="F56" s="650">
        <v>15510</v>
      </c>
      <c r="G56" s="711">
        <v>892</v>
      </c>
      <c r="H56" s="651" t="s">
        <v>984</v>
      </c>
    </row>
    <row r="57" spans="1:8" ht="15" customHeight="1">
      <c r="A57" s="648" t="s">
        <v>2512</v>
      </c>
      <c r="B57" s="649">
        <v>21504</v>
      </c>
      <c r="C57" s="650">
        <v>8030</v>
      </c>
      <c r="D57" s="650">
        <v>3771</v>
      </c>
      <c r="E57" s="650">
        <v>9392</v>
      </c>
      <c r="F57" s="650">
        <v>286</v>
      </c>
      <c r="G57" s="711">
        <v>25</v>
      </c>
      <c r="H57" s="651" t="s">
        <v>2523</v>
      </c>
    </row>
    <row r="58" spans="1:8" ht="15" customHeight="1">
      <c r="A58" s="648" t="s">
        <v>2513</v>
      </c>
      <c r="B58" s="649">
        <v>9623</v>
      </c>
      <c r="C58" s="650">
        <v>2924</v>
      </c>
      <c r="D58" s="650">
        <v>3113</v>
      </c>
      <c r="E58" s="650">
        <v>2841</v>
      </c>
      <c r="F58" s="650">
        <v>722</v>
      </c>
      <c r="G58" s="711">
        <v>23</v>
      </c>
      <c r="H58" s="651" t="s">
        <v>2524</v>
      </c>
    </row>
    <row r="59" spans="1:8" ht="15" customHeight="1">
      <c r="A59" s="648" t="s">
        <v>2514</v>
      </c>
      <c r="B59" s="649">
        <v>4624</v>
      </c>
      <c r="C59" s="650">
        <v>1682</v>
      </c>
      <c r="D59" s="650">
        <v>1221</v>
      </c>
      <c r="E59" s="650">
        <v>1591</v>
      </c>
      <c r="F59" s="650">
        <v>129</v>
      </c>
      <c r="G59" s="711">
        <v>1</v>
      </c>
      <c r="H59" s="651" t="s">
        <v>2525</v>
      </c>
    </row>
    <row r="60" spans="1:8" ht="15" customHeight="1">
      <c r="A60" s="648" t="s">
        <v>2515</v>
      </c>
      <c r="B60" s="649">
        <v>29036</v>
      </c>
      <c r="C60" s="650">
        <v>10789</v>
      </c>
      <c r="D60" s="650">
        <v>7266</v>
      </c>
      <c r="E60" s="650">
        <v>9826</v>
      </c>
      <c r="F60" s="650">
        <v>1139</v>
      </c>
      <c r="G60" s="711">
        <v>16</v>
      </c>
      <c r="H60" s="651" t="s">
        <v>2526</v>
      </c>
    </row>
    <row r="61" spans="1:8" ht="15" customHeight="1">
      <c r="A61" s="648" t="s">
        <v>2516</v>
      </c>
      <c r="B61" s="649">
        <v>23193</v>
      </c>
      <c r="C61" s="650">
        <v>7769</v>
      </c>
      <c r="D61" s="650">
        <v>6359</v>
      </c>
      <c r="E61" s="650">
        <v>6493</v>
      </c>
      <c r="F61" s="650">
        <v>2492</v>
      </c>
      <c r="G61" s="711">
        <v>80</v>
      </c>
      <c r="H61" s="651" t="s">
        <v>2527</v>
      </c>
    </row>
    <row r="62" spans="1:8" ht="15" customHeight="1">
      <c r="A62" s="648" t="s">
        <v>2517</v>
      </c>
      <c r="B62" s="649">
        <v>12800</v>
      </c>
      <c r="C62" s="650">
        <v>4259</v>
      </c>
      <c r="D62" s="650">
        <v>2092</v>
      </c>
      <c r="E62" s="650">
        <v>4503</v>
      </c>
      <c r="F62" s="650">
        <v>1814</v>
      </c>
      <c r="G62" s="711">
        <v>132</v>
      </c>
      <c r="H62" s="651" t="s">
        <v>2528</v>
      </c>
    </row>
    <row r="63" spans="1:8" ht="15" customHeight="1">
      <c r="A63" s="648" t="s">
        <v>2518</v>
      </c>
      <c r="B63" s="649">
        <v>5496</v>
      </c>
      <c r="C63" s="650">
        <v>1683</v>
      </c>
      <c r="D63" s="650">
        <v>1369</v>
      </c>
      <c r="E63" s="650">
        <v>1971</v>
      </c>
      <c r="F63" s="650">
        <v>431</v>
      </c>
      <c r="G63" s="711">
        <v>42</v>
      </c>
      <c r="H63" s="651" t="s">
        <v>2529</v>
      </c>
    </row>
    <row r="64" spans="1:8" ht="15" customHeight="1">
      <c r="A64" s="648" t="s">
        <v>2519</v>
      </c>
      <c r="B64" s="649">
        <v>16147</v>
      </c>
      <c r="C64" s="650">
        <v>6030</v>
      </c>
      <c r="D64" s="650">
        <v>4289</v>
      </c>
      <c r="E64" s="650">
        <v>5331</v>
      </c>
      <c r="F64" s="650">
        <v>488</v>
      </c>
      <c r="G64" s="711">
        <v>9</v>
      </c>
      <c r="H64" s="651" t="s">
        <v>2530</v>
      </c>
    </row>
    <row r="65" spans="1:9" ht="15" customHeight="1">
      <c r="A65" s="648" t="s">
        <v>2520</v>
      </c>
      <c r="B65" s="649">
        <v>1291</v>
      </c>
      <c r="C65" s="650">
        <v>468</v>
      </c>
      <c r="D65" s="650">
        <v>331</v>
      </c>
      <c r="E65" s="650">
        <v>417</v>
      </c>
      <c r="F65" s="650">
        <v>71</v>
      </c>
      <c r="G65" s="711">
        <v>4</v>
      </c>
      <c r="H65" s="651" t="s">
        <v>2531</v>
      </c>
    </row>
    <row r="66" spans="1:9" ht="15" customHeight="1">
      <c r="A66" s="648" t="s">
        <v>2521</v>
      </c>
      <c r="B66" s="649">
        <v>5016</v>
      </c>
      <c r="C66" s="650">
        <v>2014</v>
      </c>
      <c r="D66" s="650">
        <v>1221</v>
      </c>
      <c r="E66" s="650">
        <v>1397</v>
      </c>
      <c r="F66" s="650">
        <v>358</v>
      </c>
      <c r="G66" s="711">
        <v>26</v>
      </c>
      <c r="H66" s="651" t="s">
        <v>2532</v>
      </c>
    </row>
    <row r="67" spans="1:9" ht="15" customHeight="1">
      <c r="A67" s="648" t="s">
        <v>2522</v>
      </c>
      <c r="B67" s="649">
        <v>57846</v>
      </c>
      <c r="C67" s="650">
        <v>22474</v>
      </c>
      <c r="D67" s="650">
        <v>10081</v>
      </c>
      <c r="E67" s="650">
        <v>18586</v>
      </c>
      <c r="F67" s="650">
        <v>6293</v>
      </c>
      <c r="G67" s="711">
        <v>412</v>
      </c>
      <c r="H67" s="651" t="s">
        <v>2533</v>
      </c>
    </row>
    <row r="68" spans="1:9" ht="15" customHeight="1">
      <c r="A68" s="648" t="s">
        <v>2499</v>
      </c>
      <c r="B68" s="649">
        <v>11085</v>
      </c>
      <c r="C68" s="650">
        <v>3196</v>
      </c>
      <c r="D68" s="650">
        <v>3411</v>
      </c>
      <c r="E68" s="650">
        <v>3069</v>
      </c>
      <c r="F68" s="650">
        <v>1287</v>
      </c>
      <c r="G68" s="711">
        <v>122</v>
      </c>
      <c r="H68" s="651" t="s">
        <v>2511</v>
      </c>
    </row>
    <row r="69" spans="1:9" ht="15" customHeight="1">
      <c r="A69" s="648" t="s">
        <v>2534</v>
      </c>
      <c r="B69" s="649">
        <v>28762</v>
      </c>
      <c r="C69" s="650">
        <v>10296</v>
      </c>
      <c r="D69" s="650">
        <v>5703</v>
      </c>
      <c r="E69" s="650">
        <v>11243</v>
      </c>
      <c r="F69" s="650">
        <v>1422</v>
      </c>
      <c r="G69" s="711">
        <v>98</v>
      </c>
      <c r="H69" s="651" t="s">
        <v>985</v>
      </c>
      <c r="I69" s="693"/>
    </row>
    <row r="70" spans="1:9" ht="15" customHeight="1">
      <c r="A70" s="648" t="s">
        <v>2512</v>
      </c>
      <c r="B70" s="649">
        <v>1648</v>
      </c>
      <c r="C70" s="650">
        <v>633</v>
      </c>
      <c r="D70" s="650">
        <v>332</v>
      </c>
      <c r="E70" s="650">
        <v>648</v>
      </c>
      <c r="F70" s="650">
        <v>34</v>
      </c>
      <c r="G70" s="711">
        <v>1</v>
      </c>
      <c r="H70" s="651" t="s">
        <v>2523</v>
      </c>
    </row>
    <row r="71" spans="1:9" ht="15" customHeight="1">
      <c r="A71" s="648" t="s">
        <v>2513</v>
      </c>
      <c r="B71" s="649">
        <v>782</v>
      </c>
      <c r="C71" s="650">
        <v>317</v>
      </c>
      <c r="D71" s="650">
        <v>180</v>
      </c>
      <c r="E71" s="650">
        <v>251</v>
      </c>
      <c r="F71" s="650">
        <v>32</v>
      </c>
      <c r="G71" s="711">
        <v>2</v>
      </c>
      <c r="H71" s="651" t="s">
        <v>2524</v>
      </c>
    </row>
    <row r="72" spans="1:9" ht="15" customHeight="1">
      <c r="A72" s="648" t="s">
        <v>2514</v>
      </c>
      <c r="B72" s="649">
        <v>1287</v>
      </c>
      <c r="C72" s="650">
        <v>484</v>
      </c>
      <c r="D72" s="650">
        <v>245</v>
      </c>
      <c r="E72" s="650">
        <v>521</v>
      </c>
      <c r="F72" s="650">
        <v>36</v>
      </c>
      <c r="G72" s="711">
        <v>1</v>
      </c>
      <c r="H72" s="651" t="s">
        <v>2525</v>
      </c>
    </row>
    <row r="73" spans="1:9" ht="15" customHeight="1">
      <c r="A73" s="648" t="s">
        <v>2515</v>
      </c>
      <c r="B73" s="649">
        <v>8213</v>
      </c>
      <c r="C73" s="650">
        <v>3212</v>
      </c>
      <c r="D73" s="650">
        <v>1695</v>
      </c>
      <c r="E73" s="650">
        <v>3215</v>
      </c>
      <c r="F73" s="650">
        <v>89</v>
      </c>
      <c r="G73" s="711">
        <v>2</v>
      </c>
      <c r="H73" s="651" t="s">
        <v>2526</v>
      </c>
    </row>
    <row r="74" spans="1:9" ht="15" customHeight="1">
      <c r="A74" s="648" t="s">
        <v>2516</v>
      </c>
      <c r="B74" s="649">
        <v>930</v>
      </c>
      <c r="C74" s="650">
        <v>276</v>
      </c>
      <c r="D74" s="650">
        <v>222</v>
      </c>
      <c r="E74" s="650">
        <v>351</v>
      </c>
      <c r="F74" s="650">
        <v>79</v>
      </c>
      <c r="G74" s="711">
        <v>2</v>
      </c>
      <c r="H74" s="651" t="s">
        <v>2527</v>
      </c>
    </row>
    <row r="75" spans="1:9" ht="15" customHeight="1">
      <c r="A75" s="648" t="s">
        <v>2517</v>
      </c>
      <c r="B75" s="649">
        <v>6909</v>
      </c>
      <c r="C75" s="650">
        <v>2224</v>
      </c>
      <c r="D75" s="650">
        <v>1073</v>
      </c>
      <c r="E75" s="650">
        <v>2777</v>
      </c>
      <c r="F75" s="650">
        <v>780</v>
      </c>
      <c r="G75" s="711">
        <v>55</v>
      </c>
      <c r="H75" s="651" t="s">
        <v>2528</v>
      </c>
    </row>
    <row r="76" spans="1:9" ht="15" customHeight="1">
      <c r="A76" s="648" t="s">
        <v>2518</v>
      </c>
      <c r="B76" s="649">
        <v>633</v>
      </c>
      <c r="C76" s="650">
        <v>169</v>
      </c>
      <c r="D76" s="650">
        <v>149</v>
      </c>
      <c r="E76" s="650">
        <v>289</v>
      </c>
      <c r="F76" s="650">
        <v>20</v>
      </c>
      <c r="G76" s="711">
        <v>6</v>
      </c>
      <c r="H76" s="651" t="s">
        <v>2529</v>
      </c>
    </row>
    <row r="77" spans="1:9" ht="15" customHeight="1">
      <c r="A77" s="648" t="s">
        <v>2519</v>
      </c>
      <c r="B77" s="649">
        <v>1088</v>
      </c>
      <c r="C77" s="650">
        <v>452</v>
      </c>
      <c r="D77" s="650">
        <v>170</v>
      </c>
      <c r="E77" s="650">
        <v>439</v>
      </c>
      <c r="F77" s="650">
        <v>26</v>
      </c>
      <c r="G77" s="711">
        <v>1</v>
      </c>
      <c r="H77" s="651" t="s">
        <v>2530</v>
      </c>
    </row>
    <row r="78" spans="1:9" ht="15" customHeight="1">
      <c r="A78" s="648" t="s">
        <v>2520</v>
      </c>
      <c r="B78" s="661">
        <v>14</v>
      </c>
      <c r="C78" s="652">
        <v>7</v>
      </c>
      <c r="D78" s="652">
        <v>3</v>
      </c>
      <c r="E78" s="652">
        <v>3</v>
      </c>
      <c r="F78" s="652">
        <v>1</v>
      </c>
      <c r="G78" s="711" t="s">
        <v>41</v>
      </c>
      <c r="H78" s="651" t="s">
        <v>2531</v>
      </c>
    </row>
    <row r="79" spans="1:9" ht="15" customHeight="1">
      <c r="A79" s="648" t="s">
        <v>2521</v>
      </c>
      <c r="B79" s="649">
        <v>1776</v>
      </c>
      <c r="C79" s="650">
        <v>756</v>
      </c>
      <c r="D79" s="650">
        <v>384</v>
      </c>
      <c r="E79" s="650">
        <v>588</v>
      </c>
      <c r="F79" s="650">
        <v>35</v>
      </c>
      <c r="G79" s="711">
        <v>13</v>
      </c>
      <c r="H79" s="651" t="s">
        <v>2532</v>
      </c>
    </row>
    <row r="80" spans="1:9" ht="15" customHeight="1">
      <c r="A80" s="648" t="s">
        <v>2522</v>
      </c>
      <c r="B80" s="649">
        <v>2802</v>
      </c>
      <c r="C80" s="650">
        <v>980</v>
      </c>
      <c r="D80" s="650">
        <v>591</v>
      </c>
      <c r="E80" s="650">
        <v>1147</v>
      </c>
      <c r="F80" s="650">
        <v>83</v>
      </c>
      <c r="G80" s="711">
        <v>1</v>
      </c>
      <c r="H80" s="651" t="s">
        <v>2533</v>
      </c>
    </row>
    <row r="81" spans="1:9" ht="15" customHeight="1">
      <c r="A81" s="648" t="s">
        <v>2499</v>
      </c>
      <c r="B81" s="649">
        <v>2680</v>
      </c>
      <c r="C81" s="650">
        <v>786</v>
      </c>
      <c r="D81" s="650">
        <v>659</v>
      </c>
      <c r="E81" s="650">
        <v>1014</v>
      </c>
      <c r="F81" s="650">
        <v>207</v>
      </c>
      <c r="G81" s="711">
        <v>14</v>
      </c>
      <c r="H81" s="651" t="s">
        <v>2511</v>
      </c>
    </row>
    <row r="82" spans="1:9" ht="24.9" customHeight="1">
      <c r="A82" s="648" t="s">
        <v>2535</v>
      </c>
      <c r="B82" s="649">
        <v>149943</v>
      </c>
      <c r="C82" s="650">
        <v>54549</v>
      </c>
      <c r="D82" s="650">
        <v>31644</v>
      </c>
      <c r="E82" s="650">
        <v>50118</v>
      </c>
      <c r="F82" s="650">
        <v>12952</v>
      </c>
      <c r="G82" s="711">
        <v>680</v>
      </c>
      <c r="H82" s="651" t="s">
        <v>986</v>
      </c>
      <c r="I82" s="693"/>
    </row>
    <row r="83" spans="1:9" ht="15" customHeight="1">
      <c r="A83" s="648" t="s">
        <v>2512</v>
      </c>
      <c r="B83" s="649">
        <v>17840</v>
      </c>
      <c r="C83" s="650">
        <v>7112</v>
      </c>
      <c r="D83" s="650">
        <v>2933</v>
      </c>
      <c r="E83" s="650">
        <v>7549</v>
      </c>
      <c r="F83" s="650">
        <v>229</v>
      </c>
      <c r="G83" s="711">
        <v>17</v>
      </c>
      <c r="H83" s="651" t="s">
        <v>2523</v>
      </c>
    </row>
    <row r="84" spans="1:9" ht="15" customHeight="1">
      <c r="A84" s="648" t="s">
        <v>2513</v>
      </c>
      <c r="B84" s="649">
        <v>8090</v>
      </c>
      <c r="C84" s="650">
        <v>2465</v>
      </c>
      <c r="D84" s="650">
        <v>2600</v>
      </c>
      <c r="E84" s="650">
        <v>2358</v>
      </c>
      <c r="F84" s="650">
        <v>648</v>
      </c>
      <c r="G84" s="711">
        <v>19</v>
      </c>
      <c r="H84" s="651" t="s">
        <v>2524</v>
      </c>
    </row>
    <row r="85" spans="1:9" ht="15" customHeight="1">
      <c r="A85" s="648" t="s">
        <v>2514</v>
      </c>
      <c r="B85" s="649">
        <v>2992</v>
      </c>
      <c r="C85" s="650">
        <v>1087</v>
      </c>
      <c r="D85" s="650">
        <v>798</v>
      </c>
      <c r="E85" s="650">
        <v>1016</v>
      </c>
      <c r="F85" s="650">
        <v>90</v>
      </c>
      <c r="G85" s="711">
        <v>1</v>
      </c>
      <c r="H85" s="651" t="s">
        <v>2525</v>
      </c>
    </row>
    <row r="86" spans="1:9" ht="15" customHeight="1">
      <c r="A86" s="648" t="s">
        <v>2515</v>
      </c>
      <c r="B86" s="649">
        <v>21155</v>
      </c>
      <c r="C86" s="650">
        <v>7894</v>
      </c>
      <c r="D86" s="650">
        <v>5295</v>
      </c>
      <c r="E86" s="650">
        <v>7038</v>
      </c>
      <c r="F86" s="650">
        <v>918</v>
      </c>
      <c r="G86" s="711">
        <v>10</v>
      </c>
      <c r="H86" s="651" t="s">
        <v>2526</v>
      </c>
    </row>
    <row r="87" spans="1:9" ht="15" customHeight="1">
      <c r="A87" s="648" t="s">
        <v>2516</v>
      </c>
      <c r="B87" s="649">
        <v>16382</v>
      </c>
      <c r="C87" s="650">
        <v>5498</v>
      </c>
      <c r="D87" s="650">
        <v>4185</v>
      </c>
      <c r="E87" s="650">
        <v>4642</v>
      </c>
      <c r="F87" s="650">
        <v>2011</v>
      </c>
      <c r="G87" s="711">
        <v>46</v>
      </c>
      <c r="H87" s="651" t="s">
        <v>2527</v>
      </c>
    </row>
    <row r="88" spans="1:9" ht="15" customHeight="1">
      <c r="A88" s="648" t="s">
        <v>2517</v>
      </c>
      <c r="B88" s="649">
        <v>8992</v>
      </c>
      <c r="C88" s="650">
        <v>2912</v>
      </c>
      <c r="D88" s="650">
        <v>1388</v>
      </c>
      <c r="E88" s="650">
        <v>3193</v>
      </c>
      <c r="F88" s="650">
        <v>1410</v>
      </c>
      <c r="G88" s="711">
        <v>89</v>
      </c>
      <c r="H88" s="651" t="s">
        <v>2528</v>
      </c>
    </row>
    <row r="89" spans="1:9" ht="15" customHeight="1">
      <c r="A89" s="648" t="s">
        <v>2518</v>
      </c>
      <c r="B89" s="649">
        <v>4412</v>
      </c>
      <c r="C89" s="650">
        <v>1355</v>
      </c>
      <c r="D89" s="650">
        <v>1113</v>
      </c>
      <c r="E89" s="650">
        <v>1554</v>
      </c>
      <c r="F89" s="650">
        <v>353</v>
      </c>
      <c r="G89" s="711">
        <v>37</v>
      </c>
      <c r="H89" s="651" t="s">
        <v>2529</v>
      </c>
    </row>
    <row r="90" spans="1:9" ht="15" customHeight="1">
      <c r="A90" s="648" t="s">
        <v>2519</v>
      </c>
      <c r="B90" s="649">
        <v>9027</v>
      </c>
      <c r="C90" s="650">
        <v>3263</v>
      </c>
      <c r="D90" s="650">
        <v>2226</v>
      </c>
      <c r="E90" s="650">
        <v>3150</v>
      </c>
      <c r="F90" s="650">
        <v>380</v>
      </c>
      <c r="G90" s="711">
        <v>8</v>
      </c>
      <c r="H90" s="651" t="s">
        <v>2530</v>
      </c>
    </row>
    <row r="91" spans="1:9" ht="15" customHeight="1">
      <c r="A91" s="648" t="s">
        <v>2520</v>
      </c>
      <c r="B91" s="649">
        <v>409</v>
      </c>
      <c r="C91" s="650">
        <v>168</v>
      </c>
      <c r="D91" s="650">
        <v>69</v>
      </c>
      <c r="E91" s="650">
        <v>151</v>
      </c>
      <c r="F91" s="650">
        <v>17</v>
      </c>
      <c r="G91" s="711">
        <v>4</v>
      </c>
      <c r="H91" s="651" t="s">
        <v>2531</v>
      </c>
    </row>
    <row r="92" spans="1:9" ht="15" customHeight="1">
      <c r="A92" s="648" t="s">
        <v>2521</v>
      </c>
      <c r="B92" s="649">
        <v>3280</v>
      </c>
      <c r="C92" s="650">
        <v>1334</v>
      </c>
      <c r="D92" s="650">
        <v>812</v>
      </c>
      <c r="E92" s="650">
        <v>904</v>
      </c>
      <c r="F92" s="650">
        <v>216</v>
      </c>
      <c r="G92" s="711">
        <v>14</v>
      </c>
      <c r="H92" s="651" t="s">
        <v>2532</v>
      </c>
    </row>
    <row r="93" spans="1:9" ht="15" customHeight="1">
      <c r="A93" s="648" t="s">
        <v>2522</v>
      </c>
      <c r="B93" s="649">
        <v>49842</v>
      </c>
      <c r="C93" s="650">
        <v>19468</v>
      </c>
      <c r="D93" s="650">
        <v>7841</v>
      </c>
      <c r="E93" s="650">
        <v>16358</v>
      </c>
      <c r="F93" s="650">
        <v>5846</v>
      </c>
      <c r="G93" s="711">
        <v>329</v>
      </c>
      <c r="H93" s="651" t="s">
        <v>2533</v>
      </c>
    </row>
    <row r="94" spans="1:9" ht="15" customHeight="1">
      <c r="A94" s="648" t="s">
        <v>2499</v>
      </c>
      <c r="B94" s="649">
        <v>7522</v>
      </c>
      <c r="C94" s="650">
        <v>1993</v>
      </c>
      <c r="D94" s="650">
        <v>2384</v>
      </c>
      <c r="E94" s="650">
        <v>2205</v>
      </c>
      <c r="F94" s="650">
        <v>834</v>
      </c>
      <c r="G94" s="711">
        <v>106</v>
      </c>
      <c r="H94" s="651" t="s">
        <v>2511</v>
      </c>
    </row>
    <row r="95" spans="1:9" ht="15" customHeight="1">
      <c r="A95" s="648" t="s">
        <v>2536</v>
      </c>
      <c r="B95" s="649">
        <v>63405</v>
      </c>
      <c r="C95" s="650">
        <v>26777</v>
      </c>
      <c r="D95" s="650">
        <v>11911</v>
      </c>
      <c r="E95" s="650">
        <v>20495</v>
      </c>
      <c r="F95" s="650">
        <v>4112</v>
      </c>
      <c r="G95" s="711">
        <v>110</v>
      </c>
      <c r="H95" s="651" t="s">
        <v>987</v>
      </c>
      <c r="I95" s="693"/>
    </row>
    <row r="96" spans="1:9" ht="15" customHeight="1">
      <c r="A96" s="648" t="s">
        <v>2512</v>
      </c>
      <c r="B96" s="649">
        <v>14409</v>
      </c>
      <c r="C96" s="650">
        <v>5795</v>
      </c>
      <c r="D96" s="650">
        <v>1939</v>
      </c>
      <c r="E96" s="650">
        <v>6560</v>
      </c>
      <c r="F96" s="650">
        <v>115</v>
      </c>
      <c r="G96" s="711" t="s">
        <v>41</v>
      </c>
      <c r="H96" s="651" t="s">
        <v>2523</v>
      </c>
    </row>
    <row r="97" spans="1:8" ht="15" customHeight="1">
      <c r="A97" s="648" t="s">
        <v>2513</v>
      </c>
      <c r="B97" s="649">
        <v>265</v>
      </c>
      <c r="C97" s="650">
        <v>101</v>
      </c>
      <c r="D97" s="650">
        <v>82</v>
      </c>
      <c r="E97" s="650">
        <v>79</v>
      </c>
      <c r="F97" s="650">
        <v>3</v>
      </c>
      <c r="G97" s="711" t="s">
        <v>41</v>
      </c>
      <c r="H97" s="651" t="s">
        <v>2524</v>
      </c>
    </row>
    <row r="98" spans="1:8" ht="15" customHeight="1">
      <c r="A98" s="648" t="s">
        <v>2514</v>
      </c>
      <c r="B98" s="649">
        <v>647</v>
      </c>
      <c r="C98" s="650">
        <v>342</v>
      </c>
      <c r="D98" s="650">
        <v>156</v>
      </c>
      <c r="E98" s="650">
        <v>142</v>
      </c>
      <c r="F98" s="650">
        <v>7</v>
      </c>
      <c r="G98" s="711" t="s">
        <v>41</v>
      </c>
      <c r="H98" s="651" t="s">
        <v>2525</v>
      </c>
    </row>
    <row r="99" spans="1:8" ht="15" customHeight="1">
      <c r="A99" s="648" t="s">
        <v>2515</v>
      </c>
      <c r="B99" s="649">
        <v>9013</v>
      </c>
      <c r="C99" s="650">
        <v>4016</v>
      </c>
      <c r="D99" s="650">
        <v>2210</v>
      </c>
      <c r="E99" s="650">
        <v>2461</v>
      </c>
      <c r="F99" s="650">
        <v>326</v>
      </c>
      <c r="G99" s="711" t="s">
        <v>41</v>
      </c>
      <c r="H99" s="651" t="s">
        <v>2526</v>
      </c>
    </row>
    <row r="100" spans="1:8" ht="15" customHeight="1">
      <c r="A100" s="648" t="s">
        <v>2516</v>
      </c>
      <c r="B100" s="649">
        <v>2278</v>
      </c>
      <c r="C100" s="650">
        <v>1149</v>
      </c>
      <c r="D100" s="650">
        <v>454</v>
      </c>
      <c r="E100" s="650">
        <v>530</v>
      </c>
      <c r="F100" s="650">
        <v>145</v>
      </c>
      <c r="G100" s="711" t="s">
        <v>41</v>
      </c>
      <c r="H100" s="651" t="s">
        <v>2527</v>
      </c>
    </row>
    <row r="101" spans="1:8" ht="15" customHeight="1">
      <c r="A101" s="648" t="s">
        <v>2517</v>
      </c>
      <c r="B101" s="649">
        <v>2540</v>
      </c>
      <c r="C101" s="650">
        <v>618</v>
      </c>
      <c r="D101" s="650">
        <v>625</v>
      </c>
      <c r="E101" s="650">
        <v>761</v>
      </c>
      <c r="F101" s="650">
        <v>500</v>
      </c>
      <c r="G101" s="711">
        <v>36</v>
      </c>
      <c r="H101" s="651" t="s">
        <v>2528</v>
      </c>
    </row>
    <row r="102" spans="1:8" ht="15" customHeight="1">
      <c r="A102" s="648" t="s">
        <v>2518</v>
      </c>
      <c r="B102" s="649">
        <v>162</v>
      </c>
      <c r="C102" s="650">
        <v>73</v>
      </c>
      <c r="D102" s="650">
        <v>52</v>
      </c>
      <c r="E102" s="650">
        <v>35</v>
      </c>
      <c r="F102" s="650">
        <v>2</v>
      </c>
      <c r="G102" s="711">
        <v>0</v>
      </c>
      <c r="H102" s="651" t="s">
        <v>2529</v>
      </c>
    </row>
    <row r="103" spans="1:8" ht="15" customHeight="1">
      <c r="A103" s="648" t="s">
        <v>2519</v>
      </c>
      <c r="B103" s="649">
        <v>9443</v>
      </c>
      <c r="C103" s="650">
        <v>3950</v>
      </c>
      <c r="D103" s="650">
        <v>2624</v>
      </c>
      <c r="E103" s="650">
        <v>2747</v>
      </c>
      <c r="F103" s="650">
        <v>119</v>
      </c>
      <c r="G103" s="711">
        <v>3</v>
      </c>
      <c r="H103" s="651" t="s">
        <v>2530</v>
      </c>
    </row>
    <row r="104" spans="1:8" ht="15" customHeight="1">
      <c r="A104" s="648" t="s">
        <v>2520</v>
      </c>
      <c r="B104" s="661">
        <v>43</v>
      </c>
      <c r="C104" s="652">
        <v>30</v>
      </c>
      <c r="D104" s="652">
        <v>2</v>
      </c>
      <c r="E104" s="652">
        <v>11</v>
      </c>
      <c r="F104" s="652" t="s">
        <v>41</v>
      </c>
      <c r="G104" s="711" t="s">
        <v>41</v>
      </c>
      <c r="H104" s="651" t="s">
        <v>2531</v>
      </c>
    </row>
    <row r="105" spans="1:8" ht="15" customHeight="1">
      <c r="A105" s="648" t="s">
        <v>2521</v>
      </c>
      <c r="B105" s="661">
        <v>697</v>
      </c>
      <c r="C105" s="652">
        <v>403</v>
      </c>
      <c r="D105" s="652">
        <v>103</v>
      </c>
      <c r="E105" s="652">
        <v>134</v>
      </c>
      <c r="F105" s="652">
        <v>57</v>
      </c>
      <c r="G105" s="711" t="s">
        <v>41</v>
      </c>
      <c r="H105" s="651" t="s">
        <v>2532</v>
      </c>
    </row>
    <row r="106" spans="1:8" ht="15" customHeight="1">
      <c r="A106" s="648" t="s">
        <v>2522</v>
      </c>
      <c r="B106" s="649">
        <v>21686</v>
      </c>
      <c r="C106" s="650">
        <v>9532</v>
      </c>
      <c r="D106" s="650">
        <v>3035</v>
      </c>
      <c r="E106" s="650">
        <v>6492</v>
      </c>
      <c r="F106" s="650">
        <v>2565</v>
      </c>
      <c r="G106" s="655">
        <v>62</v>
      </c>
      <c r="H106" s="651" t="s">
        <v>2533</v>
      </c>
    </row>
    <row r="107" spans="1:8" ht="15" customHeight="1">
      <c r="A107" s="648" t="s">
        <v>2499</v>
      </c>
      <c r="B107" s="649">
        <v>2222</v>
      </c>
      <c r="C107" s="650">
        <v>768</v>
      </c>
      <c r="D107" s="650">
        <v>629</v>
      </c>
      <c r="E107" s="650">
        <v>543</v>
      </c>
      <c r="F107" s="650">
        <v>273</v>
      </c>
      <c r="G107" s="655">
        <v>9</v>
      </c>
      <c r="H107" s="651" t="s">
        <v>2511</v>
      </c>
    </row>
    <row r="108" spans="1:8" ht="15" customHeight="1">
      <c r="A108" s="659" t="s">
        <v>988</v>
      </c>
      <c r="B108" s="649">
        <v>29918841</v>
      </c>
      <c r="C108" s="650">
        <v>13086311</v>
      </c>
      <c r="D108" s="650">
        <v>6215042</v>
      </c>
      <c r="E108" s="650">
        <v>9857111</v>
      </c>
      <c r="F108" s="650">
        <v>727250</v>
      </c>
      <c r="G108" s="655">
        <v>33127</v>
      </c>
      <c r="H108" s="651" t="s">
        <v>989</v>
      </c>
    </row>
    <row r="109" spans="1:8" ht="15" customHeight="1">
      <c r="A109" s="648" t="s">
        <v>2537</v>
      </c>
      <c r="B109" s="649">
        <v>1077115</v>
      </c>
      <c r="C109" s="650">
        <v>409225</v>
      </c>
      <c r="D109" s="650">
        <v>251655</v>
      </c>
      <c r="E109" s="650">
        <v>399820</v>
      </c>
      <c r="F109" s="650">
        <v>15925</v>
      </c>
      <c r="G109" s="655">
        <v>490</v>
      </c>
      <c r="H109" s="651" t="s">
        <v>2523</v>
      </c>
    </row>
    <row r="110" spans="1:8" ht="15" customHeight="1">
      <c r="A110" s="648" t="s">
        <v>2538</v>
      </c>
      <c r="B110" s="649">
        <v>2736779</v>
      </c>
      <c r="C110" s="650">
        <v>1208619</v>
      </c>
      <c r="D110" s="650">
        <v>628852</v>
      </c>
      <c r="E110" s="650">
        <v>786484</v>
      </c>
      <c r="F110" s="650">
        <v>111517</v>
      </c>
      <c r="G110" s="655">
        <v>1307</v>
      </c>
      <c r="H110" s="651" t="s">
        <v>2524</v>
      </c>
    </row>
    <row r="111" spans="1:8" ht="15" customHeight="1">
      <c r="A111" s="648" t="s">
        <v>2539</v>
      </c>
      <c r="B111" s="649">
        <v>3875908</v>
      </c>
      <c r="C111" s="650">
        <v>1971543</v>
      </c>
      <c r="D111" s="650">
        <v>776859</v>
      </c>
      <c r="E111" s="650">
        <v>1083273</v>
      </c>
      <c r="F111" s="650">
        <v>44083</v>
      </c>
      <c r="G111" s="711">
        <v>150</v>
      </c>
      <c r="H111" s="651" t="s">
        <v>2525</v>
      </c>
    </row>
    <row r="112" spans="1:8" ht="15" customHeight="1">
      <c r="A112" s="648" t="s">
        <v>2540</v>
      </c>
      <c r="B112" s="649">
        <v>9533880</v>
      </c>
      <c r="C112" s="650">
        <v>4737070</v>
      </c>
      <c r="D112" s="650">
        <v>1800013</v>
      </c>
      <c r="E112" s="650">
        <v>2894342</v>
      </c>
      <c r="F112" s="650">
        <v>101665</v>
      </c>
      <c r="G112" s="655">
        <v>790</v>
      </c>
      <c r="H112" s="651" t="s">
        <v>2526</v>
      </c>
    </row>
    <row r="113" spans="1:9" ht="15" customHeight="1">
      <c r="A113" s="648" t="s">
        <v>2541</v>
      </c>
      <c r="B113" s="649">
        <v>1351923</v>
      </c>
      <c r="C113" s="650">
        <v>480314</v>
      </c>
      <c r="D113" s="650">
        <v>379921</v>
      </c>
      <c r="E113" s="650">
        <v>409878</v>
      </c>
      <c r="F113" s="650">
        <v>78996</v>
      </c>
      <c r="G113" s="655">
        <v>2814</v>
      </c>
      <c r="H113" s="651" t="s">
        <v>2527</v>
      </c>
    </row>
    <row r="114" spans="1:9" ht="15" customHeight="1">
      <c r="A114" s="648" t="s">
        <v>2542</v>
      </c>
      <c r="B114" s="649">
        <v>1712719</v>
      </c>
      <c r="C114" s="650">
        <v>586569</v>
      </c>
      <c r="D114" s="650">
        <v>320261</v>
      </c>
      <c r="E114" s="650">
        <v>685807</v>
      </c>
      <c r="F114" s="650">
        <v>109495</v>
      </c>
      <c r="G114" s="655">
        <v>10587</v>
      </c>
      <c r="H114" s="651" t="s">
        <v>2528</v>
      </c>
    </row>
    <row r="115" spans="1:9" ht="15" customHeight="1">
      <c r="A115" s="648" t="s">
        <v>2543</v>
      </c>
      <c r="B115" s="649">
        <v>475368</v>
      </c>
      <c r="C115" s="650">
        <v>179337</v>
      </c>
      <c r="D115" s="650">
        <v>133507</v>
      </c>
      <c r="E115" s="650">
        <v>145521</v>
      </c>
      <c r="F115" s="650">
        <v>16350</v>
      </c>
      <c r="G115" s="655">
        <v>653</v>
      </c>
      <c r="H115" s="651" t="s">
        <v>2529</v>
      </c>
    </row>
    <row r="116" spans="1:9" ht="15" customHeight="1">
      <c r="A116" s="648" t="s">
        <v>2544</v>
      </c>
      <c r="B116" s="649">
        <v>3272993</v>
      </c>
      <c r="C116" s="650">
        <v>1457654</v>
      </c>
      <c r="D116" s="650">
        <v>810855</v>
      </c>
      <c r="E116" s="650">
        <v>964464</v>
      </c>
      <c r="F116" s="650">
        <v>39177</v>
      </c>
      <c r="G116" s="655">
        <v>843</v>
      </c>
      <c r="H116" s="651" t="s">
        <v>2530</v>
      </c>
    </row>
    <row r="117" spans="1:9" ht="15" customHeight="1">
      <c r="A117" s="648" t="s">
        <v>2545</v>
      </c>
      <c r="B117" s="649">
        <v>146448</v>
      </c>
      <c r="C117" s="650">
        <v>73260</v>
      </c>
      <c r="D117" s="650">
        <v>34370</v>
      </c>
      <c r="E117" s="650">
        <v>35816</v>
      </c>
      <c r="F117" s="650">
        <v>2833</v>
      </c>
      <c r="G117" s="655">
        <v>169</v>
      </c>
      <c r="H117" s="651" t="s">
        <v>2531</v>
      </c>
    </row>
    <row r="118" spans="1:9" ht="15" customHeight="1">
      <c r="A118" s="648" t="s">
        <v>2546</v>
      </c>
      <c r="B118" s="649">
        <v>1718090</v>
      </c>
      <c r="C118" s="650">
        <v>809841</v>
      </c>
      <c r="D118" s="650">
        <v>389834</v>
      </c>
      <c r="E118" s="650">
        <v>492780</v>
      </c>
      <c r="F118" s="650">
        <v>23923</v>
      </c>
      <c r="G118" s="655">
        <v>1712</v>
      </c>
      <c r="H118" s="651" t="s">
        <v>2532</v>
      </c>
    </row>
    <row r="119" spans="1:9" ht="15" customHeight="1">
      <c r="A119" s="648" t="s">
        <v>2547</v>
      </c>
      <c r="B119" s="649">
        <v>1099838</v>
      </c>
      <c r="C119" s="650">
        <v>407403</v>
      </c>
      <c r="D119" s="650">
        <v>210554</v>
      </c>
      <c r="E119" s="650">
        <v>382053</v>
      </c>
      <c r="F119" s="650">
        <v>94623</v>
      </c>
      <c r="G119" s="655">
        <v>5205</v>
      </c>
      <c r="H119" s="651" t="s">
        <v>2533</v>
      </c>
    </row>
    <row r="120" spans="1:9" ht="15" customHeight="1">
      <c r="A120" s="648" t="s">
        <v>2548</v>
      </c>
      <c r="B120" s="649">
        <v>2917780</v>
      </c>
      <c r="C120" s="650">
        <v>765476</v>
      </c>
      <c r="D120" s="650">
        <v>478361</v>
      </c>
      <c r="E120" s="650">
        <v>1576873</v>
      </c>
      <c r="F120" s="650">
        <v>88663</v>
      </c>
      <c r="G120" s="655">
        <v>8407</v>
      </c>
      <c r="H120" s="651" t="s">
        <v>2511</v>
      </c>
    </row>
    <row r="121" spans="1:9" ht="15" customHeight="1">
      <c r="A121" s="659" t="s">
        <v>990</v>
      </c>
      <c r="B121" s="649">
        <v>9200</v>
      </c>
      <c r="C121" s="650">
        <v>2752</v>
      </c>
      <c r="D121" s="650">
        <v>2610</v>
      </c>
      <c r="E121" s="650">
        <v>3336</v>
      </c>
      <c r="F121" s="650">
        <v>490</v>
      </c>
      <c r="G121" s="655">
        <v>12</v>
      </c>
      <c r="H121" s="651" t="s">
        <v>991</v>
      </c>
    </row>
    <row r="122" spans="1:9" ht="15" customHeight="1">
      <c r="A122" s="648" t="s">
        <v>2664</v>
      </c>
      <c r="B122" s="649">
        <v>1243</v>
      </c>
      <c r="C122" s="650">
        <v>363</v>
      </c>
      <c r="D122" s="650">
        <v>374</v>
      </c>
      <c r="E122" s="650">
        <v>450</v>
      </c>
      <c r="F122" s="650">
        <v>54</v>
      </c>
      <c r="G122" s="711">
        <v>2</v>
      </c>
      <c r="H122" s="651" t="s">
        <v>2670</v>
      </c>
    </row>
    <row r="123" spans="1:9" ht="15" customHeight="1">
      <c r="A123" s="648" t="s">
        <v>2665</v>
      </c>
      <c r="B123" s="649">
        <v>1573</v>
      </c>
      <c r="C123" s="650">
        <v>450</v>
      </c>
      <c r="D123" s="650">
        <v>410</v>
      </c>
      <c r="E123" s="650">
        <v>643</v>
      </c>
      <c r="F123" s="650">
        <v>69</v>
      </c>
      <c r="G123" s="711">
        <v>1</v>
      </c>
      <c r="H123" s="651" t="s">
        <v>2671</v>
      </c>
    </row>
    <row r="124" spans="1:9" ht="15" customHeight="1">
      <c r="A124" s="648" t="s">
        <v>2666</v>
      </c>
      <c r="B124" s="649">
        <v>2007</v>
      </c>
      <c r="C124" s="650">
        <v>609</v>
      </c>
      <c r="D124" s="650">
        <v>543</v>
      </c>
      <c r="E124" s="650">
        <v>754</v>
      </c>
      <c r="F124" s="650">
        <v>99</v>
      </c>
      <c r="G124" s="711">
        <v>2</v>
      </c>
      <c r="H124" s="651" t="s">
        <v>2672</v>
      </c>
    </row>
    <row r="125" spans="1:9" ht="15" customHeight="1">
      <c r="A125" s="648" t="s">
        <v>2667</v>
      </c>
      <c r="B125" s="649">
        <v>1172</v>
      </c>
      <c r="C125" s="650">
        <v>410</v>
      </c>
      <c r="D125" s="650">
        <v>261</v>
      </c>
      <c r="E125" s="650">
        <v>472</v>
      </c>
      <c r="F125" s="650">
        <v>25</v>
      </c>
      <c r="G125" s="711">
        <v>4</v>
      </c>
      <c r="H125" s="663" t="s">
        <v>2673</v>
      </c>
    </row>
    <row r="126" spans="1:9" ht="15" customHeight="1">
      <c r="A126" s="648" t="s">
        <v>2668</v>
      </c>
      <c r="B126" s="649">
        <v>2643</v>
      </c>
      <c r="C126" s="650">
        <v>779</v>
      </c>
      <c r="D126" s="650">
        <v>849</v>
      </c>
      <c r="E126" s="650">
        <v>841</v>
      </c>
      <c r="F126" s="650">
        <v>171</v>
      </c>
      <c r="G126" s="711">
        <v>3</v>
      </c>
      <c r="H126" s="651" t="s">
        <v>2674</v>
      </c>
    </row>
    <row r="127" spans="1:9" ht="15" customHeight="1">
      <c r="A127" s="648" t="s">
        <v>2669</v>
      </c>
      <c r="B127" s="649">
        <v>562</v>
      </c>
      <c r="C127" s="650">
        <v>141</v>
      </c>
      <c r="D127" s="650">
        <v>173</v>
      </c>
      <c r="E127" s="650">
        <v>176</v>
      </c>
      <c r="F127" s="650">
        <v>72</v>
      </c>
      <c r="G127" s="711" t="s">
        <v>41</v>
      </c>
      <c r="H127" s="651" t="s">
        <v>2511</v>
      </c>
    </row>
    <row r="128" spans="1:9" ht="15" customHeight="1">
      <c r="A128" s="648" t="s">
        <v>992</v>
      </c>
      <c r="B128" s="649">
        <v>7959</v>
      </c>
      <c r="C128" s="650">
        <v>2370</v>
      </c>
      <c r="D128" s="650">
        <v>2309</v>
      </c>
      <c r="E128" s="650">
        <v>2916</v>
      </c>
      <c r="F128" s="650">
        <v>356</v>
      </c>
      <c r="G128" s="711">
        <v>8</v>
      </c>
      <c r="H128" s="651" t="s">
        <v>993</v>
      </c>
      <c r="I128" s="693"/>
    </row>
    <row r="129" spans="1:8" ht="15" customHeight="1">
      <c r="A129" s="648" t="s">
        <v>2664</v>
      </c>
      <c r="B129" s="649">
        <v>1117</v>
      </c>
      <c r="C129" s="650">
        <v>336</v>
      </c>
      <c r="D129" s="650">
        <v>336</v>
      </c>
      <c r="E129" s="650">
        <v>396</v>
      </c>
      <c r="F129" s="650">
        <v>47</v>
      </c>
      <c r="G129" s="711">
        <v>2</v>
      </c>
      <c r="H129" s="651" t="s">
        <v>2670</v>
      </c>
    </row>
    <row r="130" spans="1:8" ht="15" customHeight="1">
      <c r="A130" s="648" t="s">
        <v>2665</v>
      </c>
      <c r="B130" s="649">
        <v>1338</v>
      </c>
      <c r="C130" s="650">
        <v>379</v>
      </c>
      <c r="D130" s="650">
        <v>350</v>
      </c>
      <c r="E130" s="650">
        <v>561</v>
      </c>
      <c r="F130" s="650">
        <v>48</v>
      </c>
      <c r="G130" s="711" t="s">
        <v>41</v>
      </c>
      <c r="H130" s="651" t="s">
        <v>2671</v>
      </c>
    </row>
    <row r="131" spans="1:8" ht="15" customHeight="1">
      <c r="A131" s="648" t="s">
        <v>2666</v>
      </c>
      <c r="B131" s="649">
        <v>1811</v>
      </c>
      <c r="C131" s="650">
        <v>536</v>
      </c>
      <c r="D131" s="650">
        <v>497</v>
      </c>
      <c r="E131" s="650">
        <v>687</v>
      </c>
      <c r="F131" s="650">
        <v>89</v>
      </c>
      <c r="G131" s="711">
        <v>2</v>
      </c>
      <c r="H131" s="651" t="s">
        <v>2672</v>
      </c>
    </row>
    <row r="132" spans="1:8" ht="15" customHeight="1">
      <c r="A132" s="648" t="s">
        <v>2667</v>
      </c>
      <c r="B132" s="649">
        <v>994</v>
      </c>
      <c r="C132" s="650">
        <v>320</v>
      </c>
      <c r="D132" s="650">
        <v>231</v>
      </c>
      <c r="E132" s="650">
        <v>426</v>
      </c>
      <c r="F132" s="650">
        <v>14</v>
      </c>
      <c r="G132" s="711">
        <v>3</v>
      </c>
      <c r="H132" s="663" t="s">
        <v>2673</v>
      </c>
    </row>
    <row r="133" spans="1:8" ht="15" customHeight="1">
      <c r="A133" s="648" t="s">
        <v>2668</v>
      </c>
      <c r="B133" s="649">
        <v>2215</v>
      </c>
      <c r="C133" s="650">
        <v>675</v>
      </c>
      <c r="D133" s="650">
        <v>738</v>
      </c>
      <c r="E133" s="650">
        <v>689</v>
      </c>
      <c r="F133" s="650">
        <v>112</v>
      </c>
      <c r="G133" s="711">
        <v>1</v>
      </c>
      <c r="H133" s="651" t="s">
        <v>2674</v>
      </c>
    </row>
    <row r="134" spans="1:8" ht="15" customHeight="1">
      <c r="A134" s="648" t="s">
        <v>2669</v>
      </c>
      <c r="B134" s="649">
        <v>484</v>
      </c>
      <c r="C134" s="650">
        <v>124</v>
      </c>
      <c r="D134" s="650">
        <v>157</v>
      </c>
      <c r="E134" s="650">
        <v>157</v>
      </c>
      <c r="F134" s="650">
        <v>46</v>
      </c>
      <c r="G134" s="711" t="s">
        <v>41</v>
      </c>
      <c r="H134" s="651" t="s">
        <v>2511</v>
      </c>
    </row>
    <row r="135" spans="1:8" ht="15" customHeight="1">
      <c r="A135" s="659" t="s">
        <v>994</v>
      </c>
      <c r="B135" s="649">
        <v>159960</v>
      </c>
      <c r="C135" s="650">
        <v>51353</v>
      </c>
      <c r="D135" s="650">
        <v>43246</v>
      </c>
      <c r="E135" s="650">
        <v>57932</v>
      </c>
      <c r="F135" s="650">
        <v>7303</v>
      </c>
      <c r="G135" s="711">
        <v>126</v>
      </c>
      <c r="H135" s="651" t="s">
        <v>995</v>
      </c>
    </row>
    <row r="136" spans="1:8" ht="15" customHeight="1">
      <c r="A136" s="648" t="s">
        <v>2675</v>
      </c>
      <c r="B136" s="649">
        <v>17668</v>
      </c>
      <c r="C136" s="650">
        <v>5296</v>
      </c>
      <c r="D136" s="650">
        <v>5174</v>
      </c>
      <c r="E136" s="650">
        <v>6410</v>
      </c>
      <c r="F136" s="650">
        <v>767</v>
      </c>
      <c r="G136" s="711">
        <v>21</v>
      </c>
      <c r="H136" s="651" t="s">
        <v>2670</v>
      </c>
    </row>
    <row r="137" spans="1:8" ht="15" customHeight="1">
      <c r="A137" s="648" t="s">
        <v>2676</v>
      </c>
      <c r="B137" s="649">
        <v>22238</v>
      </c>
      <c r="C137" s="650">
        <v>6996</v>
      </c>
      <c r="D137" s="650">
        <v>5801</v>
      </c>
      <c r="E137" s="650">
        <v>8825</v>
      </c>
      <c r="F137" s="650">
        <v>606</v>
      </c>
      <c r="G137" s="711">
        <v>10</v>
      </c>
      <c r="H137" s="651" t="s">
        <v>2671</v>
      </c>
    </row>
    <row r="138" spans="1:8" ht="15" customHeight="1">
      <c r="A138" s="648" t="s">
        <v>2677</v>
      </c>
      <c r="B138" s="649">
        <v>32975</v>
      </c>
      <c r="C138" s="650">
        <v>10815</v>
      </c>
      <c r="D138" s="650">
        <v>8511</v>
      </c>
      <c r="E138" s="650">
        <v>12281</v>
      </c>
      <c r="F138" s="650">
        <v>1344</v>
      </c>
      <c r="G138" s="711">
        <v>24</v>
      </c>
      <c r="H138" s="651" t="s">
        <v>2672</v>
      </c>
    </row>
    <row r="139" spans="1:8" ht="15" customHeight="1">
      <c r="A139" s="648" t="s">
        <v>2678</v>
      </c>
      <c r="B139" s="649">
        <v>24068</v>
      </c>
      <c r="C139" s="650">
        <v>9151</v>
      </c>
      <c r="D139" s="650">
        <v>5373</v>
      </c>
      <c r="E139" s="650">
        <v>8817</v>
      </c>
      <c r="F139" s="650">
        <v>678</v>
      </c>
      <c r="G139" s="711">
        <v>49</v>
      </c>
      <c r="H139" s="663" t="s">
        <v>2673</v>
      </c>
    </row>
    <row r="140" spans="1:8" ht="15" customHeight="1">
      <c r="A140" s="648" t="s">
        <v>2679</v>
      </c>
      <c r="B140" s="649">
        <v>54192</v>
      </c>
      <c r="C140" s="650">
        <v>16813</v>
      </c>
      <c r="D140" s="650">
        <v>16074</v>
      </c>
      <c r="E140" s="650">
        <v>18475</v>
      </c>
      <c r="F140" s="650">
        <v>2808</v>
      </c>
      <c r="G140" s="711">
        <v>22</v>
      </c>
      <c r="H140" s="651" t="s">
        <v>2674</v>
      </c>
    </row>
    <row r="141" spans="1:8" ht="15" customHeight="1">
      <c r="A141" s="648" t="s">
        <v>2680</v>
      </c>
      <c r="B141" s="649">
        <v>8819</v>
      </c>
      <c r="C141" s="650">
        <v>2282</v>
      </c>
      <c r="D141" s="650">
        <v>2313</v>
      </c>
      <c r="E141" s="650">
        <v>3124</v>
      </c>
      <c r="F141" s="650">
        <v>1100</v>
      </c>
      <c r="G141" s="711" t="s">
        <v>41</v>
      </c>
      <c r="H141" s="651" t="s">
        <v>2511</v>
      </c>
    </row>
    <row r="142" spans="1:8" ht="15" customHeight="1">
      <c r="A142" s="659" t="s">
        <v>996</v>
      </c>
      <c r="B142" s="649">
        <v>19267</v>
      </c>
      <c r="C142" s="650">
        <v>5615</v>
      </c>
      <c r="D142" s="650">
        <v>6083</v>
      </c>
      <c r="E142" s="650">
        <v>5180</v>
      </c>
      <c r="F142" s="650">
        <v>2280</v>
      </c>
      <c r="G142" s="711">
        <v>109</v>
      </c>
      <c r="H142" s="651" t="s">
        <v>997</v>
      </c>
    </row>
    <row r="143" spans="1:8" ht="15" customHeight="1">
      <c r="A143" s="648" t="s">
        <v>2681</v>
      </c>
      <c r="B143" s="649">
        <v>5375</v>
      </c>
      <c r="C143" s="650">
        <v>1580</v>
      </c>
      <c r="D143" s="650">
        <v>1656</v>
      </c>
      <c r="E143" s="650">
        <v>1509</v>
      </c>
      <c r="F143" s="650">
        <v>595</v>
      </c>
      <c r="G143" s="711">
        <v>35</v>
      </c>
      <c r="H143" s="651" t="s">
        <v>2692</v>
      </c>
    </row>
    <row r="144" spans="1:8" ht="15" customHeight="1">
      <c r="A144" s="648" t="s">
        <v>2682</v>
      </c>
      <c r="B144" s="649">
        <v>2980</v>
      </c>
      <c r="C144" s="650">
        <v>872</v>
      </c>
      <c r="D144" s="650">
        <v>995</v>
      </c>
      <c r="E144" s="650">
        <v>816</v>
      </c>
      <c r="F144" s="650">
        <v>285</v>
      </c>
      <c r="G144" s="711">
        <v>12</v>
      </c>
      <c r="H144" s="651" t="s">
        <v>2674</v>
      </c>
    </row>
    <row r="145" spans="1:9" ht="15" customHeight="1">
      <c r="A145" s="648" t="s">
        <v>2683</v>
      </c>
      <c r="B145" s="649">
        <v>2827</v>
      </c>
      <c r="C145" s="650">
        <v>911</v>
      </c>
      <c r="D145" s="650">
        <v>859</v>
      </c>
      <c r="E145" s="650">
        <v>828</v>
      </c>
      <c r="F145" s="650">
        <v>221</v>
      </c>
      <c r="G145" s="711">
        <v>8</v>
      </c>
      <c r="H145" s="663" t="s">
        <v>2503</v>
      </c>
    </row>
    <row r="146" spans="1:9" ht="15" customHeight="1">
      <c r="A146" s="648" t="s">
        <v>2684</v>
      </c>
      <c r="B146" s="649">
        <v>222</v>
      </c>
      <c r="C146" s="650">
        <v>98</v>
      </c>
      <c r="D146" s="650">
        <v>48</v>
      </c>
      <c r="E146" s="650">
        <v>48</v>
      </c>
      <c r="F146" s="650">
        <v>26</v>
      </c>
      <c r="G146" s="711">
        <v>2</v>
      </c>
      <c r="H146" s="651" t="s">
        <v>2693</v>
      </c>
    </row>
    <row r="147" spans="1:9" ht="15" customHeight="1">
      <c r="A147" s="648" t="s">
        <v>2685</v>
      </c>
      <c r="B147" s="649">
        <v>395</v>
      </c>
      <c r="C147" s="650">
        <v>107</v>
      </c>
      <c r="D147" s="650">
        <v>124</v>
      </c>
      <c r="E147" s="650">
        <v>130</v>
      </c>
      <c r="F147" s="650">
        <v>34</v>
      </c>
      <c r="G147" s="711" t="s">
        <v>41</v>
      </c>
      <c r="H147" s="651" t="s">
        <v>2694</v>
      </c>
    </row>
    <row r="148" spans="1:9" ht="15" customHeight="1">
      <c r="A148" s="648" t="s">
        <v>2686</v>
      </c>
      <c r="B148" s="649">
        <v>667</v>
      </c>
      <c r="C148" s="650">
        <v>236</v>
      </c>
      <c r="D148" s="650">
        <v>183</v>
      </c>
      <c r="E148" s="650">
        <v>211</v>
      </c>
      <c r="F148" s="650">
        <v>36</v>
      </c>
      <c r="G148" s="711">
        <v>1</v>
      </c>
      <c r="H148" s="651" t="s">
        <v>2670</v>
      </c>
    </row>
    <row r="149" spans="1:9" ht="15" customHeight="1">
      <c r="A149" s="648" t="s">
        <v>2687</v>
      </c>
      <c r="B149" s="649">
        <v>2737</v>
      </c>
      <c r="C149" s="650">
        <v>687</v>
      </c>
      <c r="D149" s="650">
        <v>988</v>
      </c>
      <c r="E149" s="650">
        <v>557</v>
      </c>
      <c r="F149" s="650">
        <v>485</v>
      </c>
      <c r="G149" s="711">
        <v>20</v>
      </c>
      <c r="H149" s="651" t="s">
        <v>2528</v>
      </c>
    </row>
    <row r="150" spans="1:9" ht="15" customHeight="1">
      <c r="A150" s="648" t="s">
        <v>2688</v>
      </c>
      <c r="B150" s="649">
        <v>208</v>
      </c>
      <c r="C150" s="650">
        <v>71</v>
      </c>
      <c r="D150" s="650">
        <v>44</v>
      </c>
      <c r="E150" s="650">
        <v>64</v>
      </c>
      <c r="F150" s="650">
        <v>28</v>
      </c>
      <c r="G150" s="711">
        <v>1</v>
      </c>
      <c r="H150" s="651" t="s">
        <v>2695</v>
      </c>
    </row>
    <row r="151" spans="1:9" ht="15" customHeight="1">
      <c r="A151" s="648" t="s">
        <v>2689</v>
      </c>
      <c r="B151" s="649">
        <v>1105</v>
      </c>
      <c r="C151" s="650">
        <v>273</v>
      </c>
      <c r="D151" s="650">
        <v>291</v>
      </c>
      <c r="E151" s="650">
        <v>297</v>
      </c>
      <c r="F151" s="650">
        <v>233</v>
      </c>
      <c r="G151" s="711">
        <v>11</v>
      </c>
      <c r="H151" s="651" t="s">
        <v>2696</v>
      </c>
    </row>
    <row r="152" spans="1:9" ht="15" customHeight="1">
      <c r="A152" s="648" t="s">
        <v>2690</v>
      </c>
      <c r="B152" s="649">
        <v>399</v>
      </c>
      <c r="C152" s="650">
        <v>126</v>
      </c>
      <c r="D152" s="650">
        <v>114</v>
      </c>
      <c r="E152" s="650">
        <v>145</v>
      </c>
      <c r="F152" s="650">
        <v>13</v>
      </c>
      <c r="G152" s="711">
        <v>1</v>
      </c>
      <c r="H152" s="651" t="s">
        <v>2697</v>
      </c>
    </row>
    <row r="153" spans="1:9" ht="15" customHeight="1">
      <c r="A153" s="648" t="s">
        <v>2691</v>
      </c>
      <c r="B153" s="649">
        <v>99</v>
      </c>
      <c r="C153" s="650">
        <v>35</v>
      </c>
      <c r="D153" s="650">
        <v>31</v>
      </c>
      <c r="E153" s="650">
        <v>30</v>
      </c>
      <c r="F153" s="650">
        <v>3</v>
      </c>
      <c r="G153" s="711" t="s">
        <v>41</v>
      </c>
      <c r="H153" s="651" t="s">
        <v>2698</v>
      </c>
    </row>
    <row r="154" spans="1:9" ht="15" customHeight="1">
      <c r="A154" s="648" t="s">
        <v>2499</v>
      </c>
      <c r="B154" s="649">
        <v>2253</v>
      </c>
      <c r="C154" s="650">
        <v>619</v>
      </c>
      <c r="D154" s="650">
        <v>750</v>
      </c>
      <c r="E154" s="650">
        <v>545</v>
      </c>
      <c r="F154" s="650">
        <v>321</v>
      </c>
      <c r="G154" s="711">
        <v>18</v>
      </c>
      <c r="H154" s="651" t="s">
        <v>2511</v>
      </c>
    </row>
    <row r="155" spans="1:9" ht="15" customHeight="1">
      <c r="A155" s="648" t="s">
        <v>998</v>
      </c>
      <c r="B155" s="649">
        <v>16105</v>
      </c>
      <c r="C155" s="650">
        <v>4457</v>
      </c>
      <c r="D155" s="650">
        <v>5331</v>
      </c>
      <c r="E155" s="650">
        <v>4406</v>
      </c>
      <c r="F155" s="650">
        <v>1812</v>
      </c>
      <c r="G155" s="711">
        <v>99</v>
      </c>
      <c r="H155" s="663" t="s">
        <v>999</v>
      </c>
      <c r="I155" s="693"/>
    </row>
    <row r="156" spans="1:9" ht="15" customHeight="1">
      <c r="A156" s="648" t="s">
        <v>2681</v>
      </c>
      <c r="B156" s="649">
        <v>4885</v>
      </c>
      <c r="C156" s="650">
        <v>1308</v>
      </c>
      <c r="D156" s="650">
        <v>1592</v>
      </c>
      <c r="E156" s="650">
        <v>1404</v>
      </c>
      <c r="F156" s="650">
        <v>546</v>
      </c>
      <c r="G156" s="711">
        <v>35</v>
      </c>
      <c r="H156" s="651" t="s">
        <v>2692</v>
      </c>
    </row>
    <row r="157" spans="1:9" ht="15" customHeight="1">
      <c r="A157" s="648" t="s">
        <v>2682</v>
      </c>
      <c r="B157" s="649">
        <v>2324</v>
      </c>
      <c r="C157" s="650">
        <v>657</v>
      </c>
      <c r="D157" s="650">
        <v>812</v>
      </c>
      <c r="E157" s="650">
        <v>639</v>
      </c>
      <c r="F157" s="650">
        <v>207</v>
      </c>
      <c r="G157" s="711">
        <v>9</v>
      </c>
      <c r="H157" s="651" t="s">
        <v>2674</v>
      </c>
    </row>
    <row r="158" spans="1:9" ht="15" customHeight="1">
      <c r="A158" s="648" t="s">
        <v>2683</v>
      </c>
      <c r="B158" s="649">
        <v>2515</v>
      </c>
      <c r="C158" s="650">
        <v>807</v>
      </c>
      <c r="D158" s="650">
        <v>790</v>
      </c>
      <c r="E158" s="650">
        <v>742</v>
      </c>
      <c r="F158" s="650">
        <v>168</v>
      </c>
      <c r="G158" s="711">
        <v>8</v>
      </c>
      <c r="H158" s="663" t="s">
        <v>2503</v>
      </c>
    </row>
    <row r="159" spans="1:9" ht="15" customHeight="1">
      <c r="A159" s="648" t="s">
        <v>2684</v>
      </c>
      <c r="B159" s="661">
        <v>146</v>
      </c>
      <c r="C159" s="652">
        <v>52</v>
      </c>
      <c r="D159" s="652">
        <v>38</v>
      </c>
      <c r="E159" s="652">
        <v>35</v>
      </c>
      <c r="F159" s="652">
        <v>19</v>
      </c>
      <c r="G159" s="711">
        <v>2</v>
      </c>
      <c r="H159" s="651" t="s">
        <v>2693</v>
      </c>
    </row>
    <row r="160" spans="1:9" ht="15" customHeight="1">
      <c r="A160" s="648" t="s">
        <v>2685</v>
      </c>
      <c r="B160" s="661">
        <v>350</v>
      </c>
      <c r="C160" s="652">
        <v>96</v>
      </c>
      <c r="D160" s="652">
        <v>117</v>
      </c>
      <c r="E160" s="652">
        <v>121</v>
      </c>
      <c r="F160" s="652">
        <v>16</v>
      </c>
      <c r="G160" s="711">
        <v>0</v>
      </c>
      <c r="H160" s="651" t="s">
        <v>2694</v>
      </c>
    </row>
    <row r="161" spans="1:9" ht="15" customHeight="1">
      <c r="A161" s="648" t="s">
        <v>2686</v>
      </c>
      <c r="B161" s="661">
        <v>549</v>
      </c>
      <c r="C161" s="652">
        <v>152</v>
      </c>
      <c r="D161" s="652">
        <v>163</v>
      </c>
      <c r="E161" s="652">
        <v>201</v>
      </c>
      <c r="F161" s="652">
        <v>32</v>
      </c>
      <c r="G161" s="711">
        <v>1</v>
      </c>
      <c r="H161" s="651" t="s">
        <v>2670</v>
      </c>
    </row>
    <row r="162" spans="1:9" ht="15" customHeight="1">
      <c r="A162" s="648" t="s">
        <v>2687</v>
      </c>
      <c r="B162" s="649">
        <v>2087</v>
      </c>
      <c r="C162" s="650">
        <v>502</v>
      </c>
      <c r="D162" s="650">
        <v>791</v>
      </c>
      <c r="E162" s="650">
        <v>423</v>
      </c>
      <c r="F162" s="650">
        <v>352</v>
      </c>
      <c r="G162" s="711">
        <v>19</v>
      </c>
      <c r="H162" s="651" t="s">
        <v>2528</v>
      </c>
    </row>
    <row r="163" spans="1:9" ht="15" customHeight="1">
      <c r="A163" s="648" t="s">
        <v>2688</v>
      </c>
      <c r="B163" s="649">
        <v>173</v>
      </c>
      <c r="C163" s="650">
        <v>60</v>
      </c>
      <c r="D163" s="650">
        <v>40</v>
      </c>
      <c r="E163" s="650">
        <v>53</v>
      </c>
      <c r="F163" s="650">
        <v>19</v>
      </c>
      <c r="G163" s="711">
        <v>1</v>
      </c>
      <c r="H163" s="651" t="s">
        <v>2695</v>
      </c>
    </row>
    <row r="164" spans="1:9" ht="15" customHeight="1">
      <c r="A164" s="648" t="s">
        <v>2689</v>
      </c>
      <c r="B164" s="649">
        <v>847</v>
      </c>
      <c r="C164" s="650">
        <v>185</v>
      </c>
      <c r="D164" s="650">
        <v>231</v>
      </c>
      <c r="E164" s="650">
        <v>228</v>
      </c>
      <c r="F164" s="650">
        <v>195</v>
      </c>
      <c r="G164" s="711">
        <v>8</v>
      </c>
      <c r="H164" s="651" t="s">
        <v>2696</v>
      </c>
    </row>
    <row r="165" spans="1:9" ht="15" customHeight="1">
      <c r="A165" s="648" t="s">
        <v>2690</v>
      </c>
      <c r="B165" s="649">
        <v>233</v>
      </c>
      <c r="C165" s="650">
        <v>84</v>
      </c>
      <c r="D165" s="650">
        <v>60</v>
      </c>
      <c r="E165" s="650">
        <v>84</v>
      </c>
      <c r="F165" s="650">
        <v>5</v>
      </c>
      <c r="G165" s="711" t="s">
        <v>41</v>
      </c>
      <c r="H165" s="651" t="s">
        <v>2697</v>
      </c>
    </row>
    <row r="166" spans="1:9" ht="15" customHeight="1">
      <c r="A166" s="648" t="s">
        <v>2691</v>
      </c>
      <c r="B166" s="649">
        <v>91</v>
      </c>
      <c r="C166" s="650">
        <v>33</v>
      </c>
      <c r="D166" s="650">
        <v>27</v>
      </c>
      <c r="E166" s="650">
        <v>29</v>
      </c>
      <c r="F166" s="650">
        <v>2</v>
      </c>
      <c r="G166" s="711">
        <v>0</v>
      </c>
      <c r="H166" s="651" t="s">
        <v>2698</v>
      </c>
    </row>
    <row r="167" spans="1:9" ht="15" customHeight="1">
      <c r="A167" s="648" t="s">
        <v>2499</v>
      </c>
      <c r="B167" s="649">
        <v>1905</v>
      </c>
      <c r="C167" s="650">
        <v>521</v>
      </c>
      <c r="D167" s="650">
        <v>670</v>
      </c>
      <c r="E167" s="650">
        <v>447</v>
      </c>
      <c r="F167" s="650">
        <v>251</v>
      </c>
      <c r="G167" s="711">
        <v>16</v>
      </c>
      <c r="H167" s="651" t="s">
        <v>2511</v>
      </c>
    </row>
    <row r="168" spans="1:9" ht="15" customHeight="1">
      <c r="A168" s="648" t="s">
        <v>1000</v>
      </c>
      <c r="B168" s="649">
        <v>13724</v>
      </c>
      <c r="C168" s="650">
        <v>4139</v>
      </c>
      <c r="D168" s="650">
        <v>4630</v>
      </c>
      <c r="E168" s="650">
        <v>3465</v>
      </c>
      <c r="F168" s="650">
        <v>1419</v>
      </c>
      <c r="G168" s="711">
        <v>71</v>
      </c>
      <c r="H168" s="663" t="s">
        <v>1001</v>
      </c>
      <c r="I168" s="693"/>
    </row>
    <row r="169" spans="1:9" ht="15" customHeight="1">
      <c r="A169" s="648" t="s">
        <v>2681</v>
      </c>
      <c r="B169" s="649">
        <v>4183</v>
      </c>
      <c r="C169" s="650">
        <v>1287</v>
      </c>
      <c r="D169" s="650">
        <v>1349</v>
      </c>
      <c r="E169" s="650">
        <v>1066</v>
      </c>
      <c r="F169" s="650">
        <v>449</v>
      </c>
      <c r="G169" s="711">
        <v>32</v>
      </c>
      <c r="H169" s="651" t="s">
        <v>2692</v>
      </c>
    </row>
    <row r="170" spans="1:9" ht="15" customHeight="1">
      <c r="A170" s="648" t="s">
        <v>2682</v>
      </c>
      <c r="B170" s="649">
        <v>2589</v>
      </c>
      <c r="C170" s="650">
        <v>781</v>
      </c>
      <c r="D170" s="650">
        <v>895</v>
      </c>
      <c r="E170" s="650">
        <v>683</v>
      </c>
      <c r="F170" s="650">
        <v>219</v>
      </c>
      <c r="G170" s="711">
        <v>11</v>
      </c>
      <c r="H170" s="651" t="s">
        <v>2674</v>
      </c>
    </row>
    <row r="171" spans="1:9" ht="15" customHeight="1">
      <c r="A171" s="648" t="s">
        <v>2683</v>
      </c>
      <c r="B171" s="649">
        <v>2213</v>
      </c>
      <c r="C171" s="650">
        <v>723</v>
      </c>
      <c r="D171" s="650">
        <v>740</v>
      </c>
      <c r="E171" s="650">
        <v>585</v>
      </c>
      <c r="F171" s="650">
        <v>160</v>
      </c>
      <c r="G171" s="711">
        <v>5</v>
      </c>
      <c r="H171" s="663" t="s">
        <v>2503</v>
      </c>
    </row>
    <row r="172" spans="1:9" ht="15" customHeight="1">
      <c r="A172" s="648" t="s">
        <v>2684</v>
      </c>
      <c r="B172" s="649">
        <v>151</v>
      </c>
      <c r="C172" s="650">
        <v>75</v>
      </c>
      <c r="D172" s="650">
        <v>33</v>
      </c>
      <c r="E172" s="650">
        <v>26</v>
      </c>
      <c r="F172" s="650">
        <v>17</v>
      </c>
      <c r="G172" s="711" t="s">
        <v>41</v>
      </c>
      <c r="H172" s="651" t="s">
        <v>2693</v>
      </c>
    </row>
    <row r="173" spans="1:9" ht="15" customHeight="1">
      <c r="A173" s="648" t="s">
        <v>2685</v>
      </c>
      <c r="B173" s="649">
        <v>218</v>
      </c>
      <c r="C173" s="650">
        <v>65</v>
      </c>
      <c r="D173" s="650">
        <v>81</v>
      </c>
      <c r="E173" s="650">
        <v>54</v>
      </c>
      <c r="F173" s="650">
        <v>18</v>
      </c>
      <c r="G173" s="711" t="s">
        <v>41</v>
      </c>
      <c r="H173" s="651" t="s">
        <v>2694</v>
      </c>
    </row>
    <row r="174" spans="1:9" ht="15" customHeight="1">
      <c r="A174" s="648" t="s">
        <v>2686</v>
      </c>
      <c r="B174" s="649">
        <v>383</v>
      </c>
      <c r="C174" s="650">
        <v>126</v>
      </c>
      <c r="D174" s="650">
        <v>128</v>
      </c>
      <c r="E174" s="650">
        <v>110</v>
      </c>
      <c r="F174" s="650">
        <v>19</v>
      </c>
      <c r="G174" s="711" t="s">
        <v>41</v>
      </c>
      <c r="H174" s="651" t="s">
        <v>2670</v>
      </c>
    </row>
    <row r="175" spans="1:9" ht="15" customHeight="1">
      <c r="A175" s="648" t="s">
        <v>2687</v>
      </c>
      <c r="B175" s="649">
        <v>1942</v>
      </c>
      <c r="C175" s="650">
        <v>501</v>
      </c>
      <c r="D175" s="650">
        <v>735</v>
      </c>
      <c r="E175" s="650">
        <v>402</v>
      </c>
      <c r="F175" s="650">
        <v>290</v>
      </c>
      <c r="G175" s="711">
        <v>14</v>
      </c>
      <c r="H175" s="651" t="s">
        <v>2528</v>
      </c>
    </row>
    <row r="176" spans="1:9" ht="15" customHeight="1">
      <c r="A176" s="648" t="s">
        <v>2688</v>
      </c>
      <c r="B176" s="661">
        <v>20</v>
      </c>
      <c r="C176" s="652">
        <v>2</v>
      </c>
      <c r="D176" s="652">
        <v>6</v>
      </c>
      <c r="E176" s="652">
        <v>10</v>
      </c>
      <c r="F176" s="652">
        <v>2</v>
      </c>
      <c r="G176" s="711" t="s">
        <v>41</v>
      </c>
      <c r="H176" s="651" t="s">
        <v>2695</v>
      </c>
    </row>
    <row r="177" spans="1:8" ht="15" customHeight="1">
      <c r="A177" s="648" t="s">
        <v>2689</v>
      </c>
      <c r="B177" s="661">
        <v>252</v>
      </c>
      <c r="C177" s="652">
        <v>53</v>
      </c>
      <c r="D177" s="652">
        <v>61</v>
      </c>
      <c r="E177" s="652">
        <v>85</v>
      </c>
      <c r="F177" s="652">
        <v>52</v>
      </c>
      <c r="G177" s="711">
        <v>1</v>
      </c>
      <c r="H177" s="651" t="s">
        <v>2696</v>
      </c>
    </row>
    <row r="178" spans="1:8" ht="15" customHeight="1">
      <c r="A178" s="648" t="s">
        <v>2690</v>
      </c>
      <c r="B178" s="661">
        <v>187</v>
      </c>
      <c r="C178" s="652">
        <v>64</v>
      </c>
      <c r="D178" s="652">
        <v>52</v>
      </c>
      <c r="E178" s="652">
        <v>67</v>
      </c>
      <c r="F178" s="652">
        <v>4</v>
      </c>
      <c r="G178" s="711" t="s">
        <v>41</v>
      </c>
      <c r="H178" s="651" t="s">
        <v>2697</v>
      </c>
    </row>
    <row r="179" spans="1:8" ht="15" customHeight="1">
      <c r="A179" s="648" t="s">
        <v>2691</v>
      </c>
      <c r="B179" s="661">
        <v>47</v>
      </c>
      <c r="C179" s="652">
        <v>20</v>
      </c>
      <c r="D179" s="652">
        <v>15</v>
      </c>
      <c r="E179" s="652">
        <v>12</v>
      </c>
      <c r="F179" s="652">
        <v>0</v>
      </c>
      <c r="G179" s="711" t="s">
        <v>41</v>
      </c>
      <c r="H179" s="651" t="s">
        <v>2698</v>
      </c>
    </row>
    <row r="180" spans="1:8" ht="15" customHeight="1">
      <c r="A180" s="648" t="s">
        <v>2499</v>
      </c>
      <c r="B180" s="649">
        <v>1539</v>
      </c>
      <c r="C180" s="650">
        <v>442</v>
      </c>
      <c r="D180" s="650">
        <v>535</v>
      </c>
      <c r="E180" s="650">
        <v>365</v>
      </c>
      <c r="F180" s="650">
        <v>189</v>
      </c>
      <c r="G180" s="655">
        <v>8</v>
      </c>
      <c r="H180" s="651" t="s">
        <v>2511</v>
      </c>
    </row>
    <row r="181" spans="1:8" ht="15" customHeight="1">
      <c r="A181" s="659" t="s">
        <v>1002</v>
      </c>
      <c r="B181" s="649">
        <v>402598</v>
      </c>
      <c r="C181" s="650">
        <v>118876</v>
      </c>
      <c r="D181" s="650">
        <v>124386</v>
      </c>
      <c r="E181" s="650">
        <v>116936</v>
      </c>
      <c r="F181" s="650">
        <v>41010</v>
      </c>
      <c r="G181" s="655">
        <v>1390</v>
      </c>
      <c r="H181" s="651" t="s">
        <v>1003</v>
      </c>
    </row>
    <row r="182" spans="1:8" ht="15" customHeight="1">
      <c r="A182" s="648" t="s">
        <v>2699</v>
      </c>
      <c r="B182" s="649">
        <v>82075</v>
      </c>
      <c r="C182" s="650">
        <v>24426</v>
      </c>
      <c r="D182" s="650">
        <v>22994</v>
      </c>
      <c r="E182" s="650">
        <v>27394</v>
      </c>
      <c r="F182" s="650">
        <v>6946</v>
      </c>
      <c r="G182" s="655">
        <v>315</v>
      </c>
      <c r="H182" s="651" t="s">
        <v>2692</v>
      </c>
    </row>
    <row r="183" spans="1:8" ht="15" customHeight="1">
      <c r="A183" s="648" t="s">
        <v>2700</v>
      </c>
      <c r="B183" s="649">
        <v>59275</v>
      </c>
      <c r="C183" s="650">
        <v>17085</v>
      </c>
      <c r="D183" s="650">
        <v>19022</v>
      </c>
      <c r="E183" s="650">
        <v>18090</v>
      </c>
      <c r="F183" s="650">
        <v>4958</v>
      </c>
      <c r="G183" s="655">
        <v>120</v>
      </c>
      <c r="H183" s="651" t="s">
        <v>2674</v>
      </c>
    </row>
    <row r="184" spans="1:8" ht="15" customHeight="1">
      <c r="A184" s="648" t="s">
        <v>2701</v>
      </c>
      <c r="B184" s="649">
        <v>35544</v>
      </c>
      <c r="C184" s="650">
        <v>9740</v>
      </c>
      <c r="D184" s="650">
        <v>11500</v>
      </c>
      <c r="E184" s="650">
        <v>11741</v>
      </c>
      <c r="F184" s="650">
        <v>2479</v>
      </c>
      <c r="G184" s="655">
        <v>84</v>
      </c>
      <c r="H184" s="663" t="s">
        <v>2503</v>
      </c>
    </row>
    <row r="185" spans="1:8" ht="15" customHeight="1">
      <c r="A185" s="648" t="s">
        <v>2702</v>
      </c>
      <c r="B185" s="649">
        <v>4069</v>
      </c>
      <c r="C185" s="650">
        <v>2124</v>
      </c>
      <c r="D185" s="650">
        <v>835</v>
      </c>
      <c r="E185" s="650">
        <v>783</v>
      </c>
      <c r="F185" s="650">
        <v>306</v>
      </c>
      <c r="G185" s="655">
        <v>21</v>
      </c>
      <c r="H185" s="651" t="s">
        <v>2693</v>
      </c>
    </row>
    <row r="186" spans="1:8" ht="15" customHeight="1">
      <c r="A186" s="648" t="s">
        <v>2703</v>
      </c>
      <c r="B186" s="649">
        <v>5030</v>
      </c>
      <c r="C186" s="650">
        <v>1258</v>
      </c>
      <c r="D186" s="650">
        <v>1226</v>
      </c>
      <c r="E186" s="650">
        <v>2129</v>
      </c>
      <c r="F186" s="652">
        <v>417</v>
      </c>
      <c r="G186" s="711">
        <v>0</v>
      </c>
      <c r="H186" s="651" t="s">
        <v>2694</v>
      </c>
    </row>
    <row r="187" spans="1:8" ht="15" customHeight="1">
      <c r="A187" s="648" t="s">
        <v>2704</v>
      </c>
      <c r="B187" s="649">
        <v>10053</v>
      </c>
      <c r="C187" s="650">
        <v>3820</v>
      </c>
      <c r="D187" s="650">
        <v>2443</v>
      </c>
      <c r="E187" s="650">
        <v>3209</v>
      </c>
      <c r="F187" s="652">
        <v>572</v>
      </c>
      <c r="G187" s="711">
        <v>9</v>
      </c>
      <c r="H187" s="651" t="s">
        <v>2670</v>
      </c>
    </row>
    <row r="188" spans="1:8" ht="15" customHeight="1">
      <c r="A188" s="648" t="s">
        <v>2705</v>
      </c>
      <c r="B188" s="649">
        <v>61693</v>
      </c>
      <c r="C188" s="650">
        <v>15542</v>
      </c>
      <c r="D188" s="650">
        <v>25400</v>
      </c>
      <c r="E188" s="650">
        <v>11227</v>
      </c>
      <c r="F188" s="650">
        <v>9316</v>
      </c>
      <c r="G188" s="711">
        <v>208</v>
      </c>
      <c r="H188" s="651" t="s">
        <v>2528</v>
      </c>
    </row>
    <row r="189" spans="1:8" ht="15" customHeight="1">
      <c r="A189" s="648" t="s">
        <v>2706</v>
      </c>
      <c r="B189" s="649">
        <v>4136</v>
      </c>
      <c r="C189" s="650">
        <v>1670</v>
      </c>
      <c r="D189" s="650">
        <v>864</v>
      </c>
      <c r="E189" s="650">
        <v>1084</v>
      </c>
      <c r="F189" s="650">
        <v>498</v>
      </c>
      <c r="G189" s="711">
        <v>20</v>
      </c>
      <c r="H189" s="651" t="s">
        <v>2695</v>
      </c>
    </row>
    <row r="190" spans="1:8" ht="15" customHeight="1">
      <c r="A190" s="648" t="s">
        <v>2689</v>
      </c>
      <c r="B190" s="649">
        <v>49590</v>
      </c>
      <c r="C190" s="650">
        <v>10582</v>
      </c>
      <c r="D190" s="650">
        <v>14265</v>
      </c>
      <c r="E190" s="650">
        <v>14840</v>
      </c>
      <c r="F190" s="650">
        <v>9514</v>
      </c>
      <c r="G190" s="711">
        <v>389</v>
      </c>
      <c r="H190" s="651" t="s">
        <v>2696</v>
      </c>
    </row>
    <row r="191" spans="1:8" ht="15" customHeight="1">
      <c r="A191" s="648" t="s">
        <v>2707</v>
      </c>
      <c r="B191" s="649">
        <v>40894</v>
      </c>
      <c r="C191" s="650">
        <v>13782</v>
      </c>
      <c r="D191" s="650">
        <v>11196</v>
      </c>
      <c r="E191" s="650">
        <v>15029</v>
      </c>
      <c r="F191" s="650">
        <v>871</v>
      </c>
      <c r="G191" s="711">
        <v>16</v>
      </c>
      <c r="H191" s="651" t="s">
        <v>2697</v>
      </c>
    </row>
    <row r="192" spans="1:8" ht="15" customHeight="1">
      <c r="A192" s="648" t="s">
        <v>2708</v>
      </c>
      <c r="B192" s="649">
        <v>8698</v>
      </c>
      <c r="C192" s="650">
        <v>5431</v>
      </c>
      <c r="D192" s="650">
        <v>1545</v>
      </c>
      <c r="E192" s="650">
        <v>1650</v>
      </c>
      <c r="F192" s="650">
        <v>72</v>
      </c>
      <c r="G192" s="711">
        <v>0</v>
      </c>
      <c r="H192" s="651" t="s">
        <v>2698</v>
      </c>
    </row>
    <row r="193" spans="1:9" ht="15" customHeight="1">
      <c r="A193" s="648" t="s">
        <v>2548</v>
      </c>
      <c r="B193" s="649">
        <v>41541</v>
      </c>
      <c r="C193" s="650">
        <v>13416</v>
      </c>
      <c r="D193" s="650">
        <v>13096</v>
      </c>
      <c r="E193" s="650">
        <v>9760</v>
      </c>
      <c r="F193" s="650">
        <v>5061</v>
      </c>
      <c r="G193" s="711">
        <v>208</v>
      </c>
      <c r="H193" s="651" t="s">
        <v>2511</v>
      </c>
    </row>
    <row r="194" spans="1:9" ht="15" customHeight="1">
      <c r="A194" s="659" t="s">
        <v>1004</v>
      </c>
      <c r="B194" s="649">
        <v>3512</v>
      </c>
      <c r="C194" s="650">
        <v>1215</v>
      </c>
      <c r="D194" s="650">
        <v>692</v>
      </c>
      <c r="E194" s="650">
        <v>686</v>
      </c>
      <c r="F194" s="650">
        <v>912</v>
      </c>
      <c r="G194" s="711">
        <v>7</v>
      </c>
      <c r="H194" s="651" t="s">
        <v>1005</v>
      </c>
    </row>
    <row r="195" spans="1:9" ht="15" customHeight="1">
      <c r="A195" s="648" t="s">
        <v>2709</v>
      </c>
      <c r="B195" s="649">
        <v>752</v>
      </c>
      <c r="C195" s="650">
        <v>125</v>
      </c>
      <c r="D195" s="650">
        <v>275</v>
      </c>
      <c r="E195" s="650">
        <v>152</v>
      </c>
      <c r="F195" s="650">
        <v>197</v>
      </c>
      <c r="G195" s="711">
        <v>3</v>
      </c>
      <c r="H195" s="651" t="s">
        <v>2714</v>
      </c>
    </row>
    <row r="196" spans="1:9" ht="15" customHeight="1">
      <c r="A196" s="648" t="s">
        <v>2490</v>
      </c>
      <c r="B196" s="649">
        <v>558</v>
      </c>
      <c r="C196" s="650">
        <v>226</v>
      </c>
      <c r="D196" s="650">
        <v>56</v>
      </c>
      <c r="E196" s="650">
        <v>161</v>
      </c>
      <c r="F196" s="650">
        <v>113</v>
      </c>
      <c r="G196" s="711">
        <v>2</v>
      </c>
      <c r="H196" s="651" t="s">
        <v>2502</v>
      </c>
    </row>
    <row r="197" spans="1:9" ht="15" customHeight="1">
      <c r="A197" s="648" t="s">
        <v>2710</v>
      </c>
      <c r="B197" s="649">
        <v>676</v>
      </c>
      <c r="C197" s="650">
        <v>205</v>
      </c>
      <c r="D197" s="650">
        <v>125</v>
      </c>
      <c r="E197" s="650">
        <v>144</v>
      </c>
      <c r="F197" s="650">
        <v>202</v>
      </c>
      <c r="G197" s="711">
        <v>0</v>
      </c>
      <c r="H197" s="651" t="s">
        <v>2715</v>
      </c>
    </row>
    <row r="198" spans="1:9" ht="15" customHeight="1">
      <c r="A198" s="648" t="s">
        <v>2711</v>
      </c>
      <c r="B198" s="661">
        <v>172</v>
      </c>
      <c r="C198" s="652">
        <v>80</v>
      </c>
      <c r="D198" s="652">
        <v>23</v>
      </c>
      <c r="E198" s="652">
        <v>35</v>
      </c>
      <c r="F198" s="652">
        <v>34</v>
      </c>
      <c r="G198" s="711">
        <v>0</v>
      </c>
      <c r="H198" s="651" t="s">
        <v>2716</v>
      </c>
    </row>
    <row r="199" spans="1:9" ht="15" customHeight="1">
      <c r="A199" s="648" t="s">
        <v>2712</v>
      </c>
      <c r="B199" s="661">
        <v>603</v>
      </c>
      <c r="C199" s="652">
        <v>254</v>
      </c>
      <c r="D199" s="652">
        <v>124</v>
      </c>
      <c r="E199" s="652">
        <v>77</v>
      </c>
      <c r="F199" s="652">
        <v>148</v>
      </c>
      <c r="G199" s="711">
        <v>0</v>
      </c>
      <c r="H199" s="651" t="s">
        <v>2674</v>
      </c>
    </row>
    <row r="200" spans="1:9" ht="15" customHeight="1">
      <c r="A200" s="648" t="s">
        <v>2495</v>
      </c>
      <c r="B200" s="661">
        <v>118</v>
      </c>
      <c r="C200" s="652">
        <v>45</v>
      </c>
      <c r="D200" s="652">
        <v>13</v>
      </c>
      <c r="E200" s="652">
        <v>36</v>
      </c>
      <c r="F200" s="652">
        <v>23</v>
      </c>
      <c r="G200" s="711">
        <v>1</v>
      </c>
      <c r="H200" s="651" t="s">
        <v>2693</v>
      </c>
    </row>
    <row r="201" spans="1:9" ht="15" customHeight="1">
      <c r="A201" s="648" t="s">
        <v>2713</v>
      </c>
      <c r="B201" s="661">
        <v>44</v>
      </c>
      <c r="C201" s="652">
        <v>9</v>
      </c>
      <c r="D201" s="652">
        <v>15</v>
      </c>
      <c r="E201" s="652">
        <v>13</v>
      </c>
      <c r="F201" s="652">
        <v>6</v>
      </c>
      <c r="G201" s="711">
        <v>1</v>
      </c>
      <c r="H201" s="651" t="s">
        <v>2717</v>
      </c>
    </row>
    <row r="202" spans="1:9" ht="15" customHeight="1">
      <c r="A202" s="648" t="s">
        <v>2499</v>
      </c>
      <c r="B202" s="661">
        <v>589</v>
      </c>
      <c r="C202" s="652">
        <v>271</v>
      </c>
      <c r="D202" s="652">
        <v>61</v>
      </c>
      <c r="E202" s="652">
        <v>68</v>
      </c>
      <c r="F202" s="652">
        <v>189</v>
      </c>
      <c r="G202" s="711">
        <v>0</v>
      </c>
      <c r="H202" s="651" t="s">
        <v>2511</v>
      </c>
    </row>
    <row r="203" spans="1:9" ht="15" customHeight="1">
      <c r="A203" s="648" t="s">
        <v>1006</v>
      </c>
      <c r="B203" s="649">
        <v>2914</v>
      </c>
      <c r="C203" s="650">
        <v>1098</v>
      </c>
      <c r="D203" s="650">
        <v>476</v>
      </c>
      <c r="E203" s="650">
        <v>602</v>
      </c>
      <c r="F203" s="650">
        <v>737</v>
      </c>
      <c r="G203" s="711">
        <v>1</v>
      </c>
      <c r="H203" s="663" t="s">
        <v>999</v>
      </c>
      <c r="I203" s="693"/>
    </row>
    <row r="204" spans="1:9" ht="15" customHeight="1">
      <c r="A204" s="648" t="s">
        <v>2709</v>
      </c>
      <c r="B204" s="649">
        <v>571</v>
      </c>
      <c r="C204" s="650">
        <v>101</v>
      </c>
      <c r="D204" s="650">
        <v>214</v>
      </c>
      <c r="E204" s="650">
        <v>122</v>
      </c>
      <c r="F204" s="650">
        <v>134</v>
      </c>
      <c r="G204" s="711">
        <v>0</v>
      </c>
      <c r="H204" s="651" t="s">
        <v>2714</v>
      </c>
    </row>
    <row r="205" spans="1:9" ht="15" customHeight="1">
      <c r="A205" s="648" t="s">
        <v>2490</v>
      </c>
      <c r="B205" s="649">
        <v>518</v>
      </c>
      <c r="C205" s="650">
        <v>222</v>
      </c>
      <c r="D205" s="650">
        <v>51</v>
      </c>
      <c r="E205" s="650">
        <v>156</v>
      </c>
      <c r="F205" s="650">
        <v>89</v>
      </c>
      <c r="G205" s="711">
        <v>0</v>
      </c>
      <c r="H205" s="651" t="s">
        <v>2502</v>
      </c>
    </row>
    <row r="206" spans="1:9" ht="15" customHeight="1">
      <c r="A206" s="648" t="s">
        <v>2710</v>
      </c>
      <c r="B206" s="649">
        <v>586</v>
      </c>
      <c r="C206" s="650">
        <v>183</v>
      </c>
      <c r="D206" s="650">
        <v>89</v>
      </c>
      <c r="E206" s="650">
        <v>138</v>
      </c>
      <c r="F206" s="650">
        <v>176</v>
      </c>
      <c r="G206" s="711">
        <v>0</v>
      </c>
      <c r="H206" s="651" t="s">
        <v>2715</v>
      </c>
    </row>
    <row r="207" spans="1:9" ht="15" customHeight="1">
      <c r="A207" s="648" t="s">
        <v>2711</v>
      </c>
      <c r="B207" s="649">
        <v>152</v>
      </c>
      <c r="C207" s="650">
        <v>75</v>
      </c>
      <c r="D207" s="650">
        <v>21</v>
      </c>
      <c r="E207" s="650">
        <v>27</v>
      </c>
      <c r="F207" s="650">
        <v>29</v>
      </c>
      <c r="G207" s="711">
        <v>0</v>
      </c>
      <c r="H207" s="651" t="s">
        <v>2716</v>
      </c>
    </row>
    <row r="208" spans="1:9" ht="15" customHeight="1">
      <c r="A208" s="648" t="s">
        <v>2712</v>
      </c>
      <c r="B208" s="649">
        <v>442</v>
      </c>
      <c r="C208" s="650">
        <v>215</v>
      </c>
      <c r="D208" s="650">
        <v>41</v>
      </c>
      <c r="E208" s="650">
        <v>58</v>
      </c>
      <c r="F208" s="650">
        <v>128</v>
      </c>
      <c r="G208" s="711">
        <v>0</v>
      </c>
      <c r="H208" s="651" t="s">
        <v>2674</v>
      </c>
    </row>
    <row r="209" spans="1:9" ht="15" customHeight="1">
      <c r="A209" s="648" t="s">
        <v>2495</v>
      </c>
      <c r="B209" s="649">
        <v>87</v>
      </c>
      <c r="C209" s="650">
        <v>38</v>
      </c>
      <c r="D209" s="650">
        <v>5</v>
      </c>
      <c r="E209" s="650">
        <v>30</v>
      </c>
      <c r="F209" s="650">
        <v>13</v>
      </c>
      <c r="G209" s="711">
        <v>1</v>
      </c>
      <c r="H209" s="651" t="s">
        <v>2693</v>
      </c>
    </row>
    <row r="210" spans="1:9" ht="15" customHeight="1">
      <c r="A210" s="648" t="s">
        <v>2713</v>
      </c>
      <c r="B210" s="649">
        <v>34</v>
      </c>
      <c r="C210" s="650">
        <v>5</v>
      </c>
      <c r="D210" s="650">
        <v>13</v>
      </c>
      <c r="E210" s="650">
        <v>11</v>
      </c>
      <c r="F210" s="650">
        <v>5</v>
      </c>
      <c r="G210" s="711">
        <v>0</v>
      </c>
      <c r="H210" s="651" t="s">
        <v>2717</v>
      </c>
    </row>
    <row r="211" spans="1:9" ht="15" customHeight="1">
      <c r="A211" s="648" t="s">
        <v>2499</v>
      </c>
      <c r="B211" s="649">
        <v>524</v>
      </c>
      <c r="C211" s="650">
        <v>259</v>
      </c>
      <c r="D211" s="650">
        <v>42</v>
      </c>
      <c r="E211" s="650">
        <v>60</v>
      </c>
      <c r="F211" s="650">
        <v>163</v>
      </c>
      <c r="G211" s="711">
        <v>0</v>
      </c>
      <c r="H211" s="651" t="s">
        <v>2511</v>
      </c>
    </row>
    <row r="212" spans="1:9" ht="15" customHeight="1">
      <c r="A212" s="648" t="s">
        <v>1000</v>
      </c>
      <c r="B212" s="649">
        <v>2841</v>
      </c>
      <c r="C212" s="650">
        <v>980</v>
      </c>
      <c r="D212" s="650">
        <v>610</v>
      </c>
      <c r="E212" s="650">
        <v>513</v>
      </c>
      <c r="F212" s="650">
        <v>732</v>
      </c>
      <c r="G212" s="711">
        <v>6</v>
      </c>
      <c r="H212" s="663" t="s">
        <v>1001</v>
      </c>
      <c r="I212" s="693"/>
    </row>
    <row r="213" spans="1:9" ht="15" customHeight="1">
      <c r="A213" s="648" t="s">
        <v>2709</v>
      </c>
      <c r="B213" s="649">
        <v>646</v>
      </c>
      <c r="C213" s="650">
        <v>119</v>
      </c>
      <c r="D213" s="650">
        <v>247</v>
      </c>
      <c r="E213" s="650">
        <v>127</v>
      </c>
      <c r="F213" s="650">
        <v>150</v>
      </c>
      <c r="G213" s="711">
        <v>3</v>
      </c>
      <c r="H213" s="651" t="s">
        <v>2714</v>
      </c>
    </row>
    <row r="214" spans="1:9" ht="15" customHeight="1">
      <c r="A214" s="648" t="s">
        <v>2490</v>
      </c>
      <c r="B214" s="649">
        <v>447</v>
      </c>
      <c r="C214" s="650">
        <v>196</v>
      </c>
      <c r="D214" s="650">
        <v>43</v>
      </c>
      <c r="E214" s="650">
        <v>122</v>
      </c>
      <c r="F214" s="650">
        <v>84</v>
      </c>
      <c r="G214" s="711">
        <v>2</v>
      </c>
      <c r="H214" s="651" t="s">
        <v>2502</v>
      </c>
    </row>
    <row r="215" spans="1:9" ht="15" customHeight="1">
      <c r="A215" s="648" t="s">
        <v>2710</v>
      </c>
      <c r="B215" s="649">
        <v>553</v>
      </c>
      <c r="C215" s="650">
        <v>141</v>
      </c>
      <c r="D215" s="650">
        <v>110</v>
      </c>
      <c r="E215" s="650">
        <v>102</v>
      </c>
      <c r="F215" s="650">
        <v>200</v>
      </c>
      <c r="G215" s="711">
        <v>0</v>
      </c>
      <c r="H215" s="651" t="s">
        <v>2715</v>
      </c>
    </row>
    <row r="216" spans="1:9" ht="15" customHeight="1">
      <c r="A216" s="648" t="s">
        <v>2711</v>
      </c>
      <c r="B216" s="649">
        <v>106</v>
      </c>
      <c r="C216" s="650">
        <v>46</v>
      </c>
      <c r="D216" s="650">
        <v>18</v>
      </c>
      <c r="E216" s="650">
        <v>19</v>
      </c>
      <c r="F216" s="650">
        <v>23</v>
      </c>
      <c r="G216" s="711">
        <v>0</v>
      </c>
      <c r="H216" s="651" t="s">
        <v>2716</v>
      </c>
    </row>
    <row r="217" spans="1:9" ht="15" customHeight="1">
      <c r="A217" s="648" t="s">
        <v>2712</v>
      </c>
      <c r="B217" s="649">
        <v>486</v>
      </c>
      <c r="C217" s="650">
        <v>193</v>
      </c>
      <c r="D217" s="650">
        <v>119</v>
      </c>
      <c r="E217" s="650">
        <v>61</v>
      </c>
      <c r="F217" s="650">
        <v>113</v>
      </c>
      <c r="G217" s="711">
        <v>0</v>
      </c>
      <c r="H217" s="651" t="s">
        <v>2674</v>
      </c>
    </row>
    <row r="218" spans="1:9" ht="15" customHeight="1">
      <c r="A218" s="648" t="s">
        <v>2495</v>
      </c>
      <c r="B218" s="649">
        <v>34</v>
      </c>
      <c r="C218" s="650">
        <v>14</v>
      </c>
      <c r="D218" s="650">
        <v>7</v>
      </c>
      <c r="E218" s="650">
        <v>13</v>
      </c>
      <c r="F218" s="650">
        <v>0</v>
      </c>
      <c r="G218" s="711">
        <v>0</v>
      </c>
      <c r="H218" s="651" t="s">
        <v>2693</v>
      </c>
    </row>
    <row r="219" spans="1:9" ht="15" customHeight="1">
      <c r="A219" s="648" t="s">
        <v>2713</v>
      </c>
      <c r="B219" s="649">
        <v>41</v>
      </c>
      <c r="C219" s="650">
        <v>8</v>
      </c>
      <c r="D219" s="650">
        <v>15</v>
      </c>
      <c r="E219" s="650">
        <v>11</v>
      </c>
      <c r="F219" s="650">
        <v>6</v>
      </c>
      <c r="G219" s="711">
        <v>1</v>
      </c>
      <c r="H219" s="651" t="s">
        <v>2717</v>
      </c>
    </row>
    <row r="220" spans="1:9" ht="15" customHeight="1">
      <c r="A220" s="648" t="s">
        <v>2499</v>
      </c>
      <c r="B220" s="649">
        <v>528</v>
      </c>
      <c r="C220" s="650">
        <v>263</v>
      </c>
      <c r="D220" s="650">
        <v>51</v>
      </c>
      <c r="E220" s="650">
        <v>58</v>
      </c>
      <c r="F220" s="650">
        <v>156</v>
      </c>
      <c r="G220" s="711">
        <v>0</v>
      </c>
      <c r="H220" s="651" t="s">
        <v>2511</v>
      </c>
    </row>
    <row r="221" spans="1:9" ht="15" customHeight="1">
      <c r="A221" s="659" t="s">
        <v>1007</v>
      </c>
      <c r="B221" s="649">
        <v>56027</v>
      </c>
      <c r="C221" s="650">
        <v>22482</v>
      </c>
      <c r="D221" s="650">
        <v>9651</v>
      </c>
      <c r="E221" s="650">
        <v>13030</v>
      </c>
      <c r="F221" s="650">
        <v>10798</v>
      </c>
      <c r="G221" s="711">
        <v>66</v>
      </c>
      <c r="H221" s="651" t="s">
        <v>1008</v>
      </c>
    </row>
    <row r="222" spans="1:9" ht="15" customHeight="1">
      <c r="A222" s="648" t="s">
        <v>2709</v>
      </c>
      <c r="B222" s="649">
        <v>11037</v>
      </c>
      <c r="C222" s="650">
        <v>1955</v>
      </c>
      <c r="D222" s="650">
        <v>3230</v>
      </c>
      <c r="E222" s="650">
        <v>3807</v>
      </c>
      <c r="F222" s="650">
        <v>2025</v>
      </c>
      <c r="G222" s="711">
        <v>20</v>
      </c>
      <c r="H222" s="651" t="s">
        <v>2714</v>
      </c>
    </row>
    <row r="223" spans="1:9" ht="15" customHeight="1">
      <c r="A223" s="648" t="s">
        <v>2490</v>
      </c>
      <c r="B223" s="649">
        <v>8452</v>
      </c>
      <c r="C223" s="650">
        <v>3677</v>
      </c>
      <c r="D223" s="650">
        <v>597</v>
      </c>
      <c r="E223" s="650">
        <v>3078</v>
      </c>
      <c r="F223" s="650">
        <v>1075</v>
      </c>
      <c r="G223" s="711">
        <v>25</v>
      </c>
      <c r="H223" s="651" t="s">
        <v>2502</v>
      </c>
    </row>
    <row r="224" spans="1:9" ht="15" customHeight="1">
      <c r="A224" s="648" t="s">
        <v>2710</v>
      </c>
      <c r="B224" s="649">
        <v>10987</v>
      </c>
      <c r="C224" s="650">
        <v>6009</v>
      </c>
      <c r="D224" s="650">
        <v>1420</v>
      </c>
      <c r="E224" s="650">
        <v>1905</v>
      </c>
      <c r="F224" s="650">
        <v>1653</v>
      </c>
      <c r="G224" s="711">
        <v>0</v>
      </c>
      <c r="H224" s="651" t="s">
        <v>2715</v>
      </c>
    </row>
    <row r="225" spans="1:8" ht="15" customHeight="1">
      <c r="A225" s="648" t="s">
        <v>2711</v>
      </c>
      <c r="B225" s="649">
        <v>3032</v>
      </c>
      <c r="C225" s="650">
        <v>1476</v>
      </c>
      <c r="D225" s="650">
        <v>335</v>
      </c>
      <c r="E225" s="650">
        <v>694</v>
      </c>
      <c r="F225" s="650">
        <v>527</v>
      </c>
      <c r="G225" s="711">
        <v>0</v>
      </c>
      <c r="H225" s="651" t="s">
        <v>2716</v>
      </c>
    </row>
    <row r="226" spans="1:8" ht="15" customHeight="1">
      <c r="A226" s="648" t="s">
        <v>2712</v>
      </c>
      <c r="B226" s="649">
        <v>9995</v>
      </c>
      <c r="C226" s="650">
        <v>3853</v>
      </c>
      <c r="D226" s="650">
        <v>2055</v>
      </c>
      <c r="E226" s="650">
        <v>1511</v>
      </c>
      <c r="F226" s="650">
        <v>2576</v>
      </c>
      <c r="G226" s="711">
        <v>0</v>
      </c>
      <c r="H226" s="651" t="s">
        <v>2674</v>
      </c>
    </row>
    <row r="227" spans="1:8" ht="15" customHeight="1">
      <c r="A227" s="648" t="s">
        <v>2495</v>
      </c>
      <c r="B227" s="649">
        <v>1534</v>
      </c>
      <c r="C227" s="650">
        <v>542</v>
      </c>
      <c r="D227" s="650">
        <v>168</v>
      </c>
      <c r="E227" s="650">
        <v>535</v>
      </c>
      <c r="F227" s="650">
        <v>271</v>
      </c>
      <c r="G227" s="711">
        <v>18</v>
      </c>
      <c r="H227" s="651" t="s">
        <v>2693</v>
      </c>
    </row>
    <row r="228" spans="1:8" ht="15" customHeight="1">
      <c r="A228" s="648" t="s">
        <v>2713</v>
      </c>
      <c r="B228" s="649">
        <v>476</v>
      </c>
      <c r="C228" s="650">
        <v>70</v>
      </c>
      <c r="D228" s="650">
        <v>158</v>
      </c>
      <c r="E228" s="650">
        <v>190</v>
      </c>
      <c r="F228" s="650">
        <v>55</v>
      </c>
      <c r="G228" s="711">
        <v>3</v>
      </c>
      <c r="H228" s="651" t="s">
        <v>2717</v>
      </c>
    </row>
    <row r="229" spans="1:8" ht="15" customHeight="1">
      <c r="A229" s="648" t="s">
        <v>2499</v>
      </c>
      <c r="B229" s="666">
        <v>10514</v>
      </c>
      <c r="C229" s="667">
        <v>4900</v>
      </c>
      <c r="D229" s="667">
        <v>1688</v>
      </c>
      <c r="E229" s="667">
        <v>1310</v>
      </c>
      <c r="F229" s="667">
        <v>2616</v>
      </c>
      <c r="G229" s="711" t="s">
        <v>41</v>
      </c>
      <c r="H229" s="651" t="s">
        <v>2511</v>
      </c>
    </row>
    <row r="230" spans="1:8" ht="15" customHeight="1">
      <c r="A230" s="648" t="s">
        <v>1009</v>
      </c>
      <c r="B230" s="670"/>
      <c r="C230" s="670"/>
      <c r="D230" s="668"/>
      <c r="E230" s="668"/>
      <c r="F230" s="669"/>
      <c r="G230" s="1734"/>
      <c r="H230" s="671" t="s">
        <v>1010</v>
      </c>
    </row>
    <row r="231" spans="1:8" ht="15" customHeight="1">
      <c r="A231" s="672" t="s">
        <v>1011</v>
      </c>
      <c r="B231" s="670"/>
      <c r="C231" s="670"/>
      <c r="D231" s="670"/>
      <c r="E231" s="670"/>
      <c r="F231" s="670"/>
      <c r="G231" s="1734"/>
      <c r="H231" s="673" t="s">
        <v>1012</v>
      </c>
    </row>
    <row r="232" spans="1:8" ht="15" customHeight="1">
      <c r="A232" s="648" t="s">
        <v>1013</v>
      </c>
      <c r="B232" s="674">
        <v>40634</v>
      </c>
      <c r="C232" s="675">
        <v>10683</v>
      </c>
      <c r="D232" s="675">
        <v>19256</v>
      </c>
      <c r="E232" s="675">
        <v>8568</v>
      </c>
      <c r="F232" s="675">
        <v>2065</v>
      </c>
      <c r="G232" s="1736">
        <v>62</v>
      </c>
      <c r="H232" s="663" t="s">
        <v>1014</v>
      </c>
    </row>
    <row r="233" spans="1:8" ht="15" customHeight="1">
      <c r="A233" s="648" t="s">
        <v>1015</v>
      </c>
      <c r="B233" s="649">
        <v>3632063</v>
      </c>
      <c r="C233" s="650">
        <v>1208690</v>
      </c>
      <c r="D233" s="650">
        <v>1818462</v>
      </c>
      <c r="E233" s="650">
        <v>458801</v>
      </c>
      <c r="F233" s="650">
        <v>136362</v>
      </c>
      <c r="G233" s="655">
        <v>9748</v>
      </c>
      <c r="H233" s="663" t="s">
        <v>1016</v>
      </c>
    </row>
    <row r="234" spans="1:8" ht="15" customHeight="1">
      <c r="A234" s="648" t="s">
        <v>1017</v>
      </c>
      <c r="B234" s="649">
        <v>40575</v>
      </c>
      <c r="C234" s="650">
        <v>14990</v>
      </c>
      <c r="D234" s="650">
        <v>16305</v>
      </c>
      <c r="E234" s="650">
        <v>7761</v>
      </c>
      <c r="F234" s="650">
        <v>1473</v>
      </c>
      <c r="G234" s="655">
        <v>46</v>
      </c>
      <c r="H234" s="663" t="s">
        <v>1018</v>
      </c>
    </row>
    <row r="235" spans="1:8" ht="15" customHeight="1">
      <c r="A235" s="648" t="s">
        <v>2718</v>
      </c>
      <c r="B235" s="666">
        <v>39649</v>
      </c>
      <c r="C235" s="667">
        <v>14765</v>
      </c>
      <c r="D235" s="667">
        <v>15972</v>
      </c>
      <c r="E235" s="667">
        <v>7448</v>
      </c>
      <c r="F235" s="667">
        <v>1418</v>
      </c>
      <c r="G235" s="1737">
        <v>46</v>
      </c>
      <c r="H235" s="663" t="s">
        <v>2719</v>
      </c>
    </row>
    <row r="236" spans="1:8" ht="15" customHeight="1">
      <c r="A236" s="648" t="s">
        <v>1019</v>
      </c>
      <c r="B236" s="681"/>
      <c r="C236" s="677"/>
      <c r="D236" s="677"/>
      <c r="E236" s="677"/>
      <c r="F236" s="677"/>
      <c r="G236" s="1738"/>
      <c r="H236" s="673" t="s">
        <v>1020</v>
      </c>
    </row>
    <row r="237" spans="1:8" ht="15" customHeight="1">
      <c r="A237" s="648" t="s">
        <v>1013</v>
      </c>
      <c r="B237" s="674">
        <v>410</v>
      </c>
      <c r="C237" s="675">
        <v>175</v>
      </c>
      <c r="D237" s="675">
        <v>122</v>
      </c>
      <c r="E237" s="675">
        <v>107</v>
      </c>
      <c r="F237" s="675">
        <v>5</v>
      </c>
      <c r="G237" s="1736">
        <v>1</v>
      </c>
      <c r="H237" s="663" t="s">
        <v>1014</v>
      </c>
    </row>
    <row r="238" spans="1:8" ht="15" customHeight="1">
      <c r="A238" s="648" t="s">
        <v>1015</v>
      </c>
      <c r="B238" s="649">
        <v>2231130</v>
      </c>
      <c r="C238" s="650">
        <v>1443810</v>
      </c>
      <c r="D238" s="650">
        <v>317910</v>
      </c>
      <c r="E238" s="650">
        <v>461310</v>
      </c>
      <c r="F238" s="650">
        <v>3100</v>
      </c>
      <c r="G238" s="655">
        <v>5000</v>
      </c>
      <c r="H238" s="663" t="s">
        <v>1021</v>
      </c>
    </row>
    <row r="239" spans="1:8" ht="15" customHeight="1">
      <c r="A239" s="648" t="s">
        <v>1017</v>
      </c>
      <c r="B239" s="649">
        <v>334</v>
      </c>
      <c r="C239" s="650">
        <v>205</v>
      </c>
      <c r="D239" s="650">
        <v>43</v>
      </c>
      <c r="E239" s="650">
        <v>84</v>
      </c>
      <c r="F239" s="652">
        <v>2</v>
      </c>
      <c r="G239" s="711" t="s">
        <v>41</v>
      </c>
      <c r="H239" s="663" t="s">
        <v>1018</v>
      </c>
    </row>
    <row r="240" spans="1:8" ht="15" customHeight="1">
      <c r="A240" s="648" t="s">
        <v>2718</v>
      </c>
      <c r="B240" s="666">
        <v>334</v>
      </c>
      <c r="C240" s="667">
        <v>205</v>
      </c>
      <c r="D240" s="667">
        <v>43</v>
      </c>
      <c r="E240" s="667">
        <v>84</v>
      </c>
      <c r="F240" s="679">
        <v>2</v>
      </c>
      <c r="G240" s="711" t="s">
        <v>41</v>
      </c>
      <c r="H240" s="663" t="s">
        <v>2719</v>
      </c>
    </row>
    <row r="241" spans="1:8" ht="15" customHeight="1">
      <c r="A241" s="672" t="s">
        <v>1022</v>
      </c>
      <c r="B241" s="677"/>
      <c r="C241" s="677"/>
      <c r="D241" s="677"/>
      <c r="E241" s="677"/>
      <c r="F241" s="670"/>
      <c r="G241" s="1734"/>
      <c r="H241" s="673" t="s">
        <v>1023</v>
      </c>
    </row>
    <row r="242" spans="1:8" ht="15" customHeight="1">
      <c r="A242" s="648" t="s">
        <v>1013</v>
      </c>
      <c r="B242" s="674">
        <v>114</v>
      </c>
      <c r="C242" s="675">
        <v>73</v>
      </c>
      <c r="D242" s="675">
        <v>11</v>
      </c>
      <c r="E242" s="675">
        <v>29</v>
      </c>
      <c r="F242" s="678">
        <v>1</v>
      </c>
      <c r="G242" s="711" t="s">
        <v>41</v>
      </c>
      <c r="H242" s="663" t="s">
        <v>1014</v>
      </c>
    </row>
    <row r="243" spans="1:8" ht="15" customHeight="1">
      <c r="A243" s="648" t="s">
        <v>1015</v>
      </c>
      <c r="B243" s="649">
        <v>275182</v>
      </c>
      <c r="C243" s="650">
        <v>253350</v>
      </c>
      <c r="D243" s="650">
        <v>4000</v>
      </c>
      <c r="E243" s="650">
        <v>17332</v>
      </c>
      <c r="F243" s="652">
        <v>500</v>
      </c>
      <c r="G243" s="711" t="s">
        <v>41</v>
      </c>
      <c r="H243" s="663" t="s">
        <v>1021</v>
      </c>
    </row>
    <row r="244" spans="1:8" ht="15" customHeight="1">
      <c r="A244" s="648" t="s">
        <v>1017</v>
      </c>
      <c r="B244" s="649">
        <v>21</v>
      </c>
      <c r="C244" s="650">
        <v>13</v>
      </c>
      <c r="D244" s="650">
        <v>2</v>
      </c>
      <c r="E244" s="650">
        <v>5</v>
      </c>
      <c r="F244" s="652">
        <v>1</v>
      </c>
      <c r="G244" s="711">
        <v>0</v>
      </c>
      <c r="H244" s="663" t="s">
        <v>1018</v>
      </c>
    </row>
    <row r="245" spans="1:8" ht="15" customHeight="1">
      <c r="A245" s="648" t="s">
        <v>2718</v>
      </c>
      <c r="B245" s="666">
        <v>14</v>
      </c>
      <c r="C245" s="667">
        <v>6</v>
      </c>
      <c r="D245" s="667">
        <v>2</v>
      </c>
      <c r="E245" s="667">
        <v>5</v>
      </c>
      <c r="F245" s="679">
        <v>1</v>
      </c>
      <c r="G245" s="711" t="s">
        <v>41</v>
      </c>
      <c r="H245" s="663" t="s">
        <v>2719</v>
      </c>
    </row>
    <row r="246" spans="1:8" ht="15" customHeight="1">
      <c r="A246" s="672" t="s">
        <v>1024</v>
      </c>
      <c r="B246" s="676"/>
      <c r="C246" s="681"/>
      <c r="D246" s="677"/>
      <c r="E246" s="677"/>
      <c r="F246" s="670"/>
      <c r="G246" s="1734"/>
      <c r="H246" s="673" t="s">
        <v>1025</v>
      </c>
    </row>
    <row r="247" spans="1:8" ht="15" customHeight="1">
      <c r="A247" s="648" t="s">
        <v>1013</v>
      </c>
      <c r="B247" s="674">
        <v>376</v>
      </c>
      <c r="C247" s="675">
        <v>135</v>
      </c>
      <c r="D247" s="675">
        <v>72</v>
      </c>
      <c r="E247" s="675">
        <v>165</v>
      </c>
      <c r="F247" s="678">
        <v>4</v>
      </c>
      <c r="G247" s="711" t="s">
        <v>41</v>
      </c>
      <c r="H247" s="663" t="s">
        <v>1014</v>
      </c>
    </row>
    <row r="248" spans="1:8" ht="15" customHeight="1">
      <c r="A248" s="648" t="s">
        <v>1015</v>
      </c>
      <c r="B248" s="649">
        <v>457144</v>
      </c>
      <c r="C248" s="650">
        <v>308906</v>
      </c>
      <c r="D248" s="650">
        <v>69883</v>
      </c>
      <c r="E248" s="650">
        <v>76555</v>
      </c>
      <c r="F248" s="650">
        <v>1800</v>
      </c>
      <c r="G248" s="711" t="s">
        <v>41</v>
      </c>
      <c r="H248" s="663" t="s">
        <v>1021</v>
      </c>
    </row>
    <row r="249" spans="1:8" ht="15" customHeight="1">
      <c r="A249" s="648" t="s">
        <v>1017</v>
      </c>
      <c r="B249" s="649">
        <v>244</v>
      </c>
      <c r="C249" s="650">
        <v>25</v>
      </c>
      <c r="D249" s="650">
        <v>120</v>
      </c>
      <c r="E249" s="650">
        <v>94</v>
      </c>
      <c r="F249" s="652">
        <v>5</v>
      </c>
      <c r="G249" s="711" t="s">
        <v>41</v>
      </c>
      <c r="H249" s="663" t="s">
        <v>1018</v>
      </c>
    </row>
    <row r="250" spans="1:8" ht="15" customHeight="1">
      <c r="A250" s="648" t="s">
        <v>2718</v>
      </c>
      <c r="B250" s="649">
        <v>197</v>
      </c>
      <c r="C250" s="650">
        <v>22</v>
      </c>
      <c r="D250" s="650">
        <v>78</v>
      </c>
      <c r="E250" s="650">
        <v>92</v>
      </c>
      <c r="F250" s="652">
        <v>5</v>
      </c>
      <c r="G250" s="711" t="s">
        <v>41</v>
      </c>
      <c r="H250" s="663" t="s">
        <v>2719</v>
      </c>
    </row>
    <row r="251" spans="1:8" ht="15" customHeight="1">
      <c r="B251" s="698"/>
      <c r="C251" s="698"/>
      <c r="D251" s="698"/>
      <c r="E251" s="698"/>
      <c r="F251" s="698"/>
      <c r="G251" s="698"/>
    </row>
    <row r="252" spans="1:8" ht="15" customHeight="1"/>
    <row r="253" spans="1:8" ht="15" customHeight="1"/>
    <row r="254" spans="1:8" ht="15" customHeight="1"/>
    <row r="255" spans="1:8" ht="15" customHeight="1"/>
    <row r="256" spans="1:8"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sheetData>
  <mergeCells count="10">
    <mergeCell ref="A1:H1"/>
    <mergeCell ref="A2:H2"/>
    <mergeCell ref="A3:A5"/>
    <mergeCell ref="B3:B5"/>
    <mergeCell ref="C3:C5"/>
    <mergeCell ref="D3:D5"/>
    <mergeCell ref="E3:E5"/>
    <mergeCell ref="F3:F5"/>
    <mergeCell ref="G3:G5"/>
    <mergeCell ref="H3:H5"/>
  </mergeCells>
  <hyperlinks>
    <hyperlink ref="A2" location="'spis tablic'!A1" display="'spis tablic'!A1" xr:uid="{00000000-0004-0000-4000-000000000000}"/>
    <hyperlink ref="A2:H2" location="'Spis tablic_DZIAŁ V'!A1" display="'Spis tablic_DZIAŁ V'!A1" xr:uid="{00000000-0004-0000-4000-000001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J300"/>
  <sheetViews>
    <sheetView zoomScaleNormal="100" workbookViewId="0">
      <selection activeCell="B263" sqref="B263"/>
    </sheetView>
  </sheetViews>
  <sheetFormatPr defaultColWidth="9.109375" defaultRowHeight="11.4"/>
  <cols>
    <col min="1" max="1" width="45.6640625" style="684" customWidth="1"/>
    <col min="2" max="7" width="16.6640625" style="641" customWidth="1"/>
    <col min="8" max="8" width="50.6640625" style="699" customWidth="1"/>
    <col min="9" max="9" width="9.109375" style="641"/>
    <col min="10" max="16384" width="9.109375" style="640"/>
  </cols>
  <sheetData>
    <row r="1" spans="1:9" ht="30" customHeight="1">
      <c r="A1" s="2374" t="s">
        <v>2168</v>
      </c>
      <c r="B1" s="2389"/>
      <c r="C1" s="2389"/>
      <c r="D1" s="2389"/>
      <c r="E1" s="2389"/>
      <c r="F1" s="2389"/>
      <c r="G1" s="2389"/>
      <c r="H1" s="2389"/>
    </row>
    <row r="2" spans="1:9" s="701" customFormat="1" ht="24.9" customHeight="1">
      <c r="A2" s="2376" t="s">
        <v>11</v>
      </c>
      <c r="B2" s="2376"/>
      <c r="C2" s="2376"/>
      <c r="D2" s="2376"/>
      <c r="E2" s="2376"/>
      <c r="F2" s="2376"/>
      <c r="G2" s="2376"/>
      <c r="H2" s="2376"/>
      <c r="I2" s="700"/>
    </row>
    <row r="3" spans="1:9" s="647" customFormat="1" ht="20.100000000000001" customHeight="1">
      <c r="A3" s="2377" t="s">
        <v>1027</v>
      </c>
      <c r="B3" s="2380" t="s">
        <v>1028</v>
      </c>
      <c r="C3" s="2383" t="s">
        <v>1029</v>
      </c>
      <c r="D3" s="2383" t="s">
        <v>953</v>
      </c>
      <c r="E3" s="2383" t="s">
        <v>954</v>
      </c>
      <c r="F3" s="2383" t="s">
        <v>955</v>
      </c>
      <c r="G3" s="2383" t="s">
        <v>956</v>
      </c>
      <c r="H3" s="2395" t="s">
        <v>30</v>
      </c>
      <c r="I3" s="646"/>
    </row>
    <row r="4" spans="1:9" s="647" customFormat="1" ht="20.100000000000001" customHeight="1">
      <c r="A4" s="2378"/>
      <c r="B4" s="2381"/>
      <c r="C4" s="2384"/>
      <c r="D4" s="2384"/>
      <c r="E4" s="2384"/>
      <c r="F4" s="2384"/>
      <c r="G4" s="2384"/>
      <c r="H4" s="2396"/>
      <c r="I4" s="646"/>
    </row>
    <row r="5" spans="1:9" s="647" customFormat="1" ht="20.100000000000001" customHeight="1">
      <c r="A5" s="2379"/>
      <c r="B5" s="2394"/>
      <c r="C5" s="2385"/>
      <c r="D5" s="2385"/>
      <c r="E5" s="2385"/>
      <c r="F5" s="2385"/>
      <c r="G5" s="2385"/>
      <c r="H5" s="2397"/>
      <c r="I5" s="646"/>
    </row>
    <row r="6" spans="1:9" s="647" customFormat="1" ht="15" customHeight="1">
      <c r="A6" s="642" t="s">
        <v>957</v>
      </c>
      <c r="B6" s="643">
        <v>2342</v>
      </c>
      <c r="C6" s="702">
        <v>240</v>
      </c>
      <c r="D6" s="702">
        <v>277</v>
      </c>
      <c r="E6" s="702">
        <v>772</v>
      </c>
      <c r="F6" s="702">
        <v>53</v>
      </c>
      <c r="G6" s="1931">
        <v>1000</v>
      </c>
      <c r="H6" s="645" t="s">
        <v>958</v>
      </c>
      <c r="I6" s="646"/>
    </row>
    <row r="7" spans="1:9" s="647" customFormat="1" ht="15" customHeight="1">
      <c r="A7" s="648" t="s">
        <v>2153</v>
      </c>
      <c r="B7" s="649">
        <v>1233</v>
      </c>
      <c r="C7" s="652">
        <v>4</v>
      </c>
      <c r="D7" s="652">
        <v>191</v>
      </c>
      <c r="E7" s="652">
        <v>89</v>
      </c>
      <c r="F7" s="652">
        <v>45</v>
      </c>
      <c r="G7" s="711">
        <v>904</v>
      </c>
      <c r="H7" s="651" t="s">
        <v>2154</v>
      </c>
      <c r="I7" s="646"/>
    </row>
    <row r="8" spans="1:9" s="647" customFormat="1" ht="15" customHeight="1">
      <c r="A8" s="648" t="s">
        <v>959</v>
      </c>
      <c r="B8" s="649"/>
      <c r="C8" s="652"/>
      <c r="D8" s="652"/>
      <c r="E8" s="652"/>
      <c r="F8" s="652"/>
      <c r="G8" s="711"/>
      <c r="H8" s="1655" t="s">
        <v>960</v>
      </c>
      <c r="I8" s="646"/>
    </row>
    <row r="9" spans="1:9" s="647" customFormat="1" ht="15" customHeight="1">
      <c r="A9" s="648" t="s">
        <v>2155</v>
      </c>
      <c r="B9" s="649">
        <v>1006</v>
      </c>
      <c r="C9" s="652">
        <v>40</v>
      </c>
      <c r="D9" s="652">
        <v>142</v>
      </c>
      <c r="E9" s="652">
        <v>152</v>
      </c>
      <c r="F9" s="652">
        <v>29</v>
      </c>
      <c r="G9" s="711">
        <v>643</v>
      </c>
      <c r="H9" s="651" t="s">
        <v>2161</v>
      </c>
      <c r="I9" s="646"/>
    </row>
    <row r="10" spans="1:9" s="647" customFormat="1" ht="15" customHeight="1">
      <c r="A10" s="648" t="s">
        <v>2156</v>
      </c>
      <c r="B10" s="649">
        <v>1893</v>
      </c>
      <c r="C10" s="652">
        <v>231</v>
      </c>
      <c r="D10" s="652">
        <v>228</v>
      </c>
      <c r="E10" s="652">
        <v>748</v>
      </c>
      <c r="F10" s="652">
        <v>45</v>
      </c>
      <c r="G10" s="711">
        <v>641</v>
      </c>
      <c r="H10" s="651" t="s">
        <v>2156</v>
      </c>
      <c r="I10" s="646"/>
    </row>
    <row r="11" spans="1:9" s="647" customFormat="1" ht="15" customHeight="1">
      <c r="A11" s="648" t="s">
        <v>2157</v>
      </c>
      <c r="B11" s="649">
        <v>302</v>
      </c>
      <c r="C11" s="652">
        <v>36</v>
      </c>
      <c r="D11" s="652">
        <v>45</v>
      </c>
      <c r="E11" s="652">
        <v>135</v>
      </c>
      <c r="F11" s="652">
        <v>10</v>
      </c>
      <c r="G11" s="711">
        <v>76</v>
      </c>
      <c r="H11" s="651" t="s">
        <v>2157</v>
      </c>
      <c r="I11" s="646"/>
    </row>
    <row r="12" spans="1:9" s="647" customFormat="1" ht="15" customHeight="1">
      <c r="A12" s="648" t="s">
        <v>2158</v>
      </c>
      <c r="B12" s="649">
        <v>113</v>
      </c>
      <c r="C12" s="652">
        <v>14</v>
      </c>
      <c r="D12" s="652">
        <v>14</v>
      </c>
      <c r="E12" s="652">
        <v>71</v>
      </c>
      <c r="F12" s="652" t="s">
        <v>41</v>
      </c>
      <c r="G12" s="711">
        <v>14</v>
      </c>
      <c r="H12" s="651" t="s">
        <v>2162</v>
      </c>
      <c r="I12" s="646"/>
    </row>
    <row r="13" spans="1:9" s="647" customFormat="1" ht="15" customHeight="1">
      <c r="A13" s="648" t="s">
        <v>2159</v>
      </c>
      <c r="B13" s="649">
        <v>50</v>
      </c>
      <c r="C13" s="652">
        <v>7</v>
      </c>
      <c r="D13" s="652">
        <v>8</v>
      </c>
      <c r="E13" s="652">
        <v>30</v>
      </c>
      <c r="F13" s="652" t="s">
        <v>41</v>
      </c>
      <c r="G13" s="711">
        <v>5</v>
      </c>
      <c r="H13" s="651" t="s">
        <v>2163</v>
      </c>
      <c r="I13" s="646"/>
    </row>
    <row r="14" spans="1:9" s="647" customFormat="1" ht="15" customHeight="1">
      <c r="A14" s="648" t="s">
        <v>2160</v>
      </c>
      <c r="B14" s="666">
        <v>11</v>
      </c>
      <c r="C14" s="679">
        <v>2</v>
      </c>
      <c r="D14" s="679" t="s">
        <v>41</v>
      </c>
      <c r="E14" s="679">
        <v>7</v>
      </c>
      <c r="F14" s="679" t="s">
        <v>41</v>
      </c>
      <c r="G14" s="1733">
        <v>2</v>
      </c>
      <c r="H14" s="651" t="s">
        <v>2164</v>
      </c>
      <c r="I14" s="646"/>
    </row>
    <row r="15" spans="1:9" s="647" customFormat="1" ht="15" customHeight="1">
      <c r="A15" s="648" t="s">
        <v>961</v>
      </c>
      <c r="B15" s="691"/>
      <c r="C15" s="696"/>
      <c r="D15" s="696"/>
      <c r="E15" s="696"/>
      <c r="F15" s="692"/>
      <c r="G15" s="1731"/>
      <c r="H15" s="651" t="s">
        <v>962</v>
      </c>
      <c r="I15" s="646"/>
    </row>
    <row r="16" spans="1:9" s="647" customFormat="1" ht="15" customHeight="1">
      <c r="A16" s="648" t="s">
        <v>963</v>
      </c>
      <c r="B16" s="674">
        <v>3515</v>
      </c>
      <c r="C16" s="678">
        <v>683</v>
      </c>
      <c r="D16" s="678">
        <v>337</v>
      </c>
      <c r="E16" s="675">
        <v>1440</v>
      </c>
      <c r="F16" s="678">
        <v>53</v>
      </c>
      <c r="G16" s="1736">
        <v>1002</v>
      </c>
      <c r="H16" s="651" t="s">
        <v>964</v>
      </c>
      <c r="I16" s="646"/>
    </row>
    <row r="17" spans="1:10" s="647" customFormat="1" ht="15" customHeight="1">
      <c r="A17" s="648" t="s">
        <v>2472</v>
      </c>
      <c r="B17" s="649">
        <v>2126</v>
      </c>
      <c r="C17" s="652">
        <v>436</v>
      </c>
      <c r="D17" s="652">
        <v>227</v>
      </c>
      <c r="E17" s="652">
        <v>806</v>
      </c>
      <c r="F17" s="652">
        <v>27</v>
      </c>
      <c r="G17" s="711">
        <v>630</v>
      </c>
      <c r="H17" s="651" t="s">
        <v>2475</v>
      </c>
      <c r="I17" s="646"/>
    </row>
    <row r="18" spans="1:10" s="647" customFormat="1" ht="24.9" customHeight="1">
      <c r="A18" s="648" t="s">
        <v>2473</v>
      </c>
      <c r="B18" s="666">
        <v>1389</v>
      </c>
      <c r="C18" s="679">
        <v>247</v>
      </c>
      <c r="D18" s="679">
        <v>110</v>
      </c>
      <c r="E18" s="679">
        <v>634</v>
      </c>
      <c r="F18" s="679">
        <v>26</v>
      </c>
      <c r="G18" s="1733">
        <v>372</v>
      </c>
      <c r="H18" s="651" t="s">
        <v>2476</v>
      </c>
      <c r="I18" s="646"/>
    </row>
    <row r="19" spans="1:10" s="647" customFormat="1" ht="15" customHeight="1">
      <c r="A19" s="648" t="s">
        <v>2474</v>
      </c>
      <c r="B19" s="681"/>
      <c r="C19" s="670"/>
      <c r="D19" s="670"/>
      <c r="E19" s="670"/>
      <c r="F19" s="670"/>
      <c r="G19" s="1734"/>
      <c r="H19" s="651" t="s">
        <v>2856</v>
      </c>
      <c r="I19" s="646"/>
    </row>
    <row r="20" spans="1:10" s="647" customFormat="1" ht="15" customHeight="1">
      <c r="A20" s="648" t="s">
        <v>2477</v>
      </c>
      <c r="B20" s="674">
        <v>571</v>
      </c>
      <c r="C20" s="678">
        <v>112</v>
      </c>
      <c r="D20" s="678">
        <v>68</v>
      </c>
      <c r="E20" s="678">
        <v>244</v>
      </c>
      <c r="F20" s="678">
        <v>8</v>
      </c>
      <c r="G20" s="1732">
        <v>139</v>
      </c>
      <c r="H20" s="651" t="s">
        <v>2483</v>
      </c>
      <c r="I20" s="656"/>
    </row>
    <row r="21" spans="1:10" s="647" customFormat="1" ht="24.9" customHeight="1">
      <c r="A21" s="648" t="s">
        <v>2478</v>
      </c>
      <c r="B21" s="649">
        <v>2055</v>
      </c>
      <c r="C21" s="652">
        <v>459</v>
      </c>
      <c r="D21" s="652">
        <v>217</v>
      </c>
      <c r="E21" s="652">
        <v>912</v>
      </c>
      <c r="F21" s="652">
        <v>25</v>
      </c>
      <c r="G21" s="711">
        <v>442</v>
      </c>
      <c r="H21" s="651" t="s">
        <v>2482</v>
      </c>
      <c r="I21" s="646"/>
    </row>
    <row r="22" spans="1:10" s="647" customFormat="1" ht="15" customHeight="1">
      <c r="A22" s="648" t="s">
        <v>2479</v>
      </c>
      <c r="B22" s="649">
        <v>2025</v>
      </c>
      <c r="C22" s="652">
        <v>449</v>
      </c>
      <c r="D22" s="652">
        <v>216</v>
      </c>
      <c r="E22" s="652">
        <v>901</v>
      </c>
      <c r="F22" s="652">
        <v>25</v>
      </c>
      <c r="G22" s="711">
        <v>434</v>
      </c>
      <c r="H22" s="651" t="s">
        <v>2855</v>
      </c>
      <c r="I22" s="646"/>
    </row>
    <row r="23" spans="1:10" s="647" customFormat="1" ht="15" customHeight="1">
      <c r="A23" s="648" t="s">
        <v>2480</v>
      </c>
      <c r="B23" s="649">
        <v>1541</v>
      </c>
      <c r="C23" s="652">
        <v>364</v>
      </c>
      <c r="D23" s="652">
        <v>152</v>
      </c>
      <c r="E23" s="652">
        <v>682</v>
      </c>
      <c r="F23" s="652">
        <v>15</v>
      </c>
      <c r="G23" s="711">
        <v>328</v>
      </c>
      <c r="H23" s="651" t="s">
        <v>2481</v>
      </c>
      <c r="I23" s="646"/>
    </row>
    <row r="24" spans="1:10" s="647" customFormat="1" ht="15" customHeight="1">
      <c r="A24" s="659" t="s">
        <v>965</v>
      </c>
      <c r="B24" s="649">
        <v>1228989</v>
      </c>
      <c r="C24" s="650">
        <v>290425</v>
      </c>
      <c r="D24" s="650">
        <v>152939</v>
      </c>
      <c r="E24" s="650">
        <v>592206</v>
      </c>
      <c r="F24" s="650">
        <v>10066</v>
      </c>
      <c r="G24" s="655">
        <v>183353</v>
      </c>
      <c r="H24" s="651" t="s">
        <v>966</v>
      </c>
      <c r="I24" s="657"/>
      <c r="J24" s="658"/>
    </row>
    <row r="25" spans="1:10" s="647" customFormat="1" ht="15" customHeight="1">
      <c r="A25" s="648" t="s">
        <v>967</v>
      </c>
      <c r="B25" s="649">
        <v>1001</v>
      </c>
      <c r="C25" s="650">
        <v>165</v>
      </c>
      <c r="D25" s="650">
        <v>191</v>
      </c>
      <c r="E25" s="650">
        <v>510</v>
      </c>
      <c r="F25" s="650">
        <v>14</v>
      </c>
      <c r="G25" s="655">
        <v>121</v>
      </c>
      <c r="H25" s="651" t="s">
        <v>968</v>
      </c>
      <c r="I25" s="657"/>
      <c r="J25" s="658"/>
    </row>
    <row r="26" spans="1:10" s="647" customFormat="1" ht="15" customHeight="1">
      <c r="A26" s="648" t="s">
        <v>969</v>
      </c>
      <c r="B26" s="666">
        <v>154757</v>
      </c>
      <c r="C26" s="667">
        <v>28675</v>
      </c>
      <c r="D26" s="667">
        <v>30495</v>
      </c>
      <c r="E26" s="667">
        <v>82257</v>
      </c>
      <c r="F26" s="667">
        <v>1260</v>
      </c>
      <c r="G26" s="1737">
        <v>12070</v>
      </c>
      <c r="H26" s="660" t="s">
        <v>970</v>
      </c>
      <c r="I26" s="657"/>
      <c r="J26" s="658"/>
    </row>
    <row r="27" spans="1:10" s="646" customFormat="1" ht="15" customHeight="1">
      <c r="A27" s="648" t="s">
        <v>971</v>
      </c>
      <c r="B27" s="690"/>
      <c r="C27" s="692"/>
      <c r="D27" s="692"/>
      <c r="E27" s="692"/>
      <c r="F27" s="697"/>
      <c r="G27" s="1731"/>
      <c r="H27" s="660" t="s">
        <v>972</v>
      </c>
      <c r="I27" s="657"/>
      <c r="J27" s="657"/>
    </row>
    <row r="28" spans="1:10" s="647" customFormat="1" ht="15" customHeight="1">
      <c r="A28" s="648" t="s">
        <v>2421</v>
      </c>
      <c r="B28" s="674">
        <v>114</v>
      </c>
      <c r="C28" s="678">
        <v>26</v>
      </c>
      <c r="D28" s="678">
        <v>13</v>
      </c>
      <c r="E28" s="678">
        <v>72</v>
      </c>
      <c r="F28" s="678">
        <v>3</v>
      </c>
      <c r="G28" s="1732" t="s">
        <v>41</v>
      </c>
      <c r="H28" s="651" t="s">
        <v>2484</v>
      </c>
      <c r="I28" s="657"/>
      <c r="J28" s="658"/>
    </row>
    <row r="29" spans="1:10" s="647" customFormat="1" ht="15" customHeight="1">
      <c r="A29" s="648" t="s">
        <v>2422</v>
      </c>
      <c r="B29" s="649">
        <v>44</v>
      </c>
      <c r="C29" s="652">
        <v>15</v>
      </c>
      <c r="D29" s="652">
        <v>3</v>
      </c>
      <c r="E29" s="652">
        <v>23</v>
      </c>
      <c r="F29" s="652">
        <v>3</v>
      </c>
      <c r="G29" s="711" t="s">
        <v>41</v>
      </c>
      <c r="H29" s="651" t="s">
        <v>2485</v>
      </c>
      <c r="I29" s="657"/>
      <c r="J29" s="658"/>
    </row>
    <row r="30" spans="1:10" s="647" customFormat="1" ht="15" customHeight="1">
      <c r="A30" s="648" t="s">
        <v>2423</v>
      </c>
      <c r="B30" s="649">
        <v>830</v>
      </c>
      <c r="C30" s="652">
        <v>148</v>
      </c>
      <c r="D30" s="652">
        <v>173</v>
      </c>
      <c r="E30" s="652">
        <v>423</v>
      </c>
      <c r="F30" s="652">
        <v>12</v>
      </c>
      <c r="G30" s="711">
        <v>74</v>
      </c>
      <c r="H30" s="651" t="s">
        <v>2486</v>
      </c>
      <c r="I30" s="646"/>
    </row>
    <row r="31" spans="1:10" s="647" customFormat="1" ht="15" customHeight="1">
      <c r="A31" s="648" t="s">
        <v>2424</v>
      </c>
      <c r="B31" s="649">
        <v>570</v>
      </c>
      <c r="C31" s="652">
        <v>132</v>
      </c>
      <c r="D31" s="652">
        <v>85</v>
      </c>
      <c r="E31" s="652">
        <v>319</v>
      </c>
      <c r="F31" s="652">
        <v>8</v>
      </c>
      <c r="G31" s="711">
        <v>26</v>
      </c>
      <c r="H31" s="651" t="s">
        <v>2487</v>
      </c>
      <c r="I31" s="646"/>
    </row>
    <row r="32" spans="1:10" s="647" customFormat="1" ht="15" customHeight="1">
      <c r="A32" s="659" t="s">
        <v>973</v>
      </c>
      <c r="B32" s="649">
        <v>2665</v>
      </c>
      <c r="C32" s="652">
        <v>486</v>
      </c>
      <c r="D32" s="652">
        <v>405</v>
      </c>
      <c r="E32" s="650">
        <v>1328</v>
      </c>
      <c r="F32" s="652">
        <v>52</v>
      </c>
      <c r="G32" s="711">
        <v>394</v>
      </c>
      <c r="H32" s="651" t="s">
        <v>974</v>
      </c>
      <c r="I32" s="646"/>
    </row>
    <row r="33" spans="1:9" s="647" customFormat="1" ht="15" customHeight="1">
      <c r="A33" s="648" t="s">
        <v>2488</v>
      </c>
      <c r="B33" s="649">
        <v>28</v>
      </c>
      <c r="C33" s="652">
        <v>9</v>
      </c>
      <c r="D33" s="652">
        <v>4</v>
      </c>
      <c r="E33" s="652">
        <v>14</v>
      </c>
      <c r="F33" s="652" t="s">
        <v>41</v>
      </c>
      <c r="G33" s="711">
        <v>1</v>
      </c>
      <c r="H33" s="651" t="s">
        <v>2500</v>
      </c>
      <c r="I33" s="646"/>
    </row>
    <row r="34" spans="1:9" s="647" customFormat="1" ht="15" customHeight="1">
      <c r="A34" s="648" t="s">
        <v>2489</v>
      </c>
      <c r="B34" s="649">
        <v>41</v>
      </c>
      <c r="C34" s="652">
        <v>9</v>
      </c>
      <c r="D34" s="652">
        <v>6</v>
      </c>
      <c r="E34" s="652">
        <v>25</v>
      </c>
      <c r="F34" s="652" t="s">
        <v>41</v>
      </c>
      <c r="G34" s="711">
        <v>1</v>
      </c>
      <c r="H34" s="651" t="s">
        <v>2501</v>
      </c>
      <c r="I34" s="646"/>
    </row>
    <row r="35" spans="1:9" s="647" customFormat="1" ht="15" customHeight="1">
      <c r="A35" s="648" t="s">
        <v>2490</v>
      </c>
      <c r="B35" s="649">
        <v>844</v>
      </c>
      <c r="C35" s="652">
        <v>136</v>
      </c>
      <c r="D35" s="652">
        <v>122</v>
      </c>
      <c r="E35" s="652">
        <v>407</v>
      </c>
      <c r="F35" s="652">
        <v>13</v>
      </c>
      <c r="G35" s="711">
        <v>166</v>
      </c>
      <c r="H35" s="651" t="s">
        <v>2502</v>
      </c>
      <c r="I35" s="646"/>
    </row>
    <row r="36" spans="1:9" s="647" customFormat="1" ht="15" customHeight="1">
      <c r="A36" s="648" t="s">
        <v>2491</v>
      </c>
      <c r="B36" s="649">
        <v>483</v>
      </c>
      <c r="C36" s="652">
        <v>108</v>
      </c>
      <c r="D36" s="652">
        <v>71</v>
      </c>
      <c r="E36" s="652">
        <v>287</v>
      </c>
      <c r="F36" s="652">
        <v>5</v>
      </c>
      <c r="G36" s="711">
        <v>12</v>
      </c>
      <c r="H36" s="651" t="s">
        <v>2503</v>
      </c>
      <c r="I36" s="646"/>
    </row>
    <row r="37" spans="1:9" s="647" customFormat="1" ht="15" customHeight="1">
      <c r="A37" s="648" t="s">
        <v>2492</v>
      </c>
      <c r="B37" s="649">
        <v>10</v>
      </c>
      <c r="C37" s="652">
        <v>1</v>
      </c>
      <c r="D37" s="652">
        <v>2</v>
      </c>
      <c r="E37" s="652">
        <v>6</v>
      </c>
      <c r="F37" s="652" t="s">
        <v>41</v>
      </c>
      <c r="G37" s="711">
        <v>1</v>
      </c>
      <c r="H37" s="651" t="s">
        <v>2504</v>
      </c>
      <c r="I37" s="646"/>
    </row>
    <row r="38" spans="1:9" s="647" customFormat="1" ht="15" customHeight="1">
      <c r="A38" s="648" t="s">
        <v>2493</v>
      </c>
      <c r="B38" s="649">
        <v>12</v>
      </c>
      <c r="C38" s="652">
        <v>2</v>
      </c>
      <c r="D38" s="652" t="s">
        <v>41</v>
      </c>
      <c r="E38" s="652">
        <v>10</v>
      </c>
      <c r="F38" s="652" t="s">
        <v>41</v>
      </c>
      <c r="G38" s="711" t="s">
        <v>41</v>
      </c>
      <c r="H38" s="651" t="s">
        <v>2505</v>
      </c>
      <c r="I38" s="646"/>
    </row>
    <row r="39" spans="1:9" s="647" customFormat="1" ht="15" customHeight="1">
      <c r="A39" s="648" t="s">
        <v>2494</v>
      </c>
      <c r="B39" s="649">
        <v>2</v>
      </c>
      <c r="C39" s="652" t="s">
        <v>41</v>
      </c>
      <c r="D39" s="652" t="s">
        <v>41</v>
      </c>
      <c r="E39" s="652">
        <v>2</v>
      </c>
      <c r="F39" s="652" t="s">
        <v>41</v>
      </c>
      <c r="G39" s="711" t="s">
        <v>41</v>
      </c>
      <c r="H39" s="651" t="s">
        <v>2506</v>
      </c>
      <c r="I39" s="646"/>
    </row>
    <row r="40" spans="1:9" s="647" customFormat="1" ht="15" customHeight="1">
      <c r="A40" s="648" t="s">
        <v>2495</v>
      </c>
      <c r="B40" s="649">
        <v>186</v>
      </c>
      <c r="C40" s="652">
        <v>33</v>
      </c>
      <c r="D40" s="652">
        <v>17</v>
      </c>
      <c r="E40" s="652">
        <v>92</v>
      </c>
      <c r="F40" s="652">
        <v>13</v>
      </c>
      <c r="G40" s="711">
        <v>31</v>
      </c>
      <c r="H40" s="651" t="s">
        <v>2507</v>
      </c>
      <c r="I40" s="646"/>
    </row>
    <row r="41" spans="1:9" s="647" customFormat="1" ht="15" customHeight="1">
      <c r="A41" s="648" t="s">
        <v>2496</v>
      </c>
      <c r="B41" s="649">
        <v>178</v>
      </c>
      <c r="C41" s="652">
        <v>50</v>
      </c>
      <c r="D41" s="652">
        <v>26</v>
      </c>
      <c r="E41" s="652">
        <v>89</v>
      </c>
      <c r="F41" s="652">
        <v>4</v>
      </c>
      <c r="G41" s="711">
        <v>9</v>
      </c>
      <c r="H41" s="651" t="s">
        <v>2508</v>
      </c>
      <c r="I41" s="646"/>
    </row>
    <row r="42" spans="1:9" s="647" customFormat="1" ht="15" customHeight="1">
      <c r="A42" s="648" t="s">
        <v>2497</v>
      </c>
      <c r="B42" s="649">
        <v>77</v>
      </c>
      <c r="C42" s="652">
        <v>17</v>
      </c>
      <c r="D42" s="652">
        <v>7</v>
      </c>
      <c r="E42" s="652">
        <v>49</v>
      </c>
      <c r="F42" s="652">
        <v>1</v>
      </c>
      <c r="G42" s="711">
        <v>3</v>
      </c>
      <c r="H42" s="651" t="s">
        <v>2509</v>
      </c>
      <c r="I42" s="646"/>
    </row>
    <row r="43" spans="1:9" s="647" customFormat="1" ht="15" customHeight="1">
      <c r="A43" s="648" t="s">
        <v>2498</v>
      </c>
      <c r="B43" s="649">
        <v>719</v>
      </c>
      <c r="C43" s="652">
        <v>107</v>
      </c>
      <c r="D43" s="652">
        <v>132</v>
      </c>
      <c r="E43" s="652">
        <v>316</v>
      </c>
      <c r="F43" s="652">
        <v>12</v>
      </c>
      <c r="G43" s="711">
        <v>152</v>
      </c>
      <c r="H43" s="651" t="s">
        <v>2510</v>
      </c>
      <c r="I43" s="646"/>
    </row>
    <row r="44" spans="1:9" s="647" customFormat="1" ht="15" customHeight="1">
      <c r="A44" s="648" t="s">
        <v>2499</v>
      </c>
      <c r="B44" s="649">
        <v>85</v>
      </c>
      <c r="C44" s="652">
        <v>14</v>
      </c>
      <c r="D44" s="652">
        <v>18</v>
      </c>
      <c r="E44" s="652">
        <v>31</v>
      </c>
      <c r="F44" s="652">
        <v>4</v>
      </c>
      <c r="G44" s="711">
        <v>18</v>
      </c>
      <c r="H44" s="651" t="s">
        <v>2511</v>
      </c>
      <c r="I44" s="646"/>
    </row>
    <row r="45" spans="1:9" s="647" customFormat="1" ht="15" customHeight="1">
      <c r="A45" s="659" t="s">
        <v>975</v>
      </c>
      <c r="B45" s="649">
        <v>1551</v>
      </c>
      <c r="C45" s="652">
        <v>198</v>
      </c>
      <c r="D45" s="652">
        <v>214</v>
      </c>
      <c r="E45" s="652">
        <v>659</v>
      </c>
      <c r="F45" s="652">
        <v>37</v>
      </c>
      <c r="G45" s="711">
        <v>443</v>
      </c>
      <c r="H45" s="651" t="s">
        <v>976</v>
      </c>
      <c r="I45" s="646"/>
    </row>
    <row r="46" spans="1:9" s="647" customFormat="1" ht="15" customHeight="1">
      <c r="A46" s="659" t="s">
        <v>977</v>
      </c>
      <c r="B46" s="649">
        <v>1293</v>
      </c>
      <c r="C46" s="652">
        <v>173</v>
      </c>
      <c r="D46" s="652">
        <v>161</v>
      </c>
      <c r="E46" s="652">
        <v>509</v>
      </c>
      <c r="F46" s="652">
        <v>35</v>
      </c>
      <c r="G46" s="711">
        <v>415</v>
      </c>
      <c r="H46" s="651" t="s">
        <v>978</v>
      </c>
      <c r="I46" s="646"/>
    </row>
    <row r="47" spans="1:9" s="647" customFormat="1" ht="24.9" customHeight="1">
      <c r="A47" s="659" t="s">
        <v>979</v>
      </c>
      <c r="B47" s="649">
        <v>564</v>
      </c>
      <c r="C47" s="652">
        <v>101</v>
      </c>
      <c r="D47" s="652">
        <v>60</v>
      </c>
      <c r="E47" s="652">
        <v>268</v>
      </c>
      <c r="F47" s="652">
        <v>18</v>
      </c>
      <c r="G47" s="711">
        <v>117</v>
      </c>
      <c r="H47" s="651" t="s">
        <v>980</v>
      </c>
      <c r="I47" s="646"/>
    </row>
    <row r="48" spans="1:9" s="647" customFormat="1" ht="15" customHeight="1">
      <c r="A48" s="659" t="s">
        <v>981</v>
      </c>
      <c r="B48" s="649">
        <v>2232</v>
      </c>
      <c r="C48" s="662">
        <v>239</v>
      </c>
      <c r="D48" s="662">
        <v>274</v>
      </c>
      <c r="E48" s="662">
        <v>762</v>
      </c>
      <c r="F48" s="662">
        <v>52</v>
      </c>
      <c r="G48" s="1735">
        <v>905</v>
      </c>
      <c r="H48" s="651" t="s">
        <v>982</v>
      </c>
      <c r="I48" s="646"/>
    </row>
    <row r="49" spans="1:9" s="647" customFormat="1" ht="15" customHeight="1">
      <c r="A49" s="648" t="s">
        <v>2650</v>
      </c>
      <c r="B49" s="649">
        <v>1962</v>
      </c>
      <c r="C49" s="662">
        <v>237</v>
      </c>
      <c r="D49" s="662">
        <v>264</v>
      </c>
      <c r="E49" s="662">
        <v>756</v>
      </c>
      <c r="F49" s="662">
        <v>45</v>
      </c>
      <c r="G49" s="1735">
        <v>660</v>
      </c>
      <c r="H49" s="651" t="s">
        <v>2657</v>
      </c>
      <c r="I49" s="646"/>
    </row>
    <row r="50" spans="1:9" s="647" customFormat="1" ht="15" customHeight="1">
      <c r="A50" s="648" t="s">
        <v>2651</v>
      </c>
      <c r="B50" s="649">
        <v>1789</v>
      </c>
      <c r="C50" s="652">
        <v>220</v>
      </c>
      <c r="D50" s="652">
        <v>248</v>
      </c>
      <c r="E50" s="652">
        <v>706</v>
      </c>
      <c r="F50" s="652">
        <v>37</v>
      </c>
      <c r="G50" s="711">
        <v>578</v>
      </c>
      <c r="H50" s="651" t="s">
        <v>2658</v>
      </c>
      <c r="I50" s="646"/>
    </row>
    <row r="51" spans="1:9" s="647" customFormat="1" ht="15" customHeight="1">
      <c r="A51" s="648" t="s">
        <v>2652</v>
      </c>
      <c r="B51" s="649">
        <v>1413</v>
      </c>
      <c r="C51" s="652">
        <v>209</v>
      </c>
      <c r="D51" s="652">
        <v>182</v>
      </c>
      <c r="E51" s="652">
        <v>630</v>
      </c>
      <c r="F51" s="652">
        <v>33</v>
      </c>
      <c r="G51" s="711">
        <v>359</v>
      </c>
      <c r="H51" s="651" t="s">
        <v>2659</v>
      </c>
      <c r="I51" s="646"/>
    </row>
    <row r="52" spans="1:9" s="647" customFormat="1" ht="15" customHeight="1">
      <c r="A52" s="648" t="s">
        <v>2653</v>
      </c>
      <c r="B52" s="649">
        <v>1757</v>
      </c>
      <c r="C52" s="652">
        <v>221</v>
      </c>
      <c r="D52" s="652">
        <v>238</v>
      </c>
      <c r="E52" s="652">
        <v>703</v>
      </c>
      <c r="F52" s="652">
        <v>46</v>
      </c>
      <c r="G52" s="711">
        <v>549</v>
      </c>
      <c r="H52" s="651" t="s">
        <v>2660</v>
      </c>
      <c r="I52" s="646"/>
    </row>
    <row r="53" spans="1:9" s="647" customFormat="1" ht="15" customHeight="1">
      <c r="A53" s="648" t="s">
        <v>2654</v>
      </c>
      <c r="B53" s="649">
        <v>1533</v>
      </c>
      <c r="C53" s="652">
        <v>188</v>
      </c>
      <c r="D53" s="652">
        <v>209</v>
      </c>
      <c r="E53" s="652">
        <v>585</v>
      </c>
      <c r="F53" s="652">
        <v>27</v>
      </c>
      <c r="G53" s="711">
        <v>524</v>
      </c>
      <c r="H53" s="651" t="s">
        <v>2661</v>
      </c>
      <c r="I53" s="646"/>
    </row>
    <row r="54" spans="1:9" s="647" customFormat="1" ht="15" customHeight="1">
      <c r="A54" s="648" t="s">
        <v>2655</v>
      </c>
      <c r="B54" s="649">
        <v>1110</v>
      </c>
      <c r="C54" s="652">
        <v>165</v>
      </c>
      <c r="D54" s="652">
        <v>140</v>
      </c>
      <c r="E54" s="652">
        <v>495</v>
      </c>
      <c r="F54" s="652">
        <v>26</v>
      </c>
      <c r="G54" s="711">
        <v>284</v>
      </c>
      <c r="H54" s="651" t="s">
        <v>2662</v>
      </c>
      <c r="I54" s="646"/>
    </row>
    <row r="55" spans="1:9" s="647" customFormat="1" ht="15" customHeight="1">
      <c r="A55" s="648" t="s">
        <v>2656</v>
      </c>
      <c r="B55" s="649">
        <v>1708</v>
      </c>
      <c r="C55" s="652">
        <v>215</v>
      </c>
      <c r="D55" s="652">
        <v>219</v>
      </c>
      <c r="E55" s="652">
        <v>679</v>
      </c>
      <c r="F55" s="652">
        <v>41</v>
      </c>
      <c r="G55" s="711">
        <v>554</v>
      </c>
      <c r="H55" s="651" t="s">
        <v>2663</v>
      </c>
      <c r="I55" s="646"/>
    </row>
    <row r="56" spans="1:9" s="647" customFormat="1" ht="15" customHeight="1">
      <c r="A56" s="659" t="s">
        <v>983</v>
      </c>
      <c r="B56" s="649">
        <v>92792</v>
      </c>
      <c r="C56" s="650">
        <v>15992</v>
      </c>
      <c r="D56" s="650">
        <v>10207</v>
      </c>
      <c r="E56" s="650">
        <v>44200</v>
      </c>
      <c r="F56" s="650">
        <v>3619</v>
      </c>
      <c r="G56" s="655">
        <v>18774</v>
      </c>
      <c r="H56" s="651" t="s">
        <v>984</v>
      </c>
      <c r="I56" s="646"/>
    </row>
    <row r="57" spans="1:9" s="647" customFormat="1" ht="15" customHeight="1">
      <c r="A57" s="648" t="s">
        <v>2512</v>
      </c>
      <c r="B57" s="649">
        <v>4603</v>
      </c>
      <c r="C57" s="650">
        <v>891</v>
      </c>
      <c r="D57" s="650">
        <v>431</v>
      </c>
      <c r="E57" s="650">
        <v>2810</v>
      </c>
      <c r="F57" s="650">
        <v>73</v>
      </c>
      <c r="G57" s="655">
        <v>398</v>
      </c>
      <c r="H57" s="651" t="s">
        <v>2523</v>
      </c>
      <c r="I57" s="646"/>
    </row>
    <row r="58" spans="1:9" s="647" customFormat="1" ht="15" customHeight="1">
      <c r="A58" s="648" t="s">
        <v>2513</v>
      </c>
      <c r="B58" s="649">
        <v>3293</v>
      </c>
      <c r="C58" s="650">
        <v>649</v>
      </c>
      <c r="D58" s="650">
        <v>423</v>
      </c>
      <c r="E58" s="650">
        <v>1756</v>
      </c>
      <c r="F58" s="650">
        <v>37</v>
      </c>
      <c r="G58" s="655">
        <v>428</v>
      </c>
      <c r="H58" s="651" t="s">
        <v>2524</v>
      </c>
      <c r="I58" s="646"/>
    </row>
    <row r="59" spans="1:9" s="647" customFormat="1" ht="15" customHeight="1">
      <c r="A59" s="648" t="s">
        <v>2514</v>
      </c>
      <c r="B59" s="649">
        <v>2054</v>
      </c>
      <c r="C59" s="650">
        <v>458</v>
      </c>
      <c r="D59" s="650">
        <v>219</v>
      </c>
      <c r="E59" s="650">
        <v>1259</v>
      </c>
      <c r="F59" s="650">
        <v>14</v>
      </c>
      <c r="G59" s="655">
        <v>104</v>
      </c>
      <c r="H59" s="651" t="s">
        <v>2525</v>
      </c>
      <c r="I59" s="646"/>
    </row>
    <row r="60" spans="1:9" s="647" customFormat="1" ht="15" customHeight="1">
      <c r="A60" s="648" t="s">
        <v>2515</v>
      </c>
      <c r="B60" s="649">
        <v>8233</v>
      </c>
      <c r="C60" s="650">
        <v>1740</v>
      </c>
      <c r="D60" s="650">
        <v>877</v>
      </c>
      <c r="E60" s="650">
        <v>5187</v>
      </c>
      <c r="F60" s="650">
        <v>108</v>
      </c>
      <c r="G60" s="655">
        <v>321</v>
      </c>
      <c r="H60" s="651" t="s">
        <v>2526</v>
      </c>
      <c r="I60" s="646"/>
    </row>
    <row r="61" spans="1:9" s="647" customFormat="1" ht="15" customHeight="1">
      <c r="A61" s="648" t="s">
        <v>2516</v>
      </c>
      <c r="B61" s="649">
        <v>12411</v>
      </c>
      <c r="C61" s="650">
        <v>1885</v>
      </c>
      <c r="D61" s="650">
        <v>1729</v>
      </c>
      <c r="E61" s="650">
        <v>4674</v>
      </c>
      <c r="F61" s="650">
        <v>213</v>
      </c>
      <c r="G61" s="655">
        <v>3910</v>
      </c>
      <c r="H61" s="651" t="s">
        <v>2527</v>
      </c>
      <c r="I61" s="646"/>
    </row>
    <row r="62" spans="1:9" s="647" customFormat="1" ht="15" customHeight="1">
      <c r="A62" s="648" t="s">
        <v>2517</v>
      </c>
      <c r="B62" s="649">
        <v>10718</v>
      </c>
      <c r="C62" s="650">
        <v>1677</v>
      </c>
      <c r="D62" s="650">
        <v>915</v>
      </c>
      <c r="E62" s="650">
        <v>5269</v>
      </c>
      <c r="F62" s="650">
        <v>293</v>
      </c>
      <c r="G62" s="655">
        <v>2564</v>
      </c>
      <c r="H62" s="651" t="s">
        <v>2528</v>
      </c>
      <c r="I62" s="646"/>
    </row>
    <row r="63" spans="1:9" s="647" customFormat="1" ht="15" customHeight="1">
      <c r="A63" s="648" t="s">
        <v>2518</v>
      </c>
      <c r="B63" s="649">
        <v>4766</v>
      </c>
      <c r="C63" s="650">
        <v>905</v>
      </c>
      <c r="D63" s="650">
        <v>366</v>
      </c>
      <c r="E63" s="650">
        <v>2657</v>
      </c>
      <c r="F63" s="650">
        <v>50</v>
      </c>
      <c r="G63" s="655">
        <v>788</v>
      </c>
      <c r="H63" s="651" t="s">
        <v>2529</v>
      </c>
      <c r="I63" s="646"/>
    </row>
    <row r="64" spans="1:9" s="647" customFormat="1" ht="15" customHeight="1">
      <c r="A64" s="648" t="s">
        <v>2519</v>
      </c>
      <c r="B64" s="649">
        <v>3251</v>
      </c>
      <c r="C64" s="650">
        <v>689</v>
      </c>
      <c r="D64" s="650">
        <v>380</v>
      </c>
      <c r="E64" s="650">
        <v>1874</v>
      </c>
      <c r="F64" s="650">
        <v>57</v>
      </c>
      <c r="G64" s="655">
        <v>251</v>
      </c>
      <c r="H64" s="651" t="s">
        <v>2530</v>
      </c>
      <c r="I64" s="646"/>
    </row>
    <row r="65" spans="1:9" s="647" customFormat="1" ht="15" customHeight="1">
      <c r="A65" s="648" t="s">
        <v>2520</v>
      </c>
      <c r="B65" s="649">
        <v>413</v>
      </c>
      <c r="C65" s="650">
        <v>103</v>
      </c>
      <c r="D65" s="650">
        <v>44</v>
      </c>
      <c r="E65" s="650">
        <v>258</v>
      </c>
      <c r="F65" s="650">
        <v>3</v>
      </c>
      <c r="G65" s="655">
        <v>5</v>
      </c>
      <c r="H65" s="651" t="s">
        <v>2531</v>
      </c>
      <c r="I65" s="646"/>
    </row>
    <row r="66" spans="1:9" s="647" customFormat="1" ht="15" customHeight="1">
      <c r="A66" s="648" t="s">
        <v>2521</v>
      </c>
      <c r="B66" s="649">
        <v>2293</v>
      </c>
      <c r="C66" s="650">
        <v>308</v>
      </c>
      <c r="D66" s="650">
        <v>234</v>
      </c>
      <c r="E66" s="650">
        <v>1162</v>
      </c>
      <c r="F66" s="650">
        <v>75</v>
      </c>
      <c r="G66" s="655">
        <v>514</v>
      </c>
      <c r="H66" s="651" t="s">
        <v>2532</v>
      </c>
      <c r="I66" s="646"/>
    </row>
    <row r="67" spans="1:9" s="647" customFormat="1" ht="15" customHeight="1">
      <c r="A67" s="648" t="s">
        <v>2522</v>
      </c>
      <c r="B67" s="649">
        <v>32202</v>
      </c>
      <c r="C67" s="650">
        <v>5520</v>
      </c>
      <c r="D67" s="650">
        <v>3792</v>
      </c>
      <c r="E67" s="650">
        <v>12998</v>
      </c>
      <c r="F67" s="650">
        <v>2597</v>
      </c>
      <c r="G67" s="655">
        <v>7295</v>
      </c>
      <c r="H67" s="651" t="s">
        <v>2533</v>
      </c>
      <c r="I67" s="646"/>
    </row>
    <row r="68" spans="1:9" s="647" customFormat="1" ht="15" customHeight="1">
      <c r="A68" s="648" t="s">
        <v>2499</v>
      </c>
      <c r="B68" s="649">
        <v>8555</v>
      </c>
      <c r="C68" s="650">
        <v>1167</v>
      </c>
      <c r="D68" s="650">
        <v>797</v>
      </c>
      <c r="E68" s="650">
        <v>4296</v>
      </c>
      <c r="F68" s="650">
        <v>99</v>
      </c>
      <c r="G68" s="655">
        <v>2196</v>
      </c>
      <c r="H68" s="651" t="s">
        <v>2511</v>
      </c>
      <c r="I68" s="646"/>
    </row>
    <row r="69" spans="1:9" s="647" customFormat="1" ht="15" customHeight="1">
      <c r="A69" s="648" t="s">
        <v>2534</v>
      </c>
      <c r="B69" s="649">
        <v>18567</v>
      </c>
      <c r="C69" s="650">
        <v>3306</v>
      </c>
      <c r="D69" s="650">
        <v>1705</v>
      </c>
      <c r="E69" s="650">
        <v>9848</v>
      </c>
      <c r="F69" s="650">
        <v>348</v>
      </c>
      <c r="G69" s="655">
        <v>3360</v>
      </c>
      <c r="H69" s="651" t="s">
        <v>985</v>
      </c>
      <c r="I69" s="656"/>
    </row>
    <row r="70" spans="1:9" s="647" customFormat="1" ht="15" customHeight="1">
      <c r="A70" s="648" t="s">
        <v>2512</v>
      </c>
      <c r="B70" s="649">
        <v>613</v>
      </c>
      <c r="C70" s="650">
        <v>164</v>
      </c>
      <c r="D70" s="650">
        <v>57</v>
      </c>
      <c r="E70" s="650">
        <v>332</v>
      </c>
      <c r="F70" s="650">
        <v>9</v>
      </c>
      <c r="G70" s="655">
        <v>51</v>
      </c>
      <c r="H70" s="651" t="s">
        <v>2523</v>
      </c>
      <c r="I70" s="646"/>
    </row>
    <row r="71" spans="1:9" s="647" customFormat="1" ht="15" customHeight="1">
      <c r="A71" s="648" t="s">
        <v>2513</v>
      </c>
      <c r="B71" s="649">
        <v>451</v>
      </c>
      <c r="C71" s="650">
        <v>93</v>
      </c>
      <c r="D71" s="650">
        <v>37</v>
      </c>
      <c r="E71" s="650">
        <v>270</v>
      </c>
      <c r="F71" s="650">
        <v>5</v>
      </c>
      <c r="G71" s="655">
        <v>46</v>
      </c>
      <c r="H71" s="651" t="s">
        <v>2524</v>
      </c>
      <c r="I71" s="646"/>
    </row>
    <row r="72" spans="1:9" s="647" customFormat="1" ht="15" customHeight="1">
      <c r="A72" s="648" t="s">
        <v>2514</v>
      </c>
      <c r="B72" s="649">
        <v>674</v>
      </c>
      <c r="C72" s="650">
        <v>132</v>
      </c>
      <c r="D72" s="650">
        <v>63</v>
      </c>
      <c r="E72" s="650">
        <v>440</v>
      </c>
      <c r="F72" s="650">
        <v>4</v>
      </c>
      <c r="G72" s="655">
        <v>35</v>
      </c>
      <c r="H72" s="651" t="s">
        <v>2525</v>
      </c>
      <c r="I72" s="646"/>
    </row>
    <row r="73" spans="1:9" s="647" customFormat="1" ht="15" customHeight="1">
      <c r="A73" s="648" t="s">
        <v>2515</v>
      </c>
      <c r="B73" s="649">
        <v>2851</v>
      </c>
      <c r="C73" s="650">
        <v>672</v>
      </c>
      <c r="D73" s="650">
        <v>270</v>
      </c>
      <c r="E73" s="650">
        <v>1810</v>
      </c>
      <c r="F73" s="650">
        <v>40</v>
      </c>
      <c r="G73" s="655">
        <v>59</v>
      </c>
      <c r="H73" s="651" t="s">
        <v>2526</v>
      </c>
      <c r="I73" s="646"/>
    </row>
    <row r="74" spans="1:9" s="647" customFormat="1" ht="15" customHeight="1">
      <c r="A74" s="648" t="s">
        <v>2516</v>
      </c>
      <c r="B74" s="649">
        <v>744</v>
      </c>
      <c r="C74" s="650">
        <v>130</v>
      </c>
      <c r="D74" s="650">
        <v>73</v>
      </c>
      <c r="E74" s="650">
        <v>247</v>
      </c>
      <c r="F74" s="650">
        <v>3</v>
      </c>
      <c r="G74" s="655">
        <v>291</v>
      </c>
      <c r="H74" s="651" t="s">
        <v>2527</v>
      </c>
      <c r="I74" s="646"/>
    </row>
    <row r="75" spans="1:9" s="647" customFormat="1" ht="15" customHeight="1">
      <c r="A75" s="648" t="s">
        <v>2517</v>
      </c>
      <c r="B75" s="649">
        <v>7289</v>
      </c>
      <c r="C75" s="650">
        <v>1087</v>
      </c>
      <c r="D75" s="650">
        <v>569</v>
      </c>
      <c r="E75" s="650">
        <v>3636</v>
      </c>
      <c r="F75" s="650">
        <v>156</v>
      </c>
      <c r="G75" s="655">
        <v>1841</v>
      </c>
      <c r="H75" s="651" t="s">
        <v>2528</v>
      </c>
      <c r="I75" s="646"/>
    </row>
    <row r="76" spans="1:9" s="647" customFormat="1" ht="15" customHeight="1">
      <c r="A76" s="648" t="s">
        <v>2518</v>
      </c>
      <c r="B76" s="649">
        <v>690</v>
      </c>
      <c r="C76" s="652">
        <v>116</v>
      </c>
      <c r="D76" s="652">
        <v>39</v>
      </c>
      <c r="E76" s="652">
        <v>399</v>
      </c>
      <c r="F76" s="652">
        <v>13</v>
      </c>
      <c r="G76" s="711">
        <v>123</v>
      </c>
      <c r="H76" s="651" t="s">
        <v>2529</v>
      </c>
      <c r="I76" s="646"/>
    </row>
    <row r="77" spans="1:9" s="647" customFormat="1" ht="15" customHeight="1">
      <c r="A77" s="648" t="s">
        <v>2519</v>
      </c>
      <c r="B77" s="649">
        <v>345</v>
      </c>
      <c r="C77" s="652">
        <v>65</v>
      </c>
      <c r="D77" s="652">
        <v>26</v>
      </c>
      <c r="E77" s="652">
        <v>237</v>
      </c>
      <c r="F77" s="652">
        <v>8</v>
      </c>
      <c r="G77" s="711">
        <v>9</v>
      </c>
      <c r="H77" s="651" t="s">
        <v>2530</v>
      </c>
      <c r="I77" s="646"/>
    </row>
    <row r="78" spans="1:9" s="647" customFormat="1" ht="15" customHeight="1">
      <c r="A78" s="648" t="s">
        <v>2520</v>
      </c>
      <c r="B78" s="649">
        <v>9</v>
      </c>
      <c r="C78" s="652">
        <v>2</v>
      </c>
      <c r="D78" s="652">
        <v>1</v>
      </c>
      <c r="E78" s="652">
        <v>6</v>
      </c>
      <c r="F78" s="652" t="s">
        <v>41</v>
      </c>
      <c r="G78" s="711" t="s">
        <v>41</v>
      </c>
      <c r="H78" s="651" t="s">
        <v>2531</v>
      </c>
      <c r="I78" s="646"/>
    </row>
    <row r="79" spans="1:9" s="647" customFormat="1" ht="15" customHeight="1">
      <c r="A79" s="648" t="s">
        <v>2521</v>
      </c>
      <c r="B79" s="649">
        <v>841</v>
      </c>
      <c r="C79" s="652">
        <v>131</v>
      </c>
      <c r="D79" s="652">
        <v>71</v>
      </c>
      <c r="E79" s="652">
        <v>478</v>
      </c>
      <c r="F79" s="652">
        <v>38</v>
      </c>
      <c r="G79" s="711">
        <v>123</v>
      </c>
      <c r="H79" s="651" t="s">
        <v>2532</v>
      </c>
      <c r="I79" s="646"/>
    </row>
    <row r="80" spans="1:9" s="647" customFormat="1" ht="15" customHeight="1">
      <c r="A80" s="648" t="s">
        <v>2522</v>
      </c>
      <c r="B80" s="649">
        <v>1835</v>
      </c>
      <c r="C80" s="652">
        <v>313</v>
      </c>
      <c r="D80" s="652">
        <v>227</v>
      </c>
      <c r="E80" s="652">
        <v>1060</v>
      </c>
      <c r="F80" s="652">
        <v>38</v>
      </c>
      <c r="G80" s="711">
        <v>197</v>
      </c>
      <c r="H80" s="651" t="s">
        <v>2533</v>
      </c>
      <c r="I80" s="646"/>
    </row>
    <row r="81" spans="1:9" s="647" customFormat="1" ht="15" customHeight="1">
      <c r="A81" s="648" t="s">
        <v>2499</v>
      </c>
      <c r="B81" s="649">
        <v>2225</v>
      </c>
      <c r="C81" s="652">
        <v>401</v>
      </c>
      <c r="D81" s="652">
        <v>272</v>
      </c>
      <c r="E81" s="652">
        <v>933</v>
      </c>
      <c r="F81" s="652">
        <v>34</v>
      </c>
      <c r="G81" s="711">
        <v>585</v>
      </c>
      <c r="H81" s="651" t="s">
        <v>2511</v>
      </c>
      <c r="I81" s="646"/>
    </row>
    <row r="82" spans="1:9" s="647" customFormat="1" ht="24.9" customHeight="1">
      <c r="A82" s="648" t="s">
        <v>2535</v>
      </c>
      <c r="B82" s="649">
        <v>73679</v>
      </c>
      <c r="C82" s="650">
        <v>12778</v>
      </c>
      <c r="D82" s="650">
        <v>8083</v>
      </c>
      <c r="E82" s="650">
        <v>34030</v>
      </c>
      <c r="F82" s="650">
        <v>3418</v>
      </c>
      <c r="G82" s="655">
        <v>15370</v>
      </c>
      <c r="H82" s="651" t="s">
        <v>986</v>
      </c>
      <c r="I82" s="656"/>
    </row>
    <row r="83" spans="1:9" s="647" customFormat="1" ht="15" customHeight="1">
      <c r="A83" s="648" t="s">
        <v>2512</v>
      </c>
      <c r="B83" s="649">
        <v>3982</v>
      </c>
      <c r="C83" s="650">
        <v>789</v>
      </c>
      <c r="D83" s="650">
        <v>373</v>
      </c>
      <c r="E83" s="650">
        <v>2450</v>
      </c>
      <c r="F83" s="650">
        <v>65</v>
      </c>
      <c r="G83" s="655">
        <v>305</v>
      </c>
      <c r="H83" s="651" t="s">
        <v>2523</v>
      </c>
      <c r="I83" s="646"/>
    </row>
    <row r="84" spans="1:9" s="647" customFormat="1" ht="15" customHeight="1">
      <c r="A84" s="648" t="s">
        <v>2513</v>
      </c>
      <c r="B84" s="649">
        <v>2793</v>
      </c>
      <c r="C84" s="650">
        <v>535</v>
      </c>
      <c r="D84" s="650">
        <v>355</v>
      </c>
      <c r="E84" s="650">
        <v>1514</v>
      </c>
      <c r="F84" s="650">
        <v>35</v>
      </c>
      <c r="G84" s="655">
        <v>354</v>
      </c>
      <c r="H84" s="651" t="s">
        <v>2524</v>
      </c>
      <c r="I84" s="646"/>
    </row>
    <row r="85" spans="1:9" s="647" customFormat="1" ht="15" customHeight="1">
      <c r="A85" s="648" t="s">
        <v>2514</v>
      </c>
      <c r="B85" s="649">
        <v>1497</v>
      </c>
      <c r="C85" s="650">
        <v>331</v>
      </c>
      <c r="D85" s="650">
        <v>158</v>
      </c>
      <c r="E85" s="650">
        <v>926</v>
      </c>
      <c r="F85" s="650">
        <v>12</v>
      </c>
      <c r="G85" s="655">
        <v>70</v>
      </c>
      <c r="H85" s="651" t="s">
        <v>2525</v>
      </c>
      <c r="I85" s="646"/>
    </row>
    <row r="86" spans="1:9" s="647" customFormat="1" ht="15" customHeight="1">
      <c r="A86" s="648" t="s">
        <v>2515</v>
      </c>
      <c r="B86" s="649">
        <v>6425</v>
      </c>
      <c r="C86" s="650">
        <v>1350</v>
      </c>
      <c r="D86" s="650">
        <v>685</v>
      </c>
      <c r="E86" s="650">
        <v>4060</v>
      </c>
      <c r="F86" s="650">
        <v>89</v>
      </c>
      <c r="G86" s="655">
        <v>241</v>
      </c>
      <c r="H86" s="651" t="s">
        <v>2526</v>
      </c>
      <c r="I86" s="646"/>
    </row>
    <row r="87" spans="1:9" s="647" customFormat="1" ht="15" customHeight="1">
      <c r="A87" s="648" t="s">
        <v>2516</v>
      </c>
      <c r="B87" s="649">
        <v>9370</v>
      </c>
      <c r="C87" s="650">
        <v>1461</v>
      </c>
      <c r="D87" s="650">
        <v>1318</v>
      </c>
      <c r="E87" s="650">
        <v>3297</v>
      </c>
      <c r="F87" s="650">
        <v>195</v>
      </c>
      <c r="G87" s="655">
        <v>3099</v>
      </c>
      <c r="H87" s="651" t="s">
        <v>2527</v>
      </c>
      <c r="I87" s="646"/>
    </row>
    <row r="88" spans="1:9" s="647" customFormat="1" ht="15" customHeight="1">
      <c r="A88" s="648" t="s">
        <v>2517</v>
      </c>
      <c r="B88" s="649">
        <v>8169</v>
      </c>
      <c r="C88" s="650">
        <v>1143</v>
      </c>
      <c r="D88" s="650">
        <v>676</v>
      </c>
      <c r="E88" s="650">
        <v>4055</v>
      </c>
      <c r="F88" s="650">
        <v>266</v>
      </c>
      <c r="G88" s="655">
        <v>2029</v>
      </c>
      <c r="H88" s="651" t="s">
        <v>2528</v>
      </c>
      <c r="I88" s="646"/>
    </row>
    <row r="89" spans="1:9" s="647" customFormat="1" ht="15" customHeight="1">
      <c r="A89" s="648" t="s">
        <v>2518</v>
      </c>
      <c r="B89" s="649">
        <v>3944</v>
      </c>
      <c r="C89" s="650">
        <v>765</v>
      </c>
      <c r="D89" s="650">
        <v>311</v>
      </c>
      <c r="E89" s="650">
        <v>2218</v>
      </c>
      <c r="F89" s="650">
        <v>37</v>
      </c>
      <c r="G89" s="655">
        <v>613</v>
      </c>
      <c r="H89" s="651" t="s">
        <v>2529</v>
      </c>
      <c r="I89" s="646"/>
    </row>
    <row r="90" spans="1:9" s="647" customFormat="1" ht="15" customHeight="1">
      <c r="A90" s="648" t="s">
        <v>2519</v>
      </c>
      <c r="B90" s="649">
        <v>2394</v>
      </c>
      <c r="C90" s="650">
        <v>537</v>
      </c>
      <c r="D90" s="650">
        <v>267</v>
      </c>
      <c r="E90" s="650">
        <v>1439</v>
      </c>
      <c r="F90" s="650">
        <v>50</v>
      </c>
      <c r="G90" s="655">
        <v>101</v>
      </c>
      <c r="H90" s="651" t="s">
        <v>2530</v>
      </c>
      <c r="I90" s="646"/>
    </row>
    <row r="91" spans="1:9" s="647" customFormat="1" ht="15" customHeight="1">
      <c r="A91" s="648" t="s">
        <v>2520</v>
      </c>
      <c r="B91" s="649">
        <v>244</v>
      </c>
      <c r="C91" s="650">
        <v>62</v>
      </c>
      <c r="D91" s="650">
        <v>15</v>
      </c>
      <c r="E91" s="650">
        <v>162</v>
      </c>
      <c r="F91" s="650">
        <v>1</v>
      </c>
      <c r="G91" s="655">
        <v>4</v>
      </c>
      <c r="H91" s="651" t="s">
        <v>2531</v>
      </c>
      <c r="I91" s="646"/>
    </row>
    <row r="92" spans="1:9" s="647" customFormat="1" ht="15" customHeight="1">
      <c r="A92" s="648" t="s">
        <v>2521</v>
      </c>
      <c r="B92" s="649">
        <v>1614</v>
      </c>
      <c r="C92" s="650">
        <v>177</v>
      </c>
      <c r="D92" s="650">
        <v>174</v>
      </c>
      <c r="E92" s="650">
        <v>816</v>
      </c>
      <c r="F92" s="650">
        <v>31</v>
      </c>
      <c r="G92" s="655">
        <v>416</v>
      </c>
      <c r="H92" s="651" t="s">
        <v>2532</v>
      </c>
      <c r="I92" s="646"/>
    </row>
    <row r="93" spans="1:9" s="647" customFormat="1" ht="15" customHeight="1">
      <c r="A93" s="648" t="s">
        <v>2522</v>
      </c>
      <c r="B93" s="649">
        <v>27257</v>
      </c>
      <c r="C93" s="650">
        <v>4704</v>
      </c>
      <c r="D93" s="650">
        <v>3100</v>
      </c>
      <c r="E93" s="650">
        <v>10466</v>
      </c>
      <c r="F93" s="650">
        <v>2556</v>
      </c>
      <c r="G93" s="655">
        <v>6431</v>
      </c>
      <c r="H93" s="651" t="s">
        <v>2533</v>
      </c>
      <c r="I93" s="646"/>
    </row>
    <row r="94" spans="1:9" s="647" customFormat="1" ht="15" customHeight="1">
      <c r="A94" s="648" t="s">
        <v>2499</v>
      </c>
      <c r="B94" s="649">
        <v>5990</v>
      </c>
      <c r="C94" s="650">
        <v>924</v>
      </c>
      <c r="D94" s="650">
        <v>651</v>
      </c>
      <c r="E94" s="650">
        <v>2627</v>
      </c>
      <c r="F94" s="650">
        <v>81</v>
      </c>
      <c r="G94" s="655">
        <v>1707</v>
      </c>
      <c r="H94" s="651" t="s">
        <v>2511</v>
      </c>
      <c r="I94" s="646"/>
    </row>
    <row r="95" spans="1:9" s="647" customFormat="1" ht="15" customHeight="1">
      <c r="A95" s="648" t="s">
        <v>2536</v>
      </c>
      <c r="B95" s="649">
        <v>8524</v>
      </c>
      <c r="C95" s="650">
        <v>2162</v>
      </c>
      <c r="D95" s="650">
        <v>1167</v>
      </c>
      <c r="E95" s="650">
        <v>4731</v>
      </c>
      <c r="F95" s="652">
        <v>161</v>
      </c>
      <c r="G95" s="711">
        <v>303</v>
      </c>
      <c r="H95" s="651" t="s">
        <v>987</v>
      </c>
      <c r="I95" s="656"/>
    </row>
    <row r="96" spans="1:9" s="647" customFormat="1" ht="15" customHeight="1">
      <c r="A96" s="648" t="s">
        <v>2512</v>
      </c>
      <c r="B96" s="649">
        <v>757</v>
      </c>
      <c r="C96" s="650">
        <v>232</v>
      </c>
      <c r="D96" s="650">
        <v>141</v>
      </c>
      <c r="E96" s="650">
        <v>368</v>
      </c>
      <c r="F96" s="652" t="s">
        <v>41</v>
      </c>
      <c r="G96" s="711">
        <v>16</v>
      </c>
      <c r="H96" s="651" t="s">
        <v>2523</v>
      </c>
      <c r="I96" s="646"/>
    </row>
    <row r="97" spans="1:9" s="647" customFormat="1" ht="15" customHeight="1">
      <c r="A97" s="648" t="s">
        <v>2513</v>
      </c>
      <c r="B97" s="649">
        <v>32</v>
      </c>
      <c r="C97" s="650">
        <v>14</v>
      </c>
      <c r="D97" s="650" t="s">
        <v>41</v>
      </c>
      <c r="E97" s="650">
        <v>17</v>
      </c>
      <c r="F97" s="652" t="s">
        <v>41</v>
      </c>
      <c r="G97" s="711">
        <v>1</v>
      </c>
      <c r="H97" s="651" t="s">
        <v>2524</v>
      </c>
      <c r="I97" s="646"/>
    </row>
    <row r="98" spans="1:9" s="647" customFormat="1" ht="15" customHeight="1">
      <c r="A98" s="648" t="s">
        <v>2514</v>
      </c>
      <c r="B98" s="649">
        <v>63</v>
      </c>
      <c r="C98" s="650">
        <v>16</v>
      </c>
      <c r="D98" s="650">
        <v>1</v>
      </c>
      <c r="E98" s="650">
        <v>46</v>
      </c>
      <c r="F98" s="652" t="s">
        <v>41</v>
      </c>
      <c r="G98" s="711" t="s">
        <v>41</v>
      </c>
      <c r="H98" s="651" t="s">
        <v>2525</v>
      </c>
      <c r="I98" s="646"/>
    </row>
    <row r="99" spans="1:9" s="647" customFormat="1" ht="15" customHeight="1">
      <c r="A99" s="648" t="s">
        <v>2515</v>
      </c>
      <c r="B99" s="649">
        <v>663</v>
      </c>
      <c r="C99" s="650">
        <v>155</v>
      </c>
      <c r="D99" s="650">
        <v>107</v>
      </c>
      <c r="E99" s="650">
        <v>361</v>
      </c>
      <c r="F99" s="652">
        <v>31</v>
      </c>
      <c r="G99" s="711">
        <v>9</v>
      </c>
      <c r="H99" s="651" t="s">
        <v>2526</v>
      </c>
      <c r="I99" s="646"/>
    </row>
    <row r="100" spans="1:9" s="647" customFormat="1" ht="15" customHeight="1">
      <c r="A100" s="648" t="s">
        <v>2516</v>
      </c>
      <c r="B100" s="649">
        <v>106</v>
      </c>
      <c r="C100" s="650">
        <v>55</v>
      </c>
      <c r="D100" s="650">
        <v>11</v>
      </c>
      <c r="E100" s="650">
        <v>33</v>
      </c>
      <c r="F100" s="652">
        <v>2</v>
      </c>
      <c r="G100" s="711">
        <v>5</v>
      </c>
      <c r="H100" s="651" t="s">
        <v>2527</v>
      </c>
      <c r="I100" s="646"/>
    </row>
    <row r="101" spans="1:9" s="647" customFormat="1" ht="15" customHeight="1">
      <c r="A101" s="648" t="s">
        <v>2517</v>
      </c>
      <c r="B101" s="649">
        <v>1028</v>
      </c>
      <c r="C101" s="650">
        <v>150</v>
      </c>
      <c r="D101" s="650">
        <v>147</v>
      </c>
      <c r="E101" s="650">
        <v>687</v>
      </c>
      <c r="F101" s="652">
        <v>2</v>
      </c>
      <c r="G101" s="711">
        <v>42</v>
      </c>
      <c r="H101" s="651" t="s">
        <v>2528</v>
      </c>
      <c r="I101" s="646"/>
    </row>
    <row r="102" spans="1:9" s="647" customFormat="1" ht="15" customHeight="1">
      <c r="A102" s="648" t="s">
        <v>2518</v>
      </c>
      <c r="B102" s="649">
        <v>24</v>
      </c>
      <c r="C102" s="650">
        <v>6</v>
      </c>
      <c r="D102" s="650">
        <v>4</v>
      </c>
      <c r="E102" s="650">
        <v>14</v>
      </c>
      <c r="F102" s="652" t="s">
        <v>41</v>
      </c>
      <c r="G102" s="711" t="s">
        <v>41</v>
      </c>
      <c r="H102" s="651" t="s">
        <v>2529</v>
      </c>
      <c r="I102" s="646"/>
    </row>
    <row r="103" spans="1:9" s="647" customFormat="1" ht="15" customHeight="1">
      <c r="A103" s="648" t="s">
        <v>2519</v>
      </c>
      <c r="B103" s="649">
        <v>601</v>
      </c>
      <c r="C103" s="650">
        <v>132</v>
      </c>
      <c r="D103" s="650">
        <v>90</v>
      </c>
      <c r="E103" s="650">
        <v>343</v>
      </c>
      <c r="F103" s="652">
        <v>34</v>
      </c>
      <c r="G103" s="711">
        <v>2</v>
      </c>
      <c r="H103" s="651" t="s">
        <v>2530</v>
      </c>
      <c r="I103" s="646"/>
    </row>
    <row r="104" spans="1:9" s="647" customFormat="1" ht="15" customHeight="1">
      <c r="A104" s="648" t="s">
        <v>2520</v>
      </c>
      <c r="B104" s="649">
        <v>6</v>
      </c>
      <c r="C104" s="650">
        <v>0</v>
      </c>
      <c r="D104" s="650">
        <v>0</v>
      </c>
      <c r="E104" s="650">
        <v>5</v>
      </c>
      <c r="F104" s="652" t="s">
        <v>41</v>
      </c>
      <c r="G104" s="711">
        <v>1</v>
      </c>
      <c r="H104" s="651" t="s">
        <v>2531</v>
      </c>
      <c r="I104" s="646"/>
    </row>
    <row r="105" spans="1:9" s="647" customFormat="1" ht="15" customHeight="1">
      <c r="A105" s="648" t="s">
        <v>2521</v>
      </c>
      <c r="B105" s="649">
        <v>113</v>
      </c>
      <c r="C105" s="650">
        <v>6</v>
      </c>
      <c r="D105" s="650">
        <v>11</v>
      </c>
      <c r="E105" s="650">
        <v>40</v>
      </c>
      <c r="F105" s="652" t="s">
        <v>41</v>
      </c>
      <c r="G105" s="711">
        <v>56</v>
      </c>
      <c r="H105" s="651" t="s">
        <v>2532</v>
      </c>
      <c r="I105" s="646"/>
    </row>
    <row r="106" spans="1:9" s="647" customFormat="1" ht="15" customHeight="1">
      <c r="A106" s="648" t="s">
        <v>2522</v>
      </c>
      <c r="B106" s="649">
        <v>4635</v>
      </c>
      <c r="C106" s="650">
        <v>1318</v>
      </c>
      <c r="D106" s="650">
        <v>583</v>
      </c>
      <c r="E106" s="650">
        <v>2515</v>
      </c>
      <c r="F106" s="652">
        <v>87</v>
      </c>
      <c r="G106" s="711">
        <v>132</v>
      </c>
      <c r="H106" s="651" t="s">
        <v>2533</v>
      </c>
      <c r="I106" s="646"/>
    </row>
    <row r="107" spans="1:9" s="647" customFormat="1" ht="15" customHeight="1">
      <c r="A107" s="648" t="s">
        <v>2499</v>
      </c>
      <c r="B107" s="649">
        <v>496</v>
      </c>
      <c r="C107" s="652">
        <v>78</v>
      </c>
      <c r="D107" s="652">
        <v>72</v>
      </c>
      <c r="E107" s="652">
        <v>302</v>
      </c>
      <c r="F107" s="652">
        <v>5</v>
      </c>
      <c r="G107" s="711">
        <v>39</v>
      </c>
      <c r="H107" s="651" t="s">
        <v>2511</v>
      </c>
      <c r="I107" s="646"/>
    </row>
    <row r="108" spans="1:9" s="647" customFormat="1" ht="15" customHeight="1">
      <c r="A108" s="659" t="s">
        <v>988</v>
      </c>
      <c r="B108" s="649">
        <v>7091299</v>
      </c>
      <c r="C108" s="650">
        <v>1633009</v>
      </c>
      <c r="D108" s="650">
        <v>720707</v>
      </c>
      <c r="E108" s="650">
        <v>4219357</v>
      </c>
      <c r="F108" s="650">
        <v>103228</v>
      </c>
      <c r="G108" s="655">
        <v>414998</v>
      </c>
      <c r="H108" s="651" t="s">
        <v>989</v>
      </c>
      <c r="I108" s="646"/>
    </row>
    <row r="109" spans="1:9" s="647" customFormat="1" ht="15" customHeight="1">
      <c r="A109" s="648" t="s">
        <v>2537</v>
      </c>
      <c r="B109" s="649">
        <v>192339</v>
      </c>
      <c r="C109" s="650">
        <v>45526</v>
      </c>
      <c r="D109" s="650">
        <v>25700</v>
      </c>
      <c r="E109" s="650">
        <v>110510</v>
      </c>
      <c r="F109" s="650">
        <v>2639</v>
      </c>
      <c r="G109" s="655">
        <v>7964</v>
      </c>
      <c r="H109" s="651" t="s">
        <v>2523</v>
      </c>
      <c r="I109" s="646"/>
    </row>
    <row r="110" spans="1:9" s="647" customFormat="1" ht="15" customHeight="1">
      <c r="A110" s="648" t="s">
        <v>2538</v>
      </c>
      <c r="B110" s="649">
        <v>442925</v>
      </c>
      <c r="C110" s="650">
        <v>167593</v>
      </c>
      <c r="D110" s="650">
        <v>44221</v>
      </c>
      <c r="E110" s="650">
        <v>210136</v>
      </c>
      <c r="F110" s="650">
        <v>2698</v>
      </c>
      <c r="G110" s="655">
        <v>18277</v>
      </c>
      <c r="H110" s="651" t="s">
        <v>2524</v>
      </c>
      <c r="I110" s="646"/>
    </row>
    <row r="111" spans="1:9" s="647" customFormat="1" ht="15" customHeight="1">
      <c r="A111" s="648" t="s">
        <v>2539</v>
      </c>
      <c r="B111" s="649">
        <v>664415</v>
      </c>
      <c r="C111" s="650">
        <v>143074</v>
      </c>
      <c r="D111" s="650">
        <v>56636</v>
      </c>
      <c r="E111" s="650">
        <v>454212</v>
      </c>
      <c r="F111" s="650">
        <v>1300</v>
      </c>
      <c r="G111" s="655">
        <v>9193</v>
      </c>
      <c r="H111" s="651" t="s">
        <v>2525</v>
      </c>
      <c r="I111" s="646"/>
    </row>
    <row r="112" spans="1:9" s="647" customFormat="1" ht="15" customHeight="1">
      <c r="A112" s="648" t="s">
        <v>2540</v>
      </c>
      <c r="B112" s="649">
        <v>2031076</v>
      </c>
      <c r="C112" s="650">
        <v>522449</v>
      </c>
      <c r="D112" s="650">
        <v>179827</v>
      </c>
      <c r="E112" s="650">
        <v>1290439</v>
      </c>
      <c r="F112" s="650">
        <v>12118</v>
      </c>
      <c r="G112" s="655">
        <v>26243</v>
      </c>
      <c r="H112" s="651" t="s">
        <v>2526</v>
      </c>
      <c r="I112" s="646"/>
    </row>
    <row r="113" spans="1:9" s="647" customFormat="1" ht="15" customHeight="1">
      <c r="A113" s="648" t="s">
        <v>2541</v>
      </c>
      <c r="B113" s="649">
        <v>405266</v>
      </c>
      <c r="C113" s="650">
        <v>83357</v>
      </c>
      <c r="D113" s="650">
        <v>61674</v>
      </c>
      <c r="E113" s="650">
        <v>187893</v>
      </c>
      <c r="F113" s="650">
        <v>4307</v>
      </c>
      <c r="G113" s="655">
        <v>68035</v>
      </c>
      <c r="H113" s="651" t="s">
        <v>2527</v>
      </c>
      <c r="I113" s="646"/>
    </row>
    <row r="114" spans="1:9" s="647" customFormat="1" ht="15" customHeight="1">
      <c r="A114" s="648" t="s">
        <v>2542</v>
      </c>
      <c r="B114" s="649">
        <v>1151727</v>
      </c>
      <c r="C114" s="650">
        <v>194193</v>
      </c>
      <c r="D114" s="650">
        <v>127409</v>
      </c>
      <c r="E114" s="650">
        <v>718053</v>
      </c>
      <c r="F114" s="650">
        <v>24716</v>
      </c>
      <c r="G114" s="655">
        <v>87356</v>
      </c>
      <c r="H114" s="651" t="s">
        <v>2528</v>
      </c>
      <c r="I114" s="646"/>
    </row>
    <row r="115" spans="1:9" s="647" customFormat="1" ht="15" customHeight="1">
      <c r="A115" s="648" t="s">
        <v>2543</v>
      </c>
      <c r="B115" s="649">
        <v>218709</v>
      </c>
      <c r="C115" s="650">
        <v>52674</v>
      </c>
      <c r="D115" s="650">
        <v>16100</v>
      </c>
      <c r="E115" s="650">
        <v>137550</v>
      </c>
      <c r="F115" s="650">
        <v>1474</v>
      </c>
      <c r="G115" s="655">
        <v>10911</v>
      </c>
      <c r="H115" s="651" t="s">
        <v>2529</v>
      </c>
      <c r="I115" s="646"/>
    </row>
    <row r="116" spans="1:9" s="647" customFormat="1" ht="15" customHeight="1">
      <c r="A116" s="648" t="s">
        <v>2544</v>
      </c>
      <c r="B116" s="649">
        <v>340091</v>
      </c>
      <c r="C116" s="650">
        <v>82020</v>
      </c>
      <c r="D116" s="650">
        <v>42073</v>
      </c>
      <c r="E116" s="650">
        <v>201891</v>
      </c>
      <c r="F116" s="650">
        <v>3301</v>
      </c>
      <c r="G116" s="655">
        <v>10806</v>
      </c>
      <c r="H116" s="651" t="s">
        <v>2530</v>
      </c>
      <c r="I116" s="646"/>
    </row>
    <row r="117" spans="1:9" s="647" customFormat="1" ht="15" customHeight="1">
      <c r="A117" s="648" t="s">
        <v>2545</v>
      </c>
      <c r="B117" s="649">
        <v>26590</v>
      </c>
      <c r="C117" s="650">
        <v>5701</v>
      </c>
      <c r="D117" s="650">
        <v>3378</v>
      </c>
      <c r="E117" s="650">
        <v>16873</v>
      </c>
      <c r="F117" s="650">
        <v>130</v>
      </c>
      <c r="G117" s="655">
        <v>508</v>
      </c>
      <c r="H117" s="651" t="s">
        <v>2531</v>
      </c>
      <c r="I117" s="646"/>
    </row>
    <row r="118" spans="1:9" s="647" customFormat="1" ht="15" customHeight="1">
      <c r="A118" s="648" t="s">
        <v>2546</v>
      </c>
      <c r="B118" s="649">
        <v>399082</v>
      </c>
      <c r="C118" s="650">
        <v>72048</v>
      </c>
      <c r="D118" s="650">
        <v>28770</v>
      </c>
      <c r="E118" s="650">
        <v>276135</v>
      </c>
      <c r="F118" s="650">
        <v>2640</v>
      </c>
      <c r="G118" s="655">
        <v>19489</v>
      </c>
      <c r="H118" s="651" t="s">
        <v>2532</v>
      </c>
      <c r="I118" s="646"/>
    </row>
    <row r="119" spans="1:9" s="647" customFormat="1" ht="15" customHeight="1">
      <c r="A119" s="648" t="s">
        <v>2547</v>
      </c>
      <c r="B119" s="649">
        <v>551990</v>
      </c>
      <c r="C119" s="650">
        <v>103323</v>
      </c>
      <c r="D119" s="650">
        <v>68986</v>
      </c>
      <c r="E119" s="650">
        <v>252840</v>
      </c>
      <c r="F119" s="650">
        <v>37257</v>
      </c>
      <c r="G119" s="655">
        <v>89584</v>
      </c>
      <c r="H119" s="651" t="s">
        <v>2533</v>
      </c>
      <c r="I119" s="646"/>
    </row>
    <row r="120" spans="1:9" s="647" customFormat="1" ht="15" customHeight="1">
      <c r="A120" s="648" t="s">
        <v>2548</v>
      </c>
      <c r="B120" s="649">
        <v>667089</v>
      </c>
      <c r="C120" s="650">
        <v>161051</v>
      </c>
      <c r="D120" s="650">
        <v>65933</v>
      </c>
      <c r="E120" s="650">
        <v>362825</v>
      </c>
      <c r="F120" s="650">
        <v>10648</v>
      </c>
      <c r="G120" s="655">
        <v>66632</v>
      </c>
      <c r="H120" s="651" t="s">
        <v>2511</v>
      </c>
      <c r="I120" s="646"/>
    </row>
    <row r="121" spans="1:9" s="647" customFormat="1" ht="15" customHeight="1">
      <c r="A121" s="659" t="s">
        <v>990</v>
      </c>
      <c r="B121" s="649">
        <v>5837</v>
      </c>
      <c r="C121" s="650">
        <v>1134</v>
      </c>
      <c r="D121" s="650">
        <v>664</v>
      </c>
      <c r="E121" s="650">
        <v>3750</v>
      </c>
      <c r="F121" s="650">
        <v>41</v>
      </c>
      <c r="G121" s="655">
        <v>248</v>
      </c>
      <c r="H121" s="651" t="s">
        <v>991</v>
      </c>
      <c r="I121" s="646"/>
    </row>
    <row r="122" spans="1:9" s="647" customFormat="1" ht="15" customHeight="1">
      <c r="A122" s="648" t="s">
        <v>2664</v>
      </c>
      <c r="B122" s="649">
        <v>535</v>
      </c>
      <c r="C122" s="652">
        <v>110</v>
      </c>
      <c r="D122" s="652">
        <v>78</v>
      </c>
      <c r="E122" s="652">
        <v>307</v>
      </c>
      <c r="F122" s="652">
        <v>5</v>
      </c>
      <c r="G122" s="711">
        <v>35</v>
      </c>
      <c r="H122" s="651" t="s">
        <v>2670</v>
      </c>
      <c r="I122" s="646"/>
    </row>
    <row r="123" spans="1:9" s="647" customFormat="1" ht="15" customHeight="1">
      <c r="A123" s="648" t="s">
        <v>2665</v>
      </c>
      <c r="B123" s="649">
        <v>1054</v>
      </c>
      <c r="C123" s="652">
        <v>212</v>
      </c>
      <c r="D123" s="652">
        <v>108</v>
      </c>
      <c r="E123" s="652">
        <v>690</v>
      </c>
      <c r="F123" s="652">
        <v>9</v>
      </c>
      <c r="G123" s="711">
        <v>35</v>
      </c>
      <c r="H123" s="651" t="s">
        <v>2671</v>
      </c>
      <c r="I123" s="646"/>
    </row>
    <row r="124" spans="1:9" s="647" customFormat="1" ht="15" customHeight="1">
      <c r="A124" s="648" t="s">
        <v>2666</v>
      </c>
      <c r="B124" s="649">
        <v>1166</v>
      </c>
      <c r="C124" s="652">
        <v>198</v>
      </c>
      <c r="D124" s="652">
        <v>140</v>
      </c>
      <c r="E124" s="652">
        <v>769</v>
      </c>
      <c r="F124" s="652">
        <v>4</v>
      </c>
      <c r="G124" s="711">
        <v>55</v>
      </c>
      <c r="H124" s="651" t="s">
        <v>2672</v>
      </c>
      <c r="I124" s="646"/>
    </row>
    <row r="125" spans="1:9" s="647" customFormat="1" ht="15" customHeight="1">
      <c r="A125" s="648" t="s">
        <v>2667</v>
      </c>
      <c r="B125" s="649">
        <v>1495</v>
      </c>
      <c r="C125" s="652">
        <v>296</v>
      </c>
      <c r="D125" s="652">
        <v>145</v>
      </c>
      <c r="E125" s="652">
        <v>955</v>
      </c>
      <c r="F125" s="652">
        <v>14</v>
      </c>
      <c r="G125" s="711">
        <v>85</v>
      </c>
      <c r="H125" s="663" t="s">
        <v>2673</v>
      </c>
      <c r="I125" s="646"/>
    </row>
    <row r="126" spans="1:9" s="647" customFormat="1" ht="15" customHeight="1">
      <c r="A126" s="648" t="s">
        <v>2668</v>
      </c>
      <c r="B126" s="649">
        <v>1288</v>
      </c>
      <c r="C126" s="652">
        <v>262</v>
      </c>
      <c r="D126" s="652">
        <v>153</v>
      </c>
      <c r="E126" s="652">
        <v>841</v>
      </c>
      <c r="F126" s="652">
        <v>9</v>
      </c>
      <c r="G126" s="711">
        <v>23</v>
      </c>
      <c r="H126" s="651" t="s">
        <v>2674</v>
      </c>
      <c r="I126" s="646"/>
    </row>
    <row r="127" spans="1:9" s="647" customFormat="1" ht="15" customHeight="1">
      <c r="A127" s="648" t="s">
        <v>2669</v>
      </c>
      <c r="B127" s="649">
        <v>299</v>
      </c>
      <c r="C127" s="652">
        <v>56</v>
      </c>
      <c r="D127" s="652">
        <v>40</v>
      </c>
      <c r="E127" s="652">
        <v>188</v>
      </c>
      <c r="F127" s="652" t="s">
        <v>41</v>
      </c>
      <c r="G127" s="711">
        <v>15</v>
      </c>
      <c r="H127" s="651" t="s">
        <v>2511</v>
      </c>
      <c r="I127" s="646"/>
    </row>
    <row r="128" spans="1:9" s="647" customFormat="1" ht="15" customHeight="1">
      <c r="A128" s="648" t="s">
        <v>992</v>
      </c>
      <c r="B128" s="649">
        <v>4911</v>
      </c>
      <c r="C128" s="652">
        <v>978</v>
      </c>
      <c r="D128" s="652">
        <v>544</v>
      </c>
      <c r="E128" s="650">
        <v>3173</v>
      </c>
      <c r="F128" s="652">
        <v>30</v>
      </c>
      <c r="G128" s="711">
        <v>186</v>
      </c>
      <c r="H128" s="651" t="s">
        <v>993</v>
      </c>
      <c r="I128" s="656"/>
    </row>
    <row r="129" spans="1:9" s="647" customFormat="1" ht="15" customHeight="1">
      <c r="A129" s="648" t="s">
        <v>2664</v>
      </c>
      <c r="B129" s="649">
        <v>491</v>
      </c>
      <c r="C129" s="652">
        <v>99</v>
      </c>
      <c r="D129" s="652">
        <v>69</v>
      </c>
      <c r="E129" s="652">
        <v>286</v>
      </c>
      <c r="F129" s="652">
        <v>5</v>
      </c>
      <c r="G129" s="711">
        <v>32</v>
      </c>
      <c r="H129" s="651" t="s">
        <v>2670</v>
      </c>
      <c r="I129" s="646"/>
    </row>
    <row r="130" spans="1:9" s="647" customFormat="1" ht="15" customHeight="1">
      <c r="A130" s="648" t="s">
        <v>2665</v>
      </c>
      <c r="B130" s="649">
        <v>896</v>
      </c>
      <c r="C130" s="652">
        <v>187</v>
      </c>
      <c r="D130" s="652">
        <v>94</v>
      </c>
      <c r="E130" s="652">
        <v>582</v>
      </c>
      <c r="F130" s="652">
        <v>7</v>
      </c>
      <c r="G130" s="711">
        <v>26</v>
      </c>
      <c r="H130" s="651" t="s">
        <v>2671</v>
      </c>
      <c r="I130" s="646"/>
    </row>
    <row r="131" spans="1:9" s="647" customFormat="1" ht="15" customHeight="1">
      <c r="A131" s="648" t="s">
        <v>2666</v>
      </c>
      <c r="B131" s="649">
        <v>1052</v>
      </c>
      <c r="C131" s="652">
        <v>172</v>
      </c>
      <c r="D131" s="652">
        <v>126</v>
      </c>
      <c r="E131" s="652">
        <v>713</v>
      </c>
      <c r="F131" s="652">
        <v>2</v>
      </c>
      <c r="G131" s="711">
        <v>39</v>
      </c>
      <c r="H131" s="651" t="s">
        <v>2672</v>
      </c>
      <c r="I131" s="646"/>
    </row>
    <row r="132" spans="1:9" s="647" customFormat="1" ht="15" customHeight="1">
      <c r="A132" s="648" t="s">
        <v>2667</v>
      </c>
      <c r="B132" s="649">
        <v>1263</v>
      </c>
      <c r="C132" s="652">
        <v>253</v>
      </c>
      <c r="D132" s="652">
        <v>122</v>
      </c>
      <c r="E132" s="652">
        <v>817</v>
      </c>
      <c r="F132" s="652">
        <v>14</v>
      </c>
      <c r="G132" s="711">
        <v>57</v>
      </c>
      <c r="H132" s="663" t="s">
        <v>2673</v>
      </c>
      <c r="I132" s="646"/>
    </row>
    <row r="133" spans="1:9" s="647" customFormat="1" ht="15" customHeight="1">
      <c r="A133" s="648" t="s">
        <v>2668</v>
      </c>
      <c r="B133" s="649">
        <v>1001</v>
      </c>
      <c r="C133" s="652">
        <v>221</v>
      </c>
      <c r="D133" s="652">
        <v>94</v>
      </c>
      <c r="E133" s="652">
        <v>666</v>
      </c>
      <c r="F133" s="652">
        <v>2</v>
      </c>
      <c r="G133" s="711">
        <v>18</v>
      </c>
      <c r="H133" s="651" t="s">
        <v>2674</v>
      </c>
      <c r="I133" s="646"/>
    </row>
    <row r="134" spans="1:9" s="647" customFormat="1" ht="15" customHeight="1">
      <c r="A134" s="648" t="s">
        <v>2669</v>
      </c>
      <c r="B134" s="649">
        <v>208</v>
      </c>
      <c r="C134" s="652">
        <v>46</v>
      </c>
      <c r="D134" s="652">
        <v>39</v>
      </c>
      <c r="E134" s="652">
        <v>109</v>
      </c>
      <c r="F134" s="652" t="s">
        <v>41</v>
      </c>
      <c r="G134" s="711">
        <v>14</v>
      </c>
      <c r="H134" s="651" t="s">
        <v>2511</v>
      </c>
      <c r="I134" s="646"/>
    </row>
    <row r="135" spans="1:9" s="647" customFormat="1" ht="15" customHeight="1">
      <c r="A135" s="659" t="s">
        <v>994</v>
      </c>
      <c r="B135" s="649">
        <v>100901</v>
      </c>
      <c r="C135" s="650">
        <v>19306</v>
      </c>
      <c r="D135" s="650">
        <v>11897</v>
      </c>
      <c r="E135" s="650">
        <v>64544</v>
      </c>
      <c r="F135" s="652">
        <v>532</v>
      </c>
      <c r="G135" s="655">
        <v>4622</v>
      </c>
      <c r="H135" s="651" t="s">
        <v>995</v>
      </c>
      <c r="I135" s="646"/>
    </row>
    <row r="136" spans="1:9" s="647" customFormat="1" ht="15" customHeight="1">
      <c r="A136" s="648" t="s">
        <v>2675</v>
      </c>
      <c r="B136" s="649">
        <v>7988</v>
      </c>
      <c r="C136" s="650">
        <v>1468</v>
      </c>
      <c r="D136" s="650">
        <v>1043</v>
      </c>
      <c r="E136" s="650">
        <v>4856</v>
      </c>
      <c r="F136" s="652">
        <v>46</v>
      </c>
      <c r="G136" s="655">
        <v>575</v>
      </c>
      <c r="H136" s="651" t="s">
        <v>2670</v>
      </c>
      <c r="I136" s="646"/>
    </row>
    <row r="137" spans="1:9" s="647" customFormat="1" ht="15" customHeight="1">
      <c r="A137" s="648" t="s">
        <v>2676</v>
      </c>
      <c r="B137" s="649">
        <v>16776</v>
      </c>
      <c r="C137" s="650">
        <v>3142</v>
      </c>
      <c r="D137" s="650">
        <v>1642</v>
      </c>
      <c r="E137" s="650">
        <v>11411</v>
      </c>
      <c r="F137" s="652">
        <v>32</v>
      </c>
      <c r="G137" s="655">
        <v>549</v>
      </c>
      <c r="H137" s="651" t="s">
        <v>2671</v>
      </c>
      <c r="I137" s="646"/>
    </row>
    <row r="138" spans="1:9" s="647" customFormat="1" ht="15" customHeight="1">
      <c r="A138" s="648" t="s">
        <v>2677</v>
      </c>
      <c r="B138" s="649">
        <v>17590</v>
      </c>
      <c r="C138" s="650">
        <v>2821</v>
      </c>
      <c r="D138" s="650">
        <v>2234</v>
      </c>
      <c r="E138" s="650">
        <v>11610</v>
      </c>
      <c r="F138" s="652">
        <v>68</v>
      </c>
      <c r="G138" s="655">
        <v>857</v>
      </c>
      <c r="H138" s="651" t="s">
        <v>2672</v>
      </c>
      <c r="I138" s="646"/>
    </row>
    <row r="139" spans="1:9" s="647" customFormat="1" ht="15" customHeight="1">
      <c r="A139" s="648" t="s">
        <v>2678</v>
      </c>
      <c r="B139" s="649">
        <v>28640</v>
      </c>
      <c r="C139" s="650">
        <v>5903</v>
      </c>
      <c r="D139" s="650">
        <v>3279</v>
      </c>
      <c r="E139" s="650">
        <v>17273</v>
      </c>
      <c r="F139" s="652">
        <v>189</v>
      </c>
      <c r="G139" s="655">
        <v>1996</v>
      </c>
      <c r="H139" s="663" t="s">
        <v>2673</v>
      </c>
      <c r="I139" s="646"/>
    </row>
    <row r="140" spans="1:9" s="647" customFormat="1" ht="15" customHeight="1">
      <c r="A140" s="648" t="s">
        <v>2679</v>
      </c>
      <c r="B140" s="649">
        <v>25167</v>
      </c>
      <c r="C140" s="650">
        <v>5120</v>
      </c>
      <c r="D140" s="650">
        <v>3217</v>
      </c>
      <c r="E140" s="650">
        <v>16266</v>
      </c>
      <c r="F140" s="652">
        <v>197</v>
      </c>
      <c r="G140" s="711">
        <v>367</v>
      </c>
      <c r="H140" s="651" t="s">
        <v>2674</v>
      </c>
      <c r="I140" s="646"/>
    </row>
    <row r="141" spans="1:9" s="647" customFormat="1" ht="15" customHeight="1">
      <c r="A141" s="648" t="s">
        <v>2680</v>
      </c>
      <c r="B141" s="649">
        <v>4740</v>
      </c>
      <c r="C141" s="650">
        <v>852</v>
      </c>
      <c r="D141" s="650">
        <v>482</v>
      </c>
      <c r="E141" s="650">
        <v>3128</v>
      </c>
      <c r="F141" s="652" t="s">
        <v>41</v>
      </c>
      <c r="G141" s="711">
        <v>278</v>
      </c>
      <c r="H141" s="651" t="s">
        <v>2511</v>
      </c>
      <c r="I141" s="646"/>
    </row>
    <row r="142" spans="1:9" s="647" customFormat="1" ht="15" customHeight="1">
      <c r="A142" s="659" t="s">
        <v>996</v>
      </c>
      <c r="B142" s="649">
        <v>7829</v>
      </c>
      <c r="C142" s="650">
        <v>1583</v>
      </c>
      <c r="D142" s="650">
        <v>1235</v>
      </c>
      <c r="E142" s="650">
        <v>4080</v>
      </c>
      <c r="F142" s="652">
        <v>281</v>
      </c>
      <c r="G142" s="711">
        <v>650</v>
      </c>
      <c r="H142" s="651" t="s">
        <v>997</v>
      </c>
      <c r="I142" s="646"/>
    </row>
    <row r="143" spans="1:9" s="647" customFormat="1" ht="15" customHeight="1">
      <c r="A143" s="648" t="s">
        <v>2681</v>
      </c>
      <c r="B143" s="649">
        <v>2289</v>
      </c>
      <c r="C143" s="650">
        <v>480</v>
      </c>
      <c r="D143" s="650">
        <v>338</v>
      </c>
      <c r="E143" s="650">
        <v>1134</v>
      </c>
      <c r="F143" s="652">
        <v>122</v>
      </c>
      <c r="G143" s="711">
        <v>215</v>
      </c>
      <c r="H143" s="651" t="s">
        <v>2692</v>
      </c>
      <c r="I143" s="646"/>
    </row>
    <row r="144" spans="1:9" s="647" customFormat="1" ht="15" customHeight="1">
      <c r="A144" s="648" t="s">
        <v>2682</v>
      </c>
      <c r="B144" s="649">
        <v>1137</v>
      </c>
      <c r="C144" s="652">
        <v>213</v>
      </c>
      <c r="D144" s="652">
        <v>197</v>
      </c>
      <c r="E144" s="652">
        <v>644</v>
      </c>
      <c r="F144" s="652">
        <v>15</v>
      </c>
      <c r="G144" s="711">
        <v>68</v>
      </c>
      <c r="H144" s="651" t="s">
        <v>2674</v>
      </c>
      <c r="I144" s="646"/>
    </row>
    <row r="145" spans="1:9" s="647" customFormat="1" ht="15" customHeight="1">
      <c r="A145" s="648" t="s">
        <v>2683</v>
      </c>
      <c r="B145" s="649">
        <v>1100</v>
      </c>
      <c r="C145" s="652">
        <v>238</v>
      </c>
      <c r="D145" s="652">
        <v>188</v>
      </c>
      <c r="E145" s="652">
        <v>579</v>
      </c>
      <c r="F145" s="652">
        <v>66</v>
      </c>
      <c r="G145" s="711">
        <v>29</v>
      </c>
      <c r="H145" s="663" t="s">
        <v>2503</v>
      </c>
      <c r="I145" s="646"/>
    </row>
    <row r="146" spans="1:9" s="647" customFormat="1" ht="15" customHeight="1">
      <c r="A146" s="648" t="s">
        <v>2684</v>
      </c>
      <c r="B146" s="649">
        <v>85</v>
      </c>
      <c r="C146" s="652">
        <v>22</v>
      </c>
      <c r="D146" s="652">
        <v>13</v>
      </c>
      <c r="E146" s="652">
        <v>41</v>
      </c>
      <c r="F146" s="652">
        <v>4</v>
      </c>
      <c r="G146" s="711">
        <v>5</v>
      </c>
      <c r="H146" s="651" t="s">
        <v>2693</v>
      </c>
      <c r="I146" s="646"/>
    </row>
    <row r="147" spans="1:9" s="647" customFormat="1" ht="15" customHeight="1">
      <c r="A147" s="648" t="s">
        <v>2685</v>
      </c>
      <c r="B147" s="649">
        <v>91</v>
      </c>
      <c r="C147" s="652">
        <v>26</v>
      </c>
      <c r="D147" s="652">
        <v>10</v>
      </c>
      <c r="E147" s="652">
        <v>52</v>
      </c>
      <c r="F147" s="652" t="s">
        <v>41</v>
      </c>
      <c r="G147" s="711">
        <v>3</v>
      </c>
      <c r="H147" s="651" t="s">
        <v>2694</v>
      </c>
      <c r="I147" s="646"/>
    </row>
    <row r="148" spans="1:9" s="647" customFormat="1" ht="15" customHeight="1">
      <c r="A148" s="648" t="s">
        <v>2686</v>
      </c>
      <c r="B148" s="649">
        <v>167</v>
      </c>
      <c r="C148" s="652">
        <v>33</v>
      </c>
      <c r="D148" s="652">
        <v>35</v>
      </c>
      <c r="E148" s="652">
        <v>84</v>
      </c>
      <c r="F148" s="652">
        <v>3</v>
      </c>
      <c r="G148" s="711">
        <v>12</v>
      </c>
      <c r="H148" s="651" t="s">
        <v>2670</v>
      </c>
      <c r="I148" s="646"/>
    </row>
    <row r="149" spans="1:9" s="647" customFormat="1" ht="15" customHeight="1">
      <c r="A149" s="648" t="s">
        <v>2687</v>
      </c>
      <c r="B149" s="649">
        <v>1052</v>
      </c>
      <c r="C149" s="652">
        <v>175</v>
      </c>
      <c r="D149" s="652">
        <v>145</v>
      </c>
      <c r="E149" s="652">
        <v>638</v>
      </c>
      <c r="F149" s="652">
        <v>21</v>
      </c>
      <c r="G149" s="711">
        <v>73</v>
      </c>
      <c r="H149" s="651" t="s">
        <v>2528</v>
      </c>
      <c r="I149" s="646"/>
    </row>
    <row r="150" spans="1:9" s="647" customFormat="1" ht="15" customHeight="1">
      <c r="A150" s="648" t="s">
        <v>2688</v>
      </c>
      <c r="B150" s="649">
        <v>78</v>
      </c>
      <c r="C150" s="652">
        <v>31</v>
      </c>
      <c r="D150" s="652">
        <v>11</v>
      </c>
      <c r="E150" s="652">
        <v>32</v>
      </c>
      <c r="F150" s="652" t="s">
        <v>41</v>
      </c>
      <c r="G150" s="711">
        <v>4</v>
      </c>
      <c r="H150" s="651" t="s">
        <v>2695</v>
      </c>
      <c r="I150" s="646"/>
    </row>
    <row r="151" spans="1:9" s="665" customFormat="1" ht="15" customHeight="1">
      <c r="A151" s="648" t="s">
        <v>2689</v>
      </c>
      <c r="B151" s="649">
        <v>763</v>
      </c>
      <c r="C151" s="652">
        <v>184</v>
      </c>
      <c r="D151" s="652">
        <v>121</v>
      </c>
      <c r="E151" s="652">
        <v>369</v>
      </c>
      <c r="F151" s="652">
        <v>18</v>
      </c>
      <c r="G151" s="711">
        <v>71</v>
      </c>
      <c r="H151" s="651" t="s">
        <v>2696</v>
      </c>
      <c r="I151" s="664"/>
    </row>
    <row r="152" spans="1:9" s="665" customFormat="1" ht="15" customHeight="1">
      <c r="A152" s="648" t="s">
        <v>2690</v>
      </c>
      <c r="B152" s="649">
        <v>133</v>
      </c>
      <c r="C152" s="652">
        <v>26</v>
      </c>
      <c r="D152" s="652">
        <v>7</v>
      </c>
      <c r="E152" s="652">
        <v>94</v>
      </c>
      <c r="F152" s="652" t="s">
        <v>41</v>
      </c>
      <c r="G152" s="711">
        <v>6</v>
      </c>
      <c r="H152" s="651" t="s">
        <v>2697</v>
      </c>
      <c r="I152" s="664"/>
    </row>
    <row r="153" spans="1:9" s="647" customFormat="1" ht="15" customHeight="1">
      <c r="A153" s="648" t="s">
        <v>2691</v>
      </c>
      <c r="B153" s="649">
        <v>19</v>
      </c>
      <c r="C153" s="652">
        <v>10</v>
      </c>
      <c r="D153" s="652">
        <v>1</v>
      </c>
      <c r="E153" s="652">
        <v>7</v>
      </c>
      <c r="F153" s="652">
        <v>1</v>
      </c>
      <c r="G153" s="711" t="s">
        <v>41</v>
      </c>
      <c r="H153" s="651" t="s">
        <v>2698</v>
      </c>
      <c r="I153" s="646"/>
    </row>
    <row r="154" spans="1:9" s="647" customFormat="1" ht="15" customHeight="1">
      <c r="A154" s="648" t="s">
        <v>2499</v>
      </c>
      <c r="B154" s="649">
        <v>915</v>
      </c>
      <c r="C154" s="652">
        <v>145</v>
      </c>
      <c r="D154" s="652">
        <v>169</v>
      </c>
      <c r="E154" s="652">
        <v>406</v>
      </c>
      <c r="F154" s="652">
        <v>31</v>
      </c>
      <c r="G154" s="711">
        <v>164</v>
      </c>
      <c r="H154" s="651" t="s">
        <v>2511</v>
      </c>
      <c r="I154" s="646"/>
    </row>
    <row r="155" spans="1:9" s="647" customFormat="1" ht="15" customHeight="1">
      <c r="A155" s="648" t="s">
        <v>998</v>
      </c>
      <c r="B155" s="649">
        <v>6698</v>
      </c>
      <c r="C155" s="650">
        <v>1374</v>
      </c>
      <c r="D155" s="652">
        <v>998</v>
      </c>
      <c r="E155" s="650">
        <v>3555</v>
      </c>
      <c r="F155" s="652">
        <v>236</v>
      </c>
      <c r="G155" s="711">
        <v>535</v>
      </c>
      <c r="H155" s="663" t="s">
        <v>999</v>
      </c>
      <c r="I155" s="656"/>
    </row>
    <row r="156" spans="1:9" s="647" customFormat="1" ht="15" customHeight="1">
      <c r="A156" s="648" t="s">
        <v>2681</v>
      </c>
      <c r="B156" s="649">
        <v>2188</v>
      </c>
      <c r="C156" s="652">
        <v>463</v>
      </c>
      <c r="D156" s="652">
        <v>314</v>
      </c>
      <c r="E156" s="650">
        <v>1090</v>
      </c>
      <c r="F156" s="652">
        <v>111</v>
      </c>
      <c r="G156" s="711">
        <v>210</v>
      </c>
      <c r="H156" s="651" t="s">
        <v>2692</v>
      </c>
      <c r="I156" s="646"/>
    </row>
    <row r="157" spans="1:9" s="647" customFormat="1" ht="15" customHeight="1">
      <c r="A157" s="648" t="s">
        <v>2682</v>
      </c>
      <c r="B157" s="649">
        <v>918</v>
      </c>
      <c r="C157" s="652">
        <v>168</v>
      </c>
      <c r="D157" s="652">
        <v>168</v>
      </c>
      <c r="E157" s="652">
        <v>536</v>
      </c>
      <c r="F157" s="652">
        <v>9</v>
      </c>
      <c r="G157" s="711">
        <v>37</v>
      </c>
      <c r="H157" s="651" t="s">
        <v>2674</v>
      </c>
      <c r="I157" s="646"/>
    </row>
    <row r="158" spans="1:9" s="647" customFormat="1" ht="15" customHeight="1">
      <c r="A158" s="648" t="s">
        <v>2683</v>
      </c>
      <c r="B158" s="649">
        <v>1009</v>
      </c>
      <c r="C158" s="652">
        <v>224</v>
      </c>
      <c r="D158" s="652">
        <v>170</v>
      </c>
      <c r="E158" s="652">
        <v>529</v>
      </c>
      <c r="F158" s="652">
        <v>59</v>
      </c>
      <c r="G158" s="711">
        <v>27</v>
      </c>
      <c r="H158" s="663" t="s">
        <v>2503</v>
      </c>
      <c r="I158" s="646"/>
    </row>
    <row r="159" spans="1:9" s="647" customFormat="1" ht="15" customHeight="1">
      <c r="A159" s="648" t="s">
        <v>2684</v>
      </c>
      <c r="B159" s="649">
        <v>71</v>
      </c>
      <c r="C159" s="652">
        <v>21</v>
      </c>
      <c r="D159" s="652">
        <v>9</v>
      </c>
      <c r="E159" s="652">
        <v>35</v>
      </c>
      <c r="F159" s="652">
        <v>1</v>
      </c>
      <c r="G159" s="711">
        <v>5</v>
      </c>
      <c r="H159" s="651" t="s">
        <v>2693</v>
      </c>
      <c r="I159" s="646"/>
    </row>
    <row r="160" spans="1:9" s="647" customFormat="1" ht="15" customHeight="1">
      <c r="A160" s="648" t="s">
        <v>2685</v>
      </c>
      <c r="B160" s="649">
        <v>86</v>
      </c>
      <c r="C160" s="652">
        <v>25</v>
      </c>
      <c r="D160" s="652">
        <v>9</v>
      </c>
      <c r="E160" s="652">
        <v>49</v>
      </c>
      <c r="F160" s="652" t="s">
        <v>41</v>
      </c>
      <c r="G160" s="711">
        <v>3</v>
      </c>
      <c r="H160" s="651" t="s">
        <v>2694</v>
      </c>
      <c r="I160" s="646"/>
    </row>
    <row r="161" spans="1:9" s="647" customFormat="1" ht="15" customHeight="1">
      <c r="A161" s="648" t="s">
        <v>2686</v>
      </c>
      <c r="B161" s="649">
        <v>159</v>
      </c>
      <c r="C161" s="652">
        <v>31</v>
      </c>
      <c r="D161" s="652">
        <v>32</v>
      </c>
      <c r="E161" s="652">
        <v>82</v>
      </c>
      <c r="F161" s="652">
        <v>2</v>
      </c>
      <c r="G161" s="711">
        <v>12</v>
      </c>
      <c r="H161" s="651" t="s">
        <v>2670</v>
      </c>
      <c r="I161" s="646"/>
    </row>
    <row r="162" spans="1:9" s="647" customFormat="1" ht="15" customHeight="1">
      <c r="A162" s="648" t="s">
        <v>2687</v>
      </c>
      <c r="B162" s="649">
        <v>754</v>
      </c>
      <c r="C162" s="652">
        <v>116</v>
      </c>
      <c r="D162" s="652">
        <v>75</v>
      </c>
      <c r="E162" s="652">
        <v>499</v>
      </c>
      <c r="F162" s="652">
        <v>15</v>
      </c>
      <c r="G162" s="711">
        <v>49</v>
      </c>
      <c r="H162" s="651" t="s">
        <v>2528</v>
      </c>
      <c r="I162" s="646"/>
    </row>
    <row r="163" spans="1:9" s="647" customFormat="1" ht="15" customHeight="1">
      <c r="A163" s="648" t="s">
        <v>2688</v>
      </c>
      <c r="B163" s="649">
        <v>74</v>
      </c>
      <c r="C163" s="652">
        <v>31</v>
      </c>
      <c r="D163" s="652">
        <v>8</v>
      </c>
      <c r="E163" s="652">
        <v>31</v>
      </c>
      <c r="F163" s="652" t="s">
        <v>41</v>
      </c>
      <c r="G163" s="711">
        <v>4</v>
      </c>
      <c r="H163" s="651" t="s">
        <v>2695</v>
      </c>
      <c r="I163" s="646"/>
    </row>
    <row r="164" spans="1:9" s="647" customFormat="1" ht="15" customHeight="1">
      <c r="A164" s="648" t="s">
        <v>2689</v>
      </c>
      <c r="B164" s="649">
        <v>577</v>
      </c>
      <c r="C164" s="652">
        <v>138</v>
      </c>
      <c r="D164" s="652">
        <v>89</v>
      </c>
      <c r="E164" s="652">
        <v>276</v>
      </c>
      <c r="F164" s="652">
        <v>15</v>
      </c>
      <c r="G164" s="711">
        <v>59</v>
      </c>
      <c r="H164" s="651" t="s">
        <v>2696</v>
      </c>
      <c r="I164" s="646"/>
    </row>
    <row r="165" spans="1:9" s="647" customFormat="1" ht="15" customHeight="1">
      <c r="A165" s="648" t="s">
        <v>2690</v>
      </c>
      <c r="B165" s="649">
        <v>107</v>
      </c>
      <c r="C165" s="652">
        <v>17</v>
      </c>
      <c r="D165" s="652">
        <v>5</v>
      </c>
      <c r="E165" s="652">
        <v>81</v>
      </c>
      <c r="F165" s="652" t="s">
        <v>41</v>
      </c>
      <c r="G165" s="711">
        <v>4</v>
      </c>
      <c r="H165" s="651" t="s">
        <v>2697</v>
      </c>
      <c r="I165" s="646"/>
    </row>
    <row r="166" spans="1:9" s="647" customFormat="1" ht="15" customHeight="1">
      <c r="A166" s="648" t="s">
        <v>2691</v>
      </c>
      <c r="B166" s="649">
        <v>19</v>
      </c>
      <c r="C166" s="652">
        <v>10</v>
      </c>
      <c r="D166" s="652">
        <v>1</v>
      </c>
      <c r="E166" s="652">
        <v>7</v>
      </c>
      <c r="F166" s="652">
        <v>1</v>
      </c>
      <c r="G166" s="711" t="s">
        <v>41</v>
      </c>
      <c r="H166" s="651" t="s">
        <v>2698</v>
      </c>
      <c r="I166" s="646"/>
    </row>
    <row r="167" spans="1:9" s="647" customFormat="1" ht="15" customHeight="1">
      <c r="A167" s="648" t="s">
        <v>2499</v>
      </c>
      <c r="B167" s="649">
        <v>736</v>
      </c>
      <c r="C167" s="652">
        <v>130</v>
      </c>
      <c r="D167" s="652">
        <v>118</v>
      </c>
      <c r="E167" s="652">
        <v>340</v>
      </c>
      <c r="F167" s="652">
        <v>23</v>
      </c>
      <c r="G167" s="711">
        <v>125</v>
      </c>
      <c r="H167" s="651" t="s">
        <v>2511</v>
      </c>
      <c r="I167" s="646"/>
    </row>
    <row r="168" spans="1:9" s="647" customFormat="1" ht="15" customHeight="1">
      <c r="A168" s="648" t="s">
        <v>1000</v>
      </c>
      <c r="B168" s="649">
        <v>4035</v>
      </c>
      <c r="C168" s="652">
        <v>896</v>
      </c>
      <c r="D168" s="652">
        <v>791</v>
      </c>
      <c r="E168" s="650">
        <v>1998</v>
      </c>
      <c r="F168" s="652">
        <v>215</v>
      </c>
      <c r="G168" s="711">
        <v>135</v>
      </c>
      <c r="H168" s="663" t="s">
        <v>1001</v>
      </c>
      <c r="I168" s="656"/>
    </row>
    <row r="169" spans="1:9" s="647" customFormat="1" ht="15" customHeight="1">
      <c r="A169" s="648" t="s">
        <v>2681</v>
      </c>
      <c r="B169" s="649">
        <v>1148</v>
      </c>
      <c r="C169" s="652">
        <v>286</v>
      </c>
      <c r="D169" s="652">
        <v>221</v>
      </c>
      <c r="E169" s="652">
        <v>514</v>
      </c>
      <c r="F169" s="652">
        <v>96</v>
      </c>
      <c r="G169" s="711">
        <v>31</v>
      </c>
      <c r="H169" s="651" t="s">
        <v>2692</v>
      </c>
      <c r="I169" s="646"/>
    </row>
    <row r="170" spans="1:9" s="647" customFormat="1" ht="15" customHeight="1">
      <c r="A170" s="648" t="s">
        <v>2682</v>
      </c>
      <c r="B170" s="649">
        <v>832</v>
      </c>
      <c r="C170" s="652">
        <v>176</v>
      </c>
      <c r="D170" s="652">
        <v>171</v>
      </c>
      <c r="E170" s="652">
        <v>441</v>
      </c>
      <c r="F170" s="652">
        <v>13</v>
      </c>
      <c r="G170" s="711">
        <v>31</v>
      </c>
      <c r="H170" s="651" t="s">
        <v>2674</v>
      </c>
      <c r="I170" s="646"/>
    </row>
    <row r="171" spans="1:9" s="647" customFormat="1" ht="15" customHeight="1">
      <c r="A171" s="648" t="s">
        <v>2683</v>
      </c>
      <c r="B171" s="649">
        <v>746</v>
      </c>
      <c r="C171" s="652">
        <v>189</v>
      </c>
      <c r="D171" s="652">
        <v>136</v>
      </c>
      <c r="E171" s="652">
        <v>351</v>
      </c>
      <c r="F171" s="652">
        <v>65</v>
      </c>
      <c r="G171" s="711">
        <v>5</v>
      </c>
      <c r="H171" s="663" t="s">
        <v>2503</v>
      </c>
      <c r="I171" s="646"/>
    </row>
    <row r="172" spans="1:9" s="647" customFormat="1" ht="15" customHeight="1">
      <c r="A172" s="648" t="s">
        <v>2684</v>
      </c>
      <c r="B172" s="649">
        <v>41</v>
      </c>
      <c r="C172" s="652">
        <v>12</v>
      </c>
      <c r="D172" s="652">
        <v>8</v>
      </c>
      <c r="E172" s="652">
        <v>17</v>
      </c>
      <c r="F172" s="652">
        <v>3</v>
      </c>
      <c r="G172" s="711">
        <v>1</v>
      </c>
      <c r="H172" s="651" t="s">
        <v>2693</v>
      </c>
      <c r="I172" s="646"/>
    </row>
    <row r="173" spans="1:9" s="647" customFormat="1" ht="15" customHeight="1">
      <c r="A173" s="648" t="s">
        <v>2685</v>
      </c>
      <c r="B173" s="649">
        <v>28</v>
      </c>
      <c r="C173" s="652">
        <v>9</v>
      </c>
      <c r="D173" s="652">
        <v>3</v>
      </c>
      <c r="E173" s="652">
        <v>16</v>
      </c>
      <c r="F173" s="652" t="s">
        <v>41</v>
      </c>
      <c r="G173" s="711" t="s">
        <v>41</v>
      </c>
      <c r="H173" s="651" t="s">
        <v>2694</v>
      </c>
      <c r="I173" s="646"/>
    </row>
    <row r="174" spans="1:9" s="647" customFormat="1" ht="15" customHeight="1">
      <c r="A174" s="648" t="s">
        <v>2686</v>
      </c>
      <c r="B174" s="649">
        <v>53</v>
      </c>
      <c r="C174" s="652">
        <v>14</v>
      </c>
      <c r="D174" s="652">
        <v>18</v>
      </c>
      <c r="E174" s="652">
        <v>18</v>
      </c>
      <c r="F174" s="652">
        <v>3</v>
      </c>
      <c r="G174" s="711" t="s">
        <v>41</v>
      </c>
      <c r="H174" s="651" t="s">
        <v>2670</v>
      </c>
      <c r="I174" s="646"/>
    </row>
    <row r="175" spans="1:9" s="647" customFormat="1" ht="15" customHeight="1">
      <c r="A175" s="648" t="s">
        <v>2687</v>
      </c>
      <c r="B175" s="649">
        <v>600</v>
      </c>
      <c r="C175" s="652">
        <v>95</v>
      </c>
      <c r="D175" s="652">
        <v>103</v>
      </c>
      <c r="E175" s="652">
        <v>356</v>
      </c>
      <c r="F175" s="652">
        <v>12</v>
      </c>
      <c r="G175" s="711">
        <v>34</v>
      </c>
      <c r="H175" s="651" t="s">
        <v>2528</v>
      </c>
      <c r="I175" s="646"/>
    </row>
    <row r="176" spans="1:9" s="647" customFormat="1" ht="15" customHeight="1">
      <c r="A176" s="648" t="s">
        <v>2688</v>
      </c>
      <c r="B176" s="649">
        <v>3</v>
      </c>
      <c r="C176" s="652">
        <v>0</v>
      </c>
      <c r="D176" s="652">
        <v>1</v>
      </c>
      <c r="E176" s="652">
        <v>2</v>
      </c>
      <c r="F176" s="652" t="s">
        <v>41</v>
      </c>
      <c r="G176" s="711" t="s">
        <v>41</v>
      </c>
      <c r="H176" s="651" t="s">
        <v>2695</v>
      </c>
      <c r="I176" s="646"/>
    </row>
    <row r="177" spans="1:9" s="647" customFormat="1" ht="15" customHeight="1">
      <c r="A177" s="648" t="s">
        <v>2689</v>
      </c>
      <c r="B177" s="649">
        <v>69</v>
      </c>
      <c r="C177" s="652">
        <v>26</v>
      </c>
      <c r="D177" s="652">
        <v>10</v>
      </c>
      <c r="E177" s="652">
        <v>28</v>
      </c>
      <c r="F177" s="652">
        <v>5</v>
      </c>
      <c r="G177" s="711" t="s">
        <v>41</v>
      </c>
      <c r="H177" s="651" t="s">
        <v>2696</v>
      </c>
      <c r="I177" s="646"/>
    </row>
    <row r="178" spans="1:9" s="647" customFormat="1" ht="15" customHeight="1">
      <c r="A178" s="648" t="s">
        <v>2690</v>
      </c>
      <c r="B178" s="649">
        <v>44</v>
      </c>
      <c r="C178" s="652">
        <v>13</v>
      </c>
      <c r="D178" s="652">
        <v>2</v>
      </c>
      <c r="E178" s="652">
        <v>27</v>
      </c>
      <c r="F178" s="652" t="s">
        <v>41</v>
      </c>
      <c r="G178" s="711">
        <v>2</v>
      </c>
      <c r="H178" s="651" t="s">
        <v>2697</v>
      </c>
      <c r="I178" s="646"/>
    </row>
    <row r="179" spans="1:9" s="647" customFormat="1" ht="15" customHeight="1">
      <c r="A179" s="648" t="s">
        <v>2691</v>
      </c>
      <c r="B179" s="649">
        <v>7</v>
      </c>
      <c r="C179" s="652">
        <v>6</v>
      </c>
      <c r="D179" s="652" t="s">
        <v>41</v>
      </c>
      <c r="E179" s="652">
        <v>1</v>
      </c>
      <c r="F179" s="652" t="s">
        <v>41</v>
      </c>
      <c r="G179" s="711" t="s">
        <v>41</v>
      </c>
      <c r="H179" s="651" t="s">
        <v>2698</v>
      </c>
      <c r="I179" s="646"/>
    </row>
    <row r="180" spans="1:9" s="647" customFormat="1" ht="15" customHeight="1">
      <c r="A180" s="648" t="s">
        <v>2499</v>
      </c>
      <c r="B180" s="649">
        <v>464</v>
      </c>
      <c r="C180" s="652">
        <v>70</v>
      </c>
      <c r="D180" s="652">
        <v>118</v>
      </c>
      <c r="E180" s="652">
        <v>227</v>
      </c>
      <c r="F180" s="652">
        <v>18</v>
      </c>
      <c r="G180" s="711">
        <v>31</v>
      </c>
      <c r="H180" s="651" t="s">
        <v>2511</v>
      </c>
      <c r="I180" s="646"/>
    </row>
    <row r="181" spans="1:9" s="647" customFormat="1" ht="15" customHeight="1">
      <c r="A181" s="659" t="s">
        <v>1002</v>
      </c>
      <c r="B181" s="649">
        <v>139436</v>
      </c>
      <c r="C181" s="650">
        <v>29743</v>
      </c>
      <c r="D181" s="650">
        <v>19970</v>
      </c>
      <c r="E181" s="650">
        <v>76156</v>
      </c>
      <c r="F181" s="650">
        <v>3284</v>
      </c>
      <c r="G181" s="655">
        <v>10283</v>
      </c>
      <c r="H181" s="651" t="s">
        <v>1003</v>
      </c>
      <c r="I181" s="646"/>
    </row>
    <row r="182" spans="1:9" s="647" customFormat="1" ht="15" customHeight="1">
      <c r="A182" s="648" t="s">
        <v>2699</v>
      </c>
      <c r="B182" s="649">
        <v>33243</v>
      </c>
      <c r="C182" s="650">
        <v>7031</v>
      </c>
      <c r="D182" s="650">
        <v>4699</v>
      </c>
      <c r="E182" s="650">
        <v>17027</v>
      </c>
      <c r="F182" s="650">
        <v>1192</v>
      </c>
      <c r="G182" s="655">
        <v>3294</v>
      </c>
      <c r="H182" s="651" t="s">
        <v>2692</v>
      </c>
      <c r="I182" s="646"/>
    </row>
    <row r="183" spans="1:9" s="647" customFormat="1" ht="15" customHeight="1">
      <c r="A183" s="648" t="s">
        <v>2700</v>
      </c>
      <c r="B183" s="649">
        <v>18606</v>
      </c>
      <c r="C183" s="650">
        <v>3393</v>
      </c>
      <c r="D183" s="650">
        <v>3142</v>
      </c>
      <c r="E183" s="650">
        <v>10692</v>
      </c>
      <c r="F183" s="652">
        <v>198</v>
      </c>
      <c r="G183" s="655">
        <v>1181</v>
      </c>
      <c r="H183" s="651" t="s">
        <v>2674</v>
      </c>
      <c r="I183" s="646"/>
    </row>
    <row r="184" spans="1:9" s="647" customFormat="1" ht="15" customHeight="1">
      <c r="A184" s="648" t="s">
        <v>2701</v>
      </c>
      <c r="B184" s="649">
        <v>13131</v>
      </c>
      <c r="C184" s="650">
        <v>3041</v>
      </c>
      <c r="D184" s="650">
        <v>1952</v>
      </c>
      <c r="E184" s="650">
        <v>7406</v>
      </c>
      <c r="F184" s="652">
        <v>408</v>
      </c>
      <c r="G184" s="711">
        <v>324</v>
      </c>
      <c r="H184" s="663" t="s">
        <v>2503</v>
      </c>
      <c r="I184" s="646"/>
    </row>
    <row r="185" spans="1:9" s="647" customFormat="1" ht="15" customHeight="1">
      <c r="A185" s="648" t="s">
        <v>2702</v>
      </c>
      <c r="B185" s="649">
        <v>1073</v>
      </c>
      <c r="C185" s="650">
        <v>350</v>
      </c>
      <c r="D185" s="650">
        <v>148</v>
      </c>
      <c r="E185" s="650">
        <v>437</v>
      </c>
      <c r="F185" s="652">
        <v>50</v>
      </c>
      <c r="G185" s="711">
        <v>88</v>
      </c>
      <c r="H185" s="651" t="s">
        <v>2693</v>
      </c>
      <c r="I185" s="646"/>
    </row>
    <row r="186" spans="1:9" s="647" customFormat="1" ht="15" customHeight="1">
      <c r="A186" s="648" t="s">
        <v>2703</v>
      </c>
      <c r="B186" s="649">
        <v>954</v>
      </c>
      <c r="C186" s="650">
        <v>278</v>
      </c>
      <c r="D186" s="650">
        <v>111</v>
      </c>
      <c r="E186" s="650">
        <v>539</v>
      </c>
      <c r="F186" s="652" t="s">
        <v>41</v>
      </c>
      <c r="G186" s="711">
        <v>26</v>
      </c>
      <c r="H186" s="651" t="s">
        <v>2694</v>
      </c>
      <c r="I186" s="646"/>
    </row>
    <row r="187" spans="1:9" s="647" customFormat="1" ht="15" customHeight="1">
      <c r="A187" s="648" t="s">
        <v>2704</v>
      </c>
      <c r="B187" s="649">
        <v>2321</v>
      </c>
      <c r="C187" s="650">
        <v>392</v>
      </c>
      <c r="D187" s="650">
        <v>435</v>
      </c>
      <c r="E187" s="650">
        <v>1255</v>
      </c>
      <c r="F187" s="652">
        <v>41</v>
      </c>
      <c r="G187" s="711">
        <v>198</v>
      </c>
      <c r="H187" s="651" t="s">
        <v>2670</v>
      </c>
      <c r="I187" s="646"/>
    </row>
    <row r="188" spans="1:9" s="647" customFormat="1" ht="15" customHeight="1">
      <c r="A188" s="648" t="s">
        <v>2705</v>
      </c>
      <c r="B188" s="649">
        <v>22274</v>
      </c>
      <c r="C188" s="650">
        <v>4094</v>
      </c>
      <c r="D188" s="650">
        <v>2282</v>
      </c>
      <c r="E188" s="650">
        <v>14265</v>
      </c>
      <c r="F188" s="652">
        <v>391</v>
      </c>
      <c r="G188" s="655">
        <v>1242</v>
      </c>
      <c r="H188" s="651" t="s">
        <v>2528</v>
      </c>
      <c r="I188" s="646"/>
    </row>
    <row r="189" spans="1:9" s="647" customFormat="1" ht="15" customHeight="1">
      <c r="A189" s="648" t="s">
        <v>2706</v>
      </c>
      <c r="B189" s="649">
        <v>1288</v>
      </c>
      <c r="C189" s="650">
        <v>697</v>
      </c>
      <c r="D189" s="650">
        <v>135</v>
      </c>
      <c r="E189" s="650">
        <v>416</v>
      </c>
      <c r="F189" s="652" t="s">
        <v>41</v>
      </c>
      <c r="G189" s="655">
        <v>40</v>
      </c>
      <c r="H189" s="651" t="s">
        <v>2695</v>
      </c>
      <c r="I189" s="646"/>
    </row>
    <row r="190" spans="1:9" s="647" customFormat="1" ht="15" customHeight="1">
      <c r="A190" s="648" t="s">
        <v>2689</v>
      </c>
      <c r="B190" s="649">
        <v>25692</v>
      </c>
      <c r="C190" s="650">
        <v>6018</v>
      </c>
      <c r="D190" s="650">
        <v>4193</v>
      </c>
      <c r="E190" s="650">
        <v>13618</v>
      </c>
      <c r="F190" s="652">
        <v>417</v>
      </c>
      <c r="G190" s="655">
        <v>1446</v>
      </c>
      <c r="H190" s="651" t="s">
        <v>2696</v>
      </c>
      <c r="I190" s="646"/>
    </row>
    <row r="191" spans="1:9" s="647" customFormat="1" ht="15" customHeight="1">
      <c r="A191" s="648" t="s">
        <v>2707</v>
      </c>
      <c r="B191" s="649">
        <v>6540</v>
      </c>
      <c r="C191" s="650">
        <v>2266</v>
      </c>
      <c r="D191" s="650">
        <v>441</v>
      </c>
      <c r="E191" s="650">
        <v>3628</v>
      </c>
      <c r="F191" s="652" t="s">
        <v>41</v>
      </c>
      <c r="G191" s="711">
        <v>205</v>
      </c>
      <c r="H191" s="651" t="s">
        <v>2697</v>
      </c>
      <c r="I191" s="646"/>
    </row>
    <row r="192" spans="1:9" s="647" customFormat="1" ht="15" customHeight="1">
      <c r="A192" s="648" t="s">
        <v>2708</v>
      </c>
      <c r="B192" s="649">
        <v>335</v>
      </c>
      <c r="C192" s="652">
        <v>162</v>
      </c>
      <c r="D192" s="652">
        <v>8</v>
      </c>
      <c r="E192" s="652">
        <v>137</v>
      </c>
      <c r="F192" s="652">
        <v>28</v>
      </c>
      <c r="G192" s="711" t="s">
        <v>41</v>
      </c>
      <c r="H192" s="651" t="s">
        <v>2698</v>
      </c>
      <c r="I192" s="646"/>
    </row>
    <row r="193" spans="1:9" s="647" customFormat="1" ht="15" customHeight="1">
      <c r="A193" s="648" t="s">
        <v>2548</v>
      </c>
      <c r="B193" s="649">
        <v>13979</v>
      </c>
      <c r="C193" s="650">
        <v>2021</v>
      </c>
      <c r="D193" s="650">
        <v>2424</v>
      </c>
      <c r="E193" s="650">
        <v>6736</v>
      </c>
      <c r="F193" s="652">
        <v>559</v>
      </c>
      <c r="G193" s="655">
        <v>2239</v>
      </c>
      <c r="H193" s="651" t="s">
        <v>2511</v>
      </c>
      <c r="I193" s="646"/>
    </row>
    <row r="194" spans="1:9" s="647" customFormat="1" ht="15" customHeight="1">
      <c r="A194" s="659" t="s">
        <v>1004</v>
      </c>
      <c r="B194" s="649">
        <v>1449</v>
      </c>
      <c r="C194" s="652">
        <v>328</v>
      </c>
      <c r="D194" s="652">
        <v>135</v>
      </c>
      <c r="E194" s="650">
        <v>857</v>
      </c>
      <c r="F194" s="652">
        <v>8</v>
      </c>
      <c r="G194" s="711">
        <v>121</v>
      </c>
      <c r="H194" s="651" t="s">
        <v>1005</v>
      </c>
      <c r="I194" s="646"/>
    </row>
    <row r="195" spans="1:9" s="647" customFormat="1" ht="15" customHeight="1">
      <c r="A195" s="648" t="s">
        <v>2709</v>
      </c>
      <c r="B195" s="649">
        <v>346</v>
      </c>
      <c r="C195" s="652">
        <v>119</v>
      </c>
      <c r="D195" s="652">
        <v>39</v>
      </c>
      <c r="E195" s="652">
        <v>155</v>
      </c>
      <c r="F195" s="652" t="s">
        <v>41</v>
      </c>
      <c r="G195" s="711">
        <v>33</v>
      </c>
      <c r="H195" s="651" t="s">
        <v>2714</v>
      </c>
      <c r="I195" s="646"/>
    </row>
    <row r="196" spans="1:9" s="647" customFormat="1" ht="15" customHeight="1">
      <c r="A196" s="648" t="s">
        <v>2490</v>
      </c>
      <c r="B196" s="649">
        <v>209</v>
      </c>
      <c r="C196" s="652">
        <v>31</v>
      </c>
      <c r="D196" s="652">
        <v>16</v>
      </c>
      <c r="E196" s="652">
        <v>143</v>
      </c>
      <c r="F196" s="652">
        <v>6</v>
      </c>
      <c r="G196" s="711">
        <v>13</v>
      </c>
      <c r="H196" s="651" t="s">
        <v>2502</v>
      </c>
      <c r="I196" s="646"/>
    </row>
    <row r="197" spans="1:9" s="647" customFormat="1" ht="15" customHeight="1">
      <c r="A197" s="648" t="s">
        <v>2710</v>
      </c>
      <c r="B197" s="649">
        <v>400</v>
      </c>
      <c r="C197" s="652">
        <v>79</v>
      </c>
      <c r="D197" s="652">
        <v>28</v>
      </c>
      <c r="E197" s="652">
        <v>274</v>
      </c>
      <c r="F197" s="652">
        <v>1</v>
      </c>
      <c r="G197" s="711">
        <v>18</v>
      </c>
      <c r="H197" s="651" t="s">
        <v>2715</v>
      </c>
      <c r="I197" s="646"/>
    </row>
    <row r="198" spans="1:9" s="647" customFormat="1" ht="15" customHeight="1">
      <c r="A198" s="648" t="s">
        <v>2711</v>
      </c>
      <c r="B198" s="649">
        <v>73</v>
      </c>
      <c r="C198" s="652">
        <v>6</v>
      </c>
      <c r="D198" s="652">
        <v>2</v>
      </c>
      <c r="E198" s="652">
        <v>53</v>
      </c>
      <c r="F198" s="652" t="s">
        <v>41</v>
      </c>
      <c r="G198" s="711">
        <v>12</v>
      </c>
      <c r="H198" s="651" t="s">
        <v>2716</v>
      </c>
      <c r="I198" s="646"/>
    </row>
    <row r="199" spans="1:9" s="647" customFormat="1" ht="15" customHeight="1">
      <c r="A199" s="648" t="s">
        <v>2712</v>
      </c>
      <c r="B199" s="649">
        <v>200</v>
      </c>
      <c r="C199" s="652">
        <v>41</v>
      </c>
      <c r="D199" s="652">
        <v>16</v>
      </c>
      <c r="E199" s="652">
        <v>118</v>
      </c>
      <c r="F199" s="652" t="s">
        <v>41</v>
      </c>
      <c r="G199" s="711">
        <v>25</v>
      </c>
      <c r="H199" s="651" t="s">
        <v>2674</v>
      </c>
      <c r="I199" s="646"/>
    </row>
    <row r="200" spans="1:9" s="647" customFormat="1" ht="15" customHeight="1">
      <c r="A200" s="648" t="s">
        <v>2495</v>
      </c>
      <c r="B200" s="649">
        <v>102</v>
      </c>
      <c r="C200" s="652">
        <v>29</v>
      </c>
      <c r="D200" s="652">
        <v>16</v>
      </c>
      <c r="E200" s="652">
        <v>51</v>
      </c>
      <c r="F200" s="652">
        <v>1</v>
      </c>
      <c r="G200" s="711">
        <v>5</v>
      </c>
      <c r="H200" s="651" t="s">
        <v>2693</v>
      </c>
      <c r="I200" s="646"/>
    </row>
    <row r="201" spans="1:9" s="647" customFormat="1" ht="15" customHeight="1">
      <c r="A201" s="648" t="s">
        <v>2713</v>
      </c>
      <c r="B201" s="649">
        <v>10</v>
      </c>
      <c r="C201" s="652">
        <v>2</v>
      </c>
      <c r="D201" s="652">
        <v>2</v>
      </c>
      <c r="E201" s="652">
        <v>5</v>
      </c>
      <c r="F201" s="652" t="s">
        <v>41</v>
      </c>
      <c r="G201" s="711">
        <v>1</v>
      </c>
      <c r="H201" s="651" t="s">
        <v>2717</v>
      </c>
      <c r="I201" s="646"/>
    </row>
    <row r="202" spans="1:9" s="647" customFormat="1" ht="15" customHeight="1">
      <c r="A202" s="648" t="s">
        <v>2499</v>
      </c>
      <c r="B202" s="649">
        <v>109</v>
      </c>
      <c r="C202" s="652">
        <v>21</v>
      </c>
      <c r="D202" s="652">
        <v>16</v>
      </c>
      <c r="E202" s="652">
        <v>58</v>
      </c>
      <c r="F202" s="652" t="s">
        <v>41</v>
      </c>
      <c r="G202" s="711">
        <v>14</v>
      </c>
      <c r="H202" s="651" t="s">
        <v>2511</v>
      </c>
      <c r="I202" s="646"/>
    </row>
    <row r="203" spans="1:9" s="647" customFormat="1" ht="15" customHeight="1">
      <c r="A203" s="648" t="s">
        <v>1006</v>
      </c>
      <c r="B203" s="649">
        <v>1156</v>
      </c>
      <c r="C203" s="652">
        <v>278</v>
      </c>
      <c r="D203" s="652">
        <v>102</v>
      </c>
      <c r="E203" s="652">
        <v>713</v>
      </c>
      <c r="F203" s="652">
        <v>7</v>
      </c>
      <c r="G203" s="711">
        <v>56</v>
      </c>
      <c r="H203" s="663" t="s">
        <v>999</v>
      </c>
      <c r="I203" s="656"/>
    </row>
    <row r="204" spans="1:9" s="647" customFormat="1" ht="15" customHeight="1">
      <c r="A204" s="648" t="s">
        <v>2709</v>
      </c>
      <c r="B204" s="649">
        <v>263</v>
      </c>
      <c r="C204" s="652">
        <v>105</v>
      </c>
      <c r="D204" s="652">
        <v>27</v>
      </c>
      <c r="E204" s="652">
        <v>117</v>
      </c>
      <c r="F204" s="652" t="s">
        <v>41</v>
      </c>
      <c r="G204" s="711">
        <v>14</v>
      </c>
      <c r="H204" s="651" t="s">
        <v>2714</v>
      </c>
      <c r="I204" s="646"/>
    </row>
    <row r="205" spans="1:9" s="647" customFormat="1" ht="15" customHeight="1">
      <c r="A205" s="648" t="s">
        <v>2490</v>
      </c>
      <c r="B205" s="649">
        <v>190</v>
      </c>
      <c r="C205" s="652">
        <v>23</v>
      </c>
      <c r="D205" s="652">
        <v>14</v>
      </c>
      <c r="E205" s="652">
        <v>135</v>
      </c>
      <c r="F205" s="652">
        <v>6</v>
      </c>
      <c r="G205" s="711">
        <v>12</v>
      </c>
      <c r="H205" s="651" t="s">
        <v>2502</v>
      </c>
      <c r="I205" s="646"/>
    </row>
    <row r="206" spans="1:9" s="647" customFormat="1" ht="15" customHeight="1">
      <c r="A206" s="648" t="s">
        <v>2710</v>
      </c>
      <c r="B206" s="649">
        <v>357</v>
      </c>
      <c r="C206" s="652">
        <v>71</v>
      </c>
      <c r="D206" s="652">
        <v>26</v>
      </c>
      <c r="E206" s="652">
        <v>251</v>
      </c>
      <c r="F206" s="652">
        <v>1</v>
      </c>
      <c r="G206" s="711">
        <v>8</v>
      </c>
      <c r="H206" s="651" t="s">
        <v>2715</v>
      </c>
      <c r="I206" s="646"/>
    </row>
    <row r="207" spans="1:9" s="647" customFormat="1" ht="15" customHeight="1">
      <c r="A207" s="648" t="s">
        <v>2711</v>
      </c>
      <c r="B207" s="649">
        <v>62</v>
      </c>
      <c r="C207" s="652">
        <v>3</v>
      </c>
      <c r="D207" s="652">
        <v>2</v>
      </c>
      <c r="E207" s="652">
        <v>46</v>
      </c>
      <c r="F207" s="652" t="s">
        <v>41</v>
      </c>
      <c r="G207" s="711">
        <v>11</v>
      </c>
      <c r="H207" s="651" t="s">
        <v>2716</v>
      </c>
      <c r="I207" s="646"/>
    </row>
    <row r="208" spans="1:9" s="647" customFormat="1" ht="15" customHeight="1">
      <c r="A208" s="648" t="s">
        <v>2712</v>
      </c>
      <c r="B208" s="649">
        <v>151</v>
      </c>
      <c r="C208" s="652">
        <v>39</v>
      </c>
      <c r="D208" s="652">
        <v>13</v>
      </c>
      <c r="E208" s="652">
        <v>97</v>
      </c>
      <c r="F208" s="652" t="s">
        <v>41</v>
      </c>
      <c r="G208" s="711">
        <v>2</v>
      </c>
      <c r="H208" s="651" t="s">
        <v>2674</v>
      </c>
      <c r="I208" s="646"/>
    </row>
    <row r="209" spans="1:9" s="647" customFormat="1" ht="15" customHeight="1">
      <c r="A209" s="648" t="s">
        <v>2495</v>
      </c>
      <c r="B209" s="649">
        <v>41</v>
      </c>
      <c r="C209" s="652">
        <v>19</v>
      </c>
      <c r="D209" s="652">
        <v>3</v>
      </c>
      <c r="E209" s="652">
        <v>16</v>
      </c>
      <c r="F209" s="652" t="s">
        <v>41</v>
      </c>
      <c r="G209" s="711">
        <v>3</v>
      </c>
      <c r="H209" s="651" t="s">
        <v>2693</v>
      </c>
      <c r="I209" s="646"/>
    </row>
    <row r="210" spans="1:9" s="647" customFormat="1" ht="15" customHeight="1">
      <c r="A210" s="648" t="s">
        <v>2713</v>
      </c>
      <c r="B210" s="661">
        <v>10</v>
      </c>
      <c r="C210" s="652">
        <v>2</v>
      </c>
      <c r="D210" s="652">
        <v>2</v>
      </c>
      <c r="E210" s="652">
        <v>5</v>
      </c>
      <c r="F210" s="652" t="s">
        <v>41</v>
      </c>
      <c r="G210" s="711">
        <v>1</v>
      </c>
      <c r="H210" s="651" t="s">
        <v>2717</v>
      </c>
      <c r="I210" s="646"/>
    </row>
    <row r="211" spans="1:9" s="647" customFormat="1" ht="15" customHeight="1">
      <c r="A211" s="648" t="s">
        <v>2499</v>
      </c>
      <c r="B211" s="661">
        <v>82</v>
      </c>
      <c r="C211" s="652">
        <v>16</v>
      </c>
      <c r="D211" s="652">
        <v>15</v>
      </c>
      <c r="E211" s="652">
        <v>46</v>
      </c>
      <c r="F211" s="652" t="s">
        <v>41</v>
      </c>
      <c r="G211" s="711">
        <v>5</v>
      </c>
      <c r="H211" s="651" t="s">
        <v>2511</v>
      </c>
      <c r="I211" s="646"/>
    </row>
    <row r="212" spans="1:9" s="647" customFormat="1" ht="15" customHeight="1">
      <c r="A212" s="648" t="s">
        <v>1000</v>
      </c>
      <c r="B212" s="661">
        <v>726</v>
      </c>
      <c r="C212" s="652">
        <v>166</v>
      </c>
      <c r="D212" s="652">
        <v>98</v>
      </c>
      <c r="E212" s="652">
        <v>380</v>
      </c>
      <c r="F212" s="652">
        <v>7</v>
      </c>
      <c r="G212" s="711">
        <v>75</v>
      </c>
      <c r="H212" s="663" t="s">
        <v>1001</v>
      </c>
      <c r="I212" s="656"/>
    </row>
    <row r="213" spans="1:9" s="647" customFormat="1" ht="15" customHeight="1">
      <c r="A213" s="648" t="s">
        <v>2709</v>
      </c>
      <c r="B213" s="661">
        <v>278</v>
      </c>
      <c r="C213" s="652">
        <v>79</v>
      </c>
      <c r="D213" s="652">
        <v>37</v>
      </c>
      <c r="E213" s="652">
        <v>132</v>
      </c>
      <c r="F213" s="652" t="s">
        <v>41</v>
      </c>
      <c r="G213" s="711">
        <v>30</v>
      </c>
      <c r="H213" s="651" t="s">
        <v>2714</v>
      </c>
      <c r="I213" s="646"/>
    </row>
    <row r="214" spans="1:9" s="647" customFormat="1" ht="15" customHeight="1">
      <c r="A214" s="648" t="s">
        <v>2490</v>
      </c>
      <c r="B214" s="661">
        <v>64</v>
      </c>
      <c r="C214" s="652">
        <v>14</v>
      </c>
      <c r="D214" s="652">
        <v>7</v>
      </c>
      <c r="E214" s="652">
        <v>34</v>
      </c>
      <c r="F214" s="652">
        <v>6</v>
      </c>
      <c r="G214" s="711">
        <v>3</v>
      </c>
      <c r="H214" s="651" t="s">
        <v>2502</v>
      </c>
      <c r="I214" s="646"/>
    </row>
    <row r="215" spans="1:9" s="647" customFormat="1" ht="15" customHeight="1">
      <c r="A215" s="648" t="s">
        <v>2710</v>
      </c>
      <c r="B215" s="661">
        <v>192</v>
      </c>
      <c r="C215" s="652">
        <v>40</v>
      </c>
      <c r="D215" s="652">
        <v>21</v>
      </c>
      <c r="E215" s="652">
        <v>119</v>
      </c>
      <c r="F215" s="652">
        <v>1</v>
      </c>
      <c r="G215" s="711">
        <v>11</v>
      </c>
      <c r="H215" s="651" t="s">
        <v>2715</v>
      </c>
      <c r="I215" s="646"/>
    </row>
    <row r="216" spans="1:9" s="647" customFormat="1" ht="15" customHeight="1">
      <c r="A216" s="648" t="s">
        <v>2711</v>
      </c>
      <c r="B216" s="661">
        <v>13</v>
      </c>
      <c r="C216" s="652">
        <v>2</v>
      </c>
      <c r="D216" s="652">
        <v>1</v>
      </c>
      <c r="E216" s="652">
        <v>10</v>
      </c>
      <c r="F216" s="652" t="s">
        <v>41</v>
      </c>
      <c r="G216" s="711" t="s">
        <v>41</v>
      </c>
      <c r="H216" s="651" t="s">
        <v>2716</v>
      </c>
      <c r="I216" s="646"/>
    </row>
    <row r="217" spans="1:9" s="647" customFormat="1" ht="15" customHeight="1">
      <c r="A217" s="648" t="s">
        <v>2712</v>
      </c>
      <c r="B217" s="661">
        <v>112</v>
      </c>
      <c r="C217" s="652">
        <v>16</v>
      </c>
      <c r="D217" s="652">
        <v>14</v>
      </c>
      <c r="E217" s="652">
        <v>59</v>
      </c>
      <c r="F217" s="652" t="s">
        <v>41</v>
      </c>
      <c r="G217" s="711">
        <v>23</v>
      </c>
      <c r="H217" s="651" t="s">
        <v>2674</v>
      </c>
      <c r="I217" s="646"/>
    </row>
    <row r="218" spans="1:9" s="647" customFormat="1" ht="15" customHeight="1">
      <c r="A218" s="648" t="s">
        <v>2495</v>
      </c>
      <c r="B218" s="661">
        <v>6</v>
      </c>
      <c r="C218" s="652">
        <v>3</v>
      </c>
      <c r="D218" s="652">
        <v>1</v>
      </c>
      <c r="E218" s="652">
        <v>2</v>
      </c>
      <c r="F218" s="652" t="s">
        <v>41</v>
      </c>
      <c r="G218" s="711" t="s">
        <v>41</v>
      </c>
      <c r="H218" s="651" t="s">
        <v>2693</v>
      </c>
      <c r="I218" s="646"/>
    </row>
    <row r="219" spans="1:9" s="647" customFormat="1" ht="15" customHeight="1">
      <c r="A219" s="648" t="s">
        <v>2713</v>
      </c>
      <c r="B219" s="661">
        <v>3</v>
      </c>
      <c r="C219" s="652">
        <v>1</v>
      </c>
      <c r="D219" s="652">
        <v>1</v>
      </c>
      <c r="E219" s="652">
        <v>1</v>
      </c>
      <c r="F219" s="652" t="s">
        <v>41</v>
      </c>
      <c r="G219" s="711" t="s">
        <v>41</v>
      </c>
      <c r="H219" s="651" t="s">
        <v>2717</v>
      </c>
      <c r="I219" s="646"/>
    </row>
    <row r="220" spans="1:9" s="647" customFormat="1" ht="15" customHeight="1">
      <c r="A220" s="648" t="s">
        <v>2499</v>
      </c>
      <c r="B220" s="661">
        <v>58</v>
      </c>
      <c r="C220" s="652">
        <v>11</v>
      </c>
      <c r="D220" s="652">
        <v>16</v>
      </c>
      <c r="E220" s="652">
        <v>23</v>
      </c>
      <c r="F220" s="652" t="s">
        <v>41</v>
      </c>
      <c r="G220" s="711">
        <v>8</v>
      </c>
      <c r="H220" s="651" t="s">
        <v>2511</v>
      </c>
      <c r="I220" s="646"/>
    </row>
    <row r="221" spans="1:9" s="647" customFormat="1" ht="15" customHeight="1">
      <c r="A221" s="659" t="s">
        <v>1007</v>
      </c>
      <c r="B221" s="649">
        <v>18696</v>
      </c>
      <c r="C221" s="650">
        <v>2990</v>
      </c>
      <c r="D221" s="650">
        <v>1598</v>
      </c>
      <c r="E221" s="650">
        <v>12634</v>
      </c>
      <c r="F221" s="652">
        <v>107</v>
      </c>
      <c r="G221" s="655">
        <v>1367</v>
      </c>
      <c r="H221" s="651" t="s">
        <v>1008</v>
      </c>
      <c r="I221" s="646"/>
    </row>
    <row r="222" spans="1:9" s="647" customFormat="1" ht="15" customHeight="1">
      <c r="A222" s="648" t="s">
        <v>2709</v>
      </c>
      <c r="B222" s="649">
        <v>4308</v>
      </c>
      <c r="C222" s="650">
        <v>734</v>
      </c>
      <c r="D222" s="650">
        <v>621</v>
      </c>
      <c r="E222" s="650">
        <v>2620</v>
      </c>
      <c r="F222" s="652" t="s">
        <v>41</v>
      </c>
      <c r="G222" s="711">
        <v>333</v>
      </c>
      <c r="H222" s="651" t="s">
        <v>2714</v>
      </c>
      <c r="I222" s="646"/>
    </row>
    <row r="223" spans="1:9" s="647" customFormat="1" ht="15" customHeight="1">
      <c r="A223" s="648" t="s">
        <v>2490</v>
      </c>
      <c r="B223" s="649">
        <v>3001</v>
      </c>
      <c r="C223" s="650">
        <v>488</v>
      </c>
      <c r="D223" s="650">
        <v>186</v>
      </c>
      <c r="E223" s="650">
        <v>2019</v>
      </c>
      <c r="F223" s="652">
        <v>80</v>
      </c>
      <c r="G223" s="711">
        <v>228</v>
      </c>
      <c r="H223" s="651" t="s">
        <v>2502</v>
      </c>
      <c r="I223" s="646"/>
    </row>
    <row r="224" spans="1:9" s="647" customFormat="1" ht="15" customHeight="1">
      <c r="A224" s="648" t="s">
        <v>2710</v>
      </c>
      <c r="B224" s="649">
        <v>3752</v>
      </c>
      <c r="C224" s="650">
        <v>788</v>
      </c>
      <c r="D224" s="650">
        <v>262</v>
      </c>
      <c r="E224" s="650">
        <v>2587</v>
      </c>
      <c r="F224" s="652">
        <v>13</v>
      </c>
      <c r="G224" s="711">
        <v>102</v>
      </c>
      <c r="H224" s="651" t="s">
        <v>2715</v>
      </c>
      <c r="I224" s="646"/>
    </row>
    <row r="225" spans="1:9" s="647" customFormat="1" ht="15" customHeight="1">
      <c r="A225" s="648" t="s">
        <v>2711</v>
      </c>
      <c r="B225" s="649">
        <v>1062</v>
      </c>
      <c r="C225" s="650">
        <v>108</v>
      </c>
      <c r="D225" s="650">
        <v>30</v>
      </c>
      <c r="E225" s="650">
        <v>739</v>
      </c>
      <c r="F225" s="652" t="s">
        <v>41</v>
      </c>
      <c r="G225" s="711">
        <v>185</v>
      </c>
      <c r="H225" s="651" t="s">
        <v>2716</v>
      </c>
      <c r="I225" s="646"/>
    </row>
    <row r="226" spans="1:9" s="647" customFormat="1" ht="15" customHeight="1">
      <c r="A226" s="648" t="s">
        <v>2712</v>
      </c>
      <c r="B226" s="649">
        <v>3167</v>
      </c>
      <c r="C226" s="650">
        <v>379</v>
      </c>
      <c r="D226" s="650">
        <v>233</v>
      </c>
      <c r="E226" s="650">
        <v>2308</v>
      </c>
      <c r="F226" s="652" t="s">
        <v>41</v>
      </c>
      <c r="G226" s="711">
        <v>247</v>
      </c>
      <c r="H226" s="651" t="s">
        <v>2674</v>
      </c>
      <c r="I226" s="646"/>
    </row>
    <row r="227" spans="1:9" s="647" customFormat="1" ht="15" customHeight="1">
      <c r="A227" s="648" t="s">
        <v>2495</v>
      </c>
      <c r="B227" s="649">
        <v>862</v>
      </c>
      <c r="C227" s="650">
        <v>197</v>
      </c>
      <c r="D227" s="650">
        <v>90</v>
      </c>
      <c r="E227" s="650">
        <v>484</v>
      </c>
      <c r="F227" s="652">
        <v>14</v>
      </c>
      <c r="G227" s="711">
        <v>77</v>
      </c>
      <c r="H227" s="651" t="s">
        <v>2693</v>
      </c>
      <c r="I227" s="646"/>
    </row>
    <row r="228" spans="1:9" s="647" customFormat="1" ht="15" customHeight="1">
      <c r="A228" s="648" t="s">
        <v>2713</v>
      </c>
      <c r="B228" s="649">
        <v>73</v>
      </c>
      <c r="C228" s="650">
        <v>7</v>
      </c>
      <c r="D228" s="650">
        <v>25</v>
      </c>
      <c r="E228" s="650">
        <v>34</v>
      </c>
      <c r="F228" s="652" t="s">
        <v>41</v>
      </c>
      <c r="G228" s="711">
        <v>7</v>
      </c>
      <c r="H228" s="651" t="s">
        <v>2717</v>
      </c>
      <c r="I228" s="646"/>
    </row>
    <row r="229" spans="1:9" s="647" customFormat="1" ht="15" customHeight="1">
      <c r="A229" s="648" t="s">
        <v>2499</v>
      </c>
      <c r="B229" s="666">
        <v>2471</v>
      </c>
      <c r="C229" s="667">
        <v>289</v>
      </c>
      <c r="D229" s="667">
        <v>151</v>
      </c>
      <c r="E229" s="667">
        <v>1843</v>
      </c>
      <c r="F229" s="652" t="s">
        <v>41</v>
      </c>
      <c r="G229" s="1733">
        <v>188</v>
      </c>
      <c r="H229" s="651" t="s">
        <v>2511</v>
      </c>
      <c r="I229" s="646"/>
    </row>
    <row r="230" spans="1:9" s="646" customFormat="1" ht="15" customHeight="1">
      <c r="A230" s="648" t="s">
        <v>1009</v>
      </c>
      <c r="B230" s="677"/>
      <c r="C230" s="677"/>
      <c r="D230" s="670"/>
      <c r="E230" s="670"/>
      <c r="F230" s="670"/>
      <c r="G230" s="1734"/>
      <c r="H230" s="671" t="s">
        <v>1010</v>
      </c>
    </row>
    <row r="231" spans="1:9" s="646" customFormat="1" ht="15" customHeight="1">
      <c r="A231" s="672" t="s">
        <v>1011</v>
      </c>
      <c r="B231" s="677"/>
      <c r="C231" s="677"/>
      <c r="D231" s="670"/>
      <c r="E231" s="670"/>
      <c r="F231" s="670"/>
      <c r="G231" s="1734"/>
      <c r="H231" s="673" t="s">
        <v>1012</v>
      </c>
    </row>
    <row r="232" spans="1:9" s="647" customFormat="1" ht="15" customHeight="1">
      <c r="A232" s="648" t="s">
        <v>1013</v>
      </c>
      <c r="B232" s="674">
        <v>8608</v>
      </c>
      <c r="C232" s="675">
        <v>1258</v>
      </c>
      <c r="D232" s="675">
        <v>1403</v>
      </c>
      <c r="E232" s="675">
        <v>5317</v>
      </c>
      <c r="F232" s="678">
        <v>20</v>
      </c>
      <c r="G232" s="1732">
        <v>610</v>
      </c>
      <c r="H232" s="663" t="s">
        <v>1014</v>
      </c>
      <c r="I232" s="646"/>
    </row>
    <row r="233" spans="1:9" s="647" customFormat="1" ht="15" customHeight="1">
      <c r="A233" s="648" t="s">
        <v>1015</v>
      </c>
      <c r="B233" s="649">
        <v>487217</v>
      </c>
      <c r="C233" s="650">
        <v>156950</v>
      </c>
      <c r="D233" s="650">
        <v>39132</v>
      </c>
      <c r="E233" s="650">
        <v>287022</v>
      </c>
      <c r="F233" s="652">
        <v>200</v>
      </c>
      <c r="G233" s="655">
        <v>3913</v>
      </c>
      <c r="H233" s="663" t="s">
        <v>1016</v>
      </c>
      <c r="I233" s="646"/>
    </row>
    <row r="234" spans="1:9" s="647" customFormat="1" ht="15" customHeight="1">
      <c r="A234" s="648" t="s">
        <v>1017</v>
      </c>
      <c r="B234" s="649">
        <v>7782</v>
      </c>
      <c r="C234" s="650">
        <v>1696</v>
      </c>
      <c r="D234" s="650">
        <v>1071</v>
      </c>
      <c r="E234" s="650">
        <v>4773</v>
      </c>
      <c r="F234" s="652">
        <v>20</v>
      </c>
      <c r="G234" s="711">
        <v>222</v>
      </c>
      <c r="H234" s="663" t="s">
        <v>1018</v>
      </c>
      <c r="I234" s="646"/>
    </row>
    <row r="235" spans="1:9" s="647" customFormat="1" ht="15" customHeight="1">
      <c r="A235" s="648" t="s">
        <v>2718</v>
      </c>
      <c r="B235" s="666">
        <v>7628</v>
      </c>
      <c r="C235" s="667">
        <v>1696</v>
      </c>
      <c r="D235" s="667">
        <v>1071</v>
      </c>
      <c r="E235" s="667">
        <v>4715</v>
      </c>
      <c r="F235" s="679">
        <v>20</v>
      </c>
      <c r="G235" s="1733">
        <v>126</v>
      </c>
      <c r="H235" s="663" t="s">
        <v>2719</v>
      </c>
      <c r="I235" s="646"/>
    </row>
    <row r="236" spans="1:9" s="647" customFormat="1" ht="15" customHeight="1">
      <c r="A236" s="672" t="s">
        <v>1019</v>
      </c>
      <c r="B236" s="676"/>
      <c r="C236" s="681"/>
      <c r="D236" s="677"/>
      <c r="E236" s="677"/>
      <c r="F236" s="670"/>
      <c r="G236" s="1734"/>
      <c r="H236" s="673" t="s">
        <v>1020</v>
      </c>
      <c r="I236" s="646"/>
    </row>
    <row r="237" spans="1:9" s="647" customFormat="1" ht="15" customHeight="1">
      <c r="A237" s="648" t="s">
        <v>1013</v>
      </c>
      <c r="B237" s="674">
        <v>240</v>
      </c>
      <c r="C237" s="675">
        <v>87</v>
      </c>
      <c r="D237" s="675">
        <v>11</v>
      </c>
      <c r="E237" s="675">
        <v>142</v>
      </c>
      <c r="F237" s="652" t="s">
        <v>41</v>
      </c>
      <c r="G237" s="711" t="s">
        <v>41</v>
      </c>
      <c r="H237" s="663" t="s">
        <v>1014</v>
      </c>
      <c r="I237" s="646"/>
    </row>
    <row r="238" spans="1:9" s="647" customFormat="1" ht="15" customHeight="1">
      <c r="A238" s="648" t="s">
        <v>1015</v>
      </c>
      <c r="B238" s="649">
        <v>355895</v>
      </c>
      <c r="C238" s="650">
        <v>134120</v>
      </c>
      <c r="D238" s="650">
        <v>12725</v>
      </c>
      <c r="E238" s="650">
        <v>209050</v>
      </c>
      <c r="F238" s="652" t="s">
        <v>41</v>
      </c>
      <c r="G238" s="711" t="s">
        <v>41</v>
      </c>
      <c r="H238" s="663" t="s">
        <v>1021</v>
      </c>
      <c r="I238" s="646"/>
    </row>
    <row r="239" spans="1:9" s="647" customFormat="1" ht="15" customHeight="1">
      <c r="A239" s="648" t="s">
        <v>1017</v>
      </c>
      <c r="B239" s="649">
        <v>183</v>
      </c>
      <c r="C239" s="650">
        <v>52</v>
      </c>
      <c r="D239" s="652">
        <v>10</v>
      </c>
      <c r="E239" s="650">
        <v>121</v>
      </c>
      <c r="F239" s="652" t="s">
        <v>41</v>
      </c>
      <c r="G239" s="711" t="s">
        <v>41</v>
      </c>
      <c r="H239" s="663" t="s">
        <v>1018</v>
      </c>
      <c r="I239" s="646"/>
    </row>
    <row r="240" spans="1:9" s="647" customFormat="1" ht="15" customHeight="1">
      <c r="A240" s="648" t="s">
        <v>2718</v>
      </c>
      <c r="B240" s="666">
        <v>182</v>
      </c>
      <c r="C240" s="667">
        <v>51</v>
      </c>
      <c r="D240" s="679">
        <v>10</v>
      </c>
      <c r="E240" s="667">
        <v>121</v>
      </c>
      <c r="F240" s="652" t="s">
        <v>41</v>
      </c>
      <c r="G240" s="711" t="s">
        <v>41</v>
      </c>
      <c r="H240" s="663" t="s">
        <v>2719</v>
      </c>
      <c r="I240" s="646"/>
    </row>
    <row r="241" spans="1:9" s="646" customFormat="1" ht="15" customHeight="1">
      <c r="A241" s="672" t="s">
        <v>1022</v>
      </c>
      <c r="B241" s="677"/>
      <c r="C241" s="677"/>
      <c r="D241" s="670"/>
      <c r="E241" s="681"/>
      <c r="F241" s="668"/>
      <c r="G241" s="1734"/>
      <c r="H241" s="673" t="s">
        <v>1023</v>
      </c>
    </row>
    <row r="242" spans="1:9" s="647" customFormat="1" ht="15" customHeight="1">
      <c r="A242" s="648" t="s">
        <v>1013</v>
      </c>
      <c r="B242" s="674">
        <v>31</v>
      </c>
      <c r="C242" s="675">
        <v>5</v>
      </c>
      <c r="D242" s="678">
        <v>3</v>
      </c>
      <c r="E242" s="675">
        <v>23</v>
      </c>
      <c r="F242" s="652" t="s">
        <v>41</v>
      </c>
      <c r="G242" s="711" t="s">
        <v>41</v>
      </c>
      <c r="H242" s="663" t="s">
        <v>1014</v>
      </c>
      <c r="I242" s="646"/>
    </row>
    <row r="243" spans="1:9" s="647" customFormat="1" ht="15" customHeight="1">
      <c r="A243" s="648" t="s">
        <v>1015</v>
      </c>
      <c r="B243" s="649">
        <v>30167</v>
      </c>
      <c r="C243" s="650">
        <v>1600</v>
      </c>
      <c r="D243" s="652">
        <v>1400</v>
      </c>
      <c r="E243" s="650">
        <v>27167</v>
      </c>
      <c r="F243" s="652" t="s">
        <v>41</v>
      </c>
      <c r="G243" s="711" t="s">
        <v>41</v>
      </c>
      <c r="H243" s="663" t="s">
        <v>1021</v>
      </c>
      <c r="I243" s="646"/>
    </row>
    <row r="244" spans="1:9" s="647" customFormat="1" ht="15" customHeight="1">
      <c r="A244" s="648" t="s">
        <v>1017</v>
      </c>
      <c r="B244" s="649">
        <v>5</v>
      </c>
      <c r="C244" s="652" t="s">
        <v>41</v>
      </c>
      <c r="D244" s="652" t="s">
        <v>41</v>
      </c>
      <c r="E244" s="650">
        <v>5</v>
      </c>
      <c r="F244" s="652" t="s">
        <v>41</v>
      </c>
      <c r="G244" s="711" t="s">
        <v>41</v>
      </c>
      <c r="H244" s="663" t="s">
        <v>1018</v>
      </c>
      <c r="I244" s="646"/>
    </row>
    <row r="245" spans="1:9" s="647" customFormat="1" ht="15" customHeight="1">
      <c r="A245" s="648" t="s">
        <v>2718</v>
      </c>
      <c r="B245" s="666">
        <v>5</v>
      </c>
      <c r="C245" s="652" t="s">
        <v>41</v>
      </c>
      <c r="D245" s="652" t="s">
        <v>41</v>
      </c>
      <c r="E245" s="667">
        <v>5</v>
      </c>
      <c r="F245" s="652" t="s">
        <v>41</v>
      </c>
      <c r="G245" s="711" t="s">
        <v>41</v>
      </c>
      <c r="H245" s="663" t="s">
        <v>2719</v>
      </c>
      <c r="I245" s="646"/>
    </row>
    <row r="246" spans="1:9" s="646" customFormat="1" ht="15" customHeight="1">
      <c r="A246" s="672" t="s">
        <v>1024</v>
      </c>
      <c r="B246" s="676"/>
      <c r="C246" s="669"/>
      <c r="D246" s="670"/>
      <c r="E246" s="676"/>
      <c r="F246" s="668"/>
      <c r="G246" s="1734"/>
      <c r="H246" s="673" t="s">
        <v>1025</v>
      </c>
    </row>
    <row r="247" spans="1:9" s="647" customFormat="1" ht="15" customHeight="1">
      <c r="A247" s="648" t="s">
        <v>1013</v>
      </c>
      <c r="B247" s="674">
        <v>74</v>
      </c>
      <c r="C247" s="678">
        <v>13</v>
      </c>
      <c r="D247" s="678">
        <v>9</v>
      </c>
      <c r="E247" s="675">
        <v>52</v>
      </c>
      <c r="F247" s="652" t="s">
        <v>41</v>
      </c>
      <c r="G247" s="711" t="s">
        <v>41</v>
      </c>
      <c r="H247" s="663" t="s">
        <v>1014</v>
      </c>
      <c r="I247" s="646"/>
    </row>
    <row r="248" spans="1:9" s="647" customFormat="1" ht="15" customHeight="1">
      <c r="A248" s="648" t="s">
        <v>1015</v>
      </c>
      <c r="B248" s="649">
        <v>68477</v>
      </c>
      <c r="C248" s="650">
        <v>8520</v>
      </c>
      <c r="D248" s="650">
        <v>6960</v>
      </c>
      <c r="E248" s="650">
        <v>52997</v>
      </c>
      <c r="F248" s="652" t="s">
        <v>41</v>
      </c>
      <c r="G248" s="711" t="s">
        <v>41</v>
      </c>
      <c r="H248" s="663" t="s">
        <v>1021</v>
      </c>
      <c r="I248" s="646"/>
    </row>
    <row r="249" spans="1:9" s="647" customFormat="1" ht="15" customHeight="1">
      <c r="A249" s="648" t="s">
        <v>1017</v>
      </c>
      <c r="B249" s="649">
        <v>39</v>
      </c>
      <c r="C249" s="652">
        <v>24</v>
      </c>
      <c r="D249" s="652" t="s">
        <v>41</v>
      </c>
      <c r="E249" s="652">
        <v>15</v>
      </c>
      <c r="F249" s="652" t="s">
        <v>41</v>
      </c>
      <c r="G249" s="711" t="s">
        <v>41</v>
      </c>
      <c r="H249" s="663" t="s">
        <v>1018</v>
      </c>
      <c r="I249" s="646"/>
    </row>
    <row r="250" spans="1:9" s="647" customFormat="1" ht="15" customHeight="1">
      <c r="A250" s="648" t="s">
        <v>2718</v>
      </c>
      <c r="B250" s="649">
        <v>37</v>
      </c>
      <c r="C250" s="652">
        <v>22</v>
      </c>
      <c r="D250" s="652" t="s">
        <v>41</v>
      </c>
      <c r="E250" s="652">
        <v>15</v>
      </c>
      <c r="F250" s="652" t="s">
        <v>41</v>
      </c>
      <c r="G250" s="711" t="s">
        <v>41</v>
      </c>
      <c r="H250" s="663" t="s">
        <v>2719</v>
      </c>
      <c r="I250" s="646"/>
    </row>
    <row r="251" spans="1:9" s="647" customFormat="1" ht="15" customHeight="1">
      <c r="A251" s="682"/>
      <c r="B251" s="646"/>
      <c r="C251" s="646"/>
      <c r="D251" s="646"/>
      <c r="E251" s="646"/>
      <c r="F251" s="646"/>
      <c r="G251" s="646"/>
      <c r="H251" s="703"/>
      <c r="I251" s="646"/>
    </row>
    <row r="252" spans="1:9" s="647" customFormat="1" ht="15" customHeight="1">
      <c r="A252" s="682"/>
      <c r="B252" s="646"/>
      <c r="C252" s="646"/>
      <c r="D252" s="646"/>
      <c r="E252" s="646"/>
      <c r="F252" s="646"/>
      <c r="G252" s="646"/>
      <c r="H252" s="703"/>
      <c r="I252" s="646"/>
    </row>
    <row r="253" spans="1:9" s="647" customFormat="1" ht="15" customHeight="1">
      <c r="A253" s="682"/>
      <c r="B253" s="646"/>
      <c r="C253" s="646"/>
      <c r="D253" s="646"/>
      <c r="E253" s="646"/>
      <c r="F253" s="646"/>
      <c r="G253" s="646"/>
      <c r="H253" s="703"/>
      <c r="I253" s="646"/>
    </row>
    <row r="254" spans="1:9" s="647" customFormat="1" ht="15" customHeight="1">
      <c r="A254" s="682"/>
      <c r="B254" s="646"/>
      <c r="C254" s="646"/>
      <c r="D254" s="646"/>
      <c r="E254" s="646"/>
      <c r="F254" s="646"/>
      <c r="G254" s="646"/>
      <c r="H254" s="703"/>
      <c r="I254" s="646"/>
    </row>
    <row r="255" spans="1:9" s="647" customFormat="1" ht="15" customHeight="1">
      <c r="A255" s="682"/>
      <c r="B255" s="646"/>
      <c r="C255" s="646"/>
      <c r="D255" s="646"/>
      <c r="E255" s="646"/>
      <c r="F255" s="646"/>
      <c r="G255" s="646"/>
      <c r="H255" s="703"/>
      <c r="I255" s="646"/>
    </row>
    <row r="256" spans="1:9" s="647" customFormat="1" ht="15" customHeight="1">
      <c r="A256" s="682"/>
      <c r="B256" s="646"/>
      <c r="C256" s="646"/>
      <c r="D256" s="646"/>
      <c r="E256" s="646"/>
      <c r="F256" s="646"/>
      <c r="G256" s="646"/>
      <c r="H256" s="703"/>
      <c r="I256" s="646"/>
    </row>
    <row r="257" spans="1:9" s="647" customFormat="1" ht="15" customHeight="1">
      <c r="A257" s="682"/>
      <c r="B257" s="646"/>
      <c r="C257" s="646"/>
      <c r="D257" s="646"/>
      <c r="E257" s="646"/>
      <c r="F257" s="646"/>
      <c r="G257" s="646"/>
      <c r="H257" s="703"/>
      <c r="I257" s="646"/>
    </row>
    <row r="258" spans="1:9" s="647" customFormat="1" ht="15" customHeight="1">
      <c r="A258" s="682"/>
      <c r="B258" s="646"/>
      <c r="C258" s="646"/>
      <c r="D258" s="646"/>
      <c r="E258" s="646"/>
      <c r="F258" s="646"/>
      <c r="G258" s="646"/>
      <c r="H258" s="703"/>
      <c r="I258" s="646"/>
    </row>
    <row r="259" spans="1:9" s="647" customFormat="1" ht="15" customHeight="1">
      <c r="A259" s="682"/>
      <c r="B259" s="646"/>
      <c r="C259" s="646"/>
      <c r="D259" s="646"/>
      <c r="E259" s="646"/>
      <c r="F259" s="646"/>
      <c r="G259" s="646"/>
      <c r="H259" s="703"/>
      <c r="I259" s="646"/>
    </row>
    <row r="260" spans="1:9" s="647" customFormat="1" ht="15" customHeight="1">
      <c r="A260" s="682"/>
      <c r="B260" s="646"/>
      <c r="C260" s="646"/>
      <c r="D260" s="646"/>
      <c r="E260" s="646"/>
      <c r="F260" s="646"/>
      <c r="G260" s="646"/>
      <c r="H260" s="703"/>
      <c r="I260" s="646"/>
    </row>
    <row r="261" spans="1:9" s="647" customFormat="1" ht="15" customHeight="1">
      <c r="A261" s="682"/>
      <c r="B261" s="646"/>
      <c r="C261" s="646"/>
      <c r="D261" s="646"/>
      <c r="E261" s="646"/>
      <c r="F261" s="646"/>
      <c r="G261" s="646"/>
      <c r="H261" s="703"/>
      <c r="I261" s="646"/>
    </row>
    <row r="262" spans="1:9" s="647" customFormat="1" ht="15" customHeight="1">
      <c r="A262" s="682"/>
      <c r="B262" s="646"/>
      <c r="C262" s="646"/>
      <c r="D262" s="646"/>
      <c r="E262" s="646"/>
      <c r="F262" s="646"/>
      <c r="G262" s="646"/>
      <c r="H262" s="703"/>
      <c r="I262" s="646"/>
    </row>
    <row r="263" spans="1:9" s="647" customFormat="1" ht="15" customHeight="1">
      <c r="A263" s="682"/>
      <c r="B263" s="646"/>
      <c r="C263" s="646"/>
      <c r="D263" s="646"/>
      <c r="E263" s="646"/>
      <c r="F263" s="646"/>
      <c r="G263" s="646"/>
      <c r="H263" s="703"/>
      <c r="I263" s="646"/>
    </row>
    <row r="264" spans="1:9" s="647" customFormat="1" ht="15" customHeight="1">
      <c r="A264" s="682"/>
      <c r="B264" s="646"/>
      <c r="C264" s="646"/>
      <c r="D264" s="646"/>
      <c r="E264" s="646"/>
      <c r="F264" s="646"/>
      <c r="G264" s="646"/>
      <c r="H264" s="703"/>
      <c r="I264" s="646"/>
    </row>
    <row r="265" spans="1:9" s="647" customFormat="1" ht="15" customHeight="1">
      <c r="A265" s="682"/>
      <c r="B265" s="646"/>
      <c r="C265" s="646"/>
      <c r="D265" s="646"/>
      <c r="E265" s="646"/>
      <c r="F265" s="646"/>
      <c r="G265" s="646"/>
      <c r="H265" s="703"/>
      <c r="I265" s="646"/>
    </row>
    <row r="266" spans="1:9" s="647" customFormat="1" ht="15" customHeight="1">
      <c r="A266" s="682"/>
      <c r="B266" s="646"/>
      <c r="C266" s="646"/>
      <c r="D266" s="646"/>
      <c r="E266" s="646"/>
      <c r="F266" s="646"/>
      <c r="G266" s="646"/>
      <c r="H266" s="703"/>
      <c r="I266" s="646"/>
    </row>
    <row r="267" spans="1:9" s="647" customFormat="1" ht="15" customHeight="1">
      <c r="A267" s="682"/>
      <c r="B267" s="646"/>
      <c r="C267" s="646"/>
      <c r="D267" s="646"/>
      <c r="E267" s="646"/>
      <c r="F267" s="646"/>
      <c r="G267" s="646"/>
      <c r="H267" s="703"/>
      <c r="I267" s="646"/>
    </row>
    <row r="268" spans="1:9" s="647" customFormat="1" ht="15" customHeight="1">
      <c r="A268" s="682"/>
      <c r="B268" s="646"/>
      <c r="C268" s="646"/>
      <c r="D268" s="646"/>
      <c r="E268" s="646"/>
      <c r="F268" s="646"/>
      <c r="G268" s="646"/>
      <c r="H268" s="703"/>
      <c r="I268" s="646"/>
    </row>
    <row r="269" spans="1:9" s="647" customFormat="1" ht="15" customHeight="1">
      <c r="A269" s="682"/>
      <c r="B269" s="646"/>
      <c r="C269" s="646"/>
      <c r="D269" s="646"/>
      <c r="E269" s="646"/>
      <c r="F269" s="646"/>
      <c r="G269" s="646"/>
      <c r="H269" s="703"/>
      <c r="I269" s="646"/>
    </row>
    <row r="270" spans="1:9" s="647" customFormat="1" ht="15" customHeight="1">
      <c r="A270" s="682"/>
      <c r="B270" s="646"/>
      <c r="C270" s="646"/>
      <c r="D270" s="646"/>
      <c r="E270" s="646"/>
      <c r="F270" s="646"/>
      <c r="G270" s="646"/>
      <c r="H270" s="703"/>
      <c r="I270" s="646"/>
    </row>
    <row r="271" spans="1:9" s="647" customFormat="1" ht="15" customHeight="1">
      <c r="A271" s="682"/>
      <c r="B271" s="646"/>
      <c r="C271" s="646"/>
      <c r="D271" s="646"/>
      <c r="E271" s="646"/>
      <c r="F271" s="646"/>
      <c r="G271" s="646"/>
      <c r="H271" s="703"/>
      <c r="I271" s="646"/>
    </row>
    <row r="272" spans="1:9" s="647" customFormat="1" ht="15" customHeight="1">
      <c r="A272" s="682"/>
      <c r="B272" s="646"/>
      <c r="C272" s="646"/>
      <c r="D272" s="646"/>
      <c r="E272" s="646"/>
      <c r="F272" s="646"/>
      <c r="G272" s="646"/>
      <c r="H272" s="703"/>
      <c r="I272" s="646"/>
    </row>
    <row r="273" spans="1:9" s="647" customFormat="1" ht="15" customHeight="1">
      <c r="A273" s="682"/>
      <c r="B273" s="646"/>
      <c r="C273" s="646"/>
      <c r="D273" s="646"/>
      <c r="E273" s="646"/>
      <c r="F273" s="646"/>
      <c r="G273" s="646"/>
      <c r="H273" s="703"/>
      <c r="I273" s="646"/>
    </row>
    <row r="274" spans="1:9" s="647" customFormat="1" ht="15" customHeight="1">
      <c r="A274" s="682"/>
      <c r="B274" s="646"/>
      <c r="C274" s="646"/>
      <c r="D274" s="646"/>
      <c r="E274" s="646"/>
      <c r="F274" s="646"/>
      <c r="G274" s="646"/>
      <c r="H274" s="703"/>
      <c r="I274" s="646"/>
    </row>
    <row r="275" spans="1:9" s="647" customFormat="1" ht="15" customHeight="1">
      <c r="A275" s="682"/>
      <c r="B275" s="646"/>
      <c r="C275" s="646"/>
      <c r="D275" s="646"/>
      <c r="E275" s="646"/>
      <c r="F275" s="646"/>
      <c r="G275" s="646"/>
      <c r="H275" s="703"/>
      <c r="I275" s="646"/>
    </row>
    <row r="276" spans="1:9" s="647" customFormat="1" ht="15" customHeight="1">
      <c r="A276" s="682"/>
      <c r="B276" s="646"/>
      <c r="C276" s="646"/>
      <c r="D276" s="646"/>
      <c r="E276" s="646"/>
      <c r="F276" s="646"/>
      <c r="G276" s="646"/>
      <c r="H276" s="703"/>
      <c r="I276" s="646"/>
    </row>
    <row r="277" spans="1:9" s="647" customFormat="1" ht="15" customHeight="1">
      <c r="A277" s="682"/>
      <c r="B277" s="646"/>
      <c r="C277" s="646"/>
      <c r="D277" s="646"/>
      <c r="E277" s="646"/>
      <c r="F277" s="646"/>
      <c r="G277" s="646"/>
      <c r="H277" s="703"/>
      <c r="I277" s="646"/>
    </row>
    <row r="278" spans="1:9" s="647" customFormat="1" ht="15" customHeight="1">
      <c r="A278" s="682"/>
      <c r="B278" s="646"/>
      <c r="C278" s="646"/>
      <c r="D278" s="646"/>
      <c r="E278" s="646"/>
      <c r="F278" s="646"/>
      <c r="G278" s="646"/>
      <c r="H278" s="703"/>
      <c r="I278" s="646"/>
    </row>
    <row r="279" spans="1:9" s="647" customFormat="1" ht="15" customHeight="1">
      <c r="A279" s="682"/>
      <c r="B279" s="646"/>
      <c r="C279" s="646"/>
      <c r="D279" s="646"/>
      <c r="E279" s="646"/>
      <c r="F279" s="646"/>
      <c r="G279" s="646"/>
      <c r="H279" s="703"/>
      <c r="I279" s="646"/>
    </row>
    <row r="280" spans="1:9" s="647" customFormat="1" ht="15" customHeight="1">
      <c r="A280" s="682"/>
      <c r="B280" s="646"/>
      <c r="C280" s="646"/>
      <c r="D280" s="646"/>
      <c r="E280" s="646"/>
      <c r="F280" s="646"/>
      <c r="G280" s="646"/>
      <c r="H280" s="703"/>
      <c r="I280" s="646"/>
    </row>
    <row r="281" spans="1:9" s="647" customFormat="1" ht="15" customHeight="1">
      <c r="A281" s="682"/>
      <c r="B281" s="646"/>
      <c r="C281" s="646"/>
      <c r="D281" s="646"/>
      <c r="E281" s="646"/>
      <c r="F281" s="646"/>
      <c r="G281" s="646"/>
      <c r="H281" s="703"/>
      <c r="I281" s="646"/>
    </row>
    <row r="282" spans="1:9" s="647" customFormat="1" ht="15" customHeight="1">
      <c r="A282" s="682"/>
      <c r="B282" s="646"/>
      <c r="C282" s="646"/>
      <c r="D282" s="646"/>
      <c r="E282" s="646"/>
      <c r="F282" s="646"/>
      <c r="G282" s="646"/>
      <c r="H282" s="703"/>
      <c r="I282" s="646"/>
    </row>
    <row r="283" spans="1:9" s="647" customFormat="1" ht="15" customHeight="1">
      <c r="A283" s="682"/>
      <c r="B283" s="646"/>
      <c r="C283" s="646"/>
      <c r="D283" s="646"/>
      <c r="E283" s="646"/>
      <c r="F283" s="646"/>
      <c r="G283" s="646"/>
      <c r="H283" s="703"/>
      <c r="I283" s="646"/>
    </row>
    <row r="284" spans="1:9" s="647" customFormat="1" ht="15" customHeight="1">
      <c r="A284" s="682"/>
      <c r="B284" s="646"/>
      <c r="C284" s="646"/>
      <c r="D284" s="646"/>
      <c r="E284" s="646"/>
      <c r="F284" s="646"/>
      <c r="G284" s="646"/>
      <c r="H284" s="703"/>
      <c r="I284" s="646"/>
    </row>
    <row r="285" spans="1:9" s="647" customFormat="1" ht="15" customHeight="1">
      <c r="A285" s="682"/>
      <c r="B285" s="646"/>
      <c r="C285" s="646"/>
      <c r="D285" s="646"/>
      <c r="E285" s="646"/>
      <c r="F285" s="646"/>
      <c r="G285" s="646"/>
      <c r="H285" s="703"/>
      <c r="I285" s="646"/>
    </row>
    <row r="286" spans="1:9" s="647" customFormat="1" ht="15" customHeight="1">
      <c r="A286" s="682"/>
      <c r="B286" s="646"/>
      <c r="C286" s="646"/>
      <c r="D286" s="646"/>
      <c r="E286" s="646"/>
      <c r="F286" s="646"/>
      <c r="G286" s="646"/>
      <c r="H286" s="703"/>
      <c r="I286" s="646"/>
    </row>
    <row r="287" spans="1:9" s="647" customFormat="1" ht="15" customHeight="1">
      <c r="A287" s="682"/>
      <c r="B287" s="646"/>
      <c r="C287" s="646"/>
      <c r="D287" s="646"/>
      <c r="E287" s="646"/>
      <c r="F287" s="646"/>
      <c r="G287" s="646"/>
      <c r="H287" s="703"/>
      <c r="I287" s="646"/>
    </row>
    <row r="288" spans="1:9" s="647" customFormat="1" ht="15" customHeight="1">
      <c r="A288" s="682"/>
      <c r="B288" s="646"/>
      <c r="C288" s="646"/>
      <c r="D288" s="646"/>
      <c r="E288" s="646"/>
      <c r="F288" s="646"/>
      <c r="G288" s="646"/>
      <c r="H288" s="703"/>
      <c r="I288" s="646"/>
    </row>
    <row r="289" spans="1:9" s="647" customFormat="1" ht="15" customHeight="1">
      <c r="A289" s="682"/>
      <c r="B289" s="646"/>
      <c r="C289" s="646"/>
      <c r="D289" s="646"/>
      <c r="E289" s="646"/>
      <c r="F289" s="646"/>
      <c r="G289" s="646"/>
      <c r="H289" s="703"/>
      <c r="I289" s="646"/>
    </row>
    <row r="290" spans="1:9" s="647" customFormat="1" ht="15" customHeight="1">
      <c r="A290" s="682"/>
      <c r="B290" s="646"/>
      <c r="C290" s="646"/>
      <c r="D290" s="646"/>
      <c r="E290" s="646"/>
      <c r="F290" s="646"/>
      <c r="G290" s="646"/>
      <c r="H290" s="703"/>
      <c r="I290" s="646"/>
    </row>
    <row r="291" spans="1:9" s="647" customFormat="1" ht="15" customHeight="1">
      <c r="A291" s="682"/>
      <c r="B291" s="646"/>
      <c r="C291" s="646"/>
      <c r="D291" s="646"/>
      <c r="E291" s="646"/>
      <c r="F291" s="646"/>
      <c r="G291" s="646"/>
      <c r="H291" s="703"/>
      <c r="I291" s="646"/>
    </row>
    <row r="292" spans="1:9" s="647" customFormat="1" ht="15" customHeight="1">
      <c r="A292" s="682"/>
      <c r="B292" s="646"/>
      <c r="C292" s="646"/>
      <c r="D292" s="646"/>
      <c r="E292" s="646"/>
      <c r="F292" s="646"/>
      <c r="G292" s="646"/>
      <c r="H292" s="703"/>
      <c r="I292" s="646"/>
    </row>
    <row r="293" spans="1:9" s="647" customFormat="1" ht="15" customHeight="1">
      <c r="A293" s="682"/>
      <c r="B293" s="646"/>
      <c r="C293" s="646"/>
      <c r="D293" s="646"/>
      <c r="E293" s="646"/>
      <c r="F293" s="646"/>
      <c r="G293" s="646"/>
      <c r="H293" s="703"/>
      <c r="I293" s="646"/>
    </row>
    <row r="294" spans="1:9" s="647" customFormat="1" ht="15" customHeight="1">
      <c r="A294" s="682"/>
      <c r="B294" s="646"/>
      <c r="C294" s="646"/>
      <c r="D294" s="646"/>
      <c r="E294" s="646"/>
      <c r="F294" s="646"/>
      <c r="G294" s="646"/>
      <c r="H294" s="703"/>
      <c r="I294" s="646"/>
    </row>
    <row r="295" spans="1:9" s="647" customFormat="1" ht="15" customHeight="1">
      <c r="A295" s="682"/>
      <c r="B295" s="646"/>
      <c r="C295" s="646"/>
      <c r="D295" s="646"/>
      <c r="E295" s="646"/>
      <c r="F295" s="646"/>
      <c r="G295" s="646"/>
      <c r="H295" s="703"/>
      <c r="I295" s="646"/>
    </row>
    <row r="296" spans="1:9" s="647" customFormat="1" ht="15" customHeight="1">
      <c r="A296" s="682"/>
      <c r="B296" s="646"/>
      <c r="C296" s="646"/>
      <c r="D296" s="646"/>
      <c r="E296" s="646"/>
      <c r="F296" s="646"/>
      <c r="G296" s="646"/>
      <c r="H296" s="703"/>
      <c r="I296" s="646"/>
    </row>
    <row r="297" spans="1:9" s="647" customFormat="1" ht="15" customHeight="1">
      <c r="A297" s="682"/>
      <c r="B297" s="646"/>
      <c r="C297" s="646"/>
      <c r="D297" s="646"/>
      <c r="E297" s="646"/>
      <c r="F297" s="646"/>
      <c r="G297" s="646"/>
      <c r="H297" s="703"/>
      <c r="I297" s="646"/>
    </row>
    <row r="298" spans="1:9" s="647" customFormat="1" ht="15" customHeight="1">
      <c r="A298" s="682"/>
      <c r="B298" s="646"/>
      <c r="C298" s="646"/>
      <c r="D298" s="646"/>
      <c r="E298" s="646"/>
      <c r="F298" s="646"/>
      <c r="G298" s="646"/>
      <c r="H298" s="703"/>
      <c r="I298" s="646"/>
    </row>
    <row r="299" spans="1:9" s="647" customFormat="1" ht="15" customHeight="1">
      <c r="A299" s="682"/>
      <c r="B299" s="646"/>
      <c r="C299" s="646"/>
      <c r="D299" s="646"/>
      <c r="E299" s="646"/>
      <c r="F299" s="646"/>
      <c r="G299" s="646"/>
      <c r="H299" s="703"/>
      <c r="I299" s="646"/>
    </row>
    <row r="300" spans="1:9" s="647" customFormat="1" ht="15" customHeight="1">
      <c r="A300" s="682"/>
      <c r="B300" s="646"/>
      <c r="C300" s="646"/>
      <c r="D300" s="646"/>
      <c r="E300" s="646"/>
      <c r="F300" s="646"/>
      <c r="G300" s="646"/>
      <c r="H300" s="703"/>
      <c r="I300" s="646"/>
    </row>
  </sheetData>
  <mergeCells count="10">
    <mergeCell ref="A1:H1"/>
    <mergeCell ref="A2:H2"/>
    <mergeCell ref="A3:A5"/>
    <mergeCell ref="B3:B5"/>
    <mergeCell ref="C3:C5"/>
    <mergeCell ref="D3:D5"/>
    <mergeCell ref="E3:E5"/>
    <mergeCell ref="F3:F5"/>
    <mergeCell ref="G3:G5"/>
    <mergeCell ref="H3:H5"/>
  </mergeCells>
  <hyperlinks>
    <hyperlink ref="A2" location="'spis tablic'!A1" display="'spis tablic'!A1" xr:uid="{00000000-0004-0000-4100-000000000000}"/>
    <hyperlink ref="A2:H2" location="'Spis tablic_DZIAŁ V'!A1" display="'Spis tablic_DZIAŁ V'!A1" xr:uid="{00000000-0004-0000-4100-000001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N154"/>
  <sheetViews>
    <sheetView topLeftCell="A10" zoomScaleNormal="100" workbookViewId="0">
      <selection activeCell="N12" sqref="N12"/>
    </sheetView>
  </sheetViews>
  <sheetFormatPr defaultColWidth="9.109375" defaultRowHeight="11.4"/>
  <cols>
    <col min="1" max="1" width="25.6640625" style="640" customWidth="1"/>
    <col min="2" max="14" width="16.6640625" style="640" customWidth="1"/>
    <col min="15" max="16384" width="9.109375" style="640"/>
  </cols>
  <sheetData>
    <row r="1" spans="1:14" ht="55.5" customHeight="1">
      <c r="A1" s="2374" t="s">
        <v>2170</v>
      </c>
      <c r="B1" s="2389"/>
      <c r="C1" s="2389"/>
      <c r="D1" s="2389"/>
      <c r="E1" s="2389"/>
      <c r="F1" s="2389"/>
      <c r="G1" s="2389"/>
      <c r="H1" s="2389"/>
      <c r="I1" s="2389"/>
      <c r="J1" s="2389"/>
      <c r="K1" s="2389"/>
      <c r="L1" s="2389"/>
      <c r="M1" s="2389"/>
      <c r="N1" s="2389"/>
    </row>
    <row r="2" spans="1:14" s="701" customFormat="1" ht="24.9" customHeight="1">
      <c r="A2" s="2409" t="s">
        <v>11</v>
      </c>
      <c r="B2" s="2409"/>
      <c r="C2" s="2409"/>
      <c r="D2" s="2409"/>
      <c r="E2" s="2409"/>
      <c r="F2" s="2409"/>
      <c r="G2" s="2409"/>
      <c r="H2" s="2409"/>
      <c r="I2" s="2409"/>
      <c r="J2" s="2409"/>
      <c r="K2" s="2409"/>
      <c r="L2" s="2409"/>
      <c r="M2" s="2409"/>
      <c r="N2" s="2409"/>
    </row>
    <row r="3" spans="1:14" s="647" customFormat="1" ht="20.100000000000001" customHeight="1">
      <c r="A3" s="2383" t="s">
        <v>360</v>
      </c>
      <c r="B3" s="2410" t="s">
        <v>951</v>
      </c>
      <c r="C3" s="2413" t="s">
        <v>952</v>
      </c>
      <c r="D3" s="2380" t="s">
        <v>1030</v>
      </c>
      <c r="E3" s="2410" t="s">
        <v>954</v>
      </c>
      <c r="F3" s="2380" t="s">
        <v>955</v>
      </c>
      <c r="G3" s="2380" t="s">
        <v>956</v>
      </c>
      <c r="H3" s="2390" t="s">
        <v>1031</v>
      </c>
      <c r="I3" s="2399"/>
      <c r="J3" s="2399"/>
      <c r="K3" s="2399"/>
      <c r="L3" s="2399"/>
      <c r="M3" s="2399" t="s">
        <v>1032</v>
      </c>
      <c r="N3" s="2417"/>
    </row>
    <row r="4" spans="1:14" s="647" customFormat="1" ht="20.100000000000001" customHeight="1">
      <c r="A4" s="2384"/>
      <c r="B4" s="2411"/>
      <c r="C4" s="2414"/>
      <c r="D4" s="2381"/>
      <c r="E4" s="2411"/>
      <c r="F4" s="2381"/>
      <c r="G4" s="2416"/>
      <c r="H4" s="2377" t="s">
        <v>390</v>
      </c>
      <c r="I4" s="2399" t="s">
        <v>1033</v>
      </c>
      <c r="J4" s="2399"/>
      <c r="K4" s="2399"/>
      <c r="L4" s="2399"/>
      <c r="M4" s="2400" t="s">
        <v>390</v>
      </c>
      <c r="N4" s="2403" t="s">
        <v>2171</v>
      </c>
    </row>
    <row r="5" spans="1:14" s="647" customFormat="1" ht="20.100000000000001" customHeight="1">
      <c r="A5" s="2384"/>
      <c r="B5" s="2411"/>
      <c r="C5" s="2414"/>
      <c r="D5" s="2381"/>
      <c r="E5" s="2411"/>
      <c r="F5" s="2381"/>
      <c r="G5" s="2416"/>
      <c r="H5" s="2398"/>
      <c r="I5" s="2400" t="s">
        <v>1034</v>
      </c>
      <c r="J5" s="2406" t="s">
        <v>1035</v>
      </c>
      <c r="K5" s="2407"/>
      <c r="L5" s="2408"/>
      <c r="M5" s="2401"/>
      <c r="N5" s="2404"/>
    </row>
    <row r="6" spans="1:14" s="647" customFormat="1" ht="20.100000000000001" customHeight="1">
      <c r="A6" s="2384"/>
      <c r="B6" s="2411"/>
      <c r="C6" s="2414"/>
      <c r="D6" s="2381"/>
      <c r="E6" s="2411"/>
      <c r="F6" s="2381"/>
      <c r="G6" s="2416"/>
      <c r="H6" s="2398"/>
      <c r="I6" s="2401"/>
      <c r="J6" s="2400" t="s">
        <v>1036</v>
      </c>
      <c r="K6" s="2400" t="s">
        <v>1037</v>
      </c>
      <c r="L6" s="2400" t="s">
        <v>1038</v>
      </c>
      <c r="M6" s="2401"/>
      <c r="N6" s="2404"/>
    </row>
    <row r="7" spans="1:14" s="647" customFormat="1" ht="20.100000000000001" customHeight="1">
      <c r="A7" s="2384"/>
      <c r="B7" s="2411"/>
      <c r="C7" s="2414"/>
      <c r="D7" s="2381"/>
      <c r="E7" s="2411"/>
      <c r="F7" s="2381"/>
      <c r="G7" s="2416"/>
      <c r="H7" s="2398"/>
      <c r="I7" s="2401"/>
      <c r="J7" s="2401"/>
      <c r="K7" s="2401"/>
      <c r="L7" s="2401"/>
      <c r="M7" s="2401"/>
      <c r="N7" s="2404"/>
    </row>
    <row r="8" spans="1:14" s="647" customFormat="1" ht="20.100000000000001" customHeight="1">
      <c r="A8" s="2385"/>
      <c r="B8" s="2412"/>
      <c r="C8" s="2415"/>
      <c r="D8" s="2394"/>
      <c r="E8" s="2412"/>
      <c r="F8" s="2394"/>
      <c r="G8" s="2382"/>
      <c r="H8" s="2379"/>
      <c r="I8" s="2402"/>
      <c r="J8" s="2402"/>
      <c r="K8" s="2402"/>
      <c r="L8" s="2402"/>
      <c r="M8" s="2402"/>
      <c r="N8" s="2405"/>
    </row>
    <row r="9" spans="1:14" s="706" customFormat="1" ht="15" customHeight="1">
      <c r="A9" s="704" t="s">
        <v>2633</v>
      </c>
      <c r="B9" s="655">
        <v>3911</v>
      </c>
      <c r="C9" s="655">
        <v>623</v>
      </c>
      <c r="D9" s="655">
        <v>677</v>
      </c>
      <c r="E9" s="655">
        <v>1283</v>
      </c>
      <c r="F9" s="655">
        <v>287</v>
      </c>
      <c r="G9" s="655">
        <v>1041</v>
      </c>
      <c r="H9" s="675">
        <v>3638</v>
      </c>
      <c r="I9" s="675">
        <v>3635</v>
      </c>
      <c r="J9" s="675">
        <v>3285</v>
      </c>
      <c r="K9" s="678">
        <v>331</v>
      </c>
      <c r="L9" s="678">
        <v>19</v>
      </c>
      <c r="M9" s="678">
        <v>273</v>
      </c>
      <c r="N9" s="705">
        <v>259</v>
      </c>
    </row>
    <row r="10" spans="1:14" s="709" customFormat="1" ht="15" customHeight="1">
      <c r="A10" s="707" t="s">
        <v>1039</v>
      </c>
      <c r="B10" s="653">
        <v>3913</v>
      </c>
      <c r="C10" s="653">
        <v>634</v>
      </c>
      <c r="D10" s="653">
        <v>683</v>
      </c>
      <c r="E10" s="653">
        <v>1272</v>
      </c>
      <c r="F10" s="653">
        <v>275</v>
      </c>
      <c r="G10" s="653">
        <v>1049</v>
      </c>
      <c r="H10" s="644">
        <v>3639</v>
      </c>
      <c r="I10" s="644">
        <v>3636</v>
      </c>
      <c r="J10" s="644">
        <v>3290</v>
      </c>
      <c r="K10" s="702">
        <v>327</v>
      </c>
      <c r="L10" s="702">
        <v>19</v>
      </c>
      <c r="M10" s="702">
        <v>274</v>
      </c>
      <c r="N10" s="708">
        <v>256</v>
      </c>
    </row>
    <row r="11" spans="1:14" s="706" customFormat="1" ht="15" customHeight="1">
      <c r="A11" s="710" t="s">
        <v>75</v>
      </c>
      <c r="B11" s="711">
        <v>282</v>
      </c>
      <c r="C11" s="711">
        <v>52</v>
      </c>
      <c r="D11" s="711">
        <v>34</v>
      </c>
      <c r="E11" s="711">
        <v>85</v>
      </c>
      <c r="F11" s="711">
        <v>8</v>
      </c>
      <c r="G11" s="711">
        <v>103</v>
      </c>
      <c r="H11" s="652">
        <v>269</v>
      </c>
      <c r="I11" s="652">
        <v>269</v>
      </c>
      <c r="J11" s="652">
        <v>256</v>
      </c>
      <c r="K11" s="652">
        <v>13</v>
      </c>
      <c r="L11" s="679" t="s">
        <v>41</v>
      </c>
      <c r="M11" s="652">
        <v>13</v>
      </c>
      <c r="N11" s="712">
        <v>11</v>
      </c>
    </row>
    <row r="12" spans="1:14" s="706" customFormat="1" ht="15" customHeight="1">
      <c r="A12" s="710" t="s">
        <v>76</v>
      </c>
      <c r="B12" s="711">
        <v>214</v>
      </c>
      <c r="C12" s="711">
        <v>31</v>
      </c>
      <c r="D12" s="711">
        <v>31</v>
      </c>
      <c r="E12" s="711">
        <v>65</v>
      </c>
      <c r="F12" s="711">
        <v>11</v>
      </c>
      <c r="G12" s="711">
        <v>76</v>
      </c>
      <c r="H12" s="652">
        <v>202</v>
      </c>
      <c r="I12" s="652">
        <v>201</v>
      </c>
      <c r="J12" s="652">
        <v>189</v>
      </c>
      <c r="K12" s="652">
        <v>8</v>
      </c>
      <c r="L12" s="652">
        <v>4</v>
      </c>
      <c r="M12" s="652">
        <v>12</v>
      </c>
      <c r="N12" s="712">
        <v>11</v>
      </c>
    </row>
    <row r="13" spans="1:14" s="706" customFormat="1" ht="15" customHeight="1">
      <c r="A13" s="710" t="s">
        <v>77</v>
      </c>
      <c r="B13" s="711">
        <v>236</v>
      </c>
      <c r="C13" s="711">
        <v>41</v>
      </c>
      <c r="D13" s="711">
        <v>44</v>
      </c>
      <c r="E13" s="711">
        <v>105</v>
      </c>
      <c r="F13" s="711">
        <v>12</v>
      </c>
      <c r="G13" s="711">
        <v>34</v>
      </c>
      <c r="H13" s="652">
        <v>217</v>
      </c>
      <c r="I13" s="652">
        <v>217</v>
      </c>
      <c r="J13" s="652">
        <v>209</v>
      </c>
      <c r="K13" s="652">
        <v>8</v>
      </c>
      <c r="L13" s="679" t="s">
        <v>41</v>
      </c>
      <c r="M13" s="652">
        <v>19</v>
      </c>
      <c r="N13" s="712">
        <v>19</v>
      </c>
    </row>
    <row r="14" spans="1:14" s="706" customFormat="1" ht="15" customHeight="1">
      <c r="A14" s="710" t="s">
        <v>78</v>
      </c>
      <c r="B14" s="711">
        <v>77</v>
      </c>
      <c r="C14" s="711">
        <v>16</v>
      </c>
      <c r="D14" s="711">
        <v>17</v>
      </c>
      <c r="E14" s="711">
        <v>33</v>
      </c>
      <c r="F14" s="711">
        <v>1</v>
      </c>
      <c r="G14" s="711">
        <v>10</v>
      </c>
      <c r="H14" s="652">
        <v>75</v>
      </c>
      <c r="I14" s="652">
        <v>75</v>
      </c>
      <c r="J14" s="652">
        <v>67</v>
      </c>
      <c r="K14" s="652">
        <v>7</v>
      </c>
      <c r="L14" s="652">
        <v>1</v>
      </c>
      <c r="M14" s="652">
        <v>2</v>
      </c>
      <c r="N14" s="712">
        <v>2</v>
      </c>
    </row>
    <row r="15" spans="1:14" s="706" customFormat="1" ht="15" customHeight="1">
      <c r="A15" s="710" t="s">
        <v>79</v>
      </c>
      <c r="B15" s="711">
        <v>192</v>
      </c>
      <c r="C15" s="711">
        <v>33</v>
      </c>
      <c r="D15" s="711">
        <v>44</v>
      </c>
      <c r="E15" s="711">
        <v>85</v>
      </c>
      <c r="F15" s="711">
        <v>9</v>
      </c>
      <c r="G15" s="711">
        <v>21</v>
      </c>
      <c r="H15" s="652">
        <v>173</v>
      </c>
      <c r="I15" s="652">
        <v>173</v>
      </c>
      <c r="J15" s="652">
        <v>152</v>
      </c>
      <c r="K15" s="652">
        <v>20</v>
      </c>
      <c r="L15" s="652">
        <v>1</v>
      </c>
      <c r="M15" s="652">
        <v>19</v>
      </c>
      <c r="N15" s="712">
        <v>19</v>
      </c>
    </row>
    <row r="16" spans="1:14" s="706" customFormat="1" ht="15" customHeight="1">
      <c r="A16" s="710" t="s">
        <v>80</v>
      </c>
      <c r="B16" s="711">
        <v>424</v>
      </c>
      <c r="C16" s="711">
        <v>86</v>
      </c>
      <c r="D16" s="711">
        <v>76</v>
      </c>
      <c r="E16" s="711">
        <v>107</v>
      </c>
      <c r="F16" s="711">
        <v>50</v>
      </c>
      <c r="G16" s="711">
        <v>105</v>
      </c>
      <c r="H16" s="652">
        <v>409</v>
      </c>
      <c r="I16" s="652">
        <v>409</v>
      </c>
      <c r="J16" s="652">
        <v>356</v>
      </c>
      <c r="K16" s="652">
        <v>51</v>
      </c>
      <c r="L16" s="652">
        <v>2</v>
      </c>
      <c r="M16" s="652">
        <v>15</v>
      </c>
      <c r="N16" s="712">
        <v>10</v>
      </c>
    </row>
    <row r="17" spans="1:14" s="706" customFormat="1" ht="15" customHeight="1">
      <c r="A17" s="710" t="s">
        <v>81</v>
      </c>
      <c r="B17" s="711">
        <v>312</v>
      </c>
      <c r="C17" s="711">
        <v>72</v>
      </c>
      <c r="D17" s="711">
        <v>56</v>
      </c>
      <c r="E17" s="711">
        <v>125</v>
      </c>
      <c r="F17" s="711">
        <v>35</v>
      </c>
      <c r="G17" s="711">
        <v>24</v>
      </c>
      <c r="H17" s="652">
        <v>280</v>
      </c>
      <c r="I17" s="652">
        <v>280</v>
      </c>
      <c r="J17" s="652">
        <v>237</v>
      </c>
      <c r="K17" s="652">
        <v>43</v>
      </c>
      <c r="L17" s="679" t="s">
        <v>41</v>
      </c>
      <c r="M17" s="652">
        <v>32</v>
      </c>
      <c r="N17" s="712">
        <v>32</v>
      </c>
    </row>
    <row r="18" spans="1:14" s="706" customFormat="1" ht="15" customHeight="1">
      <c r="A18" s="710" t="s">
        <v>82</v>
      </c>
      <c r="B18" s="711">
        <v>165</v>
      </c>
      <c r="C18" s="711">
        <v>13</v>
      </c>
      <c r="D18" s="711">
        <v>29</v>
      </c>
      <c r="E18" s="711">
        <v>39</v>
      </c>
      <c r="F18" s="711">
        <v>7</v>
      </c>
      <c r="G18" s="711">
        <v>77</v>
      </c>
      <c r="H18" s="652">
        <v>160</v>
      </c>
      <c r="I18" s="652">
        <v>160</v>
      </c>
      <c r="J18" s="652">
        <v>157</v>
      </c>
      <c r="K18" s="652">
        <v>3</v>
      </c>
      <c r="L18" s="679" t="s">
        <v>41</v>
      </c>
      <c r="M18" s="652">
        <v>5</v>
      </c>
      <c r="N18" s="712">
        <v>5</v>
      </c>
    </row>
    <row r="19" spans="1:14" s="706" customFormat="1" ht="15" customHeight="1">
      <c r="A19" s="710" t="s">
        <v>83</v>
      </c>
      <c r="B19" s="711">
        <v>345</v>
      </c>
      <c r="C19" s="711">
        <v>36</v>
      </c>
      <c r="D19" s="711">
        <v>102</v>
      </c>
      <c r="E19" s="711">
        <v>125</v>
      </c>
      <c r="F19" s="711">
        <v>10</v>
      </c>
      <c r="G19" s="711">
        <v>72</v>
      </c>
      <c r="H19" s="652">
        <v>331</v>
      </c>
      <c r="I19" s="652">
        <v>331</v>
      </c>
      <c r="J19" s="652">
        <v>301</v>
      </c>
      <c r="K19" s="652">
        <v>28</v>
      </c>
      <c r="L19" s="652">
        <v>2</v>
      </c>
      <c r="M19" s="652">
        <v>14</v>
      </c>
      <c r="N19" s="712">
        <v>13</v>
      </c>
    </row>
    <row r="20" spans="1:14" s="706" customFormat="1" ht="15" customHeight="1">
      <c r="A20" s="710" t="s">
        <v>84</v>
      </c>
      <c r="B20" s="711">
        <v>176</v>
      </c>
      <c r="C20" s="711">
        <v>15</v>
      </c>
      <c r="D20" s="711">
        <v>21</v>
      </c>
      <c r="E20" s="711">
        <v>78</v>
      </c>
      <c r="F20" s="711">
        <v>12</v>
      </c>
      <c r="G20" s="711">
        <v>50</v>
      </c>
      <c r="H20" s="652">
        <v>163</v>
      </c>
      <c r="I20" s="652">
        <v>163</v>
      </c>
      <c r="J20" s="652">
        <v>151</v>
      </c>
      <c r="K20" s="652">
        <v>10</v>
      </c>
      <c r="L20" s="652">
        <v>2</v>
      </c>
      <c r="M20" s="652">
        <v>13</v>
      </c>
      <c r="N20" s="712">
        <v>13</v>
      </c>
    </row>
    <row r="21" spans="1:14" s="706" customFormat="1" ht="15" customHeight="1">
      <c r="A21" s="710" t="s">
        <v>85</v>
      </c>
      <c r="B21" s="711">
        <v>291</v>
      </c>
      <c r="C21" s="711">
        <v>41</v>
      </c>
      <c r="D21" s="711">
        <v>33</v>
      </c>
      <c r="E21" s="711">
        <v>56</v>
      </c>
      <c r="F21" s="711">
        <v>24</v>
      </c>
      <c r="G21" s="711">
        <v>137</v>
      </c>
      <c r="H21" s="652">
        <v>272</v>
      </c>
      <c r="I21" s="652">
        <v>272</v>
      </c>
      <c r="J21" s="652">
        <v>265</v>
      </c>
      <c r="K21" s="652">
        <v>6</v>
      </c>
      <c r="L21" s="652">
        <v>1</v>
      </c>
      <c r="M21" s="652">
        <v>19</v>
      </c>
      <c r="N21" s="712">
        <v>19</v>
      </c>
    </row>
    <row r="22" spans="1:14" s="706" customFormat="1" ht="15" customHeight="1">
      <c r="A22" s="710" t="s">
        <v>1040</v>
      </c>
      <c r="B22" s="711">
        <v>331</v>
      </c>
      <c r="C22" s="711">
        <v>49</v>
      </c>
      <c r="D22" s="711">
        <v>86</v>
      </c>
      <c r="E22" s="711">
        <v>116</v>
      </c>
      <c r="F22" s="711">
        <v>48</v>
      </c>
      <c r="G22" s="711">
        <v>32</v>
      </c>
      <c r="H22" s="652">
        <v>284</v>
      </c>
      <c r="I22" s="652">
        <v>283</v>
      </c>
      <c r="J22" s="652">
        <v>184</v>
      </c>
      <c r="K22" s="652">
        <v>98</v>
      </c>
      <c r="L22" s="652">
        <v>1</v>
      </c>
      <c r="M22" s="652">
        <v>47</v>
      </c>
      <c r="N22" s="712">
        <v>45</v>
      </c>
    </row>
    <row r="23" spans="1:14" s="706" customFormat="1" ht="15" customHeight="1">
      <c r="A23" s="710" t="s">
        <v>87</v>
      </c>
      <c r="B23" s="711">
        <v>114</v>
      </c>
      <c r="C23" s="711">
        <v>34</v>
      </c>
      <c r="D23" s="711">
        <v>16</v>
      </c>
      <c r="E23" s="711">
        <v>37</v>
      </c>
      <c r="F23" s="711">
        <v>7</v>
      </c>
      <c r="G23" s="711">
        <v>20</v>
      </c>
      <c r="H23" s="652">
        <v>104</v>
      </c>
      <c r="I23" s="652">
        <v>104</v>
      </c>
      <c r="J23" s="652">
        <v>97</v>
      </c>
      <c r="K23" s="652">
        <v>6</v>
      </c>
      <c r="L23" s="652">
        <v>1</v>
      </c>
      <c r="M23" s="652">
        <v>10</v>
      </c>
      <c r="N23" s="712">
        <v>10</v>
      </c>
    </row>
    <row r="24" spans="1:14" s="706" customFormat="1" ht="15" customHeight="1">
      <c r="A24" s="710" t="s">
        <v>88</v>
      </c>
      <c r="B24" s="711">
        <v>142</v>
      </c>
      <c r="C24" s="711">
        <v>32</v>
      </c>
      <c r="D24" s="711">
        <v>17</v>
      </c>
      <c r="E24" s="711">
        <v>53</v>
      </c>
      <c r="F24" s="711">
        <v>2</v>
      </c>
      <c r="G24" s="711">
        <v>38</v>
      </c>
      <c r="H24" s="652">
        <v>138</v>
      </c>
      <c r="I24" s="652">
        <v>137</v>
      </c>
      <c r="J24" s="652">
        <v>135</v>
      </c>
      <c r="K24" s="679" t="s">
        <v>41</v>
      </c>
      <c r="L24" s="652">
        <v>2</v>
      </c>
      <c r="M24" s="652">
        <v>4</v>
      </c>
      <c r="N24" s="712">
        <v>4</v>
      </c>
    </row>
    <row r="25" spans="1:14" s="706" customFormat="1" ht="15" customHeight="1">
      <c r="A25" s="710" t="s">
        <v>89</v>
      </c>
      <c r="B25" s="711">
        <v>304</v>
      </c>
      <c r="C25" s="711">
        <v>54</v>
      </c>
      <c r="D25" s="711">
        <v>51</v>
      </c>
      <c r="E25" s="711">
        <v>114</v>
      </c>
      <c r="F25" s="711">
        <v>17</v>
      </c>
      <c r="G25" s="711">
        <v>68</v>
      </c>
      <c r="H25" s="652">
        <v>270</v>
      </c>
      <c r="I25" s="652">
        <v>270</v>
      </c>
      <c r="J25" s="652">
        <v>258</v>
      </c>
      <c r="K25" s="652">
        <v>11</v>
      </c>
      <c r="L25" s="652">
        <v>1</v>
      </c>
      <c r="M25" s="652">
        <v>34</v>
      </c>
      <c r="N25" s="712">
        <v>32</v>
      </c>
    </row>
    <row r="26" spans="1:14" s="706" customFormat="1" ht="15" customHeight="1">
      <c r="A26" s="710" t="s">
        <v>90</v>
      </c>
      <c r="B26" s="711">
        <v>308</v>
      </c>
      <c r="C26" s="711">
        <v>29</v>
      </c>
      <c r="D26" s="711">
        <v>26</v>
      </c>
      <c r="E26" s="711">
        <v>49</v>
      </c>
      <c r="F26" s="711">
        <v>22</v>
      </c>
      <c r="G26" s="711">
        <v>182</v>
      </c>
      <c r="H26" s="652">
        <v>292</v>
      </c>
      <c r="I26" s="652">
        <v>292</v>
      </c>
      <c r="J26" s="652">
        <v>276</v>
      </c>
      <c r="K26" s="652">
        <v>15</v>
      </c>
      <c r="L26" s="652">
        <v>1</v>
      </c>
      <c r="M26" s="652">
        <v>16</v>
      </c>
      <c r="N26" s="712">
        <v>11</v>
      </c>
    </row>
    <row r="27" spans="1:14" s="706" customFormat="1" ht="15" customHeight="1">
      <c r="A27" s="713" t="s">
        <v>2172</v>
      </c>
    </row>
    <row r="28" spans="1:14" s="714" customFormat="1" ht="15" customHeight="1">
      <c r="A28" s="714" t="s">
        <v>2173</v>
      </c>
      <c r="H28" s="1556"/>
    </row>
    <row r="29" spans="1:14" s="647" customFormat="1" ht="15" customHeight="1"/>
    <row r="30" spans="1:14" s="647" customFormat="1" ht="15" customHeight="1"/>
    <row r="31" spans="1:14" s="647" customFormat="1" ht="15" customHeight="1"/>
    <row r="32" spans="1:14" s="647" customFormat="1" ht="15" customHeight="1"/>
    <row r="33" s="647" customFormat="1" ht="15" customHeight="1"/>
    <row r="34" s="647" customFormat="1" ht="15" customHeight="1"/>
    <row r="35" s="647" customFormat="1" ht="15" customHeight="1"/>
    <row r="36" s="647" customFormat="1" ht="15" customHeight="1"/>
    <row r="37" s="647" customFormat="1" ht="15" customHeight="1"/>
    <row r="38" s="647" customFormat="1" ht="15" customHeight="1"/>
    <row r="39" s="647" customFormat="1" ht="15" customHeight="1"/>
    <row r="40" s="647" customFormat="1" ht="15" customHeight="1"/>
    <row r="41" s="647" customFormat="1" ht="15" customHeight="1"/>
    <row r="42" s="647" customFormat="1" ht="15" customHeight="1"/>
    <row r="43" s="647" customFormat="1" ht="15" customHeight="1"/>
    <row r="44" s="647" customFormat="1" ht="15" customHeight="1"/>
    <row r="45" s="647" customFormat="1" ht="15" customHeight="1"/>
    <row r="46" s="647" customFormat="1" ht="15" customHeight="1"/>
    <row r="47" s="647" customFormat="1" ht="15" customHeight="1"/>
    <row r="48" s="647" customFormat="1" ht="15" customHeight="1"/>
    <row r="49" s="647" customFormat="1" ht="15" customHeight="1"/>
    <row r="50" s="647" customFormat="1" ht="15" customHeight="1"/>
    <row r="51" s="647" customFormat="1" ht="15" customHeight="1"/>
    <row r="52" s="647" customFormat="1" ht="15" customHeight="1"/>
    <row r="53" s="647" customFormat="1" ht="15" customHeight="1"/>
    <row r="54" s="647" customFormat="1" ht="15" customHeight="1"/>
    <row r="55" s="647" customFormat="1" ht="15" customHeight="1"/>
    <row r="56" s="647" customFormat="1" ht="15" customHeight="1"/>
    <row r="57" s="647" customFormat="1" ht="15" customHeight="1"/>
    <row r="58" s="647" customFormat="1" ht="15" customHeight="1"/>
    <row r="59" s="647" customFormat="1" ht="15" customHeight="1"/>
    <row r="60" s="647" customFormat="1" ht="15" customHeight="1"/>
    <row r="61" s="647" customFormat="1" ht="15" customHeight="1"/>
    <row r="62" s="647" customFormat="1" ht="15" customHeight="1"/>
    <row r="63" s="647" customFormat="1" ht="15" customHeight="1"/>
    <row r="64" s="647" customFormat="1" ht="15" customHeight="1"/>
    <row r="65" s="647" customFormat="1" ht="15" customHeight="1"/>
    <row r="66" s="647" customFormat="1" ht="15" customHeight="1"/>
    <row r="67" s="647" customFormat="1" ht="15" customHeight="1"/>
    <row r="68" s="647" customFormat="1" ht="15" customHeight="1"/>
    <row r="69" s="647" customFormat="1" ht="15" customHeight="1"/>
    <row r="70" s="647" customFormat="1" ht="15" customHeight="1"/>
    <row r="71" s="647" customFormat="1" ht="15" customHeight="1"/>
    <row r="72" s="647" customFormat="1" ht="15" customHeight="1"/>
    <row r="73" s="647" customFormat="1" ht="15" customHeight="1"/>
    <row r="74" s="647" customFormat="1" ht="15" customHeight="1"/>
    <row r="75" s="647" customFormat="1" ht="15" customHeight="1"/>
    <row r="76" s="647" customFormat="1" ht="15" customHeight="1"/>
    <row r="77" s="647" customFormat="1" ht="15" customHeight="1"/>
    <row r="78" s="647" customFormat="1" ht="15" customHeight="1"/>
    <row r="79" s="647" customFormat="1" ht="15" customHeight="1"/>
    <row r="80" s="647" customFormat="1" ht="15" customHeight="1"/>
    <row r="81" s="647" customFormat="1" ht="15" customHeight="1"/>
    <row r="82" s="647" customFormat="1" ht="15" customHeight="1"/>
    <row r="83" s="647" customFormat="1" ht="15" customHeight="1"/>
    <row r="84" s="647" customFormat="1" ht="15" customHeight="1"/>
    <row r="85" s="647" customFormat="1" ht="15" customHeight="1"/>
    <row r="86" s="647" customFormat="1" ht="15" customHeight="1"/>
    <row r="87" s="647" customFormat="1" ht="15" customHeight="1"/>
    <row r="88" s="647" customFormat="1" ht="15" customHeight="1"/>
    <row r="89" s="647" customFormat="1" ht="15" customHeight="1"/>
    <row r="90" s="647" customFormat="1" ht="15" customHeight="1"/>
    <row r="91" s="647" customFormat="1" ht="15" customHeight="1"/>
    <row r="92" s="647" customFormat="1" ht="15" customHeight="1"/>
    <row r="93" s="647" customFormat="1" ht="15" customHeight="1"/>
    <row r="94" s="647" customFormat="1" ht="15" customHeight="1"/>
    <row r="95" s="647" customFormat="1" ht="15" customHeight="1"/>
    <row r="96" s="647" customFormat="1" ht="15" customHeight="1"/>
    <row r="97" s="647" customFormat="1" ht="15" customHeight="1"/>
    <row r="98" s="647" customFormat="1" ht="15" customHeight="1"/>
    <row r="99" s="647" customFormat="1" ht="15" customHeight="1"/>
    <row r="100" s="647" customFormat="1" ht="15" customHeight="1"/>
    <row r="101" s="647" customFormat="1" ht="15" customHeight="1"/>
    <row r="102" s="647" customFormat="1" ht="15" customHeight="1"/>
    <row r="103" s="647" customFormat="1" ht="15" customHeight="1"/>
    <row r="104" s="647" customFormat="1" ht="15" customHeight="1"/>
    <row r="105" s="647" customFormat="1" ht="15" customHeight="1"/>
    <row r="106" s="647" customFormat="1" ht="15" customHeight="1"/>
    <row r="107" s="647" customFormat="1" ht="15" customHeight="1"/>
    <row r="108" s="647" customFormat="1" ht="15" customHeight="1"/>
    <row r="109" s="647" customFormat="1" ht="15" customHeight="1"/>
    <row r="110" s="647" customFormat="1" ht="15" customHeight="1"/>
    <row r="111" s="647" customFormat="1" ht="15" customHeight="1"/>
    <row r="112" s="647" customFormat="1" ht="15" customHeight="1"/>
    <row r="113" s="647" customFormat="1" ht="15" customHeight="1"/>
    <row r="114" s="647" customFormat="1" ht="15" customHeight="1"/>
    <row r="115" s="647" customFormat="1" ht="15" customHeight="1"/>
    <row r="116" s="647" customFormat="1" ht="15" customHeight="1"/>
    <row r="117" s="647" customFormat="1" ht="15" customHeight="1"/>
    <row r="118" s="647" customFormat="1" ht="15" customHeight="1"/>
    <row r="119" s="647" customFormat="1" ht="15" customHeight="1"/>
    <row r="120" s="647" customFormat="1" ht="15" customHeight="1"/>
    <row r="121" s="647" customFormat="1" ht="15" customHeight="1"/>
    <row r="122" s="647" customFormat="1" ht="15" customHeight="1"/>
    <row r="123" s="647" customFormat="1" ht="15" customHeight="1"/>
    <row r="124" s="647" customFormat="1" ht="15" customHeight="1"/>
    <row r="125" s="647" customFormat="1" ht="15" customHeight="1"/>
    <row r="126" s="647" customFormat="1" ht="15" customHeight="1"/>
    <row r="127" s="647" customFormat="1" ht="15" customHeight="1"/>
    <row r="128" s="647" customFormat="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sheetData>
  <mergeCells count="20">
    <mergeCell ref="A1:N1"/>
    <mergeCell ref="A2:N2"/>
    <mergeCell ref="A3:A8"/>
    <mergeCell ref="B3:B8"/>
    <mergeCell ref="C3:C8"/>
    <mergeCell ref="D3:D8"/>
    <mergeCell ref="E3:E8"/>
    <mergeCell ref="F3:F8"/>
    <mergeCell ref="G3:G8"/>
    <mergeCell ref="L6:L8"/>
    <mergeCell ref="H3:L3"/>
    <mergeCell ref="M3:N3"/>
    <mergeCell ref="H4:H8"/>
    <mergeCell ref="I4:L4"/>
    <mergeCell ref="M4:M8"/>
    <mergeCell ref="N4:N8"/>
    <mergeCell ref="I5:I8"/>
    <mergeCell ref="J5:L5"/>
    <mergeCell ref="J6:J8"/>
    <mergeCell ref="K6:K8"/>
  </mergeCells>
  <hyperlinks>
    <hyperlink ref="A2" location="'spis tablic'!A1" display="'spis tablic'!A1" xr:uid="{00000000-0004-0000-4200-000000000000}"/>
    <hyperlink ref="A2:N2" location="'Spis tablic_DZIAŁ V'!A1" display="'Spis tablic_DZIAŁ V'!A1" xr:uid="{00000000-0004-0000-4200-000001000000}"/>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U197"/>
  <sheetViews>
    <sheetView topLeftCell="A52" zoomScaleNormal="100" workbookViewId="0">
      <selection activeCell="A11" sqref="A11"/>
    </sheetView>
  </sheetViews>
  <sheetFormatPr defaultColWidth="9.109375" defaultRowHeight="11.4"/>
  <cols>
    <col min="1" max="1" width="25.6640625" style="640" customWidth="1"/>
    <col min="2" max="13" width="16.6640625" style="640" customWidth="1"/>
    <col min="14" max="14" width="9.109375" style="641"/>
    <col min="15" max="16384" width="9.109375" style="640"/>
  </cols>
  <sheetData>
    <row r="1" spans="1:21" s="783" customFormat="1" ht="54.75" customHeight="1">
      <c r="A1" s="2374" t="s">
        <v>2175</v>
      </c>
      <c r="B1" s="2375"/>
      <c r="C1" s="2375"/>
      <c r="D1" s="2375"/>
      <c r="E1" s="2375"/>
      <c r="F1" s="2375"/>
      <c r="G1" s="2375"/>
      <c r="H1" s="2375"/>
      <c r="I1" s="2375"/>
      <c r="J1" s="2375"/>
      <c r="K1" s="2375"/>
      <c r="L1" s="2375"/>
      <c r="M1" s="2375"/>
      <c r="N1" s="782"/>
      <c r="O1" s="782"/>
      <c r="P1" s="782"/>
      <c r="Q1" s="782"/>
      <c r="R1" s="782"/>
      <c r="S1" s="782"/>
      <c r="T1" s="782"/>
      <c r="U1" s="782"/>
    </row>
    <row r="2" spans="1:21" s="780" customFormat="1" ht="24.9" customHeight="1">
      <c r="A2" s="2376" t="s">
        <v>11</v>
      </c>
      <c r="B2" s="2376"/>
      <c r="C2" s="2376"/>
      <c r="D2" s="2376"/>
      <c r="E2" s="2376"/>
      <c r="F2" s="2376"/>
      <c r="G2" s="2376"/>
      <c r="H2" s="2376"/>
      <c r="I2" s="2376"/>
      <c r="J2" s="2376"/>
      <c r="K2" s="2376"/>
      <c r="L2" s="2376"/>
      <c r="M2" s="2376"/>
      <c r="N2" s="1557"/>
      <c r="O2" s="1557"/>
      <c r="P2" s="1558"/>
      <c r="Q2" s="779"/>
      <c r="R2" s="779"/>
      <c r="S2" s="779"/>
      <c r="T2" s="779"/>
      <c r="U2" s="779"/>
    </row>
    <row r="3" spans="1:21" s="647" customFormat="1" ht="24.9" customHeight="1">
      <c r="A3" s="2392" t="s">
        <v>360</v>
      </c>
      <c r="B3" s="2391" t="s">
        <v>123</v>
      </c>
      <c r="C3" s="2391"/>
      <c r="D3" s="2420"/>
      <c r="E3" s="2420"/>
      <c r="F3" s="2420"/>
      <c r="G3" s="2420"/>
      <c r="H3" s="2391" t="s">
        <v>1041</v>
      </c>
      <c r="I3" s="2391"/>
      <c r="J3" s="2420"/>
      <c r="K3" s="2420"/>
      <c r="L3" s="2420"/>
      <c r="M3" s="2421"/>
      <c r="N3" s="646"/>
      <c r="O3" s="646"/>
      <c r="P3" s="646"/>
      <c r="Q3" s="646"/>
      <c r="R3" s="646"/>
      <c r="S3" s="646"/>
      <c r="T3" s="646"/>
      <c r="U3" s="646"/>
    </row>
    <row r="4" spans="1:21" s="647" customFormat="1" ht="24.9" customHeight="1">
      <c r="A4" s="2392"/>
      <c r="B4" s="2380" t="s">
        <v>2632</v>
      </c>
      <c r="C4" s="2380" t="s">
        <v>1042</v>
      </c>
      <c r="D4" s="2380" t="s">
        <v>1043</v>
      </c>
      <c r="E4" s="2380" t="s">
        <v>1044</v>
      </c>
      <c r="F4" s="2380" t="s">
        <v>1045</v>
      </c>
      <c r="G4" s="2413" t="s">
        <v>1046</v>
      </c>
      <c r="H4" s="2380" t="s">
        <v>364</v>
      </c>
      <c r="I4" s="2380" t="s">
        <v>1042</v>
      </c>
      <c r="J4" s="2380" t="s">
        <v>1043</v>
      </c>
      <c r="K4" s="2380" t="s">
        <v>1044</v>
      </c>
      <c r="L4" s="2380" t="s">
        <v>1045</v>
      </c>
      <c r="M4" s="2413" t="s">
        <v>1046</v>
      </c>
      <c r="N4" s="646"/>
      <c r="O4" s="646"/>
      <c r="P4" s="646"/>
      <c r="Q4" s="646"/>
      <c r="R4" s="646"/>
      <c r="S4" s="646"/>
      <c r="T4" s="646"/>
      <c r="U4" s="646"/>
    </row>
    <row r="5" spans="1:21" s="647" customFormat="1" ht="24.9" customHeight="1">
      <c r="A5" s="2392"/>
      <c r="B5" s="2381"/>
      <c r="C5" s="2381"/>
      <c r="D5" s="2381"/>
      <c r="E5" s="2381"/>
      <c r="F5" s="2381"/>
      <c r="G5" s="2414"/>
      <c r="H5" s="2381"/>
      <c r="I5" s="2381"/>
      <c r="J5" s="2381"/>
      <c r="K5" s="2381"/>
      <c r="L5" s="2381"/>
      <c r="M5" s="2414"/>
      <c r="N5" s="646"/>
      <c r="O5" s="646"/>
      <c r="P5" s="646"/>
      <c r="Q5" s="646"/>
      <c r="R5" s="646"/>
      <c r="S5" s="646"/>
      <c r="T5" s="646"/>
      <c r="U5" s="646"/>
    </row>
    <row r="6" spans="1:21" s="647" customFormat="1" ht="24.9" customHeight="1">
      <c r="A6" s="2392"/>
      <c r="B6" s="2394"/>
      <c r="C6" s="2394"/>
      <c r="D6" s="2394"/>
      <c r="E6" s="2394"/>
      <c r="F6" s="2394"/>
      <c r="G6" s="2415"/>
      <c r="H6" s="2394"/>
      <c r="I6" s="2394"/>
      <c r="J6" s="2394"/>
      <c r="K6" s="2394"/>
      <c r="L6" s="2394"/>
      <c r="M6" s="2415"/>
      <c r="N6" s="646"/>
      <c r="O6" s="646"/>
      <c r="P6" s="646"/>
      <c r="Q6" s="646"/>
      <c r="R6" s="646"/>
      <c r="S6" s="646"/>
      <c r="T6" s="646"/>
      <c r="U6" s="646"/>
    </row>
    <row r="7" spans="1:21" s="688" customFormat="1" ht="21" customHeight="1">
      <c r="A7" s="2418" t="s">
        <v>1047</v>
      </c>
      <c r="B7" s="2419"/>
      <c r="C7" s="2419"/>
      <c r="D7" s="2419"/>
      <c r="E7" s="2419"/>
      <c r="F7" s="2419"/>
      <c r="G7" s="2419"/>
      <c r="H7" s="2419"/>
      <c r="I7" s="2419"/>
      <c r="J7" s="2419"/>
      <c r="K7" s="2419"/>
      <c r="L7" s="2419"/>
      <c r="M7" s="2419"/>
      <c r="N7" s="687"/>
      <c r="O7" s="687"/>
      <c r="P7" s="687"/>
      <c r="Q7" s="687"/>
      <c r="R7" s="687"/>
      <c r="S7" s="687"/>
      <c r="T7" s="687"/>
      <c r="U7" s="687"/>
    </row>
    <row r="8" spans="1:21" s="706" customFormat="1" ht="15" customHeight="1">
      <c r="A8" s="707" t="s">
        <v>1048</v>
      </c>
      <c r="B8" s="653">
        <v>4031</v>
      </c>
      <c r="C8" s="716">
        <v>1188</v>
      </c>
      <c r="D8" s="716">
        <v>632</v>
      </c>
      <c r="E8" s="716">
        <v>1613</v>
      </c>
      <c r="F8" s="716">
        <v>136</v>
      </c>
      <c r="G8" s="716">
        <v>462</v>
      </c>
      <c r="H8" s="717">
        <v>61.787247087676299</v>
      </c>
      <c r="I8" s="717">
        <v>69.392523364485996</v>
      </c>
      <c r="J8" s="717">
        <v>68.845315904139397</v>
      </c>
      <c r="K8" s="717">
        <v>63.131115459882601</v>
      </c>
      <c r="L8" s="717">
        <v>47.719298245613999</v>
      </c>
      <c r="M8" s="718">
        <v>43.8330170777989</v>
      </c>
      <c r="N8" s="719"/>
      <c r="O8" s="720"/>
      <c r="P8" s="720"/>
      <c r="Q8" s="720"/>
      <c r="R8" s="720"/>
      <c r="S8" s="720"/>
      <c r="T8" s="720"/>
      <c r="U8" s="719"/>
    </row>
    <row r="9" spans="1:21" s="706" customFormat="1" ht="15" customHeight="1">
      <c r="A9" s="710" t="s">
        <v>75</v>
      </c>
      <c r="B9" s="711">
        <v>428</v>
      </c>
      <c r="C9" s="711">
        <v>184</v>
      </c>
      <c r="D9" s="711">
        <v>24</v>
      </c>
      <c r="E9" s="711">
        <v>175</v>
      </c>
      <c r="F9" s="711">
        <v>3</v>
      </c>
      <c r="G9" s="711">
        <v>42</v>
      </c>
      <c r="H9" s="721">
        <v>62.028985507246396</v>
      </c>
      <c r="I9" s="721">
        <v>70.769230769230802</v>
      </c>
      <c r="J9" s="721">
        <v>66.6666666666667</v>
      </c>
      <c r="K9" s="721">
        <v>61.837455830388699</v>
      </c>
      <c r="L9" s="721">
        <v>37.5</v>
      </c>
      <c r="M9" s="722">
        <v>40.776699029126199</v>
      </c>
      <c r="N9" s="719"/>
      <c r="O9" s="720"/>
      <c r="P9" s="720"/>
      <c r="Q9" s="720"/>
      <c r="R9" s="720"/>
      <c r="S9" s="720"/>
      <c r="T9" s="720"/>
      <c r="U9" s="719"/>
    </row>
    <row r="10" spans="1:21" s="706" customFormat="1" ht="15" customHeight="1">
      <c r="A10" s="710" t="s">
        <v>76</v>
      </c>
      <c r="B10" s="711">
        <v>192</v>
      </c>
      <c r="C10" s="711">
        <v>48</v>
      </c>
      <c r="D10" s="711">
        <v>27</v>
      </c>
      <c r="E10" s="711">
        <v>82</v>
      </c>
      <c r="F10" s="711">
        <v>6</v>
      </c>
      <c r="G10" s="711">
        <v>29</v>
      </c>
      <c r="H10" s="721">
        <v>58.895705521472401</v>
      </c>
      <c r="I10" s="721">
        <v>58.536585365853703</v>
      </c>
      <c r="J10" s="721">
        <v>64.285714285714306</v>
      </c>
      <c r="K10" s="721">
        <v>73.873873873873904</v>
      </c>
      <c r="L10" s="721">
        <v>40</v>
      </c>
      <c r="M10" s="722">
        <v>38.157894736842103</v>
      </c>
      <c r="N10" s="719"/>
      <c r="O10" s="720"/>
      <c r="P10" s="720"/>
      <c r="Q10" s="720"/>
      <c r="R10" s="720"/>
      <c r="S10" s="720"/>
      <c r="T10" s="720"/>
      <c r="U10" s="719"/>
    </row>
    <row r="11" spans="1:21" s="706" customFormat="1" ht="15" customHeight="1">
      <c r="A11" s="710" t="s">
        <v>77</v>
      </c>
      <c r="B11" s="711">
        <v>238</v>
      </c>
      <c r="C11" s="711">
        <v>65</v>
      </c>
      <c r="D11" s="711">
        <v>39</v>
      </c>
      <c r="E11" s="711">
        <v>114</v>
      </c>
      <c r="F11" s="711">
        <v>5</v>
      </c>
      <c r="G11" s="711">
        <v>15</v>
      </c>
      <c r="H11" s="721">
        <v>62.1409921671018</v>
      </c>
      <c r="I11" s="721">
        <v>59.633027522935798</v>
      </c>
      <c r="J11" s="721">
        <v>70.909090909090907</v>
      </c>
      <c r="K11" s="721">
        <v>65.895953757225399</v>
      </c>
      <c r="L11" s="721">
        <v>41.6666666666667</v>
      </c>
      <c r="M11" s="722">
        <v>44.117647058823501</v>
      </c>
      <c r="N11" s="719"/>
      <c r="O11" s="720"/>
      <c r="P11" s="720"/>
      <c r="Q11" s="720"/>
      <c r="R11" s="720"/>
      <c r="S11" s="720"/>
      <c r="T11" s="720"/>
      <c r="U11" s="719"/>
    </row>
    <row r="12" spans="1:21" s="706" customFormat="1" ht="15" customHeight="1">
      <c r="A12" s="710" t="s">
        <v>78</v>
      </c>
      <c r="B12" s="711">
        <v>101</v>
      </c>
      <c r="C12" s="711">
        <v>25</v>
      </c>
      <c r="D12" s="711">
        <v>40</v>
      </c>
      <c r="E12" s="711">
        <v>33</v>
      </c>
      <c r="F12" s="679" t="s">
        <v>41</v>
      </c>
      <c r="G12" s="711">
        <v>3</v>
      </c>
      <c r="H12" s="721">
        <v>63.125</v>
      </c>
      <c r="I12" s="721">
        <v>59.523809523809497</v>
      </c>
      <c r="J12" s="721">
        <v>80</v>
      </c>
      <c r="K12" s="721">
        <v>57.894736842105303</v>
      </c>
      <c r="L12" s="723" t="s">
        <v>41</v>
      </c>
      <c r="M12" s="722">
        <v>30</v>
      </c>
      <c r="N12" s="719"/>
      <c r="O12" s="720"/>
      <c r="P12" s="720"/>
      <c r="Q12" s="720"/>
      <c r="R12" s="720"/>
      <c r="S12" s="720"/>
      <c r="T12" s="720"/>
      <c r="U12" s="719"/>
    </row>
    <row r="13" spans="1:21" s="706" customFormat="1" ht="15" customHeight="1">
      <c r="A13" s="710" t="s">
        <v>79</v>
      </c>
      <c r="B13" s="711">
        <v>207</v>
      </c>
      <c r="C13" s="711">
        <v>51</v>
      </c>
      <c r="D13" s="711">
        <v>50</v>
      </c>
      <c r="E13" s="711">
        <v>91</v>
      </c>
      <c r="F13" s="711">
        <v>5</v>
      </c>
      <c r="G13" s="711">
        <v>10</v>
      </c>
      <c r="H13" s="721">
        <v>70.648464163822496</v>
      </c>
      <c r="I13" s="721">
        <v>79.6875</v>
      </c>
      <c r="J13" s="721">
        <v>75.757575757575793</v>
      </c>
      <c r="K13" s="721">
        <v>68.421052631578902</v>
      </c>
      <c r="L13" s="721">
        <v>55.5555555555556</v>
      </c>
      <c r="M13" s="722">
        <v>47.619047619047599</v>
      </c>
      <c r="N13" s="719"/>
      <c r="O13" s="720"/>
      <c r="P13" s="720"/>
      <c r="Q13" s="720"/>
      <c r="R13" s="720"/>
      <c r="S13" s="720"/>
      <c r="T13" s="720"/>
      <c r="U13" s="719"/>
    </row>
    <row r="14" spans="1:21" s="706" customFormat="1" ht="15" customHeight="1">
      <c r="A14" s="710" t="s">
        <v>80</v>
      </c>
      <c r="B14" s="711">
        <v>387</v>
      </c>
      <c r="C14" s="711">
        <v>149</v>
      </c>
      <c r="D14" s="711">
        <v>54</v>
      </c>
      <c r="E14" s="711">
        <v>114</v>
      </c>
      <c r="F14" s="711">
        <v>34</v>
      </c>
      <c r="G14" s="711">
        <v>36</v>
      </c>
      <c r="H14" s="721">
        <v>58.371040723981899</v>
      </c>
      <c r="I14" s="721">
        <v>69.953051643192495</v>
      </c>
      <c r="J14" s="721">
        <v>64.285714285714306</v>
      </c>
      <c r="K14" s="721">
        <v>54.545454545454497</v>
      </c>
      <c r="L14" s="721">
        <v>65.384615384615401</v>
      </c>
      <c r="M14" s="722">
        <v>34.285714285714299</v>
      </c>
      <c r="N14" s="719"/>
      <c r="O14" s="720"/>
      <c r="P14" s="720"/>
      <c r="Q14" s="720"/>
      <c r="R14" s="720"/>
      <c r="S14" s="720"/>
      <c r="T14" s="720"/>
      <c r="U14" s="719"/>
    </row>
    <row r="15" spans="1:21" s="706" customFormat="1" ht="15" customHeight="1">
      <c r="A15" s="710" t="s">
        <v>81</v>
      </c>
      <c r="B15" s="711">
        <v>392</v>
      </c>
      <c r="C15" s="711">
        <v>112</v>
      </c>
      <c r="D15" s="711">
        <v>65</v>
      </c>
      <c r="E15" s="711">
        <v>183</v>
      </c>
      <c r="F15" s="711">
        <v>16</v>
      </c>
      <c r="G15" s="711">
        <v>16</v>
      </c>
      <c r="H15" s="721">
        <v>76.712328767123296</v>
      </c>
      <c r="I15" s="721">
        <v>79.4326241134752</v>
      </c>
      <c r="J15" s="721">
        <v>77.380952380952394</v>
      </c>
      <c r="K15" s="721">
        <v>81.3333333333333</v>
      </c>
      <c r="L15" s="721">
        <v>44.4444444444444</v>
      </c>
      <c r="M15" s="722">
        <v>64</v>
      </c>
      <c r="N15" s="719"/>
      <c r="O15" s="720"/>
      <c r="P15" s="720"/>
      <c r="Q15" s="720"/>
      <c r="R15" s="720"/>
      <c r="S15" s="720"/>
      <c r="T15" s="720"/>
      <c r="U15" s="719"/>
    </row>
    <row r="16" spans="1:21" s="706" customFormat="1" ht="15" customHeight="1">
      <c r="A16" s="710" t="s">
        <v>82</v>
      </c>
      <c r="B16" s="711">
        <v>132</v>
      </c>
      <c r="C16" s="711">
        <v>18</v>
      </c>
      <c r="D16" s="711">
        <v>31</v>
      </c>
      <c r="E16" s="711">
        <v>53</v>
      </c>
      <c r="F16" s="711">
        <v>1</v>
      </c>
      <c r="G16" s="711">
        <v>29</v>
      </c>
      <c r="H16" s="721">
        <v>50.769230769230802</v>
      </c>
      <c r="I16" s="721">
        <v>69.230769230769198</v>
      </c>
      <c r="J16" s="721">
        <v>65.957446808510596</v>
      </c>
      <c r="K16" s="721">
        <v>51.456310679611597</v>
      </c>
      <c r="L16" s="721">
        <v>14.285714285714301</v>
      </c>
      <c r="M16" s="722">
        <v>37.662337662337698</v>
      </c>
      <c r="N16" s="719"/>
      <c r="O16" s="720"/>
      <c r="P16" s="720"/>
      <c r="Q16" s="720"/>
      <c r="R16" s="720"/>
      <c r="S16" s="720"/>
      <c r="T16" s="720"/>
      <c r="U16" s="719"/>
    </row>
    <row r="17" spans="1:21" s="706" customFormat="1" ht="15" customHeight="1">
      <c r="A17" s="710" t="s">
        <v>83</v>
      </c>
      <c r="B17" s="711">
        <v>293</v>
      </c>
      <c r="C17" s="711">
        <v>61</v>
      </c>
      <c r="D17" s="711">
        <v>81</v>
      </c>
      <c r="E17" s="711">
        <v>120</v>
      </c>
      <c r="F17" s="679" t="s">
        <v>41</v>
      </c>
      <c r="G17" s="711">
        <v>31</v>
      </c>
      <c r="H17" s="721">
        <v>59.918200408997997</v>
      </c>
      <c r="I17" s="721">
        <v>62.244897959183703</v>
      </c>
      <c r="J17" s="721">
        <v>72.321428571428598</v>
      </c>
      <c r="K17" s="721">
        <v>60.913705583756297</v>
      </c>
      <c r="L17" s="723" t="s">
        <v>41</v>
      </c>
      <c r="M17" s="722">
        <v>43.0555555555556</v>
      </c>
      <c r="N17" s="719"/>
      <c r="O17" s="720"/>
      <c r="P17" s="720"/>
      <c r="Q17" s="720"/>
      <c r="R17" s="720"/>
      <c r="S17" s="720"/>
      <c r="T17" s="720"/>
      <c r="U17" s="719"/>
    </row>
    <row r="18" spans="1:21" s="706" customFormat="1" ht="15" customHeight="1">
      <c r="A18" s="710" t="s">
        <v>84</v>
      </c>
      <c r="B18" s="711">
        <v>140</v>
      </c>
      <c r="C18" s="711">
        <v>21</v>
      </c>
      <c r="D18" s="711">
        <v>12</v>
      </c>
      <c r="E18" s="711">
        <v>82</v>
      </c>
      <c r="F18" s="711">
        <v>4</v>
      </c>
      <c r="G18" s="711">
        <v>21</v>
      </c>
      <c r="H18" s="721">
        <v>56</v>
      </c>
      <c r="I18" s="721">
        <v>55.2631578947368</v>
      </c>
      <c r="J18" s="721">
        <v>48</v>
      </c>
      <c r="K18" s="721">
        <v>65.599999999999994</v>
      </c>
      <c r="L18" s="721">
        <v>33.3333333333333</v>
      </c>
      <c r="M18" s="722">
        <v>42</v>
      </c>
      <c r="N18" s="719"/>
      <c r="O18" s="720"/>
      <c r="P18" s="720"/>
      <c r="Q18" s="720"/>
      <c r="R18" s="720"/>
      <c r="S18" s="720"/>
      <c r="T18" s="720"/>
      <c r="U18" s="719"/>
    </row>
    <row r="19" spans="1:21" s="706" customFormat="1" ht="15" customHeight="1">
      <c r="A19" s="710" t="s">
        <v>85</v>
      </c>
      <c r="B19" s="711">
        <v>292</v>
      </c>
      <c r="C19" s="711">
        <v>108</v>
      </c>
      <c r="D19" s="711">
        <v>31</v>
      </c>
      <c r="E19" s="711">
        <v>65</v>
      </c>
      <c r="F19" s="711">
        <v>14</v>
      </c>
      <c r="G19" s="711">
        <v>74</v>
      </c>
      <c r="H19" s="721">
        <v>59.713701431492801</v>
      </c>
      <c r="I19" s="721">
        <v>72.483221476510096</v>
      </c>
      <c r="J19" s="721">
        <v>56.363636363636402</v>
      </c>
      <c r="K19" s="721">
        <v>52.845528455284601</v>
      </c>
      <c r="L19" s="721">
        <v>56</v>
      </c>
      <c r="M19" s="722">
        <v>54.014598540145997</v>
      </c>
      <c r="N19" s="719"/>
      <c r="O19" s="720"/>
      <c r="P19" s="720"/>
      <c r="Q19" s="720"/>
      <c r="R19" s="720"/>
      <c r="S19" s="720"/>
      <c r="T19" s="720"/>
      <c r="U19" s="719"/>
    </row>
    <row r="20" spans="1:21" s="706" customFormat="1" ht="15" customHeight="1">
      <c r="A20" s="710" t="s">
        <v>1040</v>
      </c>
      <c r="B20" s="711">
        <v>322</v>
      </c>
      <c r="C20" s="711">
        <v>79</v>
      </c>
      <c r="D20" s="711">
        <v>72</v>
      </c>
      <c r="E20" s="711">
        <v>133</v>
      </c>
      <c r="F20" s="711">
        <v>27</v>
      </c>
      <c r="G20" s="711">
        <v>11</v>
      </c>
      <c r="H20" s="721">
        <v>63.385826771653498</v>
      </c>
      <c r="I20" s="721">
        <v>77.450980392156893</v>
      </c>
      <c r="J20" s="721">
        <v>67.924528301886795</v>
      </c>
      <c r="K20" s="721">
        <v>60.454545454545503</v>
      </c>
      <c r="L20" s="721">
        <v>56.25</v>
      </c>
      <c r="M20" s="722">
        <v>34.375</v>
      </c>
      <c r="N20" s="719"/>
      <c r="O20" s="720"/>
      <c r="P20" s="720"/>
      <c r="Q20" s="720"/>
      <c r="R20" s="720"/>
      <c r="S20" s="720"/>
      <c r="T20" s="720"/>
      <c r="U20" s="719"/>
    </row>
    <row r="21" spans="1:21" s="706" customFormat="1" ht="15" customHeight="1">
      <c r="A21" s="710" t="s">
        <v>87</v>
      </c>
      <c r="B21" s="711">
        <v>147</v>
      </c>
      <c r="C21" s="711">
        <v>52</v>
      </c>
      <c r="D21" s="711">
        <v>12</v>
      </c>
      <c r="E21" s="711">
        <v>70</v>
      </c>
      <c r="F21" s="711">
        <v>1</v>
      </c>
      <c r="G21" s="711">
        <v>12</v>
      </c>
      <c r="H21" s="721">
        <v>59.756097560975597</v>
      </c>
      <c r="I21" s="721">
        <v>60.465116279069797</v>
      </c>
      <c r="J21" s="721">
        <v>57.142857142857103</v>
      </c>
      <c r="K21" s="721">
        <v>63.063063063063098</v>
      </c>
      <c r="L21" s="721">
        <v>14.285714285714301</v>
      </c>
      <c r="M21" s="722">
        <v>57.142857142857103</v>
      </c>
      <c r="N21" s="719"/>
      <c r="O21" s="720"/>
      <c r="P21" s="720"/>
      <c r="Q21" s="720"/>
      <c r="R21" s="720"/>
      <c r="S21" s="720"/>
      <c r="T21" s="720"/>
      <c r="U21" s="719"/>
    </row>
    <row r="22" spans="1:21" s="706" customFormat="1" ht="15" customHeight="1">
      <c r="A22" s="710" t="s">
        <v>88</v>
      </c>
      <c r="B22" s="711">
        <v>168</v>
      </c>
      <c r="C22" s="711">
        <v>75</v>
      </c>
      <c r="D22" s="711">
        <v>20</v>
      </c>
      <c r="E22" s="711">
        <v>62</v>
      </c>
      <c r="F22" s="679" t="s">
        <v>41</v>
      </c>
      <c r="G22" s="711">
        <v>11</v>
      </c>
      <c r="H22" s="721">
        <v>57.5342465753425</v>
      </c>
      <c r="I22" s="721">
        <v>75.757575757575793</v>
      </c>
      <c r="J22" s="721">
        <v>51.282051282051299</v>
      </c>
      <c r="K22" s="721">
        <v>54.385964912280699</v>
      </c>
      <c r="L22" s="723" t="s">
        <v>41</v>
      </c>
      <c r="M22" s="722">
        <v>28.947368421052602</v>
      </c>
      <c r="N22" s="719"/>
      <c r="O22" s="720"/>
      <c r="P22" s="720"/>
      <c r="Q22" s="720"/>
      <c r="R22" s="720"/>
      <c r="S22" s="720"/>
      <c r="T22" s="720"/>
      <c r="U22" s="719"/>
    </row>
    <row r="23" spans="1:21" s="706" customFormat="1" ht="15" customHeight="1">
      <c r="A23" s="710" t="s">
        <v>89</v>
      </c>
      <c r="B23" s="711">
        <v>301</v>
      </c>
      <c r="C23" s="711">
        <v>100</v>
      </c>
      <c r="D23" s="711">
        <v>50</v>
      </c>
      <c r="E23" s="711">
        <v>120</v>
      </c>
      <c r="F23" s="711">
        <v>6</v>
      </c>
      <c r="G23" s="711">
        <v>25</v>
      </c>
      <c r="H23" s="721">
        <v>67.792792792792795</v>
      </c>
      <c r="I23" s="721">
        <v>71.942446043165504</v>
      </c>
      <c r="J23" s="721">
        <v>81.967213114754102</v>
      </c>
      <c r="K23" s="721">
        <v>76.923076923076906</v>
      </c>
      <c r="L23" s="721">
        <v>35.294117647058798</v>
      </c>
      <c r="M23" s="722">
        <v>35.2112676056338</v>
      </c>
      <c r="N23" s="719"/>
      <c r="O23" s="720"/>
      <c r="P23" s="720"/>
      <c r="Q23" s="720"/>
      <c r="R23" s="720"/>
      <c r="S23" s="720"/>
      <c r="T23" s="720"/>
      <c r="U23" s="719"/>
    </row>
    <row r="24" spans="1:21" s="706" customFormat="1" ht="15" customHeight="1">
      <c r="A24" s="710" t="s">
        <v>90</v>
      </c>
      <c r="B24" s="711">
        <v>291</v>
      </c>
      <c r="C24" s="711">
        <v>40</v>
      </c>
      <c r="D24" s="711">
        <v>24</v>
      </c>
      <c r="E24" s="711">
        <v>116</v>
      </c>
      <c r="F24" s="711">
        <v>14</v>
      </c>
      <c r="G24" s="711">
        <v>97</v>
      </c>
      <c r="H24" s="721">
        <v>55.961538461538503</v>
      </c>
      <c r="I24" s="721">
        <v>62.5</v>
      </c>
      <c r="J24" s="721">
        <v>68.571428571428598</v>
      </c>
      <c r="K24" s="721">
        <v>53.953488372092998</v>
      </c>
      <c r="L24" s="721">
        <v>58.3333333333333</v>
      </c>
      <c r="M24" s="722">
        <v>53.296703296703299</v>
      </c>
      <c r="N24" s="719"/>
      <c r="O24" s="720"/>
      <c r="P24" s="720"/>
      <c r="Q24" s="720"/>
      <c r="R24" s="720"/>
      <c r="S24" s="720"/>
      <c r="T24" s="720"/>
      <c r="U24" s="719"/>
    </row>
    <row r="25" spans="1:21" s="688" customFormat="1" ht="21" customHeight="1">
      <c r="A25" s="2418" t="s">
        <v>1049</v>
      </c>
      <c r="B25" s="2419"/>
      <c r="C25" s="2419"/>
      <c r="D25" s="2419"/>
      <c r="E25" s="2419"/>
      <c r="F25" s="2419"/>
      <c r="G25" s="2419"/>
      <c r="H25" s="2419"/>
      <c r="I25" s="2419"/>
      <c r="J25" s="2419"/>
      <c r="K25" s="2419"/>
      <c r="L25" s="2419"/>
      <c r="M25" s="2419"/>
      <c r="N25" s="687"/>
      <c r="O25" s="687"/>
      <c r="P25" s="687"/>
      <c r="Q25" s="687"/>
      <c r="R25" s="687"/>
      <c r="S25" s="687"/>
      <c r="T25" s="687"/>
      <c r="U25" s="687"/>
    </row>
    <row r="26" spans="1:21" s="706" customFormat="1" ht="15" customHeight="1">
      <c r="A26" s="707" t="s">
        <v>1048</v>
      </c>
      <c r="B26" s="653">
        <v>3951</v>
      </c>
      <c r="C26" s="716">
        <v>1162</v>
      </c>
      <c r="D26" s="716">
        <v>623</v>
      </c>
      <c r="E26" s="716">
        <v>1581</v>
      </c>
      <c r="F26" s="716">
        <v>132</v>
      </c>
      <c r="G26" s="716">
        <v>453</v>
      </c>
      <c r="H26" s="717">
        <v>60.5610055180871</v>
      </c>
      <c r="I26" s="717">
        <v>67.873831775700907</v>
      </c>
      <c r="J26" s="717">
        <v>67.864923747276706</v>
      </c>
      <c r="K26" s="717">
        <v>61.878669275929603</v>
      </c>
      <c r="L26" s="717">
        <v>46.315789473684198</v>
      </c>
      <c r="M26" s="718">
        <v>42.979127134724898</v>
      </c>
      <c r="N26" s="719"/>
      <c r="O26" s="720"/>
      <c r="P26" s="720"/>
      <c r="Q26" s="720"/>
      <c r="R26" s="720"/>
      <c r="S26" s="720"/>
      <c r="T26" s="720"/>
      <c r="U26" s="719"/>
    </row>
    <row r="27" spans="1:21" s="706" customFormat="1" ht="15" customHeight="1">
      <c r="A27" s="710" t="s">
        <v>75</v>
      </c>
      <c r="B27" s="711">
        <v>421</v>
      </c>
      <c r="C27" s="711">
        <v>180</v>
      </c>
      <c r="D27" s="711">
        <v>22</v>
      </c>
      <c r="E27" s="711">
        <v>174</v>
      </c>
      <c r="F27" s="711">
        <v>3</v>
      </c>
      <c r="G27" s="711">
        <v>42</v>
      </c>
      <c r="H27" s="721">
        <v>61.014492753623202</v>
      </c>
      <c r="I27" s="721">
        <v>69.230769230769198</v>
      </c>
      <c r="J27" s="721">
        <v>61.1111111111111</v>
      </c>
      <c r="K27" s="721">
        <v>61.484098939929297</v>
      </c>
      <c r="L27" s="721">
        <v>37.5</v>
      </c>
      <c r="M27" s="722">
        <v>40.776699029126199</v>
      </c>
      <c r="N27" s="719"/>
      <c r="O27" s="720"/>
      <c r="P27" s="720"/>
      <c r="Q27" s="720"/>
      <c r="R27" s="720"/>
      <c r="S27" s="720"/>
      <c r="T27" s="720"/>
      <c r="U27" s="719"/>
    </row>
    <row r="28" spans="1:21" s="706" customFormat="1" ht="15" customHeight="1">
      <c r="A28" s="710" t="s">
        <v>76</v>
      </c>
      <c r="B28" s="711">
        <v>190</v>
      </c>
      <c r="C28" s="711">
        <v>48</v>
      </c>
      <c r="D28" s="711">
        <v>27</v>
      </c>
      <c r="E28" s="711">
        <v>82</v>
      </c>
      <c r="F28" s="711">
        <v>6</v>
      </c>
      <c r="G28" s="711">
        <v>27</v>
      </c>
      <c r="H28" s="721">
        <v>58.282208588957097</v>
      </c>
      <c r="I28" s="721">
        <v>58.536585365853703</v>
      </c>
      <c r="J28" s="721">
        <v>64.285714285714306</v>
      </c>
      <c r="K28" s="721">
        <v>73.873873873873904</v>
      </c>
      <c r="L28" s="721">
        <v>40</v>
      </c>
      <c r="M28" s="722">
        <v>35.526315789473699</v>
      </c>
      <c r="N28" s="719"/>
      <c r="O28" s="720"/>
      <c r="P28" s="720"/>
      <c r="Q28" s="720"/>
      <c r="R28" s="720"/>
      <c r="S28" s="720"/>
      <c r="T28" s="720"/>
      <c r="U28" s="719"/>
    </row>
    <row r="29" spans="1:21" s="706" customFormat="1" ht="15" customHeight="1">
      <c r="A29" s="710" t="s">
        <v>77</v>
      </c>
      <c r="B29" s="711">
        <v>233</v>
      </c>
      <c r="C29" s="711">
        <v>61</v>
      </c>
      <c r="D29" s="711">
        <v>39</v>
      </c>
      <c r="E29" s="711">
        <v>113</v>
      </c>
      <c r="F29" s="711">
        <v>5</v>
      </c>
      <c r="G29" s="711">
        <v>15</v>
      </c>
      <c r="H29" s="721">
        <v>60.835509138381198</v>
      </c>
      <c r="I29" s="721">
        <v>55.9633027522936</v>
      </c>
      <c r="J29" s="721">
        <v>70.909090909090907</v>
      </c>
      <c r="K29" s="721">
        <v>65.317919075144502</v>
      </c>
      <c r="L29" s="721">
        <v>41.6666666666667</v>
      </c>
      <c r="M29" s="722">
        <v>44.117647058823501</v>
      </c>
      <c r="N29" s="719"/>
      <c r="O29" s="720"/>
      <c r="P29" s="720"/>
      <c r="Q29" s="720"/>
      <c r="R29" s="720"/>
      <c r="S29" s="720"/>
      <c r="T29" s="720"/>
      <c r="U29" s="719"/>
    </row>
    <row r="30" spans="1:21" s="706" customFormat="1" ht="15" customHeight="1">
      <c r="A30" s="710" t="s">
        <v>78</v>
      </c>
      <c r="B30" s="711">
        <v>100</v>
      </c>
      <c r="C30" s="711">
        <v>25</v>
      </c>
      <c r="D30" s="711">
        <v>40</v>
      </c>
      <c r="E30" s="711">
        <v>32</v>
      </c>
      <c r="F30" s="679" t="s">
        <v>41</v>
      </c>
      <c r="G30" s="711">
        <v>3</v>
      </c>
      <c r="H30" s="721">
        <v>62.5</v>
      </c>
      <c r="I30" s="721">
        <v>59.523809523809497</v>
      </c>
      <c r="J30" s="721">
        <v>80</v>
      </c>
      <c r="K30" s="721">
        <v>56.140350877193001</v>
      </c>
      <c r="L30" s="723" t="s">
        <v>41</v>
      </c>
      <c r="M30" s="722">
        <v>30</v>
      </c>
      <c r="N30" s="719"/>
      <c r="O30" s="720"/>
      <c r="P30" s="720"/>
      <c r="Q30" s="720"/>
      <c r="R30" s="720"/>
      <c r="S30" s="720"/>
      <c r="T30" s="720"/>
      <c r="U30" s="719"/>
    </row>
    <row r="31" spans="1:21" s="706" customFormat="1" ht="15" customHeight="1">
      <c r="A31" s="710" t="s">
        <v>79</v>
      </c>
      <c r="B31" s="711">
        <v>203</v>
      </c>
      <c r="C31" s="711">
        <v>51</v>
      </c>
      <c r="D31" s="711">
        <v>50</v>
      </c>
      <c r="E31" s="711">
        <v>87</v>
      </c>
      <c r="F31" s="711">
        <v>5</v>
      </c>
      <c r="G31" s="711">
        <v>10</v>
      </c>
      <c r="H31" s="721">
        <v>69.283276450511906</v>
      </c>
      <c r="I31" s="721">
        <v>79.6875</v>
      </c>
      <c r="J31" s="721">
        <v>75.757575757575793</v>
      </c>
      <c r="K31" s="721">
        <v>65.413533834586502</v>
      </c>
      <c r="L31" s="721">
        <v>55.5555555555556</v>
      </c>
      <c r="M31" s="722">
        <v>47.619047619047599</v>
      </c>
      <c r="N31" s="719"/>
      <c r="O31" s="720"/>
      <c r="P31" s="720"/>
      <c r="Q31" s="720"/>
      <c r="R31" s="720"/>
      <c r="S31" s="720"/>
      <c r="T31" s="720"/>
      <c r="U31" s="719"/>
    </row>
    <row r="32" spans="1:21" s="706" customFormat="1" ht="15" customHeight="1">
      <c r="A32" s="710" t="s">
        <v>80</v>
      </c>
      <c r="B32" s="711">
        <v>380</v>
      </c>
      <c r="C32" s="711">
        <v>148</v>
      </c>
      <c r="D32" s="711">
        <v>53</v>
      </c>
      <c r="E32" s="711">
        <v>110</v>
      </c>
      <c r="F32" s="711">
        <v>34</v>
      </c>
      <c r="G32" s="711">
        <v>35</v>
      </c>
      <c r="H32" s="721">
        <v>57.315233785822002</v>
      </c>
      <c r="I32" s="721">
        <v>69.483568075117404</v>
      </c>
      <c r="J32" s="721">
        <v>63.095238095238102</v>
      </c>
      <c r="K32" s="721">
        <v>52.631578947368403</v>
      </c>
      <c r="L32" s="721">
        <v>65.384615384615401</v>
      </c>
      <c r="M32" s="722">
        <v>33.3333333333333</v>
      </c>
      <c r="N32" s="719"/>
      <c r="O32" s="720"/>
      <c r="P32" s="720"/>
      <c r="Q32" s="720"/>
      <c r="R32" s="720"/>
      <c r="S32" s="720"/>
      <c r="T32" s="720"/>
      <c r="U32" s="719"/>
    </row>
    <row r="33" spans="1:21" s="706" customFormat="1" ht="15" customHeight="1">
      <c r="A33" s="710" t="s">
        <v>81</v>
      </c>
      <c r="B33" s="711">
        <v>384</v>
      </c>
      <c r="C33" s="711">
        <v>108</v>
      </c>
      <c r="D33" s="711">
        <v>65</v>
      </c>
      <c r="E33" s="711">
        <v>181</v>
      </c>
      <c r="F33" s="711">
        <v>15</v>
      </c>
      <c r="G33" s="711">
        <v>15</v>
      </c>
      <c r="H33" s="721">
        <v>75.146771037182006</v>
      </c>
      <c r="I33" s="721">
        <v>76.595744680851098</v>
      </c>
      <c r="J33" s="721">
        <v>77.380952380952394</v>
      </c>
      <c r="K33" s="721">
        <v>80.4444444444444</v>
      </c>
      <c r="L33" s="721">
        <v>41.6666666666667</v>
      </c>
      <c r="M33" s="722">
        <v>60</v>
      </c>
      <c r="N33" s="719"/>
      <c r="O33" s="720"/>
      <c r="P33" s="720"/>
      <c r="Q33" s="720"/>
      <c r="R33" s="720"/>
      <c r="S33" s="720"/>
      <c r="T33" s="720"/>
      <c r="U33" s="719"/>
    </row>
    <row r="34" spans="1:21" s="706" customFormat="1" ht="15" customHeight="1">
      <c r="A34" s="710" t="s">
        <v>82</v>
      </c>
      <c r="B34" s="711">
        <v>127</v>
      </c>
      <c r="C34" s="711">
        <v>18</v>
      </c>
      <c r="D34" s="711">
        <v>31</v>
      </c>
      <c r="E34" s="711">
        <v>49</v>
      </c>
      <c r="F34" s="711">
        <v>1</v>
      </c>
      <c r="G34" s="711">
        <v>28</v>
      </c>
      <c r="H34" s="721">
        <v>48.846153846153797</v>
      </c>
      <c r="I34" s="721">
        <v>69.230769230769198</v>
      </c>
      <c r="J34" s="721">
        <v>65.957446808510596</v>
      </c>
      <c r="K34" s="721">
        <v>47.572815533980602</v>
      </c>
      <c r="L34" s="721">
        <v>14.285714285714301</v>
      </c>
      <c r="M34" s="722">
        <v>36.363636363636402</v>
      </c>
      <c r="N34" s="719"/>
      <c r="O34" s="720"/>
      <c r="P34" s="720"/>
      <c r="Q34" s="720"/>
      <c r="R34" s="720"/>
      <c r="S34" s="720"/>
      <c r="T34" s="720"/>
      <c r="U34" s="719"/>
    </row>
    <row r="35" spans="1:21" s="706" customFormat="1" ht="15" customHeight="1">
      <c r="A35" s="710" t="s">
        <v>83</v>
      </c>
      <c r="B35" s="711">
        <v>286</v>
      </c>
      <c r="C35" s="711">
        <v>57</v>
      </c>
      <c r="D35" s="711">
        <v>80</v>
      </c>
      <c r="E35" s="711">
        <v>118</v>
      </c>
      <c r="F35" s="679" t="s">
        <v>41</v>
      </c>
      <c r="G35" s="711">
        <v>31</v>
      </c>
      <c r="H35" s="721">
        <v>58.486707566462201</v>
      </c>
      <c r="I35" s="721">
        <v>58.163265306122398</v>
      </c>
      <c r="J35" s="721">
        <v>71.428571428571402</v>
      </c>
      <c r="K35" s="721">
        <v>59.898477157360396</v>
      </c>
      <c r="L35" s="723" t="s">
        <v>41</v>
      </c>
      <c r="M35" s="722">
        <v>43.0555555555556</v>
      </c>
      <c r="N35" s="719"/>
      <c r="O35" s="720"/>
      <c r="P35" s="720"/>
      <c r="Q35" s="720"/>
      <c r="R35" s="720"/>
      <c r="S35" s="720"/>
      <c r="T35" s="720"/>
      <c r="U35" s="719"/>
    </row>
    <row r="36" spans="1:21" s="706" customFormat="1" ht="15" customHeight="1">
      <c r="A36" s="710" t="s">
        <v>84</v>
      </c>
      <c r="B36" s="711">
        <v>138</v>
      </c>
      <c r="C36" s="711">
        <v>21</v>
      </c>
      <c r="D36" s="711">
        <v>12</v>
      </c>
      <c r="E36" s="711">
        <v>81</v>
      </c>
      <c r="F36" s="711">
        <v>4</v>
      </c>
      <c r="G36" s="711">
        <v>20</v>
      </c>
      <c r="H36" s="721">
        <v>55.2</v>
      </c>
      <c r="I36" s="721">
        <v>55.2631578947368</v>
      </c>
      <c r="J36" s="721">
        <v>48</v>
      </c>
      <c r="K36" s="721">
        <v>64.8</v>
      </c>
      <c r="L36" s="721">
        <v>33.3333333333333</v>
      </c>
      <c r="M36" s="722">
        <v>40</v>
      </c>
      <c r="N36" s="719"/>
      <c r="O36" s="720"/>
      <c r="P36" s="720"/>
      <c r="Q36" s="720"/>
      <c r="R36" s="720"/>
      <c r="S36" s="720"/>
      <c r="T36" s="720"/>
      <c r="U36" s="719"/>
    </row>
    <row r="37" spans="1:21" s="706" customFormat="1" ht="15" customHeight="1">
      <c r="A37" s="710" t="s">
        <v>85</v>
      </c>
      <c r="B37" s="711">
        <v>287</v>
      </c>
      <c r="C37" s="711">
        <v>107</v>
      </c>
      <c r="D37" s="711">
        <v>29</v>
      </c>
      <c r="E37" s="711">
        <v>64</v>
      </c>
      <c r="F37" s="711">
        <v>14</v>
      </c>
      <c r="G37" s="711">
        <v>73</v>
      </c>
      <c r="H37" s="721">
        <v>58.691206543967297</v>
      </c>
      <c r="I37" s="721">
        <v>71.812080536912703</v>
      </c>
      <c r="J37" s="721">
        <v>52.727272727272698</v>
      </c>
      <c r="K37" s="721">
        <v>52.032520325203301</v>
      </c>
      <c r="L37" s="721">
        <v>56</v>
      </c>
      <c r="M37" s="722">
        <v>53.284671532846701</v>
      </c>
      <c r="N37" s="719"/>
      <c r="O37" s="720"/>
      <c r="P37" s="720"/>
      <c r="Q37" s="720"/>
      <c r="R37" s="720"/>
      <c r="S37" s="720"/>
      <c r="T37" s="720"/>
      <c r="U37" s="719"/>
    </row>
    <row r="38" spans="1:21" s="706" customFormat="1" ht="15" customHeight="1">
      <c r="A38" s="710" t="s">
        <v>1040</v>
      </c>
      <c r="B38" s="711">
        <v>312</v>
      </c>
      <c r="C38" s="711">
        <v>76</v>
      </c>
      <c r="D38" s="711">
        <v>71</v>
      </c>
      <c r="E38" s="711">
        <v>129</v>
      </c>
      <c r="F38" s="711">
        <v>25</v>
      </c>
      <c r="G38" s="711">
        <v>11</v>
      </c>
      <c r="H38" s="721">
        <v>61.417322834645702</v>
      </c>
      <c r="I38" s="721">
        <v>74.509803921568604</v>
      </c>
      <c r="J38" s="721">
        <v>66.981132075471706</v>
      </c>
      <c r="K38" s="721">
        <v>58.636363636363598</v>
      </c>
      <c r="L38" s="721">
        <v>52.0833333333333</v>
      </c>
      <c r="M38" s="722">
        <v>34.375</v>
      </c>
      <c r="N38" s="719"/>
      <c r="O38" s="720"/>
      <c r="P38" s="720"/>
      <c r="Q38" s="720"/>
      <c r="R38" s="720"/>
      <c r="S38" s="720"/>
      <c r="T38" s="720"/>
      <c r="U38" s="719"/>
    </row>
    <row r="39" spans="1:21" s="706" customFormat="1" ht="15" customHeight="1">
      <c r="A39" s="710" t="s">
        <v>87</v>
      </c>
      <c r="B39" s="711">
        <v>144</v>
      </c>
      <c r="C39" s="711">
        <v>51</v>
      </c>
      <c r="D39" s="711">
        <v>12</v>
      </c>
      <c r="E39" s="711">
        <v>69</v>
      </c>
      <c r="F39" s="711">
        <v>1</v>
      </c>
      <c r="G39" s="711">
        <v>11</v>
      </c>
      <c r="H39" s="721">
        <v>58.536585365853703</v>
      </c>
      <c r="I39" s="721">
        <v>59.302325581395401</v>
      </c>
      <c r="J39" s="721">
        <v>57.142857142857103</v>
      </c>
      <c r="K39" s="721">
        <v>62.162162162162197</v>
      </c>
      <c r="L39" s="721">
        <v>14.285714285714301</v>
      </c>
      <c r="M39" s="722">
        <v>52.380952380952401</v>
      </c>
      <c r="N39" s="719"/>
      <c r="O39" s="720"/>
      <c r="P39" s="720"/>
      <c r="Q39" s="720"/>
      <c r="R39" s="720"/>
      <c r="S39" s="720"/>
      <c r="T39" s="720"/>
      <c r="U39" s="719"/>
    </row>
    <row r="40" spans="1:21" s="706" customFormat="1" ht="15" customHeight="1">
      <c r="A40" s="710" t="s">
        <v>88</v>
      </c>
      <c r="B40" s="711">
        <v>166</v>
      </c>
      <c r="C40" s="711">
        <v>74</v>
      </c>
      <c r="D40" s="711">
        <v>19</v>
      </c>
      <c r="E40" s="711">
        <v>62</v>
      </c>
      <c r="F40" s="679" t="s">
        <v>41</v>
      </c>
      <c r="G40" s="711">
        <v>11</v>
      </c>
      <c r="H40" s="721">
        <v>56.849315068493098</v>
      </c>
      <c r="I40" s="721">
        <v>74.747474747474797</v>
      </c>
      <c r="J40" s="721">
        <v>48.717948717948701</v>
      </c>
      <c r="K40" s="721">
        <v>54.385964912280699</v>
      </c>
      <c r="L40" s="723" t="s">
        <v>41</v>
      </c>
      <c r="M40" s="722">
        <v>28.947368421052602</v>
      </c>
      <c r="N40" s="719"/>
      <c r="O40" s="720"/>
      <c r="P40" s="720"/>
      <c r="Q40" s="720"/>
      <c r="R40" s="720"/>
      <c r="S40" s="720"/>
      <c r="T40" s="720"/>
      <c r="U40" s="719"/>
    </row>
    <row r="41" spans="1:21" s="706" customFormat="1" ht="15" customHeight="1">
      <c r="A41" s="710" t="s">
        <v>89</v>
      </c>
      <c r="B41" s="711">
        <v>296</v>
      </c>
      <c r="C41" s="711">
        <v>97</v>
      </c>
      <c r="D41" s="711">
        <v>50</v>
      </c>
      <c r="E41" s="711">
        <v>118</v>
      </c>
      <c r="F41" s="711">
        <v>6</v>
      </c>
      <c r="G41" s="711">
        <v>25</v>
      </c>
      <c r="H41" s="721">
        <v>66.6666666666667</v>
      </c>
      <c r="I41" s="721">
        <v>69.7841726618705</v>
      </c>
      <c r="J41" s="721">
        <v>81.967213114754102</v>
      </c>
      <c r="K41" s="721">
        <v>75.641025641025607</v>
      </c>
      <c r="L41" s="721">
        <v>35.294117647058798</v>
      </c>
      <c r="M41" s="722">
        <v>35.2112676056338</v>
      </c>
      <c r="N41" s="719"/>
      <c r="O41" s="720"/>
      <c r="P41" s="720"/>
      <c r="Q41" s="720"/>
      <c r="R41" s="720"/>
      <c r="S41" s="720"/>
      <c r="T41" s="720"/>
      <c r="U41" s="719"/>
    </row>
    <row r="42" spans="1:21" s="706" customFormat="1" ht="15" customHeight="1">
      <c r="A42" s="710" t="s">
        <v>90</v>
      </c>
      <c r="B42" s="711">
        <v>284</v>
      </c>
      <c r="C42" s="711">
        <v>40</v>
      </c>
      <c r="D42" s="711">
        <v>23</v>
      </c>
      <c r="E42" s="711">
        <v>112</v>
      </c>
      <c r="F42" s="711">
        <v>13</v>
      </c>
      <c r="G42" s="711">
        <v>96</v>
      </c>
      <c r="H42" s="721">
        <v>54.615384615384599</v>
      </c>
      <c r="I42" s="721">
        <v>62.5</v>
      </c>
      <c r="J42" s="721">
        <v>65.714285714285694</v>
      </c>
      <c r="K42" s="721">
        <v>52.093023255814003</v>
      </c>
      <c r="L42" s="721">
        <v>54.1666666666667</v>
      </c>
      <c r="M42" s="722">
        <v>52.747252747252702</v>
      </c>
      <c r="N42" s="719"/>
      <c r="O42" s="720"/>
      <c r="P42" s="720"/>
      <c r="Q42" s="720"/>
      <c r="R42" s="720"/>
      <c r="S42" s="720"/>
      <c r="T42" s="720"/>
      <c r="U42" s="719"/>
    </row>
    <row r="43" spans="1:21" s="688" customFormat="1" ht="21" customHeight="1">
      <c r="A43" s="2418" t="s">
        <v>1050</v>
      </c>
      <c r="B43" s="2419"/>
      <c r="C43" s="2419"/>
      <c r="D43" s="2419"/>
      <c r="E43" s="2419"/>
      <c r="F43" s="2419"/>
      <c r="G43" s="2419"/>
      <c r="H43" s="2419"/>
      <c r="I43" s="2419"/>
      <c r="J43" s="2419"/>
      <c r="K43" s="2419"/>
      <c r="L43" s="2419"/>
      <c r="M43" s="2419"/>
      <c r="N43" s="687"/>
      <c r="O43" s="719"/>
      <c r="P43" s="719"/>
      <c r="Q43" s="719"/>
      <c r="R43" s="719"/>
      <c r="S43" s="719"/>
      <c r="T43" s="719"/>
      <c r="U43" s="687"/>
    </row>
    <row r="44" spans="1:21" s="706" customFormat="1" ht="15" customHeight="1">
      <c r="A44" s="707" t="s">
        <v>1048</v>
      </c>
      <c r="B44" s="655">
        <v>3086</v>
      </c>
      <c r="C44" s="711">
        <v>936</v>
      </c>
      <c r="D44" s="711">
        <v>487</v>
      </c>
      <c r="E44" s="711">
        <v>1225</v>
      </c>
      <c r="F44" s="711">
        <v>96</v>
      </c>
      <c r="G44" s="711">
        <v>342</v>
      </c>
      <c r="H44" s="721">
        <v>47.302268546903697</v>
      </c>
      <c r="I44" s="721">
        <v>54.672897196261701</v>
      </c>
      <c r="J44" s="721">
        <v>53.050108932461903</v>
      </c>
      <c r="K44" s="721">
        <v>47.945205479452099</v>
      </c>
      <c r="L44" s="721">
        <v>33.684210526315802</v>
      </c>
      <c r="M44" s="722">
        <v>32.447817836812099</v>
      </c>
      <c r="N44" s="719"/>
      <c r="O44" s="719"/>
      <c r="P44" s="719"/>
      <c r="Q44" s="719"/>
      <c r="R44" s="719"/>
      <c r="S44" s="719"/>
      <c r="T44" s="719"/>
      <c r="U44" s="719"/>
    </row>
    <row r="45" spans="1:21" s="706" customFormat="1" ht="15" customHeight="1">
      <c r="A45" s="710" t="s">
        <v>75</v>
      </c>
      <c r="B45" s="711">
        <v>302</v>
      </c>
      <c r="C45" s="711">
        <v>109</v>
      </c>
      <c r="D45" s="711">
        <v>19</v>
      </c>
      <c r="E45" s="711">
        <v>135</v>
      </c>
      <c r="F45" s="679" t="s">
        <v>41</v>
      </c>
      <c r="G45" s="711">
        <v>39</v>
      </c>
      <c r="H45" s="721">
        <v>43.768115942028999</v>
      </c>
      <c r="I45" s="721">
        <v>41.923076923076898</v>
      </c>
      <c r="J45" s="721">
        <v>52.7777777777778</v>
      </c>
      <c r="K45" s="721">
        <v>47.703180212014097</v>
      </c>
      <c r="L45" s="723" t="s">
        <v>41</v>
      </c>
      <c r="M45" s="722">
        <v>37.864077669902898</v>
      </c>
      <c r="N45" s="719"/>
      <c r="O45" s="719"/>
      <c r="P45" s="719"/>
      <c r="Q45" s="719"/>
      <c r="R45" s="719"/>
      <c r="S45" s="719"/>
      <c r="T45" s="719"/>
      <c r="U45" s="719"/>
    </row>
    <row r="46" spans="1:21" s="706" customFormat="1" ht="15" customHeight="1">
      <c r="A46" s="710" t="s">
        <v>76</v>
      </c>
      <c r="B46" s="711">
        <v>160</v>
      </c>
      <c r="C46" s="711">
        <v>41</v>
      </c>
      <c r="D46" s="711">
        <v>26</v>
      </c>
      <c r="E46" s="711">
        <v>64</v>
      </c>
      <c r="F46" s="711">
        <v>4</v>
      </c>
      <c r="G46" s="711">
        <v>25</v>
      </c>
      <c r="H46" s="721">
        <v>49.079754601227002</v>
      </c>
      <c r="I46" s="721">
        <v>50</v>
      </c>
      <c r="J46" s="721">
        <v>61.904761904761898</v>
      </c>
      <c r="K46" s="721">
        <v>57.657657657657701</v>
      </c>
      <c r="L46" s="721">
        <v>26.6666666666667</v>
      </c>
      <c r="M46" s="722">
        <v>32.894736842105303</v>
      </c>
      <c r="N46" s="719"/>
      <c r="O46" s="719"/>
      <c r="P46" s="719"/>
      <c r="Q46" s="719"/>
      <c r="R46" s="719"/>
      <c r="S46" s="719"/>
      <c r="T46" s="719"/>
      <c r="U46" s="719"/>
    </row>
    <row r="47" spans="1:21" s="706" customFormat="1" ht="15" customHeight="1">
      <c r="A47" s="710" t="s">
        <v>77</v>
      </c>
      <c r="B47" s="711">
        <v>166</v>
      </c>
      <c r="C47" s="711">
        <v>49</v>
      </c>
      <c r="D47" s="711">
        <v>30</v>
      </c>
      <c r="E47" s="711">
        <v>81</v>
      </c>
      <c r="F47" s="711">
        <v>4</v>
      </c>
      <c r="G47" s="711">
        <v>2</v>
      </c>
      <c r="H47" s="721">
        <v>43.3420365535248</v>
      </c>
      <c r="I47" s="721">
        <v>44.954128440367001</v>
      </c>
      <c r="J47" s="721">
        <v>54.545454545454497</v>
      </c>
      <c r="K47" s="721">
        <v>46.820809248554902</v>
      </c>
      <c r="L47" s="721">
        <v>33.3333333333333</v>
      </c>
      <c r="M47" s="722">
        <v>5.8823529411764701</v>
      </c>
      <c r="N47" s="719"/>
      <c r="O47" s="719"/>
      <c r="P47" s="719"/>
      <c r="Q47" s="719"/>
      <c r="R47" s="719"/>
      <c r="S47" s="719"/>
      <c r="T47" s="719"/>
      <c r="U47" s="719"/>
    </row>
    <row r="48" spans="1:21" s="706" customFormat="1" ht="15" customHeight="1">
      <c r="A48" s="710" t="s">
        <v>78</v>
      </c>
      <c r="B48" s="711">
        <v>71</v>
      </c>
      <c r="C48" s="711">
        <v>23</v>
      </c>
      <c r="D48" s="711">
        <v>23</v>
      </c>
      <c r="E48" s="711">
        <v>22</v>
      </c>
      <c r="F48" s="679" t="s">
        <v>41</v>
      </c>
      <c r="G48" s="711">
        <v>3</v>
      </c>
      <c r="H48" s="721">
        <v>44.375</v>
      </c>
      <c r="I48" s="721">
        <v>54.761904761904802</v>
      </c>
      <c r="J48" s="721">
        <v>46</v>
      </c>
      <c r="K48" s="721">
        <v>38.596491228070199</v>
      </c>
      <c r="L48" s="723" t="s">
        <v>41</v>
      </c>
      <c r="M48" s="722">
        <v>30</v>
      </c>
      <c r="N48" s="719"/>
      <c r="O48" s="719"/>
      <c r="P48" s="719"/>
      <c r="Q48" s="719"/>
      <c r="R48" s="719"/>
      <c r="S48" s="719"/>
      <c r="T48" s="719"/>
      <c r="U48" s="719"/>
    </row>
    <row r="49" spans="1:21" s="706" customFormat="1" ht="15" customHeight="1">
      <c r="A49" s="710" t="s">
        <v>79</v>
      </c>
      <c r="B49" s="711">
        <v>154</v>
      </c>
      <c r="C49" s="711">
        <v>42</v>
      </c>
      <c r="D49" s="711">
        <v>40</v>
      </c>
      <c r="E49" s="711">
        <v>64</v>
      </c>
      <c r="F49" s="711">
        <v>3</v>
      </c>
      <c r="G49" s="711">
        <v>5</v>
      </c>
      <c r="H49" s="721">
        <v>52.559726962457297</v>
      </c>
      <c r="I49" s="721">
        <v>65.625</v>
      </c>
      <c r="J49" s="721">
        <v>60.606060606060602</v>
      </c>
      <c r="K49" s="721">
        <v>48.120300751879697</v>
      </c>
      <c r="L49" s="721">
        <v>33.3333333333333</v>
      </c>
      <c r="M49" s="722">
        <v>23.8095238095238</v>
      </c>
      <c r="N49" s="719"/>
      <c r="O49" s="719"/>
      <c r="P49" s="719"/>
      <c r="Q49" s="719"/>
      <c r="R49" s="719"/>
      <c r="S49" s="719"/>
      <c r="T49" s="719"/>
      <c r="U49" s="719"/>
    </row>
    <row r="50" spans="1:21" s="706" customFormat="1" ht="15" customHeight="1">
      <c r="A50" s="710" t="s">
        <v>80</v>
      </c>
      <c r="B50" s="711">
        <v>309</v>
      </c>
      <c r="C50" s="711">
        <v>129</v>
      </c>
      <c r="D50" s="711">
        <v>37</v>
      </c>
      <c r="E50" s="711">
        <v>94</v>
      </c>
      <c r="F50" s="711">
        <v>28</v>
      </c>
      <c r="G50" s="711">
        <v>21</v>
      </c>
      <c r="H50" s="721">
        <v>46.606334841629</v>
      </c>
      <c r="I50" s="721">
        <v>60.563380281690101</v>
      </c>
      <c r="J50" s="721">
        <v>44.047619047619101</v>
      </c>
      <c r="K50" s="721">
        <v>44.976076555023901</v>
      </c>
      <c r="L50" s="721">
        <v>53.846153846153797</v>
      </c>
      <c r="M50" s="722">
        <v>20</v>
      </c>
      <c r="N50" s="719"/>
      <c r="O50" s="719"/>
      <c r="P50" s="719"/>
      <c r="Q50" s="719"/>
      <c r="R50" s="719"/>
      <c r="S50" s="719"/>
      <c r="T50" s="719"/>
      <c r="U50" s="719"/>
    </row>
    <row r="51" spans="1:21" s="706" customFormat="1" ht="15" customHeight="1">
      <c r="A51" s="710" t="s">
        <v>81</v>
      </c>
      <c r="B51" s="711">
        <v>309</v>
      </c>
      <c r="C51" s="711">
        <v>97</v>
      </c>
      <c r="D51" s="711">
        <v>55</v>
      </c>
      <c r="E51" s="711">
        <v>135</v>
      </c>
      <c r="F51" s="711">
        <v>13</v>
      </c>
      <c r="G51" s="711">
        <v>9</v>
      </c>
      <c r="H51" s="721">
        <v>60.469667318982403</v>
      </c>
      <c r="I51" s="721">
        <v>68.794326241134797</v>
      </c>
      <c r="J51" s="721">
        <v>65.476190476190496</v>
      </c>
      <c r="K51" s="721">
        <v>60</v>
      </c>
      <c r="L51" s="721">
        <v>36.1111111111111</v>
      </c>
      <c r="M51" s="722">
        <v>36</v>
      </c>
      <c r="N51" s="719"/>
      <c r="O51" s="719"/>
      <c r="P51" s="719"/>
      <c r="Q51" s="719"/>
      <c r="R51" s="719"/>
      <c r="S51" s="719"/>
      <c r="T51" s="719"/>
      <c r="U51" s="719"/>
    </row>
    <row r="52" spans="1:21" s="706" customFormat="1" ht="15" customHeight="1">
      <c r="A52" s="710" t="s">
        <v>82</v>
      </c>
      <c r="B52" s="711">
        <v>93</v>
      </c>
      <c r="C52" s="711">
        <v>8</v>
      </c>
      <c r="D52" s="711">
        <v>27</v>
      </c>
      <c r="E52" s="711">
        <v>37</v>
      </c>
      <c r="F52" s="711">
        <v>1</v>
      </c>
      <c r="G52" s="711">
        <v>20</v>
      </c>
      <c r="H52" s="721">
        <v>35.769230769230802</v>
      </c>
      <c r="I52" s="721">
        <v>30.769230769230798</v>
      </c>
      <c r="J52" s="721">
        <v>57.446808510638299</v>
      </c>
      <c r="K52" s="721">
        <v>35.922330097087404</v>
      </c>
      <c r="L52" s="721">
        <v>14.285714285714301</v>
      </c>
      <c r="M52" s="722">
        <v>25.974025974025999</v>
      </c>
      <c r="N52" s="719"/>
      <c r="O52" s="719"/>
      <c r="P52" s="719"/>
      <c r="Q52" s="719"/>
      <c r="R52" s="719"/>
      <c r="S52" s="719"/>
      <c r="T52" s="719"/>
      <c r="U52" s="719"/>
    </row>
    <row r="53" spans="1:21" s="706" customFormat="1" ht="15" customHeight="1">
      <c r="A53" s="710" t="s">
        <v>83</v>
      </c>
      <c r="B53" s="711">
        <v>225</v>
      </c>
      <c r="C53" s="711">
        <v>50</v>
      </c>
      <c r="D53" s="711">
        <v>60</v>
      </c>
      <c r="E53" s="711">
        <v>90</v>
      </c>
      <c r="F53" s="679" t="s">
        <v>41</v>
      </c>
      <c r="G53" s="711">
        <v>25</v>
      </c>
      <c r="H53" s="721">
        <v>46.012269938650299</v>
      </c>
      <c r="I53" s="721">
        <v>51.020408163265301</v>
      </c>
      <c r="J53" s="721">
        <v>53.571428571428598</v>
      </c>
      <c r="K53" s="721">
        <v>45.685279187817301</v>
      </c>
      <c r="L53" s="723" t="s">
        <v>41</v>
      </c>
      <c r="M53" s="722">
        <v>34.7222222222222</v>
      </c>
      <c r="N53" s="719"/>
      <c r="O53" s="719"/>
      <c r="P53" s="719"/>
      <c r="Q53" s="719"/>
      <c r="R53" s="719"/>
      <c r="S53" s="719"/>
      <c r="T53" s="719"/>
      <c r="U53" s="719"/>
    </row>
    <row r="54" spans="1:21" s="706" customFormat="1" ht="15" customHeight="1">
      <c r="A54" s="710" t="s">
        <v>84</v>
      </c>
      <c r="B54" s="711">
        <v>101</v>
      </c>
      <c r="C54" s="711">
        <v>16</v>
      </c>
      <c r="D54" s="711">
        <v>10</v>
      </c>
      <c r="E54" s="711">
        <v>62</v>
      </c>
      <c r="F54" s="711">
        <v>2</v>
      </c>
      <c r="G54" s="711">
        <v>11</v>
      </c>
      <c r="H54" s="721">
        <v>40.4</v>
      </c>
      <c r="I54" s="721">
        <v>42.105263157894697</v>
      </c>
      <c r="J54" s="721">
        <v>40</v>
      </c>
      <c r="K54" s="721">
        <v>49.6</v>
      </c>
      <c r="L54" s="721">
        <v>16.6666666666667</v>
      </c>
      <c r="M54" s="722">
        <v>22</v>
      </c>
      <c r="N54" s="719"/>
      <c r="O54" s="719"/>
      <c r="P54" s="719"/>
      <c r="Q54" s="719"/>
      <c r="R54" s="719"/>
      <c r="S54" s="719"/>
      <c r="T54" s="719"/>
      <c r="U54" s="719"/>
    </row>
    <row r="55" spans="1:21" s="706" customFormat="1" ht="15" customHeight="1">
      <c r="A55" s="710" t="s">
        <v>85</v>
      </c>
      <c r="B55" s="711">
        <v>224</v>
      </c>
      <c r="C55" s="711">
        <v>78</v>
      </c>
      <c r="D55" s="711">
        <v>23</v>
      </c>
      <c r="E55" s="711">
        <v>49</v>
      </c>
      <c r="F55" s="711">
        <v>8</v>
      </c>
      <c r="G55" s="711">
        <v>66</v>
      </c>
      <c r="H55" s="721">
        <v>45.807770961145202</v>
      </c>
      <c r="I55" s="721">
        <v>52.348993288590599</v>
      </c>
      <c r="J55" s="721">
        <v>41.818181818181799</v>
      </c>
      <c r="K55" s="721">
        <v>39.837398373983703</v>
      </c>
      <c r="L55" s="721">
        <v>32</v>
      </c>
      <c r="M55" s="722">
        <v>48.175182481751797</v>
      </c>
      <c r="N55" s="719"/>
      <c r="O55" s="719"/>
      <c r="P55" s="719"/>
      <c r="Q55" s="719"/>
      <c r="R55" s="719"/>
      <c r="S55" s="719"/>
      <c r="T55" s="719"/>
      <c r="U55" s="719"/>
    </row>
    <row r="56" spans="1:21" s="706" customFormat="1" ht="15" customHeight="1">
      <c r="A56" s="710" t="s">
        <v>1040</v>
      </c>
      <c r="B56" s="711">
        <v>243</v>
      </c>
      <c r="C56" s="711">
        <v>62</v>
      </c>
      <c r="D56" s="711">
        <v>52</v>
      </c>
      <c r="E56" s="711">
        <v>103</v>
      </c>
      <c r="F56" s="711">
        <v>17</v>
      </c>
      <c r="G56" s="711">
        <v>9</v>
      </c>
      <c r="H56" s="721">
        <v>47.834645669291298</v>
      </c>
      <c r="I56" s="721">
        <v>60.7843137254902</v>
      </c>
      <c r="J56" s="721">
        <v>49.056603773584897</v>
      </c>
      <c r="K56" s="721">
        <v>46.818181818181799</v>
      </c>
      <c r="L56" s="721">
        <v>35.4166666666667</v>
      </c>
      <c r="M56" s="722">
        <v>28.125</v>
      </c>
      <c r="N56" s="719"/>
      <c r="O56" s="719"/>
      <c r="P56" s="719"/>
      <c r="Q56" s="719"/>
      <c r="R56" s="719"/>
      <c r="S56" s="719"/>
      <c r="T56" s="719"/>
      <c r="U56" s="719"/>
    </row>
    <row r="57" spans="1:21" s="706" customFormat="1" ht="15" customHeight="1">
      <c r="A57" s="710" t="s">
        <v>87</v>
      </c>
      <c r="B57" s="711">
        <v>124</v>
      </c>
      <c r="C57" s="711">
        <v>49</v>
      </c>
      <c r="D57" s="711">
        <v>8</v>
      </c>
      <c r="E57" s="711">
        <v>59</v>
      </c>
      <c r="F57" s="679" t="s">
        <v>41</v>
      </c>
      <c r="G57" s="711">
        <v>8</v>
      </c>
      <c r="H57" s="721">
        <v>50.4065040650407</v>
      </c>
      <c r="I57" s="721">
        <v>56.976744186046503</v>
      </c>
      <c r="J57" s="721">
        <v>38.095238095238102</v>
      </c>
      <c r="K57" s="721">
        <v>53.153153153153198</v>
      </c>
      <c r="L57" s="723" t="s">
        <v>41</v>
      </c>
      <c r="M57" s="722">
        <v>38.095238095238102</v>
      </c>
      <c r="N57" s="719"/>
      <c r="O57" s="719"/>
      <c r="P57" s="719"/>
      <c r="Q57" s="719"/>
      <c r="R57" s="719"/>
      <c r="S57" s="719"/>
      <c r="T57" s="719"/>
      <c r="U57" s="719"/>
    </row>
    <row r="58" spans="1:21" s="706" customFormat="1" ht="15" customHeight="1">
      <c r="A58" s="710" t="s">
        <v>88</v>
      </c>
      <c r="B58" s="711">
        <v>129</v>
      </c>
      <c r="C58" s="711">
        <v>64</v>
      </c>
      <c r="D58" s="711">
        <v>17</v>
      </c>
      <c r="E58" s="711">
        <v>41</v>
      </c>
      <c r="F58" s="679" t="s">
        <v>41</v>
      </c>
      <c r="G58" s="711">
        <v>7</v>
      </c>
      <c r="H58" s="721">
        <v>44.178082191780803</v>
      </c>
      <c r="I58" s="721">
        <v>64.646464646464693</v>
      </c>
      <c r="J58" s="721">
        <v>43.589743589743598</v>
      </c>
      <c r="K58" s="721">
        <v>35.964912280701803</v>
      </c>
      <c r="L58" s="723" t="s">
        <v>41</v>
      </c>
      <c r="M58" s="722">
        <v>18.421052631578899</v>
      </c>
      <c r="N58" s="719"/>
      <c r="O58" s="719"/>
      <c r="P58" s="719"/>
      <c r="Q58" s="719"/>
      <c r="R58" s="719"/>
      <c r="S58" s="719"/>
      <c r="T58" s="719"/>
      <c r="U58" s="719"/>
    </row>
    <row r="59" spans="1:21" s="706" customFormat="1" ht="15" customHeight="1">
      <c r="A59" s="710" t="s">
        <v>89</v>
      </c>
      <c r="B59" s="711">
        <v>240</v>
      </c>
      <c r="C59" s="711">
        <v>85</v>
      </c>
      <c r="D59" s="711">
        <v>42</v>
      </c>
      <c r="E59" s="711">
        <v>94</v>
      </c>
      <c r="F59" s="711">
        <v>5</v>
      </c>
      <c r="G59" s="711">
        <v>14</v>
      </c>
      <c r="H59" s="721">
        <v>54.054054054054099</v>
      </c>
      <c r="I59" s="721">
        <v>61.151079136690598</v>
      </c>
      <c r="J59" s="721">
        <v>68.852459016393396</v>
      </c>
      <c r="K59" s="721">
        <v>60.256410256410298</v>
      </c>
      <c r="L59" s="721">
        <v>29.411764705882401</v>
      </c>
      <c r="M59" s="722">
        <v>19.7183098591549</v>
      </c>
      <c r="N59" s="719"/>
      <c r="O59" s="719"/>
      <c r="P59" s="719"/>
      <c r="Q59" s="719"/>
      <c r="R59" s="719"/>
      <c r="S59" s="719"/>
      <c r="T59" s="719"/>
      <c r="U59" s="719"/>
    </row>
    <row r="60" spans="1:21" s="706" customFormat="1" ht="15" customHeight="1">
      <c r="A60" s="710" t="s">
        <v>90</v>
      </c>
      <c r="B60" s="711">
        <v>236</v>
      </c>
      <c r="C60" s="711">
        <v>34</v>
      </c>
      <c r="D60" s="711">
        <v>18</v>
      </c>
      <c r="E60" s="711">
        <v>95</v>
      </c>
      <c r="F60" s="711">
        <v>11</v>
      </c>
      <c r="G60" s="711">
        <v>78</v>
      </c>
      <c r="H60" s="721">
        <v>45.384615384615401</v>
      </c>
      <c r="I60" s="721">
        <v>53.125</v>
      </c>
      <c r="J60" s="721">
        <v>51.428571428571402</v>
      </c>
      <c r="K60" s="721">
        <v>44.1860465116279</v>
      </c>
      <c r="L60" s="721">
        <v>45.8333333333333</v>
      </c>
      <c r="M60" s="722">
        <v>42.857142857142897</v>
      </c>
      <c r="N60" s="719"/>
      <c r="O60" s="719"/>
      <c r="P60" s="719"/>
      <c r="Q60" s="719"/>
      <c r="R60" s="719"/>
      <c r="S60" s="719"/>
      <c r="T60" s="719"/>
      <c r="U60" s="719"/>
    </row>
    <row r="61" spans="1:21" s="647" customFormat="1" ht="15" customHeight="1">
      <c r="N61" s="646"/>
      <c r="O61" s="646"/>
      <c r="P61" s="646"/>
      <c r="Q61" s="646"/>
      <c r="R61" s="646"/>
      <c r="S61" s="646"/>
      <c r="T61" s="646"/>
      <c r="U61" s="646"/>
    </row>
    <row r="62" spans="1:21" s="647" customFormat="1" ht="15" customHeight="1">
      <c r="N62" s="646"/>
    </row>
    <row r="63" spans="1:21" s="647" customFormat="1" ht="15" customHeight="1">
      <c r="N63" s="646"/>
    </row>
    <row r="64" spans="1:21" s="647" customFormat="1" ht="15" customHeight="1">
      <c r="N64" s="646"/>
    </row>
    <row r="65" spans="14:14" s="647" customFormat="1" ht="15" customHeight="1">
      <c r="N65" s="646"/>
    </row>
    <row r="66" spans="14:14" s="647" customFormat="1" ht="15" customHeight="1">
      <c r="N66" s="646"/>
    </row>
    <row r="67" spans="14:14" s="647" customFormat="1" ht="15" customHeight="1">
      <c r="N67" s="646"/>
    </row>
    <row r="68" spans="14:14" s="647" customFormat="1" ht="15" customHeight="1">
      <c r="N68" s="646"/>
    </row>
    <row r="69" spans="14:14" s="647" customFormat="1" ht="15" customHeight="1">
      <c r="N69" s="646"/>
    </row>
    <row r="70" spans="14:14" s="647" customFormat="1" ht="15" customHeight="1">
      <c r="N70" s="646"/>
    </row>
    <row r="71" spans="14:14" s="647" customFormat="1" ht="15" customHeight="1">
      <c r="N71" s="646"/>
    </row>
    <row r="72" spans="14:14" s="647" customFormat="1" ht="15" customHeight="1">
      <c r="N72" s="646"/>
    </row>
    <row r="73" spans="14:14" s="647" customFormat="1" ht="15" customHeight="1">
      <c r="N73" s="646"/>
    </row>
    <row r="74" spans="14:14" s="647" customFormat="1" ht="15" customHeight="1">
      <c r="N74" s="646"/>
    </row>
    <row r="75" spans="14:14" s="647" customFormat="1" ht="15" customHeight="1">
      <c r="N75" s="646"/>
    </row>
    <row r="76" spans="14:14" s="647" customFormat="1" ht="15" customHeight="1">
      <c r="N76" s="646"/>
    </row>
    <row r="77" spans="14:14" s="647" customFormat="1" ht="15" customHeight="1">
      <c r="N77" s="646"/>
    </row>
    <row r="78" spans="14:14" s="647" customFormat="1" ht="15" customHeight="1">
      <c r="N78" s="646"/>
    </row>
    <row r="79" spans="14:14" s="647" customFormat="1" ht="15" customHeight="1">
      <c r="N79" s="646"/>
    </row>
    <row r="80" spans="14:14" s="647" customFormat="1" ht="15" customHeight="1">
      <c r="N80" s="646"/>
    </row>
    <row r="81" spans="14:14" s="647" customFormat="1" ht="15" customHeight="1">
      <c r="N81" s="646"/>
    </row>
    <row r="82" spans="14:14" s="647" customFormat="1" ht="15" customHeight="1">
      <c r="N82" s="646"/>
    </row>
    <row r="83" spans="14:14" s="647" customFormat="1" ht="15" customHeight="1">
      <c r="N83" s="646"/>
    </row>
    <row r="84" spans="14:14" s="647" customFormat="1" ht="15" customHeight="1">
      <c r="N84" s="646"/>
    </row>
    <row r="85" spans="14:14" s="647" customFormat="1" ht="15" customHeight="1">
      <c r="N85" s="646"/>
    </row>
    <row r="86" spans="14:14" s="647" customFormat="1" ht="15" customHeight="1">
      <c r="N86" s="646"/>
    </row>
    <row r="87" spans="14:14" s="647" customFormat="1" ht="15" customHeight="1">
      <c r="N87" s="646"/>
    </row>
    <row r="88" spans="14:14" s="647" customFormat="1" ht="15" customHeight="1">
      <c r="N88" s="646"/>
    </row>
    <row r="89" spans="14:14" s="647" customFormat="1" ht="15" customHeight="1">
      <c r="N89" s="646"/>
    </row>
    <row r="90" spans="14:14" s="647" customFormat="1" ht="15" customHeight="1">
      <c r="N90" s="646"/>
    </row>
    <row r="91" spans="14:14" s="647" customFormat="1" ht="15" customHeight="1">
      <c r="N91" s="646"/>
    </row>
    <row r="92" spans="14:14" s="647" customFormat="1" ht="15" customHeight="1">
      <c r="N92" s="646"/>
    </row>
    <row r="93" spans="14:14" s="647" customFormat="1" ht="15" customHeight="1">
      <c r="N93" s="646"/>
    </row>
    <row r="94" spans="14:14" s="647" customFormat="1" ht="15" customHeight="1">
      <c r="N94" s="646"/>
    </row>
    <row r="95" spans="14:14" s="647" customFormat="1" ht="15" customHeight="1">
      <c r="N95" s="646"/>
    </row>
    <row r="96" spans="14:14" s="647" customFormat="1" ht="15" customHeight="1">
      <c r="N96" s="646"/>
    </row>
    <row r="97" spans="14:14" s="647" customFormat="1" ht="15" customHeight="1">
      <c r="N97" s="646"/>
    </row>
    <row r="98" spans="14:14" s="647" customFormat="1" ht="15" customHeight="1">
      <c r="N98" s="646"/>
    </row>
    <row r="99" spans="14:14" s="647" customFormat="1" ht="15" customHeight="1">
      <c r="N99" s="646"/>
    </row>
    <row r="100" spans="14:14" s="647" customFormat="1" ht="15" customHeight="1">
      <c r="N100" s="646"/>
    </row>
    <row r="101" spans="14:14" s="647" customFormat="1" ht="15" customHeight="1">
      <c r="N101" s="646"/>
    </row>
    <row r="102" spans="14:14" s="647" customFormat="1" ht="15" customHeight="1">
      <c r="N102" s="646"/>
    </row>
    <row r="103" spans="14:14" s="647" customFormat="1" ht="15" customHeight="1">
      <c r="N103" s="646"/>
    </row>
    <row r="104" spans="14:14" s="647" customFormat="1" ht="15" customHeight="1">
      <c r="N104" s="646"/>
    </row>
    <row r="105" spans="14:14" s="647" customFormat="1" ht="15" customHeight="1">
      <c r="N105" s="646"/>
    </row>
    <row r="106" spans="14:14" s="647" customFormat="1" ht="15" customHeight="1">
      <c r="N106" s="646"/>
    </row>
    <row r="107" spans="14:14" s="647" customFormat="1" ht="15" customHeight="1">
      <c r="N107" s="646"/>
    </row>
    <row r="108" spans="14:14" s="647" customFormat="1" ht="15" customHeight="1">
      <c r="N108" s="646"/>
    </row>
    <row r="109" spans="14:14" s="647" customFormat="1" ht="15" customHeight="1">
      <c r="N109" s="646"/>
    </row>
    <row r="110" spans="14:14" s="647" customFormat="1" ht="15" customHeight="1">
      <c r="N110" s="646"/>
    </row>
    <row r="111" spans="14:14" s="647" customFormat="1" ht="15" customHeight="1">
      <c r="N111" s="646"/>
    </row>
    <row r="112" spans="14:14" s="647" customFormat="1" ht="15" customHeight="1">
      <c r="N112" s="646"/>
    </row>
    <row r="113" spans="14:14" s="647" customFormat="1" ht="15" customHeight="1">
      <c r="N113" s="646"/>
    </row>
    <row r="114" spans="14:14" s="647" customFormat="1" ht="15" customHeight="1">
      <c r="N114" s="646"/>
    </row>
    <row r="115" spans="14:14" s="647" customFormat="1" ht="15" customHeight="1">
      <c r="N115" s="646"/>
    </row>
    <row r="116" spans="14:14" s="647" customFormat="1" ht="15" customHeight="1">
      <c r="N116" s="646"/>
    </row>
    <row r="117" spans="14:14" s="647" customFormat="1" ht="15" customHeight="1">
      <c r="N117" s="646"/>
    </row>
    <row r="118" spans="14:14" s="647" customFormat="1" ht="15" customHeight="1">
      <c r="N118" s="646"/>
    </row>
    <row r="119" spans="14:14" s="647" customFormat="1" ht="15" customHeight="1">
      <c r="N119" s="646"/>
    </row>
    <row r="120" spans="14:14" s="647" customFormat="1" ht="15" customHeight="1">
      <c r="N120" s="646"/>
    </row>
    <row r="121" spans="14:14" s="647" customFormat="1" ht="15" customHeight="1">
      <c r="N121" s="646"/>
    </row>
    <row r="122" spans="14:14" s="647" customFormat="1" ht="15" customHeight="1">
      <c r="N122" s="646"/>
    </row>
    <row r="123" spans="14:14" s="647" customFormat="1" ht="15" customHeight="1">
      <c r="N123" s="646"/>
    </row>
    <row r="124" spans="14:14" s="647" customFormat="1" ht="15" customHeight="1">
      <c r="N124" s="646"/>
    </row>
    <row r="125" spans="14:14" s="647" customFormat="1" ht="15" customHeight="1">
      <c r="N125" s="646"/>
    </row>
    <row r="126" spans="14:14" s="647" customFormat="1" ht="15" customHeight="1">
      <c r="N126" s="646"/>
    </row>
    <row r="127" spans="14:14" s="647" customFormat="1" ht="15" customHeight="1">
      <c r="N127" s="646"/>
    </row>
    <row r="128" spans="14:14" s="647" customFormat="1" ht="15" customHeight="1">
      <c r="N128" s="646"/>
    </row>
    <row r="129" spans="14:14" s="647" customFormat="1" ht="15" customHeight="1">
      <c r="N129" s="646"/>
    </row>
    <row r="130" spans="14:14" s="647" customFormat="1" ht="15" customHeight="1">
      <c r="N130" s="646"/>
    </row>
    <row r="131" spans="14:14" s="647" customFormat="1" ht="15" customHeight="1">
      <c r="N131" s="646"/>
    </row>
    <row r="132" spans="14:14" s="647" customFormat="1" ht="15" customHeight="1">
      <c r="N132" s="646"/>
    </row>
    <row r="133" spans="14:14" s="647" customFormat="1" ht="15" customHeight="1">
      <c r="N133" s="646"/>
    </row>
    <row r="134" spans="14:14" s="647" customFormat="1" ht="15" customHeight="1">
      <c r="N134" s="646"/>
    </row>
    <row r="135" spans="14:14" s="647" customFormat="1" ht="15" customHeight="1">
      <c r="N135" s="646"/>
    </row>
    <row r="136" spans="14:14" s="647" customFormat="1" ht="15" customHeight="1">
      <c r="N136" s="646"/>
    </row>
    <row r="137" spans="14:14" s="647" customFormat="1" ht="15" customHeight="1">
      <c r="N137" s="646"/>
    </row>
    <row r="138" spans="14:14" s="647" customFormat="1" ht="15" customHeight="1">
      <c r="N138" s="646"/>
    </row>
    <row r="139" spans="14:14" s="647" customFormat="1" ht="15" customHeight="1">
      <c r="N139" s="646"/>
    </row>
    <row r="140" spans="14:14" s="647" customFormat="1" ht="15" customHeight="1">
      <c r="N140" s="646"/>
    </row>
    <row r="141" spans="14:14" s="647" customFormat="1" ht="15" customHeight="1">
      <c r="N141" s="646"/>
    </row>
    <row r="142" spans="14:14" s="647" customFormat="1" ht="15" customHeight="1">
      <c r="N142" s="646"/>
    </row>
    <row r="143" spans="14:14" s="647" customFormat="1" ht="15" customHeight="1">
      <c r="N143" s="646"/>
    </row>
    <row r="144" spans="14:14" s="647" customFormat="1" ht="15" customHeight="1">
      <c r="N144" s="646"/>
    </row>
    <row r="145" spans="14:14" s="647" customFormat="1" ht="15" customHeight="1">
      <c r="N145" s="646"/>
    </row>
    <row r="146" spans="14:14" s="647" customFormat="1" ht="15" customHeight="1">
      <c r="N146" s="646"/>
    </row>
    <row r="147" spans="14:14" s="647" customFormat="1" ht="15" customHeight="1">
      <c r="N147" s="646"/>
    </row>
    <row r="148" spans="14:14" s="647" customFormat="1" ht="15" customHeight="1">
      <c r="N148" s="646"/>
    </row>
    <row r="149" spans="14:14" s="647" customFormat="1" ht="15" customHeight="1">
      <c r="N149" s="646"/>
    </row>
    <row r="150" spans="14:14" s="647" customFormat="1" ht="15" customHeight="1">
      <c r="N150" s="646"/>
    </row>
    <row r="151" spans="14:14" s="647" customFormat="1" ht="15" customHeight="1">
      <c r="N151" s="646"/>
    </row>
    <row r="152" spans="14:14" s="647" customFormat="1" ht="15" customHeight="1">
      <c r="N152" s="646"/>
    </row>
    <row r="153" spans="14:14" s="647" customFormat="1" ht="15" customHeight="1">
      <c r="N153" s="646"/>
    </row>
    <row r="154" spans="14:14" s="647" customFormat="1" ht="15" customHeight="1">
      <c r="N154" s="646"/>
    </row>
    <row r="155" spans="14:14" s="647" customFormat="1" ht="15" customHeight="1">
      <c r="N155" s="646"/>
    </row>
    <row r="156" spans="14:14" s="647" customFormat="1" ht="15" customHeight="1">
      <c r="N156" s="646"/>
    </row>
    <row r="157" spans="14:14" s="647" customFormat="1" ht="15" customHeight="1">
      <c r="N157" s="646"/>
    </row>
    <row r="158" spans="14:14" s="647" customFormat="1" ht="15" customHeight="1">
      <c r="N158" s="646"/>
    </row>
    <row r="159" spans="14:14" s="647" customFormat="1" ht="15" customHeight="1">
      <c r="N159" s="646"/>
    </row>
    <row r="160" spans="14:14" s="647" customFormat="1" ht="15" customHeight="1">
      <c r="N160" s="646"/>
    </row>
    <row r="161" spans="14:14" s="647" customFormat="1" ht="15" customHeight="1">
      <c r="N161" s="646"/>
    </row>
    <row r="162" spans="14:14" s="647" customFormat="1" ht="15" customHeight="1">
      <c r="N162" s="646"/>
    </row>
    <row r="163" spans="14:14" s="647" customFormat="1" ht="15" customHeight="1">
      <c r="N163" s="646"/>
    </row>
    <row r="164" spans="14:14" s="647" customFormat="1" ht="15" customHeight="1">
      <c r="N164" s="646"/>
    </row>
    <row r="165" spans="14:14" s="647" customFormat="1" ht="15" customHeight="1">
      <c r="N165" s="646"/>
    </row>
    <row r="166" spans="14:14" s="647" customFormat="1" ht="15" customHeight="1">
      <c r="N166" s="646"/>
    </row>
    <row r="167" spans="14:14" s="647" customFormat="1" ht="15" customHeight="1">
      <c r="N167" s="646"/>
    </row>
    <row r="168" spans="14:14" s="647" customFormat="1" ht="15" customHeight="1">
      <c r="N168" s="646"/>
    </row>
    <row r="169" spans="14:14" s="647" customFormat="1" ht="15" customHeight="1">
      <c r="N169" s="646"/>
    </row>
    <row r="170" spans="14:14" s="647" customFormat="1" ht="15" customHeight="1">
      <c r="N170" s="646"/>
    </row>
    <row r="171" spans="14:14" s="647" customFormat="1" ht="15" customHeight="1">
      <c r="N171" s="646"/>
    </row>
    <row r="172" spans="14:14" s="647" customFormat="1" ht="15" customHeight="1">
      <c r="N172" s="646"/>
    </row>
    <row r="173" spans="14:14" s="647" customFormat="1" ht="15" customHeight="1">
      <c r="N173" s="646"/>
    </row>
    <row r="174" spans="14:14" s="647" customFormat="1" ht="15" customHeight="1">
      <c r="N174" s="646"/>
    </row>
    <row r="175" spans="14:14" s="647" customFormat="1" ht="15" customHeight="1">
      <c r="N175" s="646"/>
    </row>
    <row r="176" spans="14:14" s="647" customFormat="1" ht="15" customHeight="1">
      <c r="N176" s="646"/>
    </row>
    <row r="177" spans="14:14" s="647" customFormat="1" ht="15" customHeight="1">
      <c r="N177" s="646"/>
    </row>
    <row r="178" spans="14:14" s="647" customFormat="1" ht="15" customHeight="1">
      <c r="N178" s="646"/>
    </row>
    <row r="179" spans="14:14" s="647" customFormat="1" ht="15" customHeight="1">
      <c r="N179" s="646"/>
    </row>
    <row r="180" spans="14:14" s="647" customFormat="1" ht="15" customHeight="1">
      <c r="N180" s="646"/>
    </row>
    <row r="181" spans="14:14" s="647" customFormat="1" ht="15" customHeight="1">
      <c r="N181" s="646"/>
    </row>
    <row r="182" spans="14:14" s="647" customFormat="1" ht="15" customHeight="1">
      <c r="N182" s="646"/>
    </row>
    <row r="183" spans="14:14" s="647" customFormat="1" ht="15" customHeight="1">
      <c r="N183" s="646"/>
    </row>
    <row r="184" spans="14:14" s="647" customFormat="1" ht="15" customHeight="1">
      <c r="N184" s="646"/>
    </row>
    <row r="185" spans="14:14" s="647" customFormat="1" ht="15" customHeight="1">
      <c r="N185" s="646"/>
    </row>
    <row r="186" spans="14:14" s="647" customFormat="1" ht="15" customHeight="1">
      <c r="N186" s="646"/>
    </row>
    <row r="187" spans="14:14" s="647" customFormat="1" ht="15" customHeight="1">
      <c r="N187" s="646"/>
    </row>
    <row r="188" spans="14:14" s="647" customFormat="1" ht="15" customHeight="1">
      <c r="N188" s="646"/>
    </row>
    <row r="189" spans="14:14" s="647" customFormat="1" ht="15" customHeight="1">
      <c r="N189" s="646"/>
    </row>
    <row r="190" spans="14:14" s="647" customFormat="1" ht="15" customHeight="1">
      <c r="N190" s="646"/>
    </row>
    <row r="191" spans="14:14" s="647" customFormat="1" ht="15" customHeight="1">
      <c r="N191" s="646"/>
    </row>
    <row r="192" spans="14:14" s="647" customFormat="1" ht="15" customHeight="1">
      <c r="N192" s="646"/>
    </row>
    <row r="193" spans="14:14" s="647" customFormat="1" ht="15" customHeight="1">
      <c r="N193" s="646"/>
    </row>
    <row r="194" spans="14:14" s="647" customFormat="1" ht="15" customHeight="1">
      <c r="N194" s="646"/>
    </row>
    <row r="195" spans="14:14" s="647" customFormat="1" ht="15" customHeight="1">
      <c r="N195" s="646"/>
    </row>
    <row r="196" spans="14:14" s="647" customFormat="1" ht="15" customHeight="1">
      <c r="N196" s="646"/>
    </row>
    <row r="197" spans="14:14" s="647" customFormat="1" ht="15" customHeight="1">
      <c r="N197" s="646"/>
    </row>
  </sheetData>
  <mergeCells count="20">
    <mergeCell ref="A1:M1"/>
    <mergeCell ref="A2:M2"/>
    <mergeCell ref="A3:A6"/>
    <mergeCell ref="B3:G3"/>
    <mergeCell ref="H3:M3"/>
    <mergeCell ref="B4:B6"/>
    <mergeCell ref="C4:C6"/>
    <mergeCell ref="D4:D6"/>
    <mergeCell ref="E4:E6"/>
    <mergeCell ref="F4:F6"/>
    <mergeCell ref="M4:M6"/>
    <mergeCell ref="A7:M7"/>
    <mergeCell ref="A25:M25"/>
    <mergeCell ref="A43:M43"/>
    <mergeCell ref="G4:G6"/>
    <mergeCell ref="H4:H6"/>
    <mergeCell ref="I4:I6"/>
    <mergeCell ref="J4:J6"/>
    <mergeCell ref="K4:K6"/>
    <mergeCell ref="L4:L6"/>
  </mergeCells>
  <hyperlinks>
    <hyperlink ref="A2" location="'spis tablic'!A1" display="'spis tablic'!A1" xr:uid="{00000000-0004-0000-4300-000000000000}"/>
    <hyperlink ref="A2:M2" location="'Spis tablic_DZIAŁ V'!A1" display="'Spis tablic_DZIAŁ V'!A1" xr:uid="{00000000-0004-0000-4300-000001000000}"/>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O47"/>
  <sheetViews>
    <sheetView topLeftCell="A13" zoomScaleNormal="100" workbookViewId="0">
      <selection activeCell="A6" sqref="A6"/>
    </sheetView>
  </sheetViews>
  <sheetFormatPr defaultColWidth="9.109375" defaultRowHeight="11.4"/>
  <cols>
    <col min="1" max="1" width="25.6640625" style="640" customWidth="1"/>
    <col min="2" max="14" width="16.6640625" style="640" customWidth="1"/>
    <col min="15" max="15" width="8.33203125" style="640" customWidth="1"/>
    <col min="16" max="16384" width="9.109375" style="640"/>
  </cols>
  <sheetData>
    <row r="1" spans="1:15" ht="57.75" customHeight="1">
      <c r="A1" s="2423" t="s">
        <v>2857</v>
      </c>
      <c r="B1" s="2424"/>
      <c r="C1" s="2424"/>
      <c r="D1" s="2424"/>
      <c r="E1" s="2424"/>
      <c r="F1" s="2424"/>
      <c r="G1" s="2424"/>
      <c r="H1" s="2424"/>
      <c r="I1" s="2424"/>
      <c r="J1" s="2424"/>
      <c r="K1" s="2424"/>
      <c r="L1" s="2424"/>
      <c r="M1" s="2424"/>
      <c r="N1" s="1536"/>
    </row>
    <row r="2" spans="1:15" s="1559" customFormat="1" ht="24.9" customHeight="1">
      <c r="A2" s="2376" t="s">
        <v>11</v>
      </c>
      <c r="B2" s="2376"/>
      <c r="C2" s="2376"/>
      <c r="D2" s="2376"/>
      <c r="E2" s="2376"/>
      <c r="F2" s="2376"/>
      <c r="G2" s="2376"/>
      <c r="H2" s="2376"/>
      <c r="I2" s="2376"/>
      <c r="J2" s="2376"/>
      <c r="K2" s="2376"/>
      <c r="L2" s="2376"/>
      <c r="M2" s="2376"/>
      <c r="N2" s="2376"/>
    </row>
    <row r="3" spans="1:15" s="647" customFormat="1" ht="24.9" customHeight="1">
      <c r="A3" s="2383" t="s">
        <v>360</v>
      </c>
      <c r="B3" s="2380" t="s">
        <v>951</v>
      </c>
      <c r="C3" s="2425" t="s">
        <v>2188</v>
      </c>
      <c r="D3" s="2425" t="s">
        <v>2187</v>
      </c>
      <c r="E3" s="2425" t="s">
        <v>2186</v>
      </c>
      <c r="F3" s="2425" t="s">
        <v>2185</v>
      </c>
      <c r="G3" s="2425" t="s">
        <v>2184</v>
      </c>
      <c r="H3" s="2425" t="s">
        <v>2183</v>
      </c>
      <c r="I3" s="2425" t="s">
        <v>2182</v>
      </c>
      <c r="J3" s="2425" t="s">
        <v>2181</v>
      </c>
      <c r="K3" s="2425" t="s">
        <v>2180</v>
      </c>
      <c r="L3" s="2425" t="s">
        <v>2179</v>
      </c>
      <c r="M3" s="2425" t="s">
        <v>2178</v>
      </c>
      <c r="N3" s="2422" t="s">
        <v>2177</v>
      </c>
      <c r="O3" s="646"/>
    </row>
    <row r="4" spans="1:15" s="647" customFormat="1" ht="24.9" customHeight="1">
      <c r="A4" s="2384"/>
      <c r="B4" s="2381"/>
      <c r="C4" s="2425"/>
      <c r="D4" s="2425"/>
      <c r="E4" s="2425"/>
      <c r="F4" s="2425"/>
      <c r="G4" s="2425"/>
      <c r="H4" s="2425"/>
      <c r="I4" s="2425"/>
      <c r="J4" s="2425"/>
      <c r="K4" s="2425"/>
      <c r="L4" s="2425"/>
      <c r="M4" s="2425"/>
      <c r="N4" s="2422"/>
      <c r="O4" s="646"/>
    </row>
    <row r="5" spans="1:15" s="647" customFormat="1" ht="24.9" customHeight="1">
      <c r="A5" s="2385"/>
      <c r="B5" s="2394"/>
      <c r="C5" s="2425"/>
      <c r="D5" s="2425"/>
      <c r="E5" s="2425"/>
      <c r="F5" s="2425"/>
      <c r="G5" s="2425"/>
      <c r="H5" s="2425"/>
      <c r="I5" s="2425"/>
      <c r="J5" s="2425"/>
      <c r="K5" s="2425"/>
      <c r="L5" s="2425"/>
      <c r="M5" s="2425"/>
      <c r="N5" s="2422"/>
      <c r="O5" s="646"/>
    </row>
    <row r="6" spans="1:15" s="706" customFormat="1" ht="15" customHeight="1">
      <c r="A6" s="704" t="s">
        <v>2893</v>
      </c>
      <c r="B6" s="655">
        <v>6878</v>
      </c>
      <c r="C6" s="655">
        <v>198</v>
      </c>
      <c r="D6" s="655">
        <v>147</v>
      </c>
      <c r="E6" s="655">
        <v>1965</v>
      </c>
      <c r="F6" s="655">
        <v>1325</v>
      </c>
      <c r="G6" s="655">
        <v>53</v>
      </c>
      <c r="H6" s="655">
        <v>54</v>
      </c>
      <c r="I6" s="655">
        <v>48</v>
      </c>
      <c r="J6" s="655">
        <v>397</v>
      </c>
      <c r="K6" s="655">
        <v>500</v>
      </c>
      <c r="L6" s="655">
        <v>223</v>
      </c>
      <c r="M6" s="655">
        <v>1694</v>
      </c>
      <c r="N6" s="724">
        <v>274</v>
      </c>
      <c r="O6" s="719"/>
    </row>
    <row r="7" spans="1:15" s="706" customFormat="1" ht="15" customHeight="1">
      <c r="A7" s="707" t="s">
        <v>1051</v>
      </c>
      <c r="B7" s="653">
        <v>6788</v>
      </c>
      <c r="C7" s="653">
        <v>181</v>
      </c>
      <c r="D7" s="653">
        <v>150</v>
      </c>
      <c r="E7" s="653">
        <v>1965</v>
      </c>
      <c r="F7" s="653">
        <v>1296</v>
      </c>
      <c r="G7" s="653">
        <v>50</v>
      </c>
      <c r="H7" s="653">
        <v>56</v>
      </c>
      <c r="I7" s="653">
        <v>44</v>
      </c>
      <c r="J7" s="653">
        <v>338</v>
      </c>
      <c r="K7" s="653">
        <v>533</v>
      </c>
      <c r="L7" s="653">
        <v>222</v>
      </c>
      <c r="M7" s="653">
        <v>1703</v>
      </c>
      <c r="N7" s="725">
        <v>250</v>
      </c>
      <c r="O7" s="719"/>
    </row>
    <row r="8" spans="1:15" s="706" customFormat="1" ht="15" customHeight="1">
      <c r="A8" s="704" t="s">
        <v>584</v>
      </c>
      <c r="B8" s="711">
        <v>536</v>
      </c>
      <c r="C8" s="711">
        <v>19</v>
      </c>
      <c r="D8" s="711">
        <v>15</v>
      </c>
      <c r="E8" s="711">
        <v>172</v>
      </c>
      <c r="F8" s="711">
        <v>83</v>
      </c>
      <c r="G8" s="711">
        <v>5</v>
      </c>
      <c r="H8" s="711">
        <v>5</v>
      </c>
      <c r="I8" s="711">
        <v>4</v>
      </c>
      <c r="J8" s="711">
        <v>25</v>
      </c>
      <c r="K8" s="711">
        <v>54</v>
      </c>
      <c r="L8" s="711">
        <v>13</v>
      </c>
      <c r="M8" s="711">
        <v>118</v>
      </c>
      <c r="N8" s="724">
        <v>23</v>
      </c>
      <c r="O8" s="719"/>
    </row>
    <row r="9" spans="1:15" s="706" customFormat="1" ht="15" customHeight="1">
      <c r="A9" s="704" t="s">
        <v>585</v>
      </c>
      <c r="B9" s="711">
        <v>298</v>
      </c>
      <c r="C9" s="711">
        <v>7</v>
      </c>
      <c r="D9" s="711">
        <v>8</v>
      </c>
      <c r="E9" s="711">
        <v>91</v>
      </c>
      <c r="F9" s="711">
        <v>59</v>
      </c>
      <c r="G9" s="711">
        <v>1</v>
      </c>
      <c r="H9" s="711">
        <v>4</v>
      </c>
      <c r="I9" s="711">
        <v>5</v>
      </c>
      <c r="J9" s="711">
        <v>13</v>
      </c>
      <c r="K9" s="711">
        <v>23</v>
      </c>
      <c r="L9" s="711">
        <v>9</v>
      </c>
      <c r="M9" s="711">
        <v>66</v>
      </c>
      <c r="N9" s="724">
        <v>12</v>
      </c>
      <c r="O9" s="719"/>
    </row>
    <row r="10" spans="1:15" s="706" customFormat="1" ht="15" customHeight="1">
      <c r="A10" s="704" t="s">
        <v>586</v>
      </c>
      <c r="B10" s="711">
        <v>424</v>
      </c>
      <c r="C10" s="711">
        <v>14</v>
      </c>
      <c r="D10" s="711">
        <v>9</v>
      </c>
      <c r="E10" s="711">
        <v>137</v>
      </c>
      <c r="F10" s="711">
        <v>88</v>
      </c>
      <c r="G10" s="711">
        <v>4</v>
      </c>
      <c r="H10" s="711">
        <v>2</v>
      </c>
      <c r="I10" s="711">
        <v>6</v>
      </c>
      <c r="J10" s="711">
        <v>30</v>
      </c>
      <c r="K10" s="711">
        <v>13</v>
      </c>
      <c r="L10" s="711">
        <v>11</v>
      </c>
      <c r="M10" s="711">
        <v>94</v>
      </c>
      <c r="N10" s="724">
        <v>16</v>
      </c>
      <c r="O10" s="719"/>
    </row>
    <row r="11" spans="1:15" s="706" customFormat="1" ht="15" customHeight="1">
      <c r="A11" s="704" t="s">
        <v>587</v>
      </c>
      <c r="B11" s="711">
        <v>193</v>
      </c>
      <c r="C11" s="711">
        <v>10</v>
      </c>
      <c r="D11" s="711">
        <v>7</v>
      </c>
      <c r="E11" s="711">
        <v>58</v>
      </c>
      <c r="F11" s="711">
        <v>38</v>
      </c>
      <c r="G11" s="711">
        <v>2</v>
      </c>
      <c r="H11" s="711">
        <v>1</v>
      </c>
      <c r="I11" s="679" t="s">
        <v>41</v>
      </c>
      <c r="J11" s="711">
        <v>11</v>
      </c>
      <c r="K11" s="711">
        <v>24</v>
      </c>
      <c r="L11" s="711">
        <v>3</v>
      </c>
      <c r="M11" s="711">
        <v>31</v>
      </c>
      <c r="N11" s="724">
        <v>8</v>
      </c>
      <c r="O11" s="719"/>
    </row>
    <row r="12" spans="1:15" s="706" customFormat="1" ht="15" customHeight="1">
      <c r="A12" s="704" t="s">
        <v>588</v>
      </c>
      <c r="B12" s="711">
        <v>344</v>
      </c>
      <c r="C12" s="711">
        <v>9</v>
      </c>
      <c r="D12" s="711">
        <v>7</v>
      </c>
      <c r="E12" s="711">
        <v>96</v>
      </c>
      <c r="F12" s="711">
        <v>75</v>
      </c>
      <c r="G12" s="711">
        <v>1</v>
      </c>
      <c r="H12" s="711">
        <v>5</v>
      </c>
      <c r="I12" s="711">
        <v>4</v>
      </c>
      <c r="J12" s="711">
        <v>16</v>
      </c>
      <c r="K12" s="711">
        <v>19</v>
      </c>
      <c r="L12" s="711">
        <v>16</v>
      </c>
      <c r="M12" s="711">
        <v>84</v>
      </c>
      <c r="N12" s="724">
        <v>12</v>
      </c>
      <c r="O12" s="719"/>
    </row>
    <row r="13" spans="1:15" s="706" customFormat="1" ht="15" customHeight="1">
      <c r="A13" s="704" t="s">
        <v>589</v>
      </c>
      <c r="B13" s="711">
        <v>661</v>
      </c>
      <c r="C13" s="711">
        <v>14</v>
      </c>
      <c r="D13" s="711">
        <v>11</v>
      </c>
      <c r="E13" s="711">
        <v>188</v>
      </c>
      <c r="F13" s="711">
        <v>126</v>
      </c>
      <c r="G13" s="711">
        <v>5</v>
      </c>
      <c r="H13" s="711">
        <v>3</v>
      </c>
      <c r="I13" s="711">
        <v>3</v>
      </c>
      <c r="J13" s="711">
        <v>24</v>
      </c>
      <c r="K13" s="711">
        <v>61</v>
      </c>
      <c r="L13" s="711">
        <v>19</v>
      </c>
      <c r="M13" s="711">
        <v>175</v>
      </c>
      <c r="N13" s="724">
        <v>32</v>
      </c>
      <c r="O13" s="719"/>
    </row>
    <row r="14" spans="1:15" s="706" customFormat="1" ht="15" customHeight="1">
      <c r="A14" s="704" t="s">
        <v>590</v>
      </c>
      <c r="B14" s="711">
        <v>809</v>
      </c>
      <c r="C14" s="711">
        <v>18</v>
      </c>
      <c r="D14" s="711">
        <v>17</v>
      </c>
      <c r="E14" s="711">
        <v>218</v>
      </c>
      <c r="F14" s="711">
        <v>160</v>
      </c>
      <c r="G14" s="711">
        <v>4</v>
      </c>
      <c r="H14" s="711">
        <v>16</v>
      </c>
      <c r="I14" s="711">
        <v>8</v>
      </c>
      <c r="J14" s="711">
        <v>43</v>
      </c>
      <c r="K14" s="711">
        <v>81</v>
      </c>
      <c r="L14" s="711">
        <v>47</v>
      </c>
      <c r="M14" s="711">
        <v>177</v>
      </c>
      <c r="N14" s="724">
        <v>20</v>
      </c>
      <c r="O14" s="719"/>
    </row>
    <row r="15" spans="1:15" s="706" customFormat="1" ht="15" customHeight="1">
      <c r="A15" s="704" t="s">
        <v>591</v>
      </c>
      <c r="B15" s="711">
        <v>192</v>
      </c>
      <c r="C15" s="711">
        <v>6</v>
      </c>
      <c r="D15" s="711">
        <v>5</v>
      </c>
      <c r="E15" s="711">
        <v>50</v>
      </c>
      <c r="F15" s="711">
        <v>25</v>
      </c>
      <c r="G15" s="711">
        <v>2</v>
      </c>
      <c r="H15" s="711">
        <v>1</v>
      </c>
      <c r="I15" s="679" t="s">
        <v>41</v>
      </c>
      <c r="J15" s="711">
        <v>5</v>
      </c>
      <c r="K15" s="711">
        <v>18</v>
      </c>
      <c r="L15" s="711">
        <v>4</v>
      </c>
      <c r="M15" s="711">
        <v>70</v>
      </c>
      <c r="N15" s="724">
        <v>6</v>
      </c>
      <c r="O15" s="719"/>
    </row>
    <row r="16" spans="1:15" s="706" customFormat="1" ht="15" customHeight="1">
      <c r="A16" s="704" t="s">
        <v>592</v>
      </c>
      <c r="B16" s="711">
        <v>561</v>
      </c>
      <c r="C16" s="711">
        <v>10</v>
      </c>
      <c r="D16" s="711">
        <v>7</v>
      </c>
      <c r="E16" s="711">
        <v>149</v>
      </c>
      <c r="F16" s="711">
        <v>99</v>
      </c>
      <c r="G16" s="711">
        <v>7</v>
      </c>
      <c r="H16" s="711">
        <v>2</v>
      </c>
      <c r="I16" s="711">
        <v>3</v>
      </c>
      <c r="J16" s="711">
        <v>33</v>
      </c>
      <c r="K16" s="711">
        <v>17</v>
      </c>
      <c r="L16" s="711">
        <v>14</v>
      </c>
      <c r="M16" s="711">
        <v>203</v>
      </c>
      <c r="N16" s="724">
        <v>17</v>
      </c>
      <c r="O16" s="719"/>
    </row>
    <row r="17" spans="1:15" s="706" customFormat="1" ht="15" customHeight="1">
      <c r="A17" s="704" t="s">
        <v>593</v>
      </c>
      <c r="B17" s="711">
        <v>262</v>
      </c>
      <c r="C17" s="711">
        <v>5</v>
      </c>
      <c r="D17" s="711">
        <v>4</v>
      </c>
      <c r="E17" s="711">
        <v>89</v>
      </c>
      <c r="F17" s="711">
        <v>48</v>
      </c>
      <c r="G17" s="711">
        <v>1</v>
      </c>
      <c r="H17" s="711">
        <v>1</v>
      </c>
      <c r="I17" s="679" t="s">
        <v>41</v>
      </c>
      <c r="J17" s="711">
        <v>16</v>
      </c>
      <c r="K17" s="711">
        <v>17</v>
      </c>
      <c r="L17" s="711">
        <v>6</v>
      </c>
      <c r="M17" s="711">
        <v>61</v>
      </c>
      <c r="N17" s="724">
        <v>14</v>
      </c>
      <c r="O17" s="719"/>
    </row>
    <row r="18" spans="1:15" s="706" customFormat="1" ht="15" customHeight="1">
      <c r="A18" s="704" t="s">
        <v>594</v>
      </c>
      <c r="B18" s="711">
        <v>346</v>
      </c>
      <c r="C18" s="711">
        <v>8</v>
      </c>
      <c r="D18" s="711">
        <v>7</v>
      </c>
      <c r="E18" s="711">
        <v>92</v>
      </c>
      <c r="F18" s="711">
        <v>60</v>
      </c>
      <c r="G18" s="711">
        <v>1</v>
      </c>
      <c r="H18" s="711">
        <v>1</v>
      </c>
      <c r="I18" s="679" t="s">
        <v>41</v>
      </c>
      <c r="J18" s="711">
        <v>33</v>
      </c>
      <c r="K18" s="711">
        <v>26</v>
      </c>
      <c r="L18" s="711">
        <v>13</v>
      </c>
      <c r="M18" s="711">
        <v>93</v>
      </c>
      <c r="N18" s="724">
        <v>12</v>
      </c>
      <c r="O18" s="719"/>
    </row>
    <row r="19" spans="1:15" s="706" customFormat="1" ht="15" customHeight="1">
      <c r="A19" s="704" t="s">
        <v>595</v>
      </c>
      <c r="B19" s="711">
        <v>716</v>
      </c>
      <c r="C19" s="711">
        <v>18</v>
      </c>
      <c r="D19" s="711">
        <v>7</v>
      </c>
      <c r="E19" s="711">
        <v>211</v>
      </c>
      <c r="F19" s="711">
        <v>123</v>
      </c>
      <c r="G19" s="711">
        <v>6</v>
      </c>
      <c r="H19" s="711">
        <v>4</v>
      </c>
      <c r="I19" s="711">
        <v>4</v>
      </c>
      <c r="J19" s="711">
        <v>19</v>
      </c>
      <c r="K19" s="711">
        <v>77</v>
      </c>
      <c r="L19" s="711">
        <v>23</v>
      </c>
      <c r="M19" s="711">
        <v>198</v>
      </c>
      <c r="N19" s="724">
        <v>26</v>
      </c>
      <c r="O19" s="719"/>
    </row>
    <row r="20" spans="1:15" s="706" customFormat="1" ht="15" customHeight="1">
      <c r="A20" s="704" t="s">
        <v>596</v>
      </c>
      <c r="B20" s="711">
        <v>219</v>
      </c>
      <c r="C20" s="711">
        <v>8</v>
      </c>
      <c r="D20" s="711">
        <v>8</v>
      </c>
      <c r="E20" s="711">
        <v>60</v>
      </c>
      <c r="F20" s="711">
        <v>51</v>
      </c>
      <c r="G20" s="711">
        <v>1</v>
      </c>
      <c r="H20" s="711">
        <v>2</v>
      </c>
      <c r="I20" s="711">
        <v>3</v>
      </c>
      <c r="J20" s="711">
        <v>11</v>
      </c>
      <c r="K20" s="711">
        <v>12</v>
      </c>
      <c r="L20" s="711">
        <v>5</v>
      </c>
      <c r="M20" s="711">
        <v>52</v>
      </c>
      <c r="N20" s="724">
        <v>6</v>
      </c>
      <c r="O20" s="719"/>
    </row>
    <row r="21" spans="1:15" s="706" customFormat="1" ht="15" customHeight="1">
      <c r="A21" s="704" t="s">
        <v>597</v>
      </c>
      <c r="B21" s="711">
        <v>320</v>
      </c>
      <c r="C21" s="711">
        <v>6</v>
      </c>
      <c r="D21" s="711">
        <v>13</v>
      </c>
      <c r="E21" s="711">
        <v>88</v>
      </c>
      <c r="F21" s="711">
        <v>66</v>
      </c>
      <c r="G21" s="711">
        <v>2</v>
      </c>
      <c r="H21" s="711">
        <v>4</v>
      </c>
      <c r="I21" s="711">
        <v>2</v>
      </c>
      <c r="J21" s="711">
        <v>24</v>
      </c>
      <c r="K21" s="711">
        <v>31</v>
      </c>
      <c r="L21" s="711">
        <v>11</v>
      </c>
      <c r="M21" s="711">
        <v>65</v>
      </c>
      <c r="N21" s="724">
        <v>8</v>
      </c>
      <c r="O21" s="719"/>
    </row>
    <row r="22" spans="1:15" s="706" customFormat="1" ht="15" customHeight="1">
      <c r="A22" s="704" t="s">
        <v>458</v>
      </c>
      <c r="B22" s="711">
        <v>580</v>
      </c>
      <c r="C22" s="711">
        <v>20</v>
      </c>
      <c r="D22" s="711">
        <v>18</v>
      </c>
      <c r="E22" s="711">
        <v>159</v>
      </c>
      <c r="F22" s="711">
        <v>129</v>
      </c>
      <c r="G22" s="711">
        <v>7</v>
      </c>
      <c r="H22" s="711">
        <v>5</v>
      </c>
      <c r="I22" s="711">
        <v>2</v>
      </c>
      <c r="J22" s="711">
        <v>18</v>
      </c>
      <c r="K22" s="711">
        <v>34</v>
      </c>
      <c r="L22" s="711">
        <v>24</v>
      </c>
      <c r="M22" s="711">
        <v>141</v>
      </c>
      <c r="N22" s="724">
        <v>23</v>
      </c>
      <c r="O22" s="719"/>
    </row>
    <row r="23" spans="1:15" s="706" customFormat="1" ht="15" customHeight="1">
      <c r="A23" s="704" t="s">
        <v>598</v>
      </c>
      <c r="B23" s="711">
        <v>327</v>
      </c>
      <c r="C23" s="711">
        <v>9</v>
      </c>
      <c r="D23" s="711">
        <v>7</v>
      </c>
      <c r="E23" s="711">
        <v>107</v>
      </c>
      <c r="F23" s="711">
        <v>66</v>
      </c>
      <c r="G23" s="711">
        <v>1</v>
      </c>
      <c r="H23" s="679" t="s">
        <v>41</v>
      </c>
      <c r="I23" s="679" t="s">
        <v>41</v>
      </c>
      <c r="J23" s="711">
        <v>17</v>
      </c>
      <c r="K23" s="711">
        <v>26</v>
      </c>
      <c r="L23" s="711">
        <v>4</v>
      </c>
      <c r="M23" s="711">
        <v>75</v>
      </c>
      <c r="N23" s="724">
        <v>15</v>
      </c>
      <c r="O23" s="719"/>
    </row>
    <row r="24" spans="1:15" s="647" customFormat="1" ht="15" customHeight="1">
      <c r="A24" s="726"/>
    </row>
    <row r="25" spans="1:15" s="647" customFormat="1" ht="15" customHeight="1"/>
    <row r="26" spans="1:15" s="647" customFormat="1" ht="15" customHeight="1"/>
    <row r="27" spans="1:15" s="647" customFormat="1" ht="15" customHeight="1"/>
    <row r="28" spans="1:15" s="647" customFormat="1" ht="15" customHeight="1"/>
    <row r="29" spans="1:15" s="647" customFormat="1" ht="15" customHeight="1"/>
    <row r="30" spans="1:15" s="647" customFormat="1" ht="15" customHeight="1"/>
    <row r="31" spans="1:15" s="647" customFormat="1" ht="15" customHeight="1"/>
    <row r="32" spans="1:15" s="647" customFormat="1" ht="15" customHeight="1"/>
    <row r="33" s="647" customFormat="1" ht="15" customHeight="1"/>
    <row r="34" s="647" customFormat="1" ht="15" customHeight="1"/>
    <row r="35" s="647" customFormat="1" ht="15" customHeight="1"/>
    <row r="36" s="647" customFormat="1" ht="15" customHeight="1"/>
    <row r="37" s="647" customFormat="1" ht="15" customHeight="1"/>
    <row r="38" s="647" customFormat="1" ht="15" customHeight="1"/>
    <row r="39" s="647" customFormat="1" ht="15" customHeight="1"/>
    <row r="40" s="647" customFormat="1" ht="15" customHeight="1"/>
    <row r="41" s="647" customFormat="1" ht="15" customHeight="1"/>
    <row r="42" s="647" customFormat="1" ht="15" customHeight="1"/>
    <row r="43" s="647" customFormat="1" ht="15" customHeight="1"/>
    <row r="44" s="647" customFormat="1" ht="15" customHeight="1"/>
    <row r="45" s="647" customFormat="1" ht="15" customHeight="1"/>
    <row r="46" s="647" customFormat="1" ht="15" customHeight="1"/>
    <row r="47" s="647" customFormat="1" ht="15" customHeight="1"/>
  </sheetData>
  <mergeCells count="16">
    <mergeCell ref="N3:N5"/>
    <mergeCell ref="A1:M1"/>
    <mergeCell ref="A2:N2"/>
    <mergeCell ref="A3:A5"/>
    <mergeCell ref="B3:B5"/>
    <mergeCell ref="C3:C5"/>
    <mergeCell ref="D3:D5"/>
    <mergeCell ref="E3:E5"/>
    <mergeCell ref="F3:F5"/>
    <mergeCell ref="G3:G5"/>
    <mergeCell ref="H3:H5"/>
    <mergeCell ref="I3:I5"/>
    <mergeCell ref="J3:J5"/>
    <mergeCell ref="K3:K5"/>
    <mergeCell ref="L3:L5"/>
    <mergeCell ref="M3:M5"/>
  </mergeCells>
  <hyperlinks>
    <hyperlink ref="A2" location="'spis tablic'!A1" display="'spis tablic'!A1" xr:uid="{00000000-0004-0000-4400-000000000000}"/>
    <hyperlink ref="A2:N2" location="'Spis tablic_DZIAŁ V'!A1" display="'Spis tablic_DZIAŁ V'!A1" xr:uid="{00000000-0004-0000-4400-000001000000}"/>
  </hyperlink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O183"/>
  <sheetViews>
    <sheetView topLeftCell="A10" zoomScaleNormal="100" workbookViewId="0">
      <selection activeCell="B11" sqref="B11"/>
    </sheetView>
  </sheetViews>
  <sheetFormatPr defaultColWidth="9.109375" defaultRowHeight="11.4"/>
  <cols>
    <col min="1" max="1" width="25.6640625" style="640" customWidth="1"/>
    <col min="2" max="9" width="14.6640625" style="640" customWidth="1"/>
    <col min="10" max="11" width="9.109375" style="641"/>
    <col min="12" max="12" width="19.88671875" style="640" customWidth="1"/>
    <col min="13" max="16384" width="9.109375" style="640"/>
  </cols>
  <sheetData>
    <row r="1" spans="1:15" ht="50.1" customHeight="1">
      <c r="A1" s="2374" t="s">
        <v>2190</v>
      </c>
      <c r="B1" s="2389"/>
      <c r="C1" s="2389"/>
      <c r="D1" s="2389"/>
      <c r="E1" s="2389"/>
      <c r="F1" s="2389"/>
      <c r="G1" s="2389"/>
      <c r="H1" s="2389"/>
      <c r="I1" s="2389"/>
    </row>
    <row r="2" spans="1:15" s="701" customFormat="1" ht="24.9" customHeight="1">
      <c r="A2" s="2376" t="s">
        <v>11</v>
      </c>
      <c r="B2" s="2376"/>
      <c r="C2" s="2376"/>
      <c r="D2" s="2376"/>
      <c r="E2" s="2376"/>
      <c r="F2" s="2376"/>
      <c r="G2" s="2376"/>
      <c r="H2" s="2376"/>
      <c r="I2" s="2376"/>
      <c r="J2" s="715"/>
      <c r="K2" s="715"/>
    </row>
    <row r="3" spans="1:15" s="647" customFormat="1" ht="24.6" customHeight="1">
      <c r="A3" s="2410" t="s">
        <v>360</v>
      </c>
      <c r="B3" s="2413" t="s">
        <v>1052</v>
      </c>
      <c r="C3" s="2413" t="s">
        <v>1053</v>
      </c>
      <c r="D3" s="2410"/>
      <c r="E3" s="2383"/>
      <c r="F3" s="2413" t="s">
        <v>1054</v>
      </c>
      <c r="G3" s="2410"/>
      <c r="H3" s="2410"/>
      <c r="I3" s="2410"/>
      <c r="J3" s="1830"/>
      <c r="K3" s="1830"/>
    </row>
    <row r="4" spans="1:15" s="647" customFormat="1" ht="24.9" customHeight="1">
      <c r="A4" s="2411"/>
      <c r="B4" s="2414"/>
      <c r="C4" s="2414"/>
      <c r="D4" s="2411"/>
      <c r="E4" s="2384"/>
      <c r="F4" s="2414"/>
      <c r="G4" s="2411"/>
      <c r="H4" s="2411"/>
      <c r="I4" s="2411"/>
      <c r="J4" s="1830"/>
      <c r="K4" s="1830"/>
      <c r="L4" s="1831"/>
    </row>
    <row r="5" spans="1:15" s="647" customFormat="1" ht="24.9" customHeight="1">
      <c r="A5" s="2411"/>
      <c r="B5" s="2414"/>
      <c r="C5" s="2415"/>
      <c r="D5" s="2412"/>
      <c r="E5" s="2385"/>
      <c r="F5" s="2415"/>
      <c r="G5" s="2412"/>
      <c r="H5" s="2412"/>
      <c r="I5" s="2412"/>
      <c r="J5" s="1830"/>
      <c r="K5" s="1830"/>
      <c r="L5" s="1831"/>
    </row>
    <row r="6" spans="1:15" s="647" customFormat="1" ht="24.9" customHeight="1">
      <c r="A6" s="2411"/>
      <c r="B6" s="2414"/>
      <c r="C6" s="2381" t="s">
        <v>1055</v>
      </c>
      <c r="D6" s="2400" t="s">
        <v>1056</v>
      </c>
      <c r="E6" s="2381" t="s">
        <v>1057</v>
      </c>
      <c r="F6" s="2380" t="s">
        <v>1058</v>
      </c>
      <c r="G6" s="2380" t="s">
        <v>1059</v>
      </c>
      <c r="H6" s="2380" t="s">
        <v>1060</v>
      </c>
      <c r="I6" s="2413" t="s">
        <v>1061</v>
      </c>
      <c r="J6" s="646"/>
      <c r="K6" s="1830"/>
      <c r="L6" s="1830"/>
      <c r="M6" s="1830"/>
      <c r="N6" s="1830"/>
      <c r="O6" s="646"/>
    </row>
    <row r="7" spans="1:15" s="647" customFormat="1" ht="24.9" customHeight="1">
      <c r="A7" s="2411"/>
      <c r="B7" s="2414"/>
      <c r="C7" s="2381"/>
      <c r="D7" s="2401"/>
      <c r="E7" s="2381"/>
      <c r="F7" s="2381"/>
      <c r="G7" s="2381"/>
      <c r="H7" s="2381"/>
      <c r="I7" s="2414"/>
      <c r="J7" s="646"/>
      <c r="K7" s="1830"/>
      <c r="L7" s="1830"/>
      <c r="M7" s="1830"/>
      <c r="N7" s="1830"/>
      <c r="O7" s="646"/>
    </row>
    <row r="8" spans="1:15" s="647" customFormat="1" ht="24.9" customHeight="1">
      <c r="A8" s="2412"/>
      <c r="B8" s="2415"/>
      <c r="C8" s="2394"/>
      <c r="D8" s="2402"/>
      <c r="E8" s="2394"/>
      <c r="F8" s="2394"/>
      <c r="G8" s="2394"/>
      <c r="H8" s="2394"/>
      <c r="I8" s="2415"/>
      <c r="J8" s="646"/>
      <c r="K8" s="1830"/>
      <c r="L8" s="1830"/>
      <c r="M8" s="1830"/>
      <c r="N8" s="1830"/>
      <c r="O8" s="646"/>
    </row>
    <row r="9" spans="1:15" s="706" customFormat="1" ht="15" customHeight="1">
      <c r="A9" s="704" t="s">
        <v>2892</v>
      </c>
      <c r="B9" s="728">
        <v>3911</v>
      </c>
      <c r="C9" s="729">
        <v>2175</v>
      </c>
      <c r="D9" s="729">
        <v>2508</v>
      </c>
      <c r="E9" s="729">
        <v>418640</v>
      </c>
      <c r="F9" s="730">
        <v>572</v>
      </c>
      <c r="G9" s="731">
        <v>146</v>
      </c>
      <c r="H9" s="729">
        <v>1898</v>
      </c>
      <c r="I9" s="732">
        <v>1330</v>
      </c>
      <c r="J9" s="719"/>
      <c r="K9" s="733"/>
    </row>
    <row r="10" spans="1:15" s="706" customFormat="1" ht="15" customHeight="1">
      <c r="A10" s="707" t="s">
        <v>1062</v>
      </c>
      <c r="B10" s="734">
        <v>3913</v>
      </c>
      <c r="C10" s="735">
        <v>2162</v>
      </c>
      <c r="D10" s="735">
        <v>2503</v>
      </c>
      <c r="E10" s="735">
        <v>421370</v>
      </c>
      <c r="F10" s="736">
        <v>608</v>
      </c>
      <c r="G10" s="737">
        <v>154</v>
      </c>
      <c r="H10" s="735">
        <v>1897</v>
      </c>
      <c r="I10" s="738">
        <v>1358</v>
      </c>
      <c r="J10" s="719"/>
      <c r="K10" s="733"/>
    </row>
    <row r="11" spans="1:15" s="706" customFormat="1" ht="15" customHeight="1">
      <c r="A11" s="704" t="s">
        <v>584</v>
      </c>
      <c r="B11" s="728">
        <v>282</v>
      </c>
      <c r="C11" s="729">
        <v>158</v>
      </c>
      <c r="D11" s="729">
        <v>202</v>
      </c>
      <c r="E11" s="729">
        <v>34799</v>
      </c>
      <c r="F11" s="730">
        <v>55</v>
      </c>
      <c r="G11" s="731">
        <v>12</v>
      </c>
      <c r="H11" s="731">
        <v>148</v>
      </c>
      <c r="I11" s="739">
        <v>112</v>
      </c>
      <c r="J11" s="719"/>
      <c r="K11" s="740"/>
    </row>
    <row r="12" spans="1:15" s="706" customFormat="1" ht="15" customHeight="1">
      <c r="A12" s="704" t="s">
        <v>585</v>
      </c>
      <c r="B12" s="728">
        <v>214</v>
      </c>
      <c r="C12" s="729">
        <v>99</v>
      </c>
      <c r="D12" s="729">
        <v>113</v>
      </c>
      <c r="E12" s="729">
        <v>20313</v>
      </c>
      <c r="F12" s="730">
        <v>24</v>
      </c>
      <c r="G12" s="731">
        <v>9</v>
      </c>
      <c r="H12" s="731">
        <v>79</v>
      </c>
      <c r="I12" s="739">
        <v>66</v>
      </c>
      <c r="J12" s="719"/>
      <c r="K12" s="740"/>
    </row>
    <row r="13" spans="1:15" s="706" customFormat="1" ht="15" customHeight="1">
      <c r="A13" s="704" t="s">
        <v>586</v>
      </c>
      <c r="B13" s="728">
        <v>236</v>
      </c>
      <c r="C13" s="729">
        <v>132</v>
      </c>
      <c r="D13" s="729">
        <v>139</v>
      </c>
      <c r="E13" s="729">
        <v>22207</v>
      </c>
      <c r="F13" s="730">
        <v>40</v>
      </c>
      <c r="G13" s="731">
        <v>6</v>
      </c>
      <c r="H13" s="731">
        <v>103</v>
      </c>
      <c r="I13" s="739">
        <v>75</v>
      </c>
      <c r="J13" s="719"/>
      <c r="K13" s="740"/>
    </row>
    <row r="14" spans="1:15" s="706" customFormat="1" ht="15" customHeight="1">
      <c r="A14" s="704" t="s">
        <v>587</v>
      </c>
      <c r="B14" s="728">
        <v>77</v>
      </c>
      <c r="C14" s="729">
        <v>60</v>
      </c>
      <c r="D14" s="729">
        <v>73</v>
      </c>
      <c r="E14" s="729">
        <v>11955</v>
      </c>
      <c r="F14" s="730">
        <v>17</v>
      </c>
      <c r="G14" s="731">
        <v>4</v>
      </c>
      <c r="H14" s="731">
        <v>63</v>
      </c>
      <c r="I14" s="739">
        <v>38</v>
      </c>
      <c r="J14" s="719"/>
      <c r="K14" s="740"/>
    </row>
    <row r="15" spans="1:15" s="706" customFormat="1" ht="15" customHeight="1">
      <c r="A15" s="704" t="s">
        <v>588</v>
      </c>
      <c r="B15" s="728">
        <v>192</v>
      </c>
      <c r="C15" s="729">
        <v>114</v>
      </c>
      <c r="D15" s="729">
        <v>138</v>
      </c>
      <c r="E15" s="729">
        <v>22555</v>
      </c>
      <c r="F15" s="730">
        <v>30</v>
      </c>
      <c r="G15" s="731">
        <v>9</v>
      </c>
      <c r="H15" s="731">
        <v>108</v>
      </c>
      <c r="I15" s="739">
        <v>74</v>
      </c>
      <c r="J15" s="719"/>
      <c r="K15" s="740"/>
    </row>
    <row r="16" spans="1:15" s="706" customFormat="1" ht="15" customHeight="1">
      <c r="A16" s="704" t="s">
        <v>589</v>
      </c>
      <c r="B16" s="728">
        <v>424</v>
      </c>
      <c r="C16" s="729">
        <v>232</v>
      </c>
      <c r="D16" s="729">
        <v>270</v>
      </c>
      <c r="E16" s="729">
        <v>41347</v>
      </c>
      <c r="F16" s="730">
        <v>58</v>
      </c>
      <c r="G16" s="731">
        <v>17</v>
      </c>
      <c r="H16" s="731">
        <v>196</v>
      </c>
      <c r="I16" s="739">
        <v>128</v>
      </c>
      <c r="J16" s="719"/>
      <c r="K16" s="740"/>
    </row>
    <row r="17" spans="1:11" s="706" customFormat="1" ht="15" customHeight="1">
      <c r="A17" s="704" t="s">
        <v>590</v>
      </c>
      <c r="B17" s="728">
        <v>312</v>
      </c>
      <c r="C17" s="729">
        <v>214</v>
      </c>
      <c r="D17" s="729">
        <v>243</v>
      </c>
      <c r="E17" s="729">
        <v>39441</v>
      </c>
      <c r="F17" s="730">
        <v>85</v>
      </c>
      <c r="G17" s="731">
        <v>22</v>
      </c>
      <c r="H17" s="731">
        <v>187</v>
      </c>
      <c r="I17" s="739">
        <v>135</v>
      </c>
      <c r="J17" s="719"/>
      <c r="K17" s="740"/>
    </row>
    <row r="18" spans="1:11" s="706" customFormat="1" ht="15" customHeight="1">
      <c r="A18" s="704" t="s">
        <v>591</v>
      </c>
      <c r="B18" s="728">
        <v>165</v>
      </c>
      <c r="C18" s="729">
        <v>70</v>
      </c>
      <c r="D18" s="729">
        <v>80</v>
      </c>
      <c r="E18" s="729">
        <v>14634</v>
      </c>
      <c r="F18" s="730">
        <v>18</v>
      </c>
      <c r="G18" s="731">
        <v>2</v>
      </c>
      <c r="H18" s="731">
        <v>66</v>
      </c>
      <c r="I18" s="739">
        <v>32</v>
      </c>
      <c r="J18" s="719"/>
      <c r="K18" s="740"/>
    </row>
    <row r="19" spans="1:11" s="706" customFormat="1" ht="15" customHeight="1">
      <c r="A19" s="704" t="s">
        <v>592</v>
      </c>
      <c r="B19" s="728">
        <v>345</v>
      </c>
      <c r="C19" s="729">
        <v>216</v>
      </c>
      <c r="D19" s="729">
        <v>239</v>
      </c>
      <c r="E19" s="729">
        <v>37528</v>
      </c>
      <c r="F19" s="730">
        <v>36</v>
      </c>
      <c r="G19" s="731">
        <v>11</v>
      </c>
      <c r="H19" s="731">
        <v>186</v>
      </c>
      <c r="I19" s="739">
        <v>104</v>
      </c>
      <c r="J19" s="719"/>
      <c r="K19" s="740"/>
    </row>
    <row r="20" spans="1:11" s="706" customFormat="1" ht="15" customHeight="1">
      <c r="A20" s="704" t="s">
        <v>593</v>
      </c>
      <c r="B20" s="728">
        <v>176</v>
      </c>
      <c r="C20" s="729">
        <v>107</v>
      </c>
      <c r="D20" s="729">
        <v>125</v>
      </c>
      <c r="E20" s="729">
        <v>15606</v>
      </c>
      <c r="F20" s="730">
        <v>21</v>
      </c>
      <c r="G20" s="731">
        <v>14</v>
      </c>
      <c r="H20" s="731">
        <v>84</v>
      </c>
      <c r="I20" s="739">
        <v>72</v>
      </c>
      <c r="J20" s="719"/>
      <c r="K20" s="740"/>
    </row>
    <row r="21" spans="1:11" s="706" customFormat="1" ht="15" customHeight="1">
      <c r="A21" s="704" t="s">
        <v>594</v>
      </c>
      <c r="B21" s="728">
        <v>291</v>
      </c>
      <c r="C21" s="729">
        <v>106</v>
      </c>
      <c r="D21" s="729">
        <v>122</v>
      </c>
      <c r="E21" s="729">
        <v>20156</v>
      </c>
      <c r="F21" s="730">
        <v>32</v>
      </c>
      <c r="G21" s="731">
        <v>4</v>
      </c>
      <c r="H21" s="731">
        <v>84</v>
      </c>
      <c r="I21" s="739">
        <v>74</v>
      </c>
      <c r="J21" s="719"/>
      <c r="K21" s="740"/>
    </row>
    <row r="22" spans="1:11" s="706" customFormat="1" ht="15" customHeight="1">
      <c r="A22" s="704" t="s">
        <v>595</v>
      </c>
      <c r="B22" s="728">
        <v>331</v>
      </c>
      <c r="C22" s="729">
        <v>215</v>
      </c>
      <c r="D22" s="729">
        <v>250</v>
      </c>
      <c r="E22" s="729">
        <v>48415</v>
      </c>
      <c r="F22" s="730">
        <v>57</v>
      </c>
      <c r="G22" s="731">
        <v>11</v>
      </c>
      <c r="H22" s="731">
        <v>205</v>
      </c>
      <c r="I22" s="739">
        <v>142</v>
      </c>
      <c r="J22" s="719"/>
      <c r="K22" s="740"/>
    </row>
    <row r="23" spans="1:11" s="706" customFormat="1" ht="15" customHeight="1">
      <c r="A23" s="704" t="s">
        <v>596</v>
      </c>
      <c r="B23" s="728">
        <v>114</v>
      </c>
      <c r="C23" s="729">
        <v>69</v>
      </c>
      <c r="D23" s="729">
        <v>81</v>
      </c>
      <c r="E23" s="729">
        <v>15251</v>
      </c>
      <c r="F23" s="730">
        <v>25</v>
      </c>
      <c r="G23" s="731">
        <v>7</v>
      </c>
      <c r="H23" s="731">
        <v>55</v>
      </c>
      <c r="I23" s="739">
        <v>47</v>
      </c>
      <c r="J23" s="719"/>
      <c r="K23" s="740"/>
    </row>
    <row r="24" spans="1:11" s="706" customFormat="1" ht="15" customHeight="1">
      <c r="A24" s="704" t="s">
        <v>597</v>
      </c>
      <c r="B24" s="728">
        <v>142</v>
      </c>
      <c r="C24" s="729">
        <v>90</v>
      </c>
      <c r="D24" s="729">
        <v>102</v>
      </c>
      <c r="E24" s="729">
        <v>14976</v>
      </c>
      <c r="F24" s="730">
        <v>32</v>
      </c>
      <c r="G24" s="731">
        <v>9</v>
      </c>
      <c r="H24" s="731">
        <v>77</v>
      </c>
      <c r="I24" s="739">
        <v>69</v>
      </c>
      <c r="J24" s="719"/>
      <c r="K24" s="740"/>
    </row>
    <row r="25" spans="1:11" s="706" customFormat="1" ht="15" customHeight="1">
      <c r="A25" s="704" t="s">
        <v>458</v>
      </c>
      <c r="B25" s="728">
        <v>304</v>
      </c>
      <c r="C25" s="729">
        <v>186</v>
      </c>
      <c r="D25" s="729">
        <v>218</v>
      </c>
      <c r="E25" s="729">
        <v>38959</v>
      </c>
      <c r="F25" s="730">
        <v>50</v>
      </c>
      <c r="G25" s="731">
        <v>9</v>
      </c>
      <c r="H25" s="731">
        <v>174</v>
      </c>
      <c r="I25" s="739">
        <v>149</v>
      </c>
      <c r="J25" s="719"/>
      <c r="K25" s="740"/>
    </row>
    <row r="26" spans="1:11" s="706" customFormat="1" ht="15" customHeight="1">
      <c r="A26" s="704" t="s">
        <v>598</v>
      </c>
      <c r="B26" s="728">
        <v>308</v>
      </c>
      <c r="C26" s="729">
        <v>94</v>
      </c>
      <c r="D26" s="729">
        <v>108</v>
      </c>
      <c r="E26" s="729">
        <v>23228</v>
      </c>
      <c r="F26" s="730">
        <v>28</v>
      </c>
      <c r="G26" s="731">
        <v>8</v>
      </c>
      <c r="H26" s="731">
        <v>82</v>
      </c>
      <c r="I26" s="739">
        <v>41</v>
      </c>
      <c r="J26" s="719"/>
      <c r="K26" s="719"/>
    </row>
    <row r="27" spans="1:11" s="647" customFormat="1" ht="15" customHeight="1">
      <c r="J27" s="646"/>
      <c r="K27" s="646"/>
    </row>
    <row r="28" spans="1:11" s="647" customFormat="1" ht="15" customHeight="1">
      <c r="J28" s="646"/>
      <c r="K28" s="646"/>
    </row>
    <row r="29" spans="1:11" s="647" customFormat="1" ht="15" customHeight="1">
      <c r="J29" s="646"/>
      <c r="K29" s="646"/>
    </row>
    <row r="30" spans="1:11" s="647" customFormat="1" ht="15" customHeight="1">
      <c r="J30" s="646"/>
      <c r="K30" s="646"/>
    </row>
    <row r="31" spans="1:11" s="647" customFormat="1" ht="15" customHeight="1">
      <c r="J31" s="646"/>
      <c r="K31" s="646"/>
    </row>
    <row r="32" spans="1:11" s="647" customFormat="1" ht="15" customHeight="1">
      <c r="J32" s="646"/>
      <c r="K32" s="646"/>
    </row>
    <row r="33" spans="10:11" s="647" customFormat="1" ht="15" customHeight="1">
      <c r="J33" s="646"/>
      <c r="K33" s="646"/>
    </row>
    <row r="34" spans="10:11" s="647" customFormat="1" ht="15" customHeight="1">
      <c r="J34" s="646"/>
      <c r="K34" s="646"/>
    </row>
    <row r="35" spans="10:11" s="647" customFormat="1" ht="15" customHeight="1">
      <c r="J35" s="646"/>
      <c r="K35" s="646"/>
    </row>
    <row r="36" spans="10:11" s="647" customFormat="1" ht="15" customHeight="1">
      <c r="J36" s="646"/>
      <c r="K36" s="646"/>
    </row>
    <row r="37" spans="10:11" s="647" customFormat="1" ht="15" customHeight="1">
      <c r="J37" s="646"/>
      <c r="K37" s="646"/>
    </row>
    <row r="38" spans="10:11" s="647" customFormat="1" ht="15" customHeight="1">
      <c r="J38" s="646"/>
      <c r="K38" s="646"/>
    </row>
    <row r="39" spans="10:11" s="647" customFormat="1" ht="15" customHeight="1">
      <c r="J39" s="646"/>
      <c r="K39" s="646"/>
    </row>
    <row r="40" spans="10:11" s="647" customFormat="1" ht="15" customHeight="1">
      <c r="J40" s="646"/>
      <c r="K40" s="646"/>
    </row>
    <row r="41" spans="10:11" s="647" customFormat="1" ht="15" customHeight="1">
      <c r="J41" s="646"/>
      <c r="K41" s="646"/>
    </row>
    <row r="42" spans="10:11" s="647" customFormat="1" ht="15" customHeight="1">
      <c r="J42" s="646"/>
      <c r="K42" s="646"/>
    </row>
    <row r="43" spans="10:11" s="647" customFormat="1" ht="15" customHeight="1">
      <c r="J43" s="646"/>
      <c r="K43" s="646"/>
    </row>
    <row r="44" spans="10:11" s="647" customFormat="1" ht="15" customHeight="1">
      <c r="J44" s="646"/>
      <c r="K44" s="646"/>
    </row>
    <row r="45" spans="10:11" s="647" customFormat="1" ht="15" customHeight="1">
      <c r="J45" s="646"/>
      <c r="K45" s="646"/>
    </row>
    <row r="46" spans="10:11" s="647" customFormat="1" ht="15" customHeight="1">
      <c r="J46" s="646"/>
      <c r="K46" s="646"/>
    </row>
    <row r="47" spans="10:11" s="647" customFormat="1" ht="15" customHeight="1">
      <c r="J47" s="646"/>
      <c r="K47" s="646"/>
    </row>
    <row r="48" spans="10:11" s="647" customFormat="1" ht="15" customHeight="1">
      <c r="J48" s="646"/>
      <c r="K48" s="646"/>
    </row>
    <row r="49" spans="10:11" s="647" customFormat="1" ht="15" customHeight="1">
      <c r="J49" s="646"/>
      <c r="K49" s="646"/>
    </row>
    <row r="50" spans="10:11" s="647" customFormat="1" ht="15" customHeight="1">
      <c r="J50" s="646"/>
      <c r="K50" s="646"/>
    </row>
    <row r="51" spans="10:11" s="647" customFormat="1" ht="15" customHeight="1">
      <c r="J51" s="646"/>
      <c r="K51" s="646"/>
    </row>
    <row r="52" spans="10:11" s="647" customFormat="1" ht="15" customHeight="1">
      <c r="J52" s="646"/>
      <c r="K52" s="646"/>
    </row>
    <row r="53" spans="10:11" s="647" customFormat="1" ht="15" customHeight="1">
      <c r="J53" s="646"/>
      <c r="K53" s="646"/>
    </row>
    <row r="54" spans="10:11" s="647" customFormat="1" ht="15" customHeight="1">
      <c r="J54" s="646"/>
      <c r="K54" s="646"/>
    </row>
    <row r="55" spans="10:11" s="647" customFormat="1" ht="15" customHeight="1">
      <c r="J55" s="646"/>
      <c r="K55" s="646"/>
    </row>
    <row r="56" spans="10:11" s="647" customFormat="1" ht="15" customHeight="1">
      <c r="J56" s="646"/>
      <c r="K56" s="646"/>
    </row>
    <row r="57" spans="10:11" s="647" customFormat="1" ht="15" customHeight="1">
      <c r="J57" s="646"/>
      <c r="K57" s="646"/>
    </row>
    <row r="58" spans="10:11" s="647" customFormat="1" ht="15" customHeight="1">
      <c r="J58" s="646"/>
      <c r="K58" s="646"/>
    </row>
    <row r="59" spans="10:11" s="647" customFormat="1" ht="15" customHeight="1">
      <c r="J59" s="646"/>
      <c r="K59" s="646"/>
    </row>
    <row r="60" spans="10:11" s="647" customFormat="1" ht="15" customHeight="1">
      <c r="J60" s="646"/>
      <c r="K60" s="646"/>
    </row>
    <row r="61" spans="10:11" s="647" customFormat="1" ht="15" customHeight="1">
      <c r="J61" s="646"/>
      <c r="K61" s="646"/>
    </row>
    <row r="62" spans="10:11" s="647" customFormat="1" ht="15" customHeight="1">
      <c r="J62" s="646"/>
      <c r="K62" s="646"/>
    </row>
    <row r="63" spans="10:11" s="647" customFormat="1" ht="15" customHeight="1">
      <c r="J63" s="646"/>
      <c r="K63" s="646"/>
    </row>
    <row r="64" spans="10:11" s="647" customFormat="1" ht="15" customHeight="1">
      <c r="J64" s="646"/>
      <c r="K64" s="646"/>
    </row>
    <row r="65" spans="10:11" s="647" customFormat="1" ht="15" customHeight="1">
      <c r="J65" s="646"/>
      <c r="K65" s="646"/>
    </row>
    <row r="66" spans="10:11" s="647" customFormat="1" ht="15" customHeight="1">
      <c r="J66" s="646"/>
      <c r="K66" s="646"/>
    </row>
    <row r="67" spans="10:11" s="647" customFormat="1" ht="15" customHeight="1">
      <c r="J67" s="646"/>
      <c r="K67" s="646"/>
    </row>
    <row r="68" spans="10:11" s="647" customFormat="1" ht="15" customHeight="1">
      <c r="J68" s="646"/>
      <c r="K68" s="646"/>
    </row>
    <row r="69" spans="10:11" s="647" customFormat="1" ht="15" customHeight="1">
      <c r="J69" s="646"/>
      <c r="K69" s="646"/>
    </row>
    <row r="70" spans="10:11" s="647" customFormat="1" ht="15" customHeight="1">
      <c r="J70" s="646"/>
      <c r="K70" s="646"/>
    </row>
    <row r="71" spans="10:11" s="647" customFormat="1" ht="15" customHeight="1">
      <c r="J71" s="646"/>
      <c r="K71" s="646"/>
    </row>
    <row r="72" spans="10:11" s="647" customFormat="1" ht="15" customHeight="1">
      <c r="J72" s="646"/>
      <c r="K72" s="646"/>
    </row>
    <row r="73" spans="10:11" s="647" customFormat="1" ht="15" customHeight="1">
      <c r="J73" s="646"/>
      <c r="K73" s="646"/>
    </row>
    <row r="74" spans="10:11" s="647" customFormat="1" ht="15" customHeight="1">
      <c r="J74" s="646"/>
      <c r="K74" s="646"/>
    </row>
    <row r="75" spans="10:11" s="647" customFormat="1" ht="15" customHeight="1">
      <c r="J75" s="646"/>
      <c r="K75" s="646"/>
    </row>
    <row r="76" spans="10:11" s="647" customFormat="1" ht="15" customHeight="1">
      <c r="J76" s="646"/>
      <c r="K76" s="646"/>
    </row>
    <row r="77" spans="10:11" s="647" customFormat="1" ht="15" customHeight="1">
      <c r="J77" s="646"/>
      <c r="K77" s="646"/>
    </row>
    <row r="78" spans="10:11" s="647" customFormat="1" ht="15" customHeight="1">
      <c r="J78" s="646"/>
      <c r="K78" s="646"/>
    </row>
    <row r="79" spans="10:11" s="647" customFormat="1" ht="15" customHeight="1">
      <c r="J79" s="646"/>
      <c r="K79" s="646"/>
    </row>
    <row r="80" spans="10:11" s="647" customFormat="1" ht="15" customHeight="1">
      <c r="J80" s="646"/>
      <c r="K80" s="646"/>
    </row>
    <row r="81" spans="10:11" s="647" customFormat="1" ht="15" customHeight="1">
      <c r="J81" s="646"/>
      <c r="K81" s="646"/>
    </row>
    <row r="82" spans="10:11" s="647" customFormat="1" ht="15" customHeight="1">
      <c r="J82" s="646"/>
      <c r="K82" s="646"/>
    </row>
    <row r="83" spans="10:11" s="647" customFormat="1" ht="15" customHeight="1">
      <c r="J83" s="646"/>
      <c r="K83" s="646"/>
    </row>
    <row r="84" spans="10:11" s="647" customFormat="1" ht="15" customHeight="1">
      <c r="J84" s="646"/>
      <c r="K84" s="646"/>
    </row>
    <row r="85" spans="10:11" s="647" customFormat="1" ht="15" customHeight="1">
      <c r="J85" s="646"/>
      <c r="K85" s="646"/>
    </row>
    <row r="86" spans="10:11" s="647" customFormat="1" ht="15" customHeight="1">
      <c r="J86" s="646"/>
      <c r="K86" s="646"/>
    </row>
    <row r="87" spans="10:11" s="647" customFormat="1" ht="15" customHeight="1">
      <c r="J87" s="646"/>
      <c r="K87" s="646"/>
    </row>
    <row r="88" spans="10:11" s="647" customFormat="1" ht="15" customHeight="1">
      <c r="J88" s="646"/>
      <c r="K88" s="646"/>
    </row>
    <row r="89" spans="10:11" s="647" customFormat="1" ht="15" customHeight="1">
      <c r="J89" s="646"/>
      <c r="K89" s="646"/>
    </row>
    <row r="90" spans="10:11" s="647" customFormat="1" ht="15" customHeight="1">
      <c r="J90" s="646"/>
      <c r="K90" s="646"/>
    </row>
    <row r="91" spans="10:11" s="647" customFormat="1" ht="15" customHeight="1">
      <c r="J91" s="646"/>
      <c r="K91" s="646"/>
    </row>
    <row r="92" spans="10:11" s="647" customFormat="1" ht="15" customHeight="1">
      <c r="J92" s="646"/>
      <c r="K92" s="646"/>
    </row>
    <row r="93" spans="10:11" s="647" customFormat="1" ht="15" customHeight="1">
      <c r="J93" s="646"/>
      <c r="K93" s="646"/>
    </row>
    <row r="94" spans="10:11" s="647" customFormat="1" ht="15" customHeight="1">
      <c r="J94" s="646"/>
      <c r="K94" s="646"/>
    </row>
    <row r="95" spans="10:11" s="647" customFormat="1" ht="15" customHeight="1">
      <c r="J95" s="646"/>
      <c r="K95" s="646"/>
    </row>
    <row r="96" spans="10:11" s="647" customFormat="1" ht="15" customHeight="1">
      <c r="J96" s="646"/>
      <c r="K96" s="646"/>
    </row>
    <row r="97" spans="10:11" s="647" customFormat="1" ht="15" customHeight="1">
      <c r="J97" s="646"/>
      <c r="K97" s="646"/>
    </row>
    <row r="98" spans="10:11" s="647" customFormat="1" ht="15" customHeight="1">
      <c r="J98" s="646"/>
      <c r="K98" s="646"/>
    </row>
    <row r="99" spans="10:11" s="647" customFormat="1" ht="15" customHeight="1">
      <c r="J99" s="646"/>
      <c r="K99" s="646"/>
    </row>
    <row r="100" spans="10:11" s="647" customFormat="1" ht="15" customHeight="1">
      <c r="J100" s="646"/>
      <c r="K100" s="646"/>
    </row>
    <row r="101" spans="10:11" s="647" customFormat="1" ht="15" customHeight="1">
      <c r="J101" s="646"/>
      <c r="K101" s="646"/>
    </row>
    <row r="102" spans="10:11" s="647" customFormat="1" ht="15" customHeight="1">
      <c r="J102" s="646"/>
      <c r="K102" s="646"/>
    </row>
    <row r="103" spans="10:11" s="647" customFormat="1" ht="15" customHeight="1">
      <c r="J103" s="646"/>
      <c r="K103" s="646"/>
    </row>
    <row r="104" spans="10:11" s="647" customFormat="1" ht="15" customHeight="1">
      <c r="J104" s="646"/>
      <c r="K104" s="646"/>
    </row>
    <row r="105" spans="10:11" s="647" customFormat="1" ht="15" customHeight="1">
      <c r="J105" s="646"/>
      <c r="K105" s="646"/>
    </row>
    <row r="106" spans="10:11" s="647" customFormat="1" ht="15" customHeight="1">
      <c r="J106" s="646"/>
      <c r="K106" s="646"/>
    </row>
    <row r="107" spans="10:11" s="647" customFormat="1" ht="15" customHeight="1">
      <c r="J107" s="646"/>
      <c r="K107" s="646"/>
    </row>
    <row r="108" spans="10:11" s="647" customFormat="1" ht="15" customHeight="1">
      <c r="J108" s="646"/>
      <c r="K108" s="646"/>
    </row>
    <row r="109" spans="10:11" s="647" customFormat="1" ht="15" customHeight="1">
      <c r="J109" s="646"/>
      <c r="K109" s="646"/>
    </row>
    <row r="110" spans="10:11" s="647" customFormat="1" ht="15" customHeight="1">
      <c r="J110" s="646"/>
      <c r="K110" s="646"/>
    </row>
    <row r="111" spans="10:11" s="647" customFormat="1" ht="15" customHeight="1">
      <c r="J111" s="646"/>
      <c r="K111" s="646"/>
    </row>
    <row r="112" spans="10:11" s="647" customFormat="1" ht="15" customHeight="1">
      <c r="J112" s="646"/>
      <c r="K112" s="646"/>
    </row>
    <row r="113" spans="10:11" s="647" customFormat="1" ht="15" customHeight="1">
      <c r="J113" s="646"/>
      <c r="K113" s="646"/>
    </row>
    <row r="114" spans="10:11" s="647" customFormat="1" ht="15" customHeight="1">
      <c r="J114" s="646"/>
      <c r="K114" s="646"/>
    </row>
    <row r="115" spans="10:11" s="647" customFormat="1" ht="15" customHeight="1">
      <c r="J115" s="646"/>
      <c r="K115" s="646"/>
    </row>
    <row r="116" spans="10:11" s="647" customFormat="1" ht="15" customHeight="1">
      <c r="J116" s="646"/>
      <c r="K116" s="646"/>
    </row>
    <row r="117" spans="10:11" s="647" customFormat="1" ht="15" customHeight="1">
      <c r="J117" s="646"/>
      <c r="K117" s="646"/>
    </row>
    <row r="118" spans="10:11" s="647" customFormat="1" ht="15" customHeight="1">
      <c r="J118" s="646"/>
      <c r="K118" s="646"/>
    </row>
    <row r="119" spans="10:11" s="647" customFormat="1" ht="15" customHeight="1">
      <c r="J119" s="646"/>
      <c r="K119" s="646"/>
    </row>
    <row r="120" spans="10:11" s="647" customFormat="1" ht="15" customHeight="1">
      <c r="J120" s="646"/>
      <c r="K120" s="646"/>
    </row>
    <row r="121" spans="10:11" s="647" customFormat="1" ht="15" customHeight="1">
      <c r="J121" s="646"/>
      <c r="K121" s="646"/>
    </row>
    <row r="122" spans="10:11" s="647" customFormat="1" ht="15" customHeight="1">
      <c r="J122" s="646"/>
      <c r="K122" s="646"/>
    </row>
    <row r="123" spans="10:11" s="647" customFormat="1" ht="15" customHeight="1">
      <c r="J123" s="646"/>
      <c r="K123" s="646"/>
    </row>
    <row r="124" spans="10:11" s="647" customFormat="1" ht="15" customHeight="1">
      <c r="J124" s="646"/>
      <c r="K124" s="646"/>
    </row>
    <row r="125" spans="10:11" s="647" customFormat="1" ht="15" customHeight="1">
      <c r="J125" s="646"/>
      <c r="K125" s="646"/>
    </row>
    <row r="126" spans="10:11" s="647" customFormat="1" ht="15" customHeight="1">
      <c r="J126" s="646"/>
      <c r="K126" s="646"/>
    </row>
    <row r="127" spans="10:11" s="647" customFormat="1" ht="15" customHeight="1">
      <c r="J127" s="646"/>
      <c r="K127" s="646"/>
    </row>
    <row r="128" spans="10:11" s="647" customFormat="1" ht="15" customHeight="1">
      <c r="J128" s="646"/>
      <c r="K128" s="646"/>
    </row>
    <row r="129" spans="10:11" s="647" customFormat="1" ht="15" customHeight="1">
      <c r="J129" s="646"/>
      <c r="K129" s="646"/>
    </row>
    <row r="130" spans="10:11" s="647" customFormat="1" ht="15" customHeight="1">
      <c r="J130" s="646"/>
      <c r="K130" s="646"/>
    </row>
    <row r="131" spans="10:11" s="647" customFormat="1" ht="15" customHeight="1">
      <c r="J131" s="646"/>
      <c r="K131" s="646"/>
    </row>
    <row r="132" spans="10:11" s="647" customFormat="1" ht="15" customHeight="1">
      <c r="J132" s="646"/>
      <c r="K132" s="646"/>
    </row>
    <row r="133" spans="10:11" s="647" customFormat="1" ht="15" customHeight="1">
      <c r="J133" s="646"/>
      <c r="K133" s="646"/>
    </row>
    <row r="134" spans="10:11" s="647" customFormat="1" ht="15" customHeight="1">
      <c r="J134" s="646"/>
      <c r="K134" s="646"/>
    </row>
    <row r="135" spans="10:11" s="647" customFormat="1" ht="15" customHeight="1">
      <c r="J135" s="646"/>
      <c r="K135" s="646"/>
    </row>
    <row r="136" spans="10:11" s="647" customFormat="1" ht="15" customHeight="1">
      <c r="J136" s="646"/>
      <c r="K136" s="646"/>
    </row>
    <row r="137" spans="10:11" s="647" customFormat="1" ht="15" customHeight="1">
      <c r="J137" s="646"/>
      <c r="K137" s="646"/>
    </row>
    <row r="138" spans="10:11" s="647" customFormat="1" ht="15" customHeight="1">
      <c r="J138" s="646"/>
      <c r="K138" s="646"/>
    </row>
    <row r="139" spans="10:11" s="647" customFormat="1" ht="15" customHeight="1">
      <c r="J139" s="646"/>
      <c r="K139" s="646"/>
    </row>
    <row r="140" spans="10:11" s="647" customFormat="1" ht="15" customHeight="1">
      <c r="J140" s="646"/>
      <c r="K140" s="646"/>
    </row>
    <row r="141" spans="10:11" s="647" customFormat="1" ht="15" customHeight="1">
      <c r="J141" s="646"/>
      <c r="K141" s="646"/>
    </row>
    <row r="142" spans="10:11" s="647" customFormat="1" ht="15" customHeight="1">
      <c r="J142" s="646"/>
      <c r="K142" s="646"/>
    </row>
    <row r="143" spans="10:11" s="647" customFormat="1" ht="15" customHeight="1">
      <c r="J143" s="646"/>
      <c r="K143" s="646"/>
    </row>
    <row r="144" spans="10:11" s="647" customFormat="1" ht="15" customHeight="1">
      <c r="J144" s="646"/>
      <c r="K144" s="646"/>
    </row>
    <row r="145" spans="10:11" s="647" customFormat="1" ht="15" customHeight="1">
      <c r="J145" s="646"/>
      <c r="K145" s="646"/>
    </row>
    <row r="146" spans="10:11" s="647" customFormat="1" ht="15" customHeight="1">
      <c r="J146" s="646"/>
      <c r="K146" s="646"/>
    </row>
    <row r="147" spans="10:11" s="647" customFormat="1" ht="15" customHeight="1">
      <c r="J147" s="646"/>
      <c r="K147" s="646"/>
    </row>
    <row r="148" spans="10:11" s="647" customFormat="1" ht="15" customHeight="1">
      <c r="J148" s="646"/>
      <c r="K148" s="646"/>
    </row>
    <row r="149" spans="10:11" s="647" customFormat="1" ht="15" customHeight="1">
      <c r="J149" s="646"/>
      <c r="K149" s="646"/>
    </row>
    <row r="150" spans="10:11" s="647" customFormat="1" ht="15" customHeight="1">
      <c r="J150" s="646"/>
      <c r="K150" s="646"/>
    </row>
    <row r="151" spans="10:11" s="647" customFormat="1" ht="15" customHeight="1">
      <c r="J151" s="646"/>
      <c r="K151" s="646"/>
    </row>
    <row r="152" spans="10:11" s="647" customFormat="1" ht="15" customHeight="1">
      <c r="J152" s="646"/>
      <c r="K152" s="646"/>
    </row>
    <row r="153" spans="10:11" s="647" customFormat="1" ht="15" customHeight="1">
      <c r="J153" s="646"/>
      <c r="K153" s="646"/>
    </row>
    <row r="154" spans="10:11" s="647" customFormat="1" ht="15" customHeight="1">
      <c r="J154" s="646"/>
      <c r="K154" s="646"/>
    </row>
    <row r="155" spans="10:11" s="647" customFormat="1" ht="15" customHeight="1">
      <c r="J155" s="646"/>
      <c r="K155" s="646"/>
    </row>
    <row r="156" spans="10:11" s="647" customFormat="1" ht="15" customHeight="1">
      <c r="J156" s="646"/>
      <c r="K156" s="646"/>
    </row>
    <row r="157" spans="10:11" s="647" customFormat="1" ht="15" customHeight="1">
      <c r="J157" s="646"/>
      <c r="K157" s="646"/>
    </row>
    <row r="158" spans="10:11" s="647" customFormat="1" ht="15" customHeight="1">
      <c r="J158" s="646"/>
      <c r="K158" s="646"/>
    </row>
    <row r="159" spans="10:11" s="647" customFormat="1" ht="15" customHeight="1">
      <c r="J159" s="646"/>
      <c r="K159" s="646"/>
    </row>
    <row r="160" spans="10:11" s="647" customFormat="1" ht="15" customHeight="1">
      <c r="J160" s="646"/>
      <c r="K160" s="646"/>
    </row>
    <row r="161" spans="10:11" s="647" customFormat="1" ht="15" customHeight="1">
      <c r="J161" s="646"/>
      <c r="K161" s="646"/>
    </row>
    <row r="162" spans="10:11" s="647" customFormat="1" ht="15" customHeight="1">
      <c r="J162" s="646"/>
      <c r="K162" s="646"/>
    </row>
    <row r="163" spans="10:11" s="647" customFormat="1" ht="15" customHeight="1">
      <c r="J163" s="646"/>
      <c r="K163" s="646"/>
    </row>
    <row r="164" spans="10:11" s="647" customFormat="1" ht="15" customHeight="1">
      <c r="J164" s="646"/>
      <c r="K164" s="646"/>
    </row>
    <row r="165" spans="10:11" s="647" customFormat="1" ht="15" customHeight="1">
      <c r="J165" s="646"/>
      <c r="K165" s="646"/>
    </row>
    <row r="166" spans="10:11" s="647" customFormat="1" ht="15" customHeight="1">
      <c r="J166" s="646"/>
      <c r="K166" s="646"/>
    </row>
    <row r="167" spans="10:11" s="647" customFormat="1" ht="15" customHeight="1">
      <c r="J167" s="646"/>
      <c r="K167" s="646"/>
    </row>
    <row r="168" spans="10:11" s="647" customFormat="1" ht="15" customHeight="1">
      <c r="J168" s="646"/>
      <c r="K168" s="646"/>
    </row>
    <row r="169" spans="10:11" s="647" customFormat="1" ht="15" customHeight="1">
      <c r="J169" s="646"/>
      <c r="K169" s="646"/>
    </row>
    <row r="170" spans="10:11" s="647" customFormat="1" ht="15" customHeight="1">
      <c r="J170" s="646"/>
      <c r="K170" s="646"/>
    </row>
    <row r="171" spans="10:11" s="647" customFormat="1" ht="15" customHeight="1">
      <c r="J171" s="646"/>
      <c r="K171" s="646"/>
    </row>
    <row r="172" spans="10:11" s="647" customFormat="1" ht="15" customHeight="1">
      <c r="J172" s="646"/>
      <c r="K172" s="646"/>
    </row>
    <row r="173" spans="10:11" s="647" customFormat="1" ht="15" customHeight="1">
      <c r="J173" s="646"/>
      <c r="K173" s="646"/>
    </row>
    <row r="174" spans="10:11" s="647" customFormat="1" ht="15" customHeight="1">
      <c r="J174" s="646"/>
      <c r="K174" s="646"/>
    </row>
    <row r="175" spans="10:11" s="647" customFormat="1" ht="15" customHeight="1">
      <c r="J175" s="646"/>
      <c r="K175" s="646"/>
    </row>
    <row r="176" spans="10:11" s="647" customFormat="1" ht="15" customHeight="1">
      <c r="J176" s="646"/>
      <c r="K176" s="646"/>
    </row>
    <row r="177" spans="10:11" s="647" customFormat="1" ht="15" customHeight="1">
      <c r="J177" s="646"/>
      <c r="K177" s="646"/>
    </row>
    <row r="178" spans="10:11" s="647" customFormat="1" ht="15" customHeight="1">
      <c r="J178" s="646"/>
      <c r="K178" s="646"/>
    </row>
    <row r="179" spans="10:11" s="647" customFormat="1" ht="15" customHeight="1">
      <c r="J179" s="646"/>
      <c r="K179" s="646"/>
    </row>
    <row r="180" spans="10:11" s="647" customFormat="1" ht="15" customHeight="1">
      <c r="J180" s="646"/>
      <c r="K180" s="646"/>
    </row>
    <row r="181" spans="10:11" s="647" customFormat="1" ht="15" customHeight="1">
      <c r="J181" s="646"/>
      <c r="K181" s="646"/>
    </row>
    <row r="182" spans="10:11" s="647" customFormat="1" ht="15" customHeight="1">
      <c r="J182" s="646"/>
      <c r="K182" s="646"/>
    </row>
    <row r="183" spans="10:11" s="647" customFormat="1" ht="15" customHeight="1">
      <c r="J183" s="646"/>
      <c r="K183" s="646"/>
    </row>
  </sheetData>
  <mergeCells count="13">
    <mergeCell ref="G6:G8"/>
    <mergeCell ref="H6:H8"/>
    <mergeCell ref="I6:I8"/>
    <mergeCell ref="A1:I1"/>
    <mergeCell ref="A2:I2"/>
    <mergeCell ref="A3:A8"/>
    <mergeCell ref="B3:B8"/>
    <mergeCell ref="C3:E5"/>
    <mergeCell ref="F3:I5"/>
    <mergeCell ref="C6:C8"/>
    <mergeCell ref="D6:D8"/>
    <mergeCell ref="E6:E8"/>
    <mergeCell ref="F6:F8"/>
  </mergeCells>
  <hyperlinks>
    <hyperlink ref="A2" location="'spis tablic'!A1" display="'spis tablic'!A1" xr:uid="{00000000-0004-0000-4500-000000000000}"/>
    <hyperlink ref="A2:I2" location="'Spis tablic_DZIAŁ V'!A1" display="'Spis tablic_DZIAŁ V'!A1" xr:uid="{00000000-0004-0000-4500-000001000000}"/>
  </hyperlink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P5335"/>
  <sheetViews>
    <sheetView topLeftCell="A31" zoomScaleNormal="100" workbookViewId="0">
      <selection activeCell="D28" sqref="D28"/>
    </sheetView>
  </sheetViews>
  <sheetFormatPr defaultColWidth="9.109375" defaultRowHeight="11.4"/>
  <cols>
    <col min="1" max="1" width="25.6640625" style="640" customWidth="1"/>
    <col min="2" max="14" width="16.6640625" style="758" customWidth="1"/>
    <col min="15" max="16" width="9.109375" style="641"/>
    <col min="17" max="16384" width="9.109375" style="640"/>
  </cols>
  <sheetData>
    <row r="1" spans="1:16" ht="30" customHeight="1">
      <c r="A1" s="2423" t="s">
        <v>2192</v>
      </c>
      <c r="B1" s="2424"/>
      <c r="C1" s="2424"/>
      <c r="D1" s="2424"/>
      <c r="E1" s="2424"/>
      <c r="F1" s="2424"/>
      <c r="G1" s="2424"/>
      <c r="H1" s="2424"/>
      <c r="I1" s="2424"/>
      <c r="J1" s="2423"/>
      <c r="K1" s="2424"/>
      <c r="L1" s="2424"/>
      <c r="M1" s="2424"/>
      <c r="N1" s="2424"/>
      <c r="O1" s="640"/>
      <c r="P1" s="640"/>
    </row>
    <row r="2" spans="1:16" s="701" customFormat="1" ht="24.9" customHeight="1">
      <c r="A2" s="2376" t="s">
        <v>11</v>
      </c>
      <c r="B2" s="2376"/>
      <c r="C2" s="2376"/>
      <c r="D2" s="2376"/>
      <c r="E2" s="2376"/>
      <c r="F2" s="2376"/>
      <c r="G2" s="2376"/>
      <c r="H2" s="2376"/>
      <c r="I2" s="2376"/>
      <c r="J2" s="2376"/>
      <c r="K2" s="2376"/>
      <c r="L2" s="2376"/>
      <c r="M2" s="2376"/>
      <c r="N2" s="2376"/>
    </row>
    <row r="3" spans="1:16" s="647" customFormat="1" ht="24.9" customHeight="1">
      <c r="A3" s="2383" t="s">
        <v>360</v>
      </c>
      <c r="B3" s="2380" t="s">
        <v>1052</v>
      </c>
      <c r="C3" s="2403" t="s">
        <v>2202</v>
      </c>
      <c r="D3" s="2403" t="s">
        <v>1900</v>
      </c>
      <c r="E3" s="2403" t="s">
        <v>2201</v>
      </c>
      <c r="F3" s="2403" t="s">
        <v>2200</v>
      </c>
      <c r="G3" s="2403" t="s">
        <v>2199</v>
      </c>
      <c r="H3" s="2403" t="s">
        <v>2198</v>
      </c>
      <c r="I3" s="2403" t="s">
        <v>2197</v>
      </c>
      <c r="J3" s="2403" t="s">
        <v>2196</v>
      </c>
      <c r="K3" s="2403" t="s">
        <v>2195</v>
      </c>
      <c r="L3" s="2403" t="s">
        <v>2194</v>
      </c>
      <c r="M3" s="2403" t="s">
        <v>2193</v>
      </c>
      <c r="N3" s="2403" t="s">
        <v>1628</v>
      </c>
      <c r="O3" s="646"/>
      <c r="P3" s="646"/>
    </row>
    <row r="4" spans="1:16" s="647" customFormat="1" ht="24.9" customHeight="1">
      <c r="A4" s="2384"/>
      <c r="B4" s="2381"/>
      <c r="C4" s="2404"/>
      <c r="D4" s="2404"/>
      <c r="E4" s="2404"/>
      <c r="F4" s="2404"/>
      <c r="G4" s="2404"/>
      <c r="H4" s="2404"/>
      <c r="I4" s="2404"/>
      <c r="J4" s="2404"/>
      <c r="K4" s="2404"/>
      <c r="L4" s="2404"/>
      <c r="M4" s="2404"/>
      <c r="N4" s="2404"/>
      <c r="O4" s="646"/>
      <c r="P4" s="646"/>
    </row>
    <row r="5" spans="1:16" s="647" customFormat="1" ht="24.9" customHeight="1">
      <c r="A5" s="2385"/>
      <c r="B5" s="2394"/>
      <c r="C5" s="2405"/>
      <c r="D5" s="2405"/>
      <c r="E5" s="2405"/>
      <c r="F5" s="2405"/>
      <c r="G5" s="2405"/>
      <c r="H5" s="2405"/>
      <c r="I5" s="2405"/>
      <c r="J5" s="2405"/>
      <c r="K5" s="2405"/>
      <c r="L5" s="2405"/>
      <c r="M5" s="2405"/>
      <c r="N5" s="2405"/>
      <c r="O5" s="646"/>
      <c r="P5" s="646"/>
    </row>
    <row r="6" spans="1:16" ht="21" customHeight="1">
      <c r="A6" s="2426" t="s">
        <v>1063</v>
      </c>
      <c r="B6" s="2426"/>
      <c r="C6" s="2426"/>
      <c r="D6" s="2426"/>
      <c r="E6" s="2426"/>
      <c r="F6" s="2426"/>
      <c r="G6" s="2426"/>
      <c r="H6" s="2426"/>
      <c r="I6" s="2426"/>
      <c r="J6" s="2426"/>
      <c r="K6" s="2426"/>
      <c r="L6" s="2426"/>
      <c r="M6" s="2426"/>
      <c r="N6" s="2426"/>
    </row>
    <row r="7" spans="1:16" s="706" customFormat="1" ht="15" customHeight="1">
      <c r="A7" s="704" t="s">
        <v>2894</v>
      </c>
      <c r="B7" s="741">
        <v>276634</v>
      </c>
      <c r="C7" s="742">
        <v>23215</v>
      </c>
      <c r="D7" s="742">
        <v>12013</v>
      </c>
      <c r="E7" s="742">
        <v>6389</v>
      </c>
      <c r="F7" s="742">
        <v>35613</v>
      </c>
      <c r="G7" s="742">
        <v>33805</v>
      </c>
      <c r="H7" s="742">
        <v>22519</v>
      </c>
      <c r="I7" s="742">
        <v>10526</v>
      </c>
      <c r="J7" s="742">
        <v>18277</v>
      </c>
      <c r="K7" s="742">
        <v>1528</v>
      </c>
      <c r="L7" s="742">
        <v>7535</v>
      </c>
      <c r="M7" s="742">
        <v>85912</v>
      </c>
      <c r="N7" s="743">
        <v>19302</v>
      </c>
      <c r="O7" s="733"/>
      <c r="P7" s="719"/>
    </row>
    <row r="8" spans="1:16" s="706" customFormat="1" ht="15" customHeight="1">
      <c r="A8" s="707" t="s">
        <v>1064</v>
      </c>
      <c r="B8" s="744">
        <v>290453</v>
      </c>
      <c r="C8" s="745">
        <v>26107</v>
      </c>
      <c r="D8" s="745">
        <v>12916</v>
      </c>
      <c r="E8" s="745">
        <v>6678</v>
      </c>
      <c r="F8" s="745">
        <v>37269</v>
      </c>
      <c r="G8" s="745">
        <v>35604</v>
      </c>
      <c r="H8" s="745">
        <v>23518</v>
      </c>
      <c r="I8" s="745">
        <v>10262</v>
      </c>
      <c r="J8" s="745">
        <v>19398</v>
      </c>
      <c r="K8" s="745">
        <v>1704</v>
      </c>
      <c r="L8" s="745">
        <v>7309</v>
      </c>
      <c r="M8" s="745">
        <v>90048</v>
      </c>
      <c r="N8" s="746">
        <v>19640</v>
      </c>
      <c r="O8" s="733"/>
      <c r="P8" s="719"/>
    </row>
    <row r="9" spans="1:16" s="706" customFormat="1" ht="15" customHeight="1">
      <c r="A9" s="704" t="s">
        <v>584</v>
      </c>
      <c r="B9" s="741">
        <v>25568</v>
      </c>
      <c r="C9" s="742">
        <v>1937</v>
      </c>
      <c r="D9" s="742">
        <v>933</v>
      </c>
      <c r="E9" s="742">
        <v>572</v>
      </c>
      <c r="F9" s="742">
        <v>2874</v>
      </c>
      <c r="G9" s="742">
        <v>2163</v>
      </c>
      <c r="H9" s="742">
        <v>1769</v>
      </c>
      <c r="I9" s="742">
        <v>631</v>
      </c>
      <c r="J9" s="742">
        <v>1422</v>
      </c>
      <c r="K9" s="742">
        <v>139</v>
      </c>
      <c r="L9" s="742">
        <v>513</v>
      </c>
      <c r="M9" s="742">
        <v>11228</v>
      </c>
      <c r="N9" s="743">
        <v>1387</v>
      </c>
      <c r="O9" s="733"/>
      <c r="P9" s="719"/>
    </row>
    <row r="10" spans="1:16" s="706" customFormat="1" ht="15" customHeight="1">
      <c r="A10" s="704" t="s">
        <v>372</v>
      </c>
      <c r="B10" s="741">
        <v>13559</v>
      </c>
      <c r="C10" s="742">
        <v>701</v>
      </c>
      <c r="D10" s="742">
        <v>533</v>
      </c>
      <c r="E10" s="742">
        <v>321</v>
      </c>
      <c r="F10" s="742">
        <v>1906</v>
      </c>
      <c r="G10" s="742">
        <v>1926</v>
      </c>
      <c r="H10" s="742">
        <v>1238</v>
      </c>
      <c r="I10" s="742">
        <v>473</v>
      </c>
      <c r="J10" s="742">
        <v>678</v>
      </c>
      <c r="K10" s="742">
        <v>88</v>
      </c>
      <c r="L10" s="742">
        <v>382</v>
      </c>
      <c r="M10" s="742">
        <v>4123</v>
      </c>
      <c r="N10" s="743">
        <v>1190</v>
      </c>
      <c r="O10" s="733"/>
      <c r="P10" s="719"/>
    </row>
    <row r="11" spans="1:16" s="706" customFormat="1" ht="15" customHeight="1">
      <c r="A11" s="704" t="s">
        <v>586</v>
      </c>
      <c r="B11" s="741">
        <v>16881</v>
      </c>
      <c r="C11" s="742">
        <v>1791</v>
      </c>
      <c r="D11" s="742">
        <v>974</v>
      </c>
      <c r="E11" s="742">
        <v>507</v>
      </c>
      <c r="F11" s="742">
        <v>2045</v>
      </c>
      <c r="G11" s="742">
        <v>1779</v>
      </c>
      <c r="H11" s="742">
        <v>1242</v>
      </c>
      <c r="I11" s="742">
        <v>893</v>
      </c>
      <c r="J11" s="742">
        <v>1140</v>
      </c>
      <c r="K11" s="742">
        <v>110</v>
      </c>
      <c r="L11" s="742">
        <v>465</v>
      </c>
      <c r="M11" s="742">
        <v>5301</v>
      </c>
      <c r="N11" s="743">
        <v>634</v>
      </c>
      <c r="O11" s="733"/>
      <c r="P11" s="719"/>
    </row>
    <row r="12" spans="1:16" s="706" customFormat="1" ht="15" customHeight="1">
      <c r="A12" s="704" t="s">
        <v>587</v>
      </c>
      <c r="B12" s="741">
        <v>8420</v>
      </c>
      <c r="C12" s="742">
        <v>2024</v>
      </c>
      <c r="D12" s="742">
        <v>391</v>
      </c>
      <c r="E12" s="742">
        <v>335</v>
      </c>
      <c r="F12" s="742">
        <v>1503</v>
      </c>
      <c r="G12" s="742">
        <v>532</v>
      </c>
      <c r="H12" s="742">
        <v>375</v>
      </c>
      <c r="I12" s="742">
        <v>316</v>
      </c>
      <c r="J12" s="742">
        <v>427</v>
      </c>
      <c r="K12" s="742">
        <v>63</v>
      </c>
      <c r="L12" s="742">
        <v>117</v>
      </c>
      <c r="M12" s="742">
        <v>1973</v>
      </c>
      <c r="N12" s="743">
        <v>364</v>
      </c>
      <c r="O12" s="733"/>
      <c r="P12" s="719"/>
    </row>
    <row r="13" spans="1:16" s="706" customFormat="1" ht="15" customHeight="1">
      <c r="A13" s="704" t="s">
        <v>588</v>
      </c>
      <c r="B13" s="741">
        <v>16223</v>
      </c>
      <c r="C13" s="742">
        <v>2405</v>
      </c>
      <c r="D13" s="742">
        <v>922</v>
      </c>
      <c r="E13" s="742">
        <v>292</v>
      </c>
      <c r="F13" s="742">
        <v>2253</v>
      </c>
      <c r="G13" s="742">
        <v>2476</v>
      </c>
      <c r="H13" s="742">
        <v>917</v>
      </c>
      <c r="I13" s="742">
        <v>539</v>
      </c>
      <c r="J13" s="742">
        <v>1005</v>
      </c>
      <c r="K13" s="742">
        <v>55</v>
      </c>
      <c r="L13" s="742">
        <v>432</v>
      </c>
      <c r="M13" s="742">
        <v>3602</v>
      </c>
      <c r="N13" s="743">
        <v>1325</v>
      </c>
      <c r="O13" s="733"/>
      <c r="P13" s="719"/>
    </row>
    <row r="14" spans="1:16" s="706" customFormat="1" ht="15" customHeight="1">
      <c r="A14" s="704" t="s">
        <v>589</v>
      </c>
      <c r="B14" s="741">
        <v>36490</v>
      </c>
      <c r="C14" s="742">
        <v>2126</v>
      </c>
      <c r="D14" s="742">
        <v>1189</v>
      </c>
      <c r="E14" s="742">
        <v>709</v>
      </c>
      <c r="F14" s="742">
        <v>3398</v>
      </c>
      <c r="G14" s="742">
        <v>3364</v>
      </c>
      <c r="H14" s="742">
        <v>2978</v>
      </c>
      <c r="I14" s="742">
        <v>1132</v>
      </c>
      <c r="J14" s="742">
        <v>2197</v>
      </c>
      <c r="K14" s="742">
        <v>92</v>
      </c>
      <c r="L14" s="742">
        <v>889</v>
      </c>
      <c r="M14" s="742">
        <v>16459</v>
      </c>
      <c r="N14" s="743">
        <v>1957</v>
      </c>
      <c r="O14" s="733"/>
      <c r="P14" s="719"/>
    </row>
    <row r="15" spans="1:16" s="706" customFormat="1" ht="15" customHeight="1">
      <c r="A15" s="704" t="s">
        <v>590</v>
      </c>
      <c r="B15" s="741">
        <v>33548</v>
      </c>
      <c r="C15" s="742">
        <v>2131</v>
      </c>
      <c r="D15" s="742">
        <v>1593</v>
      </c>
      <c r="E15" s="742">
        <v>676</v>
      </c>
      <c r="F15" s="742">
        <v>5076</v>
      </c>
      <c r="G15" s="742">
        <v>5539</v>
      </c>
      <c r="H15" s="742">
        <v>1631</v>
      </c>
      <c r="I15" s="742">
        <v>834</v>
      </c>
      <c r="J15" s="742">
        <v>3408</v>
      </c>
      <c r="K15" s="742">
        <v>190</v>
      </c>
      <c r="L15" s="742">
        <v>646</v>
      </c>
      <c r="M15" s="742">
        <v>9289</v>
      </c>
      <c r="N15" s="743">
        <v>2535</v>
      </c>
      <c r="O15" s="733"/>
      <c r="P15" s="719"/>
    </row>
    <row r="16" spans="1:16" s="706" customFormat="1" ht="15" customHeight="1">
      <c r="A16" s="704" t="s">
        <v>591</v>
      </c>
      <c r="B16" s="741">
        <v>7183</v>
      </c>
      <c r="C16" s="742">
        <v>453</v>
      </c>
      <c r="D16" s="742">
        <v>291</v>
      </c>
      <c r="E16" s="742">
        <v>170</v>
      </c>
      <c r="F16" s="742">
        <v>791</v>
      </c>
      <c r="G16" s="742">
        <v>760</v>
      </c>
      <c r="H16" s="742">
        <v>804</v>
      </c>
      <c r="I16" s="742">
        <v>400</v>
      </c>
      <c r="J16" s="742">
        <v>393</v>
      </c>
      <c r="K16" s="742">
        <v>31</v>
      </c>
      <c r="L16" s="742">
        <v>210</v>
      </c>
      <c r="M16" s="742">
        <v>2055</v>
      </c>
      <c r="N16" s="743">
        <v>825</v>
      </c>
      <c r="O16" s="733"/>
      <c r="P16" s="719"/>
    </row>
    <row r="17" spans="1:16" s="706" customFormat="1" ht="15" customHeight="1">
      <c r="A17" s="704" t="s">
        <v>592</v>
      </c>
      <c r="B17" s="741">
        <v>15992</v>
      </c>
      <c r="C17" s="742">
        <v>1300</v>
      </c>
      <c r="D17" s="742">
        <v>1176</v>
      </c>
      <c r="E17" s="742">
        <v>466</v>
      </c>
      <c r="F17" s="742">
        <v>1996</v>
      </c>
      <c r="G17" s="742">
        <v>2127</v>
      </c>
      <c r="H17" s="742">
        <v>1508</v>
      </c>
      <c r="I17" s="742">
        <v>856</v>
      </c>
      <c r="J17" s="742">
        <v>1412</v>
      </c>
      <c r="K17" s="742">
        <v>162</v>
      </c>
      <c r="L17" s="742">
        <v>776</v>
      </c>
      <c r="M17" s="742">
        <v>3393</v>
      </c>
      <c r="N17" s="743">
        <v>820</v>
      </c>
      <c r="O17" s="733"/>
      <c r="P17" s="719"/>
    </row>
    <row r="18" spans="1:16" s="706" customFormat="1" ht="15" customHeight="1">
      <c r="A18" s="704" t="s">
        <v>593</v>
      </c>
      <c r="B18" s="741">
        <v>11045</v>
      </c>
      <c r="C18" s="742">
        <v>937</v>
      </c>
      <c r="D18" s="742">
        <v>583</v>
      </c>
      <c r="E18" s="742">
        <v>300</v>
      </c>
      <c r="F18" s="742">
        <v>1766</v>
      </c>
      <c r="G18" s="742">
        <v>1204</v>
      </c>
      <c r="H18" s="742">
        <v>629</v>
      </c>
      <c r="I18" s="742">
        <v>507</v>
      </c>
      <c r="J18" s="742">
        <v>541</v>
      </c>
      <c r="K18" s="742">
        <v>54</v>
      </c>
      <c r="L18" s="742">
        <v>314</v>
      </c>
      <c r="M18" s="742">
        <v>3412</v>
      </c>
      <c r="N18" s="743">
        <v>798</v>
      </c>
      <c r="O18" s="733"/>
      <c r="P18" s="719"/>
    </row>
    <row r="19" spans="1:16" s="706" customFormat="1" ht="15" customHeight="1">
      <c r="A19" s="704" t="s">
        <v>594</v>
      </c>
      <c r="B19" s="741">
        <v>22737</v>
      </c>
      <c r="C19" s="742">
        <v>1516</v>
      </c>
      <c r="D19" s="742">
        <v>562</v>
      </c>
      <c r="E19" s="742">
        <v>278</v>
      </c>
      <c r="F19" s="742">
        <v>1662</v>
      </c>
      <c r="G19" s="742">
        <v>3791</v>
      </c>
      <c r="H19" s="742">
        <v>2839</v>
      </c>
      <c r="I19" s="742">
        <v>920</v>
      </c>
      <c r="J19" s="742">
        <v>966</v>
      </c>
      <c r="K19" s="742">
        <v>104</v>
      </c>
      <c r="L19" s="742">
        <v>264</v>
      </c>
      <c r="M19" s="742">
        <v>7756</v>
      </c>
      <c r="N19" s="743">
        <v>2079</v>
      </c>
      <c r="O19" s="733"/>
      <c r="P19" s="719"/>
    </row>
    <row r="20" spans="1:16" s="706" customFormat="1" ht="15" customHeight="1">
      <c r="A20" s="704" t="s">
        <v>595</v>
      </c>
      <c r="B20" s="741">
        <v>27142</v>
      </c>
      <c r="C20" s="742">
        <v>1432</v>
      </c>
      <c r="D20" s="742">
        <v>1522</v>
      </c>
      <c r="E20" s="742">
        <v>646</v>
      </c>
      <c r="F20" s="742">
        <v>4003</v>
      </c>
      <c r="G20" s="742">
        <v>3795</v>
      </c>
      <c r="H20" s="742">
        <v>2610</v>
      </c>
      <c r="I20" s="742">
        <v>750</v>
      </c>
      <c r="J20" s="742">
        <v>2050</v>
      </c>
      <c r="K20" s="742">
        <v>185</v>
      </c>
      <c r="L20" s="742">
        <v>1220</v>
      </c>
      <c r="M20" s="742">
        <v>7172</v>
      </c>
      <c r="N20" s="743">
        <v>1757</v>
      </c>
      <c r="O20" s="733"/>
      <c r="P20" s="719"/>
    </row>
    <row r="21" spans="1:16" s="706" customFormat="1" ht="15" customHeight="1">
      <c r="A21" s="704" t="s">
        <v>596</v>
      </c>
      <c r="B21" s="741">
        <v>9068</v>
      </c>
      <c r="C21" s="742">
        <v>2863</v>
      </c>
      <c r="D21" s="742">
        <v>377</v>
      </c>
      <c r="E21" s="742">
        <v>195</v>
      </c>
      <c r="F21" s="742">
        <v>1089</v>
      </c>
      <c r="G21" s="742">
        <v>877</v>
      </c>
      <c r="H21" s="742">
        <v>616</v>
      </c>
      <c r="I21" s="742">
        <v>320</v>
      </c>
      <c r="J21" s="742">
        <v>512</v>
      </c>
      <c r="K21" s="742">
        <v>131</v>
      </c>
      <c r="L21" s="742">
        <v>213</v>
      </c>
      <c r="M21" s="742">
        <v>1386</v>
      </c>
      <c r="N21" s="743">
        <v>489</v>
      </c>
      <c r="O21" s="733"/>
      <c r="P21" s="719"/>
    </row>
    <row r="22" spans="1:16" s="706" customFormat="1" ht="15" customHeight="1">
      <c r="A22" s="704" t="s">
        <v>384</v>
      </c>
      <c r="B22" s="741">
        <v>9470</v>
      </c>
      <c r="C22" s="742">
        <v>962</v>
      </c>
      <c r="D22" s="742">
        <v>452</v>
      </c>
      <c r="E22" s="742">
        <v>285</v>
      </c>
      <c r="F22" s="742">
        <v>1468</v>
      </c>
      <c r="G22" s="742">
        <v>853</v>
      </c>
      <c r="H22" s="742">
        <v>799</v>
      </c>
      <c r="I22" s="742">
        <v>475</v>
      </c>
      <c r="J22" s="742">
        <v>674</v>
      </c>
      <c r="K22" s="742">
        <v>73</v>
      </c>
      <c r="L22" s="742">
        <v>120</v>
      </c>
      <c r="M22" s="742">
        <v>2356</v>
      </c>
      <c r="N22" s="743">
        <v>953</v>
      </c>
      <c r="O22" s="733"/>
      <c r="P22" s="719"/>
    </row>
    <row r="23" spans="1:16" s="706" customFormat="1" ht="15" customHeight="1">
      <c r="A23" s="704" t="s">
        <v>458</v>
      </c>
      <c r="B23" s="741">
        <v>20444</v>
      </c>
      <c r="C23" s="742">
        <v>2346</v>
      </c>
      <c r="D23" s="742">
        <v>750</v>
      </c>
      <c r="E23" s="742">
        <v>674</v>
      </c>
      <c r="F23" s="742">
        <v>3590</v>
      </c>
      <c r="G23" s="742">
        <v>2384</v>
      </c>
      <c r="H23" s="742">
        <v>1928</v>
      </c>
      <c r="I23" s="742">
        <v>645</v>
      </c>
      <c r="J23" s="742">
        <v>1742</v>
      </c>
      <c r="K23" s="742">
        <v>159</v>
      </c>
      <c r="L23" s="742">
        <v>434</v>
      </c>
      <c r="M23" s="742">
        <v>4394</v>
      </c>
      <c r="N23" s="743">
        <v>1398</v>
      </c>
      <c r="O23" s="733"/>
      <c r="P23" s="719"/>
    </row>
    <row r="24" spans="1:16" s="706" customFormat="1" ht="15" customHeight="1">
      <c r="A24" s="704" t="s">
        <v>386</v>
      </c>
      <c r="B24" s="741">
        <v>16683</v>
      </c>
      <c r="C24" s="742">
        <v>1183</v>
      </c>
      <c r="D24" s="742">
        <v>668</v>
      </c>
      <c r="E24" s="742">
        <v>252</v>
      </c>
      <c r="F24" s="742">
        <v>1849</v>
      </c>
      <c r="G24" s="742">
        <v>2034</v>
      </c>
      <c r="H24" s="742">
        <v>1635</v>
      </c>
      <c r="I24" s="742">
        <v>571</v>
      </c>
      <c r="J24" s="742">
        <v>831</v>
      </c>
      <c r="K24" s="742">
        <v>68</v>
      </c>
      <c r="L24" s="742">
        <v>314</v>
      </c>
      <c r="M24" s="742">
        <v>6149</v>
      </c>
      <c r="N24" s="743">
        <v>1129</v>
      </c>
      <c r="O24" s="733"/>
      <c r="P24" s="719"/>
    </row>
    <row r="25" spans="1:16" s="748" customFormat="1" ht="21" customHeight="1">
      <c r="A25" s="2418" t="s">
        <v>1065</v>
      </c>
      <c r="B25" s="2418"/>
      <c r="C25" s="2418"/>
      <c r="D25" s="2418"/>
      <c r="E25" s="2418"/>
      <c r="F25" s="2418"/>
      <c r="G25" s="2418"/>
      <c r="H25" s="2418"/>
      <c r="I25" s="2418"/>
      <c r="J25" s="2418"/>
      <c r="K25" s="2418"/>
      <c r="L25" s="2418"/>
      <c r="M25" s="2418"/>
      <c r="N25" s="2418"/>
      <c r="O25" s="747"/>
      <c r="P25" s="747"/>
    </row>
    <row r="26" spans="1:16" s="706" customFormat="1" ht="15" customHeight="1">
      <c r="A26" s="704" t="s">
        <v>2894</v>
      </c>
      <c r="B26" s="749">
        <v>71</v>
      </c>
      <c r="C26" s="731">
        <v>6</v>
      </c>
      <c r="D26" s="731">
        <v>3</v>
      </c>
      <c r="E26" s="731">
        <v>2</v>
      </c>
      <c r="F26" s="731">
        <v>9</v>
      </c>
      <c r="G26" s="731">
        <v>9</v>
      </c>
      <c r="H26" s="731">
        <v>6</v>
      </c>
      <c r="I26" s="731">
        <v>3</v>
      </c>
      <c r="J26" s="731">
        <v>5</v>
      </c>
      <c r="K26" s="679" t="s">
        <v>41</v>
      </c>
      <c r="L26" s="731">
        <v>2</v>
      </c>
      <c r="M26" s="731">
        <v>22</v>
      </c>
      <c r="N26" s="739">
        <v>5</v>
      </c>
      <c r="O26" s="750"/>
      <c r="P26" s="719"/>
    </row>
    <row r="27" spans="1:16" s="709" customFormat="1" ht="15" customHeight="1">
      <c r="A27" s="707" t="s">
        <v>1064</v>
      </c>
      <c r="B27" s="751">
        <v>74</v>
      </c>
      <c r="C27" s="737">
        <v>7</v>
      </c>
      <c r="D27" s="737">
        <v>3</v>
      </c>
      <c r="E27" s="737">
        <v>2</v>
      </c>
      <c r="F27" s="737">
        <v>10</v>
      </c>
      <c r="G27" s="737">
        <v>9</v>
      </c>
      <c r="H27" s="737">
        <v>6</v>
      </c>
      <c r="I27" s="737">
        <v>3</v>
      </c>
      <c r="J27" s="737">
        <v>5</v>
      </c>
      <c r="K27" s="679" t="s">
        <v>41</v>
      </c>
      <c r="L27" s="737">
        <v>2</v>
      </c>
      <c r="M27" s="737">
        <v>23</v>
      </c>
      <c r="N27" s="752">
        <v>5</v>
      </c>
      <c r="O27" s="753"/>
      <c r="P27" s="754"/>
    </row>
    <row r="28" spans="1:16" s="706" customFormat="1" ht="15" customHeight="1">
      <c r="A28" s="704" t="s">
        <v>584</v>
      </c>
      <c r="B28" s="749">
        <v>91</v>
      </c>
      <c r="C28" s="731">
        <v>7</v>
      </c>
      <c r="D28" s="731">
        <v>3</v>
      </c>
      <c r="E28" s="731">
        <v>2</v>
      </c>
      <c r="F28" s="731">
        <v>10</v>
      </c>
      <c r="G28" s="731">
        <v>8</v>
      </c>
      <c r="H28" s="731">
        <v>6</v>
      </c>
      <c r="I28" s="731">
        <v>2</v>
      </c>
      <c r="J28" s="731">
        <v>5</v>
      </c>
      <c r="K28" s="679" t="s">
        <v>41</v>
      </c>
      <c r="L28" s="731">
        <v>2</v>
      </c>
      <c r="M28" s="731">
        <v>40</v>
      </c>
      <c r="N28" s="739">
        <v>5</v>
      </c>
      <c r="O28" s="750"/>
      <c r="P28" s="719"/>
    </row>
    <row r="29" spans="1:16" s="706" customFormat="1" ht="15" customHeight="1">
      <c r="A29" s="704" t="s">
        <v>76</v>
      </c>
      <c r="B29" s="749">
        <v>63</v>
      </c>
      <c r="C29" s="731">
        <v>3</v>
      </c>
      <c r="D29" s="731">
        <v>2</v>
      </c>
      <c r="E29" s="731">
        <v>2</v>
      </c>
      <c r="F29" s="731">
        <v>9</v>
      </c>
      <c r="G29" s="731">
        <v>9</v>
      </c>
      <c r="H29" s="731">
        <v>6</v>
      </c>
      <c r="I29" s="731">
        <v>2</v>
      </c>
      <c r="J29" s="731">
        <v>3</v>
      </c>
      <c r="K29" s="679" t="s">
        <v>41</v>
      </c>
      <c r="L29" s="731">
        <v>2</v>
      </c>
      <c r="M29" s="731">
        <v>19</v>
      </c>
      <c r="N29" s="739">
        <v>6</v>
      </c>
      <c r="O29" s="750"/>
      <c r="P29" s="719"/>
    </row>
    <row r="30" spans="1:16" s="706" customFormat="1" ht="15" customHeight="1">
      <c r="A30" s="704" t="s">
        <v>586</v>
      </c>
      <c r="B30" s="749">
        <v>72</v>
      </c>
      <c r="C30" s="731">
        <v>8</v>
      </c>
      <c r="D30" s="731">
        <v>4</v>
      </c>
      <c r="E30" s="731">
        <v>2</v>
      </c>
      <c r="F30" s="731">
        <v>9</v>
      </c>
      <c r="G30" s="731">
        <v>8</v>
      </c>
      <c r="H30" s="731">
        <v>5</v>
      </c>
      <c r="I30" s="731">
        <v>4</v>
      </c>
      <c r="J30" s="731">
        <v>5</v>
      </c>
      <c r="K30" s="679" t="s">
        <v>41</v>
      </c>
      <c r="L30" s="731">
        <v>2</v>
      </c>
      <c r="M30" s="731">
        <v>22</v>
      </c>
      <c r="N30" s="739">
        <v>3</v>
      </c>
      <c r="O30" s="750"/>
      <c r="P30" s="719"/>
    </row>
    <row r="31" spans="1:16" s="706" customFormat="1" ht="15" customHeight="1">
      <c r="A31" s="704" t="s">
        <v>587</v>
      </c>
      <c r="B31" s="749">
        <v>109</v>
      </c>
      <c r="C31" s="731">
        <v>26</v>
      </c>
      <c r="D31" s="731">
        <v>5</v>
      </c>
      <c r="E31" s="731">
        <v>4</v>
      </c>
      <c r="F31" s="731">
        <v>20</v>
      </c>
      <c r="G31" s="731">
        <v>7</v>
      </c>
      <c r="H31" s="731">
        <v>5</v>
      </c>
      <c r="I31" s="731">
        <v>4</v>
      </c>
      <c r="J31" s="731">
        <v>6</v>
      </c>
      <c r="K31" s="731">
        <v>1</v>
      </c>
      <c r="L31" s="731">
        <v>2</v>
      </c>
      <c r="M31" s="731">
        <v>26</v>
      </c>
      <c r="N31" s="739">
        <v>5</v>
      </c>
      <c r="O31" s="750"/>
      <c r="P31" s="719"/>
    </row>
    <row r="32" spans="1:16" s="706" customFormat="1" ht="15" customHeight="1">
      <c r="A32" s="704" t="s">
        <v>588</v>
      </c>
      <c r="B32" s="749">
        <v>84</v>
      </c>
      <c r="C32" s="731">
        <v>13</v>
      </c>
      <c r="D32" s="731">
        <v>5</v>
      </c>
      <c r="E32" s="731">
        <v>2</v>
      </c>
      <c r="F32" s="731">
        <v>12</v>
      </c>
      <c r="G32" s="731">
        <v>13</v>
      </c>
      <c r="H32" s="731">
        <v>5</v>
      </c>
      <c r="I32" s="731">
        <v>3</v>
      </c>
      <c r="J32" s="731">
        <v>5</v>
      </c>
      <c r="K32" s="679" t="s">
        <v>41</v>
      </c>
      <c r="L32" s="731">
        <v>2</v>
      </c>
      <c r="M32" s="731">
        <v>19</v>
      </c>
      <c r="N32" s="739">
        <v>7</v>
      </c>
      <c r="O32" s="750"/>
      <c r="P32" s="719"/>
    </row>
    <row r="33" spans="1:16" s="706" customFormat="1" ht="15" customHeight="1">
      <c r="A33" s="704" t="s">
        <v>589</v>
      </c>
      <c r="B33" s="749">
        <v>86</v>
      </c>
      <c r="C33" s="731">
        <v>5</v>
      </c>
      <c r="D33" s="731">
        <v>3</v>
      </c>
      <c r="E33" s="731">
        <v>2</v>
      </c>
      <c r="F33" s="731">
        <v>8</v>
      </c>
      <c r="G33" s="731">
        <v>8</v>
      </c>
      <c r="H33" s="731">
        <v>7</v>
      </c>
      <c r="I33" s="731">
        <v>3</v>
      </c>
      <c r="J33" s="731">
        <v>5</v>
      </c>
      <c r="K33" s="679" t="s">
        <v>41</v>
      </c>
      <c r="L33" s="731">
        <v>2</v>
      </c>
      <c r="M33" s="731">
        <v>39</v>
      </c>
      <c r="N33" s="739">
        <v>5</v>
      </c>
      <c r="O33" s="750"/>
      <c r="P33" s="719"/>
    </row>
    <row r="34" spans="1:16" s="706" customFormat="1" ht="15" customHeight="1">
      <c r="A34" s="704" t="s">
        <v>590</v>
      </c>
      <c r="B34" s="749">
        <v>108</v>
      </c>
      <c r="C34" s="731">
        <v>7</v>
      </c>
      <c r="D34" s="731">
        <v>5</v>
      </c>
      <c r="E34" s="731">
        <v>2</v>
      </c>
      <c r="F34" s="731">
        <v>16</v>
      </c>
      <c r="G34" s="731">
        <v>18</v>
      </c>
      <c r="H34" s="731">
        <v>5</v>
      </c>
      <c r="I34" s="731">
        <v>3</v>
      </c>
      <c r="J34" s="731">
        <v>11</v>
      </c>
      <c r="K34" s="731">
        <v>1</v>
      </c>
      <c r="L34" s="731">
        <v>2</v>
      </c>
      <c r="M34" s="731">
        <v>30</v>
      </c>
      <c r="N34" s="739">
        <v>8</v>
      </c>
      <c r="O34" s="750"/>
      <c r="P34" s="719"/>
    </row>
    <row r="35" spans="1:16" s="706" customFormat="1" ht="15" customHeight="1">
      <c r="A35" s="704" t="s">
        <v>591</v>
      </c>
      <c r="B35" s="749">
        <v>44</v>
      </c>
      <c r="C35" s="731">
        <v>3</v>
      </c>
      <c r="D35" s="731">
        <v>2</v>
      </c>
      <c r="E35" s="731">
        <v>1</v>
      </c>
      <c r="F35" s="731">
        <v>5</v>
      </c>
      <c r="G35" s="731">
        <v>5</v>
      </c>
      <c r="H35" s="731">
        <v>5</v>
      </c>
      <c r="I35" s="731">
        <v>2</v>
      </c>
      <c r="J35" s="731">
        <v>2</v>
      </c>
      <c r="K35" s="679" t="s">
        <v>41</v>
      </c>
      <c r="L35" s="731">
        <v>1</v>
      </c>
      <c r="M35" s="731">
        <v>12</v>
      </c>
      <c r="N35" s="739">
        <v>5</v>
      </c>
      <c r="O35" s="750"/>
      <c r="P35" s="719"/>
    </row>
    <row r="36" spans="1:16" s="706" customFormat="1" ht="15" customHeight="1">
      <c r="A36" s="704" t="s">
        <v>592</v>
      </c>
      <c r="B36" s="749">
        <v>46</v>
      </c>
      <c r="C36" s="731">
        <v>4</v>
      </c>
      <c r="D36" s="731">
        <v>3</v>
      </c>
      <c r="E36" s="731">
        <v>1</v>
      </c>
      <c r="F36" s="731">
        <v>6</v>
      </c>
      <c r="G36" s="731">
        <v>6</v>
      </c>
      <c r="H36" s="731">
        <v>4</v>
      </c>
      <c r="I36" s="731">
        <v>2</v>
      </c>
      <c r="J36" s="731">
        <v>4</v>
      </c>
      <c r="K36" s="679" t="s">
        <v>41</v>
      </c>
      <c r="L36" s="731">
        <v>2</v>
      </c>
      <c r="M36" s="731">
        <v>10</v>
      </c>
      <c r="N36" s="739">
        <v>2</v>
      </c>
      <c r="O36" s="750"/>
      <c r="P36" s="719"/>
    </row>
    <row r="37" spans="1:16" s="706" customFormat="1" ht="15" customHeight="1">
      <c r="A37" s="704" t="s">
        <v>593</v>
      </c>
      <c r="B37" s="749">
        <v>63</v>
      </c>
      <c r="C37" s="731">
        <v>5</v>
      </c>
      <c r="D37" s="731">
        <v>3</v>
      </c>
      <c r="E37" s="731">
        <v>2</v>
      </c>
      <c r="F37" s="731">
        <v>10</v>
      </c>
      <c r="G37" s="731">
        <v>7</v>
      </c>
      <c r="H37" s="731">
        <v>4</v>
      </c>
      <c r="I37" s="731">
        <v>3</v>
      </c>
      <c r="J37" s="731">
        <v>3</v>
      </c>
      <c r="K37" s="679" t="s">
        <v>41</v>
      </c>
      <c r="L37" s="731">
        <v>2</v>
      </c>
      <c r="M37" s="731">
        <v>19</v>
      </c>
      <c r="N37" s="739">
        <v>5</v>
      </c>
      <c r="O37" s="750"/>
      <c r="P37" s="719"/>
    </row>
    <row r="38" spans="1:16" s="706" customFormat="1" ht="15" customHeight="1">
      <c r="A38" s="704" t="s">
        <v>594</v>
      </c>
      <c r="B38" s="749">
        <v>78</v>
      </c>
      <c r="C38" s="731">
        <v>5</v>
      </c>
      <c r="D38" s="731">
        <v>2</v>
      </c>
      <c r="E38" s="731">
        <v>1</v>
      </c>
      <c r="F38" s="731">
        <v>6</v>
      </c>
      <c r="G38" s="731">
        <v>13</v>
      </c>
      <c r="H38" s="731">
        <v>10</v>
      </c>
      <c r="I38" s="731">
        <v>3</v>
      </c>
      <c r="J38" s="731">
        <v>3</v>
      </c>
      <c r="K38" s="679" t="s">
        <v>41</v>
      </c>
      <c r="L38" s="731">
        <v>1</v>
      </c>
      <c r="M38" s="731">
        <v>27</v>
      </c>
      <c r="N38" s="739">
        <v>7</v>
      </c>
      <c r="O38" s="750"/>
      <c r="P38" s="719"/>
    </row>
    <row r="39" spans="1:16" s="706" customFormat="1" ht="15" customHeight="1">
      <c r="A39" s="704" t="s">
        <v>595</v>
      </c>
      <c r="B39" s="749">
        <v>82</v>
      </c>
      <c r="C39" s="731">
        <v>4</v>
      </c>
      <c r="D39" s="731">
        <v>5</v>
      </c>
      <c r="E39" s="731">
        <v>2</v>
      </c>
      <c r="F39" s="731">
        <v>12</v>
      </c>
      <c r="G39" s="731">
        <v>11</v>
      </c>
      <c r="H39" s="731">
        <v>8</v>
      </c>
      <c r="I39" s="731">
        <v>2</v>
      </c>
      <c r="J39" s="731">
        <v>6</v>
      </c>
      <c r="K39" s="731">
        <v>1</v>
      </c>
      <c r="L39" s="731">
        <v>4</v>
      </c>
      <c r="M39" s="731">
        <v>22</v>
      </c>
      <c r="N39" s="739">
        <v>5</v>
      </c>
      <c r="O39" s="750"/>
      <c r="P39" s="719"/>
    </row>
    <row r="40" spans="1:16" s="706" customFormat="1" ht="15" customHeight="1">
      <c r="A40" s="704" t="s">
        <v>596</v>
      </c>
      <c r="B40" s="749">
        <v>80</v>
      </c>
      <c r="C40" s="731">
        <v>25</v>
      </c>
      <c r="D40" s="731">
        <v>3</v>
      </c>
      <c r="E40" s="731">
        <v>2</v>
      </c>
      <c r="F40" s="731">
        <v>10</v>
      </c>
      <c r="G40" s="731">
        <v>8</v>
      </c>
      <c r="H40" s="731">
        <v>5</v>
      </c>
      <c r="I40" s="731">
        <v>3</v>
      </c>
      <c r="J40" s="731">
        <v>4</v>
      </c>
      <c r="K40" s="731">
        <v>1</v>
      </c>
      <c r="L40" s="731">
        <v>2</v>
      </c>
      <c r="M40" s="731">
        <v>12</v>
      </c>
      <c r="N40" s="739">
        <v>4</v>
      </c>
      <c r="O40" s="750"/>
      <c r="P40" s="719"/>
    </row>
    <row r="41" spans="1:16" s="706" customFormat="1" ht="15" customHeight="1">
      <c r="A41" s="704" t="s">
        <v>384</v>
      </c>
      <c r="B41" s="749">
        <v>67</v>
      </c>
      <c r="C41" s="731">
        <v>7</v>
      </c>
      <c r="D41" s="731">
        <v>3</v>
      </c>
      <c r="E41" s="731">
        <v>2</v>
      </c>
      <c r="F41" s="731">
        <v>10</v>
      </c>
      <c r="G41" s="731">
        <v>6</v>
      </c>
      <c r="H41" s="731">
        <v>6</v>
      </c>
      <c r="I41" s="731">
        <v>3</v>
      </c>
      <c r="J41" s="731">
        <v>5</v>
      </c>
      <c r="K41" s="731">
        <v>1</v>
      </c>
      <c r="L41" s="731">
        <v>1</v>
      </c>
      <c r="M41" s="731">
        <v>17</v>
      </c>
      <c r="N41" s="739">
        <v>7</v>
      </c>
      <c r="O41" s="750"/>
      <c r="P41" s="719"/>
    </row>
    <row r="42" spans="1:16" s="706" customFormat="1" ht="15" customHeight="1">
      <c r="A42" s="704" t="s">
        <v>458</v>
      </c>
      <c r="B42" s="749">
        <v>67</v>
      </c>
      <c r="C42" s="731">
        <v>8</v>
      </c>
      <c r="D42" s="731">
        <v>2</v>
      </c>
      <c r="E42" s="731">
        <v>2</v>
      </c>
      <c r="F42" s="731">
        <v>12</v>
      </c>
      <c r="G42" s="731">
        <v>8</v>
      </c>
      <c r="H42" s="731">
        <v>6</v>
      </c>
      <c r="I42" s="731">
        <v>2</v>
      </c>
      <c r="J42" s="731">
        <v>6</v>
      </c>
      <c r="K42" s="731">
        <v>1</v>
      </c>
      <c r="L42" s="731">
        <v>1</v>
      </c>
      <c r="M42" s="731">
        <v>14</v>
      </c>
      <c r="N42" s="739">
        <v>5</v>
      </c>
      <c r="O42" s="750"/>
      <c r="P42" s="719"/>
    </row>
    <row r="43" spans="1:16" s="706" customFormat="1" ht="15" customHeight="1">
      <c r="A43" s="704" t="s">
        <v>386</v>
      </c>
      <c r="B43" s="749">
        <v>54</v>
      </c>
      <c r="C43" s="731">
        <v>4</v>
      </c>
      <c r="D43" s="731">
        <v>2</v>
      </c>
      <c r="E43" s="731">
        <v>1</v>
      </c>
      <c r="F43" s="731">
        <v>6</v>
      </c>
      <c r="G43" s="731">
        <v>7</v>
      </c>
      <c r="H43" s="755">
        <v>5</v>
      </c>
      <c r="I43" s="755">
        <v>2</v>
      </c>
      <c r="J43" s="731">
        <v>3</v>
      </c>
      <c r="K43" s="679" t="s">
        <v>41</v>
      </c>
      <c r="L43" s="731">
        <v>1</v>
      </c>
      <c r="M43" s="731">
        <v>20</v>
      </c>
      <c r="N43" s="739">
        <v>4</v>
      </c>
      <c r="O43" s="750"/>
      <c r="P43" s="719"/>
    </row>
    <row r="44" spans="1:16" s="646" customFormat="1" ht="15" customHeight="1">
      <c r="A44" s="756"/>
    </row>
    <row r="45" spans="1:16" s="646" customFormat="1" ht="15" customHeight="1">
      <c r="A45" s="756"/>
    </row>
    <row r="46" spans="1:16" s="646" customFormat="1" ht="15" customHeight="1">
      <c r="A46" s="757"/>
    </row>
    <row r="47" spans="1:16" s="646" customFormat="1" ht="15" customHeight="1"/>
    <row r="48" spans="1:16" s="646" customFormat="1" ht="15" customHeight="1"/>
    <row r="49" s="646" customFormat="1" ht="15" customHeight="1"/>
    <row r="50" s="646" customFormat="1" ht="15" customHeight="1"/>
    <row r="51" s="646" customFormat="1" ht="15" customHeight="1"/>
    <row r="52" s="646" customFormat="1" ht="15" customHeight="1"/>
    <row r="53" s="646" customFormat="1" ht="15" customHeight="1"/>
    <row r="54" s="646" customFormat="1" ht="15" customHeight="1"/>
    <row r="55" s="646" customFormat="1" ht="15" customHeight="1"/>
    <row r="56" s="646" customFormat="1" ht="15" customHeight="1"/>
    <row r="57" s="646" customFormat="1" ht="15" customHeight="1"/>
    <row r="58" s="646" customFormat="1" ht="15" customHeight="1"/>
    <row r="59" s="646" customFormat="1" ht="15" customHeight="1"/>
    <row r="60" s="646" customFormat="1" ht="15" customHeight="1"/>
    <row r="61" s="646" customFormat="1" ht="15" customHeight="1"/>
    <row r="62" s="646" customFormat="1" ht="15" customHeight="1"/>
    <row r="63" s="646" customFormat="1" ht="15" customHeight="1"/>
    <row r="64" s="646" customFormat="1" ht="15" customHeight="1"/>
    <row r="65" s="646" customFormat="1" ht="15" customHeight="1"/>
    <row r="66" s="646" customFormat="1" ht="15" customHeight="1"/>
    <row r="67" s="646" customFormat="1" ht="15" customHeight="1"/>
    <row r="68" s="646" customFormat="1" ht="15" customHeight="1"/>
    <row r="69" s="646" customFormat="1" ht="15" customHeight="1"/>
    <row r="70" s="646" customFormat="1" ht="15" customHeight="1"/>
    <row r="71" s="646" customFormat="1" ht="15" customHeight="1"/>
    <row r="72" s="646" customFormat="1" ht="15" customHeight="1"/>
    <row r="73" s="646" customFormat="1" ht="15" customHeight="1"/>
    <row r="74" s="646" customFormat="1" ht="15" customHeight="1"/>
    <row r="75" s="646" customFormat="1" ht="15" customHeight="1"/>
    <row r="76" s="646" customFormat="1" ht="15" customHeight="1"/>
    <row r="77" s="646" customFormat="1" ht="15" customHeight="1"/>
    <row r="78" s="646" customFormat="1" ht="15" customHeight="1"/>
    <row r="79" s="646" customFormat="1" ht="15" customHeight="1"/>
    <row r="80" s="646" customFormat="1" ht="15" customHeight="1"/>
    <row r="81" s="646" customFormat="1" ht="15" customHeight="1"/>
    <row r="82" s="646" customFormat="1" ht="15" customHeight="1"/>
    <row r="83" s="646" customFormat="1" ht="15" customHeight="1"/>
    <row r="84" s="646" customFormat="1" ht="15" customHeight="1"/>
    <row r="85" s="646" customFormat="1" ht="15" customHeight="1"/>
    <row r="86" s="646" customFormat="1" ht="15" customHeight="1"/>
    <row r="87" s="646" customFormat="1" ht="15" customHeight="1"/>
    <row r="88" s="646" customFormat="1" ht="15" customHeight="1"/>
    <row r="89" s="646" customFormat="1" ht="15" customHeight="1"/>
    <row r="90" s="646" customFormat="1" ht="15" customHeight="1"/>
    <row r="91" s="646" customFormat="1" ht="15" customHeight="1"/>
    <row r="92" s="646" customFormat="1" ht="15" customHeight="1"/>
    <row r="93" s="646" customFormat="1" ht="15" customHeight="1"/>
    <row r="94" s="646" customFormat="1" ht="15" customHeight="1"/>
    <row r="95" s="646" customFormat="1" ht="15" customHeight="1"/>
    <row r="96" s="646" customFormat="1" ht="15" customHeight="1"/>
    <row r="97" s="646" customFormat="1" ht="15" customHeight="1"/>
    <row r="98" s="646" customFormat="1" ht="15" customHeight="1"/>
    <row r="99" s="646" customFormat="1" ht="15" customHeight="1"/>
    <row r="100" s="646" customFormat="1" ht="15" customHeight="1"/>
    <row r="101" s="646" customFormat="1" ht="15" customHeight="1"/>
    <row r="102" s="646" customFormat="1" ht="15" customHeight="1"/>
    <row r="103" s="646" customFormat="1" ht="15" customHeight="1"/>
    <row r="104" s="646" customFormat="1" ht="15" customHeight="1"/>
    <row r="105" s="646" customFormat="1" ht="15" customHeight="1"/>
    <row r="106" s="646" customFormat="1" ht="15" customHeight="1"/>
    <row r="107" s="646" customFormat="1" ht="15" customHeight="1"/>
    <row r="108" s="646" customFormat="1" ht="15" customHeight="1"/>
    <row r="109" s="646" customFormat="1" ht="15" customHeight="1"/>
    <row r="110" s="646" customFormat="1" ht="15" customHeight="1"/>
    <row r="111" s="646" customFormat="1" ht="15" customHeight="1"/>
    <row r="112" s="646" customFormat="1" ht="15" customHeight="1"/>
    <row r="113" s="646" customFormat="1" ht="15" customHeight="1"/>
    <row r="114" s="646" customFormat="1" ht="15" customHeight="1"/>
    <row r="115" s="646" customFormat="1" ht="15" customHeight="1"/>
    <row r="116" s="646" customFormat="1" ht="15" customHeight="1"/>
    <row r="117" s="646" customFormat="1" ht="15" customHeight="1"/>
    <row r="118" s="646" customFormat="1" ht="15" customHeight="1"/>
    <row r="119" s="646" customFormat="1" ht="15" customHeight="1"/>
    <row r="120" s="646" customFormat="1" ht="15" customHeight="1"/>
    <row r="121" s="646" customFormat="1" ht="15" customHeight="1"/>
    <row r="122" s="646" customFormat="1" ht="15" customHeight="1"/>
    <row r="123" s="646" customFormat="1" ht="15" customHeight="1"/>
    <row r="124" s="646" customFormat="1" ht="15" customHeight="1"/>
    <row r="125" s="646" customFormat="1" ht="15" customHeight="1"/>
    <row r="126" s="646" customFormat="1" ht="15" customHeight="1"/>
    <row r="127" s="646" customFormat="1" ht="15" customHeight="1"/>
    <row r="128" s="646" customFormat="1" ht="15" customHeight="1"/>
    <row r="129" s="646" customFormat="1" ht="15" customHeight="1"/>
    <row r="130" s="646" customFormat="1" ht="15" customHeight="1"/>
    <row r="131" s="646" customFormat="1" ht="15" customHeight="1"/>
    <row r="132" s="646" customFormat="1" ht="15" customHeight="1"/>
    <row r="133" s="646" customFormat="1" ht="15" customHeight="1"/>
    <row r="134" s="646" customFormat="1" ht="15" customHeight="1"/>
    <row r="135" s="646" customFormat="1" ht="15" customHeight="1"/>
    <row r="136" s="646" customFormat="1" ht="15" customHeight="1"/>
    <row r="137" s="646" customFormat="1" ht="15" customHeight="1"/>
    <row r="138" s="646" customFormat="1" ht="15" customHeight="1"/>
    <row r="139" s="646" customFormat="1" ht="15" customHeight="1"/>
    <row r="140" s="646" customFormat="1" ht="15" customHeight="1"/>
    <row r="141" s="646" customFormat="1" ht="15" customHeight="1"/>
    <row r="142" s="646" customFormat="1" ht="15" customHeight="1"/>
    <row r="143" s="646" customFormat="1" ht="15" customHeight="1"/>
    <row r="144" s="646" customFormat="1" ht="15" customHeight="1"/>
    <row r="145" s="646" customFormat="1" ht="15" customHeight="1"/>
    <row r="146" s="646" customFormat="1" ht="15" customHeight="1"/>
    <row r="147" s="646" customFormat="1" ht="15" customHeight="1"/>
    <row r="148" s="646" customFormat="1" ht="15" customHeight="1"/>
    <row r="149" s="646" customFormat="1" ht="15" customHeight="1"/>
    <row r="150" s="646" customFormat="1" ht="15" customHeight="1"/>
    <row r="151" s="646" customFormat="1" ht="15" customHeight="1"/>
    <row r="152" s="646" customFormat="1" ht="15" customHeight="1"/>
    <row r="153" s="646" customFormat="1" ht="15" customHeight="1"/>
    <row r="154" s="646" customFormat="1" ht="15" customHeight="1"/>
    <row r="155" s="646" customFormat="1" ht="15" customHeight="1"/>
    <row r="156" s="646" customFormat="1" ht="15" customHeight="1"/>
    <row r="157" s="646" customFormat="1" ht="15" customHeight="1"/>
    <row r="158" s="646" customFormat="1" ht="15" customHeight="1"/>
    <row r="159" s="646" customFormat="1" ht="15" customHeight="1"/>
    <row r="160" s="646" customFormat="1" ht="15" customHeight="1"/>
    <row r="161" s="646" customFormat="1" ht="15" customHeight="1"/>
    <row r="162" s="646" customFormat="1" ht="15" customHeight="1"/>
    <row r="163" s="646" customFormat="1" ht="15" customHeight="1"/>
    <row r="164" s="646" customFormat="1" ht="15" customHeight="1"/>
    <row r="165" s="646" customFormat="1" ht="15" customHeight="1"/>
    <row r="166" s="646" customFormat="1" ht="15" customHeight="1"/>
    <row r="167" s="646" customFormat="1" ht="15" customHeight="1"/>
    <row r="168" s="646" customFormat="1" ht="15" customHeight="1"/>
    <row r="169" s="646" customFormat="1" ht="15" customHeight="1"/>
    <row r="170" s="646" customFormat="1" ht="15" customHeight="1"/>
    <row r="171" s="646" customFormat="1" ht="15" customHeight="1"/>
    <row r="172" s="646" customFormat="1" ht="15" customHeight="1"/>
    <row r="173" s="646" customFormat="1" ht="15" customHeight="1"/>
    <row r="174" s="646" customFormat="1" ht="15" customHeight="1"/>
    <row r="175" s="646" customFormat="1" ht="15" customHeight="1"/>
    <row r="176" s="646" customFormat="1" ht="15" customHeight="1"/>
    <row r="177" s="646" customFormat="1" ht="15" customHeight="1"/>
    <row r="178" s="646" customFormat="1" ht="15" customHeight="1"/>
    <row r="179" s="646" customFormat="1" ht="15" customHeight="1"/>
    <row r="180" s="646" customFormat="1" ht="15" customHeight="1"/>
    <row r="181" s="646" customFormat="1" ht="15" customHeight="1"/>
    <row r="182" s="646" customFormat="1" ht="15" customHeight="1"/>
    <row r="183" s="646" customFormat="1" ht="15" customHeight="1"/>
    <row r="184" s="646" customFormat="1" ht="15" customHeight="1"/>
    <row r="185" s="641" customFormat="1"/>
    <row r="186" s="641" customFormat="1"/>
    <row r="187" s="641" customFormat="1"/>
    <row r="188" s="641" customFormat="1"/>
    <row r="189" s="641" customFormat="1"/>
    <row r="190" s="641" customFormat="1"/>
    <row r="191" s="641" customFormat="1"/>
    <row r="192" s="641" customFormat="1"/>
    <row r="193" s="641" customFormat="1"/>
    <row r="194" s="641" customFormat="1"/>
    <row r="195" s="641" customFormat="1"/>
    <row r="196" s="641" customFormat="1"/>
    <row r="197" s="641" customFormat="1"/>
    <row r="198" s="641" customFormat="1"/>
    <row r="199" s="641" customFormat="1"/>
    <row r="200" s="641" customFormat="1"/>
    <row r="201" s="641" customFormat="1"/>
    <row r="202" s="641" customFormat="1"/>
    <row r="203" s="641" customFormat="1"/>
    <row r="204" s="641" customFormat="1"/>
    <row r="205" s="641" customFormat="1"/>
    <row r="206" s="641" customFormat="1"/>
    <row r="207" s="641" customFormat="1"/>
    <row r="208" s="641" customFormat="1"/>
    <row r="209" s="641" customFormat="1"/>
    <row r="210" s="641" customFormat="1"/>
    <row r="211" s="641" customFormat="1"/>
    <row r="212" s="641" customFormat="1"/>
    <row r="213" s="641" customFormat="1"/>
    <row r="214" s="641" customFormat="1"/>
    <row r="215" s="641" customFormat="1"/>
    <row r="216" s="641" customFormat="1"/>
    <row r="217" s="641" customFormat="1"/>
    <row r="218" s="641" customFormat="1"/>
    <row r="219" s="641" customFormat="1"/>
    <row r="220" s="641" customFormat="1"/>
    <row r="221" s="641" customFormat="1"/>
    <row r="222" s="641" customFormat="1"/>
    <row r="223" s="641" customFormat="1"/>
    <row r="224" s="641" customFormat="1"/>
    <row r="225" s="641" customFormat="1"/>
    <row r="226" s="641" customFormat="1"/>
    <row r="227" s="641" customFormat="1"/>
    <row r="228" s="641" customFormat="1"/>
    <row r="229" s="641" customFormat="1"/>
    <row r="230" s="641" customFormat="1"/>
    <row r="231" s="641" customFormat="1"/>
    <row r="232" s="641" customFormat="1"/>
    <row r="233" s="641" customFormat="1"/>
    <row r="234" s="641" customFormat="1"/>
    <row r="235" s="641" customFormat="1"/>
    <row r="236" s="641" customFormat="1"/>
    <row r="237" s="641" customFormat="1"/>
    <row r="238" s="641" customFormat="1"/>
    <row r="239" s="641" customFormat="1"/>
    <row r="240" s="641" customFormat="1"/>
    <row r="241" s="641" customFormat="1"/>
    <row r="242" s="641" customFormat="1"/>
    <row r="243" s="641" customFormat="1"/>
    <row r="244" s="641" customFormat="1"/>
    <row r="245" s="641" customFormat="1"/>
    <row r="246" s="641" customFormat="1"/>
    <row r="247" s="641" customFormat="1"/>
    <row r="248" s="641" customFormat="1"/>
    <row r="249" s="641" customFormat="1"/>
    <row r="250" s="641" customFormat="1"/>
    <row r="251" s="641" customFormat="1"/>
    <row r="252" s="641" customFormat="1"/>
    <row r="253" s="641" customFormat="1"/>
    <row r="254" s="641" customFormat="1"/>
    <row r="255" s="641" customFormat="1"/>
    <row r="256" s="641" customFormat="1"/>
    <row r="257" s="641" customFormat="1"/>
    <row r="258" s="641" customFormat="1"/>
    <row r="259" s="641" customFormat="1"/>
    <row r="260" s="641" customFormat="1"/>
    <row r="261" s="641" customFormat="1"/>
    <row r="262" s="641" customFormat="1"/>
    <row r="263" s="641" customFormat="1"/>
    <row r="264" s="641" customFormat="1"/>
    <row r="265" s="641" customFormat="1"/>
    <row r="266" s="641" customFormat="1"/>
    <row r="267" s="641" customFormat="1"/>
    <row r="268" s="641" customFormat="1"/>
    <row r="269" s="641" customFormat="1"/>
    <row r="270" s="641" customFormat="1"/>
    <row r="271" s="641" customFormat="1"/>
    <row r="272" s="641" customFormat="1"/>
    <row r="273" s="641" customFormat="1"/>
    <row r="274" s="641" customFormat="1"/>
    <row r="275" s="641" customFormat="1"/>
    <row r="276" s="641" customFormat="1"/>
    <row r="277" s="641" customFormat="1"/>
    <row r="278" s="641" customFormat="1"/>
    <row r="279" s="641" customFormat="1"/>
    <row r="280" s="641" customFormat="1"/>
    <row r="281" s="641" customFormat="1"/>
    <row r="282" s="641" customFormat="1"/>
    <row r="283" s="641" customFormat="1"/>
    <row r="284" s="641" customFormat="1"/>
    <row r="285" s="641" customFormat="1"/>
    <row r="286" s="641" customFormat="1"/>
    <row r="287" s="641" customFormat="1"/>
    <row r="288" s="641" customFormat="1"/>
    <row r="289" s="641" customFormat="1"/>
    <row r="290" s="641" customFormat="1"/>
    <row r="291" s="641" customFormat="1"/>
    <row r="292" s="641" customFormat="1"/>
    <row r="293" s="641" customFormat="1"/>
    <row r="294" s="641" customFormat="1"/>
    <row r="295" s="641" customFormat="1"/>
    <row r="296" s="641" customFormat="1"/>
    <row r="297" s="641" customFormat="1"/>
    <row r="298" s="641" customFormat="1"/>
    <row r="299" s="641" customFormat="1"/>
    <row r="300" s="641" customFormat="1"/>
    <row r="301" s="641" customFormat="1"/>
    <row r="302" s="641" customFormat="1"/>
    <row r="303" s="641" customFormat="1"/>
    <row r="304" s="641" customFormat="1"/>
    <row r="305" s="641" customFormat="1"/>
    <row r="306" s="641" customFormat="1"/>
    <row r="307" s="641" customFormat="1"/>
    <row r="308" s="641" customFormat="1"/>
    <row r="309" s="641" customFormat="1"/>
    <row r="310" s="641" customFormat="1"/>
    <row r="311" s="641" customFormat="1"/>
    <row r="312" s="641" customFormat="1"/>
    <row r="313" s="641" customFormat="1"/>
    <row r="314" s="641" customFormat="1"/>
    <row r="315" s="641" customFormat="1"/>
    <row r="316" s="641" customFormat="1"/>
    <row r="317" s="641" customFormat="1"/>
    <row r="318" s="641" customFormat="1"/>
    <row r="319" s="641" customFormat="1"/>
    <row r="320" s="641" customFormat="1"/>
    <row r="321" s="641" customFormat="1"/>
    <row r="322" s="641" customFormat="1"/>
    <row r="323" s="641" customFormat="1"/>
    <row r="324" s="641" customFormat="1"/>
    <row r="325" s="641" customFormat="1"/>
    <row r="326" s="641" customFormat="1"/>
    <row r="327" s="641" customFormat="1"/>
    <row r="328" s="641" customFormat="1"/>
    <row r="329" s="641" customFormat="1"/>
    <row r="330" s="641" customFormat="1"/>
    <row r="331" s="641" customFormat="1"/>
    <row r="332" s="641" customFormat="1"/>
    <row r="333" s="641" customFormat="1"/>
    <row r="334" s="641" customFormat="1"/>
    <row r="335" s="641" customFormat="1"/>
    <row r="336" s="641" customFormat="1"/>
    <row r="337" s="641" customFormat="1"/>
    <row r="338" s="641" customFormat="1"/>
    <row r="339" s="641" customFormat="1"/>
    <row r="340" s="641" customFormat="1"/>
    <row r="341" s="641" customFormat="1"/>
    <row r="342" s="641" customFormat="1"/>
    <row r="343" s="641" customFormat="1"/>
    <row r="344" s="641" customFormat="1"/>
    <row r="345" s="641" customFormat="1"/>
    <row r="346" s="641" customFormat="1"/>
    <row r="347" s="641" customFormat="1"/>
    <row r="348" s="641" customFormat="1"/>
    <row r="349" s="641" customFormat="1"/>
    <row r="350" s="641" customFormat="1"/>
    <row r="351" s="641" customFormat="1"/>
    <row r="352" s="641" customFormat="1"/>
    <row r="353" s="641" customFormat="1"/>
    <row r="354" s="641" customFormat="1"/>
    <row r="355" s="641" customFormat="1"/>
    <row r="356" s="641" customFormat="1"/>
    <row r="357" s="641" customFormat="1"/>
    <row r="358" s="641" customFormat="1"/>
    <row r="359" s="641" customFormat="1"/>
    <row r="360" s="641" customFormat="1"/>
    <row r="361" s="641" customFormat="1"/>
    <row r="362" s="641" customFormat="1"/>
    <row r="363" s="641" customFormat="1"/>
    <row r="364" s="641" customFormat="1"/>
    <row r="365" s="641" customFormat="1"/>
    <row r="366" s="641" customFormat="1"/>
    <row r="367" s="641" customFormat="1"/>
    <row r="368" s="641" customFormat="1"/>
    <row r="369" s="641" customFormat="1"/>
    <row r="370" s="641" customFormat="1"/>
    <row r="371" s="641" customFormat="1"/>
    <row r="372" s="641" customFormat="1"/>
    <row r="373" s="641" customFormat="1"/>
    <row r="374" s="641" customFormat="1"/>
    <row r="375" s="641" customFormat="1"/>
    <row r="376" s="641" customFormat="1"/>
    <row r="377" s="641" customFormat="1"/>
    <row r="378" s="641" customFormat="1"/>
    <row r="379" s="641" customFormat="1"/>
    <row r="380" s="641" customFormat="1"/>
    <row r="381" s="641" customFormat="1"/>
    <row r="382" s="641" customFormat="1"/>
    <row r="383" s="641" customFormat="1"/>
    <row r="384" s="641" customFormat="1"/>
    <row r="385" s="641" customFormat="1"/>
    <row r="386" s="641" customFormat="1"/>
    <row r="387" s="641" customFormat="1"/>
    <row r="388" s="641" customFormat="1"/>
    <row r="389" s="641" customFormat="1"/>
    <row r="390" s="641" customFormat="1"/>
    <row r="391" s="641" customFormat="1"/>
    <row r="392" s="641" customFormat="1"/>
    <row r="393" s="641" customFormat="1"/>
    <row r="394" s="641" customFormat="1"/>
    <row r="395" s="641" customFormat="1"/>
    <row r="396" s="641" customFormat="1"/>
    <row r="397" s="641" customFormat="1"/>
    <row r="398" s="641" customFormat="1"/>
    <row r="399" s="641" customFormat="1"/>
    <row r="400" s="641" customFormat="1"/>
    <row r="401" s="641" customFormat="1"/>
    <row r="402" s="641" customFormat="1"/>
    <row r="403" s="641" customFormat="1"/>
    <row r="404" s="641" customFormat="1"/>
    <row r="405" s="641" customFormat="1"/>
    <row r="406" s="641" customFormat="1"/>
    <row r="407" s="641" customFormat="1"/>
    <row r="408" s="641" customFormat="1"/>
    <row r="409" s="641" customFormat="1"/>
    <row r="410" s="641" customFormat="1"/>
    <row r="411" s="641" customFormat="1"/>
    <row r="412" s="641" customFormat="1"/>
    <row r="413" s="641" customFormat="1"/>
    <row r="414" s="641" customFormat="1"/>
    <row r="415" s="641" customFormat="1"/>
    <row r="416" s="641" customFormat="1"/>
    <row r="417" s="641" customFormat="1"/>
    <row r="418" s="641" customFormat="1"/>
    <row r="419" s="641" customFormat="1"/>
    <row r="420" s="641" customFormat="1"/>
    <row r="421" s="641" customFormat="1"/>
    <row r="422" s="641" customFormat="1"/>
    <row r="423" s="641" customFormat="1"/>
    <row r="424" s="641" customFormat="1"/>
    <row r="425" s="641" customFormat="1"/>
    <row r="426" s="641" customFormat="1"/>
    <row r="427" s="641" customFormat="1"/>
    <row r="428" s="641" customFormat="1"/>
    <row r="429" s="641" customFormat="1"/>
    <row r="430" s="641" customFormat="1"/>
    <row r="431" s="641" customFormat="1"/>
    <row r="432" s="641" customFormat="1"/>
    <row r="433" s="641" customFormat="1"/>
    <row r="434" s="641" customFormat="1"/>
    <row r="435" s="641" customFormat="1"/>
    <row r="436" s="641" customFormat="1"/>
    <row r="437" s="641" customFormat="1"/>
    <row r="438" s="641" customFormat="1"/>
    <row r="439" s="641" customFormat="1"/>
    <row r="440" s="641" customFormat="1"/>
    <row r="441" s="641" customFormat="1"/>
    <row r="442" s="641" customFormat="1"/>
    <row r="443" s="641" customFormat="1"/>
    <row r="444" s="641" customFormat="1"/>
    <row r="445" s="641" customFormat="1"/>
    <row r="446" s="641" customFormat="1"/>
    <row r="447" s="641" customFormat="1"/>
    <row r="448" s="641" customFormat="1"/>
    <row r="449" s="641" customFormat="1"/>
    <row r="450" s="641" customFormat="1"/>
    <row r="451" s="641" customFormat="1"/>
    <row r="452" s="641" customFormat="1"/>
    <row r="453" s="641" customFormat="1"/>
    <row r="454" s="641" customFormat="1"/>
    <row r="455" s="641" customFormat="1"/>
    <row r="456" s="641" customFormat="1"/>
    <row r="457" s="641" customFormat="1"/>
    <row r="458" s="641" customFormat="1"/>
    <row r="459" s="641" customFormat="1"/>
    <row r="460" s="641" customFormat="1"/>
    <row r="461" s="641" customFormat="1"/>
    <row r="462" s="641" customFormat="1"/>
    <row r="463" s="641" customFormat="1"/>
    <row r="464" s="641" customFormat="1"/>
    <row r="465" s="641" customFormat="1"/>
    <row r="466" s="641" customFormat="1"/>
    <row r="467" s="641" customFormat="1"/>
    <row r="468" s="641" customFormat="1"/>
    <row r="469" s="641" customFormat="1"/>
    <row r="470" s="641" customFormat="1"/>
    <row r="471" s="641" customFormat="1"/>
    <row r="472" s="641" customFormat="1"/>
    <row r="473" s="641" customFormat="1"/>
    <row r="474" s="641" customFormat="1"/>
    <row r="475" s="641" customFormat="1"/>
    <row r="476" s="641" customFormat="1"/>
    <row r="477" s="641" customFormat="1"/>
    <row r="478" s="641" customFormat="1"/>
    <row r="479" s="641" customFormat="1"/>
    <row r="480" s="641" customFormat="1"/>
    <row r="481" s="641" customFormat="1"/>
    <row r="482" s="641" customFormat="1"/>
    <row r="483" s="641" customFormat="1"/>
    <row r="484" s="641" customFormat="1"/>
    <row r="485" s="641" customFormat="1"/>
    <row r="486" s="641" customFormat="1"/>
    <row r="487" s="641" customFormat="1"/>
    <row r="488" s="641" customFormat="1"/>
    <row r="489" s="641" customFormat="1"/>
    <row r="490" s="641" customFormat="1"/>
    <row r="491" s="641" customFormat="1"/>
    <row r="492" s="641" customFormat="1"/>
    <row r="493" s="641" customFormat="1"/>
    <row r="494" s="641" customFormat="1"/>
    <row r="495" s="641" customFormat="1"/>
    <row r="496" s="641" customFormat="1"/>
    <row r="497" s="641" customFormat="1"/>
    <row r="498" s="641" customFormat="1"/>
    <row r="499" s="641" customFormat="1"/>
    <row r="500" s="641" customFormat="1"/>
    <row r="501" s="641" customFormat="1"/>
    <row r="502" s="641" customFormat="1"/>
    <row r="503" s="641" customFormat="1"/>
    <row r="504" s="641" customFormat="1"/>
    <row r="505" s="641" customFormat="1"/>
    <row r="506" s="641" customFormat="1"/>
    <row r="507" s="641" customFormat="1"/>
    <row r="508" s="641" customFormat="1"/>
    <row r="509" s="641" customFormat="1"/>
    <row r="510" s="641" customFormat="1"/>
    <row r="511" s="641" customFormat="1"/>
    <row r="512" s="641" customFormat="1"/>
    <row r="513" s="641" customFormat="1"/>
    <row r="514" s="641" customFormat="1"/>
    <row r="515" s="641" customFormat="1"/>
    <row r="516" s="641" customFormat="1"/>
    <row r="517" s="641" customFormat="1"/>
    <row r="518" s="641" customFormat="1"/>
    <row r="519" s="641" customFormat="1"/>
    <row r="520" s="641" customFormat="1"/>
    <row r="521" s="641" customFormat="1"/>
    <row r="522" s="641" customFormat="1"/>
    <row r="523" s="641" customFormat="1"/>
    <row r="524" s="641" customFormat="1"/>
    <row r="525" s="641" customFormat="1"/>
    <row r="526" s="641" customFormat="1"/>
    <row r="527" s="641" customFormat="1"/>
    <row r="528" s="641" customFormat="1"/>
    <row r="529" s="641" customFormat="1"/>
    <row r="530" s="641" customFormat="1"/>
    <row r="531" s="641" customFormat="1"/>
    <row r="532" s="641" customFormat="1"/>
    <row r="533" s="641" customFormat="1"/>
    <row r="534" s="641" customFormat="1"/>
    <row r="535" s="641" customFormat="1"/>
    <row r="536" s="641" customFormat="1"/>
    <row r="537" s="641" customFormat="1"/>
    <row r="538" s="641" customFormat="1"/>
    <row r="539" s="641" customFormat="1"/>
    <row r="540" s="641" customFormat="1"/>
    <row r="541" s="641" customFormat="1"/>
    <row r="542" s="641" customFormat="1"/>
    <row r="543" s="641" customFormat="1"/>
    <row r="544" s="641" customFormat="1"/>
    <row r="545" s="641" customFormat="1"/>
    <row r="546" s="641" customFormat="1"/>
    <row r="547" s="641" customFormat="1"/>
    <row r="548" s="641" customFormat="1"/>
    <row r="549" s="641" customFormat="1"/>
    <row r="550" s="641" customFormat="1"/>
    <row r="551" s="641" customFormat="1"/>
    <row r="552" s="641" customFormat="1"/>
    <row r="553" s="641" customFormat="1"/>
    <row r="554" s="641" customFormat="1"/>
    <row r="555" s="641" customFormat="1"/>
    <row r="556" s="641" customFormat="1"/>
    <row r="557" s="641" customFormat="1"/>
    <row r="558" s="641" customFormat="1"/>
    <row r="559" s="641" customFormat="1"/>
    <row r="560" s="641" customFormat="1"/>
    <row r="561" s="641" customFormat="1"/>
    <row r="562" s="641" customFormat="1"/>
    <row r="563" s="641" customFormat="1"/>
    <row r="564" s="641" customFormat="1"/>
    <row r="565" s="641" customFormat="1"/>
    <row r="566" s="641" customFormat="1"/>
    <row r="567" s="641" customFormat="1"/>
    <row r="568" s="641" customFormat="1"/>
    <row r="569" s="641" customFormat="1"/>
    <row r="570" s="641" customFormat="1"/>
    <row r="571" s="641" customFormat="1"/>
    <row r="572" s="641" customFormat="1"/>
    <row r="573" s="641" customFormat="1"/>
    <row r="574" s="641" customFormat="1"/>
    <row r="575" s="641" customFormat="1"/>
    <row r="576" s="641" customFormat="1"/>
    <row r="577" s="641" customFormat="1"/>
    <row r="578" s="641" customFormat="1"/>
    <row r="579" s="641" customFormat="1"/>
    <row r="580" s="641" customFormat="1"/>
    <row r="581" s="641" customFormat="1"/>
    <row r="582" s="641" customFormat="1"/>
    <row r="583" s="641" customFormat="1"/>
    <row r="584" s="641" customFormat="1"/>
    <row r="585" s="641" customFormat="1"/>
    <row r="586" s="641" customFormat="1"/>
    <row r="587" s="641" customFormat="1"/>
    <row r="588" s="641" customFormat="1"/>
    <row r="589" s="641" customFormat="1"/>
    <row r="590" s="641" customFormat="1"/>
    <row r="591" s="641" customFormat="1"/>
    <row r="592" s="641" customFormat="1"/>
    <row r="593" s="641" customFormat="1"/>
    <row r="594" s="641" customFormat="1"/>
    <row r="595" s="641" customFormat="1"/>
    <row r="596" s="641" customFormat="1"/>
    <row r="597" s="641" customFormat="1"/>
    <row r="598" s="641" customFormat="1"/>
    <row r="599" s="641" customFormat="1"/>
    <row r="600" s="641" customFormat="1"/>
    <row r="601" s="641" customFormat="1"/>
    <row r="602" s="641" customFormat="1"/>
    <row r="603" s="641" customFormat="1"/>
    <row r="604" s="641" customFormat="1"/>
    <row r="605" s="641" customFormat="1"/>
    <row r="606" s="641" customFormat="1"/>
    <row r="607" s="641" customFormat="1"/>
    <row r="608" s="641" customFormat="1"/>
    <row r="609" s="641" customFormat="1"/>
    <row r="610" s="641" customFormat="1"/>
    <row r="611" s="641" customFormat="1"/>
    <row r="612" s="641" customFormat="1"/>
    <row r="613" s="641" customFormat="1"/>
    <row r="614" s="641" customFormat="1"/>
    <row r="615" s="641" customFormat="1"/>
    <row r="616" s="641" customFormat="1"/>
    <row r="617" s="641" customFormat="1"/>
    <row r="618" s="641" customFormat="1"/>
    <row r="619" s="641" customFormat="1"/>
    <row r="620" s="641" customFormat="1"/>
    <row r="621" s="641" customFormat="1"/>
    <row r="622" s="641" customFormat="1"/>
    <row r="623" s="641" customFormat="1"/>
    <row r="624" s="641" customFormat="1"/>
    <row r="625" s="641" customFormat="1"/>
    <row r="626" s="641" customFormat="1"/>
    <row r="627" s="641" customFormat="1"/>
    <row r="628" s="641" customFormat="1"/>
    <row r="629" s="641" customFormat="1"/>
    <row r="630" s="641" customFormat="1"/>
    <row r="631" s="641" customFormat="1"/>
    <row r="632" s="641" customFormat="1"/>
    <row r="633" s="641" customFormat="1"/>
    <row r="634" s="641" customFormat="1"/>
    <row r="635" s="641" customFormat="1"/>
    <row r="636" s="641" customFormat="1"/>
    <row r="637" s="641" customFormat="1"/>
    <row r="638" s="641" customFormat="1"/>
    <row r="639" s="641" customFormat="1"/>
    <row r="640" s="641" customFormat="1"/>
    <row r="641" s="641" customFormat="1"/>
    <row r="642" s="641" customFormat="1"/>
    <row r="643" s="641" customFormat="1"/>
    <row r="644" s="641" customFormat="1"/>
    <row r="645" s="641" customFormat="1"/>
    <row r="646" s="641" customFormat="1"/>
    <row r="647" s="641" customFormat="1"/>
    <row r="648" s="641" customFormat="1"/>
    <row r="649" s="641" customFormat="1"/>
    <row r="650" s="641" customFormat="1"/>
    <row r="651" s="641" customFormat="1"/>
    <row r="652" s="641" customFormat="1"/>
    <row r="653" s="641" customFormat="1"/>
    <row r="654" s="641" customFormat="1"/>
    <row r="655" s="641" customFormat="1"/>
    <row r="656" s="641" customFormat="1"/>
    <row r="657" s="641" customFormat="1"/>
    <row r="658" s="641" customFormat="1"/>
    <row r="659" s="641" customFormat="1"/>
    <row r="660" s="641" customFormat="1"/>
    <row r="661" s="641" customFormat="1"/>
    <row r="662" s="641" customFormat="1"/>
    <row r="663" s="641" customFormat="1"/>
    <row r="664" s="641" customFormat="1"/>
    <row r="665" s="641" customFormat="1"/>
    <row r="666" s="641" customFormat="1"/>
    <row r="667" s="641" customFormat="1"/>
    <row r="668" s="641" customFormat="1"/>
    <row r="669" s="641" customFormat="1"/>
    <row r="670" s="641" customFormat="1"/>
    <row r="671" s="641" customFormat="1"/>
    <row r="672" s="641" customFormat="1"/>
    <row r="673" s="641" customFormat="1"/>
    <row r="674" s="641" customFormat="1"/>
    <row r="675" s="641" customFormat="1"/>
    <row r="676" s="641" customFormat="1"/>
    <row r="677" s="641" customFormat="1"/>
    <row r="678" s="641" customFormat="1"/>
    <row r="679" s="641" customFormat="1"/>
    <row r="680" s="641" customFormat="1"/>
    <row r="681" s="641" customFormat="1"/>
    <row r="682" s="641" customFormat="1"/>
    <row r="683" s="641" customFormat="1"/>
    <row r="684" s="641" customFormat="1"/>
    <row r="685" s="641" customFormat="1"/>
    <row r="686" s="641" customFormat="1"/>
    <row r="687" s="641" customFormat="1"/>
    <row r="688" s="641" customFormat="1"/>
    <row r="689" s="641" customFormat="1"/>
    <row r="690" s="641" customFormat="1"/>
    <row r="691" s="641" customFormat="1"/>
    <row r="692" s="641" customFormat="1"/>
    <row r="693" s="641" customFormat="1"/>
    <row r="694" s="641" customFormat="1"/>
    <row r="695" s="641" customFormat="1"/>
    <row r="696" s="641" customFormat="1"/>
    <row r="697" s="641" customFormat="1"/>
    <row r="698" s="641" customFormat="1"/>
    <row r="699" s="641" customFormat="1"/>
    <row r="700" s="641" customFormat="1"/>
    <row r="701" s="641" customFormat="1"/>
    <row r="702" s="641" customFormat="1"/>
    <row r="703" s="641" customFormat="1"/>
    <row r="704" s="641" customFormat="1"/>
    <row r="705" s="641" customFormat="1"/>
    <row r="706" s="641" customFormat="1"/>
    <row r="707" s="641" customFormat="1"/>
    <row r="708" s="641" customFormat="1"/>
    <row r="709" s="641" customFormat="1"/>
    <row r="710" s="641" customFormat="1"/>
    <row r="711" s="641" customFormat="1"/>
    <row r="712" s="641" customFormat="1"/>
    <row r="713" s="641" customFormat="1"/>
    <row r="714" s="641" customFormat="1"/>
    <row r="715" s="641" customFormat="1"/>
    <row r="716" s="641" customFormat="1"/>
    <row r="717" s="641" customFormat="1"/>
    <row r="718" s="641" customFormat="1"/>
    <row r="719" s="641" customFormat="1"/>
    <row r="720" s="641" customFormat="1"/>
    <row r="721" s="641" customFormat="1"/>
    <row r="722" s="641" customFormat="1"/>
    <row r="723" s="641" customFormat="1"/>
    <row r="724" s="641" customFormat="1"/>
    <row r="725" s="641" customFormat="1"/>
    <row r="726" s="641" customFormat="1"/>
    <row r="727" s="641" customFormat="1"/>
    <row r="728" s="641" customFormat="1"/>
    <row r="729" s="641" customFormat="1"/>
    <row r="730" s="641" customFormat="1"/>
    <row r="731" s="641" customFormat="1"/>
    <row r="732" s="641" customFormat="1"/>
    <row r="733" s="641" customFormat="1"/>
    <row r="734" s="641" customFormat="1"/>
    <row r="735" s="641" customFormat="1"/>
    <row r="736" s="641" customFormat="1"/>
    <row r="737" s="641" customFormat="1"/>
    <row r="738" s="641" customFormat="1"/>
    <row r="739" s="641" customFormat="1"/>
    <row r="740" s="641" customFormat="1"/>
    <row r="741" s="641" customFormat="1"/>
    <row r="742" s="641" customFormat="1"/>
    <row r="743" s="641" customFormat="1"/>
    <row r="744" s="641" customFormat="1"/>
    <row r="745" s="641" customFormat="1"/>
    <row r="746" s="641" customFormat="1"/>
    <row r="747" s="641" customFormat="1"/>
    <row r="748" s="641" customFormat="1"/>
    <row r="749" s="641" customFormat="1"/>
    <row r="750" s="641" customFormat="1"/>
    <row r="751" s="641" customFormat="1"/>
    <row r="752" s="641" customFormat="1"/>
    <row r="753" s="641" customFormat="1"/>
    <row r="754" s="641" customFormat="1"/>
    <row r="755" s="641" customFormat="1"/>
    <row r="756" s="641" customFormat="1"/>
    <row r="757" s="641" customFormat="1"/>
    <row r="758" s="641" customFormat="1"/>
    <row r="759" s="641" customFormat="1"/>
    <row r="760" s="641" customFormat="1"/>
    <row r="761" s="641" customFormat="1"/>
    <row r="762" s="641" customFormat="1"/>
    <row r="763" s="641" customFormat="1"/>
    <row r="764" s="641" customFormat="1"/>
    <row r="765" s="641" customFormat="1"/>
    <row r="766" s="641" customFormat="1"/>
    <row r="767" s="641" customFormat="1"/>
    <row r="768" s="641" customFormat="1"/>
    <row r="769" s="641" customFormat="1"/>
    <row r="770" s="641" customFormat="1"/>
    <row r="771" s="641" customFormat="1"/>
    <row r="772" s="641" customFormat="1"/>
    <row r="773" s="641" customFormat="1"/>
    <row r="774" s="641" customFormat="1"/>
    <row r="775" s="641" customFormat="1"/>
    <row r="776" s="641" customFormat="1"/>
    <row r="777" s="641" customFormat="1"/>
    <row r="778" s="641" customFormat="1"/>
    <row r="779" s="641" customFormat="1"/>
    <row r="780" s="641" customFormat="1"/>
    <row r="781" s="641" customFormat="1"/>
    <row r="782" s="641" customFormat="1"/>
    <row r="783" s="641" customFormat="1"/>
    <row r="784" s="641" customFormat="1"/>
    <row r="785" s="641" customFormat="1"/>
    <row r="786" s="641" customFormat="1"/>
    <row r="787" s="641" customFormat="1"/>
    <row r="788" s="641" customFormat="1"/>
    <row r="789" s="641" customFormat="1"/>
    <row r="790" s="641" customFormat="1"/>
    <row r="791" s="641" customFormat="1"/>
    <row r="792" s="641" customFormat="1"/>
    <row r="793" s="641" customFormat="1"/>
    <row r="794" s="641" customFormat="1"/>
    <row r="795" s="641" customFormat="1"/>
    <row r="796" s="641" customFormat="1"/>
    <row r="797" s="641" customFormat="1"/>
    <row r="798" s="641" customFormat="1"/>
    <row r="799" s="641" customFormat="1"/>
    <row r="800" s="641" customFormat="1"/>
    <row r="801" s="641" customFormat="1"/>
    <row r="802" s="641" customFormat="1"/>
    <row r="803" s="641" customFormat="1"/>
    <row r="804" s="641" customFormat="1"/>
    <row r="805" s="641" customFormat="1"/>
    <row r="806" s="641" customFormat="1"/>
    <row r="807" s="641" customFormat="1"/>
    <row r="808" s="641" customFormat="1"/>
    <row r="809" s="641" customFormat="1"/>
    <row r="810" s="641" customFormat="1"/>
    <row r="811" s="641" customFormat="1"/>
    <row r="812" s="641" customFormat="1"/>
    <row r="813" s="641" customFormat="1"/>
    <row r="814" s="641" customFormat="1"/>
    <row r="815" s="641" customFormat="1"/>
    <row r="816" s="641" customFormat="1"/>
    <row r="817" s="641" customFormat="1"/>
    <row r="818" s="641" customFormat="1"/>
    <row r="819" s="641" customFormat="1"/>
    <row r="820" s="641" customFormat="1"/>
    <row r="821" s="641" customFormat="1"/>
    <row r="822" s="641" customFormat="1"/>
    <row r="823" s="641" customFormat="1"/>
    <row r="824" s="641" customFormat="1"/>
    <row r="825" s="641" customFormat="1"/>
    <row r="826" s="641" customFormat="1"/>
    <row r="827" s="641" customFormat="1"/>
    <row r="828" s="641" customFormat="1"/>
    <row r="829" s="641" customFormat="1"/>
    <row r="830" s="641" customFormat="1"/>
    <row r="831" s="641" customFormat="1"/>
    <row r="832" s="641" customFormat="1"/>
    <row r="833" s="641" customFormat="1"/>
    <row r="834" s="641" customFormat="1"/>
    <row r="835" s="641" customFormat="1"/>
    <row r="836" s="641" customFormat="1"/>
    <row r="837" s="641" customFormat="1"/>
    <row r="838" s="641" customFormat="1"/>
    <row r="839" s="641" customFormat="1"/>
    <row r="840" s="641" customFormat="1"/>
    <row r="841" s="641" customFormat="1"/>
    <row r="842" s="641" customFormat="1"/>
    <row r="843" s="641" customFormat="1"/>
    <row r="844" s="641" customFormat="1"/>
    <row r="845" s="641" customFormat="1"/>
    <row r="846" s="641" customFormat="1"/>
    <row r="847" s="641" customFormat="1"/>
    <row r="848" s="641" customFormat="1"/>
    <row r="849" s="641" customFormat="1"/>
    <row r="850" s="641" customFormat="1"/>
    <row r="851" s="641" customFormat="1"/>
    <row r="852" s="641" customFormat="1"/>
    <row r="853" s="641" customFormat="1"/>
    <row r="854" s="641" customFormat="1"/>
    <row r="855" s="641" customFormat="1"/>
    <row r="856" s="641" customFormat="1"/>
    <row r="857" s="641" customFormat="1"/>
    <row r="858" s="641" customFormat="1"/>
    <row r="859" s="641" customFormat="1"/>
    <row r="860" s="641" customFormat="1"/>
    <row r="861" s="641" customFormat="1"/>
    <row r="862" s="641" customFormat="1"/>
    <row r="863" s="641" customFormat="1"/>
    <row r="864" s="641" customFormat="1"/>
    <row r="865" s="641" customFormat="1"/>
    <row r="866" s="641" customFormat="1"/>
    <row r="867" s="641" customFormat="1"/>
    <row r="868" s="641" customFormat="1"/>
    <row r="869" s="641" customFormat="1"/>
    <row r="870" s="641" customFormat="1"/>
    <row r="871" s="641" customFormat="1"/>
    <row r="872" s="641" customFormat="1"/>
    <row r="873" s="641" customFormat="1"/>
    <row r="874" s="641" customFormat="1"/>
    <row r="875" s="641" customFormat="1"/>
    <row r="876" s="641" customFormat="1"/>
    <row r="877" s="641" customFormat="1"/>
    <row r="878" s="641" customFormat="1"/>
    <row r="879" s="641" customFormat="1"/>
    <row r="880" s="641" customFormat="1"/>
    <row r="881" s="641" customFormat="1"/>
    <row r="882" s="641" customFormat="1"/>
    <row r="883" s="641" customFormat="1"/>
    <row r="884" s="641" customFormat="1"/>
    <row r="885" s="641" customFormat="1"/>
    <row r="886" s="641" customFormat="1"/>
    <row r="887" s="641" customFormat="1"/>
    <row r="888" s="641" customFormat="1"/>
    <row r="889" s="641" customFormat="1"/>
    <row r="890" s="641" customFormat="1"/>
    <row r="891" s="641" customFormat="1"/>
    <row r="892" s="641" customFormat="1"/>
    <row r="893" s="641" customFormat="1"/>
    <row r="894" s="641" customFormat="1"/>
    <row r="895" s="641" customFormat="1"/>
    <row r="896" s="641" customFormat="1"/>
    <row r="897" s="641" customFormat="1"/>
    <row r="898" s="641" customFormat="1"/>
    <row r="899" s="641" customFormat="1"/>
    <row r="900" s="641" customFormat="1"/>
    <row r="901" s="641" customFormat="1"/>
    <row r="902" s="641" customFormat="1"/>
    <row r="903" s="641" customFormat="1"/>
    <row r="904" s="641" customFormat="1"/>
    <row r="905" s="641" customFormat="1"/>
    <row r="906" s="641" customFormat="1"/>
    <row r="907" s="641" customFormat="1"/>
    <row r="908" s="641" customFormat="1"/>
    <row r="909" s="641" customFormat="1"/>
    <row r="910" s="641" customFormat="1"/>
    <row r="911" s="641" customFormat="1"/>
    <row r="912" s="641" customFormat="1"/>
    <row r="913" s="641" customFormat="1"/>
    <row r="914" s="641" customFormat="1"/>
    <row r="915" s="641" customFormat="1"/>
    <row r="916" s="641" customFormat="1"/>
    <row r="917" s="641" customFormat="1"/>
    <row r="918" s="641" customFormat="1"/>
    <row r="919" s="641" customFormat="1"/>
    <row r="920" s="641" customFormat="1"/>
    <row r="921" s="641" customFormat="1"/>
    <row r="922" s="641" customFormat="1"/>
    <row r="923" s="641" customFormat="1"/>
    <row r="924" s="641" customFormat="1"/>
    <row r="925" s="641" customFormat="1"/>
    <row r="926" s="641" customFormat="1"/>
    <row r="927" s="641" customFormat="1"/>
    <row r="928" s="641" customFormat="1"/>
    <row r="929" s="641" customFormat="1"/>
    <row r="930" s="641" customFormat="1"/>
    <row r="931" s="641" customFormat="1"/>
    <row r="932" s="641" customFormat="1"/>
    <row r="933" s="641" customFormat="1"/>
    <row r="934" s="641" customFormat="1"/>
    <row r="935" s="641" customFormat="1"/>
    <row r="936" s="641" customFormat="1"/>
    <row r="937" s="641" customFormat="1"/>
    <row r="938" s="641" customFormat="1"/>
    <row r="939" s="641" customFormat="1"/>
    <row r="940" s="641" customFormat="1"/>
    <row r="941" s="641" customFormat="1"/>
    <row r="942" s="641" customFormat="1"/>
    <row r="943" s="641" customFormat="1"/>
    <row r="944" s="641" customFormat="1"/>
    <row r="945" s="641" customFormat="1"/>
    <row r="946" s="641" customFormat="1"/>
    <row r="947" s="641" customFormat="1"/>
    <row r="948" s="641" customFormat="1"/>
    <row r="949" s="641" customFormat="1"/>
    <row r="950" s="641" customFormat="1"/>
    <row r="951" s="641" customFormat="1"/>
    <row r="952" s="641" customFormat="1"/>
    <row r="953" s="641" customFormat="1"/>
    <row r="954" s="641" customFormat="1"/>
    <row r="955" s="641" customFormat="1"/>
    <row r="956" s="641" customFormat="1"/>
    <row r="957" s="641" customFormat="1"/>
    <row r="958" s="641" customFormat="1"/>
    <row r="959" s="641" customFormat="1"/>
    <row r="960" s="641" customFormat="1"/>
    <row r="961" s="641" customFormat="1"/>
    <row r="962" s="641" customFormat="1"/>
    <row r="963" s="641" customFormat="1"/>
    <row r="964" s="641" customFormat="1"/>
    <row r="965" s="641" customFormat="1"/>
    <row r="966" s="641" customFormat="1"/>
    <row r="967" s="641" customFormat="1"/>
    <row r="968" s="641" customFormat="1"/>
    <row r="969" s="641" customFormat="1"/>
    <row r="970" s="641" customFormat="1"/>
    <row r="971" s="641" customFormat="1"/>
    <row r="972" s="641" customFormat="1"/>
    <row r="973" s="641" customFormat="1"/>
    <row r="974" s="641" customFormat="1"/>
    <row r="975" s="641" customFormat="1"/>
    <row r="976" s="641" customFormat="1"/>
    <row r="977" s="641" customFormat="1"/>
    <row r="978" s="641" customFormat="1"/>
    <row r="979" s="641" customFormat="1"/>
    <row r="980" s="641" customFormat="1"/>
    <row r="981" s="641" customFormat="1"/>
    <row r="982" s="641" customFormat="1"/>
    <row r="983" s="641" customFormat="1"/>
    <row r="984" s="641" customFormat="1"/>
    <row r="985" s="641" customFormat="1"/>
    <row r="986" s="641" customFormat="1"/>
    <row r="987" s="641" customFormat="1"/>
    <row r="988" s="641" customFormat="1"/>
    <row r="989" s="641" customFormat="1"/>
    <row r="990" s="641" customFormat="1"/>
    <row r="991" s="641" customFormat="1"/>
    <row r="992" s="641" customFormat="1"/>
    <row r="993" s="641" customFormat="1"/>
    <row r="994" s="641" customFormat="1"/>
    <row r="995" s="641" customFormat="1"/>
    <row r="996" s="641" customFormat="1"/>
    <row r="997" s="641" customFormat="1"/>
    <row r="998" s="641" customFormat="1"/>
    <row r="999" s="641" customFormat="1"/>
    <row r="1000" s="641" customFormat="1"/>
    <row r="1001" s="641" customFormat="1"/>
    <row r="1002" s="641" customFormat="1"/>
    <row r="1003" s="641" customFormat="1"/>
    <row r="1004" s="641" customFormat="1"/>
    <row r="1005" s="641" customFormat="1"/>
    <row r="1006" s="641" customFormat="1"/>
    <row r="1007" s="641" customFormat="1"/>
    <row r="1008" s="641" customFormat="1"/>
    <row r="1009" s="641" customFormat="1"/>
    <row r="1010" s="641" customFormat="1"/>
    <row r="1011" s="641" customFormat="1"/>
    <row r="1012" s="641" customFormat="1"/>
    <row r="1013" s="641" customFormat="1"/>
    <row r="1014" s="641" customFormat="1"/>
    <row r="1015" s="641" customFormat="1"/>
    <row r="1016" s="641" customFormat="1"/>
    <row r="1017" s="641" customFormat="1"/>
    <row r="1018" s="641" customFormat="1"/>
    <row r="1019" s="641" customFormat="1"/>
    <row r="1020" s="641" customFormat="1"/>
    <row r="1021" s="641" customFormat="1"/>
    <row r="1022" s="641" customFormat="1"/>
    <row r="1023" s="641" customFormat="1"/>
    <row r="1024" s="641" customFormat="1"/>
    <row r="1025" s="641" customFormat="1"/>
    <row r="1026" s="641" customFormat="1"/>
    <row r="1027" s="641" customFormat="1"/>
    <row r="1028" s="641" customFormat="1"/>
    <row r="1029" s="641" customFormat="1"/>
    <row r="1030" s="641" customFormat="1"/>
    <row r="1031" s="641" customFormat="1"/>
    <row r="1032" s="641" customFormat="1"/>
    <row r="1033" s="641" customFormat="1"/>
    <row r="1034" s="641" customFormat="1"/>
    <row r="1035" s="641" customFormat="1"/>
    <row r="1036" s="641" customFormat="1"/>
    <row r="1037" s="641" customFormat="1"/>
    <row r="1038" s="641" customFormat="1"/>
    <row r="1039" s="641" customFormat="1"/>
    <row r="1040" s="641" customFormat="1"/>
    <row r="1041" s="641" customFormat="1"/>
    <row r="1042" s="641" customFormat="1"/>
    <row r="1043" s="641" customFormat="1"/>
    <row r="1044" s="641" customFormat="1"/>
    <row r="1045" s="641" customFormat="1"/>
    <row r="1046" s="641" customFormat="1"/>
    <row r="1047" s="641" customFormat="1"/>
    <row r="1048" s="641" customFormat="1"/>
    <row r="1049" s="641" customFormat="1"/>
    <row r="1050" s="641" customFormat="1"/>
    <row r="1051" s="641" customFormat="1"/>
    <row r="1052" s="641" customFormat="1"/>
    <row r="1053" s="641" customFormat="1"/>
    <row r="1054" s="641" customFormat="1"/>
    <row r="1055" s="641" customFormat="1"/>
    <row r="1056" s="641" customFormat="1"/>
    <row r="1057" s="641" customFormat="1"/>
    <row r="1058" s="641" customFormat="1"/>
    <row r="1059" s="641" customFormat="1"/>
    <row r="1060" s="641" customFormat="1"/>
    <row r="1061" s="641" customFormat="1"/>
    <row r="1062" s="641" customFormat="1"/>
    <row r="1063" s="641" customFormat="1"/>
    <row r="1064" s="641" customFormat="1"/>
    <row r="1065" s="641" customFormat="1"/>
    <row r="1066" s="641" customFormat="1"/>
    <row r="1067" s="641" customFormat="1"/>
    <row r="1068" s="641" customFormat="1"/>
    <row r="1069" s="641" customFormat="1"/>
    <row r="1070" s="641" customFormat="1"/>
    <row r="1071" s="641" customFormat="1"/>
    <row r="1072" s="641" customFormat="1"/>
    <row r="1073" s="641" customFormat="1"/>
    <row r="1074" s="641" customFormat="1"/>
    <row r="1075" s="641" customFormat="1"/>
    <row r="1076" s="641" customFormat="1"/>
    <row r="1077" s="641" customFormat="1"/>
    <row r="1078" s="641" customFormat="1"/>
    <row r="1079" s="641" customFormat="1"/>
    <row r="1080" s="641" customFormat="1"/>
    <row r="1081" s="641" customFormat="1"/>
    <row r="1082" s="641" customFormat="1"/>
    <row r="1083" s="641" customFormat="1"/>
    <row r="1084" s="641" customFormat="1"/>
    <row r="1085" s="641" customFormat="1"/>
    <row r="1086" s="641" customFormat="1"/>
    <row r="1087" s="641" customFormat="1"/>
    <row r="1088" s="641" customFormat="1"/>
    <row r="1089" s="641" customFormat="1"/>
    <row r="1090" s="641" customFormat="1"/>
    <row r="1091" s="641" customFormat="1"/>
    <row r="1092" s="641" customFormat="1"/>
    <row r="1093" s="641" customFormat="1"/>
    <row r="1094" s="641" customFormat="1"/>
    <row r="1095" s="641" customFormat="1"/>
    <row r="1096" s="641" customFormat="1"/>
    <row r="1097" s="641" customFormat="1"/>
    <row r="1098" s="641" customFormat="1"/>
    <row r="1099" s="641" customFormat="1"/>
    <row r="1100" s="641" customFormat="1"/>
    <row r="1101" s="641" customFormat="1"/>
    <row r="1102" s="641" customFormat="1"/>
    <row r="1103" s="641" customFormat="1"/>
    <row r="1104" s="641" customFormat="1"/>
    <row r="1105" s="641" customFormat="1"/>
    <row r="1106" s="641" customFormat="1"/>
    <row r="1107" s="641" customFormat="1"/>
    <row r="1108" s="641" customFormat="1"/>
    <row r="1109" s="641" customFormat="1"/>
    <row r="1110" s="641" customFormat="1"/>
    <row r="1111" s="641" customFormat="1"/>
    <row r="1112" s="641" customFormat="1"/>
    <row r="1113" s="641" customFormat="1"/>
    <row r="1114" s="641" customFormat="1"/>
    <row r="1115" s="641" customFormat="1"/>
    <row r="1116" s="641" customFormat="1"/>
    <row r="1117" s="641" customFormat="1"/>
    <row r="1118" s="641" customFormat="1"/>
    <row r="1119" s="641" customFormat="1"/>
    <row r="1120" s="641" customFormat="1"/>
    <row r="1121" s="641" customFormat="1"/>
    <row r="1122" s="641" customFormat="1"/>
    <row r="1123" s="641" customFormat="1"/>
    <row r="1124" s="641" customFormat="1"/>
    <row r="1125" s="641" customFormat="1"/>
    <row r="1126" s="641" customFormat="1"/>
    <row r="1127" s="641" customFormat="1"/>
    <row r="1128" s="641" customFormat="1"/>
    <row r="1129" s="641" customFormat="1"/>
    <row r="1130" s="641" customFormat="1"/>
    <row r="1131" s="641" customFormat="1"/>
    <row r="1132" s="641" customFormat="1"/>
    <row r="1133" s="641" customFormat="1"/>
    <row r="1134" s="641" customFormat="1"/>
    <row r="1135" s="641" customFormat="1"/>
    <row r="1136" s="641" customFormat="1"/>
    <row r="1137" s="641" customFormat="1"/>
    <row r="1138" s="641" customFormat="1"/>
    <row r="1139" s="641" customFormat="1"/>
    <row r="1140" s="641" customFormat="1"/>
    <row r="1141" s="641" customFormat="1"/>
    <row r="1142" s="641" customFormat="1"/>
    <row r="1143" s="641" customFormat="1"/>
    <row r="1144" s="641" customFormat="1"/>
    <row r="1145" s="641" customFormat="1"/>
    <row r="1146" s="641" customFormat="1"/>
    <row r="1147" s="641" customFormat="1"/>
    <row r="1148" s="641" customFormat="1"/>
    <row r="1149" s="641" customFormat="1"/>
    <row r="1150" s="641" customFormat="1"/>
    <row r="1151" s="641" customFormat="1"/>
    <row r="1152" s="641" customFormat="1"/>
    <row r="1153" s="641" customFormat="1"/>
    <row r="1154" s="641" customFormat="1"/>
    <row r="1155" s="641" customFormat="1"/>
    <row r="1156" s="641" customFormat="1"/>
    <row r="1157" s="641" customFormat="1"/>
    <row r="1158" s="641" customFormat="1"/>
    <row r="1159" s="641" customFormat="1"/>
    <row r="1160" s="641" customFormat="1"/>
    <row r="1161" s="641" customFormat="1"/>
    <row r="1162" s="641" customFormat="1"/>
    <row r="1163" s="641" customFormat="1"/>
    <row r="1164" s="641" customFormat="1"/>
    <row r="1165" s="641" customFormat="1"/>
    <row r="1166" s="641" customFormat="1"/>
    <row r="1167" s="641" customFormat="1"/>
    <row r="1168" s="641" customFormat="1"/>
    <row r="1169" s="641" customFormat="1"/>
    <row r="1170" s="641" customFormat="1"/>
    <row r="1171" s="641" customFormat="1"/>
    <row r="1172" s="641" customFormat="1"/>
    <row r="1173" s="641" customFormat="1"/>
    <row r="1174" s="641" customFormat="1"/>
    <row r="1175" s="641" customFormat="1"/>
    <row r="1176" s="641" customFormat="1"/>
    <row r="1177" s="641" customFormat="1"/>
    <row r="1178" s="641" customFormat="1"/>
    <row r="1179" s="641" customFormat="1"/>
    <row r="1180" s="641" customFormat="1"/>
    <row r="1181" s="641" customFormat="1"/>
    <row r="1182" s="641" customFormat="1"/>
    <row r="1183" s="641" customFormat="1"/>
    <row r="1184" s="641" customFormat="1"/>
    <row r="1185" s="641" customFormat="1"/>
    <row r="1186" s="641" customFormat="1"/>
    <row r="1187" s="641" customFormat="1"/>
    <row r="1188" s="641" customFormat="1"/>
    <row r="1189" s="641" customFormat="1"/>
    <row r="1190" s="641" customFormat="1"/>
    <row r="1191" s="641" customFormat="1"/>
    <row r="1192" s="641" customFormat="1"/>
    <row r="1193" s="641" customFormat="1"/>
    <row r="1194" s="641" customFormat="1"/>
    <row r="1195" s="641" customFormat="1"/>
    <row r="1196" s="641" customFormat="1"/>
    <row r="1197" s="641" customFormat="1"/>
    <row r="1198" s="641" customFormat="1"/>
    <row r="1199" s="641" customFormat="1"/>
    <row r="1200" s="641" customFormat="1"/>
    <row r="1201" s="641" customFormat="1"/>
    <row r="1202" s="641" customFormat="1"/>
    <row r="1203" s="641" customFormat="1"/>
    <row r="1204" s="641" customFormat="1"/>
    <row r="1205" s="641" customFormat="1"/>
    <row r="1206" s="641" customFormat="1"/>
    <row r="1207" s="641" customFormat="1"/>
    <row r="1208" s="641" customFormat="1"/>
    <row r="1209" s="641" customFormat="1"/>
    <row r="1210" s="641" customFormat="1"/>
    <row r="1211" s="641" customFormat="1"/>
    <row r="1212" s="641" customFormat="1"/>
    <row r="1213" s="641" customFormat="1"/>
    <row r="1214" s="641" customFormat="1"/>
    <row r="1215" s="641" customFormat="1"/>
    <row r="1216" s="641" customFormat="1"/>
    <row r="1217" s="641" customFormat="1"/>
    <row r="1218" s="641" customFormat="1"/>
    <row r="1219" s="641" customFormat="1"/>
    <row r="1220" s="641" customFormat="1"/>
    <row r="1221" s="641" customFormat="1"/>
    <row r="1222" s="641" customFormat="1"/>
    <row r="1223" s="641" customFormat="1"/>
    <row r="1224" s="641" customFormat="1"/>
    <row r="1225" s="641" customFormat="1"/>
    <row r="1226" s="641" customFormat="1"/>
    <row r="1227" s="641" customFormat="1"/>
    <row r="1228" s="641" customFormat="1"/>
    <row r="1229" s="641" customFormat="1"/>
    <row r="1230" s="641" customFormat="1"/>
    <row r="1231" s="641" customFormat="1"/>
    <row r="1232" s="641" customFormat="1"/>
    <row r="1233" s="641" customFormat="1"/>
    <row r="1234" s="641" customFormat="1"/>
    <row r="1235" s="641" customFormat="1"/>
    <row r="1236" s="641" customFormat="1"/>
    <row r="1237" s="641" customFormat="1"/>
    <row r="1238" s="641" customFormat="1"/>
    <row r="1239" s="641" customFormat="1"/>
    <row r="1240" s="641" customFormat="1"/>
    <row r="1241" s="641" customFormat="1"/>
    <row r="1242" s="641" customFormat="1"/>
    <row r="1243" s="641" customFormat="1"/>
    <row r="1244" s="641" customFormat="1"/>
    <row r="1245" s="641" customFormat="1"/>
    <row r="1246" s="641" customFormat="1"/>
    <row r="1247" s="641" customFormat="1"/>
    <row r="1248" s="641" customFormat="1"/>
    <row r="1249" s="641" customFormat="1"/>
    <row r="1250" s="641" customFormat="1"/>
    <row r="1251" s="641" customFormat="1"/>
    <row r="1252" s="641" customFormat="1"/>
    <row r="1253" s="641" customFormat="1"/>
    <row r="1254" s="641" customFormat="1"/>
    <row r="1255" s="641" customFormat="1"/>
    <row r="1256" s="641" customFormat="1"/>
    <row r="1257" s="641" customFormat="1"/>
    <row r="1258" s="641" customFormat="1"/>
    <row r="1259" s="641" customFormat="1"/>
    <row r="1260" s="641" customFormat="1"/>
    <row r="1261" s="641" customFormat="1"/>
    <row r="1262" s="641" customFormat="1"/>
    <row r="1263" s="641" customFormat="1"/>
    <row r="1264" s="641" customFormat="1"/>
    <row r="1265" s="641" customFormat="1"/>
    <row r="1266" s="641" customFormat="1"/>
    <row r="1267" s="641" customFormat="1"/>
    <row r="1268" s="641" customFormat="1"/>
    <row r="1269" s="641" customFormat="1"/>
    <row r="1270" s="641" customFormat="1"/>
    <row r="1271" s="641" customFormat="1"/>
    <row r="1272" s="641" customFormat="1"/>
    <row r="1273" s="641" customFormat="1"/>
    <row r="1274" s="641" customFormat="1"/>
    <row r="1275" s="641" customFormat="1"/>
    <row r="1276" s="641" customFormat="1"/>
    <row r="1277" s="641" customFormat="1"/>
    <row r="1278" s="641" customFormat="1"/>
    <row r="1279" s="641" customFormat="1"/>
    <row r="1280" s="641" customFormat="1"/>
    <row r="1281" s="641" customFormat="1"/>
    <row r="1282" s="641" customFormat="1"/>
    <row r="1283" s="641" customFormat="1"/>
    <row r="1284" s="641" customFormat="1"/>
    <row r="1285" s="641" customFormat="1"/>
    <row r="1286" s="641" customFormat="1"/>
    <row r="1287" s="641" customFormat="1"/>
    <row r="1288" s="641" customFormat="1"/>
    <row r="1289" s="641" customFormat="1"/>
    <row r="1290" s="641" customFormat="1"/>
    <row r="1291" s="641" customFormat="1"/>
    <row r="1292" s="641" customFormat="1"/>
    <row r="1293" s="641" customFormat="1"/>
    <row r="1294" s="641" customFormat="1"/>
    <row r="1295" s="641" customFormat="1"/>
    <row r="1296" s="641" customFormat="1"/>
    <row r="1297" s="641" customFormat="1"/>
    <row r="1298" s="641" customFormat="1"/>
    <row r="1299" s="641" customFormat="1"/>
    <row r="1300" s="641" customFormat="1"/>
    <row r="1301" s="641" customFormat="1"/>
    <row r="1302" s="641" customFormat="1"/>
    <row r="1303" s="641" customFormat="1"/>
    <row r="1304" s="641" customFormat="1"/>
    <row r="1305" s="641" customFormat="1"/>
    <row r="1306" s="641" customFormat="1"/>
    <row r="1307" s="641" customFormat="1"/>
    <row r="1308" s="641" customFormat="1"/>
    <row r="1309" s="641" customFormat="1"/>
    <row r="1310" s="641" customFormat="1"/>
    <row r="1311" s="641" customFormat="1"/>
    <row r="1312" s="641" customFormat="1"/>
    <row r="1313" s="641" customFormat="1"/>
    <row r="1314" s="641" customFormat="1"/>
    <row r="1315" s="641" customFormat="1"/>
    <row r="1316" s="641" customFormat="1"/>
    <row r="1317" s="641" customFormat="1"/>
    <row r="1318" s="641" customFormat="1"/>
    <row r="1319" s="641" customFormat="1"/>
    <row r="1320" s="641" customFormat="1"/>
    <row r="1321" s="641" customFormat="1"/>
    <row r="1322" s="641" customFormat="1"/>
    <row r="1323" s="641" customFormat="1"/>
    <row r="1324" s="641" customFormat="1"/>
    <row r="1325" s="641" customFormat="1"/>
    <row r="1326" s="641" customFormat="1"/>
    <row r="1327" s="641" customFormat="1"/>
    <row r="1328" s="641" customFormat="1"/>
    <row r="1329" s="641" customFormat="1"/>
    <row r="1330" s="641" customFormat="1"/>
    <row r="1331" s="641" customFormat="1"/>
    <row r="1332" s="641" customFormat="1"/>
    <row r="1333" s="641" customFormat="1"/>
    <row r="1334" s="641" customFormat="1"/>
    <row r="1335" s="641" customFormat="1"/>
    <row r="1336" s="641" customFormat="1"/>
    <row r="1337" s="641" customFormat="1"/>
    <row r="1338" s="641" customFormat="1"/>
    <row r="1339" s="641" customFormat="1"/>
    <row r="1340" s="641" customFormat="1"/>
    <row r="1341" s="641" customFormat="1"/>
    <row r="1342" s="641" customFormat="1"/>
    <row r="1343" s="641" customFormat="1"/>
    <row r="1344" s="641" customFormat="1"/>
    <row r="1345" s="641" customFormat="1"/>
    <row r="1346" s="641" customFormat="1"/>
    <row r="1347" s="641" customFormat="1"/>
    <row r="1348" s="641" customFormat="1"/>
    <row r="1349" s="641" customFormat="1"/>
    <row r="1350" s="641" customFormat="1"/>
    <row r="1351" s="641" customFormat="1"/>
    <row r="1352" s="641" customFormat="1"/>
    <row r="1353" s="641" customFormat="1"/>
    <row r="1354" s="641" customFormat="1"/>
    <row r="1355" s="641" customFormat="1"/>
    <row r="1356" s="641" customFormat="1"/>
    <row r="1357" s="641" customFormat="1"/>
    <row r="1358" s="641" customFormat="1"/>
    <row r="1359" s="641" customFormat="1"/>
    <row r="1360" s="641" customFormat="1"/>
    <row r="1361" s="641" customFormat="1"/>
    <row r="1362" s="641" customFormat="1"/>
    <row r="1363" s="641" customFormat="1"/>
    <row r="1364" s="641" customFormat="1"/>
    <row r="1365" s="641" customFormat="1"/>
    <row r="1366" s="641" customFormat="1"/>
    <row r="1367" s="641" customFormat="1"/>
    <row r="1368" s="641" customFormat="1"/>
    <row r="1369" s="641" customFormat="1"/>
    <row r="1370" s="641" customFormat="1"/>
    <row r="1371" s="641" customFormat="1"/>
    <row r="1372" s="641" customFormat="1"/>
    <row r="1373" s="641" customFormat="1"/>
    <row r="1374" s="641" customFormat="1"/>
    <row r="1375" s="641" customFormat="1"/>
    <row r="1376" s="641" customFormat="1"/>
    <row r="1377" s="641" customFormat="1"/>
    <row r="1378" s="641" customFormat="1"/>
    <row r="1379" s="641" customFormat="1"/>
    <row r="1380" s="641" customFormat="1"/>
    <row r="1381" s="641" customFormat="1"/>
    <row r="1382" s="641" customFormat="1"/>
    <row r="1383" s="641" customFormat="1"/>
    <row r="1384" s="641" customFormat="1"/>
    <row r="1385" s="641" customFormat="1"/>
    <row r="1386" s="641" customFormat="1"/>
    <row r="1387" s="641" customFormat="1"/>
    <row r="1388" s="641" customFormat="1"/>
    <row r="1389" s="641" customFormat="1"/>
    <row r="1390" s="641" customFormat="1"/>
    <row r="1391" s="641" customFormat="1"/>
    <row r="1392" s="641" customFormat="1"/>
    <row r="1393" s="641" customFormat="1"/>
    <row r="1394" s="641" customFormat="1"/>
    <row r="1395" s="641" customFormat="1"/>
    <row r="1396" s="641" customFormat="1"/>
    <row r="1397" s="641" customFormat="1"/>
    <row r="1398" s="641" customFormat="1"/>
    <row r="1399" s="641" customFormat="1"/>
    <row r="1400" s="641" customFormat="1"/>
    <row r="1401" s="641" customFormat="1"/>
    <row r="1402" s="641" customFormat="1"/>
    <row r="1403" s="641" customFormat="1"/>
    <row r="1404" s="641" customFormat="1"/>
    <row r="1405" s="641" customFormat="1"/>
    <row r="1406" s="641" customFormat="1"/>
    <row r="1407" s="641" customFormat="1"/>
    <row r="1408" s="641" customFormat="1"/>
    <row r="1409" s="641" customFormat="1"/>
    <row r="1410" s="641" customFormat="1"/>
    <row r="1411" s="641" customFormat="1"/>
    <row r="1412" s="641" customFormat="1"/>
    <row r="1413" s="641" customFormat="1"/>
    <row r="1414" s="641" customFormat="1"/>
    <row r="1415" s="641" customFormat="1"/>
    <row r="1416" s="641" customFormat="1"/>
    <row r="1417" s="641" customFormat="1"/>
    <row r="1418" s="641" customFormat="1"/>
    <row r="1419" s="641" customFormat="1"/>
    <row r="1420" s="641" customFormat="1"/>
    <row r="1421" s="641" customFormat="1"/>
    <row r="1422" s="641" customFormat="1"/>
    <row r="1423" s="641" customFormat="1"/>
    <row r="1424" s="641" customFormat="1"/>
    <row r="1425" s="641" customFormat="1"/>
    <row r="1426" s="641" customFormat="1"/>
    <row r="1427" s="641" customFormat="1"/>
    <row r="1428" s="641" customFormat="1"/>
    <row r="1429" s="641" customFormat="1"/>
    <row r="1430" s="641" customFormat="1"/>
    <row r="1431" s="641" customFormat="1"/>
    <row r="1432" s="641" customFormat="1"/>
    <row r="1433" s="641" customFormat="1"/>
    <row r="1434" s="641" customFormat="1"/>
    <row r="1435" s="641" customFormat="1"/>
    <row r="1436" s="641" customFormat="1"/>
    <row r="1437" s="641" customFormat="1"/>
    <row r="1438" s="641" customFormat="1"/>
    <row r="1439" s="641" customFormat="1"/>
    <row r="1440" s="641" customFormat="1"/>
    <row r="1441" s="641" customFormat="1"/>
    <row r="1442" s="641" customFormat="1"/>
    <row r="1443" s="641" customFormat="1"/>
    <row r="1444" s="641" customFormat="1"/>
    <row r="1445" s="641" customFormat="1"/>
    <row r="1446" s="641" customFormat="1"/>
    <row r="1447" s="641" customFormat="1"/>
    <row r="1448" s="641" customFormat="1"/>
    <row r="1449" s="641" customFormat="1"/>
    <row r="1450" s="641" customFormat="1"/>
    <row r="1451" s="641" customFormat="1"/>
    <row r="1452" s="641" customFormat="1"/>
    <row r="1453" s="641" customFormat="1"/>
    <row r="1454" s="641" customFormat="1"/>
    <row r="1455" s="641" customFormat="1"/>
    <row r="1456" s="641" customFormat="1"/>
    <row r="1457" s="641" customFormat="1"/>
    <row r="1458" s="641" customFormat="1"/>
    <row r="1459" s="641" customFormat="1"/>
    <row r="1460" s="641" customFormat="1"/>
    <row r="1461" s="641" customFormat="1"/>
    <row r="1462" s="641" customFormat="1"/>
    <row r="1463" s="641" customFormat="1"/>
    <row r="1464" s="641" customFormat="1"/>
    <row r="1465" s="641" customFormat="1"/>
    <row r="1466" s="641" customFormat="1"/>
    <row r="1467" s="641" customFormat="1"/>
    <row r="1468" s="641" customFormat="1"/>
    <row r="1469" s="641" customFormat="1"/>
    <row r="1470" s="641" customFormat="1"/>
    <row r="1471" s="641" customFormat="1"/>
    <row r="1472" s="641" customFormat="1"/>
    <row r="1473" s="641" customFormat="1"/>
    <row r="1474" s="641" customFormat="1"/>
    <row r="1475" s="641" customFormat="1"/>
    <row r="1476" s="641" customFormat="1"/>
    <row r="1477" s="641" customFormat="1"/>
    <row r="1478" s="641" customFormat="1"/>
    <row r="1479" s="641" customFormat="1"/>
    <row r="1480" s="641" customFormat="1"/>
    <row r="1481" s="641" customFormat="1"/>
    <row r="1482" s="641" customFormat="1"/>
    <row r="1483" s="641" customFormat="1"/>
    <row r="1484" s="641" customFormat="1"/>
    <row r="1485" s="641" customFormat="1"/>
    <row r="1486" s="641" customFormat="1"/>
    <row r="1487" s="641" customFormat="1"/>
    <row r="1488" s="641" customFormat="1"/>
    <row r="1489" s="641" customFormat="1"/>
    <row r="1490" s="641" customFormat="1"/>
    <row r="1491" s="641" customFormat="1"/>
    <row r="1492" s="641" customFormat="1"/>
    <row r="1493" s="641" customFormat="1"/>
    <row r="1494" s="641" customFormat="1"/>
    <row r="1495" s="641" customFormat="1"/>
    <row r="1496" s="641" customFormat="1"/>
    <row r="1497" s="641" customFormat="1"/>
    <row r="1498" s="641" customFormat="1"/>
    <row r="1499" s="641" customFormat="1"/>
    <row r="1500" s="641" customFormat="1"/>
    <row r="1501" s="641" customFormat="1"/>
    <row r="1502" s="641" customFormat="1"/>
    <row r="1503" s="641" customFormat="1"/>
    <row r="1504" s="641" customFormat="1"/>
    <row r="1505" s="641" customFormat="1"/>
    <row r="1506" s="641" customFormat="1"/>
    <row r="1507" s="641" customFormat="1"/>
    <row r="1508" s="641" customFormat="1"/>
    <row r="1509" s="641" customFormat="1"/>
    <row r="1510" s="641" customFormat="1"/>
    <row r="1511" s="641" customFormat="1"/>
    <row r="1512" s="641" customFormat="1"/>
    <row r="1513" s="641" customFormat="1"/>
    <row r="1514" s="641" customFormat="1"/>
    <row r="1515" s="641" customFormat="1"/>
    <row r="1516" s="641" customFormat="1"/>
    <row r="1517" s="641" customFormat="1"/>
    <row r="1518" s="641" customFormat="1"/>
    <row r="1519" s="641" customFormat="1"/>
    <row r="1520" s="641" customFormat="1"/>
    <row r="1521" s="641" customFormat="1"/>
    <row r="1522" s="641" customFormat="1"/>
    <row r="1523" s="641" customFormat="1"/>
    <row r="1524" s="641" customFormat="1"/>
    <row r="1525" s="641" customFormat="1"/>
    <row r="1526" s="641" customFormat="1"/>
    <row r="1527" s="641" customFormat="1"/>
    <row r="1528" s="641" customFormat="1"/>
    <row r="1529" s="641" customFormat="1"/>
    <row r="1530" s="641" customFormat="1"/>
    <row r="1531" s="641" customFormat="1"/>
    <row r="1532" s="641" customFormat="1"/>
    <row r="1533" s="641" customFormat="1"/>
    <row r="1534" s="641" customFormat="1"/>
    <row r="1535" s="641" customFormat="1"/>
    <row r="1536" s="641" customFormat="1"/>
    <row r="1537" s="641" customFormat="1"/>
    <row r="1538" s="641" customFormat="1"/>
    <row r="1539" s="641" customFormat="1"/>
    <row r="1540" s="641" customFormat="1"/>
    <row r="1541" s="641" customFormat="1"/>
    <row r="1542" s="641" customFormat="1"/>
    <row r="1543" s="641" customFormat="1"/>
    <row r="1544" s="641" customFormat="1"/>
    <row r="1545" s="641" customFormat="1"/>
    <row r="1546" s="641" customFormat="1"/>
    <row r="1547" s="641" customFormat="1"/>
    <row r="1548" s="641" customFormat="1"/>
    <row r="1549" s="641" customFormat="1"/>
    <row r="1550" s="641" customFormat="1"/>
    <row r="1551" s="641" customFormat="1"/>
    <row r="1552" s="641" customFormat="1"/>
    <row r="1553" s="641" customFormat="1"/>
    <row r="1554" s="641" customFormat="1"/>
    <row r="1555" s="641" customFormat="1"/>
    <row r="1556" s="641" customFormat="1"/>
    <row r="1557" s="641" customFormat="1"/>
    <row r="1558" s="641" customFormat="1"/>
    <row r="1559" s="641" customFormat="1"/>
    <row r="1560" s="641" customFormat="1"/>
    <row r="1561" s="641" customFormat="1"/>
    <row r="1562" s="641" customFormat="1"/>
    <row r="1563" s="641" customFormat="1"/>
    <row r="1564" s="641" customFormat="1"/>
    <row r="1565" s="641" customFormat="1"/>
    <row r="1566" s="641" customFormat="1"/>
    <row r="1567" s="641" customFormat="1"/>
    <row r="1568" s="641" customFormat="1"/>
    <row r="1569" s="641" customFormat="1"/>
    <row r="1570" s="641" customFormat="1"/>
    <row r="1571" s="641" customFormat="1"/>
    <row r="1572" s="641" customFormat="1"/>
    <row r="1573" s="641" customFormat="1"/>
    <row r="1574" s="641" customFormat="1"/>
    <row r="1575" s="641" customFormat="1"/>
    <row r="1576" s="641" customFormat="1"/>
    <row r="1577" s="641" customFormat="1"/>
    <row r="1578" s="641" customFormat="1"/>
    <row r="1579" s="641" customFormat="1"/>
    <row r="1580" s="641" customFormat="1"/>
    <row r="1581" s="641" customFormat="1"/>
    <row r="1582" s="641" customFormat="1"/>
    <row r="1583" s="641" customFormat="1"/>
    <row r="1584" s="641" customFormat="1"/>
    <row r="1585" s="641" customFormat="1"/>
    <row r="1586" s="641" customFormat="1"/>
    <row r="1587" s="641" customFormat="1"/>
    <row r="1588" s="641" customFormat="1"/>
    <row r="1589" s="641" customFormat="1"/>
    <row r="1590" s="641" customFormat="1"/>
    <row r="1591" s="641" customFormat="1"/>
    <row r="1592" s="641" customFormat="1"/>
    <row r="1593" s="641" customFormat="1"/>
    <row r="1594" s="641" customFormat="1"/>
    <row r="1595" s="641" customFormat="1"/>
    <row r="1596" s="641" customFormat="1"/>
    <row r="1597" s="641" customFormat="1"/>
    <row r="1598" s="641" customFormat="1"/>
    <row r="1599" s="641" customFormat="1"/>
    <row r="1600" s="641" customFormat="1"/>
    <row r="1601" s="641" customFormat="1"/>
    <row r="1602" s="641" customFormat="1"/>
    <row r="1603" s="641" customFormat="1"/>
    <row r="1604" s="641" customFormat="1"/>
    <row r="1605" s="641" customFormat="1"/>
    <row r="1606" s="641" customFormat="1"/>
    <row r="1607" s="641" customFormat="1"/>
    <row r="1608" s="641" customFormat="1"/>
    <row r="1609" s="641" customFormat="1"/>
    <row r="1610" s="641" customFormat="1"/>
    <row r="1611" s="641" customFormat="1"/>
    <row r="1612" s="641" customFormat="1"/>
    <row r="1613" s="641" customFormat="1"/>
    <row r="1614" s="641" customFormat="1"/>
    <row r="1615" s="641" customFormat="1"/>
    <row r="1616" s="641" customFormat="1"/>
    <row r="1617" s="641" customFormat="1"/>
    <row r="1618" s="641" customFormat="1"/>
    <row r="1619" s="641" customFormat="1"/>
    <row r="1620" s="641" customFormat="1"/>
    <row r="1621" s="641" customFormat="1"/>
    <row r="1622" s="641" customFormat="1"/>
    <row r="1623" s="641" customFormat="1"/>
    <row r="1624" s="641" customFormat="1"/>
    <row r="1625" s="641" customFormat="1"/>
    <row r="1626" s="641" customFormat="1"/>
    <row r="1627" s="641" customFormat="1"/>
    <row r="1628" s="641" customFormat="1"/>
    <row r="1629" s="641" customFormat="1"/>
    <row r="1630" s="641" customFormat="1"/>
    <row r="1631" s="641" customFormat="1"/>
    <row r="1632" s="641" customFormat="1"/>
    <row r="1633" s="641" customFormat="1"/>
    <row r="1634" s="641" customFormat="1"/>
    <row r="1635" s="641" customFormat="1"/>
    <row r="1636" s="641" customFormat="1"/>
    <row r="1637" s="641" customFormat="1"/>
    <row r="1638" s="641" customFormat="1"/>
    <row r="1639" s="641" customFormat="1"/>
    <row r="1640" s="641" customFormat="1"/>
    <row r="1641" s="641" customFormat="1"/>
    <row r="1642" s="641" customFormat="1"/>
    <row r="1643" s="641" customFormat="1"/>
    <row r="1644" s="641" customFormat="1"/>
    <row r="1645" s="641" customFormat="1"/>
    <row r="1646" s="641" customFormat="1"/>
    <row r="1647" s="641" customFormat="1"/>
    <row r="1648" s="641" customFormat="1"/>
    <row r="1649" s="641" customFormat="1"/>
    <row r="1650" s="641" customFormat="1"/>
    <row r="1651" s="641" customFormat="1"/>
    <row r="1652" s="641" customFormat="1"/>
    <row r="1653" s="641" customFormat="1"/>
    <row r="1654" s="641" customFormat="1"/>
    <row r="1655" s="641" customFormat="1"/>
    <row r="1656" s="641" customFormat="1"/>
    <row r="1657" s="641" customFormat="1"/>
    <row r="1658" s="641" customFormat="1"/>
    <row r="1659" s="641" customFormat="1"/>
    <row r="1660" s="641" customFormat="1"/>
    <row r="1661" s="641" customFormat="1"/>
    <row r="1662" s="641" customFormat="1"/>
    <row r="1663" s="641" customFormat="1"/>
    <row r="1664" s="641" customFormat="1"/>
    <row r="1665" s="641" customFormat="1"/>
    <row r="1666" s="641" customFormat="1"/>
    <row r="1667" s="641" customFormat="1"/>
    <row r="1668" s="641" customFormat="1"/>
    <row r="1669" s="641" customFormat="1"/>
    <row r="1670" s="641" customFormat="1"/>
    <row r="1671" s="641" customFormat="1"/>
    <row r="1672" s="641" customFormat="1"/>
    <row r="1673" s="641" customFormat="1"/>
    <row r="1674" s="641" customFormat="1"/>
    <row r="1675" s="641" customFormat="1"/>
    <row r="1676" s="641" customFormat="1"/>
    <row r="1677" s="641" customFormat="1"/>
    <row r="1678" s="641" customFormat="1"/>
    <row r="1679" s="641" customFormat="1"/>
    <row r="1680" s="641" customFormat="1"/>
    <row r="1681" s="641" customFormat="1"/>
    <row r="1682" s="641" customFormat="1"/>
    <row r="1683" s="641" customFormat="1"/>
    <row r="1684" s="641" customFormat="1"/>
    <row r="1685" s="641" customFormat="1"/>
    <row r="1686" s="641" customFormat="1"/>
    <row r="1687" s="641" customFormat="1"/>
    <row r="1688" s="641" customFormat="1"/>
    <row r="1689" s="641" customFormat="1"/>
    <row r="1690" s="641" customFormat="1"/>
    <row r="1691" s="641" customFormat="1"/>
    <row r="1692" s="641" customFormat="1"/>
    <row r="1693" s="641" customFormat="1"/>
    <row r="1694" s="641" customFormat="1"/>
    <row r="1695" s="641" customFormat="1"/>
    <row r="1696" s="641" customFormat="1"/>
    <row r="1697" s="641" customFormat="1"/>
    <row r="1698" s="641" customFormat="1"/>
    <row r="1699" s="641" customFormat="1"/>
    <row r="1700" s="641" customFormat="1"/>
    <row r="1701" s="641" customFormat="1"/>
    <row r="1702" s="641" customFormat="1"/>
    <row r="1703" s="641" customFormat="1"/>
    <row r="1704" s="641" customFormat="1"/>
    <row r="1705" s="641" customFormat="1"/>
    <row r="1706" s="641" customFormat="1"/>
    <row r="1707" s="641" customFormat="1"/>
    <row r="1708" s="641" customFormat="1"/>
    <row r="1709" s="641" customFormat="1"/>
    <row r="1710" s="641" customFormat="1"/>
    <row r="1711" s="641" customFormat="1"/>
    <row r="1712" s="641" customFormat="1"/>
    <row r="1713" s="641" customFormat="1"/>
    <row r="1714" s="641" customFormat="1"/>
    <row r="1715" s="641" customFormat="1"/>
    <row r="1716" s="641" customFormat="1"/>
    <row r="1717" s="641" customFormat="1"/>
    <row r="1718" s="641" customFormat="1"/>
    <row r="1719" s="641" customFormat="1"/>
    <row r="1720" s="641" customFormat="1"/>
    <row r="1721" s="641" customFormat="1"/>
    <row r="1722" s="641" customFormat="1"/>
    <row r="1723" s="641" customFormat="1"/>
    <row r="1724" s="641" customFormat="1"/>
    <row r="1725" s="641" customFormat="1"/>
    <row r="1726" s="641" customFormat="1"/>
    <row r="1727" s="641" customFormat="1"/>
    <row r="1728" s="641" customFormat="1"/>
    <row r="1729" s="641" customFormat="1"/>
    <row r="1730" s="641" customFormat="1"/>
    <row r="1731" s="641" customFormat="1"/>
    <row r="1732" s="641" customFormat="1"/>
    <row r="1733" s="641" customFormat="1"/>
    <row r="1734" s="641" customFormat="1"/>
    <row r="1735" s="641" customFormat="1"/>
    <row r="1736" s="641" customFormat="1"/>
    <row r="1737" s="641" customFormat="1"/>
    <row r="1738" s="641" customFormat="1"/>
    <row r="1739" s="641" customFormat="1"/>
    <row r="1740" s="641" customFormat="1"/>
    <row r="1741" s="641" customFormat="1"/>
    <row r="1742" s="641" customFormat="1"/>
    <row r="1743" s="641" customFormat="1"/>
    <row r="1744" s="641" customFormat="1"/>
    <row r="1745" s="641" customFormat="1"/>
    <row r="1746" s="641" customFormat="1"/>
    <row r="1747" s="641" customFormat="1"/>
    <row r="1748" s="641" customFormat="1"/>
    <row r="1749" s="641" customFormat="1"/>
    <row r="1750" s="641" customFormat="1"/>
    <row r="1751" s="641" customFormat="1"/>
    <row r="1752" s="641" customFormat="1"/>
    <row r="1753" s="641" customFormat="1"/>
    <row r="1754" s="641" customFormat="1"/>
    <row r="1755" s="641" customFormat="1"/>
    <row r="1756" s="641" customFormat="1"/>
    <row r="1757" s="641" customFormat="1"/>
    <row r="1758" s="641" customFormat="1"/>
    <row r="1759" s="641" customFormat="1"/>
    <row r="1760" s="641" customFormat="1"/>
    <row r="1761" s="641" customFormat="1"/>
    <row r="1762" s="641" customFormat="1"/>
    <row r="1763" s="641" customFormat="1"/>
    <row r="1764" s="641" customFormat="1"/>
    <row r="1765" s="641" customFormat="1"/>
    <row r="1766" s="641" customFormat="1"/>
    <row r="1767" s="641" customFormat="1"/>
    <row r="1768" s="641" customFormat="1"/>
    <row r="1769" s="641" customFormat="1"/>
    <row r="1770" s="641" customFormat="1"/>
    <row r="1771" s="641" customFormat="1"/>
    <row r="1772" s="641" customFormat="1"/>
    <row r="1773" s="641" customFormat="1"/>
    <row r="1774" s="641" customFormat="1"/>
    <row r="1775" s="641" customFormat="1"/>
    <row r="1776" s="641" customFormat="1"/>
    <row r="1777" s="641" customFormat="1"/>
    <row r="1778" s="641" customFormat="1"/>
    <row r="1779" s="641" customFormat="1"/>
    <row r="1780" s="641" customFormat="1"/>
    <row r="1781" s="641" customFormat="1"/>
    <row r="1782" s="641" customFormat="1"/>
    <row r="1783" s="641" customFormat="1"/>
    <row r="1784" s="641" customFormat="1"/>
    <row r="1785" s="641" customFormat="1"/>
    <row r="1786" s="641" customFormat="1"/>
    <row r="1787" s="641" customFormat="1"/>
    <row r="1788" s="641" customFormat="1"/>
    <row r="1789" s="641" customFormat="1"/>
    <row r="1790" s="641" customFormat="1"/>
    <row r="1791" s="641" customFormat="1"/>
    <row r="1792" s="641" customFormat="1"/>
    <row r="1793" s="641" customFormat="1"/>
    <row r="1794" s="641" customFormat="1"/>
    <row r="1795" s="641" customFormat="1"/>
    <row r="1796" s="641" customFormat="1"/>
    <row r="1797" s="641" customFormat="1"/>
    <row r="1798" s="641" customFormat="1"/>
    <row r="1799" s="641" customFormat="1"/>
    <row r="1800" s="641" customFormat="1"/>
    <row r="1801" s="641" customFormat="1"/>
    <row r="1802" s="641" customFormat="1"/>
    <row r="1803" s="641" customFormat="1"/>
    <row r="1804" s="641" customFormat="1"/>
    <row r="1805" s="641" customFormat="1"/>
    <row r="1806" s="641" customFormat="1"/>
    <row r="1807" s="641" customFormat="1"/>
    <row r="1808" s="641" customFormat="1"/>
    <row r="1809" s="641" customFormat="1"/>
    <row r="1810" s="641" customFormat="1"/>
    <row r="1811" s="641" customFormat="1"/>
    <row r="1812" s="641" customFormat="1"/>
    <row r="1813" s="641" customFormat="1"/>
    <row r="1814" s="641" customFormat="1"/>
    <row r="1815" s="641" customFormat="1"/>
    <row r="1816" s="641" customFormat="1"/>
    <row r="1817" s="641" customFormat="1"/>
    <row r="1818" s="641" customFormat="1"/>
    <row r="1819" s="641" customFormat="1"/>
    <row r="1820" s="641" customFormat="1"/>
    <row r="1821" s="641" customFormat="1"/>
    <row r="1822" s="641" customFormat="1"/>
    <row r="1823" s="641" customFormat="1"/>
    <row r="1824" s="641" customFormat="1"/>
    <row r="1825" s="641" customFormat="1"/>
    <row r="1826" s="641" customFormat="1"/>
    <row r="1827" s="641" customFormat="1"/>
    <row r="1828" s="641" customFormat="1"/>
    <row r="1829" s="641" customFormat="1"/>
    <row r="1830" s="641" customFormat="1"/>
    <row r="1831" s="641" customFormat="1"/>
    <row r="1832" s="641" customFormat="1"/>
    <row r="1833" s="641" customFormat="1"/>
    <row r="1834" s="641" customFormat="1"/>
    <row r="1835" s="641" customFormat="1"/>
    <row r="1836" s="641" customFormat="1"/>
    <row r="1837" s="641" customFormat="1"/>
    <row r="1838" s="641" customFormat="1"/>
    <row r="1839" s="641" customFormat="1"/>
    <row r="1840" s="641" customFormat="1"/>
    <row r="1841" s="641" customFormat="1"/>
    <row r="1842" s="641" customFormat="1"/>
    <row r="1843" s="641" customFormat="1"/>
    <row r="1844" s="641" customFormat="1"/>
    <row r="1845" s="641" customFormat="1"/>
    <row r="1846" s="641" customFormat="1"/>
    <row r="1847" s="641" customFormat="1"/>
    <row r="1848" s="641" customFormat="1"/>
    <row r="1849" s="641" customFormat="1"/>
    <row r="1850" s="641" customFormat="1"/>
    <row r="1851" s="641" customFormat="1"/>
    <row r="1852" s="641" customFormat="1"/>
    <row r="1853" s="641" customFormat="1"/>
    <row r="1854" s="641" customFormat="1"/>
    <row r="1855" s="641" customFormat="1"/>
    <row r="1856" s="641" customFormat="1"/>
    <row r="1857" s="641" customFormat="1"/>
    <row r="1858" s="641" customFormat="1"/>
    <row r="1859" s="641" customFormat="1"/>
    <row r="1860" s="641" customFormat="1"/>
    <row r="1861" s="641" customFormat="1"/>
    <row r="1862" s="641" customFormat="1"/>
    <row r="1863" s="641" customFormat="1"/>
    <row r="1864" s="641" customFormat="1"/>
    <row r="1865" s="641" customFormat="1"/>
    <row r="1866" s="641" customFormat="1"/>
    <row r="1867" s="641" customFormat="1"/>
    <row r="1868" s="641" customFormat="1"/>
    <row r="1869" s="641" customFormat="1"/>
    <row r="1870" s="641" customFormat="1"/>
    <row r="1871" s="641" customFormat="1"/>
    <row r="1872" s="641" customFormat="1"/>
    <row r="1873" s="641" customFormat="1"/>
    <row r="1874" s="641" customFormat="1"/>
    <row r="1875" s="641" customFormat="1"/>
    <row r="1876" s="641" customFormat="1"/>
    <row r="1877" s="641" customFormat="1"/>
    <row r="1878" s="641" customFormat="1"/>
    <row r="1879" s="641" customFormat="1"/>
    <row r="1880" s="641" customFormat="1"/>
    <row r="1881" s="641" customFormat="1"/>
    <row r="1882" s="641" customFormat="1"/>
    <row r="1883" s="641" customFormat="1"/>
    <row r="1884" s="641" customFormat="1"/>
    <row r="1885" s="641" customFormat="1"/>
    <row r="1886" s="641" customFormat="1"/>
    <row r="1887" s="641" customFormat="1"/>
    <row r="1888" s="641" customFormat="1"/>
    <row r="1889" s="641" customFormat="1"/>
    <row r="1890" s="641" customFormat="1"/>
    <row r="1891" s="641" customFormat="1"/>
    <row r="1892" s="641" customFormat="1"/>
    <row r="1893" s="641" customFormat="1"/>
    <row r="1894" s="641" customFormat="1"/>
    <row r="1895" s="641" customFormat="1"/>
    <row r="1896" s="641" customFormat="1"/>
    <row r="1897" s="641" customFormat="1"/>
    <row r="1898" s="641" customFormat="1"/>
    <row r="1899" s="641" customFormat="1"/>
    <row r="1900" s="641" customFormat="1"/>
    <row r="1901" s="641" customFormat="1"/>
    <row r="1902" s="641" customFormat="1"/>
    <row r="1903" s="641" customFormat="1"/>
    <row r="1904" s="641" customFormat="1"/>
    <row r="1905" s="641" customFormat="1"/>
    <row r="1906" s="641" customFormat="1"/>
    <row r="1907" s="641" customFormat="1"/>
    <row r="1908" s="641" customFormat="1"/>
    <row r="1909" s="641" customFormat="1"/>
    <row r="1910" s="641" customFormat="1"/>
    <row r="1911" s="641" customFormat="1"/>
    <row r="1912" s="641" customFormat="1"/>
    <row r="1913" s="641" customFormat="1"/>
    <row r="1914" s="641" customFormat="1"/>
    <row r="1915" s="641" customFormat="1"/>
    <row r="1916" s="641" customFormat="1"/>
    <row r="1917" s="641" customFormat="1"/>
    <row r="1918" s="641" customFormat="1"/>
    <row r="1919" s="641" customFormat="1"/>
    <row r="1920" s="641" customFormat="1"/>
    <row r="1921" s="641" customFormat="1"/>
    <row r="1922" s="641" customFormat="1"/>
    <row r="1923" s="641" customFormat="1"/>
    <row r="1924" s="641" customFormat="1"/>
    <row r="1925" s="641" customFormat="1"/>
    <row r="1926" s="641" customFormat="1"/>
    <row r="1927" s="641" customFormat="1"/>
    <row r="1928" s="641" customFormat="1"/>
    <row r="1929" s="641" customFormat="1"/>
    <row r="1930" s="641" customFormat="1"/>
    <row r="1931" s="641" customFormat="1"/>
    <row r="1932" s="641" customFormat="1"/>
    <row r="1933" s="641" customFormat="1"/>
    <row r="1934" s="641" customFormat="1"/>
    <row r="1935" s="641" customFormat="1"/>
    <row r="1936" s="641" customFormat="1"/>
    <row r="1937" s="641" customFormat="1"/>
    <row r="1938" s="641" customFormat="1"/>
    <row r="1939" s="641" customFormat="1"/>
    <row r="1940" s="641" customFormat="1"/>
    <row r="1941" s="641" customFormat="1"/>
    <row r="1942" s="641" customFormat="1"/>
    <row r="1943" s="641" customFormat="1"/>
    <row r="1944" s="641" customFormat="1"/>
    <row r="1945" s="641" customFormat="1"/>
    <row r="1946" s="641" customFormat="1"/>
    <row r="1947" s="641" customFormat="1"/>
    <row r="1948" s="641" customFormat="1"/>
    <row r="1949" s="641" customFormat="1"/>
    <row r="1950" s="641" customFormat="1"/>
    <row r="1951" s="641" customFormat="1"/>
    <row r="1952" s="641" customFormat="1"/>
    <row r="1953" s="641" customFormat="1"/>
    <row r="1954" s="641" customFormat="1"/>
    <row r="1955" s="641" customFormat="1"/>
    <row r="1956" s="641" customFormat="1"/>
    <row r="1957" s="641" customFormat="1"/>
    <row r="1958" s="641" customFormat="1"/>
    <row r="1959" s="641" customFormat="1"/>
    <row r="1960" s="641" customFormat="1"/>
    <row r="1961" s="641" customFormat="1"/>
    <row r="1962" s="641" customFormat="1"/>
    <row r="1963" s="641" customFormat="1"/>
    <row r="1964" s="641" customFormat="1"/>
    <row r="1965" s="641" customFormat="1"/>
    <row r="1966" s="641" customFormat="1"/>
    <row r="1967" s="641" customFormat="1"/>
    <row r="1968" s="641" customFormat="1"/>
    <row r="1969" s="641" customFormat="1"/>
    <row r="1970" s="641" customFormat="1"/>
    <row r="1971" s="641" customFormat="1"/>
    <row r="1972" s="641" customFormat="1"/>
    <row r="1973" s="641" customFormat="1"/>
    <row r="1974" s="641" customFormat="1"/>
    <row r="1975" s="641" customFormat="1"/>
    <row r="1976" s="641" customFormat="1"/>
    <row r="1977" s="641" customFormat="1"/>
    <row r="1978" s="641" customFormat="1"/>
    <row r="1979" s="641" customFormat="1"/>
    <row r="1980" s="641" customFormat="1"/>
    <row r="1981" s="641" customFormat="1"/>
    <row r="1982" s="641" customFormat="1"/>
    <row r="1983" s="641" customFormat="1"/>
    <row r="1984" s="641" customFormat="1"/>
    <row r="1985" s="641" customFormat="1"/>
    <row r="1986" s="641" customFormat="1"/>
    <row r="1987" s="641" customFormat="1"/>
    <row r="1988" s="641" customFormat="1"/>
    <row r="1989" s="641" customFormat="1"/>
    <row r="1990" s="641" customFormat="1"/>
    <row r="1991" s="641" customFormat="1"/>
    <row r="1992" s="641" customFormat="1"/>
    <row r="1993" s="641" customFormat="1"/>
    <row r="1994" s="641" customFormat="1"/>
    <row r="1995" s="641" customFormat="1"/>
    <row r="1996" s="641" customFormat="1"/>
    <row r="1997" s="641" customFormat="1"/>
    <row r="1998" s="641" customFormat="1"/>
    <row r="1999" s="641" customFormat="1"/>
    <row r="2000" s="641" customFormat="1"/>
    <row r="2001" s="641" customFormat="1"/>
    <row r="2002" s="641" customFormat="1"/>
    <row r="2003" s="641" customFormat="1"/>
    <row r="2004" s="641" customFormat="1"/>
    <row r="2005" s="641" customFormat="1"/>
    <row r="2006" s="641" customFormat="1"/>
    <row r="2007" s="641" customFormat="1"/>
    <row r="2008" s="641" customFormat="1"/>
    <row r="2009" s="641" customFormat="1"/>
    <row r="2010" s="641" customFormat="1"/>
    <row r="2011" s="641" customFormat="1"/>
    <row r="2012" s="641" customFormat="1"/>
    <row r="2013" s="641" customFormat="1"/>
    <row r="2014" s="641" customFormat="1"/>
    <row r="2015" s="641" customFormat="1"/>
    <row r="2016" s="641" customFormat="1"/>
    <row r="2017" s="641" customFormat="1"/>
    <row r="2018" s="641" customFormat="1"/>
    <row r="2019" s="641" customFormat="1"/>
    <row r="2020" s="641" customFormat="1"/>
    <row r="2021" s="641" customFormat="1"/>
    <row r="2022" s="641" customFormat="1"/>
    <row r="2023" s="641" customFormat="1"/>
    <row r="2024" s="641" customFormat="1"/>
    <row r="2025" s="641" customFormat="1"/>
    <row r="2026" s="641" customFormat="1"/>
    <row r="2027" s="641" customFormat="1"/>
    <row r="2028" s="641" customFormat="1"/>
    <row r="2029" s="641" customFormat="1"/>
    <row r="2030" s="641" customFormat="1"/>
    <row r="2031" s="641" customFormat="1"/>
    <row r="2032" s="641" customFormat="1"/>
    <row r="2033" s="641" customFormat="1"/>
    <row r="2034" s="641" customFormat="1"/>
    <row r="2035" s="641" customFormat="1"/>
    <row r="2036" s="641" customFormat="1"/>
    <row r="2037" s="641" customFormat="1"/>
    <row r="2038" s="641" customFormat="1"/>
    <row r="2039" s="641" customFormat="1"/>
    <row r="2040" s="641" customFormat="1"/>
    <row r="2041" s="641" customFormat="1"/>
    <row r="2042" s="641" customFormat="1"/>
    <row r="2043" s="641" customFormat="1"/>
    <row r="2044" s="641" customFormat="1"/>
    <row r="2045" s="641" customFormat="1"/>
    <row r="2046" s="641" customFormat="1"/>
    <row r="2047" s="641" customFormat="1"/>
    <row r="2048" s="641" customFormat="1"/>
    <row r="2049" s="641" customFormat="1"/>
    <row r="2050" s="641" customFormat="1"/>
    <row r="2051" s="641" customFormat="1"/>
    <row r="2052" s="641" customFormat="1"/>
    <row r="2053" s="641" customFormat="1"/>
    <row r="2054" s="641" customFormat="1"/>
    <row r="2055" s="641" customFormat="1"/>
    <row r="2056" s="641" customFormat="1"/>
    <row r="2057" s="641" customFormat="1"/>
    <row r="2058" s="641" customFormat="1"/>
    <row r="2059" s="641" customFormat="1"/>
    <row r="2060" s="641" customFormat="1"/>
    <row r="2061" s="641" customFormat="1"/>
    <row r="2062" s="641" customFormat="1"/>
    <row r="2063" s="641" customFormat="1"/>
    <row r="2064" s="641" customFormat="1"/>
    <row r="2065" s="641" customFormat="1"/>
    <row r="2066" s="641" customFormat="1"/>
    <row r="2067" s="641" customFormat="1"/>
    <row r="2068" s="641" customFormat="1"/>
    <row r="2069" s="641" customFormat="1"/>
    <row r="2070" s="641" customFormat="1"/>
    <row r="2071" s="641" customFormat="1"/>
    <row r="2072" s="641" customFormat="1"/>
    <row r="2073" s="641" customFormat="1"/>
    <row r="2074" s="641" customFormat="1"/>
    <row r="2075" s="641" customFormat="1"/>
    <row r="2076" s="641" customFormat="1"/>
    <row r="2077" s="641" customFormat="1"/>
    <row r="2078" s="641" customFormat="1"/>
    <row r="2079" s="641" customFormat="1"/>
    <row r="2080" s="641" customFormat="1"/>
    <row r="2081" s="641" customFormat="1"/>
    <row r="2082" s="641" customFormat="1"/>
    <row r="2083" s="641" customFormat="1"/>
    <row r="2084" s="641" customFormat="1"/>
    <row r="2085" s="641" customFormat="1"/>
    <row r="2086" s="641" customFormat="1"/>
    <row r="2087" s="641" customFormat="1"/>
    <row r="2088" s="641" customFormat="1"/>
    <row r="2089" s="641" customFormat="1"/>
    <row r="2090" s="641" customFormat="1"/>
    <row r="2091" s="641" customFormat="1"/>
    <row r="2092" s="641" customFormat="1"/>
    <row r="2093" s="641" customFormat="1"/>
    <row r="2094" s="641" customFormat="1"/>
    <row r="2095" s="641" customFormat="1"/>
    <row r="2096" s="641" customFormat="1"/>
    <row r="2097" s="641" customFormat="1"/>
    <row r="2098" s="641" customFormat="1"/>
    <row r="2099" s="641" customFormat="1"/>
    <row r="2100" s="641" customFormat="1"/>
    <row r="2101" s="641" customFormat="1"/>
    <row r="2102" s="641" customFormat="1"/>
    <row r="2103" s="641" customFormat="1"/>
    <row r="2104" s="641" customFormat="1"/>
    <row r="2105" s="641" customFormat="1"/>
    <row r="2106" s="641" customFormat="1"/>
    <row r="2107" s="641" customFormat="1"/>
    <row r="2108" s="641" customFormat="1"/>
    <row r="2109" s="641" customFormat="1"/>
    <row r="2110" s="641" customFormat="1"/>
    <row r="2111" s="641" customFormat="1"/>
    <row r="2112" s="641" customFormat="1"/>
    <row r="2113" s="641" customFormat="1"/>
    <row r="2114" s="641" customFormat="1"/>
    <row r="2115" s="641" customFormat="1"/>
    <row r="2116" s="641" customFormat="1"/>
    <row r="2117" s="641" customFormat="1"/>
    <row r="2118" s="641" customFormat="1"/>
    <row r="2119" s="641" customFormat="1"/>
    <row r="2120" s="641" customFormat="1"/>
    <row r="2121" s="641" customFormat="1"/>
    <row r="2122" s="641" customFormat="1"/>
    <row r="2123" s="641" customFormat="1"/>
    <row r="2124" s="641" customFormat="1"/>
    <row r="2125" s="641" customFormat="1"/>
    <row r="2126" s="641" customFormat="1"/>
    <row r="2127" s="641" customFormat="1"/>
    <row r="2128" s="641" customFormat="1"/>
    <row r="2129" s="641" customFormat="1"/>
    <row r="2130" s="641" customFormat="1"/>
    <row r="2131" s="641" customFormat="1"/>
    <row r="2132" s="641" customFormat="1"/>
    <row r="2133" s="641" customFormat="1"/>
    <row r="2134" s="641" customFormat="1"/>
    <row r="2135" s="641" customFormat="1"/>
    <row r="2136" s="641" customFormat="1"/>
    <row r="2137" s="641" customFormat="1"/>
    <row r="2138" s="641" customFormat="1"/>
    <row r="2139" s="641" customFormat="1"/>
    <row r="2140" s="641" customFormat="1"/>
    <row r="2141" s="641" customFormat="1"/>
    <row r="2142" s="641" customFormat="1"/>
    <row r="2143" s="641" customFormat="1"/>
    <row r="2144" s="641" customFormat="1"/>
    <row r="2145" s="641" customFormat="1"/>
    <row r="2146" s="641" customFormat="1"/>
    <row r="2147" s="641" customFormat="1"/>
    <row r="2148" s="641" customFormat="1"/>
    <row r="2149" s="641" customFormat="1"/>
    <row r="2150" s="641" customFormat="1"/>
    <row r="2151" s="641" customFormat="1"/>
    <row r="2152" s="641" customFormat="1"/>
    <row r="2153" s="641" customFormat="1"/>
    <row r="2154" s="641" customFormat="1"/>
    <row r="2155" s="641" customFormat="1"/>
    <row r="2156" s="641" customFormat="1"/>
    <row r="2157" s="641" customFormat="1"/>
    <row r="2158" s="641" customFormat="1"/>
    <row r="2159" s="641" customFormat="1"/>
    <row r="2160" s="641" customFormat="1"/>
    <row r="2161" s="641" customFormat="1"/>
    <row r="2162" s="641" customFormat="1"/>
    <row r="2163" s="641" customFormat="1"/>
    <row r="2164" s="641" customFormat="1"/>
    <row r="2165" s="641" customFormat="1"/>
    <row r="2166" s="641" customFormat="1"/>
    <row r="2167" s="641" customFormat="1"/>
    <row r="2168" s="641" customFormat="1"/>
    <row r="2169" s="641" customFormat="1"/>
    <row r="2170" s="641" customFormat="1"/>
    <row r="2171" s="641" customFormat="1"/>
    <row r="2172" s="641" customFormat="1"/>
    <row r="2173" s="641" customFormat="1"/>
    <row r="2174" s="641" customFormat="1"/>
    <row r="2175" s="641" customFormat="1"/>
    <row r="2176" s="641" customFormat="1"/>
    <row r="2177" s="641" customFormat="1"/>
    <row r="2178" s="641" customFormat="1"/>
    <row r="2179" s="641" customFormat="1"/>
    <row r="2180" s="641" customFormat="1"/>
    <row r="2181" s="641" customFormat="1"/>
    <row r="2182" s="641" customFormat="1"/>
    <row r="2183" s="641" customFormat="1"/>
    <row r="2184" s="641" customFormat="1"/>
    <row r="2185" s="641" customFormat="1"/>
    <row r="2186" s="641" customFormat="1"/>
    <row r="2187" s="641" customFormat="1"/>
    <row r="2188" s="641" customFormat="1"/>
    <row r="2189" s="641" customFormat="1"/>
    <row r="2190" s="641" customFormat="1"/>
    <row r="2191" s="641" customFormat="1"/>
    <row r="2192" s="641" customFormat="1"/>
    <row r="2193" s="641" customFormat="1"/>
    <row r="2194" s="641" customFormat="1"/>
    <row r="2195" s="641" customFormat="1"/>
    <row r="2196" s="641" customFormat="1"/>
    <row r="2197" s="641" customFormat="1"/>
    <row r="2198" s="641" customFormat="1"/>
    <row r="2199" s="641" customFormat="1"/>
    <row r="2200" s="641" customFormat="1"/>
    <row r="2201" s="641" customFormat="1"/>
    <row r="2202" s="641" customFormat="1"/>
    <row r="2203" s="641" customFormat="1"/>
    <row r="2204" s="641" customFormat="1"/>
    <row r="2205" s="641" customFormat="1"/>
    <row r="2206" s="641" customFormat="1"/>
    <row r="2207" s="641" customFormat="1"/>
    <row r="2208" s="641" customFormat="1"/>
    <row r="2209" s="641" customFormat="1"/>
    <row r="2210" s="641" customFormat="1"/>
    <row r="2211" s="641" customFormat="1"/>
    <row r="2212" s="641" customFormat="1"/>
    <row r="2213" s="641" customFormat="1"/>
    <row r="2214" s="641" customFormat="1"/>
    <row r="2215" s="641" customFormat="1"/>
    <row r="2216" s="641" customFormat="1"/>
    <row r="2217" s="641" customFormat="1"/>
    <row r="2218" s="641" customFormat="1"/>
    <row r="2219" s="641" customFormat="1"/>
    <row r="2220" s="641" customFormat="1"/>
    <row r="2221" s="641" customFormat="1"/>
    <row r="2222" s="641" customFormat="1"/>
    <row r="2223" s="641" customFormat="1"/>
    <row r="2224" s="641" customFormat="1"/>
    <row r="2225" s="641" customFormat="1"/>
    <row r="2226" s="641" customFormat="1"/>
    <row r="2227" s="641" customFormat="1"/>
    <row r="2228" s="641" customFormat="1"/>
    <row r="2229" s="641" customFormat="1"/>
    <row r="2230" s="641" customFormat="1"/>
    <row r="2231" s="641" customFormat="1"/>
    <row r="2232" s="641" customFormat="1"/>
    <row r="2233" s="641" customFormat="1"/>
    <row r="2234" s="641" customFormat="1"/>
    <row r="2235" s="641" customFormat="1"/>
    <row r="2236" s="641" customFormat="1"/>
    <row r="2237" s="641" customFormat="1"/>
    <row r="2238" s="641" customFormat="1"/>
    <row r="2239" s="641" customFormat="1"/>
    <row r="2240" s="641" customFormat="1"/>
    <row r="2241" s="641" customFormat="1"/>
    <row r="2242" s="641" customFormat="1"/>
    <row r="2243" s="641" customFormat="1"/>
    <row r="2244" s="641" customFormat="1"/>
    <row r="2245" s="641" customFormat="1"/>
    <row r="2246" s="641" customFormat="1"/>
    <row r="2247" s="641" customFormat="1"/>
    <row r="2248" s="641" customFormat="1"/>
    <row r="2249" s="641" customFormat="1"/>
    <row r="2250" s="641" customFormat="1"/>
    <row r="2251" s="641" customFormat="1"/>
    <row r="2252" s="641" customFormat="1"/>
    <row r="2253" s="641" customFormat="1"/>
    <row r="2254" s="641" customFormat="1"/>
    <row r="2255" s="641" customFormat="1"/>
    <row r="2256" s="641" customFormat="1"/>
    <row r="2257" s="641" customFormat="1"/>
    <row r="2258" s="641" customFormat="1"/>
    <row r="2259" s="641" customFormat="1"/>
    <row r="2260" s="641" customFormat="1"/>
    <row r="2261" s="641" customFormat="1"/>
    <row r="2262" s="641" customFormat="1"/>
    <row r="2263" s="641" customFormat="1"/>
    <row r="2264" s="641" customFormat="1"/>
    <row r="2265" s="641" customFormat="1"/>
    <row r="2266" s="641" customFormat="1"/>
    <row r="2267" s="641" customFormat="1"/>
    <row r="2268" s="641" customFormat="1"/>
    <row r="2269" s="641" customFormat="1"/>
    <row r="2270" s="641" customFormat="1"/>
    <row r="2271" s="641" customFormat="1"/>
    <row r="2272" s="641" customFormat="1"/>
    <row r="2273" s="641" customFormat="1"/>
    <row r="2274" s="641" customFormat="1"/>
    <row r="2275" s="641" customFormat="1"/>
    <row r="2276" s="641" customFormat="1"/>
    <row r="2277" s="641" customFormat="1"/>
    <row r="2278" s="641" customFormat="1"/>
    <row r="2279" s="641" customFormat="1"/>
    <row r="2280" s="641" customFormat="1"/>
    <row r="2281" s="641" customFormat="1"/>
    <row r="2282" s="641" customFormat="1"/>
    <row r="2283" s="641" customFormat="1"/>
    <row r="2284" s="641" customFormat="1"/>
    <row r="2285" s="641" customFormat="1"/>
    <row r="2286" s="641" customFormat="1"/>
    <row r="2287" s="641" customFormat="1"/>
    <row r="2288" s="641" customFormat="1"/>
    <row r="2289" s="641" customFormat="1"/>
    <row r="2290" s="641" customFormat="1"/>
    <row r="2291" s="641" customFormat="1"/>
    <row r="2292" s="641" customFormat="1"/>
    <row r="2293" s="641" customFormat="1"/>
    <row r="2294" s="641" customFormat="1"/>
    <row r="2295" s="641" customFormat="1"/>
    <row r="2296" s="641" customFormat="1"/>
    <row r="2297" s="641" customFormat="1"/>
    <row r="2298" s="641" customFormat="1"/>
    <row r="2299" s="641" customFormat="1"/>
    <row r="2300" s="641" customFormat="1"/>
    <row r="2301" s="641" customFormat="1"/>
    <row r="2302" s="641" customFormat="1"/>
    <row r="2303" s="641" customFormat="1"/>
    <row r="2304" s="641" customFormat="1"/>
    <row r="2305" s="641" customFormat="1"/>
    <row r="2306" s="641" customFormat="1"/>
    <row r="2307" s="641" customFormat="1"/>
    <row r="2308" s="641" customFormat="1"/>
    <row r="2309" s="641" customFormat="1"/>
    <row r="2310" s="641" customFormat="1"/>
    <row r="2311" s="641" customFormat="1"/>
    <row r="2312" s="641" customFormat="1"/>
    <row r="2313" s="641" customFormat="1"/>
    <row r="2314" s="641" customFormat="1"/>
    <row r="2315" s="641" customFormat="1"/>
    <row r="2316" s="641" customFormat="1"/>
    <row r="2317" s="641" customFormat="1"/>
    <row r="2318" s="641" customFormat="1"/>
    <row r="2319" s="641" customFormat="1"/>
    <row r="2320" s="641" customFormat="1"/>
    <row r="2321" s="641" customFormat="1"/>
    <row r="2322" s="641" customFormat="1"/>
    <row r="2323" s="641" customFormat="1"/>
    <row r="2324" s="641" customFormat="1"/>
    <row r="2325" s="641" customFormat="1"/>
    <row r="2326" s="641" customFormat="1"/>
    <row r="2327" s="641" customFormat="1"/>
    <row r="2328" s="641" customFormat="1"/>
    <row r="2329" s="641" customFormat="1"/>
    <row r="2330" s="641" customFormat="1"/>
    <row r="2331" s="641" customFormat="1"/>
    <row r="2332" s="641" customFormat="1"/>
    <row r="2333" s="641" customFormat="1"/>
    <row r="2334" s="641" customFormat="1"/>
    <row r="2335" s="641" customFormat="1"/>
    <row r="2336" s="641" customFormat="1"/>
    <row r="2337" s="641" customFormat="1"/>
    <row r="2338" s="641" customFormat="1"/>
    <row r="2339" s="641" customFormat="1"/>
    <row r="2340" s="641" customFormat="1"/>
    <row r="2341" s="641" customFormat="1"/>
    <row r="2342" s="641" customFormat="1"/>
    <row r="2343" s="641" customFormat="1"/>
    <row r="2344" s="641" customFormat="1"/>
    <row r="2345" s="641" customFormat="1"/>
    <row r="2346" s="641" customFormat="1"/>
    <row r="2347" s="641" customFormat="1"/>
    <row r="2348" s="641" customFormat="1"/>
    <row r="2349" s="641" customFormat="1"/>
    <row r="2350" s="641" customFormat="1"/>
    <row r="2351" s="641" customFormat="1"/>
    <row r="2352" s="641" customFormat="1"/>
    <row r="2353" s="641" customFormat="1"/>
    <row r="2354" s="641" customFormat="1"/>
    <row r="2355" s="641" customFormat="1"/>
    <row r="2356" s="641" customFormat="1"/>
    <row r="2357" s="641" customFormat="1"/>
    <row r="2358" s="641" customFormat="1"/>
    <row r="2359" s="641" customFormat="1"/>
    <row r="2360" s="641" customFormat="1"/>
    <row r="2361" s="641" customFormat="1"/>
    <row r="2362" s="641" customFormat="1"/>
    <row r="2363" s="641" customFormat="1"/>
    <row r="2364" s="641" customFormat="1"/>
    <row r="2365" s="641" customFormat="1"/>
    <row r="2366" s="641" customFormat="1"/>
    <row r="2367" s="641" customFormat="1"/>
    <row r="2368" s="641" customFormat="1"/>
    <row r="2369" s="641" customFormat="1"/>
    <row r="2370" s="641" customFormat="1"/>
    <row r="2371" s="641" customFormat="1"/>
    <row r="2372" s="641" customFormat="1"/>
    <row r="2373" s="641" customFormat="1"/>
    <row r="2374" s="641" customFormat="1"/>
    <row r="2375" s="641" customFormat="1"/>
    <row r="2376" s="641" customFormat="1"/>
    <row r="2377" s="641" customFormat="1"/>
    <row r="2378" s="641" customFormat="1"/>
    <row r="2379" s="641" customFormat="1"/>
    <row r="2380" s="641" customFormat="1"/>
    <row r="2381" s="641" customFormat="1"/>
    <row r="2382" s="641" customFormat="1"/>
    <row r="2383" s="641" customFormat="1"/>
    <row r="2384" s="641" customFormat="1"/>
    <row r="2385" s="641" customFormat="1"/>
    <row r="2386" s="641" customFormat="1"/>
    <row r="2387" s="641" customFormat="1"/>
    <row r="2388" s="641" customFormat="1"/>
    <row r="2389" s="641" customFormat="1"/>
    <row r="2390" s="641" customFormat="1"/>
    <row r="2391" s="641" customFormat="1"/>
    <row r="2392" s="641" customFormat="1"/>
    <row r="2393" s="641" customFormat="1"/>
    <row r="2394" s="641" customFormat="1"/>
    <row r="2395" s="641" customFormat="1"/>
    <row r="2396" s="641" customFormat="1"/>
    <row r="2397" s="641" customFormat="1"/>
    <row r="2398" s="641" customFormat="1"/>
    <row r="2399" s="641" customFormat="1"/>
    <row r="2400" s="641" customFormat="1"/>
    <row r="2401" s="641" customFormat="1"/>
    <row r="2402" s="641" customFormat="1"/>
    <row r="2403" s="641" customFormat="1"/>
    <row r="2404" s="641" customFormat="1"/>
    <row r="2405" s="641" customFormat="1"/>
    <row r="2406" s="641" customFormat="1"/>
    <row r="2407" s="641" customFormat="1"/>
    <row r="2408" s="641" customFormat="1"/>
    <row r="2409" s="641" customFormat="1"/>
    <row r="2410" s="641" customFormat="1"/>
    <row r="2411" s="641" customFormat="1"/>
    <row r="2412" s="641" customFormat="1"/>
    <row r="2413" s="641" customFormat="1"/>
    <row r="2414" s="641" customFormat="1"/>
    <row r="2415" s="641" customFormat="1"/>
    <row r="2416" s="641" customFormat="1"/>
    <row r="2417" s="641" customFormat="1"/>
    <row r="2418" s="641" customFormat="1"/>
    <row r="2419" s="641" customFormat="1"/>
    <row r="2420" s="641" customFormat="1"/>
    <row r="2421" s="641" customFormat="1"/>
    <row r="2422" s="641" customFormat="1"/>
    <row r="2423" s="641" customFormat="1"/>
    <row r="2424" s="641" customFormat="1"/>
    <row r="2425" s="641" customFormat="1"/>
    <row r="2426" s="641" customFormat="1"/>
    <row r="2427" s="641" customFormat="1"/>
    <row r="2428" s="641" customFormat="1"/>
    <row r="2429" s="641" customFormat="1"/>
    <row r="2430" s="641" customFormat="1"/>
    <row r="2431" s="641" customFormat="1"/>
    <row r="2432" s="641" customFormat="1"/>
    <row r="2433" s="641" customFormat="1"/>
    <row r="2434" s="641" customFormat="1"/>
    <row r="2435" s="641" customFormat="1"/>
    <row r="2436" s="641" customFormat="1"/>
    <row r="2437" s="641" customFormat="1"/>
    <row r="2438" s="641" customFormat="1"/>
    <row r="2439" s="641" customFormat="1"/>
    <row r="2440" s="641" customFormat="1"/>
    <row r="2441" s="641" customFormat="1"/>
    <row r="2442" s="641" customFormat="1"/>
    <row r="2443" s="641" customFormat="1"/>
    <row r="2444" s="641" customFormat="1"/>
    <row r="2445" s="641" customFormat="1"/>
    <row r="2446" s="641" customFormat="1"/>
    <row r="2447" s="641" customFormat="1"/>
    <row r="2448" s="641" customFormat="1"/>
    <row r="2449" s="641" customFormat="1"/>
    <row r="2450" s="641" customFormat="1"/>
    <row r="2451" s="641" customFormat="1"/>
    <row r="2452" s="641" customFormat="1"/>
    <row r="2453" s="641" customFormat="1"/>
    <row r="2454" s="641" customFormat="1"/>
    <row r="2455" s="641" customFormat="1"/>
    <row r="2456" s="641" customFormat="1"/>
    <row r="2457" s="641" customFormat="1"/>
    <row r="2458" s="641" customFormat="1"/>
    <row r="2459" s="641" customFormat="1"/>
    <row r="2460" s="641" customFormat="1"/>
    <row r="2461" s="641" customFormat="1"/>
    <row r="2462" s="641" customFormat="1"/>
    <row r="2463" s="641" customFormat="1"/>
    <row r="2464" s="641" customFormat="1"/>
    <row r="2465" s="641" customFormat="1"/>
    <row r="2466" s="641" customFormat="1"/>
    <row r="2467" s="641" customFormat="1"/>
    <row r="2468" s="641" customFormat="1"/>
    <row r="2469" s="641" customFormat="1"/>
    <row r="2470" s="641" customFormat="1"/>
    <row r="2471" s="641" customFormat="1"/>
    <row r="2472" s="641" customFormat="1"/>
    <row r="2473" s="641" customFormat="1"/>
    <row r="2474" s="641" customFormat="1"/>
    <row r="2475" s="641" customFormat="1"/>
    <row r="2476" s="641" customFormat="1"/>
    <row r="2477" s="641" customFormat="1"/>
    <row r="2478" s="641" customFormat="1"/>
    <row r="2479" s="641" customFormat="1"/>
    <row r="2480" s="641" customFormat="1"/>
    <row r="2481" s="641" customFormat="1"/>
    <row r="2482" s="641" customFormat="1"/>
    <row r="2483" s="641" customFormat="1"/>
    <row r="2484" s="641" customFormat="1"/>
    <row r="2485" s="641" customFormat="1"/>
    <row r="2486" s="641" customFormat="1"/>
    <row r="2487" s="641" customFormat="1"/>
    <row r="2488" s="641" customFormat="1"/>
    <row r="2489" s="641" customFormat="1"/>
    <row r="2490" s="641" customFormat="1"/>
    <row r="2491" s="641" customFormat="1"/>
    <row r="2492" s="641" customFormat="1"/>
    <row r="2493" s="641" customFormat="1"/>
    <row r="2494" s="641" customFormat="1"/>
    <row r="2495" s="641" customFormat="1"/>
    <row r="2496" s="641" customFormat="1"/>
    <row r="2497" s="641" customFormat="1"/>
    <row r="2498" s="641" customFormat="1"/>
    <row r="2499" s="641" customFormat="1"/>
    <row r="2500" s="641" customFormat="1"/>
    <row r="2501" s="641" customFormat="1"/>
    <row r="2502" s="641" customFormat="1"/>
    <row r="2503" s="641" customFormat="1"/>
    <row r="2504" s="641" customFormat="1"/>
    <row r="2505" s="641" customFormat="1"/>
    <row r="2506" s="641" customFormat="1"/>
    <row r="2507" s="641" customFormat="1"/>
    <row r="2508" s="641" customFormat="1"/>
    <row r="2509" s="641" customFormat="1"/>
    <row r="2510" s="641" customFormat="1"/>
    <row r="2511" s="641" customFormat="1"/>
    <row r="2512" s="641" customFormat="1"/>
    <row r="2513" s="641" customFormat="1"/>
    <row r="2514" s="641" customFormat="1"/>
    <row r="2515" s="641" customFormat="1"/>
    <row r="2516" s="641" customFormat="1"/>
    <row r="2517" s="641" customFormat="1"/>
    <row r="2518" s="641" customFormat="1"/>
    <row r="2519" s="641" customFormat="1"/>
    <row r="2520" s="641" customFormat="1"/>
    <row r="2521" s="641" customFormat="1"/>
    <row r="2522" s="641" customFormat="1"/>
    <row r="2523" s="641" customFormat="1"/>
    <row r="2524" s="641" customFormat="1"/>
    <row r="2525" s="641" customFormat="1"/>
    <row r="2526" s="641" customFormat="1"/>
    <row r="2527" s="641" customFormat="1"/>
    <row r="2528" s="641" customFormat="1"/>
    <row r="2529" s="641" customFormat="1"/>
    <row r="2530" s="641" customFormat="1"/>
    <row r="2531" s="641" customFormat="1"/>
    <row r="2532" s="641" customFormat="1"/>
    <row r="2533" s="641" customFormat="1"/>
    <row r="2534" s="641" customFormat="1"/>
    <row r="2535" s="641" customFormat="1"/>
    <row r="2536" s="641" customFormat="1"/>
    <row r="2537" s="641" customFormat="1"/>
    <row r="2538" s="641" customFormat="1"/>
    <row r="2539" s="641" customFormat="1"/>
    <row r="2540" s="641" customFormat="1"/>
    <row r="2541" s="641" customFormat="1"/>
    <row r="2542" s="641" customFormat="1"/>
    <row r="2543" s="641" customFormat="1"/>
    <row r="2544" s="641" customFormat="1"/>
    <row r="2545" s="641" customFormat="1"/>
    <row r="2546" s="641" customFormat="1"/>
    <row r="2547" s="641" customFormat="1"/>
    <row r="2548" s="641" customFormat="1"/>
    <row r="2549" s="641" customFormat="1"/>
    <row r="2550" s="641" customFormat="1"/>
    <row r="2551" s="641" customFormat="1"/>
    <row r="2552" s="641" customFormat="1"/>
    <row r="2553" s="641" customFormat="1"/>
    <row r="2554" s="641" customFormat="1"/>
    <row r="2555" s="641" customFormat="1"/>
    <row r="2556" s="641" customFormat="1"/>
    <row r="2557" s="641" customFormat="1"/>
    <row r="2558" s="641" customFormat="1"/>
    <row r="2559" s="641" customFormat="1"/>
    <row r="2560" s="641" customFormat="1"/>
    <row r="2561" s="641" customFormat="1"/>
    <row r="2562" s="641" customFormat="1"/>
    <row r="2563" s="641" customFormat="1"/>
    <row r="2564" s="641" customFormat="1"/>
    <row r="2565" s="641" customFormat="1"/>
    <row r="2566" s="641" customFormat="1"/>
    <row r="2567" s="641" customFormat="1"/>
    <row r="2568" s="641" customFormat="1"/>
    <row r="2569" s="641" customFormat="1"/>
    <row r="2570" s="641" customFormat="1"/>
    <row r="2571" s="641" customFormat="1"/>
    <row r="2572" s="641" customFormat="1"/>
    <row r="2573" s="641" customFormat="1"/>
    <row r="2574" s="641" customFormat="1"/>
    <row r="2575" s="641" customFormat="1"/>
    <row r="2576" s="641" customFormat="1"/>
    <row r="2577" s="641" customFormat="1"/>
    <row r="2578" s="641" customFormat="1"/>
    <row r="2579" s="641" customFormat="1"/>
    <row r="2580" s="641" customFormat="1"/>
    <row r="2581" s="641" customFormat="1"/>
    <row r="2582" s="641" customFormat="1"/>
    <row r="2583" s="641" customFormat="1"/>
    <row r="2584" s="641" customFormat="1"/>
    <row r="2585" s="641" customFormat="1"/>
    <row r="2586" s="641" customFormat="1"/>
    <row r="2587" s="641" customFormat="1"/>
    <row r="2588" s="641" customFormat="1"/>
    <row r="2589" s="641" customFormat="1"/>
    <row r="2590" s="641" customFormat="1"/>
    <row r="2591" s="641" customFormat="1"/>
    <row r="2592" s="641" customFormat="1"/>
    <row r="2593" s="641" customFormat="1"/>
    <row r="2594" s="641" customFormat="1"/>
    <row r="2595" s="641" customFormat="1"/>
    <row r="2596" s="641" customFormat="1"/>
    <row r="2597" s="641" customFormat="1"/>
    <row r="2598" s="641" customFormat="1"/>
    <row r="2599" s="641" customFormat="1"/>
    <row r="2600" s="641" customFormat="1"/>
    <row r="2601" s="641" customFormat="1"/>
    <row r="2602" s="641" customFormat="1"/>
    <row r="2603" s="641" customFormat="1"/>
    <row r="2604" s="641" customFormat="1"/>
    <row r="2605" s="641" customFormat="1"/>
    <row r="2606" s="641" customFormat="1"/>
    <row r="2607" s="641" customFormat="1"/>
    <row r="2608" s="641" customFormat="1"/>
    <row r="2609" s="641" customFormat="1"/>
    <row r="2610" s="641" customFormat="1"/>
    <row r="2611" s="641" customFormat="1"/>
    <row r="2612" s="641" customFormat="1"/>
    <row r="2613" s="641" customFormat="1"/>
    <row r="2614" s="641" customFormat="1"/>
    <row r="2615" s="641" customFormat="1"/>
    <row r="2616" s="641" customFormat="1"/>
    <row r="2617" s="641" customFormat="1"/>
    <row r="2618" s="641" customFormat="1"/>
    <row r="2619" s="641" customFormat="1"/>
    <row r="2620" s="641" customFormat="1"/>
    <row r="2621" s="641" customFormat="1"/>
    <row r="2622" s="641" customFormat="1"/>
    <row r="2623" s="641" customFormat="1"/>
    <row r="2624" s="641" customFormat="1"/>
    <row r="2625" s="641" customFormat="1"/>
    <row r="2626" s="641" customFormat="1"/>
    <row r="2627" s="641" customFormat="1"/>
    <row r="2628" s="641" customFormat="1"/>
    <row r="2629" s="641" customFormat="1"/>
    <row r="2630" s="641" customFormat="1"/>
    <row r="2631" s="641" customFormat="1"/>
    <row r="2632" s="641" customFormat="1"/>
    <row r="2633" s="641" customFormat="1"/>
    <row r="2634" s="641" customFormat="1"/>
    <row r="2635" s="641" customFormat="1"/>
    <row r="2636" s="641" customFormat="1"/>
    <row r="2637" s="641" customFormat="1"/>
    <row r="2638" s="641" customFormat="1"/>
    <row r="2639" s="641" customFormat="1"/>
    <row r="2640" s="641" customFormat="1"/>
    <row r="2641" s="641" customFormat="1"/>
    <row r="2642" s="641" customFormat="1"/>
    <row r="2643" s="641" customFormat="1"/>
    <row r="2644" s="641" customFormat="1"/>
    <row r="2645" s="641" customFormat="1"/>
    <row r="2646" s="641" customFormat="1"/>
    <row r="2647" s="641" customFormat="1"/>
    <row r="2648" s="641" customFormat="1"/>
    <row r="2649" s="641" customFormat="1"/>
    <row r="2650" s="641" customFormat="1"/>
    <row r="2651" s="641" customFormat="1"/>
    <row r="2652" s="641" customFormat="1"/>
    <row r="2653" s="641" customFormat="1"/>
    <row r="2654" s="641" customFormat="1"/>
    <row r="2655" s="641" customFormat="1"/>
    <row r="2656" s="641" customFormat="1"/>
    <row r="2657" s="641" customFormat="1"/>
    <row r="2658" s="641" customFormat="1"/>
    <row r="2659" s="641" customFormat="1"/>
    <row r="2660" s="641" customFormat="1"/>
    <row r="2661" s="641" customFormat="1"/>
    <row r="2662" s="641" customFormat="1"/>
    <row r="2663" s="641" customFormat="1"/>
    <row r="2664" s="641" customFormat="1"/>
    <row r="2665" s="641" customFormat="1"/>
    <row r="2666" s="641" customFormat="1"/>
    <row r="2667" s="641" customFormat="1"/>
    <row r="2668" s="641" customFormat="1"/>
    <row r="2669" s="641" customFormat="1"/>
    <row r="2670" s="641" customFormat="1"/>
    <row r="2671" s="641" customFormat="1"/>
    <row r="2672" s="641" customFormat="1"/>
    <row r="2673" s="641" customFormat="1"/>
    <row r="2674" s="641" customFormat="1"/>
    <row r="2675" s="641" customFormat="1"/>
    <row r="2676" s="641" customFormat="1"/>
    <row r="2677" s="641" customFormat="1"/>
    <row r="2678" s="641" customFormat="1"/>
    <row r="2679" s="641" customFormat="1"/>
    <row r="2680" s="641" customFormat="1"/>
    <row r="2681" s="641" customFormat="1"/>
    <row r="2682" s="641" customFormat="1"/>
    <row r="2683" s="641" customFormat="1"/>
    <row r="2684" s="641" customFormat="1"/>
    <row r="2685" s="641" customFormat="1"/>
    <row r="2686" s="641" customFormat="1"/>
    <row r="2687" s="641" customFormat="1"/>
    <row r="2688" s="641" customFormat="1"/>
    <row r="2689" s="641" customFormat="1"/>
    <row r="2690" s="641" customFormat="1"/>
    <row r="2691" s="641" customFormat="1"/>
    <row r="2692" s="641" customFormat="1"/>
    <row r="2693" s="641" customFormat="1"/>
    <row r="2694" s="641" customFormat="1"/>
    <row r="2695" s="641" customFormat="1"/>
    <row r="2696" s="641" customFormat="1"/>
    <row r="2697" s="641" customFormat="1"/>
    <row r="2698" s="641" customFormat="1"/>
    <row r="2699" s="641" customFormat="1"/>
    <row r="2700" s="641" customFormat="1"/>
    <row r="2701" s="641" customFormat="1"/>
    <row r="2702" s="641" customFormat="1"/>
    <row r="2703" s="641" customFormat="1"/>
    <row r="2704" s="641" customFormat="1"/>
    <row r="2705" s="641" customFormat="1"/>
    <row r="2706" s="641" customFormat="1"/>
    <row r="2707" s="641" customFormat="1"/>
    <row r="2708" s="641" customFormat="1"/>
    <row r="2709" s="641" customFormat="1"/>
    <row r="2710" s="641" customFormat="1"/>
    <row r="2711" s="641" customFormat="1"/>
    <row r="2712" s="641" customFormat="1"/>
    <row r="2713" s="641" customFormat="1"/>
    <row r="2714" s="641" customFormat="1"/>
    <row r="2715" s="641" customFormat="1"/>
    <row r="2716" s="641" customFormat="1"/>
    <row r="2717" s="641" customFormat="1"/>
    <row r="2718" s="641" customFormat="1"/>
    <row r="2719" s="641" customFormat="1"/>
    <row r="2720" s="641" customFormat="1"/>
    <row r="2721" s="641" customFormat="1"/>
    <row r="2722" s="641" customFormat="1"/>
    <row r="2723" s="641" customFormat="1"/>
    <row r="2724" s="641" customFormat="1"/>
    <row r="2725" s="641" customFormat="1"/>
    <row r="2726" s="641" customFormat="1"/>
    <row r="2727" s="641" customFormat="1"/>
    <row r="2728" s="641" customFormat="1"/>
    <row r="2729" s="641" customFormat="1"/>
    <row r="2730" s="641" customFormat="1"/>
    <row r="2731" s="641" customFormat="1"/>
    <row r="2732" s="641" customFormat="1"/>
    <row r="2733" s="641" customFormat="1"/>
    <row r="2734" s="641" customFormat="1"/>
    <row r="2735" s="641" customFormat="1"/>
    <row r="2736" s="641" customFormat="1"/>
    <row r="2737" s="641" customFormat="1"/>
    <row r="2738" s="641" customFormat="1"/>
    <row r="2739" s="641" customFormat="1"/>
    <row r="2740" s="641" customFormat="1"/>
    <row r="2741" s="641" customFormat="1"/>
    <row r="2742" s="641" customFormat="1"/>
    <row r="2743" s="641" customFormat="1"/>
    <row r="2744" s="641" customFormat="1"/>
    <row r="2745" s="641" customFormat="1"/>
    <row r="2746" s="641" customFormat="1"/>
    <row r="2747" s="641" customFormat="1"/>
    <row r="2748" s="641" customFormat="1"/>
    <row r="2749" s="641" customFormat="1"/>
    <row r="2750" s="641" customFormat="1"/>
    <row r="2751" s="641" customFormat="1"/>
    <row r="2752" s="641" customFormat="1"/>
    <row r="2753" s="641" customFormat="1"/>
    <row r="2754" s="641" customFormat="1"/>
    <row r="2755" s="641" customFormat="1"/>
    <row r="2756" s="641" customFormat="1"/>
    <row r="2757" s="641" customFormat="1"/>
    <row r="2758" s="641" customFormat="1"/>
    <row r="2759" s="641" customFormat="1"/>
    <row r="2760" s="641" customFormat="1"/>
    <row r="2761" s="641" customFormat="1"/>
    <row r="2762" s="641" customFormat="1"/>
    <row r="2763" s="641" customFormat="1"/>
    <row r="2764" s="641" customFormat="1"/>
    <row r="2765" s="641" customFormat="1"/>
    <row r="2766" s="641" customFormat="1"/>
    <row r="2767" s="641" customFormat="1"/>
    <row r="2768" s="641" customFormat="1"/>
    <row r="2769" s="641" customFormat="1"/>
    <row r="2770" s="641" customFormat="1"/>
    <row r="2771" s="641" customFormat="1"/>
    <row r="2772" s="641" customFormat="1"/>
    <row r="2773" s="641" customFormat="1"/>
    <row r="2774" s="641" customFormat="1"/>
    <row r="2775" s="641" customFormat="1"/>
    <row r="2776" s="641" customFormat="1"/>
    <row r="2777" s="641" customFormat="1"/>
    <row r="2778" s="641" customFormat="1"/>
    <row r="2779" s="641" customFormat="1"/>
    <row r="2780" s="641" customFormat="1"/>
    <row r="2781" s="641" customFormat="1"/>
    <row r="2782" s="641" customFormat="1"/>
    <row r="2783" s="641" customFormat="1"/>
    <row r="2784" s="641" customFormat="1"/>
    <row r="2785" s="641" customFormat="1"/>
    <row r="2786" s="641" customFormat="1"/>
    <row r="2787" s="641" customFormat="1"/>
    <row r="2788" s="641" customFormat="1"/>
    <row r="2789" s="641" customFormat="1"/>
    <row r="2790" s="641" customFormat="1"/>
    <row r="2791" s="641" customFormat="1"/>
    <row r="2792" s="641" customFormat="1"/>
    <row r="2793" s="641" customFormat="1"/>
    <row r="2794" s="641" customFormat="1"/>
    <row r="2795" s="641" customFormat="1"/>
    <row r="2796" s="641" customFormat="1"/>
    <row r="2797" s="641" customFormat="1"/>
    <row r="2798" s="641" customFormat="1"/>
    <row r="2799" s="641" customFormat="1"/>
    <row r="2800" s="641" customFormat="1"/>
    <row r="2801" s="641" customFormat="1"/>
    <row r="2802" s="641" customFormat="1"/>
    <row r="2803" s="641" customFormat="1"/>
    <row r="2804" s="641" customFormat="1"/>
    <row r="2805" s="641" customFormat="1"/>
    <row r="2806" s="641" customFormat="1"/>
    <row r="2807" s="641" customFormat="1"/>
    <row r="2808" s="641" customFormat="1"/>
    <row r="2809" s="641" customFormat="1"/>
    <row r="2810" s="641" customFormat="1"/>
    <row r="2811" s="641" customFormat="1"/>
    <row r="2812" s="641" customFormat="1"/>
    <row r="2813" s="641" customFormat="1"/>
    <row r="2814" s="641" customFormat="1"/>
    <row r="2815" s="641" customFormat="1"/>
    <row r="2816" s="641" customFormat="1"/>
    <row r="2817" s="641" customFormat="1"/>
    <row r="2818" s="641" customFormat="1"/>
    <row r="2819" s="641" customFormat="1"/>
    <row r="2820" s="641" customFormat="1"/>
    <row r="2821" s="641" customFormat="1"/>
    <row r="2822" s="641" customFormat="1"/>
    <row r="2823" s="641" customFormat="1"/>
    <row r="2824" s="641" customFormat="1"/>
    <row r="2825" s="641" customFormat="1"/>
    <row r="2826" s="641" customFormat="1"/>
    <row r="2827" s="641" customFormat="1"/>
    <row r="2828" s="641" customFormat="1"/>
    <row r="2829" s="641" customFormat="1"/>
    <row r="2830" s="641" customFormat="1"/>
    <row r="2831" s="641" customFormat="1"/>
    <row r="2832" s="641" customFormat="1"/>
    <row r="2833" s="641" customFormat="1"/>
    <row r="2834" s="641" customFormat="1"/>
    <row r="2835" s="641" customFormat="1"/>
    <row r="2836" s="641" customFormat="1"/>
    <row r="2837" s="641" customFormat="1"/>
    <row r="2838" s="641" customFormat="1"/>
    <row r="2839" s="641" customFormat="1"/>
    <row r="2840" s="641" customFormat="1"/>
    <row r="2841" s="641" customFormat="1"/>
    <row r="2842" s="641" customFormat="1"/>
    <row r="2843" s="641" customFormat="1"/>
    <row r="2844" s="641" customFormat="1"/>
    <row r="2845" s="641" customFormat="1"/>
    <row r="2846" s="641" customFormat="1"/>
    <row r="2847" s="641" customFormat="1"/>
    <row r="2848" s="641" customFormat="1"/>
    <row r="2849" s="641" customFormat="1"/>
    <row r="2850" s="641" customFormat="1"/>
    <row r="2851" s="641" customFormat="1"/>
    <row r="2852" s="641" customFormat="1"/>
    <row r="2853" s="641" customFormat="1"/>
    <row r="2854" s="641" customFormat="1"/>
    <row r="2855" s="641" customFormat="1"/>
    <row r="2856" s="641" customFormat="1"/>
    <row r="2857" s="641" customFormat="1"/>
    <row r="2858" s="641" customFormat="1"/>
    <row r="2859" s="641" customFormat="1"/>
    <row r="2860" s="641" customFormat="1"/>
    <row r="2861" s="641" customFormat="1"/>
    <row r="2862" s="641" customFormat="1"/>
    <row r="2863" s="641" customFormat="1"/>
    <row r="2864" s="641" customFormat="1"/>
    <row r="2865" s="641" customFormat="1"/>
    <row r="2866" s="641" customFormat="1"/>
    <row r="2867" s="641" customFormat="1"/>
    <row r="2868" s="641" customFormat="1"/>
    <row r="2869" s="641" customFormat="1"/>
    <row r="2870" s="641" customFormat="1"/>
    <row r="2871" s="641" customFormat="1"/>
    <row r="2872" s="641" customFormat="1"/>
    <row r="2873" s="641" customFormat="1"/>
    <row r="2874" s="641" customFormat="1"/>
    <row r="2875" s="641" customFormat="1"/>
    <row r="2876" s="641" customFormat="1"/>
    <row r="2877" s="641" customFormat="1"/>
    <row r="2878" s="641" customFormat="1"/>
    <row r="2879" s="641" customFormat="1"/>
    <row r="2880" s="641" customFormat="1"/>
    <row r="2881" s="641" customFormat="1"/>
    <row r="2882" s="641" customFormat="1"/>
    <row r="2883" s="641" customFormat="1"/>
    <row r="2884" s="641" customFormat="1"/>
    <row r="2885" s="641" customFormat="1"/>
    <row r="2886" s="641" customFormat="1"/>
    <row r="2887" s="641" customFormat="1"/>
    <row r="2888" s="641" customFormat="1"/>
    <row r="2889" s="641" customFormat="1"/>
    <row r="2890" s="641" customFormat="1"/>
    <row r="2891" s="641" customFormat="1"/>
    <row r="2892" s="641" customFormat="1"/>
    <row r="2893" s="641" customFormat="1"/>
    <row r="2894" s="641" customFormat="1"/>
    <row r="2895" s="641" customFormat="1"/>
    <row r="2896" s="641" customFormat="1"/>
    <row r="2897" s="641" customFormat="1"/>
    <row r="2898" s="641" customFormat="1"/>
    <row r="2899" s="641" customFormat="1"/>
    <row r="2900" s="641" customFormat="1"/>
    <row r="2901" s="641" customFormat="1"/>
    <row r="2902" s="641" customFormat="1"/>
    <row r="2903" s="641" customFormat="1"/>
    <row r="2904" s="641" customFormat="1"/>
    <row r="2905" s="641" customFormat="1"/>
    <row r="2906" s="641" customFormat="1"/>
    <row r="2907" s="641" customFormat="1"/>
    <row r="2908" s="641" customFormat="1"/>
    <row r="2909" s="641" customFormat="1"/>
    <row r="2910" s="641" customFormat="1"/>
    <row r="2911" s="641" customFormat="1"/>
    <row r="2912" s="641" customFormat="1"/>
    <row r="2913" s="641" customFormat="1"/>
    <row r="2914" s="641" customFormat="1"/>
    <row r="2915" s="641" customFormat="1"/>
    <row r="2916" s="641" customFormat="1"/>
    <row r="2917" s="641" customFormat="1"/>
    <row r="2918" s="641" customFormat="1"/>
    <row r="2919" s="641" customFormat="1"/>
    <row r="2920" s="641" customFormat="1"/>
    <row r="2921" s="641" customFormat="1"/>
    <row r="2922" s="641" customFormat="1"/>
    <row r="2923" s="641" customFormat="1"/>
    <row r="2924" s="641" customFormat="1"/>
    <row r="2925" s="641" customFormat="1"/>
    <row r="2926" s="641" customFormat="1"/>
    <row r="2927" s="641" customFormat="1"/>
    <row r="2928" s="641" customFormat="1"/>
    <row r="2929" s="641" customFormat="1"/>
    <row r="2930" s="641" customFormat="1"/>
    <row r="2931" s="641" customFormat="1"/>
    <row r="2932" s="641" customFormat="1"/>
    <row r="2933" s="641" customFormat="1"/>
    <row r="2934" s="641" customFormat="1"/>
    <row r="2935" s="641" customFormat="1"/>
    <row r="2936" s="641" customFormat="1"/>
    <row r="2937" s="641" customFormat="1"/>
    <row r="2938" s="641" customFormat="1"/>
    <row r="2939" s="641" customFormat="1"/>
    <row r="2940" s="641" customFormat="1"/>
    <row r="2941" s="641" customFormat="1"/>
    <row r="2942" s="641" customFormat="1"/>
    <row r="2943" s="641" customFormat="1"/>
    <row r="2944" s="641" customFormat="1"/>
    <row r="2945" s="641" customFormat="1"/>
    <row r="2946" s="641" customFormat="1"/>
    <row r="2947" s="641" customFormat="1"/>
    <row r="2948" s="641" customFormat="1"/>
    <row r="2949" s="641" customFormat="1"/>
    <row r="2950" s="641" customFormat="1"/>
    <row r="2951" s="641" customFormat="1"/>
    <row r="2952" s="641" customFormat="1"/>
    <row r="2953" s="641" customFormat="1"/>
    <row r="2954" s="641" customFormat="1"/>
    <row r="2955" s="641" customFormat="1"/>
    <row r="2956" s="641" customFormat="1"/>
    <row r="2957" s="641" customFormat="1"/>
    <row r="2958" s="641" customFormat="1"/>
    <row r="2959" s="641" customFormat="1"/>
    <row r="2960" s="641" customFormat="1"/>
    <row r="2961" s="641" customFormat="1"/>
    <row r="2962" s="641" customFormat="1"/>
    <row r="2963" s="641" customFormat="1"/>
    <row r="2964" s="641" customFormat="1"/>
    <row r="2965" s="641" customFormat="1"/>
    <row r="2966" s="641" customFormat="1"/>
    <row r="2967" s="641" customFormat="1"/>
    <row r="2968" s="641" customFormat="1"/>
    <row r="2969" s="641" customFormat="1"/>
    <row r="2970" s="641" customFormat="1"/>
    <row r="2971" s="641" customFormat="1"/>
    <row r="2972" s="641" customFormat="1"/>
    <row r="2973" s="641" customFormat="1"/>
    <row r="2974" s="641" customFormat="1"/>
    <row r="2975" s="641" customFormat="1"/>
    <row r="2976" s="641" customFormat="1"/>
    <row r="2977" s="641" customFormat="1"/>
    <row r="2978" s="641" customFormat="1"/>
    <row r="2979" s="641" customFormat="1"/>
    <row r="2980" s="641" customFormat="1"/>
    <row r="2981" s="641" customFormat="1"/>
    <row r="2982" s="641" customFormat="1"/>
    <row r="2983" s="641" customFormat="1"/>
    <row r="2984" s="641" customFormat="1"/>
    <row r="2985" s="641" customFormat="1"/>
    <row r="2986" s="641" customFormat="1"/>
    <row r="2987" s="641" customFormat="1"/>
    <row r="2988" s="641" customFormat="1"/>
    <row r="2989" s="641" customFormat="1"/>
    <row r="2990" s="641" customFormat="1"/>
    <row r="2991" s="641" customFormat="1"/>
    <row r="2992" s="641" customFormat="1"/>
    <row r="2993" s="641" customFormat="1"/>
    <row r="2994" s="641" customFormat="1"/>
    <row r="2995" s="641" customFormat="1"/>
    <row r="2996" s="641" customFormat="1"/>
    <row r="2997" s="641" customFormat="1"/>
    <row r="2998" s="641" customFormat="1"/>
    <row r="2999" s="641" customFormat="1"/>
    <row r="3000" s="641" customFormat="1"/>
    <row r="3001" s="641" customFormat="1"/>
    <row r="3002" s="641" customFormat="1"/>
    <row r="3003" s="641" customFormat="1"/>
    <row r="3004" s="641" customFormat="1"/>
    <row r="3005" s="641" customFormat="1"/>
    <row r="3006" s="641" customFormat="1"/>
    <row r="3007" s="641" customFormat="1"/>
    <row r="3008" s="641" customFormat="1"/>
    <row r="3009" s="641" customFormat="1"/>
    <row r="3010" s="641" customFormat="1"/>
    <row r="3011" s="641" customFormat="1"/>
    <row r="3012" s="641" customFormat="1"/>
    <row r="3013" s="641" customFormat="1"/>
    <row r="3014" s="641" customFormat="1"/>
    <row r="3015" s="641" customFormat="1"/>
    <row r="3016" s="641" customFormat="1"/>
    <row r="3017" s="641" customFormat="1"/>
    <row r="3018" s="641" customFormat="1"/>
    <row r="3019" s="641" customFormat="1"/>
    <row r="3020" s="641" customFormat="1"/>
    <row r="3021" s="641" customFormat="1"/>
    <row r="3022" s="641" customFormat="1"/>
    <row r="3023" s="641" customFormat="1"/>
    <row r="3024" s="641" customFormat="1"/>
    <row r="3025" s="641" customFormat="1"/>
    <row r="3026" s="641" customFormat="1"/>
    <row r="3027" s="641" customFormat="1"/>
    <row r="3028" s="641" customFormat="1"/>
    <row r="3029" s="641" customFormat="1"/>
    <row r="3030" s="641" customFormat="1"/>
    <row r="3031" s="641" customFormat="1"/>
    <row r="3032" s="641" customFormat="1"/>
    <row r="3033" s="641" customFormat="1"/>
    <row r="3034" s="641" customFormat="1"/>
    <row r="3035" s="641" customFormat="1"/>
    <row r="3036" s="641" customFormat="1"/>
    <row r="3037" s="641" customFormat="1"/>
    <row r="3038" s="641" customFormat="1"/>
    <row r="3039" s="641" customFormat="1"/>
    <row r="3040" s="641" customFormat="1"/>
    <row r="3041" s="641" customFormat="1"/>
    <row r="3042" s="641" customFormat="1"/>
    <row r="3043" s="641" customFormat="1"/>
    <row r="3044" s="641" customFormat="1"/>
    <row r="3045" s="641" customFormat="1"/>
    <row r="3046" s="641" customFormat="1"/>
    <row r="3047" s="641" customFormat="1"/>
    <row r="3048" s="641" customFormat="1"/>
    <row r="3049" s="641" customFormat="1"/>
    <row r="3050" s="641" customFormat="1"/>
    <row r="3051" s="641" customFormat="1"/>
    <row r="3052" s="641" customFormat="1"/>
    <row r="3053" s="641" customFormat="1"/>
    <row r="3054" s="641" customFormat="1"/>
    <row r="3055" s="641" customFormat="1"/>
    <row r="3056" s="641" customFormat="1"/>
    <row r="3057" s="641" customFormat="1"/>
    <row r="3058" s="641" customFormat="1"/>
    <row r="3059" s="641" customFormat="1"/>
    <row r="3060" s="641" customFormat="1"/>
    <row r="3061" s="641" customFormat="1"/>
    <row r="3062" s="641" customFormat="1"/>
    <row r="3063" s="641" customFormat="1"/>
    <row r="3064" s="641" customFormat="1"/>
    <row r="3065" s="641" customFormat="1"/>
    <row r="3066" s="641" customFormat="1"/>
    <row r="3067" s="641" customFormat="1"/>
    <row r="3068" s="641" customFormat="1"/>
    <row r="3069" s="641" customFormat="1"/>
    <row r="3070" s="641" customFormat="1"/>
    <row r="3071" s="641" customFormat="1"/>
    <row r="3072" s="641" customFormat="1"/>
    <row r="3073" s="641" customFormat="1"/>
    <row r="3074" s="641" customFormat="1"/>
    <row r="3075" s="641" customFormat="1"/>
    <row r="3076" s="641" customFormat="1"/>
    <row r="3077" s="641" customFormat="1"/>
    <row r="3078" s="641" customFormat="1"/>
    <row r="3079" s="641" customFormat="1"/>
    <row r="3080" s="641" customFormat="1"/>
    <row r="3081" s="641" customFormat="1"/>
    <row r="3082" s="641" customFormat="1"/>
    <row r="3083" s="641" customFormat="1"/>
    <row r="3084" s="641" customFormat="1"/>
    <row r="3085" s="641" customFormat="1"/>
    <row r="3086" s="641" customFormat="1"/>
    <row r="3087" s="641" customFormat="1"/>
    <row r="3088" s="641" customFormat="1"/>
    <row r="3089" s="641" customFormat="1"/>
    <row r="3090" s="641" customFormat="1"/>
    <row r="3091" s="641" customFormat="1"/>
    <row r="3092" s="641" customFormat="1"/>
    <row r="3093" s="641" customFormat="1"/>
    <row r="3094" s="641" customFormat="1"/>
    <row r="3095" s="641" customFormat="1"/>
    <row r="3096" s="641" customFormat="1"/>
    <row r="3097" s="641" customFormat="1"/>
    <row r="3098" s="641" customFormat="1"/>
    <row r="3099" s="641" customFormat="1"/>
    <row r="3100" s="641" customFormat="1"/>
    <row r="3101" s="641" customFormat="1"/>
    <row r="3102" s="641" customFormat="1"/>
    <row r="3103" s="641" customFormat="1"/>
    <row r="3104" s="641" customFormat="1"/>
    <row r="3105" s="641" customFormat="1"/>
    <row r="3106" s="641" customFormat="1"/>
    <row r="3107" s="641" customFormat="1"/>
    <row r="3108" s="641" customFormat="1"/>
    <row r="3109" s="641" customFormat="1"/>
    <row r="3110" s="641" customFormat="1"/>
    <row r="3111" s="641" customFormat="1"/>
    <row r="3112" s="641" customFormat="1"/>
    <row r="3113" s="641" customFormat="1"/>
    <row r="3114" s="641" customFormat="1"/>
    <row r="3115" s="641" customFormat="1"/>
    <row r="3116" s="641" customFormat="1"/>
    <row r="3117" s="641" customFormat="1"/>
    <row r="3118" s="641" customFormat="1"/>
    <row r="3119" s="641" customFormat="1"/>
    <row r="3120" s="641" customFormat="1"/>
    <row r="3121" s="641" customFormat="1"/>
    <row r="3122" s="641" customFormat="1"/>
    <row r="3123" s="641" customFormat="1"/>
    <row r="3124" s="641" customFormat="1"/>
    <row r="3125" s="641" customFormat="1"/>
    <row r="3126" s="641" customFormat="1"/>
    <row r="3127" s="641" customFormat="1"/>
    <row r="3128" s="641" customFormat="1"/>
    <row r="3129" s="641" customFormat="1"/>
    <row r="3130" s="641" customFormat="1"/>
    <row r="3131" s="641" customFormat="1"/>
    <row r="3132" s="641" customFormat="1"/>
    <row r="3133" s="641" customFormat="1"/>
    <row r="3134" s="641" customFormat="1"/>
    <row r="3135" s="641" customFormat="1"/>
    <row r="3136" s="641" customFormat="1"/>
    <row r="3137" s="641" customFormat="1"/>
    <row r="3138" s="641" customFormat="1"/>
    <row r="3139" s="641" customFormat="1"/>
    <row r="3140" s="641" customFormat="1"/>
    <row r="3141" s="641" customFormat="1"/>
    <row r="3142" s="641" customFormat="1"/>
    <row r="3143" s="641" customFormat="1"/>
    <row r="3144" s="641" customFormat="1"/>
    <row r="3145" s="641" customFormat="1"/>
    <row r="3146" s="641" customFormat="1"/>
    <row r="3147" s="641" customFormat="1"/>
    <row r="3148" s="641" customFormat="1"/>
    <row r="3149" s="641" customFormat="1"/>
    <row r="3150" s="641" customFormat="1"/>
    <row r="3151" s="641" customFormat="1"/>
    <row r="3152" s="641" customFormat="1"/>
    <row r="3153" s="641" customFormat="1"/>
    <row r="3154" s="641" customFormat="1"/>
    <row r="3155" s="641" customFormat="1"/>
    <row r="3156" s="641" customFormat="1"/>
    <row r="3157" s="641" customFormat="1"/>
    <row r="3158" s="641" customFormat="1"/>
    <row r="3159" s="641" customFormat="1"/>
    <row r="3160" s="641" customFormat="1"/>
    <row r="3161" s="641" customFormat="1"/>
    <row r="3162" s="641" customFormat="1"/>
    <row r="3163" s="641" customFormat="1"/>
    <row r="3164" s="641" customFormat="1"/>
    <row r="3165" s="641" customFormat="1"/>
    <row r="3166" s="641" customFormat="1"/>
    <row r="3167" s="641" customFormat="1"/>
    <row r="3168" s="641" customFormat="1"/>
    <row r="3169" s="641" customFormat="1"/>
    <row r="3170" s="641" customFormat="1"/>
    <row r="3171" s="641" customFormat="1"/>
    <row r="3172" s="641" customFormat="1"/>
    <row r="3173" s="641" customFormat="1"/>
    <row r="3174" s="641" customFormat="1"/>
    <row r="3175" s="641" customFormat="1"/>
    <row r="3176" s="641" customFormat="1"/>
    <row r="3177" s="641" customFormat="1"/>
    <row r="3178" s="641" customFormat="1"/>
    <row r="3179" s="641" customFormat="1"/>
    <row r="3180" s="641" customFormat="1"/>
    <row r="3181" s="641" customFormat="1"/>
    <row r="3182" s="641" customFormat="1"/>
    <row r="3183" s="641" customFormat="1"/>
    <row r="3184" s="641" customFormat="1"/>
    <row r="3185" s="641" customFormat="1"/>
    <row r="3186" s="641" customFormat="1"/>
    <row r="3187" s="641" customFormat="1"/>
    <row r="3188" s="641" customFormat="1"/>
    <row r="3189" s="641" customFormat="1"/>
    <row r="3190" s="641" customFormat="1"/>
    <row r="3191" s="641" customFormat="1"/>
    <row r="3192" s="641" customFormat="1"/>
    <row r="3193" s="641" customFormat="1"/>
    <row r="3194" s="641" customFormat="1"/>
    <row r="3195" s="641" customFormat="1"/>
    <row r="3196" s="641" customFormat="1"/>
    <row r="3197" s="641" customFormat="1"/>
    <row r="3198" s="641" customFormat="1"/>
    <row r="3199" s="641" customFormat="1"/>
    <row r="3200" s="641" customFormat="1"/>
    <row r="3201" s="641" customFormat="1"/>
    <row r="3202" s="641" customFormat="1"/>
    <row r="3203" s="641" customFormat="1"/>
    <row r="3204" s="641" customFormat="1"/>
    <row r="3205" s="641" customFormat="1"/>
    <row r="3206" s="641" customFormat="1"/>
    <row r="3207" s="641" customFormat="1"/>
    <row r="3208" s="641" customFormat="1"/>
    <row r="3209" s="641" customFormat="1"/>
    <row r="3210" s="641" customFormat="1"/>
    <row r="3211" s="641" customFormat="1"/>
    <row r="3212" s="641" customFormat="1"/>
    <row r="3213" s="641" customFormat="1"/>
    <row r="3214" s="641" customFormat="1"/>
    <row r="3215" s="641" customFormat="1"/>
    <row r="3216" s="641" customFormat="1"/>
    <row r="3217" s="641" customFormat="1"/>
    <row r="3218" s="641" customFormat="1"/>
    <row r="3219" s="641" customFormat="1"/>
    <row r="3220" s="641" customFormat="1"/>
    <row r="3221" s="641" customFormat="1"/>
    <row r="3222" s="641" customFormat="1"/>
    <row r="3223" s="641" customFormat="1"/>
    <row r="3224" s="641" customFormat="1"/>
    <row r="3225" s="641" customFormat="1"/>
    <row r="3226" s="641" customFormat="1"/>
    <row r="3227" s="641" customFormat="1"/>
    <row r="3228" s="641" customFormat="1"/>
    <row r="3229" s="641" customFormat="1"/>
    <row r="3230" s="641" customFormat="1"/>
    <row r="3231" s="641" customFormat="1"/>
    <row r="3232" s="641" customFormat="1"/>
    <row r="3233" s="641" customFormat="1"/>
    <row r="3234" s="641" customFormat="1"/>
    <row r="3235" s="641" customFormat="1"/>
    <row r="3236" s="641" customFormat="1"/>
    <row r="3237" s="641" customFormat="1"/>
    <row r="3238" s="641" customFormat="1"/>
    <row r="3239" s="641" customFormat="1"/>
    <row r="3240" s="641" customFormat="1"/>
    <row r="3241" s="641" customFormat="1"/>
    <row r="3242" s="641" customFormat="1"/>
    <row r="3243" s="641" customFormat="1"/>
    <row r="3244" s="641" customFormat="1"/>
    <row r="3245" s="641" customFormat="1"/>
    <row r="3246" s="641" customFormat="1"/>
    <row r="3247" s="641" customFormat="1"/>
    <row r="3248" s="641" customFormat="1"/>
    <row r="3249" s="641" customFormat="1"/>
    <row r="3250" s="641" customFormat="1"/>
    <row r="3251" s="641" customFormat="1"/>
    <row r="3252" s="641" customFormat="1"/>
    <row r="3253" s="641" customFormat="1"/>
    <row r="3254" s="641" customFormat="1"/>
    <row r="3255" s="641" customFormat="1"/>
    <row r="3256" s="641" customFormat="1"/>
    <row r="3257" s="641" customFormat="1"/>
    <row r="3258" s="641" customFormat="1"/>
    <row r="3259" s="641" customFormat="1"/>
    <row r="3260" s="641" customFormat="1"/>
    <row r="3261" s="641" customFormat="1"/>
    <row r="3262" s="641" customFormat="1"/>
    <row r="3263" s="641" customFormat="1"/>
    <row r="3264" s="641" customFormat="1"/>
    <row r="3265" s="641" customFormat="1"/>
    <row r="3266" s="641" customFormat="1"/>
    <row r="3267" s="641" customFormat="1"/>
    <row r="3268" s="641" customFormat="1"/>
    <row r="3269" s="641" customFormat="1"/>
    <row r="3270" s="641" customFormat="1"/>
    <row r="3271" s="641" customFormat="1"/>
    <row r="3272" s="641" customFormat="1"/>
    <row r="3273" s="641" customFormat="1"/>
    <row r="3274" s="641" customFormat="1"/>
    <row r="3275" s="641" customFormat="1"/>
    <row r="3276" s="641" customFormat="1"/>
    <row r="3277" s="641" customFormat="1"/>
    <row r="3278" s="641" customFormat="1"/>
    <row r="3279" s="641" customFormat="1"/>
    <row r="3280" s="641" customFormat="1"/>
    <row r="3281" s="641" customFormat="1"/>
    <row r="3282" s="641" customFormat="1"/>
    <row r="3283" s="641" customFormat="1"/>
    <row r="3284" s="641" customFormat="1"/>
    <row r="3285" s="641" customFormat="1"/>
    <row r="3286" s="641" customFormat="1"/>
    <row r="3287" s="641" customFormat="1"/>
    <row r="3288" s="641" customFormat="1"/>
    <row r="3289" s="641" customFormat="1"/>
    <row r="3290" s="641" customFormat="1"/>
    <row r="3291" s="641" customFormat="1"/>
    <row r="3292" s="641" customFormat="1"/>
    <row r="3293" s="641" customFormat="1"/>
    <row r="3294" s="641" customFormat="1"/>
    <row r="3295" s="641" customFormat="1"/>
    <row r="3296" s="641" customFormat="1"/>
    <row r="3297" s="641" customFormat="1"/>
    <row r="3298" s="641" customFormat="1"/>
    <row r="3299" s="641" customFormat="1"/>
    <row r="3300" s="641" customFormat="1"/>
    <row r="3301" s="641" customFormat="1"/>
    <row r="3302" s="641" customFormat="1"/>
    <row r="3303" s="641" customFormat="1"/>
    <row r="3304" s="641" customFormat="1"/>
    <row r="3305" s="641" customFormat="1"/>
    <row r="3306" s="641" customFormat="1"/>
    <row r="3307" s="641" customFormat="1"/>
    <row r="3308" s="641" customFormat="1"/>
    <row r="3309" s="641" customFormat="1"/>
    <row r="3310" s="641" customFormat="1"/>
    <row r="3311" s="641" customFormat="1"/>
    <row r="3312" s="641" customFormat="1"/>
    <row r="3313" s="641" customFormat="1"/>
    <row r="3314" s="641" customFormat="1"/>
    <row r="3315" s="641" customFormat="1"/>
    <row r="3316" s="641" customFormat="1"/>
    <row r="3317" s="641" customFormat="1"/>
    <row r="3318" s="641" customFormat="1"/>
    <row r="3319" s="641" customFormat="1"/>
    <row r="3320" s="641" customFormat="1"/>
    <row r="3321" s="641" customFormat="1"/>
    <row r="3322" s="641" customFormat="1"/>
    <row r="3323" s="641" customFormat="1"/>
    <row r="3324" s="641" customFormat="1"/>
    <row r="3325" s="641" customFormat="1"/>
    <row r="3326" s="641" customFormat="1"/>
    <row r="3327" s="641" customFormat="1"/>
    <row r="3328" s="641" customFormat="1"/>
    <row r="3329" s="641" customFormat="1"/>
    <row r="3330" s="641" customFormat="1"/>
    <row r="3331" s="641" customFormat="1"/>
    <row r="3332" s="641" customFormat="1"/>
    <row r="3333" s="641" customFormat="1"/>
    <row r="3334" s="641" customFormat="1"/>
    <row r="3335" s="641" customFormat="1"/>
    <row r="3336" s="641" customFormat="1"/>
    <row r="3337" s="641" customFormat="1"/>
    <row r="3338" s="641" customFormat="1"/>
    <row r="3339" s="641" customFormat="1"/>
    <row r="3340" s="641" customFormat="1"/>
    <row r="3341" s="641" customFormat="1"/>
    <row r="3342" s="641" customFormat="1"/>
    <row r="3343" s="641" customFormat="1"/>
    <row r="3344" s="641" customFormat="1"/>
    <row r="3345" s="641" customFormat="1"/>
    <row r="3346" s="641" customFormat="1"/>
    <row r="3347" s="641" customFormat="1"/>
    <row r="3348" s="641" customFormat="1"/>
    <row r="3349" s="641" customFormat="1"/>
    <row r="3350" s="641" customFormat="1"/>
    <row r="3351" s="641" customFormat="1"/>
    <row r="3352" s="641" customFormat="1"/>
    <row r="3353" s="641" customFormat="1"/>
    <row r="3354" s="641" customFormat="1"/>
    <row r="3355" s="641" customFormat="1"/>
    <row r="3356" s="641" customFormat="1"/>
    <row r="3357" s="641" customFormat="1"/>
    <row r="3358" s="641" customFormat="1"/>
    <row r="3359" s="641" customFormat="1"/>
    <row r="3360" s="641" customFormat="1"/>
    <row r="3361" s="641" customFormat="1"/>
    <row r="3362" s="641" customFormat="1"/>
    <row r="3363" s="641" customFormat="1"/>
    <row r="3364" s="641" customFormat="1"/>
    <row r="3365" s="641" customFormat="1"/>
    <row r="3366" s="641" customFormat="1"/>
    <row r="3367" s="641" customFormat="1"/>
    <row r="3368" s="641" customFormat="1"/>
    <row r="3369" s="641" customFormat="1"/>
    <row r="3370" s="641" customFormat="1"/>
    <row r="3371" s="641" customFormat="1"/>
    <row r="3372" s="641" customFormat="1"/>
    <row r="3373" s="641" customFormat="1"/>
    <row r="3374" s="641" customFormat="1"/>
    <row r="3375" s="641" customFormat="1"/>
    <row r="3376" s="641" customFormat="1"/>
    <row r="3377" s="641" customFormat="1"/>
    <row r="3378" s="641" customFormat="1"/>
    <row r="3379" s="641" customFormat="1"/>
    <row r="3380" s="641" customFormat="1"/>
    <row r="3381" s="641" customFormat="1"/>
    <row r="3382" s="641" customFormat="1"/>
    <row r="3383" s="641" customFormat="1"/>
    <row r="3384" s="641" customFormat="1"/>
    <row r="3385" s="641" customFormat="1"/>
    <row r="3386" s="641" customFormat="1"/>
    <row r="3387" s="641" customFormat="1"/>
    <row r="3388" s="641" customFormat="1"/>
    <row r="3389" s="641" customFormat="1"/>
    <row r="3390" s="641" customFormat="1"/>
    <row r="3391" s="641" customFormat="1"/>
    <row r="3392" s="641" customFormat="1"/>
    <row r="3393" s="641" customFormat="1"/>
    <row r="3394" s="641" customFormat="1"/>
    <row r="3395" s="641" customFormat="1"/>
    <row r="3396" s="641" customFormat="1"/>
    <row r="3397" s="641" customFormat="1"/>
    <row r="3398" s="641" customFormat="1"/>
    <row r="3399" s="641" customFormat="1"/>
    <row r="3400" s="641" customFormat="1"/>
    <row r="3401" s="641" customFormat="1"/>
    <row r="3402" s="641" customFormat="1"/>
    <row r="3403" s="641" customFormat="1"/>
    <row r="3404" s="641" customFormat="1"/>
    <row r="3405" s="641" customFormat="1"/>
    <row r="3406" s="641" customFormat="1"/>
    <row r="3407" s="641" customFormat="1"/>
    <row r="3408" s="641" customFormat="1"/>
    <row r="3409" s="641" customFormat="1"/>
    <row r="3410" s="641" customFormat="1"/>
    <row r="3411" s="641" customFormat="1"/>
    <row r="3412" s="641" customFormat="1"/>
    <row r="3413" s="641" customFormat="1"/>
    <row r="3414" s="641" customFormat="1"/>
    <row r="3415" s="641" customFormat="1"/>
    <row r="3416" s="641" customFormat="1"/>
    <row r="3417" s="641" customFormat="1"/>
    <row r="3418" s="641" customFormat="1"/>
    <row r="3419" s="641" customFormat="1"/>
    <row r="3420" s="641" customFormat="1"/>
    <row r="3421" s="641" customFormat="1"/>
    <row r="3422" s="641" customFormat="1"/>
    <row r="3423" s="641" customFormat="1"/>
    <row r="3424" s="641" customFormat="1"/>
    <row r="3425" s="641" customFormat="1"/>
    <row r="3426" s="641" customFormat="1"/>
    <row r="3427" s="641" customFormat="1"/>
    <row r="3428" s="641" customFormat="1"/>
    <row r="3429" s="641" customFormat="1"/>
    <row r="3430" s="641" customFormat="1"/>
    <row r="3431" s="641" customFormat="1"/>
    <row r="3432" s="641" customFormat="1"/>
    <row r="3433" s="641" customFormat="1"/>
    <row r="3434" s="641" customFormat="1"/>
    <row r="3435" s="641" customFormat="1"/>
    <row r="3436" s="641" customFormat="1"/>
    <row r="3437" s="641" customFormat="1"/>
    <row r="3438" s="641" customFormat="1"/>
    <row r="3439" s="641" customFormat="1"/>
    <row r="3440" s="641" customFormat="1"/>
    <row r="3441" s="641" customFormat="1"/>
    <row r="3442" s="641" customFormat="1"/>
    <row r="3443" s="641" customFormat="1"/>
    <row r="3444" s="641" customFormat="1"/>
    <row r="3445" s="641" customFormat="1"/>
    <row r="3446" s="641" customFormat="1"/>
    <row r="3447" s="641" customFormat="1"/>
    <row r="3448" s="641" customFormat="1"/>
    <row r="3449" s="641" customFormat="1"/>
    <row r="3450" s="641" customFormat="1"/>
    <row r="3451" s="641" customFormat="1"/>
    <row r="3452" s="641" customFormat="1"/>
    <row r="3453" s="641" customFormat="1"/>
    <row r="3454" s="641" customFormat="1"/>
    <row r="3455" s="641" customFormat="1"/>
    <row r="3456" s="641" customFormat="1"/>
    <row r="3457" s="641" customFormat="1"/>
    <row r="3458" s="641" customFormat="1"/>
    <row r="3459" s="641" customFormat="1"/>
    <row r="3460" s="641" customFormat="1"/>
    <row r="3461" s="641" customFormat="1"/>
    <row r="3462" s="641" customFormat="1"/>
    <row r="3463" s="641" customFormat="1"/>
    <row r="3464" s="641" customFormat="1"/>
    <row r="3465" s="641" customFormat="1"/>
    <row r="3466" s="641" customFormat="1"/>
    <row r="3467" s="641" customFormat="1"/>
    <row r="3468" s="641" customFormat="1"/>
    <row r="3469" s="641" customFormat="1"/>
    <row r="3470" s="641" customFormat="1"/>
    <row r="3471" s="641" customFormat="1"/>
    <row r="3472" s="641" customFormat="1"/>
    <row r="3473" s="641" customFormat="1"/>
    <row r="3474" s="641" customFormat="1"/>
    <row r="3475" s="641" customFormat="1"/>
    <row r="3476" s="641" customFormat="1"/>
    <row r="3477" s="641" customFormat="1"/>
    <row r="3478" s="641" customFormat="1"/>
    <row r="3479" s="641" customFormat="1"/>
    <row r="3480" s="641" customFormat="1"/>
    <row r="3481" s="641" customFormat="1"/>
    <row r="3482" s="641" customFormat="1"/>
    <row r="3483" s="641" customFormat="1"/>
    <row r="3484" s="641" customFormat="1"/>
    <row r="3485" s="641" customFormat="1"/>
    <row r="3486" s="641" customFormat="1"/>
    <row r="3487" s="641" customFormat="1"/>
    <row r="3488" s="641" customFormat="1"/>
    <row r="3489" s="641" customFormat="1"/>
    <row r="3490" s="641" customFormat="1"/>
    <row r="3491" s="641" customFormat="1"/>
    <row r="3492" s="641" customFormat="1"/>
    <row r="3493" s="641" customFormat="1"/>
    <row r="3494" s="641" customFormat="1"/>
    <row r="3495" s="641" customFormat="1"/>
    <row r="3496" s="641" customFormat="1"/>
    <row r="3497" s="641" customFormat="1"/>
    <row r="3498" s="641" customFormat="1"/>
    <row r="3499" s="641" customFormat="1"/>
    <row r="3500" s="641" customFormat="1"/>
    <row r="3501" s="641" customFormat="1"/>
    <row r="3502" s="641" customFormat="1"/>
    <row r="3503" s="641" customFormat="1"/>
    <row r="3504" s="641" customFormat="1"/>
    <row r="3505" s="641" customFormat="1"/>
    <row r="3506" s="641" customFormat="1"/>
    <row r="3507" s="641" customFormat="1"/>
    <row r="3508" s="641" customFormat="1"/>
    <row r="3509" s="641" customFormat="1"/>
    <row r="3510" s="641" customFormat="1"/>
    <row r="3511" s="641" customFormat="1"/>
    <row r="3512" s="641" customFormat="1"/>
    <row r="3513" s="641" customFormat="1"/>
    <row r="3514" s="641" customFormat="1"/>
    <row r="3515" s="641" customFormat="1"/>
    <row r="3516" s="641" customFormat="1"/>
    <row r="3517" s="641" customFormat="1"/>
    <row r="3518" s="641" customFormat="1"/>
    <row r="3519" s="641" customFormat="1"/>
    <row r="3520" s="641" customFormat="1"/>
    <row r="3521" s="641" customFormat="1"/>
    <row r="3522" s="641" customFormat="1"/>
    <row r="3523" s="641" customFormat="1"/>
    <row r="3524" s="641" customFormat="1"/>
    <row r="3525" s="641" customFormat="1"/>
    <row r="3526" s="641" customFormat="1"/>
    <row r="3527" s="641" customFormat="1"/>
    <row r="3528" s="641" customFormat="1"/>
    <row r="3529" s="641" customFormat="1"/>
    <row r="3530" s="641" customFormat="1"/>
    <row r="3531" s="641" customFormat="1"/>
    <row r="3532" s="641" customFormat="1"/>
    <row r="3533" s="641" customFormat="1"/>
    <row r="3534" s="641" customFormat="1"/>
    <row r="3535" s="641" customFormat="1"/>
    <row r="3536" s="641" customFormat="1"/>
    <row r="3537" s="641" customFormat="1"/>
    <row r="3538" s="641" customFormat="1"/>
    <row r="3539" s="641" customFormat="1"/>
    <row r="3540" s="641" customFormat="1"/>
    <row r="3541" s="641" customFormat="1"/>
    <row r="3542" s="641" customFormat="1"/>
    <row r="3543" s="641" customFormat="1"/>
    <row r="3544" s="641" customFormat="1"/>
    <row r="3545" s="641" customFormat="1"/>
    <row r="3546" s="641" customFormat="1"/>
    <row r="3547" s="641" customFormat="1"/>
    <row r="3548" s="641" customFormat="1"/>
    <row r="3549" s="641" customFormat="1"/>
    <row r="3550" s="641" customFormat="1"/>
    <row r="3551" s="641" customFormat="1"/>
    <row r="3552" s="641" customFormat="1"/>
    <row r="3553" s="641" customFormat="1"/>
    <row r="3554" s="641" customFormat="1"/>
    <row r="3555" s="641" customFormat="1"/>
    <row r="3556" s="641" customFormat="1"/>
    <row r="3557" s="641" customFormat="1"/>
    <row r="3558" s="641" customFormat="1"/>
    <row r="3559" s="641" customFormat="1"/>
    <row r="3560" s="641" customFormat="1"/>
    <row r="3561" s="641" customFormat="1"/>
    <row r="3562" s="641" customFormat="1"/>
    <row r="3563" s="641" customFormat="1"/>
    <row r="3564" s="641" customFormat="1"/>
    <row r="3565" s="641" customFormat="1"/>
    <row r="3566" s="641" customFormat="1"/>
    <row r="3567" s="641" customFormat="1"/>
    <row r="3568" s="641" customFormat="1"/>
    <row r="3569" s="641" customFormat="1"/>
    <row r="3570" s="641" customFormat="1"/>
    <row r="3571" s="641" customFormat="1"/>
    <row r="3572" s="641" customFormat="1"/>
    <row r="3573" s="641" customFormat="1"/>
    <row r="3574" s="641" customFormat="1"/>
    <row r="3575" s="641" customFormat="1"/>
    <row r="3576" s="641" customFormat="1"/>
    <row r="3577" s="641" customFormat="1"/>
    <row r="3578" s="641" customFormat="1"/>
    <row r="3579" s="641" customFormat="1"/>
    <row r="3580" s="641" customFormat="1"/>
    <row r="3581" s="641" customFormat="1"/>
    <row r="3582" s="641" customFormat="1"/>
    <row r="3583" s="641" customFormat="1"/>
    <row r="3584" s="641" customFormat="1"/>
    <row r="3585" s="641" customFormat="1"/>
    <row r="3586" s="641" customFormat="1"/>
    <row r="3587" s="641" customFormat="1"/>
    <row r="3588" s="641" customFormat="1"/>
    <row r="3589" s="641" customFormat="1"/>
    <row r="3590" s="641" customFormat="1"/>
    <row r="3591" s="641" customFormat="1"/>
    <row r="3592" s="641" customFormat="1"/>
    <row r="3593" s="641" customFormat="1"/>
    <row r="3594" s="641" customFormat="1"/>
    <row r="3595" s="641" customFormat="1"/>
    <row r="3596" s="641" customFormat="1"/>
    <row r="3597" s="641" customFormat="1"/>
    <row r="3598" s="641" customFormat="1"/>
    <row r="3599" s="641" customFormat="1"/>
    <row r="3600" s="641" customFormat="1"/>
    <row r="3601" s="641" customFormat="1"/>
    <row r="3602" s="641" customFormat="1"/>
    <row r="3603" s="641" customFormat="1"/>
    <row r="3604" s="641" customFormat="1"/>
    <row r="3605" s="641" customFormat="1"/>
    <row r="3606" s="641" customFormat="1"/>
    <row r="3607" s="641" customFormat="1"/>
    <row r="3608" s="641" customFormat="1"/>
    <row r="3609" s="641" customFormat="1"/>
    <row r="3610" s="641" customFormat="1"/>
    <row r="3611" s="641" customFormat="1"/>
    <row r="3612" s="641" customFormat="1"/>
    <row r="3613" s="641" customFormat="1"/>
    <row r="3614" s="641" customFormat="1"/>
    <row r="3615" s="641" customFormat="1"/>
    <row r="3616" s="641" customFormat="1"/>
    <row r="3617" s="641" customFormat="1"/>
    <row r="3618" s="641" customFormat="1"/>
    <row r="3619" s="641" customFormat="1"/>
    <row r="3620" s="641" customFormat="1"/>
    <row r="3621" s="641" customFormat="1"/>
    <row r="3622" s="641" customFormat="1"/>
    <row r="3623" s="641" customFormat="1"/>
    <row r="3624" s="641" customFormat="1"/>
    <row r="3625" s="641" customFormat="1"/>
    <row r="3626" s="641" customFormat="1"/>
    <row r="3627" s="641" customFormat="1"/>
    <row r="3628" s="641" customFormat="1"/>
    <row r="3629" s="641" customFormat="1"/>
    <row r="3630" s="641" customFormat="1"/>
    <row r="3631" s="641" customFormat="1"/>
    <row r="3632" s="641" customFormat="1"/>
    <row r="3633" s="641" customFormat="1"/>
    <row r="3634" s="641" customFormat="1"/>
    <row r="3635" s="641" customFormat="1"/>
    <row r="3636" s="641" customFormat="1"/>
    <row r="3637" s="641" customFormat="1"/>
    <row r="3638" s="641" customFormat="1"/>
    <row r="3639" s="641" customFormat="1"/>
    <row r="3640" s="641" customFormat="1"/>
    <row r="3641" s="641" customFormat="1"/>
    <row r="3642" s="641" customFormat="1"/>
    <row r="3643" s="641" customFormat="1"/>
    <row r="3644" s="641" customFormat="1"/>
    <row r="3645" s="641" customFormat="1"/>
    <row r="3646" s="641" customFormat="1"/>
    <row r="3647" s="641" customFormat="1"/>
    <row r="3648" s="641" customFormat="1"/>
    <row r="3649" s="641" customFormat="1"/>
    <row r="3650" s="641" customFormat="1"/>
    <row r="3651" s="641" customFormat="1"/>
    <row r="3652" s="641" customFormat="1"/>
    <row r="3653" s="641" customFormat="1"/>
    <row r="3654" s="641" customFormat="1"/>
    <row r="3655" s="641" customFormat="1"/>
    <row r="3656" s="641" customFormat="1"/>
    <row r="3657" s="641" customFormat="1"/>
    <row r="3658" s="641" customFormat="1"/>
    <row r="3659" s="641" customFormat="1"/>
    <row r="3660" s="641" customFormat="1"/>
    <row r="3661" s="641" customFormat="1"/>
    <row r="3662" s="641" customFormat="1"/>
    <row r="3663" s="641" customFormat="1"/>
    <row r="3664" s="641" customFormat="1"/>
    <row r="3665" s="641" customFormat="1"/>
    <row r="3666" s="641" customFormat="1"/>
    <row r="3667" s="641" customFormat="1"/>
    <row r="3668" s="641" customFormat="1"/>
    <row r="3669" s="641" customFormat="1"/>
    <row r="3670" s="641" customFormat="1"/>
    <row r="3671" s="641" customFormat="1"/>
    <row r="3672" s="641" customFormat="1"/>
    <row r="3673" s="641" customFormat="1"/>
    <row r="3674" s="641" customFormat="1"/>
    <row r="3675" s="641" customFormat="1"/>
    <row r="3676" s="641" customFormat="1"/>
    <row r="3677" s="641" customFormat="1"/>
    <row r="3678" s="641" customFormat="1"/>
    <row r="3679" s="641" customFormat="1"/>
    <row r="3680" s="641" customFormat="1"/>
    <row r="3681" s="641" customFormat="1"/>
    <row r="3682" s="641" customFormat="1"/>
    <row r="3683" s="641" customFormat="1"/>
    <row r="3684" s="641" customFormat="1"/>
    <row r="3685" s="641" customFormat="1"/>
    <row r="3686" s="641" customFormat="1"/>
    <row r="3687" s="641" customFormat="1"/>
    <row r="3688" s="641" customFormat="1"/>
    <row r="3689" s="641" customFormat="1"/>
    <row r="3690" s="641" customFormat="1"/>
    <row r="3691" s="641" customFormat="1"/>
    <row r="3692" s="641" customFormat="1"/>
    <row r="3693" s="641" customFormat="1"/>
    <row r="3694" s="641" customFormat="1"/>
    <row r="3695" s="641" customFormat="1"/>
    <row r="3696" s="641" customFormat="1"/>
    <row r="3697" s="641" customFormat="1"/>
    <row r="3698" s="641" customFormat="1"/>
    <row r="3699" s="641" customFormat="1"/>
    <row r="3700" s="641" customFormat="1"/>
    <row r="3701" s="641" customFormat="1"/>
    <row r="3702" s="641" customFormat="1"/>
    <row r="3703" s="641" customFormat="1"/>
    <row r="3704" s="641" customFormat="1"/>
    <row r="3705" s="641" customFormat="1"/>
    <row r="3706" s="641" customFormat="1"/>
    <row r="3707" s="641" customFormat="1"/>
    <row r="3708" s="641" customFormat="1"/>
    <row r="3709" s="641" customFormat="1"/>
    <row r="3710" s="641" customFormat="1"/>
    <row r="3711" s="641" customFormat="1"/>
    <row r="3712" s="641" customFormat="1"/>
    <row r="3713" s="641" customFormat="1"/>
    <row r="3714" s="641" customFormat="1"/>
    <row r="3715" s="641" customFormat="1"/>
    <row r="3716" s="641" customFormat="1"/>
    <row r="3717" s="641" customFormat="1"/>
    <row r="3718" s="641" customFormat="1"/>
    <row r="3719" s="641" customFormat="1"/>
    <row r="3720" s="641" customFormat="1"/>
    <row r="3721" s="641" customFormat="1"/>
    <row r="3722" s="641" customFormat="1"/>
    <row r="3723" s="641" customFormat="1"/>
    <row r="3724" s="641" customFormat="1"/>
    <row r="3725" s="641" customFormat="1"/>
    <row r="3726" s="641" customFormat="1"/>
    <row r="3727" s="641" customFormat="1"/>
    <row r="3728" s="641" customFormat="1"/>
    <row r="3729" s="641" customFormat="1"/>
    <row r="3730" s="641" customFormat="1"/>
    <row r="3731" s="641" customFormat="1"/>
    <row r="3732" s="641" customFormat="1"/>
    <row r="3733" s="641" customFormat="1"/>
    <row r="3734" s="641" customFormat="1"/>
    <row r="3735" s="641" customFormat="1"/>
    <row r="3736" s="641" customFormat="1"/>
    <row r="3737" s="641" customFormat="1"/>
    <row r="3738" s="641" customFormat="1"/>
    <row r="3739" s="641" customFormat="1"/>
    <row r="3740" s="641" customFormat="1"/>
    <row r="3741" s="641" customFormat="1"/>
    <row r="3742" s="641" customFormat="1"/>
    <row r="3743" s="641" customFormat="1"/>
    <row r="3744" s="641" customFormat="1"/>
    <row r="3745" s="641" customFormat="1"/>
    <row r="3746" s="641" customFormat="1"/>
    <row r="3747" s="641" customFormat="1"/>
    <row r="3748" s="641" customFormat="1"/>
    <row r="3749" s="641" customFormat="1"/>
    <row r="3750" s="641" customFormat="1"/>
    <row r="3751" s="641" customFormat="1"/>
    <row r="3752" s="641" customFormat="1"/>
    <row r="3753" s="641" customFormat="1"/>
    <row r="3754" s="641" customFormat="1"/>
    <row r="3755" s="641" customFormat="1"/>
    <row r="3756" s="641" customFormat="1"/>
    <row r="3757" s="641" customFormat="1"/>
    <row r="3758" s="641" customFormat="1"/>
    <row r="3759" s="641" customFormat="1"/>
    <row r="3760" s="641" customFormat="1"/>
    <row r="3761" s="641" customFormat="1"/>
    <row r="3762" s="641" customFormat="1"/>
    <row r="3763" s="641" customFormat="1"/>
    <row r="3764" s="641" customFormat="1"/>
    <row r="3765" s="641" customFormat="1"/>
    <row r="3766" s="641" customFormat="1"/>
    <row r="3767" s="641" customFormat="1"/>
    <row r="3768" s="641" customFormat="1"/>
    <row r="3769" s="641" customFormat="1"/>
    <row r="3770" s="641" customFormat="1"/>
    <row r="3771" s="641" customFormat="1"/>
    <row r="3772" s="641" customFormat="1"/>
    <row r="3773" s="641" customFormat="1"/>
    <row r="3774" s="641" customFormat="1"/>
    <row r="3775" s="641" customFormat="1"/>
    <row r="3776" s="641" customFormat="1"/>
    <row r="3777" s="641" customFormat="1"/>
    <row r="3778" s="641" customFormat="1"/>
    <row r="3779" s="641" customFormat="1"/>
    <row r="3780" s="641" customFormat="1"/>
    <row r="3781" s="641" customFormat="1"/>
    <row r="3782" s="641" customFormat="1"/>
    <row r="3783" s="641" customFormat="1"/>
    <row r="3784" s="641" customFormat="1"/>
    <row r="3785" s="641" customFormat="1"/>
    <row r="3786" s="641" customFormat="1"/>
    <row r="3787" s="641" customFormat="1"/>
    <row r="3788" s="641" customFormat="1"/>
    <row r="3789" s="641" customFormat="1"/>
    <row r="3790" s="641" customFormat="1"/>
    <row r="3791" s="641" customFormat="1"/>
    <row r="3792" s="641" customFormat="1"/>
    <row r="3793" s="641" customFormat="1"/>
    <row r="3794" s="641" customFormat="1"/>
    <row r="3795" s="641" customFormat="1"/>
    <row r="3796" s="641" customFormat="1"/>
    <row r="3797" s="641" customFormat="1"/>
    <row r="3798" s="641" customFormat="1"/>
    <row r="3799" s="641" customFormat="1"/>
    <row r="3800" s="641" customFormat="1"/>
    <row r="3801" s="641" customFormat="1"/>
    <row r="3802" s="641" customFormat="1"/>
    <row r="3803" s="641" customFormat="1"/>
    <row r="3804" s="641" customFormat="1"/>
    <row r="3805" s="641" customFormat="1"/>
    <row r="3806" s="641" customFormat="1"/>
    <row r="3807" s="641" customFormat="1"/>
    <row r="3808" s="641" customFormat="1"/>
    <row r="3809" s="641" customFormat="1"/>
    <row r="3810" s="641" customFormat="1"/>
    <row r="3811" s="641" customFormat="1"/>
    <row r="3812" s="641" customFormat="1"/>
    <row r="3813" s="641" customFormat="1"/>
    <row r="3814" s="641" customFormat="1"/>
    <row r="3815" s="641" customFormat="1"/>
    <row r="3816" s="641" customFormat="1"/>
    <row r="3817" s="641" customFormat="1"/>
    <row r="3818" s="641" customFormat="1"/>
    <row r="3819" s="641" customFormat="1"/>
    <row r="3820" s="641" customFormat="1"/>
    <row r="3821" s="641" customFormat="1"/>
    <row r="3822" s="641" customFormat="1"/>
    <row r="3823" s="641" customFormat="1"/>
    <row r="3824" s="641" customFormat="1"/>
    <row r="3825" s="641" customFormat="1"/>
    <row r="3826" s="641" customFormat="1"/>
    <row r="3827" s="641" customFormat="1"/>
    <row r="3828" s="641" customFormat="1"/>
    <row r="3829" s="641" customFormat="1"/>
    <row r="3830" s="641" customFormat="1"/>
    <row r="3831" s="641" customFormat="1"/>
    <row r="3832" s="641" customFormat="1"/>
    <row r="3833" s="641" customFormat="1"/>
    <row r="3834" s="641" customFormat="1"/>
    <row r="3835" s="641" customFormat="1"/>
    <row r="3836" s="641" customFormat="1"/>
    <row r="3837" s="641" customFormat="1"/>
    <row r="3838" s="641" customFormat="1"/>
    <row r="3839" s="641" customFormat="1"/>
    <row r="3840" s="641" customFormat="1"/>
    <row r="3841" s="641" customFormat="1"/>
    <row r="3842" s="641" customFormat="1"/>
    <row r="3843" s="641" customFormat="1"/>
    <row r="3844" s="641" customFormat="1"/>
    <row r="3845" s="641" customFormat="1"/>
    <row r="3846" s="641" customFormat="1"/>
    <row r="3847" s="641" customFormat="1"/>
    <row r="3848" s="641" customFormat="1"/>
    <row r="3849" s="641" customFormat="1"/>
    <row r="3850" s="641" customFormat="1"/>
    <row r="3851" s="641" customFormat="1"/>
    <row r="3852" s="641" customFormat="1"/>
    <row r="3853" s="641" customFormat="1"/>
    <row r="3854" s="641" customFormat="1"/>
    <row r="3855" s="641" customFormat="1"/>
    <row r="3856" s="641" customFormat="1"/>
    <row r="3857" s="641" customFormat="1"/>
    <row r="3858" s="641" customFormat="1"/>
    <row r="3859" s="641" customFormat="1"/>
    <row r="3860" s="641" customFormat="1"/>
    <row r="3861" s="641" customFormat="1"/>
    <row r="3862" s="641" customFormat="1"/>
    <row r="3863" s="641" customFormat="1"/>
    <row r="3864" s="641" customFormat="1"/>
    <row r="3865" s="641" customFormat="1"/>
    <row r="3866" s="641" customFormat="1"/>
    <row r="3867" s="641" customFormat="1"/>
    <row r="3868" s="641" customFormat="1"/>
    <row r="3869" s="641" customFormat="1"/>
    <row r="3870" s="641" customFormat="1"/>
    <row r="3871" s="641" customFormat="1"/>
    <row r="3872" s="641" customFormat="1"/>
    <row r="3873" s="641" customFormat="1"/>
    <row r="3874" s="641" customFormat="1"/>
    <row r="3875" s="641" customFormat="1"/>
    <row r="3876" s="641" customFormat="1"/>
    <row r="3877" s="641" customFormat="1"/>
    <row r="3878" s="641" customFormat="1"/>
    <row r="3879" s="641" customFormat="1"/>
    <row r="3880" s="641" customFormat="1"/>
    <row r="3881" s="641" customFormat="1"/>
    <row r="3882" s="641" customFormat="1"/>
    <row r="3883" s="641" customFormat="1"/>
    <row r="3884" s="641" customFormat="1"/>
    <row r="3885" s="641" customFormat="1"/>
    <row r="3886" s="641" customFormat="1"/>
    <row r="3887" s="641" customFormat="1"/>
    <row r="3888" s="641" customFormat="1"/>
    <row r="3889" s="641" customFormat="1"/>
    <row r="3890" s="641" customFormat="1"/>
    <row r="3891" s="641" customFormat="1"/>
    <row r="3892" s="641" customFormat="1"/>
    <row r="3893" s="641" customFormat="1"/>
    <row r="3894" s="641" customFormat="1"/>
    <row r="3895" s="641" customFormat="1"/>
    <row r="3896" s="641" customFormat="1"/>
    <row r="3897" s="641" customFormat="1"/>
    <row r="3898" s="641" customFormat="1"/>
    <row r="3899" s="641" customFormat="1"/>
    <row r="3900" s="641" customFormat="1"/>
    <row r="3901" s="641" customFormat="1"/>
    <row r="3902" s="641" customFormat="1"/>
    <row r="3903" s="641" customFormat="1"/>
    <row r="3904" s="641" customFormat="1"/>
    <row r="3905" s="641" customFormat="1"/>
    <row r="3906" s="641" customFormat="1"/>
    <row r="3907" s="641" customFormat="1"/>
    <row r="3908" s="641" customFormat="1"/>
    <row r="3909" s="641" customFormat="1"/>
    <row r="3910" s="641" customFormat="1"/>
    <row r="3911" s="641" customFormat="1"/>
    <row r="3912" s="641" customFormat="1"/>
    <row r="3913" s="641" customFormat="1"/>
    <row r="3914" s="641" customFormat="1"/>
    <row r="3915" s="641" customFormat="1"/>
    <row r="3916" s="641" customFormat="1"/>
    <row r="3917" s="641" customFormat="1"/>
    <row r="3918" s="641" customFormat="1"/>
    <row r="3919" s="641" customFormat="1"/>
    <row r="3920" s="641" customFormat="1"/>
    <row r="3921" s="641" customFormat="1"/>
    <row r="3922" s="641" customFormat="1"/>
    <row r="3923" s="641" customFormat="1"/>
    <row r="3924" s="641" customFormat="1"/>
    <row r="3925" s="641" customFormat="1"/>
    <row r="3926" s="641" customFormat="1"/>
    <row r="3927" s="641" customFormat="1"/>
    <row r="3928" s="641" customFormat="1"/>
    <row r="3929" s="641" customFormat="1"/>
    <row r="3930" s="641" customFormat="1"/>
    <row r="3931" s="641" customFormat="1"/>
    <row r="3932" s="641" customFormat="1"/>
    <row r="3933" s="641" customFormat="1"/>
    <row r="3934" s="641" customFormat="1"/>
    <row r="3935" s="641" customFormat="1"/>
    <row r="3936" s="641" customFormat="1"/>
    <row r="3937" s="641" customFormat="1"/>
    <row r="3938" s="641" customFormat="1"/>
    <row r="3939" s="641" customFormat="1"/>
    <row r="3940" s="641" customFormat="1"/>
    <row r="3941" s="641" customFormat="1"/>
    <row r="3942" s="641" customFormat="1"/>
    <row r="3943" s="641" customFormat="1"/>
    <row r="3944" s="641" customFormat="1"/>
    <row r="3945" s="641" customFormat="1"/>
    <row r="3946" s="641" customFormat="1"/>
    <row r="3947" s="641" customFormat="1"/>
    <row r="3948" s="641" customFormat="1"/>
    <row r="3949" s="641" customFormat="1"/>
    <row r="3950" s="641" customFormat="1"/>
    <row r="3951" s="641" customFormat="1"/>
    <row r="3952" s="641" customFormat="1"/>
    <row r="3953" s="641" customFormat="1"/>
    <row r="3954" s="641" customFormat="1"/>
    <row r="3955" s="641" customFormat="1"/>
    <row r="3956" s="641" customFormat="1"/>
    <row r="3957" s="641" customFormat="1"/>
    <row r="3958" s="641" customFormat="1"/>
    <row r="3959" s="641" customFormat="1"/>
    <row r="3960" s="641" customFormat="1"/>
    <row r="3961" s="641" customFormat="1"/>
    <row r="3962" s="641" customFormat="1"/>
    <row r="3963" s="641" customFormat="1"/>
    <row r="3964" s="641" customFormat="1"/>
    <row r="3965" s="641" customFormat="1"/>
    <row r="3966" s="641" customFormat="1"/>
    <row r="3967" s="641" customFormat="1"/>
    <row r="3968" s="641" customFormat="1"/>
    <row r="3969" s="641" customFormat="1"/>
    <row r="3970" s="641" customFormat="1"/>
    <row r="3971" s="641" customFormat="1"/>
    <row r="3972" s="641" customFormat="1"/>
    <row r="3973" s="641" customFormat="1"/>
    <row r="3974" s="641" customFormat="1"/>
    <row r="3975" s="641" customFormat="1"/>
    <row r="3976" s="641" customFormat="1"/>
    <row r="3977" s="641" customFormat="1"/>
    <row r="3978" s="641" customFormat="1"/>
    <row r="3979" s="641" customFormat="1"/>
    <row r="3980" s="641" customFormat="1"/>
    <row r="3981" s="641" customFormat="1"/>
    <row r="3982" s="641" customFormat="1"/>
    <row r="3983" s="641" customFormat="1"/>
    <row r="3984" s="641" customFormat="1"/>
    <row r="3985" s="641" customFormat="1"/>
    <row r="3986" s="641" customFormat="1"/>
    <row r="3987" s="641" customFormat="1"/>
    <row r="3988" s="641" customFormat="1"/>
    <row r="3989" s="641" customFormat="1"/>
    <row r="3990" s="641" customFormat="1"/>
    <row r="3991" s="641" customFormat="1"/>
    <row r="3992" s="641" customFormat="1"/>
    <row r="3993" s="641" customFormat="1"/>
    <row r="3994" s="641" customFormat="1"/>
    <row r="3995" s="641" customFormat="1"/>
    <row r="3996" s="641" customFormat="1"/>
    <row r="3997" s="641" customFormat="1"/>
    <row r="3998" s="641" customFormat="1"/>
    <row r="3999" s="641" customFormat="1"/>
    <row r="4000" s="641" customFormat="1"/>
    <row r="4001" s="641" customFormat="1"/>
    <row r="4002" s="641" customFormat="1"/>
    <row r="4003" s="641" customFormat="1"/>
    <row r="4004" s="641" customFormat="1"/>
    <row r="4005" s="641" customFormat="1"/>
    <row r="4006" s="641" customFormat="1"/>
    <row r="4007" s="641" customFormat="1"/>
    <row r="4008" s="641" customFormat="1"/>
    <row r="4009" s="641" customFormat="1"/>
    <row r="4010" s="641" customFormat="1"/>
    <row r="4011" s="641" customFormat="1"/>
    <row r="4012" s="641" customFormat="1"/>
    <row r="4013" s="641" customFormat="1"/>
    <row r="4014" s="641" customFormat="1"/>
    <row r="4015" s="641" customFormat="1"/>
    <row r="4016" s="641" customFormat="1"/>
    <row r="4017" s="641" customFormat="1"/>
    <row r="4018" s="641" customFormat="1"/>
    <row r="4019" s="641" customFormat="1"/>
    <row r="4020" s="641" customFormat="1"/>
    <row r="4021" s="641" customFormat="1"/>
    <row r="4022" s="641" customFormat="1"/>
    <row r="4023" s="641" customFormat="1"/>
    <row r="4024" s="641" customFormat="1"/>
    <row r="4025" s="641" customFormat="1"/>
    <row r="4026" s="641" customFormat="1"/>
    <row r="4027" s="641" customFormat="1"/>
    <row r="4028" s="641" customFormat="1"/>
    <row r="4029" s="641" customFormat="1"/>
    <row r="4030" s="641" customFormat="1"/>
    <row r="4031" s="641" customFormat="1"/>
    <row r="4032" s="641" customFormat="1"/>
    <row r="4033" s="641" customFormat="1"/>
    <row r="4034" s="641" customFormat="1"/>
    <row r="4035" s="641" customFormat="1"/>
    <row r="4036" s="641" customFormat="1"/>
    <row r="4037" s="641" customFormat="1"/>
    <row r="4038" s="641" customFormat="1"/>
    <row r="4039" s="641" customFormat="1"/>
    <row r="4040" s="641" customFormat="1"/>
    <row r="4041" s="641" customFormat="1"/>
    <row r="4042" s="641" customFormat="1"/>
    <row r="4043" s="641" customFormat="1"/>
    <row r="4044" s="641" customFormat="1"/>
    <row r="4045" s="641" customFormat="1"/>
    <row r="4046" s="641" customFormat="1"/>
    <row r="4047" s="641" customFormat="1"/>
    <row r="4048" s="641" customFormat="1"/>
    <row r="4049" s="641" customFormat="1"/>
    <row r="4050" s="641" customFormat="1"/>
    <row r="4051" s="641" customFormat="1"/>
    <row r="4052" s="641" customFormat="1"/>
    <row r="4053" s="641" customFormat="1"/>
    <row r="4054" s="641" customFormat="1"/>
    <row r="4055" s="641" customFormat="1"/>
    <row r="4056" s="641" customFormat="1"/>
    <row r="4057" s="641" customFormat="1"/>
    <row r="4058" s="641" customFormat="1"/>
    <row r="4059" s="641" customFormat="1"/>
    <row r="4060" s="641" customFormat="1"/>
    <row r="4061" s="641" customFormat="1"/>
    <row r="4062" s="641" customFormat="1"/>
    <row r="4063" s="641" customFormat="1"/>
    <row r="4064" s="641" customFormat="1"/>
    <row r="4065" s="641" customFormat="1"/>
    <row r="4066" s="641" customFormat="1"/>
    <row r="4067" s="641" customFormat="1"/>
    <row r="4068" s="641" customFormat="1"/>
    <row r="4069" s="641" customFormat="1"/>
    <row r="4070" s="641" customFormat="1"/>
    <row r="4071" s="641" customFormat="1"/>
    <row r="4072" s="641" customFormat="1"/>
    <row r="4073" s="641" customFormat="1"/>
    <row r="4074" s="641" customFormat="1"/>
    <row r="4075" s="641" customFormat="1"/>
    <row r="4076" s="641" customFormat="1"/>
    <row r="4077" s="641" customFormat="1"/>
    <row r="4078" s="641" customFormat="1"/>
    <row r="4079" s="641" customFormat="1"/>
    <row r="4080" s="641" customFormat="1"/>
    <row r="4081" s="641" customFormat="1"/>
    <row r="4082" s="641" customFormat="1"/>
    <row r="4083" s="641" customFormat="1"/>
    <row r="4084" s="641" customFormat="1"/>
    <row r="4085" s="641" customFormat="1"/>
    <row r="4086" s="641" customFormat="1"/>
    <row r="4087" s="641" customFormat="1"/>
    <row r="4088" s="641" customFormat="1"/>
    <row r="4089" s="641" customFormat="1"/>
    <row r="4090" s="641" customFormat="1"/>
    <row r="4091" s="641" customFormat="1"/>
    <row r="4092" s="641" customFormat="1"/>
    <row r="4093" s="641" customFormat="1"/>
    <row r="4094" s="641" customFormat="1"/>
    <row r="4095" s="641" customFormat="1"/>
    <row r="4096" s="641" customFormat="1"/>
    <row r="4097" s="641" customFormat="1"/>
    <row r="4098" s="641" customFormat="1"/>
    <row r="4099" s="641" customFormat="1"/>
    <row r="4100" s="641" customFormat="1"/>
    <row r="4101" s="641" customFormat="1"/>
    <row r="4102" s="641" customFormat="1"/>
    <row r="4103" s="641" customFormat="1"/>
    <row r="4104" s="641" customFormat="1"/>
    <row r="4105" s="641" customFormat="1"/>
    <row r="4106" s="641" customFormat="1"/>
    <row r="4107" s="641" customFormat="1"/>
    <row r="4108" s="641" customFormat="1"/>
    <row r="4109" s="641" customFormat="1"/>
    <row r="4110" s="641" customFormat="1"/>
    <row r="4111" s="641" customFormat="1"/>
    <row r="4112" s="641" customFormat="1"/>
    <row r="4113" s="641" customFormat="1"/>
    <row r="4114" s="641" customFormat="1"/>
    <row r="4115" s="641" customFormat="1"/>
    <row r="4116" s="641" customFormat="1"/>
    <row r="4117" s="641" customFormat="1"/>
    <row r="4118" s="641" customFormat="1"/>
    <row r="4119" s="641" customFormat="1"/>
    <row r="4120" s="641" customFormat="1"/>
    <row r="4121" s="641" customFormat="1"/>
    <row r="4122" s="641" customFormat="1"/>
    <row r="4123" s="641" customFormat="1"/>
    <row r="4124" s="641" customFormat="1"/>
    <row r="4125" s="641" customFormat="1"/>
    <row r="4126" s="641" customFormat="1"/>
    <row r="4127" s="641" customFormat="1"/>
    <row r="4128" s="641" customFormat="1"/>
    <row r="4129" s="641" customFormat="1"/>
    <row r="4130" s="641" customFormat="1"/>
    <row r="4131" s="641" customFormat="1"/>
    <row r="4132" s="641" customFormat="1"/>
    <row r="4133" s="641" customFormat="1"/>
    <row r="4134" s="641" customFormat="1"/>
    <row r="4135" s="641" customFormat="1"/>
    <row r="4136" s="641" customFormat="1"/>
    <row r="4137" s="641" customFormat="1"/>
    <row r="4138" s="641" customFormat="1"/>
    <row r="4139" s="641" customFormat="1"/>
    <row r="4140" s="641" customFormat="1"/>
    <row r="4141" s="641" customFormat="1"/>
    <row r="4142" s="641" customFormat="1"/>
    <row r="4143" s="641" customFormat="1"/>
    <row r="4144" s="641" customFormat="1"/>
    <row r="4145" s="641" customFormat="1"/>
    <row r="4146" s="641" customFormat="1"/>
    <row r="4147" s="641" customFormat="1"/>
    <row r="4148" s="641" customFormat="1"/>
    <row r="4149" s="641" customFormat="1"/>
    <row r="4150" s="641" customFormat="1"/>
    <row r="4151" s="641" customFormat="1"/>
    <row r="4152" s="641" customFormat="1"/>
    <row r="4153" s="641" customFormat="1"/>
    <row r="4154" s="641" customFormat="1"/>
    <row r="4155" s="641" customFormat="1"/>
    <row r="4156" s="641" customFormat="1"/>
    <row r="4157" s="641" customFormat="1"/>
    <row r="4158" s="641" customFormat="1"/>
    <row r="4159" s="641" customFormat="1"/>
    <row r="4160" s="641" customFormat="1"/>
    <row r="4161" s="641" customFormat="1"/>
    <row r="4162" s="641" customFormat="1"/>
    <row r="4163" s="641" customFormat="1"/>
    <row r="4164" s="641" customFormat="1"/>
    <row r="4165" s="641" customFormat="1"/>
    <row r="4166" s="641" customFormat="1"/>
    <row r="4167" s="641" customFormat="1"/>
    <row r="4168" s="641" customFormat="1"/>
    <row r="4169" s="641" customFormat="1"/>
    <row r="4170" s="641" customFormat="1"/>
    <row r="4171" s="641" customFormat="1"/>
    <row r="4172" s="641" customFormat="1"/>
    <row r="4173" s="641" customFormat="1"/>
    <row r="4174" s="641" customFormat="1"/>
    <row r="4175" s="641" customFormat="1"/>
    <row r="4176" s="641" customFormat="1"/>
    <row r="4177" s="641" customFormat="1"/>
    <row r="4178" s="641" customFormat="1"/>
    <row r="4179" s="641" customFormat="1"/>
    <row r="4180" s="641" customFormat="1"/>
    <row r="4181" s="641" customFormat="1"/>
    <row r="4182" s="641" customFormat="1"/>
    <row r="4183" s="641" customFormat="1"/>
    <row r="4184" s="641" customFormat="1"/>
    <row r="4185" s="641" customFormat="1"/>
    <row r="4186" s="641" customFormat="1"/>
    <row r="4187" s="641" customFormat="1"/>
    <row r="4188" s="641" customFormat="1"/>
    <row r="4189" s="641" customFormat="1"/>
    <row r="4190" s="641" customFormat="1"/>
    <row r="4191" s="641" customFormat="1"/>
    <row r="4192" s="641" customFormat="1"/>
    <row r="4193" s="641" customFormat="1"/>
    <row r="4194" s="641" customFormat="1"/>
    <row r="4195" s="641" customFormat="1"/>
    <row r="4196" s="641" customFormat="1"/>
    <row r="4197" s="641" customFormat="1"/>
    <row r="4198" s="641" customFormat="1"/>
    <row r="4199" s="641" customFormat="1"/>
    <row r="4200" s="641" customFormat="1"/>
    <row r="4201" s="641" customFormat="1"/>
    <row r="4202" s="641" customFormat="1"/>
    <row r="4203" s="641" customFormat="1"/>
    <row r="4204" s="641" customFormat="1"/>
    <row r="4205" s="641" customFormat="1"/>
    <row r="4206" s="641" customFormat="1"/>
    <row r="4207" s="641" customFormat="1"/>
    <row r="4208" s="641" customFormat="1"/>
    <row r="4209" s="641" customFormat="1"/>
    <row r="4210" s="641" customFormat="1"/>
    <row r="4211" s="641" customFormat="1"/>
    <row r="4212" s="641" customFormat="1"/>
    <row r="4213" s="641" customFormat="1"/>
    <row r="4214" s="641" customFormat="1"/>
    <row r="4215" s="641" customFormat="1"/>
    <row r="4216" s="641" customFormat="1"/>
    <row r="4217" s="641" customFormat="1"/>
    <row r="4218" s="641" customFormat="1"/>
    <row r="4219" s="641" customFormat="1"/>
    <row r="4220" s="641" customFormat="1"/>
    <row r="4221" s="641" customFormat="1"/>
    <row r="4222" s="641" customFormat="1"/>
    <row r="4223" s="641" customFormat="1"/>
    <row r="4224" s="641" customFormat="1"/>
    <row r="4225" s="641" customFormat="1"/>
    <row r="4226" s="641" customFormat="1"/>
    <row r="4227" s="641" customFormat="1"/>
    <row r="4228" s="641" customFormat="1"/>
    <row r="4229" s="641" customFormat="1"/>
    <row r="4230" s="641" customFormat="1"/>
    <row r="4231" s="641" customFormat="1"/>
    <row r="4232" s="641" customFormat="1"/>
    <row r="4233" s="641" customFormat="1"/>
    <row r="4234" s="641" customFormat="1"/>
    <row r="4235" s="641" customFormat="1"/>
    <row r="4236" s="641" customFormat="1"/>
    <row r="4237" s="641" customFormat="1"/>
    <row r="4238" s="641" customFormat="1"/>
    <row r="4239" s="641" customFormat="1"/>
    <row r="4240" s="641" customFormat="1"/>
    <row r="4241" s="641" customFormat="1"/>
    <row r="4242" s="641" customFormat="1"/>
    <row r="4243" s="641" customFormat="1"/>
    <row r="4244" s="641" customFormat="1"/>
    <row r="4245" s="641" customFormat="1"/>
    <row r="4246" s="641" customFormat="1"/>
    <row r="4247" s="641" customFormat="1"/>
    <row r="4248" s="641" customFormat="1"/>
    <row r="4249" s="641" customFormat="1"/>
    <row r="4250" s="641" customFormat="1"/>
    <row r="4251" s="641" customFormat="1"/>
    <row r="4252" s="641" customFormat="1"/>
    <row r="4253" s="641" customFormat="1"/>
    <row r="4254" s="641" customFormat="1"/>
    <row r="4255" s="641" customFormat="1"/>
    <row r="4256" s="641" customFormat="1"/>
    <row r="4257" s="641" customFormat="1"/>
    <row r="4258" s="641" customFormat="1"/>
    <row r="4259" s="641" customFormat="1"/>
    <row r="4260" s="641" customFormat="1"/>
    <row r="4261" s="641" customFormat="1"/>
    <row r="4262" s="641" customFormat="1"/>
    <row r="4263" s="641" customFormat="1"/>
    <row r="4264" s="641" customFormat="1"/>
    <row r="4265" s="641" customFormat="1"/>
    <row r="4266" s="641" customFormat="1"/>
    <row r="4267" s="641" customFormat="1"/>
    <row r="4268" s="641" customFormat="1"/>
    <row r="4269" s="641" customFormat="1"/>
    <row r="4270" s="641" customFormat="1"/>
    <row r="4271" s="641" customFormat="1"/>
    <row r="4272" s="641" customFormat="1"/>
    <row r="4273" s="641" customFormat="1"/>
    <row r="4274" s="641" customFormat="1"/>
    <row r="4275" s="641" customFormat="1"/>
    <row r="4276" s="641" customFormat="1"/>
    <row r="4277" s="641" customFormat="1"/>
    <row r="4278" s="641" customFormat="1"/>
    <row r="4279" s="641" customFormat="1"/>
    <row r="4280" s="641" customFormat="1"/>
    <row r="4281" s="641" customFormat="1"/>
    <row r="4282" s="641" customFormat="1"/>
    <row r="4283" s="641" customFormat="1"/>
    <row r="4284" s="641" customFormat="1"/>
    <row r="4285" s="641" customFormat="1"/>
    <row r="4286" s="641" customFormat="1"/>
    <row r="4287" s="641" customFormat="1"/>
    <row r="4288" s="641" customFormat="1"/>
    <row r="4289" s="641" customFormat="1"/>
    <row r="4290" s="641" customFormat="1"/>
    <row r="4291" s="641" customFormat="1"/>
    <row r="4292" s="641" customFormat="1"/>
    <row r="4293" s="641" customFormat="1"/>
    <row r="4294" s="641" customFormat="1"/>
    <row r="4295" s="641" customFormat="1"/>
    <row r="4296" s="641" customFormat="1"/>
    <row r="4297" s="641" customFormat="1"/>
    <row r="4298" s="641" customFormat="1"/>
    <row r="4299" s="641" customFormat="1"/>
    <row r="4300" s="641" customFormat="1"/>
    <row r="4301" s="641" customFormat="1"/>
    <row r="4302" s="641" customFormat="1"/>
    <row r="4303" s="641" customFormat="1"/>
    <row r="4304" s="641" customFormat="1"/>
    <row r="4305" s="641" customFormat="1"/>
    <row r="4306" s="641" customFormat="1"/>
    <row r="4307" s="641" customFormat="1"/>
    <row r="4308" s="641" customFormat="1"/>
    <row r="4309" s="641" customFormat="1"/>
    <row r="4310" s="641" customFormat="1"/>
    <row r="4311" s="641" customFormat="1"/>
    <row r="4312" s="641" customFormat="1"/>
    <row r="4313" s="641" customFormat="1"/>
    <row r="4314" s="641" customFormat="1"/>
    <row r="4315" s="641" customFormat="1"/>
    <row r="4316" s="641" customFormat="1"/>
    <row r="4317" s="641" customFormat="1"/>
    <row r="4318" s="641" customFormat="1"/>
    <row r="4319" s="641" customFormat="1"/>
    <row r="4320" s="641" customFormat="1"/>
    <row r="4321" s="641" customFormat="1"/>
    <row r="4322" s="641" customFormat="1"/>
    <row r="4323" s="641" customFormat="1"/>
    <row r="4324" s="641" customFormat="1"/>
    <row r="4325" s="641" customFormat="1"/>
    <row r="4326" s="641" customFormat="1"/>
    <row r="4327" s="641" customFormat="1"/>
    <row r="4328" s="641" customFormat="1"/>
    <row r="4329" s="641" customFormat="1"/>
    <row r="4330" s="641" customFormat="1"/>
    <row r="4331" s="641" customFormat="1"/>
    <row r="4332" s="641" customFormat="1"/>
    <row r="4333" s="641" customFormat="1"/>
    <row r="4334" s="641" customFormat="1"/>
    <row r="4335" s="641" customFormat="1"/>
    <row r="4336" s="641" customFormat="1"/>
    <row r="4337" s="641" customFormat="1"/>
    <row r="4338" s="641" customFormat="1"/>
    <row r="4339" s="641" customFormat="1"/>
    <row r="4340" s="641" customFormat="1"/>
    <row r="4341" s="641" customFormat="1"/>
    <row r="4342" s="641" customFormat="1"/>
    <row r="4343" s="641" customFormat="1"/>
    <row r="4344" s="641" customFormat="1"/>
    <row r="4345" s="641" customFormat="1"/>
    <row r="4346" s="641" customFormat="1"/>
    <row r="4347" s="641" customFormat="1"/>
    <row r="4348" s="641" customFormat="1"/>
    <row r="4349" s="641" customFormat="1"/>
    <row r="4350" s="641" customFormat="1"/>
    <row r="4351" s="641" customFormat="1"/>
    <row r="4352" s="641" customFormat="1"/>
    <row r="4353" s="641" customFormat="1"/>
    <row r="4354" s="641" customFormat="1"/>
    <row r="4355" s="641" customFormat="1"/>
    <row r="4356" s="641" customFormat="1"/>
    <row r="4357" s="641" customFormat="1"/>
    <row r="4358" s="641" customFormat="1"/>
    <row r="4359" s="641" customFormat="1"/>
    <row r="4360" s="641" customFormat="1"/>
    <row r="4361" s="641" customFormat="1"/>
    <row r="4362" s="641" customFormat="1"/>
    <row r="4363" s="641" customFormat="1"/>
    <row r="4364" s="641" customFormat="1"/>
    <row r="4365" s="641" customFormat="1"/>
    <row r="4366" s="641" customFormat="1"/>
    <row r="4367" s="641" customFormat="1"/>
    <row r="4368" s="641" customFormat="1"/>
    <row r="4369" s="641" customFormat="1"/>
    <row r="4370" s="641" customFormat="1"/>
    <row r="4371" s="641" customFormat="1"/>
    <row r="4372" s="641" customFormat="1"/>
    <row r="4373" s="641" customFormat="1"/>
    <row r="4374" s="641" customFormat="1"/>
    <row r="4375" s="641" customFormat="1"/>
    <row r="4376" s="641" customFormat="1"/>
    <row r="4377" s="641" customFormat="1"/>
    <row r="4378" s="641" customFormat="1"/>
    <row r="4379" s="641" customFormat="1"/>
    <row r="4380" s="641" customFormat="1"/>
    <row r="4381" s="641" customFormat="1"/>
    <row r="4382" s="641" customFormat="1"/>
    <row r="4383" s="641" customFormat="1"/>
    <row r="4384" s="641" customFormat="1"/>
    <row r="4385" s="641" customFormat="1"/>
    <row r="4386" s="641" customFormat="1"/>
    <row r="4387" s="641" customFormat="1"/>
    <row r="4388" s="641" customFormat="1"/>
    <row r="4389" s="641" customFormat="1"/>
    <row r="4390" s="641" customFormat="1"/>
    <row r="4391" s="641" customFormat="1"/>
    <row r="4392" s="641" customFormat="1"/>
    <row r="4393" s="641" customFormat="1"/>
    <row r="4394" s="641" customFormat="1"/>
    <row r="4395" s="641" customFormat="1"/>
    <row r="4396" s="641" customFormat="1"/>
    <row r="4397" s="641" customFormat="1"/>
    <row r="4398" s="641" customFormat="1"/>
    <row r="4399" s="641" customFormat="1"/>
    <row r="4400" s="641" customFormat="1"/>
    <row r="4401" s="641" customFormat="1"/>
    <row r="4402" s="641" customFormat="1"/>
    <row r="4403" s="641" customFormat="1"/>
    <row r="4404" s="641" customFormat="1"/>
    <row r="4405" s="641" customFormat="1"/>
    <row r="4406" s="641" customFormat="1"/>
    <row r="4407" s="641" customFormat="1"/>
    <row r="4408" s="641" customFormat="1"/>
    <row r="4409" s="641" customFormat="1"/>
    <row r="4410" s="641" customFormat="1"/>
    <row r="4411" s="641" customFormat="1"/>
    <row r="4412" s="641" customFormat="1"/>
    <row r="4413" s="641" customFormat="1"/>
    <row r="4414" s="641" customFormat="1"/>
    <row r="4415" s="641" customFormat="1"/>
    <row r="4416" s="641" customFormat="1"/>
    <row r="4417" s="641" customFormat="1"/>
    <row r="4418" s="641" customFormat="1"/>
    <row r="4419" s="641" customFormat="1"/>
    <row r="4420" s="641" customFormat="1"/>
    <row r="4421" s="641" customFormat="1"/>
    <row r="4422" s="641" customFormat="1"/>
    <row r="4423" s="641" customFormat="1"/>
    <row r="4424" s="641" customFormat="1"/>
    <row r="4425" s="641" customFormat="1"/>
    <row r="4426" s="641" customFormat="1"/>
    <row r="4427" s="641" customFormat="1"/>
    <row r="4428" s="641" customFormat="1"/>
    <row r="4429" s="641" customFormat="1"/>
    <row r="4430" s="641" customFormat="1"/>
    <row r="4431" s="641" customFormat="1"/>
    <row r="4432" s="641" customFormat="1"/>
    <row r="4433" s="641" customFormat="1"/>
    <row r="4434" s="641" customFormat="1"/>
    <row r="4435" s="641" customFormat="1"/>
    <row r="4436" s="641" customFormat="1"/>
    <row r="4437" s="641" customFormat="1"/>
    <row r="4438" s="641" customFormat="1"/>
    <row r="4439" s="641" customFormat="1"/>
    <row r="4440" s="641" customFormat="1"/>
    <row r="4441" s="641" customFormat="1"/>
    <row r="4442" s="641" customFormat="1"/>
    <row r="4443" s="641" customFormat="1"/>
    <row r="4444" s="641" customFormat="1"/>
    <row r="4445" s="641" customFormat="1"/>
    <row r="4446" s="641" customFormat="1"/>
    <row r="4447" s="641" customFormat="1"/>
    <row r="4448" s="641" customFormat="1"/>
    <row r="4449" s="641" customFormat="1"/>
    <row r="4450" s="641" customFormat="1"/>
    <row r="4451" s="641" customFormat="1"/>
    <row r="4452" s="641" customFormat="1"/>
    <row r="4453" s="641" customFormat="1"/>
    <row r="4454" s="641" customFormat="1"/>
    <row r="4455" s="641" customFormat="1"/>
    <row r="4456" s="641" customFormat="1"/>
    <row r="4457" s="641" customFormat="1"/>
    <row r="4458" s="641" customFormat="1"/>
    <row r="4459" s="641" customFormat="1"/>
    <row r="4460" s="641" customFormat="1"/>
    <row r="4461" s="641" customFormat="1"/>
    <row r="4462" s="641" customFormat="1"/>
    <row r="4463" s="641" customFormat="1"/>
    <row r="4464" s="641" customFormat="1"/>
    <row r="4465" s="641" customFormat="1"/>
    <row r="4466" s="641" customFormat="1"/>
    <row r="4467" s="641" customFormat="1"/>
    <row r="4468" s="641" customFormat="1"/>
    <row r="4469" s="641" customFormat="1"/>
    <row r="4470" s="641" customFormat="1"/>
    <row r="4471" s="641" customFormat="1"/>
    <row r="4472" s="641" customFormat="1"/>
    <row r="4473" s="641" customFormat="1"/>
    <row r="4474" s="641" customFormat="1"/>
    <row r="4475" s="641" customFormat="1"/>
    <row r="4476" s="641" customFormat="1"/>
    <row r="4477" s="641" customFormat="1"/>
    <row r="4478" s="641" customFormat="1"/>
    <row r="4479" s="641" customFormat="1"/>
    <row r="4480" s="641" customFormat="1"/>
    <row r="4481" s="641" customFormat="1"/>
    <row r="4482" s="641" customFormat="1"/>
    <row r="4483" s="641" customFormat="1"/>
    <row r="4484" s="641" customFormat="1"/>
    <row r="4485" s="641" customFormat="1"/>
    <row r="4486" s="641" customFormat="1"/>
    <row r="4487" s="641" customFormat="1"/>
    <row r="4488" s="641" customFormat="1"/>
    <row r="4489" s="641" customFormat="1"/>
    <row r="4490" s="641" customFormat="1"/>
    <row r="4491" s="641" customFormat="1"/>
    <row r="4492" s="641" customFormat="1"/>
    <row r="4493" s="641" customFormat="1"/>
    <row r="4494" s="641" customFormat="1"/>
    <row r="4495" s="641" customFormat="1"/>
    <row r="4496" s="641" customFormat="1"/>
    <row r="4497" s="641" customFormat="1"/>
    <row r="4498" s="641" customFormat="1"/>
    <row r="4499" s="641" customFormat="1"/>
    <row r="4500" s="641" customFormat="1"/>
    <row r="4501" s="641" customFormat="1"/>
    <row r="4502" s="641" customFormat="1"/>
    <row r="4503" s="641" customFormat="1"/>
    <row r="4504" s="641" customFormat="1"/>
    <row r="4505" s="641" customFormat="1"/>
    <row r="4506" s="641" customFormat="1"/>
    <row r="4507" s="641" customFormat="1"/>
    <row r="4508" s="641" customFormat="1"/>
    <row r="4509" s="641" customFormat="1"/>
    <row r="4510" s="641" customFormat="1"/>
    <row r="4511" s="641" customFormat="1"/>
    <row r="4512" s="641" customFormat="1"/>
    <row r="4513" s="641" customFormat="1"/>
    <row r="4514" s="641" customFormat="1"/>
    <row r="4515" s="641" customFormat="1"/>
    <row r="4516" s="641" customFormat="1"/>
    <row r="4517" s="641" customFormat="1"/>
    <row r="4518" s="641" customFormat="1"/>
    <row r="4519" s="641" customFormat="1"/>
    <row r="4520" s="641" customFormat="1"/>
    <row r="4521" s="641" customFormat="1"/>
    <row r="4522" s="641" customFormat="1"/>
    <row r="4523" s="641" customFormat="1"/>
    <row r="4524" s="641" customFormat="1"/>
    <row r="4525" s="641" customFormat="1"/>
    <row r="4526" s="641" customFormat="1"/>
    <row r="4527" s="641" customFormat="1"/>
    <row r="4528" s="641" customFormat="1"/>
    <row r="4529" s="641" customFormat="1"/>
    <row r="4530" s="641" customFormat="1"/>
    <row r="4531" s="641" customFormat="1"/>
    <row r="4532" s="641" customFormat="1"/>
    <row r="4533" s="641" customFormat="1"/>
    <row r="4534" s="641" customFormat="1"/>
    <row r="4535" s="641" customFormat="1"/>
    <row r="4536" s="641" customFormat="1"/>
    <row r="4537" s="641" customFormat="1"/>
    <row r="4538" s="641" customFormat="1"/>
    <row r="4539" s="641" customFormat="1"/>
    <row r="4540" s="641" customFormat="1"/>
    <row r="4541" s="641" customFormat="1"/>
    <row r="4542" s="641" customFormat="1"/>
    <row r="4543" s="641" customFormat="1"/>
    <row r="4544" s="641" customFormat="1"/>
    <row r="4545" s="641" customFormat="1"/>
    <row r="4546" s="641" customFormat="1"/>
    <row r="4547" s="641" customFormat="1"/>
    <row r="4548" s="641" customFormat="1"/>
    <row r="4549" s="641" customFormat="1"/>
    <row r="4550" s="641" customFormat="1"/>
    <row r="4551" s="641" customFormat="1"/>
    <row r="4552" s="641" customFormat="1"/>
    <row r="4553" s="641" customFormat="1"/>
    <row r="4554" s="641" customFormat="1"/>
    <row r="4555" s="641" customFormat="1"/>
    <row r="4556" s="641" customFormat="1"/>
    <row r="4557" s="641" customFormat="1"/>
    <row r="4558" s="641" customFormat="1"/>
    <row r="4559" s="641" customFormat="1"/>
    <row r="4560" s="641" customFormat="1"/>
    <row r="4561" s="641" customFormat="1"/>
    <row r="4562" s="641" customFormat="1"/>
    <row r="4563" s="641" customFormat="1"/>
    <row r="4564" s="641" customFormat="1"/>
    <row r="4565" s="641" customFormat="1"/>
    <row r="4566" s="641" customFormat="1"/>
    <row r="4567" s="641" customFormat="1"/>
    <row r="4568" s="641" customFormat="1"/>
    <row r="4569" s="641" customFormat="1"/>
    <row r="4570" s="641" customFormat="1"/>
    <row r="4571" s="641" customFormat="1"/>
    <row r="4572" s="641" customFormat="1"/>
    <row r="4573" s="641" customFormat="1"/>
    <row r="4574" s="641" customFormat="1"/>
    <row r="4575" s="641" customFormat="1"/>
    <row r="4576" s="641" customFormat="1"/>
    <row r="4577" s="641" customFormat="1"/>
    <row r="4578" s="641" customFormat="1"/>
    <row r="4579" s="641" customFormat="1"/>
    <row r="4580" s="641" customFormat="1"/>
    <row r="4581" s="641" customFormat="1"/>
    <row r="4582" s="641" customFormat="1"/>
    <row r="4583" s="641" customFormat="1"/>
    <row r="4584" s="641" customFormat="1"/>
    <row r="4585" s="641" customFormat="1"/>
    <row r="4586" s="641" customFormat="1"/>
    <row r="4587" s="641" customFormat="1"/>
    <row r="4588" s="641" customFormat="1"/>
    <row r="4589" s="641" customFormat="1"/>
    <row r="4590" s="641" customFormat="1"/>
    <row r="4591" s="641" customFormat="1"/>
    <row r="4592" s="641" customFormat="1"/>
    <row r="4593" s="641" customFormat="1"/>
    <row r="4594" s="641" customFormat="1"/>
    <row r="4595" s="641" customFormat="1"/>
    <row r="4596" s="641" customFormat="1"/>
    <row r="4597" s="641" customFormat="1"/>
    <row r="4598" s="641" customFormat="1"/>
    <row r="4599" s="641" customFormat="1"/>
    <row r="4600" s="641" customFormat="1"/>
    <row r="4601" s="641" customFormat="1"/>
    <row r="4602" s="641" customFormat="1"/>
    <row r="4603" s="641" customFormat="1"/>
    <row r="4604" s="641" customFormat="1"/>
    <row r="4605" s="641" customFormat="1"/>
    <row r="4606" s="641" customFormat="1"/>
    <row r="4607" s="641" customFormat="1"/>
    <row r="4608" s="641" customFormat="1"/>
    <row r="4609" s="641" customFormat="1"/>
    <row r="4610" s="641" customFormat="1"/>
    <row r="4611" s="641" customFormat="1"/>
    <row r="4612" s="641" customFormat="1"/>
    <row r="4613" s="641" customFormat="1"/>
    <row r="4614" s="641" customFormat="1"/>
    <row r="4615" s="641" customFormat="1"/>
    <row r="4616" s="641" customFormat="1"/>
    <row r="4617" s="641" customFormat="1"/>
    <row r="4618" s="641" customFormat="1"/>
    <row r="4619" s="641" customFormat="1"/>
    <row r="4620" s="641" customFormat="1"/>
    <row r="4621" s="641" customFormat="1"/>
    <row r="4622" s="641" customFormat="1"/>
    <row r="4623" s="641" customFormat="1"/>
    <row r="4624" s="641" customFormat="1"/>
    <row r="4625" s="641" customFormat="1"/>
    <row r="4626" s="641" customFormat="1"/>
    <row r="4627" s="641" customFormat="1"/>
    <row r="4628" s="641" customFormat="1"/>
    <row r="4629" s="641" customFormat="1"/>
    <row r="4630" s="641" customFormat="1"/>
    <row r="4631" s="641" customFormat="1"/>
    <row r="4632" s="641" customFormat="1"/>
    <row r="4633" s="641" customFormat="1"/>
    <row r="4634" s="641" customFormat="1"/>
    <row r="4635" s="641" customFormat="1"/>
    <row r="4636" s="641" customFormat="1"/>
    <row r="4637" s="641" customFormat="1"/>
    <row r="4638" s="641" customFormat="1"/>
    <row r="4639" s="641" customFormat="1"/>
    <row r="4640" s="641" customFormat="1"/>
    <row r="4641" s="641" customFormat="1"/>
    <row r="4642" s="641" customFormat="1"/>
    <row r="4643" s="641" customFormat="1"/>
    <row r="4644" s="641" customFormat="1"/>
    <row r="4645" s="641" customFormat="1"/>
    <row r="4646" s="641" customFormat="1"/>
    <row r="4647" s="641" customFormat="1"/>
    <row r="4648" s="641" customFormat="1"/>
    <row r="4649" s="641" customFormat="1"/>
    <row r="4650" s="641" customFormat="1"/>
    <row r="4651" s="641" customFormat="1"/>
    <row r="4652" s="641" customFormat="1"/>
    <row r="4653" s="641" customFormat="1"/>
    <row r="4654" s="641" customFormat="1"/>
    <row r="4655" s="641" customFormat="1"/>
    <row r="4656" s="641" customFormat="1"/>
    <row r="4657" s="641" customFormat="1"/>
    <row r="4658" s="641" customFormat="1"/>
    <row r="4659" s="641" customFormat="1"/>
    <row r="4660" s="641" customFormat="1"/>
    <row r="4661" s="641" customFormat="1"/>
    <row r="4662" s="641" customFormat="1"/>
    <row r="4663" s="641" customFormat="1"/>
    <row r="4664" s="641" customFormat="1"/>
    <row r="4665" s="641" customFormat="1"/>
    <row r="4666" s="641" customFormat="1"/>
    <row r="4667" s="641" customFormat="1"/>
    <row r="4668" s="641" customFormat="1"/>
    <row r="4669" s="641" customFormat="1"/>
    <row r="4670" s="641" customFormat="1"/>
    <row r="4671" s="641" customFormat="1"/>
    <row r="4672" s="641" customFormat="1"/>
    <row r="4673" s="641" customFormat="1"/>
    <row r="4674" s="641" customFormat="1"/>
    <row r="4675" s="641" customFormat="1"/>
    <row r="4676" s="641" customFormat="1"/>
    <row r="4677" s="641" customFormat="1"/>
    <row r="4678" s="641" customFormat="1"/>
    <row r="4679" s="641" customFormat="1"/>
    <row r="4680" s="641" customFormat="1"/>
    <row r="4681" s="641" customFormat="1"/>
    <row r="4682" s="641" customFormat="1"/>
    <row r="4683" s="641" customFormat="1"/>
    <row r="4684" s="641" customFormat="1"/>
    <row r="4685" s="641" customFormat="1"/>
    <row r="4686" s="641" customFormat="1"/>
    <row r="4687" s="641" customFormat="1"/>
    <row r="4688" s="641" customFormat="1"/>
    <row r="4689" s="641" customFormat="1"/>
    <row r="4690" s="641" customFormat="1"/>
    <row r="4691" s="641" customFormat="1"/>
    <row r="4692" s="641" customFormat="1"/>
    <row r="4693" s="641" customFormat="1"/>
    <row r="4694" s="641" customFormat="1"/>
    <row r="4695" s="641" customFormat="1"/>
    <row r="4696" s="641" customFormat="1"/>
    <row r="4697" s="641" customFormat="1"/>
    <row r="4698" s="641" customFormat="1"/>
    <row r="4699" s="641" customFormat="1"/>
    <row r="4700" s="641" customFormat="1"/>
    <row r="4701" s="641" customFormat="1"/>
    <row r="4702" s="641" customFormat="1"/>
    <row r="4703" s="641" customFormat="1"/>
    <row r="4704" s="641" customFormat="1"/>
    <row r="4705" s="641" customFormat="1"/>
    <row r="4706" s="641" customFormat="1"/>
    <row r="4707" s="641" customFormat="1"/>
    <row r="4708" s="641" customFormat="1"/>
    <row r="4709" s="641" customFormat="1"/>
    <row r="4710" s="641" customFormat="1"/>
    <row r="4711" s="641" customFormat="1"/>
    <row r="4712" s="641" customFormat="1"/>
    <row r="4713" s="641" customFormat="1"/>
    <row r="4714" s="641" customFormat="1"/>
    <row r="4715" s="641" customFormat="1"/>
    <row r="4716" s="641" customFormat="1"/>
    <row r="4717" s="641" customFormat="1"/>
    <row r="4718" s="641" customFormat="1"/>
    <row r="4719" s="641" customFormat="1"/>
    <row r="4720" s="641" customFormat="1"/>
    <row r="4721" s="641" customFormat="1"/>
    <row r="4722" s="641" customFormat="1"/>
    <row r="4723" s="641" customFormat="1"/>
    <row r="4724" s="641" customFormat="1"/>
    <row r="4725" s="641" customFormat="1"/>
    <row r="4726" s="641" customFormat="1"/>
    <row r="4727" s="641" customFormat="1"/>
    <row r="4728" s="641" customFormat="1"/>
    <row r="4729" s="641" customFormat="1"/>
    <row r="4730" s="641" customFormat="1"/>
    <row r="4731" s="641" customFormat="1"/>
    <row r="4732" s="641" customFormat="1"/>
    <row r="4733" s="641" customFormat="1"/>
    <row r="4734" s="641" customFormat="1"/>
    <row r="4735" s="641" customFormat="1"/>
    <row r="4736" s="641" customFormat="1"/>
    <row r="4737" s="641" customFormat="1"/>
    <row r="4738" s="641" customFormat="1"/>
    <row r="4739" s="641" customFormat="1"/>
    <row r="4740" s="641" customFormat="1"/>
    <row r="4741" s="641" customFormat="1"/>
    <row r="4742" s="641" customFormat="1"/>
    <row r="4743" s="641" customFormat="1"/>
    <row r="4744" s="641" customFormat="1"/>
    <row r="4745" s="641" customFormat="1"/>
    <row r="4746" s="641" customFormat="1"/>
    <row r="4747" s="641" customFormat="1"/>
    <row r="4748" s="641" customFormat="1"/>
    <row r="4749" s="641" customFormat="1"/>
    <row r="4750" s="641" customFormat="1"/>
    <row r="4751" s="641" customFormat="1"/>
    <row r="4752" s="641" customFormat="1"/>
    <row r="4753" s="641" customFormat="1"/>
    <row r="4754" s="641" customFormat="1"/>
    <row r="4755" s="641" customFormat="1"/>
    <row r="4756" s="641" customFormat="1"/>
    <row r="4757" s="641" customFormat="1"/>
    <row r="4758" s="641" customFormat="1"/>
    <row r="4759" s="641" customFormat="1"/>
    <row r="4760" s="641" customFormat="1"/>
    <row r="4761" s="641" customFormat="1"/>
    <row r="4762" s="641" customFormat="1"/>
    <row r="4763" s="641" customFormat="1"/>
    <row r="4764" s="641" customFormat="1"/>
    <row r="4765" s="641" customFormat="1"/>
    <row r="4766" s="641" customFormat="1"/>
    <row r="4767" s="641" customFormat="1"/>
    <row r="4768" s="641" customFormat="1"/>
    <row r="4769" s="641" customFormat="1"/>
    <row r="4770" s="641" customFormat="1"/>
    <row r="4771" s="641" customFormat="1"/>
    <row r="4772" s="641" customFormat="1"/>
    <row r="4773" s="641" customFormat="1"/>
    <row r="4774" s="641" customFormat="1"/>
    <row r="4775" s="641" customFormat="1"/>
    <row r="4776" s="641" customFormat="1"/>
    <row r="4777" s="641" customFormat="1"/>
    <row r="4778" s="641" customFormat="1"/>
    <row r="4779" s="641" customFormat="1"/>
    <row r="4780" s="641" customFormat="1"/>
    <row r="4781" s="641" customFormat="1"/>
    <row r="4782" s="641" customFormat="1"/>
    <row r="4783" s="641" customFormat="1"/>
    <row r="4784" s="641" customFormat="1"/>
    <row r="4785" s="641" customFormat="1"/>
    <row r="4786" s="641" customFormat="1"/>
    <row r="4787" s="641" customFormat="1"/>
    <row r="4788" s="641" customFormat="1"/>
    <row r="4789" s="641" customFormat="1"/>
    <row r="4790" s="641" customFormat="1"/>
    <row r="4791" s="641" customFormat="1"/>
    <row r="4792" s="641" customFormat="1"/>
    <row r="4793" s="641" customFormat="1"/>
    <row r="4794" s="641" customFormat="1"/>
    <row r="4795" s="641" customFormat="1"/>
    <row r="4796" s="641" customFormat="1"/>
    <row r="4797" s="641" customFormat="1"/>
    <row r="4798" s="641" customFormat="1"/>
    <row r="4799" s="641" customFormat="1"/>
    <row r="4800" s="641" customFormat="1"/>
    <row r="4801" s="641" customFormat="1"/>
    <row r="4802" s="641" customFormat="1"/>
    <row r="4803" s="641" customFormat="1"/>
    <row r="4804" s="641" customFormat="1"/>
    <row r="4805" s="641" customFormat="1"/>
    <row r="4806" s="641" customFormat="1"/>
    <row r="4807" s="641" customFormat="1"/>
    <row r="4808" s="641" customFormat="1"/>
    <row r="4809" s="641" customFormat="1"/>
    <row r="4810" s="641" customFormat="1"/>
    <row r="4811" s="641" customFormat="1"/>
    <row r="4812" s="641" customFormat="1"/>
    <row r="4813" s="641" customFormat="1"/>
    <row r="4814" s="641" customFormat="1"/>
    <row r="4815" s="641" customFormat="1"/>
    <row r="4816" s="641" customFormat="1"/>
    <row r="4817" s="641" customFormat="1"/>
    <row r="4818" s="641" customFormat="1"/>
    <row r="4819" s="641" customFormat="1"/>
    <row r="4820" s="641" customFormat="1"/>
    <row r="4821" s="641" customFormat="1"/>
    <row r="4822" s="641" customFormat="1"/>
    <row r="4823" s="641" customFormat="1"/>
    <row r="4824" s="641" customFormat="1"/>
    <row r="4825" s="641" customFormat="1"/>
    <row r="4826" s="641" customFormat="1"/>
    <row r="4827" s="641" customFormat="1"/>
    <row r="4828" s="641" customFormat="1"/>
    <row r="4829" s="641" customFormat="1"/>
    <row r="4830" s="641" customFormat="1"/>
    <row r="4831" s="641" customFormat="1"/>
    <row r="4832" s="641" customFormat="1"/>
    <row r="4833" s="641" customFormat="1"/>
    <row r="4834" s="641" customFormat="1"/>
    <row r="4835" s="641" customFormat="1"/>
    <row r="4836" s="641" customFormat="1"/>
    <row r="4837" s="641" customFormat="1"/>
    <row r="4838" s="641" customFormat="1"/>
    <row r="4839" s="641" customFormat="1"/>
    <row r="4840" s="641" customFormat="1"/>
    <row r="4841" s="641" customFormat="1"/>
    <row r="4842" s="641" customFormat="1"/>
    <row r="4843" s="641" customFormat="1"/>
    <row r="4844" s="641" customFormat="1"/>
    <row r="4845" s="641" customFormat="1"/>
    <row r="4846" s="641" customFormat="1"/>
    <row r="4847" s="641" customFormat="1"/>
    <row r="4848" s="641" customFormat="1"/>
    <row r="4849" s="641" customFormat="1"/>
    <row r="4850" s="641" customFormat="1"/>
    <row r="4851" s="641" customFormat="1"/>
    <row r="4852" s="641" customFormat="1"/>
    <row r="4853" s="641" customFormat="1"/>
    <row r="4854" s="641" customFormat="1"/>
    <row r="4855" s="641" customFormat="1"/>
    <row r="4856" s="641" customFormat="1"/>
    <row r="4857" s="641" customFormat="1"/>
    <row r="4858" s="641" customFormat="1"/>
    <row r="4859" s="641" customFormat="1"/>
    <row r="4860" s="641" customFormat="1"/>
    <row r="4861" s="641" customFormat="1"/>
    <row r="4862" s="641" customFormat="1"/>
    <row r="4863" s="641" customFormat="1"/>
    <row r="4864" s="641" customFormat="1"/>
    <row r="4865" s="641" customFormat="1"/>
    <row r="4866" s="641" customFormat="1"/>
    <row r="4867" s="641" customFormat="1"/>
    <row r="4868" s="641" customFormat="1"/>
    <row r="4869" s="641" customFormat="1"/>
    <row r="4870" s="641" customFormat="1"/>
    <row r="4871" s="641" customFormat="1"/>
    <row r="4872" s="641" customFormat="1"/>
    <row r="4873" s="641" customFormat="1"/>
    <row r="4874" s="641" customFormat="1"/>
    <row r="4875" s="641" customFormat="1"/>
    <row r="4876" s="641" customFormat="1"/>
    <row r="4877" s="641" customFormat="1"/>
    <row r="4878" s="641" customFormat="1"/>
    <row r="4879" s="641" customFormat="1"/>
    <row r="4880" s="641" customFormat="1"/>
    <row r="4881" s="641" customFormat="1"/>
    <row r="4882" s="641" customFormat="1"/>
    <row r="4883" s="641" customFormat="1"/>
    <row r="4884" s="641" customFormat="1"/>
    <row r="4885" s="641" customFormat="1"/>
    <row r="4886" s="641" customFormat="1"/>
    <row r="4887" s="641" customFormat="1"/>
    <row r="4888" s="641" customFormat="1"/>
    <row r="4889" s="641" customFormat="1"/>
    <row r="4890" s="641" customFormat="1"/>
    <row r="4891" s="641" customFormat="1"/>
    <row r="4892" s="641" customFormat="1"/>
    <row r="4893" s="641" customFormat="1"/>
    <row r="4894" s="641" customFormat="1"/>
    <row r="4895" s="641" customFormat="1"/>
    <row r="4896" s="641" customFormat="1"/>
    <row r="4897" s="641" customFormat="1"/>
    <row r="4898" s="641" customFormat="1"/>
    <row r="4899" s="641" customFormat="1"/>
    <row r="4900" s="641" customFormat="1"/>
    <row r="4901" s="641" customFormat="1"/>
    <row r="4902" s="641" customFormat="1"/>
    <row r="4903" s="641" customFormat="1"/>
    <row r="4904" s="641" customFormat="1"/>
    <row r="4905" s="641" customFormat="1"/>
    <row r="4906" s="641" customFormat="1"/>
    <row r="4907" s="641" customFormat="1"/>
    <row r="4908" s="641" customFormat="1"/>
    <row r="4909" s="641" customFormat="1"/>
    <row r="4910" s="641" customFormat="1"/>
    <row r="4911" s="641" customFormat="1"/>
    <row r="4912" s="641" customFormat="1"/>
    <row r="4913" s="641" customFormat="1"/>
    <row r="4914" s="641" customFormat="1"/>
    <row r="4915" s="641" customFormat="1"/>
    <row r="4916" s="641" customFormat="1"/>
    <row r="4917" s="641" customFormat="1"/>
    <row r="4918" s="641" customFormat="1"/>
    <row r="4919" s="641" customFormat="1"/>
    <row r="4920" s="641" customFormat="1"/>
    <row r="4921" s="641" customFormat="1"/>
    <row r="4922" s="641" customFormat="1"/>
    <row r="4923" s="641" customFormat="1"/>
    <row r="4924" s="641" customFormat="1"/>
    <row r="4925" s="641" customFormat="1"/>
    <row r="4926" s="641" customFormat="1"/>
    <row r="4927" s="641" customFormat="1"/>
    <row r="4928" s="641" customFormat="1"/>
    <row r="4929" s="641" customFormat="1"/>
    <row r="4930" s="641" customFormat="1"/>
    <row r="4931" s="641" customFormat="1"/>
    <row r="4932" s="641" customFormat="1"/>
    <row r="4933" s="641" customFormat="1"/>
    <row r="4934" s="641" customFormat="1"/>
    <row r="4935" s="641" customFormat="1"/>
    <row r="4936" s="641" customFormat="1"/>
    <row r="4937" s="641" customFormat="1"/>
    <row r="4938" s="641" customFormat="1"/>
    <row r="4939" s="641" customFormat="1"/>
    <row r="4940" s="641" customFormat="1"/>
    <row r="4941" s="641" customFormat="1"/>
    <row r="4942" s="641" customFormat="1"/>
    <row r="4943" s="641" customFormat="1"/>
    <row r="4944" s="641" customFormat="1"/>
    <row r="4945" s="641" customFormat="1"/>
    <row r="4946" s="641" customFormat="1"/>
    <row r="4947" s="641" customFormat="1"/>
    <row r="4948" s="641" customFormat="1"/>
    <row r="4949" s="641" customFormat="1"/>
    <row r="4950" s="641" customFormat="1"/>
    <row r="4951" s="641" customFormat="1"/>
    <row r="4952" s="641" customFormat="1"/>
    <row r="4953" s="641" customFormat="1"/>
    <row r="4954" s="641" customFormat="1"/>
    <row r="4955" s="641" customFormat="1"/>
    <row r="4956" s="641" customFormat="1"/>
    <row r="4957" s="641" customFormat="1"/>
    <row r="4958" s="641" customFormat="1"/>
    <row r="4959" s="641" customFormat="1"/>
    <row r="4960" s="641" customFormat="1"/>
    <row r="4961" s="641" customFormat="1"/>
    <row r="4962" s="641" customFormat="1"/>
    <row r="4963" s="641" customFormat="1"/>
    <row r="4964" s="641" customFormat="1"/>
    <row r="4965" s="641" customFormat="1"/>
    <row r="4966" s="641" customFormat="1"/>
    <row r="4967" s="641" customFormat="1"/>
    <row r="4968" s="641" customFormat="1"/>
    <row r="4969" s="641" customFormat="1"/>
    <row r="4970" s="641" customFormat="1"/>
    <row r="4971" s="641" customFormat="1"/>
    <row r="4972" s="641" customFormat="1"/>
    <row r="4973" s="641" customFormat="1"/>
    <row r="4974" s="641" customFormat="1"/>
    <row r="4975" s="641" customFormat="1"/>
    <row r="4976" s="641" customFormat="1"/>
    <row r="4977" s="641" customFormat="1"/>
    <row r="4978" s="641" customFormat="1"/>
    <row r="4979" s="641" customFormat="1"/>
    <row r="4980" s="641" customFormat="1"/>
    <row r="4981" s="641" customFormat="1"/>
    <row r="4982" s="641" customFormat="1"/>
    <row r="4983" s="641" customFormat="1"/>
    <row r="4984" s="641" customFormat="1"/>
    <row r="4985" s="641" customFormat="1"/>
    <row r="4986" s="641" customFormat="1"/>
    <row r="4987" s="641" customFormat="1"/>
    <row r="4988" s="641" customFormat="1"/>
    <row r="4989" s="641" customFormat="1"/>
    <row r="4990" s="641" customFormat="1"/>
    <row r="4991" s="641" customFormat="1"/>
    <row r="4992" s="641" customFormat="1"/>
    <row r="4993" s="641" customFormat="1"/>
    <row r="4994" s="641" customFormat="1"/>
    <row r="4995" s="641" customFormat="1"/>
    <row r="4996" s="641" customFormat="1"/>
    <row r="4997" s="641" customFormat="1"/>
    <row r="4998" s="641" customFormat="1"/>
    <row r="4999" s="641" customFormat="1"/>
    <row r="5000" s="641" customFormat="1"/>
    <row r="5001" s="641" customFormat="1"/>
    <row r="5002" s="641" customFormat="1"/>
    <row r="5003" s="641" customFormat="1"/>
    <row r="5004" s="641" customFormat="1"/>
    <row r="5005" s="641" customFormat="1"/>
    <row r="5006" s="641" customFormat="1"/>
    <row r="5007" s="641" customFormat="1"/>
    <row r="5008" s="641" customFormat="1"/>
    <row r="5009" s="641" customFormat="1"/>
    <row r="5010" s="641" customFormat="1"/>
    <row r="5011" s="641" customFormat="1"/>
    <row r="5012" s="641" customFormat="1"/>
    <row r="5013" s="641" customFormat="1"/>
    <row r="5014" s="641" customFormat="1"/>
    <row r="5015" s="641" customFormat="1"/>
    <row r="5016" s="641" customFormat="1"/>
    <row r="5017" s="641" customFormat="1"/>
    <row r="5018" s="641" customFormat="1"/>
    <row r="5019" s="641" customFormat="1"/>
    <row r="5020" s="641" customFormat="1"/>
    <row r="5021" s="641" customFormat="1"/>
    <row r="5022" s="641" customFormat="1"/>
    <row r="5023" s="641" customFormat="1"/>
    <row r="5024" s="641" customFormat="1"/>
    <row r="5025" s="641" customFormat="1"/>
    <row r="5026" s="641" customFormat="1"/>
    <row r="5027" s="641" customFormat="1"/>
    <row r="5028" s="641" customFormat="1"/>
    <row r="5029" s="641" customFormat="1"/>
    <row r="5030" s="641" customFormat="1"/>
    <row r="5031" s="641" customFormat="1"/>
    <row r="5032" s="641" customFormat="1"/>
    <row r="5033" s="641" customFormat="1"/>
    <row r="5034" s="641" customFormat="1"/>
    <row r="5035" s="641" customFormat="1"/>
    <row r="5036" s="641" customFormat="1"/>
    <row r="5037" s="641" customFormat="1"/>
    <row r="5038" s="641" customFormat="1"/>
    <row r="5039" s="641" customFormat="1"/>
    <row r="5040" s="641" customFormat="1"/>
    <row r="5041" s="641" customFormat="1"/>
    <row r="5042" s="641" customFormat="1"/>
    <row r="5043" s="641" customFormat="1"/>
    <row r="5044" s="641" customFormat="1"/>
    <row r="5045" s="641" customFormat="1"/>
    <row r="5046" s="641" customFormat="1"/>
    <row r="5047" s="641" customFormat="1"/>
    <row r="5048" s="641" customFormat="1"/>
    <row r="5049" s="641" customFormat="1"/>
    <row r="5050" s="641" customFormat="1"/>
    <row r="5051" s="641" customFormat="1"/>
    <row r="5052" s="641" customFormat="1"/>
    <row r="5053" s="641" customFormat="1"/>
    <row r="5054" s="641" customFormat="1"/>
    <row r="5055" s="641" customFormat="1"/>
    <row r="5056" s="641" customFormat="1"/>
    <row r="5057" s="641" customFormat="1"/>
    <row r="5058" s="641" customFormat="1"/>
    <row r="5059" s="641" customFormat="1"/>
    <row r="5060" s="641" customFormat="1"/>
    <row r="5061" s="641" customFormat="1"/>
    <row r="5062" s="641" customFormat="1"/>
    <row r="5063" s="641" customFormat="1"/>
    <row r="5064" s="641" customFormat="1"/>
    <row r="5065" s="641" customFormat="1"/>
    <row r="5066" s="641" customFormat="1"/>
    <row r="5067" s="641" customFormat="1"/>
    <row r="5068" s="641" customFormat="1"/>
    <row r="5069" s="641" customFormat="1"/>
    <row r="5070" s="641" customFormat="1"/>
    <row r="5071" s="641" customFormat="1"/>
    <row r="5072" s="641" customFormat="1"/>
    <row r="5073" s="641" customFormat="1"/>
    <row r="5074" s="641" customFormat="1"/>
    <row r="5075" s="641" customFormat="1"/>
    <row r="5076" s="641" customFormat="1"/>
    <row r="5077" s="641" customFormat="1"/>
    <row r="5078" s="641" customFormat="1"/>
    <row r="5079" s="641" customFormat="1"/>
    <row r="5080" s="641" customFormat="1"/>
    <row r="5081" s="641" customFormat="1"/>
    <row r="5082" s="641" customFormat="1"/>
    <row r="5083" s="641" customFormat="1"/>
    <row r="5084" s="641" customFormat="1"/>
    <row r="5085" s="641" customFormat="1"/>
    <row r="5086" s="641" customFormat="1"/>
    <row r="5087" s="641" customFormat="1"/>
    <row r="5088" s="641" customFormat="1"/>
    <row r="5089" s="641" customFormat="1"/>
    <row r="5090" s="641" customFormat="1"/>
    <row r="5091" s="641" customFormat="1"/>
    <row r="5092" s="641" customFormat="1"/>
    <row r="5093" s="641" customFormat="1"/>
    <row r="5094" s="641" customFormat="1"/>
    <row r="5095" s="641" customFormat="1"/>
    <row r="5096" s="641" customFormat="1"/>
    <row r="5097" s="641" customFormat="1"/>
    <row r="5098" s="641" customFormat="1"/>
    <row r="5099" s="641" customFormat="1"/>
    <row r="5100" s="641" customFormat="1"/>
    <row r="5101" s="641" customFormat="1"/>
    <row r="5102" s="641" customFormat="1"/>
    <row r="5103" s="641" customFormat="1"/>
    <row r="5104" s="641" customFormat="1"/>
    <row r="5105" s="641" customFormat="1"/>
    <row r="5106" s="641" customFormat="1"/>
    <row r="5107" s="641" customFormat="1"/>
    <row r="5108" s="641" customFormat="1"/>
    <row r="5109" s="641" customFormat="1"/>
    <row r="5110" s="641" customFormat="1"/>
    <row r="5111" s="641" customFormat="1"/>
    <row r="5112" s="641" customFormat="1"/>
    <row r="5113" s="641" customFormat="1"/>
    <row r="5114" s="641" customFormat="1"/>
    <row r="5115" s="641" customFormat="1"/>
    <row r="5116" s="641" customFormat="1"/>
    <row r="5117" s="641" customFormat="1"/>
    <row r="5118" s="641" customFormat="1"/>
    <row r="5119" s="641" customFormat="1"/>
    <row r="5120" s="641" customFormat="1"/>
    <row r="5121" s="641" customFormat="1"/>
    <row r="5122" s="641" customFormat="1"/>
    <row r="5123" s="641" customFormat="1"/>
    <row r="5124" s="641" customFormat="1"/>
    <row r="5125" s="641" customFormat="1"/>
    <row r="5126" s="641" customFormat="1"/>
    <row r="5127" s="641" customFormat="1"/>
    <row r="5128" s="641" customFormat="1"/>
    <row r="5129" s="641" customFormat="1"/>
    <row r="5130" s="641" customFormat="1"/>
    <row r="5131" s="641" customFormat="1"/>
    <row r="5132" s="641" customFormat="1"/>
    <row r="5133" s="641" customFormat="1"/>
    <row r="5134" s="641" customFormat="1"/>
    <row r="5135" s="641" customFormat="1"/>
    <row r="5136" s="641" customFormat="1"/>
    <row r="5137" s="641" customFormat="1"/>
    <row r="5138" s="641" customFormat="1"/>
    <row r="5139" s="641" customFormat="1"/>
    <row r="5140" s="641" customFormat="1"/>
    <row r="5141" s="641" customFormat="1"/>
    <row r="5142" s="641" customFormat="1"/>
    <row r="5143" s="641" customFormat="1"/>
    <row r="5144" s="641" customFormat="1"/>
    <row r="5145" s="641" customFormat="1"/>
    <row r="5146" s="641" customFormat="1"/>
    <row r="5147" s="641" customFormat="1"/>
    <row r="5148" s="641" customFormat="1"/>
    <row r="5149" s="641" customFormat="1"/>
    <row r="5150" s="641" customFormat="1"/>
    <row r="5151" s="641" customFormat="1"/>
    <row r="5152" s="641" customFormat="1"/>
    <row r="5153" s="641" customFormat="1"/>
    <row r="5154" s="641" customFormat="1"/>
    <row r="5155" s="641" customFormat="1"/>
    <row r="5156" s="641" customFormat="1"/>
    <row r="5157" s="641" customFormat="1"/>
    <row r="5158" s="641" customFormat="1"/>
    <row r="5159" s="641" customFormat="1"/>
    <row r="5160" s="641" customFormat="1"/>
    <row r="5161" s="641" customFormat="1"/>
    <row r="5162" s="641" customFormat="1"/>
    <row r="5163" s="641" customFormat="1"/>
    <row r="5164" s="641" customFormat="1"/>
    <row r="5165" s="641" customFormat="1"/>
    <row r="5166" s="641" customFormat="1"/>
    <row r="5167" s="641" customFormat="1"/>
    <row r="5168" s="641" customFormat="1"/>
    <row r="5169" s="641" customFormat="1"/>
    <row r="5170" s="641" customFormat="1"/>
    <row r="5171" s="641" customFormat="1"/>
    <row r="5172" s="641" customFormat="1"/>
    <row r="5173" s="641" customFormat="1"/>
    <row r="5174" s="641" customFormat="1"/>
    <row r="5175" s="641" customFormat="1"/>
    <row r="5176" s="641" customFormat="1"/>
    <row r="5177" s="641" customFormat="1"/>
    <row r="5178" s="641" customFormat="1"/>
    <row r="5179" s="641" customFormat="1"/>
    <row r="5180" s="641" customFormat="1"/>
    <row r="5181" s="641" customFormat="1"/>
    <row r="5182" s="641" customFormat="1"/>
    <row r="5183" s="641" customFormat="1"/>
    <row r="5184" s="641" customFormat="1"/>
    <row r="5185" s="641" customFormat="1"/>
    <row r="5186" s="641" customFormat="1"/>
    <row r="5187" s="641" customFormat="1"/>
    <row r="5188" s="641" customFormat="1"/>
    <row r="5189" s="641" customFormat="1"/>
    <row r="5190" s="641" customFormat="1"/>
    <row r="5191" s="641" customFormat="1"/>
    <row r="5192" s="641" customFormat="1"/>
    <row r="5193" s="641" customFormat="1"/>
    <row r="5194" s="641" customFormat="1"/>
    <row r="5195" s="641" customFormat="1"/>
    <row r="5196" s="641" customFormat="1"/>
    <row r="5197" s="641" customFormat="1"/>
    <row r="5198" s="641" customFormat="1"/>
    <row r="5199" s="641" customFormat="1"/>
    <row r="5200" s="641" customFormat="1"/>
    <row r="5201" s="641" customFormat="1"/>
    <row r="5202" s="641" customFormat="1"/>
    <row r="5203" s="641" customFormat="1"/>
    <row r="5204" s="641" customFormat="1"/>
    <row r="5205" s="641" customFormat="1"/>
    <row r="5206" s="641" customFormat="1"/>
    <row r="5207" s="641" customFormat="1"/>
    <row r="5208" s="641" customFormat="1"/>
    <row r="5209" s="641" customFormat="1"/>
    <row r="5210" s="641" customFormat="1"/>
    <row r="5211" s="641" customFormat="1"/>
    <row r="5212" s="641" customFormat="1"/>
    <row r="5213" s="641" customFormat="1"/>
    <row r="5214" s="641" customFormat="1"/>
    <row r="5215" s="641" customFormat="1"/>
    <row r="5216" s="641" customFormat="1"/>
    <row r="5217" s="641" customFormat="1"/>
    <row r="5218" s="641" customFormat="1"/>
    <row r="5219" s="641" customFormat="1"/>
    <row r="5220" s="641" customFormat="1"/>
    <row r="5221" s="641" customFormat="1"/>
    <row r="5222" s="641" customFormat="1"/>
    <row r="5223" s="641" customFormat="1"/>
    <row r="5224" s="641" customFormat="1"/>
    <row r="5225" s="641" customFormat="1"/>
    <row r="5226" s="641" customFormat="1"/>
    <row r="5227" s="641" customFormat="1"/>
    <row r="5228" s="641" customFormat="1"/>
    <row r="5229" s="641" customFormat="1"/>
    <row r="5230" s="641" customFormat="1"/>
    <row r="5231" s="641" customFormat="1"/>
    <row r="5232" s="641" customFormat="1"/>
    <row r="5233" s="641" customFormat="1"/>
    <row r="5234" s="641" customFormat="1"/>
    <row r="5235" s="641" customFormat="1"/>
    <row r="5236" s="641" customFormat="1"/>
    <row r="5237" s="641" customFormat="1"/>
    <row r="5238" s="641" customFormat="1"/>
    <row r="5239" s="641" customFormat="1"/>
    <row r="5240" s="641" customFormat="1"/>
    <row r="5241" s="641" customFormat="1"/>
    <row r="5242" s="641" customFormat="1"/>
    <row r="5243" s="641" customFormat="1"/>
    <row r="5244" s="641" customFormat="1"/>
    <row r="5245" s="641" customFormat="1"/>
    <row r="5246" s="641" customFormat="1"/>
    <row r="5247" s="641" customFormat="1"/>
    <row r="5248" s="641" customFormat="1"/>
    <row r="5249" s="641" customFormat="1"/>
    <row r="5250" s="641" customFormat="1"/>
    <row r="5251" s="641" customFormat="1"/>
    <row r="5252" s="641" customFormat="1"/>
    <row r="5253" s="641" customFormat="1"/>
    <row r="5254" s="641" customFormat="1"/>
    <row r="5255" s="641" customFormat="1"/>
    <row r="5256" s="641" customFormat="1"/>
    <row r="5257" s="641" customFormat="1"/>
    <row r="5258" s="641" customFormat="1"/>
    <row r="5259" s="641" customFormat="1"/>
    <row r="5260" s="641" customFormat="1"/>
    <row r="5261" s="641" customFormat="1"/>
    <row r="5262" s="641" customFormat="1"/>
    <row r="5263" s="641" customFormat="1"/>
    <row r="5264" s="641" customFormat="1"/>
    <row r="5265" s="641" customFormat="1"/>
    <row r="5266" s="641" customFormat="1"/>
    <row r="5267" s="641" customFormat="1"/>
    <row r="5268" s="641" customFormat="1"/>
    <row r="5269" s="641" customFormat="1"/>
    <row r="5270" s="641" customFormat="1"/>
    <row r="5271" s="641" customFormat="1"/>
    <row r="5272" s="641" customFormat="1"/>
    <row r="5273" s="641" customFormat="1"/>
    <row r="5274" s="641" customFormat="1"/>
    <row r="5275" s="641" customFormat="1"/>
    <row r="5276" s="641" customFormat="1"/>
    <row r="5277" s="641" customFormat="1"/>
    <row r="5278" s="641" customFormat="1"/>
    <row r="5279" s="641" customFormat="1"/>
    <row r="5280" s="641" customFormat="1"/>
    <row r="5281" s="641" customFormat="1"/>
    <row r="5282" s="641" customFormat="1"/>
    <row r="5283" s="641" customFormat="1"/>
    <row r="5284" s="641" customFormat="1"/>
    <row r="5285" s="641" customFormat="1"/>
    <row r="5286" s="641" customFormat="1"/>
    <row r="5287" s="641" customFormat="1"/>
    <row r="5288" s="641" customFormat="1"/>
    <row r="5289" s="641" customFormat="1"/>
    <row r="5290" s="641" customFormat="1"/>
    <row r="5291" s="641" customFormat="1"/>
    <row r="5292" s="641" customFormat="1"/>
    <row r="5293" s="641" customFormat="1"/>
    <row r="5294" s="641" customFormat="1"/>
    <row r="5295" s="641" customFormat="1"/>
    <row r="5296" s="641" customFormat="1"/>
    <row r="5297" s="641" customFormat="1"/>
    <row r="5298" s="641" customFormat="1"/>
    <row r="5299" s="641" customFormat="1"/>
    <row r="5300" s="641" customFormat="1"/>
    <row r="5301" s="641" customFormat="1"/>
    <row r="5302" s="641" customFormat="1"/>
    <row r="5303" s="641" customFormat="1"/>
    <row r="5304" s="641" customFormat="1"/>
    <row r="5305" s="641" customFormat="1"/>
    <row r="5306" s="641" customFormat="1"/>
    <row r="5307" s="641" customFormat="1"/>
    <row r="5308" s="641" customFormat="1"/>
    <row r="5309" s="641" customFormat="1"/>
    <row r="5310" s="641" customFormat="1"/>
    <row r="5311" s="641" customFormat="1"/>
    <row r="5312" s="641" customFormat="1"/>
    <row r="5313" s="641" customFormat="1"/>
    <row r="5314" s="641" customFormat="1"/>
    <row r="5315" s="641" customFormat="1"/>
    <row r="5316" s="641" customFormat="1"/>
    <row r="5317" s="641" customFormat="1"/>
    <row r="5318" s="641" customFormat="1"/>
    <row r="5319" s="641" customFormat="1"/>
    <row r="5320" s="641" customFormat="1"/>
    <row r="5321" s="641" customFormat="1"/>
    <row r="5322" s="641" customFormat="1"/>
    <row r="5323" s="641" customFormat="1"/>
    <row r="5324" s="641" customFormat="1"/>
    <row r="5325" s="641" customFormat="1"/>
    <row r="5326" s="641" customFormat="1"/>
    <row r="5327" s="641" customFormat="1"/>
    <row r="5328" s="641" customFormat="1"/>
    <row r="5329" s="641" customFormat="1"/>
    <row r="5330" s="641" customFormat="1"/>
    <row r="5331" s="641" customFormat="1"/>
    <row r="5332" s="641" customFormat="1"/>
    <row r="5333" s="641" customFormat="1"/>
    <row r="5334" s="641" customFormat="1"/>
    <row r="5335" s="641" customFormat="1"/>
  </sheetData>
  <mergeCells count="19">
    <mergeCell ref="A1:I1"/>
    <mergeCell ref="J1:N1"/>
    <mergeCell ref="A2:N2"/>
    <mergeCell ref="A3:A5"/>
    <mergeCell ref="B3:B5"/>
    <mergeCell ref="C3:C5"/>
    <mergeCell ref="D3:D5"/>
    <mergeCell ref="E3:E5"/>
    <mergeCell ref="F3:F5"/>
    <mergeCell ref="G3:G5"/>
    <mergeCell ref="N3:N5"/>
    <mergeCell ref="A6:N6"/>
    <mergeCell ref="A25:N25"/>
    <mergeCell ref="H3:H5"/>
    <mergeCell ref="I3:I5"/>
    <mergeCell ref="J3:J5"/>
    <mergeCell ref="K3:K5"/>
    <mergeCell ref="L3:L5"/>
    <mergeCell ref="M3:M5"/>
  </mergeCells>
  <hyperlinks>
    <hyperlink ref="A2" location="'spis tablic'!A1" display="'spis tablic'!A1" xr:uid="{00000000-0004-0000-4600-000000000000}"/>
    <hyperlink ref="A2:N2" location="'Spis tablic_DZIAŁ V'!A1" display="'Spis tablic_DZIAŁ V'!A1" xr:uid="{00000000-0004-0000-4600-000001000000}"/>
  </hyperlink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P140"/>
  <sheetViews>
    <sheetView zoomScaleNormal="100" workbookViewId="0">
      <selection activeCell="C48" sqref="C48"/>
    </sheetView>
  </sheetViews>
  <sheetFormatPr defaultColWidth="9.109375" defaultRowHeight="11.4"/>
  <cols>
    <col min="1" max="1" width="25.6640625" style="640" customWidth="1"/>
    <col min="2" max="14" width="16.6640625" style="640" customWidth="1"/>
    <col min="15" max="15" width="4.33203125" style="640" customWidth="1"/>
    <col min="16" max="16384" width="9.109375" style="640"/>
  </cols>
  <sheetData>
    <row r="1" spans="1:16" s="688" customFormat="1" ht="30" customHeight="1">
      <c r="A1" s="2423" t="s">
        <v>2215</v>
      </c>
      <c r="B1" s="2431"/>
      <c r="C1" s="2431"/>
      <c r="D1" s="2431"/>
      <c r="E1" s="2431"/>
      <c r="F1" s="2431"/>
      <c r="G1" s="2431"/>
      <c r="H1" s="2431"/>
      <c r="I1" s="2431"/>
      <c r="J1" s="2423"/>
      <c r="K1" s="2431"/>
      <c r="L1" s="2431"/>
      <c r="M1" s="2431"/>
      <c r="N1" s="2431"/>
    </row>
    <row r="2" spans="1:16" s="780" customFormat="1" ht="24.9" customHeight="1">
      <c r="A2" s="2376" t="s">
        <v>11</v>
      </c>
      <c r="B2" s="2376"/>
      <c r="C2" s="2376"/>
      <c r="D2" s="2376"/>
      <c r="E2" s="2376"/>
      <c r="F2" s="2376"/>
      <c r="G2" s="2376"/>
      <c r="H2" s="2376"/>
      <c r="I2" s="2376"/>
      <c r="J2" s="2376"/>
      <c r="K2" s="2376"/>
      <c r="L2" s="2376"/>
      <c r="M2" s="2376"/>
      <c r="N2" s="2376"/>
      <c r="P2" s="1560"/>
    </row>
    <row r="3" spans="1:16" s="647" customFormat="1" ht="24.9" customHeight="1">
      <c r="A3" s="2383" t="s">
        <v>360</v>
      </c>
      <c r="B3" s="2380" t="s">
        <v>1052</v>
      </c>
      <c r="C3" s="2428" t="s">
        <v>2214</v>
      </c>
      <c r="D3" s="2428" t="s">
        <v>2213</v>
      </c>
      <c r="E3" s="2428" t="s">
        <v>2212</v>
      </c>
      <c r="F3" s="2428" t="s">
        <v>2211</v>
      </c>
      <c r="G3" s="2428" t="s">
        <v>2210</v>
      </c>
      <c r="H3" s="2428" t="s">
        <v>2238</v>
      </c>
      <c r="I3" s="2428" t="s">
        <v>2209</v>
      </c>
      <c r="J3" s="2428" t="s">
        <v>2208</v>
      </c>
      <c r="K3" s="2428" t="s">
        <v>2207</v>
      </c>
      <c r="L3" s="2428" t="s">
        <v>2206</v>
      </c>
      <c r="M3" s="2428" t="s">
        <v>2205</v>
      </c>
      <c r="N3" s="2403" t="s">
        <v>2204</v>
      </c>
    </row>
    <row r="4" spans="1:16" s="647" customFormat="1" ht="24.9" customHeight="1">
      <c r="A4" s="2384"/>
      <c r="B4" s="2381"/>
      <c r="C4" s="2429"/>
      <c r="D4" s="2429"/>
      <c r="E4" s="2429"/>
      <c r="F4" s="2429"/>
      <c r="G4" s="2429"/>
      <c r="H4" s="2429"/>
      <c r="I4" s="2429"/>
      <c r="J4" s="2429"/>
      <c r="K4" s="2429"/>
      <c r="L4" s="2429"/>
      <c r="M4" s="2429"/>
      <c r="N4" s="2404"/>
    </row>
    <row r="5" spans="1:16" s="647" customFormat="1" ht="24.9" customHeight="1">
      <c r="A5" s="2384"/>
      <c r="B5" s="2381"/>
      <c r="C5" s="2429"/>
      <c r="D5" s="2429"/>
      <c r="E5" s="2429"/>
      <c r="F5" s="2429"/>
      <c r="G5" s="2429"/>
      <c r="H5" s="2429"/>
      <c r="I5" s="2429"/>
      <c r="J5" s="2429"/>
      <c r="K5" s="2429"/>
      <c r="L5" s="2429"/>
      <c r="M5" s="2429"/>
      <c r="N5" s="2404"/>
    </row>
    <row r="6" spans="1:16" s="647" customFormat="1" ht="24.9" customHeight="1">
      <c r="A6" s="2385"/>
      <c r="B6" s="2394"/>
      <c r="C6" s="2430"/>
      <c r="D6" s="2430"/>
      <c r="E6" s="2430"/>
      <c r="F6" s="2430"/>
      <c r="G6" s="2430"/>
      <c r="H6" s="2430"/>
      <c r="I6" s="2430"/>
      <c r="J6" s="2430"/>
      <c r="K6" s="2430"/>
      <c r="L6" s="2430"/>
      <c r="M6" s="2430"/>
      <c r="N6" s="2405"/>
    </row>
    <row r="7" spans="1:16" ht="21" customHeight="1">
      <c r="A7" s="2426" t="s">
        <v>1063</v>
      </c>
      <c r="B7" s="2426"/>
      <c r="C7" s="2426"/>
      <c r="D7" s="2426"/>
      <c r="E7" s="2426"/>
      <c r="F7" s="2426"/>
      <c r="G7" s="2426"/>
      <c r="H7" s="2426"/>
      <c r="I7" s="2426"/>
      <c r="J7" s="2426"/>
      <c r="K7" s="2426"/>
      <c r="L7" s="2426"/>
      <c r="M7" s="2426"/>
      <c r="N7" s="2426"/>
    </row>
    <row r="8" spans="1:16" s="706" customFormat="1" ht="15" customHeight="1">
      <c r="A8" s="704" t="s">
        <v>2894</v>
      </c>
      <c r="B8" s="741">
        <v>35193780</v>
      </c>
      <c r="C8" s="742">
        <v>1173556</v>
      </c>
      <c r="D8" s="742">
        <v>3363156</v>
      </c>
      <c r="E8" s="742">
        <v>4103097</v>
      </c>
      <c r="F8" s="742">
        <v>10794465</v>
      </c>
      <c r="G8" s="742">
        <v>1713527</v>
      </c>
      <c r="H8" s="742">
        <v>2813232</v>
      </c>
      <c r="I8" s="742">
        <v>716484</v>
      </c>
      <c r="J8" s="742">
        <v>3221397</v>
      </c>
      <c r="K8" s="742">
        <v>154242</v>
      </c>
      <c r="L8" s="742">
        <v>1937425</v>
      </c>
      <c r="M8" s="742">
        <v>1569458</v>
      </c>
      <c r="N8" s="743">
        <v>3633741</v>
      </c>
      <c r="O8" s="719"/>
    </row>
    <row r="9" spans="1:16" s="706" customFormat="1" ht="15" customHeight="1">
      <c r="A9" s="707" t="s">
        <v>1064</v>
      </c>
      <c r="B9" s="744">
        <v>37010140</v>
      </c>
      <c r="C9" s="745">
        <v>1269454</v>
      </c>
      <c r="D9" s="745">
        <v>3179704</v>
      </c>
      <c r="E9" s="745">
        <v>4540323</v>
      </c>
      <c r="F9" s="745">
        <v>11564956</v>
      </c>
      <c r="G9" s="745">
        <v>1757189</v>
      </c>
      <c r="H9" s="745">
        <v>2864446</v>
      </c>
      <c r="I9" s="745">
        <v>694077</v>
      </c>
      <c r="J9" s="745">
        <v>3613084</v>
      </c>
      <c r="K9" s="745">
        <v>173038</v>
      </c>
      <c r="L9" s="745">
        <v>2117172</v>
      </c>
      <c r="M9" s="745">
        <v>1651828</v>
      </c>
      <c r="N9" s="746">
        <v>3584869</v>
      </c>
      <c r="O9" s="719"/>
    </row>
    <row r="10" spans="1:16" s="706" customFormat="1" ht="15" customHeight="1">
      <c r="A10" s="759" t="s">
        <v>584</v>
      </c>
      <c r="B10" s="741">
        <v>3455903</v>
      </c>
      <c r="C10" s="742">
        <v>85087</v>
      </c>
      <c r="D10" s="742">
        <v>569285</v>
      </c>
      <c r="E10" s="742">
        <v>569010</v>
      </c>
      <c r="F10" s="742">
        <v>882275</v>
      </c>
      <c r="G10" s="742">
        <v>107377</v>
      </c>
      <c r="H10" s="742">
        <v>251303</v>
      </c>
      <c r="I10" s="742">
        <v>45711</v>
      </c>
      <c r="J10" s="742">
        <v>277545</v>
      </c>
      <c r="K10" s="742">
        <v>13697</v>
      </c>
      <c r="L10" s="742">
        <v>195351</v>
      </c>
      <c r="M10" s="742">
        <v>143974</v>
      </c>
      <c r="N10" s="743">
        <v>315288</v>
      </c>
      <c r="O10" s="719"/>
    </row>
    <row r="11" spans="1:16" s="706" customFormat="1" ht="15" customHeight="1">
      <c r="A11" s="759" t="s">
        <v>585</v>
      </c>
      <c r="B11" s="741">
        <v>1631783</v>
      </c>
      <c r="C11" s="742">
        <v>47871</v>
      </c>
      <c r="D11" s="742">
        <v>248371</v>
      </c>
      <c r="E11" s="742">
        <v>209046</v>
      </c>
      <c r="F11" s="742">
        <v>496482</v>
      </c>
      <c r="G11" s="742">
        <v>92462</v>
      </c>
      <c r="H11" s="742">
        <v>118188</v>
      </c>
      <c r="I11" s="742">
        <v>26554</v>
      </c>
      <c r="J11" s="742">
        <v>124637</v>
      </c>
      <c r="K11" s="742">
        <v>9933</v>
      </c>
      <c r="L11" s="742">
        <v>81333</v>
      </c>
      <c r="M11" s="742">
        <v>67860</v>
      </c>
      <c r="N11" s="743">
        <v>109046</v>
      </c>
      <c r="O11" s="719"/>
    </row>
    <row r="12" spans="1:16" s="706" customFormat="1" ht="15" customHeight="1">
      <c r="A12" s="759" t="s">
        <v>586</v>
      </c>
      <c r="B12" s="741">
        <v>2063740</v>
      </c>
      <c r="C12" s="742">
        <v>53972</v>
      </c>
      <c r="D12" s="742">
        <v>135424</v>
      </c>
      <c r="E12" s="742">
        <v>372256</v>
      </c>
      <c r="F12" s="742">
        <v>647011</v>
      </c>
      <c r="G12" s="742">
        <v>100426</v>
      </c>
      <c r="H12" s="742">
        <v>143549</v>
      </c>
      <c r="I12" s="742">
        <v>52150</v>
      </c>
      <c r="J12" s="742">
        <v>208983</v>
      </c>
      <c r="K12" s="742">
        <v>9754</v>
      </c>
      <c r="L12" s="742">
        <v>177632</v>
      </c>
      <c r="M12" s="742">
        <v>81554</v>
      </c>
      <c r="N12" s="743">
        <v>81029</v>
      </c>
      <c r="O12" s="719"/>
    </row>
    <row r="13" spans="1:16" s="706" customFormat="1" ht="15" customHeight="1">
      <c r="A13" s="759" t="s">
        <v>587</v>
      </c>
      <c r="B13" s="741">
        <v>1912084</v>
      </c>
      <c r="C13" s="742">
        <v>62926</v>
      </c>
      <c r="D13" s="742">
        <v>66124</v>
      </c>
      <c r="E13" s="742">
        <v>57139</v>
      </c>
      <c r="F13" s="742">
        <v>413364</v>
      </c>
      <c r="G13" s="742">
        <v>28944</v>
      </c>
      <c r="H13" s="742">
        <v>37814</v>
      </c>
      <c r="I13" s="742">
        <v>17416</v>
      </c>
      <c r="J13" s="742">
        <v>80197</v>
      </c>
      <c r="K13" s="742">
        <v>5851</v>
      </c>
      <c r="L13" s="742">
        <v>68070</v>
      </c>
      <c r="M13" s="742">
        <v>43417</v>
      </c>
      <c r="N13" s="743">
        <v>1030822</v>
      </c>
      <c r="O13" s="719"/>
    </row>
    <row r="14" spans="1:16" s="706" customFormat="1" ht="15" customHeight="1">
      <c r="A14" s="759" t="s">
        <v>588</v>
      </c>
      <c r="B14" s="741">
        <v>2623022</v>
      </c>
      <c r="C14" s="742">
        <v>141437</v>
      </c>
      <c r="D14" s="742">
        <v>133684</v>
      </c>
      <c r="E14" s="742">
        <v>287501</v>
      </c>
      <c r="F14" s="742">
        <v>1253382</v>
      </c>
      <c r="G14" s="742">
        <v>131194</v>
      </c>
      <c r="H14" s="742">
        <v>82602</v>
      </c>
      <c r="I14" s="742">
        <v>30811</v>
      </c>
      <c r="J14" s="742">
        <v>171434</v>
      </c>
      <c r="K14" s="742">
        <v>4718</v>
      </c>
      <c r="L14" s="742">
        <v>251733</v>
      </c>
      <c r="M14" s="742">
        <v>64396</v>
      </c>
      <c r="N14" s="743">
        <v>70130</v>
      </c>
      <c r="O14" s="719"/>
    </row>
    <row r="15" spans="1:16" s="706" customFormat="1" ht="15" customHeight="1">
      <c r="A15" s="759" t="s">
        <v>589</v>
      </c>
      <c r="B15" s="741">
        <v>3778216</v>
      </c>
      <c r="C15" s="742">
        <v>87503</v>
      </c>
      <c r="D15" s="742">
        <v>309249</v>
      </c>
      <c r="E15" s="742">
        <v>491298</v>
      </c>
      <c r="F15" s="742">
        <v>1027929</v>
      </c>
      <c r="G15" s="742">
        <v>178439</v>
      </c>
      <c r="H15" s="742">
        <v>376040</v>
      </c>
      <c r="I15" s="742">
        <v>99724</v>
      </c>
      <c r="J15" s="742">
        <v>448203</v>
      </c>
      <c r="K15" s="742">
        <v>9605</v>
      </c>
      <c r="L15" s="742">
        <v>179409</v>
      </c>
      <c r="M15" s="742">
        <v>275109</v>
      </c>
      <c r="N15" s="743">
        <v>295708</v>
      </c>
      <c r="O15" s="719"/>
    </row>
    <row r="16" spans="1:16" s="706" customFormat="1" ht="15" customHeight="1">
      <c r="A16" s="759" t="s">
        <v>590</v>
      </c>
      <c r="B16" s="741">
        <v>4017798</v>
      </c>
      <c r="C16" s="742">
        <v>152692</v>
      </c>
      <c r="D16" s="742">
        <v>386392</v>
      </c>
      <c r="E16" s="742">
        <v>384421</v>
      </c>
      <c r="F16" s="742">
        <v>1211977</v>
      </c>
      <c r="G16" s="742">
        <v>289089</v>
      </c>
      <c r="H16" s="742">
        <v>249911</v>
      </c>
      <c r="I16" s="742">
        <v>75835</v>
      </c>
      <c r="J16" s="742">
        <v>563086</v>
      </c>
      <c r="K16" s="742">
        <v>22087</v>
      </c>
      <c r="L16" s="742">
        <v>198023</v>
      </c>
      <c r="M16" s="742">
        <v>197400</v>
      </c>
      <c r="N16" s="743">
        <v>286885</v>
      </c>
      <c r="O16" s="719"/>
    </row>
    <row r="17" spans="1:15" s="706" customFormat="1" ht="15" customHeight="1">
      <c r="A17" s="759" t="s">
        <v>591</v>
      </c>
      <c r="B17" s="741">
        <v>660965</v>
      </c>
      <c r="C17" s="742">
        <v>30809</v>
      </c>
      <c r="D17" s="742">
        <v>31488</v>
      </c>
      <c r="E17" s="742">
        <v>44787</v>
      </c>
      <c r="F17" s="742">
        <v>209567</v>
      </c>
      <c r="G17" s="742">
        <v>33490</v>
      </c>
      <c r="H17" s="742">
        <v>72086</v>
      </c>
      <c r="I17" s="742">
        <v>19318</v>
      </c>
      <c r="J17" s="742">
        <v>58580</v>
      </c>
      <c r="K17" s="742">
        <v>8162</v>
      </c>
      <c r="L17" s="742">
        <v>37790</v>
      </c>
      <c r="M17" s="742">
        <v>36653</v>
      </c>
      <c r="N17" s="743">
        <v>78235</v>
      </c>
      <c r="O17" s="719"/>
    </row>
    <row r="18" spans="1:15" s="706" customFormat="1" ht="15" customHeight="1">
      <c r="A18" s="759" t="s">
        <v>592</v>
      </c>
      <c r="B18" s="741">
        <v>2611671</v>
      </c>
      <c r="C18" s="742">
        <v>86182</v>
      </c>
      <c r="D18" s="742">
        <v>226559</v>
      </c>
      <c r="E18" s="742">
        <v>312275</v>
      </c>
      <c r="F18" s="742">
        <v>698911</v>
      </c>
      <c r="G18" s="742">
        <v>116395</v>
      </c>
      <c r="H18" s="742">
        <v>260926</v>
      </c>
      <c r="I18" s="742">
        <v>72335</v>
      </c>
      <c r="J18" s="742">
        <v>265581</v>
      </c>
      <c r="K18" s="742">
        <v>15603</v>
      </c>
      <c r="L18" s="742">
        <v>207883</v>
      </c>
      <c r="M18" s="742">
        <v>93333</v>
      </c>
      <c r="N18" s="743">
        <v>255688</v>
      </c>
      <c r="O18" s="719"/>
    </row>
    <row r="19" spans="1:15" s="706" customFormat="1" ht="15" customHeight="1">
      <c r="A19" s="759" t="s">
        <v>593</v>
      </c>
      <c r="B19" s="741">
        <v>1282858</v>
      </c>
      <c r="C19" s="742">
        <v>59826</v>
      </c>
      <c r="D19" s="742">
        <v>85160</v>
      </c>
      <c r="E19" s="742">
        <v>140099</v>
      </c>
      <c r="F19" s="742">
        <v>379243</v>
      </c>
      <c r="G19" s="742">
        <v>53549</v>
      </c>
      <c r="H19" s="742">
        <v>134927</v>
      </c>
      <c r="I19" s="742">
        <v>27355</v>
      </c>
      <c r="J19" s="742">
        <v>88134</v>
      </c>
      <c r="K19" s="742">
        <v>2473</v>
      </c>
      <c r="L19" s="742">
        <v>139493</v>
      </c>
      <c r="M19" s="742">
        <v>75590</v>
      </c>
      <c r="N19" s="743">
        <v>97009</v>
      </c>
      <c r="O19" s="719"/>
    </row>
    <row r="20" spans="1:15" s="706" customFormat="1" ht="15" customHeight="1">
      <c r="A20" s="759" t="s">
        <v>594</v>
      </c>
      <c r="B20" s="741">
        <v>1690275</v>
      </c>
      <c r="C20" s="742">
        <v>53101</v>
      </c>
      <c r="D20" s="742">
        <v>117049</v>
      </c>
      <c r="E20" s="742">
        <v>141042</v>
      </c>
      <c r="F20" s="742">
        <v>495391</v>
      </c>
      <c r="G20" s="742">
        <v>90912</v>
      </c>
      <c r="H20" s="742">
        <v>224673</v>
      </c>
      <c r="I20" s="742">
        <v>38763</v>
      </c>
      <c r="J20" s="742">
        <v>149659</v>
      </c>
      <c r="K20" s="742">
        <v>11413</v>
      </c>
      <c r="L20" s="742">
        <v>66507</v>
      </c>
      <c r="M20" s="742">
        <v>150122</v>
      </c>
      <c r="N20" s="743">
        <v>151643</v>
      </c>
      <c r="O20" s="719"/>
    </row>
    <row r="21" spans="1:15" s="706" customFormat="1" ht="15" customHeight="1">
      <c r="A21" s="759" t="s">
        <v>595</v>
      </c>
      <c r="B21" s="741">
        <v>4487778</v>
      </c>
      <c r="C21" s="742">
        <v>94281</v>
      </c>
      <c r="D21" s="742">
        <v>408651</v>
      </c>
      <c r="E21" s="742">
        <v>809331</v>
      </c>
      <c r="F21" s="742">
        <v>1497724</v>
      </c>
      <c r="G21" s="742">
        <v>202381</v>
      </c>
      <c r="H21" s="742">
        <v>209581</v>
      </c>
      <c r="I21" s="742">
        <v>66705</v>
      </c>
      <c r="J21" s="742">
        <v>492871</v>
      </c>
      <c r="K21" s="742">
        <v>13434</v>
      </c>
      <c r="L21" s="742">
        <v>247981</v>
      </c>
      <c r="M21" s="742">
        <v>150229</v>
      </c>
      <c r="N21" s="743">
        <v>294609</v>
      </c>
      <c r="O21" s="719"/>
    </row>
    <row r="22" spans="1:15" s="706" customFormat="1" ht="15" customHeight="1">
      <c r="A22" s="759" t="s">
        <v>596</v>
      </c>
      <c r="B22" s="741">
        <v>1236459</v>
      </c>
      <c r="C22" s="742">
        <v>107279</v>
      </c>
      <c r="D22" s="742">
        <v>165439</v>
      </c>
      <c r="E22" s="742">
        <v>118606</v>
      </c>
      <c r="F22" s="742">
        <v>310090</v>
      </c>
      <c r="G22" s="742">
        <v>57790</v>
      </c>
      <c r="H22" s="742">
        <v>138771</v>
      </c>
      <c r="I22" s="742">
        <v>20194</v>
      </c>
      <c r="J22" s="742">
        <v>130534</v>
      </c>
      <c r="K22" s="742">
        <v>10427</v>
      </c>
      <c r="L22" s="742">
        <v>59907</v>
      </c>
      <c r="M22" s="742">
        <v>31618</v>
      </c>
      <c r="N22" s="743">
        <v>85804</v>
      </c>
      <c r="O22" s="719"/>
    </row>
    <row r="23" spans="1:15" s="706" customFormat="1" ht="15" customHeight="1">
      <c r="A23" s="759" t="s">
        <v>597</v>
      </c>
      <c r="B23" s="741">
        <v>1500635</v>
      </c>
      <c r="C23" s="742">
        <v>42191</v>
      </c>
      <c r="D23" s="742">
        <v>107603</v>
      </c>
      <c r="E23" s="742">
        <v>195225</v>
      </c>
      <c r="F23" s="742">
        <v>544830</v>
      </c>
      <c r="G23" s="742">
        <v>46647</v>
      </c>
      <c r="H23" s="742">
        <v>164264</v>
      </c>
      <c r="I23" s="742">
        <v>36802</v>
      </c>
      <c r="J23" s="742">
        <v>132398</v>
      </c>
      <c r="K23" s="742">
        <v>8303</v>
      </c>
      <c r="L23" s="742">
        <v>39609</v>
      </c>
      <c r="M23" s="742">
        <v>46626</v>
      </c>
      <c r="N23" s="743">
        <v>136137</v>
      </c>
      <c r="O23" s="719"/>
    </row>
    <row r="24" spans="1:15" s="706" customFormat="1" ht="15" customHeight="1">
      <c r="A24" s="759" t="s">
        <v>458</v>
      </c>
      <c r="B24" s="741">
        <v>2630423</v>
      </c>
      <c r="C24" s="742">
        <v>108990</v>
      </c>
      <c r="D24" s="742">
        <v>89293</v>
      </c>
      <c r="E24" s="742">
        <v>253987</v>
      </c>
      <c r="F24" s="742">
        <v>1016346</v>
      </c>
      <c r="G24" s="742">
        <v>140220</v>
      </c>
      <c r="H24" s="742">
        <v>249927</v>
      </c>
      <c r="I24" s="742">
        <v>44636</v>
      </c>
      <c r="J24" s="742">
        <v>307779</v>
      </c>
      <c r="K24" s="742">
        <v>17286</v>
      </c>
      <c r="L24" s="742">
        <v>123153</v>
      </c>
      <c r="M24" s="742">
        <v>98280</v>
      </c>
      <c r="N24" s="743">
        <v>180526</v>
      </c>
      <c r="O24" s="719"/>
    </row>
    <row r="25" spans="1:15" s="706" customFormat="1" ht="15" customHeight="1">
      <c r="A25" s="759" t="s">
        <v>598</v>
      </c>
      <c r="B25" s="741">
        <v>1426530</v>
      </c>
      <c r="C25" s="742">
        <v>55307</v>
      </c>
      <c r="D25" s="742">
        <v>99933</v>
      </c>
      <c r="E25" s="742">
        <v>154300</v>
      </c>
      <c r="F25" s="742">
        <v>480434</v>
      </c>
      <c r="G25" s="742">
        <v>87874</v>
      </c>
      <c r="H25" s="742">
        <v>149884</v>
      </c>
      <c r="I25" s="742">
        <v>19768</v>
      </c>
      <c r="J25" s="742">
        <v>113463</v>
      </c>
      <c r="K25" s="742">
        <v>10292</v>
      </c>
      <c r="L25" s="742">
        <v>43298</v>
      </c>
      <c r="M25" s="742">
        <v>95667</v>
      </c>
      <c r="N25" s="743">
        <v>116310</v>
      </c>
      <c r="O25" s="719"/>
    </row>
    <row r="26" spans="1:15" s="647" customFormat="1" ht="21" customHeight="1">
      <c r="A26" s="2427" t="s">
        <v>1066</v>
      </c>
      <c r="B26" s="2427"/>
      <c r="C26" s="2427"/>
      <c r="D26" s="2427"/>
      <c r="E26" s="2427"/>
      <c r="F26" s="2427"/>
      <c r="G26" s="2427"/>
      <c r="H26" s="2427"/>
      <c r="I26" s="2427"/>
      <c r="J26" s="2427"/>
      <c r="K26" s="2427"/>
      <c r="L26" s="2427"/>
      <c r="M26" s="2427"/>
      <c r="N26" s="2427"/>
      <c r="O26" s="646"/>
    </row>
    <row r="27" spans="1:15" s="647" customFormat="1" ht="15" customHeight="1">
      <c r="A27" s="704" t="s">
        <v>2894</v>
      </c>
      <c r="B27" s="741">
        <v>8999</v>
      </c>
      <c r="C27" s="742">
        <v>300</v>
      </c>
      <c r="D27" s="742">
        <v>860</v>
      </c>
      <c r="E27" s="742">
        <v>1049</v>
      </c>
      <c r="F27" s="742">
        <v>2760</v>
      </c>
      <c r="G27" s="742">
        <v>438</v>
      </c>
      <c r="H27" s="742">
        <v>719</v>
      </c>
      <c r="I27" s="742">
        <v>183</v>
      </c>
      <c r="J27" s="742">
        <v>824</v>
      </c>
      <c r="K27" s="742">
        <v>39</v>
      </c>
      <c r="L27" s="742">
        <v>495</v>
      </c>
      <c r="M27" s="742">
        <v>401</v>
      </c>
      <c r="N27" s="743">
        <v>929</v>
      </c>
      <c r="O27" s="646"/>
    </row>
    <row r="28" spans="1:15" s="647" customFormat="1" ht="15" customHeight="1">
      <c r="A28" s="707" t="s">
        <v>1064</v>
      </c>
      <c r="B28" s="744">
        <v>9458</v>
      </c>
      <c r="C28" s="745">
        <v>324</v>
      </c>
      <c r="D28" s="745">
        <v>813</v>
      </c>
      <c r="E28" s="745">
        <v>1160</v>
      </c>
      <c r="F28" s="745">
        <v>2956</v>
      </c>
      <c r="G28" s="745">
        <v>449</v>
      </c>
      <c r="H28" s="745">
        <v>732</v>
      </c>
      <c r="I28" s="745">
        <v>177</v>
      </c>
      <c r="J28" s="745">
        <v>923</v>
      </c>
      <c r="K28" s="745">
        <v>44</v>
      </c>
      <c r="L28" s="745">
        <v>541</v>
      </c>
      <c r="M28" s="745">
        <v>422</v>
      </c>
      <c r="N28" s="746">
        <v>916</v>
      </c>
      <c r="O28" s="646"/>
    </row>
    <row r="29" spans="1:15" s="647" customFormat="1" ht="15" customHeight="1">
      <c r="A29" s="759" t="s">
        <v>584</v>
      </c>
      <c r="B29" s="741">
        <v>12255</v>
      </c>
      <c r="C29" s="742">
        <v>302</v>
      </c>
      <c r="D29" s="742">
        <v>2019</v>
      </c>
      <c r="E29" s="742">
        <v>2018</v>
      </c>
      <c r="F29" s="742">
        <v>3129</v>
      </c>
      <c r="G29" s="742">
        <v>381</v>
      </c>
      <c r="H29" s="742">
        <v>891</v>
      </c>
      <c r="I29" s="742">
        <v>162</v>
      </c>
      <c r="J29" s="742">
        <v>984</v>
      </c>
      <c r="K29" s="742">
        <v>49</v>
      </c>
      <c r="L29" s="742">
        <v>693</v>
      </c>
      <c r="M29" s="742">
        <v>511</v>
      </c>
      <c r="N29" s="743">
        <v>1118</v>
      </c>
      <c r="O29" s="646"/>
    </row>
    <row r="30" spans="1:15" s="647" customFormat="1" ht="15" customHeight="1">
      <c r="A30" s="759" t="s">
        <v>585</v>
      </c>
      <c r="B30" s="741">
        <v>7625</v>
      </c>
      <c r="C30" s="742">
        <v>224</v>
      </c>
      <c r="D30" s="742">
        <v>1161</v>
      </c>
      <c r="E30" s="742">
        <v>977</v>
      </c>
      <c r="F30" s="742">
        <v>2320</v>
      </c>
      <c r="G30" s="742">
        <v>432</v>
      </c>
      <c r="H30" s="742">
        <v>552</v>
      </c>
      <c r="I30" s="742">
        <v>124</v>
      </c>
      <c r="J30" s="742">
        <v>582</v>
      </c>
      <c r="K30" s="742">
        <v>46</v>
      </c>
      <c r="L30" s="742">
        <v>380</v>
      </c>
      <c r="M30" s="742">
        <v>317</v>
      </c>
      <c r="N30" s="743">
        <v>510</v>
      </c>
      <c r="O30" s="646"/>
    </row>
    <row r="31" spans="1:15" s="647" customFormat="1" ht="15" customHeight="1">
      <c r="A31" s="759" t="s">
        <v>586</v>
      </c>
      <c r="B31" s="741">
        <v>8745</v>
      </c>
      <c r="C31" s="742">
        <v>229</v>
      </c>
      <c r="D31" s="742">
        <v>574</v>
      </c>
      <c r="E31" s="742">
        <v>1577</v>
      </c>
      <c r="F31" s="742">
        <v>2742</v>
      </c>
      <c r="G31" s="742">
        <v>426</v>
      </c>
      <c r="H31" s="742">
        <v>608</v>
      </c>
      <c r="I31" s="742">
        <v>221</v>
      </c>
      <c r="J31" s="742">
        <v>886</v>
      </c>
      <c r="K31" s="742">
        <v>41</v>
      </c>
      <c r="L31" s="742">
        <v>753</v>
      </c>
      <c r="M31" s="742">
        <v>346</v>
      </c>
      <c r="N31" s="743">
        <v>343</v>
      </c>
      <c r="O31" s="646"/>
    </row>
    <row r="32" spans="1:15" s="647" customFormat="1" ht="15" customHeight="1">
      <c r="A32" s="759" t="s">
        <v>587</v>
      </c>
      <c r="B32" s="741">
        <v>24832</v>
      </c>
      <c r="C32" s="742">
        <v>817</v>
      </c>
      <c r="D32" s="742">
        <v>859</v>
      </c>
      <c r="E32" s="742">
        <v>742</v>
      </c>
      <c r="F32" s="742">
        <v>5368</v>
      </c>
      <c r="G32" s="742">
        <v>376</v>
      </c>
      <c r="H32" s="742">
        <v>491</v>
      </c>
      <c r="I32" s="742">
        <v>226</v>
      </c>
      <c r="J32" s="742">
        <v>1042</v>
      </c>
      <c r="K32" s="742">
        <v>76</v>
      </c>
      <c r="L32" s="742">
        <v>884</v>
      </c>
      <c r="M32" s="742">
        <v>564</v>
      </c>
      <c r="N32" s="743">
        <v>13387</v>
      </c>
      <c r="O32" s="646"/>
    </row>
    <row r="33" spans="1:15" s="647" customFormat="1" ht="15" customHeight="1">
      <c r="A33" s="759" t="s">
        <v>588</v>
      </c>
      <c r="B33" s="741">
        <v>13662</v>
      </c>
      <c r="C33" s="742">
        <v>737</v>
      </c>
      <c r="D33" s="742">
        <v>696</v>
      </c>
      <c r="E33" s="742">
        <v>1497</v>
      </c>
      <c r="F33" s="742">
        <v>6528</v>
      </c>
      <c r="G33" s="742">
        <v>683</v>
      </c>
      <c r="H33" s="742">
        <v>430</v>
      </c>
      <c r="I33" s="742">
        <v>160</v>
      </c>
      <c r="J33" s="742">
        <v>893</v>
      </c>
      <c r="K33" s="742">
        <v>25</v>
      </c>
      <c r="L33" s="742">
        <v>1311</v>
      </c>
      <c r="M33" s="742">
        <v>335</v>
      </c>
      <c r="N33" s="743">
        <v>365</v>
      </c>
      <c r="O33" s="646"/>
    </row>
    <row r="34" spans="1:15" s="647" customFormat="1" ht="15" customHeight="1">
      <c r="A34" s="759" t="s">
        <v>589</v>
      </c>
      <c r="B34" s="741">
        <v>8911</v>
      </c>
      <c r="C34" s="742">
        <v>206</v>
      </c>
      <c r="D34" s="742">
        <v>729</v>
      </c>
      <c r="E34" s="742">
        <v>1159</v>
      </c>
      <c r="F34" s="742">
        <v>2424</v>
      </c>
      <c r="G34" s="742">
        <v>421</v>
      </c>
      <c r="H34" s="742">
        <v>887</v>
      </c>
      <c r="I34" s="742">
        <v>235</v>
      </c>
      <c r="J34" s="742">
        <v>1057</v>
      </c>
      <c r="K34" s="742">
        <v>23</v>
      </c>
      <c r="L34" s="742">
        <v>423</v>
      </c>
      <c r="M34" s="742">
        <v>649</v>
      </c>
      <c r="N34" s="743">
        <v>697</v>
      </c>
      <c r="O34" s="646"/>
    </row>
    <row r="35" spans="1:15" s="647" customFormat="1" ht="15" customHeight="1">
      <c r="A35" s="759" t="s">
        <v>590</v>
      </c>
      <c r="B35" s="741">
        <v>12878</v>
      </c>
      <c r="C35" s="742">
        <v>489</v>
      </c>
      <c r="D35" s="742">
        <v>1238</v>
      </c>
      <c r="E35" s="742">
        <v>1232</v>
      </c>
      <c r="F35" s="742">
        <v>3885</v>
      </c>
      <c r="G35" s="742">
        <v>927</v>
      </c>
      <c r="H35" s="742">
        <v>801</v>
      </c>
      <c r="I35" s="742">
        <v>243</v>
      </c>
      <c r="J35" s="742">
        <v>1805</v>
      </c>
      <c r="K35" s="742">
        <v>71</v>
      </c>
      <c r="L35" s="742">
        <v>635</v>
      </c>
      <c r="M35" s="742">
        <v>633</v>
      </c>
      <c r="N35" s="743">
        <v>920</v>
      </c>
      <c r="O35" s="646"/>
    </row>
    <row r="36" spans="1:15" s="647" customFormat="1" ht="15" customHeight="1">
      <c r="A36" s="759" t="s">
        <v>591</v>
      </c>
      <c r="B36" s="741">
        <v>4006</v>
      </c>
      <c r="C36" s="742">
        <v>187</v>
      </c>
      <c r="D36" s="742">
        <v>191</v>
      </c>
      <c r="E36" s="742">
        <v>271</v>
      </c>
      <c r="F36" s="742">
        <v>1270</v>
      </c>
      <c r="G36" s="742">
        <v>203</v>
      </c>
      <c r="H36" s="742">
        <v>437</v>
      </c>
      <c r="I36" s="742">
        <v>117</v>
      </c>
      <c r="J36" s="742">
        <v>355</v>
      </c>
      <c r="K36" s="742">
        <v>49</v>
      </c>
      <c r="L36" s="742">
        <v>229</v>
      </c>
      <c r="M36" s="742">
        <v>222</v>
      </c>
      <c r="N36" s="743">
        <v>474</v>
      </c>
      <c r="O36" s="646"/>
    </row>
    <row r="37" spans="1:15" s="647" customFormat="1" ht="15" customHeight="1">
      <c r="A37" s="759" t="s">
        <v>592</v>
      </c>
      <c r="B37" s="741">
        <v>7570</v>
      </c>
      <c r="C37" s="742">
        <v>250</v>
      </c>
      <c r="D37" s="742">
        <v>657</v>
      </c>
      <c r="E37" s="742">
        <v>905</v>
      </c>
      <c r="F37" s="742">
        <v>2026</v>
      </c>
      <c r="G37" s="742">
        <v>337</v>
      </c>
      <c r="H37" s="742">
        <v>756</v>
      </c>
      <c r="I37" s="742">
        <v>210</v>
      </c>
      <c r="J37" s="742">
        <v>770</v>
      </c>
      <c r="K37" s="742">
        <v>45</v>
      </c>
      <c r="L37" s="742">
        <v>603</v>
      </c>
      <c r="M37" s="742">
        <v>271</v>
      </c>
      <c r="N37" s="743">
        <v>741</v>
      </c>
      <c r="O37" s="646"/>
    </row>
    <row r="38" spans="1:15" s="647" customFormat="1" ht="15" customHeight="1">
      <c r="A38" s="759" t="s">
        <v>593</v>
      </c>
      <c r="B38" s="741">
        <v>7289</v>
      </c>
      <c r="C38" s="742">
        <v>340</v>
      </c>
      <c r="D38" s="742">
        <v>484</v>
      </c>
      <c r="E38" s="742">
        <v>796</v>
      </c>
      <c r="F38" s="742">
        <v>2155</v>
      </c>
      <c r="G38" s="742">
        <v>304</v>
      </c>
      <c r="H38" s="742">
        <v>767</v>
      </c>
      <c r="I38" s="742">
        <v>155</v>
      </c>
      <c r="J38" s="742">
        <v>501</v>
      </c>
      <c r="K38" s="742">
        <v>14</v>
      </c>
      <c r="L38" s="742">
        <v>793</v>
      </c>
      <c r="M38" s="742">
        <v>429</v>
      </c>
      <c r="N38" s="743">
        <v>551</v>
      </c>
      <c r="O38" s="646"/>
    </row>
    <row r="39" spans="1:15" s="647" customFormat="1" ht="15" customHeight="1">
      <c r="A39" s="759" t="s">
        <v>594</v>
      </c>
      <c r="B39" s="741">
        <v>5809</v>
      </c>
      <c r="C39" s="742">
        <v>182</v>
      </c>
      <c r="D39" s="742">
        <v>402</v>
      </c>
      <c r="E39" s="742">
        <v>485</v>
      </c>
      <c r="F39" s="742">
        <v>1702</v>
      </c>
      <c r="G39" s="742">
        <v>312</v>
      </c>
      <c r="H39" s="742">
        <v>772</v>
      </c>
      <c r="I39" s="742">
        <v>133</v>
      </c>
      <c r="J39" s="742">
        <v>514</v>
      </c>
      <c r="K39" s="742">
        <v>39</v>
      </c>
      <c r="L39" s="742">
        <v>229</v>
      </c>
      <c r="M39" s="742">
        <v>516</v>
      </c>
      <c r="N39" s="743">
        <v>521</v>
      </c>
      <c r="O39" s="646"/>
    </row>
    <row r="40" spans="1:15" s="647" customFormat="1" ht="15" customHeight="1">
      <c r="A40" s="759" t="s">
        <v>595</v>
      </c>
      <c r="B40" s="741">
        <v>13558</v>
      </c>
      <c r="C40" s="742">
        <v>285</v>
      </c>
      <c r="D40" s="742">
        <v>1235</v>
      </c>
      <c r="E40" s="742">
        <v>2445</v>
      </c>
      <c r="F40" s="742">
        <v>4525</v>
      </c>
      <c r="G40" s="742">
        <v>611</v>
      </c>
      <c r="H40" s="742">
        <v>633</v>
      </c>
      <c r="I40" s="742">
        <v>202</v>
      </c>
      <c r="J40" s="742">
        <v>1489</v>
      </c>
      <c r="K40" s="742">
        <v>41</v>
      </c>
      <c r="L40" s="742">
        <v>749</v>
      </c>
      <c r="M40" s="742">
        <v>454</v>
      </c>
      <c r="N40" s="743">
        <v>890</v>
      </c>
      <c r="O40" s="646"/>
    </row>
    <row r="41" spans="1:15" s="647" customFormat="1" ht="15" customHeight="1">
      <c r="A41" s="759" t="s">
        <v>596</v>
      </c>
      <c r="B41" s="741">
        <v>10846</v>
      </c>
      <c r="C41" s="742">
        <v>941</v>
      </c>
      <c r="D41" s="742">
        <v>1451</v>
      </c>
      <c r="E41" s="742">
        <v>1040</v>
      </c>
      <c r="F41" s="742">
        <v>2720</v>
      </c>
      <c r="G41" s="742">
        <v>507</v>
      </c>
      <c r="H41" s="742">
        <v>1217</v>
      </c>
      <c r="I41" s="742">
        <v>177</v>
      </c>
      <c r="J41" s="742">
        <v>1145</v>
      </c>
      <c r="K41" s="742">
        <v>91</v>
      </c>
      <c r="L41" s="742">
        <v>526</v>
      </c>
      <c r="M41" s="742">
        <v>277</v>
      </c>
      <c r="N41" s="743">
        <v>753</v>
      </c>
      <c r="O41" s="646"/>
    </row>
    <row r="42" spans="1:15" s="647" customFormat="1" ht="15" customHeight="1">
      <c r="A42" s="759" t="s">
        <v>597</v>
      </c>
      <c r="B42" s="741">
        <v>10568</v>
      </c>
      <c r="C42" s="742">
        <v>297</v>
      </c>
      <c r="D42" s="742">
        <v>758</v>
      </c>
      <c r="E42" s="742">
        <v>1375</v>
      </c>
      <c r="F42" s="742">
        <v>3837</v>
      </c>
      <c r="G42" s="742">
        <v>328</v>
      </c>
      <c r="H42" s="742">
        <v>1157</v>
      </c>
      <c r="I42" s="742">
        <v>259</v>
      </c>
      <c r="J42" s="742">
        <v>932</v>
      </c>
      <c r="K42" s="742">
        <v>58</v>
      </c>
      <c r="L42" s="742">
        <v>279</v>
      </c>
      <c r="M42" s="742">
        <v>328</v>
      </c>
      <c r="N42" s="743">
        <v>959</v>
      </c>
      <c r="O42" s="646"/>
    </row>
    <row r="43" spans="1:15" s="647" customFormat="1" ht="15" customHeight="1">
      <c r="A43" s="759" t="s">
        <v>458</v>
      </c>
      <c r="B43" s="741">
        <v>8653</v>
      </c>
      <c r="C43" s="742">
        <v>359</v>
      </c>
      <c r="D43" s="742">
        <v>294</v>
      </c>
      <c r="E43" s="742">
        <v>835</v>
      </c>
      <c r="F43" s="742">
        <v>3343</v>
      </c>
      <c r="G43" s="742">
        <v>461</v>
      </c>
      <c r="H43" s="742">
        <v>822</v>
      </c>
      <c r="I43" s="742">
        <v>147</v>
      </c>
      <c r="J43" s="742">
        <v>1012</v>
      </c>
      <c r="K43" s="742">
        <v>57</v>
      </c>
      <c r="L43" s="742">
        <v>405</v>
      </c>
      <c r="M43" s="742">
        <v>323</v>
      </c>
      <c r="N43" s="743">
        <v>594</v>
      </c>
      <c r="O43" s="646"/>
    </row>
    <row r="44" spans="1:15" s="647" customFormat="1" ht="15" customHeight="1">
      <c r="A44" s="759" t="s">
        <v>598</v>
      </c>
      <c r="B44" s="741">
        <v>4632</v>
      </c>
      <c r="C44" s="742">
        <v>180</v>
      </c>
      <c r="D44" s="742">
        <v>324</v>
      </c>
      <c r="E44" s="742">
        <v>501</v>
      </c>
      <c r="F44" s="742">
        <v>1560</v>
      </c>
      <c r="G44" s="742">
        <v>285</v>
      </c>
      <c r="H44" s="742">
        <v>487</v>
      </c>
      <c r="I44" s="742">
        <v>64</v>
      </c>
      <c r="J44" s="742">
        <v>368</v>
      </c>
      <c r="K44" s="742">
        <v>33</v>
      </c>
      <c r="L44" s="742">
        <v>141</v>
      </c>
      <c r="M44" s="742">
        <v>311</v>
      </c>
      <c r="N44" s="743">
        <v>378</v>
      </c>
      <c r="O44" s="646"/>
    </row>
    <row r="45" spans="1:15" s="647" customFormat="1" ht="21" customHeight="1">
      <c r="A45" s="2427" t="s">
        <v>1067</v>
      </c>
      <c r="B45" s="2427"/>
      <c r="C45" s="2427"/>
      <c r="D45" s="2427"/>
      <c r="E45" s="2427"/>
      <c r="F45" s="2427"/>
      <c r="G45" s="2427"/>
      <c r="H45" s="2427"/>
      <c r="I45" s="2427"/>
      <c r="J45" s="2427"/>
      <c r="K45" s="2427"/>
      <c r="L45" s="2427"/>
      <c r="M45" s="2427"/>
      <c r="N45" s="2427"/>
      <c r="O45" s="646"/>
    </row>
    <row r="46" spans="1:15" s="647" customFormat="1" ht="15" customHeight="1">
      <c r="A46" s="704" t="s">
        <v>2894</v>
      </c>
      <c r="B46" s="741">
        <v>127</v>
      </c>
      <c r="C46" s="742">
        <v>51</v>
      </c>
      <c r="D46" s="742">
        <v>280</v>
      </c>
      <c r="E46" s="742">
        <v>642</v>
      </c>
      <c r="F46" s="742">
        <v>303</v>
      </c>
      <c r="G46" s="742">
        <v>51</v>
      </c>
      <c r="H46" s="742">
        <v>125</v>
      </c>
      <c r="I46" s="742">
        <v>68</v>
      </c>
      <c r="J46" s="742">
        <v>176</v>
      </c>
      <c r="K46" s="742">
        <v>101</v>
      </c>
      <c r="L46" s="742">
        <v>257</v>
      </c>
      <c r="M46" s="742">
        <v>18</v>
      </c>
      <c r="N46" s="743">
        <v>188</v>
      </c>
      <c r="O46" s="646"/>
    </row>
    <row r="47" spans="1:15" s="647" customFormat="1" ht="15" customHeight="1">
      <c r="A47" s="707" t="s">
        <v>1064</v>
      </c>
      <c r="B47" s="744">
        <v>127</v>
      </c>
      <c r="C47" s="745">
        <v>49</v>
      </c>
      <c r="D47" s="745">
        <v>246</v>
      </c>
      <c r="E47" s="745">
        <v>680</v>
      </c>
      <c r="F47" s="745">
        <v>310</v>
      </c>
      <c r="G47" s="745">
        <v>49</v>
      </c>
      <c r="H47" s="745">
        <v>122</v>
      </c>
      <c r="I47" s="745">
        <v>68</v>
      </c>
      <c r="J47" s="745">
        <v>186</v>
      </c>
      <c r="K47" s="745">
        <v>102</v>
      </c>
      <c r="L47" s="745">
        <v>290</v>
      </c>
      <c r="M47" s="745">
        <v>18</v>
      </c>
      <c r="N47" s="746">
        <v>183</v>
      </c>
      <c r="O47" s="646"/>
    </row>
    <row r="48" spans="1:15" s="647" customFormat="1" ht="15" customHeight="1">
      <c r="A48" s="759" t="s">
        <v>584</v>
      </c>
      <c r="B48" s="741">
        <v>135</v>
      </c>
      <c r="C48" s="742">
        <v>44</v>
      </c>
      <c r="D48" s="742">
        <v>610</v>
      </c>
      <c r="E48" s="742">
        <v>995</v>
      </c>
      <c r="F48" s="742">
        <v>307</v>
      </c>
      <c r="G48" s="742">
        <v>50</v>
      </c>
      <c r="H48" s="742">
        <v>142</v>
      </c>
      <c r="I48" s="742">
        <v>72</v>
      </c>
      <c r="J48" s="742">
        <v>195</v>
      </c>
      <c r="K48" s="742">
        <v>99</v>
      </c>
      <c r="L48" s="742">
        <v>381</v>
      </c>
      <c r="M48" s="742">
        <v>13</v>
      </c>
      <c r="N48" s="743">
        <v>227</v>
      </c>
      <c r="O48" s="646"/>
    </row>
    <row r="49" spans="1:15" s="647" customFormat="1" ht="15" customHeight="1">
      <c r="A49" s="759" t="s">
        <v>585</v>
      </c>
      <c r="B49" s="741">
        <v>120</v>
      </c>
      <c r="C49" s="742">
        <v>68</v>
      </c>
      <c r="D49" s="742">
        <v>466</v>
      </c>
      <c r="E49" s="742">
        <v>651</v>
      </c>
      <c r="F49" s="742">
        <v>260</v>
      </c>
      <c r="G49" s="742">
        <v>48</v>
      </c>
      <c r="H49" s="742">
        <v>95</v>
      </c>
      <c r="I49" s="742">
        <v>56</v>
      </c>
      <c r="J49" s="742">
        <v>184</v>
      </c>
      <c r="K49" s="742">
        <v>113</v>
      </c>
      <c r="L49" s="742">
        <v>213</v>
      </c>
      <c r="M49" s="742">
        <v>16</v>
      </c>
      <c r="N49" s="743">
        <v>92</v>
      </c>
      <c r="O49" s="646"/>
    </row>
    <row r="50" spans="1:15" s="647" customFormat="1" ht="15" customHeight="1">
      <c r="A50" s="759" t="s">
        <v>586</v>
      </c>
      <c r="B50" s="741">
        <v>122</v>
      </c>
      <c r="C50" s="742">
        <v>30</v>
      </c>
      <c r="D50" s="742">
        <v>139</v>
      </c>
      <c r="E50" s="742">
        <v>734</v>
      </c>
      <c r="F50" s="742">
        <v>316</v>
      </c>
      <c r="G50" s="742">
        <v>56</v>
      </c>
      <c r="H50" s="742">
        <v>116</v>
      </c>
      <c r="I50" s="742">
        <v>58</v>
      </c>
      <c r="J50" s="742">
        <v>183</v>
      </c>
      <c r="K50" s="742">
        <v>89</v>
      </c>
      <c r="L50" s="742">
        <v>382</v>
      </c>
      <c r="M50" s="742">
        <v>15</v>
      </c>
      <c r="N50" s="743">
        <v>128</v>
      </c>
      <c r="O50" s="646"/>
    </row>
    <row r="51" spans="1:15" s="647" customFormat="1" ht="15" customHeight="1">
      <c r="A51" s="759" t="s">
        <v>587</v>
      </c>
      <c r="B51" s="741">
        <v>227</v>
      </c>
      <c r="C51" s="742">
        <v>31</v>
      </c>
      <c r="D51" s="742">
        <v>169</v>
      </c>
      <c r="E51" s="742">
        <v>171</v>
      </c>
      <c r="F51" s="742">
        <v>275</v>
      </c>
      <c r="G51" s="742">
        <v>54</v>
      </c>
      <c r="H51" s="742">
        <v>101</v>
      </c>
      <c r="I51" s="742">
        <v>55</v>
      </c>
      <c r="J51" s="742">
        <v>188</v>
      </c>
      <c r="K51" s="742">
        <v>93</v>
      </c>
      <c r="L51" s="742">
        <v>582</v>
      </c>
      <c r="M51" s="742">
        <v>22</v>
      </c>
      <c r="N51" s="743">
        <v>2832</v>
      </c>
      <c r="O51" s="646"/>
    </row>
    <row r="52" spans="1:15" s="647" customFormat="1" ht="15" customHeight="1">
      <c r="A52" s="759" t="s">
        <v>588</v>
      </c>
      <c r="B52" s="741">
        <v>162</v>
      </c>
      <c r="C52" s="742">
        <v>59</v>
      </c>
      <c r="D52" s="742">
        <v>145</v>
      </c>
      <c r="E52" s="742">
        <v>985</v>
      </c>
      <c r="F52" s="742">
        <v>556</v>
      </c>
      <c r="G52" s="742">
        <v>53</v>
      </c>
      <c r="H52" s="742">
        <v>90</v>
      </c>
      <c r="I52" s="742">
        <v>57</v>
      </c>
      <c r="J52" s="742">
        <v>171</v>
      </c>
      <c r="K52" s="742">
        <v>86</v>
      </c>
      <c r="L52" s="742">
        <v>583</v>
      </c>
      <c r="M52" s="742">
        <v>18</v>
      </c>
      <c r="N52" s="743">
        <v>53</v>
      </c>
      <c r="O52" s="646"/>
    </row>
    <row r="53" spans="1:15" s="647" customFormat="1" ht="15" customHeight="1">
      <c r="A53" s="759" t="s">
        <v>589</v>
      </c>
      <c r="B53" s="741">
        <v>104</v>
      </c>
      <c r="C53" s="742">
        <v>41</v>
      </c>
      <c r="D53" s="742">
        <v>260</v>
      </c>
      <c r="E53" s="742">
        <v>693</v>
      </c>
      <c r="F53" s="742">
        <v>303</v>
      </c>
      <c r="G53" s="742">
        <v>53</v>
      </c>
      <c r="H53" s="742">
        <v>126</v>
      </c>
      <c r="I53" s="742">
        <v>88</v>
      </c>
      <c r="J53" s="742">
        <v>204</v>
      </c>
      <c r="K53" s="742">
        <v>104</v>
      </c>
      <c r="L53" s="742">
        <v>202</v>
      </c>
      <c r="M53" s="742">
        <v>17</v>
      </c>
      <c r="N53" s="743">
        <v>151</v>
      </c>
      <c r="O53" s="646"/>
    </row>
    <row r="54" spans="1:15" s="647" customFormat="1" ht="15" customHeight="1">
      <c r="A54" s="759" t="s">
        <v>590</v>
      </c>
      <c r="B54" s="741">
        <v>120</v>
      </c>
      <c r="C54" s="742">
        <v>72</v>
      </c>
      <c r="D54" s="742">
        <v>243</v>
      </c>
      <c r="E54" s="742">
        <v>569</v>
      </c>
      <c r="F54" s="742">
        <v>239</v>
      </c>
      <c r="G54" s="742">
        <v>52</v>
      </c>
      <c r="H54" s="742">
        <v>153</v>
      </c>
      <c r="I54" s="742">
        <v>91</v>
      </c>
      <c r="J54" s="742">
        <v>165</v>
      </c>
      <c r="K54" s="742">
        <v>116</v>
      </c>
      <c r="L54" s="742">
        <v>307</v>
      </c>
      <c r="M54" s="742">
        <v>21</v>
      </c>
      <c r="N54" s="743">
        <v>113</v>
      </c>
      <c r="O54" s="646"/>
    </row>
    <row r="55" spans="1:15" s="647" customFormat="1" ht="15" customHeight="1">
      <c r="A55" s="759" t="s">
        <v>591</v>
      </c>
      <c r="B55" s="741">
        <v>92</v>
      </c>
      <c r="C55" s="742">
        <v>68</v>
      </c>
      <c r="D55" s="742">
        <v>108</v>
      </c>
      <c r="E55" s="742">
        <v>263</v>
      </c>
      <c r="F55" s="742">
        <v>265</v>
      </c>
      <c r="G55" s="742">
        <v>44</v>
      </c>
      <c r="H55" s="742">
        <v>90</v>
      </c>
      <c r="I55" s="742">
        <v>48</v>
      </c>
      <c r="J55" s="742">
        <v>149</v>
      </c>
      <c r="K55" s="742">
        <v>263</v>
      </c>
      <c r="L55" s="742">
        <v>180</v>
      </c>
      <c r="M55" s="742">
        <v>18</v>
      </c>
      <c r="N55" s="743">
        <v>95</v>
      </c>
      <c r="O55" s="646"/>
    </row>
    <row r="56" spans="1:15" s="647" customFormat="1" ht="15" customHeight="1">
      <c r="A56" s="759" t="s">
        <v>592</v>
      </c>
      <c r="B56" s="741">
        <v>163</v>
      </c>
      <c r="C56" s="742">
        <v>66</v>
      </c>
      <c r="D56" s="742">
        <v>193</v>
      </c>
      <c r="E56" s="742">
        <v>670</v>
      </c>
      <c r="F56" s="742">
        <v>350</v>
      </c>
      <c r="G56" s="742">
        <v>55</v>
      </c>
      <c r="H56" s="742">
        <v>173</v>
      </c>
      <c r="I56" s="742">
        <v>85</v>
      </c>
      <c r="J56" s="742">
        <v>188</v>
      </c>
      <c r="K56" s="742">
        <v>96</v>
      </c>
      <c r="L56" s="742">
        <v>268</v>
      </c>
      <c r="M56" s="742">
        <v>28</v>
      </c>
      <c r="N56" s="743">
        <v>312</v>
      </c>
      <c r="O56" s="646"/>
    </row>
    <row r="57" spans="1:15" s="647" customFormat="1" ht="15" customHeight="1">
      <c r="A57" s="759" t="s">
        <v>593</v>
      </c>
      <c r="B57" s="741">
        <v>116</v>
      </c>
      <c r="C57" s="742">
        <v>64</v>
      </c>
      <c r="D57" s="742">
        <v>146</v>
      </c>
      <c r="E57" s="742">
        <v>467</v>
      </c>
      <c r="F57" s="742">
        <v>215</v>
      </c>
      <c r="G57" s="742">
        <v>44</v>
      </c>
      <c r="H57" s="742">
        <v>215</v>
      </c>
      <c r="I57" s="742">
        <v>54</v>
      </c>
      <c r="J57" s="742">
        <v>163</v>
      </c>
      <c r="K57" s="742">
        <v>46</v>
      </c>
      <c r="L57" s="742">
        <v>444</v>
      </c>
      <c r="M57" s="742">
        <v>22</v>
      </c>
      <c r="N57" s="743">
        <v>122</v>
      </c>
      <c r="O57" s="646"/>
    </row>
    <row r="58" spans="1:15" s="647" customFormat="1" ht="15" customHeight="1">
      <c r="A58" s="759" t="s">
        <v>594</v>
      </c>
      <c r="B58" s="741">
        <v>74</v>
      </c>
      <c r="C58" s="742">
        <v>35</v>
      </c>
      <c r="D58" s="742">
        <v>208</v>
      </c>
      <c r="E58" s="742">
        <v>507</v>
      </c>
      <c r="F58" s="742">
        <v>298</v>
      </c>
      <c r="G58" s="742">
        <v>24</v>
      </c>
      <c r="H58" s="742">
        <v>79</v>
      </c>
      <c r="I58" s="742">
        <v>42</v>
      </c>
      <c r="J58" s="742">
        <v>155</v>
      </c>
      <c r="K58" s="742">
        <v>110</v>
      </c>
      <c r="L58" s="742">
        <v>252</v>
      </c>
      <c r="M58" s="742">
        <v>19</v>
      </c>
      <c r="N58" s="743">
        <v>73</v>
      </c>
      <c r="O58" s="646"/>
    </row>
    <row r="59" spans="1:15" s="647" customFormat="1" ht="15" customHeight="1">
      <c r="A59" s="759" t="s">
        <v>595</v>
      </c>
      <c r="B59" s="741">
        <v>165</v>
      </c>
      <c r="C59" s="742">
        <v>66</v>
      </c>
      <c r="D59" s="742">
        <v>268</v>
      </c>
      <c r="E59" s="742">
        <v>1253</v>
      </c>
      <c r="F59" s="742">
        <v>374</v>
      </c>
      <c r="G59" s="742">
        <v>53</v>
      </c>
      <c r="H59" s="742">
        <v>80</v>
      </c>
      <c r="I59" s="742">
        <v>89</v>
      </c>
      <c r="J59" s="742">
        <v>240</v>
      </c>
      <c r="K59" s="742">
        <v>73</v>
      </c>
      <c r="L59" s="742">
        <v>203</v>
      </c>
      <c r="M59" s="742">
        <v>21</v>
      </c>
      <c r="N59" s="743">
        <v>168</v>
      </c>
      <c r="O59" s="646"/>
    </row>
    <row r="60" spans="1:15" s="647" customFormat="1" ht="15" customHeight="1">
      <c r="A60" s="759" t="s">
        <v>596</v>
      </c>
      <c r="B60" s="741">
        <v>136</v>
      </c>
      <c r="C60" s="742">
        <v>37</v>
      </c>
      <c r="D60" s="742">
        <v>439</v>
      </c>
      <c r="E60" s="742">
        <v>608</v>
      </c>
      <c r="F60" s="742">
        <v>285</v>
      </c>
      <c r="G60" s="742">
        <v>66</v>
      </c>
      <c r="H60" s="742">
        <v>225</v>
      </c>
      <c r="I60" s="742">
        <v>63</v>
      </c>
      <c r="J60" s="742">
        <v>255</v>
      </c>
      <c r="K60" s="742">
        <v>80</v>
      </c>
      <c r="L60" s="742">
        <v>281</v>
      </c>
      <c r="M60" s="742">
        <v>23</v>
      </c>
      <c r="N60" s="743">
        <v>175</v>
      </c>
      <c r="O60" s="646"/>
    </row>
    <row r="61" spans="1:15" s="647" customFormat="1" ht="15" customHeight="1">
      <c r="A61" s="759" t="s">
        <v>597</v>
      </c>
      <c r="B61" s="741">
        <v>158</v>
      </c>
      <c r="C61" s="742">
        <v>44</v>
      </c>
      <c r="D61" s="742">
        <v>238</v>
      </c>
      <c r="E61" s="742">
        <v>685</v>
      </c>
      <c r="F61" s="742">
        <v>371</v>
      </c>
      <c r="G61" s="742">
        <v>55</v>
      </c>
      <c r="H61" s="742">
        <v>206</v>
      </c>
      <c r="I61" s="742">
        <v>77</v>
      </c>
      <c r="J61" s="742">
        <v>196</v>
      </c>
      <c r="K61" s="742">
        <v>114</v>
      </c>
      <c r="L61" s="742">
        <v>330</v>
      </c>
      <c r="M61" s="742">
        <v>20</v>
      </c>
      <c r="N61" s="743">
        <v>143</v>
      </c>
      <c r="O61" s="646"/>
    </row>
    <row r="62" spans="1:15" s="647" customFormat="1" ht="15" customHeight="1">
      <c r="A62" s="759" t="s">
        <v>458</v>
      </c>
      <c r="B62" s="741">
        <v>129</v>
      </c>
      <c r="C62" s="742">
        <v>46</v>
      </c>
      <c r="D62" s="742">
        <v>119</v>
      </c>
      <c r="E62" s="742">
        <v>377</v>
      </c>
      <c r="F62" s="742">
        <v>283</v>
      </c>
      <c r="G62" s="742">
        <v>59</v>
      </c>
      <c r="H62" s="742">
        <v>130</v>
      </c>
      <c r="I62" s="742">
        <v>69</v>
      </c>
      <c r="J62" s="742">
        <v>177</v>
      </c>
      <c r="K62" s="742">
        <v>109</v>
      </c>
      <c r="L62" s="742">
        <v>284</v>
      </c>
      <c r="M62" s="742">
        <v>22</v>
      </c>
      <c r="N62" s="743">
        <v>129</v>
      </c>
      <c r="O62" s="646"/>
    </row>
    <row r="63" spans="1:15" s="647" customFormat="1" ht="15" customHeight="1">
      <c r="A63" s="759" t="s">
        <v>598</v>
      </c>
      <c r="B63" s="741">
        <v>86</v>
      </c>
      <c r="C63" s="742">
        <v>47</v>
      </c>
      <c r="D63" s="742">
        <v>150</v>
      </c>
      <c r="E63" s="742">
        <v>612</v>
      </c>
      <c r="F63" s="742">
        <v>260</v>
      </c>
      <c r="G63" s="742">
        <v>43</v>
      </c>
      <c r="H63" s="742">
        <v>92</v>
      </c>
      <c r="I63" s="742">
        <v>35</v>
      </c>
      <c r="J63" s="742">
        <v>137</v>
      </c>
      <c r="K63" s="742">
        <v>151</v>
      </c>
      <c r="L63" s="742">
        <v>138</v>
      </c>
      <c r="M63" s="742">
        <v>16</v>
      </c>
      <c r="N63" s="743">
        <v>103</v>
      </c>
      <c r="O63" s="646"/>
    </row>
    <row r="64" spans="1:15" s="647" customFormat="1" ht="15" customHeight="1"/>
    <row r="65" s="647" customFormat="1" ht="15" customHeight="1"/>
    <row r="66" s="647" customFormat="1" ht="15" customHeight="1"/>
    <row r="67" s="647" customFormat="1" ht="15" customHeight="1"/>
    <row r="68" s="647" customFormat="1" ht="15" customHeight="1"/>
    <row r="69" s="647" customFormat="1" ht="15" customHeight="1"/>
    <row r="70" s="647" customFormat="1" ht="15" customHeight="1"/>
    <row r="71" s="647" customFormat="1" ht="15" customHeight="1"/>
    <row r="72" s="647" customFormat="1" ht="15" customHeight="1"/>
    <row r="73" s="647" customFormat="1" ht="15" customHeight="1"/>
    <row r="74" s="647" customFormat="1" ht="15" customHeight="1"/>
    <row r="75" s="647" customFormat="1" ht="15" customHeight="1"/>
    <row r="76" s="647" customFormat="1" ht="15" customHeight="1"/>
    <row r="77" s="647" customFormat="1" ht="15" customHeight="1"/>
    <row r="78" s="647" customFormat="1" ht="15" customHeight="1"/>
    <row r="79" s="647" customFormat="1" ht="15" customHeight="1"/>
    <row r="80" s="647" customFormat="1" ht="15" customHeight="1"/>
    <row r="81" s="647" customFormat="1" ht="15" customHeight="1"/>
    <row r="82" s="647" customFormat="1" ht="15" customHeight="1"/>
    <row r="83" s="647" customFormat="1" ht="15" customHeight="1"/>
    <row r="84" s="647" customFormat="1" ht="15" customHeight="1"/>
    <row r="85" s="647" customFormat="1" ht="15" customHeight="1"/>
    <row r="86" s="647" customFormat="1" ht="15" customHeight="1"/>
    <row r="87" s="647" customFormat="1" ht="15" customHeight="1"/>
    <row r="88" s="647" customFormat="1" ht="15" customHeight="1"/>
    <row r="89" s="647" customFormat="1" ht="15" customHeight="1"/>
    <row r="90" s="647" customFormat="1" ht="15" customHeight="1"/>
    <row r="91" s="647" customFormat="1" ht="15" customHeight="1"/>
    <row r="92" s="647" customFormat="1" ht="15" customHeight="1"/>
    <row r="93" s="647" customFormat="1" ht="15" customHeight="1"/>
    <row r="94" s="647" customFormat="1" ht="15" customHeight="1"/>
    <row r="95" s="647" customFormat="1" ht="15" customHeight="1"/>
    <row r="96" s="647" customFormat="1" ht="15" customHeight="1"/>
    <row r="97" s="647" customFormat="1" ht="15" customHeight="1"/>
    <row r="98" s="647" customFormat="1" ht="15" customHeight="1"/>
    <row r="99" s="647" customFormat="1" ht="15" customHeight="1"/>
    <row r="100" s="647" customFormat="1" ht="15" customHeight="1"/>
    <row r="101" s="647" customFormat="1" ht="15" customHeight="1"/>
    <row r="102" s="647" customFormat="1" ht="15" customHeight="1"/>
    <row r="103" s="647" customFormat="1" ht="15" customHeight="1"/>
    <row r="104" s="647" customFormat="1" ht="15" customHeight="1"/>
    <row r="105" s="647" customFormat="1" ht="15" customHeight="1"/>
    <row r="106" s="647" customFormat="1" ht="15" customHeight="1"/>
    <row r="107" s="647" customFormat="1" ht="15" customHeight="1"/>
    <row r="108" s="647" customFormat="1" ht="15" customHeight="1"/>
    <row r="109" s="647" customFormat="1" ht="15" customHeight="1"/>
    <row r="110" s="647" customFormat="1" ht="15" customHeight="1"/>
    <row r="111" s="647" customFormat="1" ht="15" customHeight="1"/>
    <row r="112" s="647" customFormat="1" ht="15" customHeight="1"/>
    <row r="113" s="647" customFormat="1" ht="15" customHeight="1"/>
    <row r="114" s="647" customFormat="1" ht="15" customHeight="1"/>
    <row r="115" s="647" customFormat="1" ht="15" customHeight="1"/>
    <row r="116" s="647" customFormat="1" ht="15" customHeight="1"/>
    <row r="117" s="647" customFormat="1" ht="15" customHeight="1"/>
    <row r="118" s="647" customFormat="1" ht="15" customHeight="1"/>
    <row r="119" s="647" customFormat="1" ht="15" customHeight="1"/>
    <row r="120" s="647" customFormat="1" ht="15" customHeight="1"/>
    <row r="121" s="647" customFormat="1" ht="15" customHeight="1"/>
    <row r="122" s="647" customFormat="1" ht="15" customHeight="1"/>
    <row r="123" s="647" customFormat="1" ht="15" customHeight="1"/>
    <row r="124" s="647" customFormat="1" ht="15" customHeight="1"/>
    <row r="125" s="647" customFormat="1" ht="15" customHeight="1"/>
    <row r="126" s="647" customFormat="1" ht="15" customHeight="1"/>
    <row r="127" s="647" customFormat="1" ht="15" customHeight="1"/>
    <row r="128" s="647" customFormat="1" ht="15" customHeight="1"/>
    <row r="129" s="647" customFormat="1" ht="15" customHeight="1"/>
    <row r="130" s="647" customFormat="1" ht="15" customHeight="1"/>
    <row r="131" s="647" customFormat="1" ht="15" customHeight="1"/>
    <row r="132" s="647" customFormat="1" ht="15" customHeight="1"/>
    <row r="133" s="647" customFormat="1" ht="15" customHeight="1"/>
    <row r="134" s="647" customFormat="1" ht="15" customHeight="1"/>
    <row r="135" s="647" customFormat="1" ht="15" customHeight="1"/>
    <row r="136" s="647" customFormat="1" ht="15" customHeight="1"/>
    <row r="137" s="647" customFormat="1" ht="15" customHeight="1"/>
    <row r="138" s="647" customFormat="1" ht="15" customHeight="1"/>
    <row r="139" s="647" customFormat="1" ht="15" customHeight="1"/>
    <row r="140" s="647" customFormat="1" ht="15" customHeight="1"/>
  </sheetData>
  <mergeCells count="20">
    <mergeCell ref="A1:I1"/>
    <mergeCell ref="J1:N1"/>
    <mergeCell ref="A2:N2"/>
    <mergeCell ref="A3:A6"/>
    <mergeCell ref="B3:B6"/>
    <mergeCell ref="C3:C6"/>
    <mergeCell ref="D3:D6"/>
    <mergeCell ref="E3:E6"/>
    <mergeCell ref="F3:F6"/>
    <mergeCell ref="G3:G6"/>
    <mergeCell ref="N3:N6"/>
    <mergeCell ref="A7:N7"/>
    <mergeCell ref="A26:N26"/>
    <mergeCell ref="A45:N45"/>
    <mergeCell ref="H3:H6"/>
    <mergeCell ref="I3:I6"/>
    <mergeCell ref="J3:J6"/>
    <mergeCell ref="K3:K6"/>
    <mergeCell ref="L3:L6"/>
    <mergeCell ref="M3:M6"/>
  </mergeCells>
  <hyperlinks>
    <hyperlink ref="A2" location="'spis tablic'!A1" display="'spis tablic'!A1" xr:uid="{00000000-0004-0000-4700-000000000000}"/>
    <hyperlink ref="A2:N2" location="'Spis tablic_DZIAŁ V'!A1" display="'Spis tablic_DZIAŁ V'!A1" xr:uid="{00000000-0004-0000-4700-000001000000}"/>
  </hyperlink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K48"/>
  <sheetViews>
    <sheetView topLeftCell="A10" zoomScaleNormal="100" workbookViewId="0">
      <selection activeCell="K14" sqref="K14"/>
    </sheetView>
  </sheetViews>
  <sheetFormatPr defaultColWidth="9.109375" defaultRowHeight="11.4"/>
  <cols>
    <col min="1" max="1" width="25.6640625" style="640" customWidth="1"/>
    <col min="2" max="8" width="16.6640625" style="640" customWidth="1"/>
    <col min="9" max="9" width="9.109375" style="641"/>
    <col min="10" max="16384" width="9.109375" style="640"/>
  </cols>
  <sheetData>
    <row r="1" spans="1:11" ht="50.1" customHeight="1">
      <c r="A1" s="2374" t="s">
        <v>2217</v>
      </c>
      <c r="B1" s="2389"/>
      <c r="C1" s="2389"/>
      <c r="D1" s="2389"/>
      <c r="E1" s="2389"/>
      <c r="F1" s="2389"/>
      <c r="G1" s="2389"/>
      <c r="H1" s="2389"/>
      <c r="I1" s="640"/>
    </row>
    <row r="2" spans="1:11" s="701" customFormat="1" ht="24.9" customHeight="1">
      <c r="A2" s="2376" t="s">
        <v>11</v>
      </c>
      <c r="B2" s="2376"/>
      <c r="C2" s="2376"/>
      <c r="D2" s="2376"/>
      <c r="E2" s="2376"/>
      <c r="F2" s="2376"/>
      <c r="G2" s="2376"/>
      <c r="H2" s="2376"/>
    </row>
    <row r="3" spans="1:11" s="647" customFormat="1" ht="24.9" customHeight="1">
      <c r="A3" s="2383" t="s">
        <v>360</v>
      </c>
      <c r="B3" s="2380" t="s">
        <v>123</v>
      </c>
      <c r="C3" s="2403" t="s">
        <v>2218</v>
      </c>
      <c r="D3" s="2428" t="s">
        <v>2239</v>
      </c>
      <c r="E3" s="2432" t="s">
        <v>2219</v>
      </c>
      <c r="F3" s="2428" t="s">
        <v>2220</v>
      </c>
      <c r="G3" s="2403" t="s">
        <v>2221</v>
      </c>
      <c r="H3" s="2403" t="s">
        <v>2177</v>
      </c>
    </row>
    <row r="4" spans="1:11" s="647" customFormat="1" ht="24.9" customHeight="1">
      <c r="A4" s="2384"/>
      <c r="B4" s="2381"/>
      <c r="C4" s="2404"/>
      <c r="D4" s="2429"/>
      <c r="E4" s="2433"/>
      <c r="F4" s="2429"/>
      <c r="G4" s="2404"/>
      <c r="H4" s="2404"/>
      <c r="I4" s="646"/>
    </row>
    <row r="5" spans="1:11" s="647" customFormat="1" ht="24.9" customHeight="1">
      <c r="A5" s="2385"/>
      <c r="B5" s="2394"/>
      <c r="C5" s="2405"/>
      <c r="D5" s="2430"/>
      <c r="E5" s="2434"/>
      <c r="F5" s="2430"/>
      <c r="G5" s="2405"/>
      <c r="H5" s="2405"/>
      <c r="I5" s="646"/>
    </row>
    <row r="6" spans="1:11" s="647" customFormat="1" ht="15" customHeight="1">
      <c r="A6" s="704" t="s">
        <v>2894</v>
      </c>
      <c r="B6" s="760">
        <v>14654</v>
      </c>
      <c r="C6" s="760">
        <v>1765</v>
      </c>
      <c r="D6" s="760">
        <v>2515</v>
      </c>
      <c r="E6" s="760">
        <v>3104</v>
      </c>
      <c r="F6" s="760">
        <v>2709</v>
      </c>
      <c r="G6" s="760">
        <v>3790</v>
      </c>
      <c r="H6" s="761">
        <v>771</v>
      </c>
      <c r="I6" s="646"/>
      <c r="K6" s="762"/>
    </row>
    <row r="7" spans="1:11" s="647" customFormat="1" ht="15" customHeight="1">
      <c r="A7" s="707" t="s">
        <v>1064</v>
      </c>
      <c r="B7" s="763">
        <v>15037</v>
      </c>
      <c r="C7" s="763">
        <v>1778</v>
      </c>
      <c r="D7" s="763">
        <v>2627</v>
      </c>
      <c r="E7" s="763">
        <v>3173</v>
      </c>
      <c r="F7" s="763">
        <v>2667</v>
      </c>
      <c r="G7" s="763">
        <v>3931</v>
      </c>
      <c r="H7" s="764">
        <v>861</v>
      </c>
      <c r="I7" s="646"/>
    </row>
    <row r="8" spans="1:11" s="647" customFormat="1" ht="15" customHeight="1">
      <c r="A8" s="704" t="s">
        <v>584</v>
      </c>
      <c r="B8" s="760">
        <v>800</v>
      </c>
      <c r="C8" s="760">
        <v>101</v>
      </c>
      <c r="D8" s="760">
        <v>116</v>
      </c>
      <c r="E8" s="760">
        <v>150</v>
      </c>
      <c r="F8" s="760">
        <v>218</v>
      </c>
      <c r="G8" s="760">
        <v>190</v>
      </c>
      <c r="H8" s="761">
        <v>25</v>
      </c>
      <c r="I8" s="646"/>
    </row>
    <row r="9" spans="1:11" s="647" customFormat="1" ht="15" customHeight="1">
      <c r="A9" s="704" t="s">
        <v>585</v>
      </c>
      <c r="B9" s="760">
        <v>545</v>
      </c>
      <c r="C9" s="760">
        <v>60</v>
      </c>
      <c r="D9" s="760">
        <v>99</v>
      </c>
      <c r="E9" s="760">
        <v>142</v>
      </c>
      <c r="F9" s="760">
        <v>66</v>
      </c>
      <c r="G9" s="760">
        <v>157</v>
      </c>
      <c r="H9" s="761">
        <v>21</v>
      </c>
      <c r="I9" s="646"/>
    </row>
    <row r="10" spans="1:11" s="647" customFormat="1" ht="15" customHeight="1">
      <c r="A10" s="704" t="s">
        <v>586</v>
      </c>
      <c r="B10" s="760">
        <v>1286</v>
      </c>
      <c r="C10" s="760">
        <v>133</v>
      </c>
      <c r="D10" s="760">
        <v>184</v>
      </c>
      <c r="E10" s="760">
        <v>266</v>
      </c>
      <c r="F10" s="760">
        <v>316</v>
      </c>
      <c r="G10" s="760">
        <v>336</v>
      </c>
      <c r="H10" s="761">
        <v>51</v>
      </c>
      <c r="I10" s="646"/>
    </row>
    <row r="11" spans="1:11" s="647" customFormat="1" ht="15" customHeight="1">
      <c r="A11" s="704" t="s">
        <v>587</v>
      </c>
      <c r="B11" s="760">
        <v>475</v>
      </c>
      <c r="C11" s="760">
        <v>86</v>
      </c>
      <c r="D11" s="760">
        <v>65</v>
      </c>
      <c r="E11" s="760">
        <v>120</v>
      </c>
      <c r="F11" s="760">
        <v>41</v>
      </c>
      <c r="G11" s="760">
        <v>121</v>
      </c>
      <c r="H11" s="761">
        <v>42</v>
      </c>
      <c r="I11" s="646"/>
    </row>
    <row r="12" spans="1:11" s="647" customFormat="1" ht="15" customHeight="1">
      <c r="A12" s="704" t="s">
        <v>588</v>
      </c>
      <c r="B12" s="760">
        <v>1095</v>
      </c>
      <c r="C12" s="760">
        <v>107</v>
      </c>
      <c r="D12" s="760">
        <v>198</v>
      </c>
      <c r="E12" s="760">
        <v>198</v>
      </c>
      <c r="F12" s="760">
        <v>197</v>
      </c>
      <c r="G12" s="760">
        <v>245</v>
      </c>
      <c r="H12" s="761">
        <v>150</v>
      </c>
      <c r="I12" s="646"/>
    </row>
    <row r="13" spans="1:11" s="647" customFormat="1" ht="15" customHeight="1">
      <c r="A13" s="704" t="s">
        <v>589</v>
      </c>
      <c r="B13" s="760">
        <v>1451</v>
      </c>
      <c r="C13" s="760">
        <v>179</v>
      </c>
      <c r="D13" s="760">
        <v>305</v>
      </c>
      <c r="E13" s="760">
        <v>248</v>
      </c>
      <c r="F13" s="760">
        <v>384</v>
      </c>
      <c r="G13" s="760">
        <v>290</v>
      </c>
      <c r="H13" s="761">
        <v>45</v>
      </c>
      <c r="I13" s="646"/>
    </row>
    <row r="14" spans="1:11" s="647" customFormat="1" ht="15" customHeight="1">
      <c r="A14" s="704" t="s">
        <v>590</v>
      </c>
      <c r="B14" s="760">
        <v>1490</v>
      </c>
      <c r="C14" s="760">
        <v>273</v>
      </c>
      <c r="D14" s="760">
        <v>286</v>
      </c>
      <c r="E14" s="760">
        <v>323</v>
      </c>
      <c r="F14" s="760">
        <v>143</v>
      </c>
      <c r="G14" s="760">
        <v>388</v>
      </c>
      <c r="H14" s="761">
        <v>77</v>
      </c>
      <c r="I14" s="646"/>
    </row>
    <row r="15" spans="1:11" s="647" customFormat="1" ht="15" customHeight="1">
      <c r="A15" s="704" t="s">
        <v>591</v>
      </c>
      <c r="B15" s="760">
        <v>490</v>
      </c>
      <c r="C15" s="760">
        <v>46</v>
      </c>
      <c r="D15" s="760">
        <v>92</v>
      </c>
      <c r="E15" s="760">
        <v>98</v>
      </c>
      <c r="F15" s="760">
        <v>43</v>
      </c>
      <c r="G15" s="760">
        <v>161</v>
      </c>
      <c r="H15" s="761">
        <v>50</v>
      </c>
      <c r="I15" s="646"/>
    </row>
    <row r="16" spans="1:11" s="647" customFormat="1" ht="15" customHeight="1">
      <c r="A16" s="704" t="s">
        <v>592</v>
      </c>
      <c r="B16" s="760">
        <v>1658</v>
      </c>
      <c r="C16" s="760">
        <v>169</v>
      </c>
      <c r="D16" s="760">
        <v>261</v>
      </c>
      <c r="E16" s="760">
        <v>297</v>
      </c>
      <c r="F16" s="760">
        <v>342</v>
      </c>
      <c r="G16" s="760">
        <v>491</v>
      </c>
      <c r="H16" s="761">
        <v>98</v>
      </c>
      <c r="I16" s="646"/>
    </row>
    <row r="17" spans="1:9" s="647" customFormat="1" ht="15" customHeight="1">
      <c r="A17" s="704" t="s">
        <v>593</v>
      </c>
      <c r="B17" s="760">
        <v>605</v>
      </c>
      <c r="C17" s="760">
        <v>73</v>
      </c>
      <c r="D17" s="760">
        <v>91</v>
      </c>
      <c r="E17" s="760">
        <v>158</v>
      </c>
      <c r="F17" s="760">
        <v>120</v>
      </c>
      <c r="G17" s="760">
        <v>136</v>
      </c>
      <c r="H17" s="761">
        <v>27</v>
      </c>
      <c r="I17" s="646"/>
    </row>
    <row r="18" spans="1:9" s="647" customFormat="1" ht="15" customHeight="1">
      <c r="A18" s="704" t="s">
        <v>594</v>
      </c>
      <c r="B18" s="760">
        <v>619</v>
      </c>
      <c r="C18" s="760">
        <v>79</v>
      </c>
      <c r="D18" s="760">
        <v>123</v>
      </c>
      <c r="E18" s="760">
        <v>148</v>
      </c>
      <c r="F18" s="760">
        <v>77</v>
      </c>
      <c r="G18" s="760">
        <v>157</v>
      </c>
      <c r="H18" s="761">
        <v>35</v>
      </c>
      <c r="I18" s="646"/>
    </row>
    <row r="19" spans="1:9" s="647" customFormat="1" ht="15" customHeight="1">
      <c r="A19" s="704" t="s">
        <v>595</v>
      </c>
      <c r="B19" s="760">
        <v>1640</v>
      </c>
      <c r="C19" s="760">
        <v>154</v>
      </c>
      <c r="D19" s="760">
        <v>253</v>
      </c>
      <c r="E19" s="760">
        <v>317</v>
      </c>
      <c r="F19" s="760">
        <v>261</v>
      </c>
      <c r="G19" s="760">
        <v>559</v>
      </c>
      <c r="H19" s="761">
        <v>96</v>
      </c>
      <c r="I19" s="646"/>
    </row>
    <row r="20" spans="1:9" s="647" customFormat="1" ht="15" customHeight="1">
      <c r="A20" s="704" t="s">
        <v>596</v>
      </c>
      <c r="B20" s="760">
        <v>549</v>
      </c>
      <c r="C20" s="760">
        <v>49</v>
      </c>
      <c r="D20" s="760">
        <v>113</v>
      </c>
      <c r="E20" s="760">
        <v>112</v>
      </c>
      <c r="F20" s="760">
        <v>138</v>
      </c>
      <c r="G20" s="760">
        <v>117</v>
      </c>
      <c r="H20" s="761">
        <v>20</v>
      </c>
      <c r="I20" s="646"/>
    </row>
    <row r="21" spans="1:9" s="647" customFormat="1" ht="15" customHeight="1">
      <c r="A21" s="704" t="s">
        <v>597</v>
      </c>
      <c r="B21" s="760">
        <v>631</v>
      </c>
      <c r="C21" s="760">
        <v>75</v>
      </c>
      <c r="D21" s="760">
        <v>127</v>
      </c>
      <c r="E21" s="760">
        <v>141</v>
      </c>
      <c r="F21" s="760">
        <v>84</v>
      </c>
      <c r="G21" s="760">
        <v>142</v>
      </c>
      <c r="H21" s="761">
        <v>62</v>
      </c>
      <c r="I21" s="646"/>
    </row>
    <row r="22" spans="1:9" s="647" customFormat="1" ht="15" customHeight="1">
      <c r="A22" s="704" t="s">
        <v>458</v>
      </c>
      <c r="B22" s="760">
        <v>1159</v>
      </c>
      <c r="C22" s="760">
        <v>136</v>
      </c>
      <c r="D22" s="760">
        <v>211</v>
      </c>
      <c r="E22" s="760">
        <v>323</v>
      </c>
      <c r="F22" s="760">
        <v>167</v>
      </c>
      <c r="G22" s="760">
        <v>289</v>
      </c>
      <c r="H22" s="761">
        <v>33</v>
      </c>
      <c r="I22" s="646"/>
    </row>
    <row r="23" spans="1:9" s="647" customFormat="1" ht="15" customHeight="1">
      <c r="A23" s="704" t="s">
        <v>598</v>
      </c>
      <c r="B23" s="765">
        <v>544</v>
      </c>
      <c r="C23" s="765">
        <v>58</v>
      </c>
      <c r="D23" s="765">
        <v>103</v>
      </c>
      <c r="E23" s="765">
        <v>132</v>
      </c>
      <c r="F23" s="765">
        <v>70</v>
      </c>
      <c r="G23" s="765">
        <v>152</v>
      </c>
      <c r="H23" s="761">
        <v>29</v>
      </c>
      <c r="I23" s="646"/>
    </row>
    <row r="24" spans="1:9" s="647" customFormat="1" ht="15" customHeight="1">
      <c r="F24" s="646"/>
      <c r="G24" s="646"/>
      <c r="I24" s="646"/>
    </row>
    <row r="25" spans="1:9" s="647" customFormat="1" ht="15" customHeight="1">
      <c r="F25" s="646"/>
      <c r="I25" s="646"/>
    </row>
    <row r="26" spans="1:9" s="647" customFormat="1" ht="15" customHeight="1">
      <c r="I26" s="646"/>
    </row>
    <row r="27" spans="1:9" s="647" customFormat="1" ht="15" customHeight="1">
      <c r="I27" s="646"/>
    </row>
    <row r="28" spans="1:9" s="647" customFormat="1" ht="15" customHeight="1">
      <c r="I28" s="646"/>
    </row>
    <row r="29" spans="1:9" s="647" customFormat="1" ht="15" customHeight="1">
      <c r="A29" s="766"/>
      <c r="B29" s="766"/>
      <c r="C29" s="766"/>
      <c r="D29" s="766"/>
      <c r="E29" s="766"/>
      <c r="F29" s="766"/>
      <c r="I29" s="646"/>
    </row>
    <row r="30" spans="1:9" s="647" customFormat="1" ht="15" customHeight="1">
      <c r="A30" s="766"/>
      <c r="B30" s="766"/>
      <c r="C30" s="766"/>
      <c r="D30" s="766"/>
      <c r="E30" s="766"/>
      <c r="F30" s="766"/>
      <c r="I30" s="646"/>
    </row>
    <row r="31" spans="1:9" s="647" customFormat="1" ht="15" customHeight="1">
      <c r="A31" s="767"/>
      <c r="B31" s="767"/>
      <c r="C31" s="767"/>
      <c r="D31" s="767"/>
      <c r="E31" s="767"/>
      <c r="F31" s="767"/>
      <c r="I31" s="646"/>
    </row>
    <row r="32" spans="1:9" s="647" customFormat="1" ht="15" customHeight="1">
      <c r="A32" s="766"/>
      <c r="B32" s="766"/>
      <c r="C32" s="766"/>
      <c r="D32" s="766"/>
      <c r="E32" s="766"/>
      <c r="F32" s="766"/>
      <c r="I32" s="646"/>
    </row>
    <row r="33" spans="1:9" s="647" customFormat="1" ht="15" customHeight="1">
      <c r="A33" s="766"/>
      <c r="B33" s="766"/>
      <c r="C33" s="766"/>
      <c r="D33" s="766"/>
      <c r="E33" s="766"/>
      <c r="F33" s="766"/>
      <c r="I33" s="646"/>
    </row>
    <row r="34" spans="1:9" s="647" customFormat="1" ht="15" customHeight="1">
      <c r="A34" s="766"/>
      <c r="B34" s="766"/>
      <c r="C34" s="766"/>
      <c r="D34" s="766"/>
      <c r="E34" s="766"/>
      <c r="F34" s="766"/>
      <c r="I34" s="646"/>
    </row>
    <row r="35" spans="1:9" s="647" customFormat="1" ht="15" customHeight="1">
      <c r="A35" s="766"/>
      <c r="B35" s="766"/>
      <c r="C35" s="766"/>
      <c r="D35" s="766"/>
      <c r="E35" s="766"/>
      <c r="F35" s="766"/>
      <c r="I35" s="646"/>
    </row>
    <row r="36" spans="1:9" s="647" customFormat="1" ht="15" customHeight="1">
      <c r="A36" s="766"/>
      <c r="B36" s="766"/>
      <c r="C36" s="766"/>
      <c r="D36" s="766"/>
      <c r="E36" s="766"/>
      <c r="F36" s="766"/>
      <c r="I36" s="646"/>
    </row>
    <row r="37" spans="1:9" s="647" customFormat="1" ht="15" customHeight="1">
      <c r="A37" s="766"/>
      <c r="B37" s="766"/>
      <c r="C37" s="766"/>
      <c r="D37" s="766"/>
      <c r="E37" s="766"/>
      <c r="F37" s="766"/>
      <c r="I37" s="646"/>
    </row>
    <row r="38" spans="1:9" s="647" customFormat="1" ht="15" customHeight="1">
      <c r="A38" s="766"/>
      <c r="B38" s="766"/>
      <c r="C38" s="766"/>
      <c r="D38" s="766"/>
      <c r="E38" s="766"/>
      <c r="F38" s="766"/>
      <c r="I38" s="646"/>
    </row>
    <row r="39" spans="1:9" s="647" customFormat="1" ht="15" customHeight="1">
      <c r="A39" s="766"/>
      <c r="B39" s="766"/>
      <c r="C39" s="766"/>
      <c r="D39" s="766"/>
      <c r="E39" s="766"/>
      <c r="F39" s="766"/>
      <c r="I39" s="646"/>
    </row>
    <row r="40" spans="1:9" s="647" customFormat="1" ht="15" customHeight="1">
      <c r="A40" s="766"/>
      <c r="B40" s="766"/>
      <c r="C40" s="766"/>
      <c r="D40" s="766"/>
      <c r="E40" s="766"/>
      <c r="F40" s="766"/>
      <c r="I40" s="646"/>
    </row>
    <row r="41" spans="1:9" s="647" customFormat="1" ht="15" customHeight="1">
      <c r="A41" s="766"/>
      <c r="B41" s="766"/>
      <c r="C41" s="766"/>
      <c r="D41" s="766"/>
      <c r="E41" s="766"/>
      <c r="F41" s="766"/>
      <c r="I41" s="646"/>
    </row>
    <row r="42" spans="1:9" s="647" customFormat="1" ht="15" customHeight="1">
      <c r="A42" s="766"/>
      <c r="B42" s="766"/>
      <c r="C42" s="766"/>
      <c r="D42" s="766"/>
      <c r="E42" s="766"/>
      <c r="F42" s="766"/>
      <c r="I42" s="646"/>
    </row>
    <row r="43" spans="1:9" s="647" customFormat="1" ht="15" customHeight="1">
      <c r="A43" s="766"/>
      <c r="B43" s="766"/>
      <c r="C43" s="766"/>
      <c r="D43" s="766"/>
      <c r="E43" s="766"/>
      <c r="F43" s="766"/>
      <c r="I43" s="646"/>
    </row>
    <row r="44" spans="1:9" s="647" customFormat="1" ht="15" customHeight="1">
      <c r="A44" s="766"/>
      <c r="B44" s="766"/>
      <c r="C44" s="766"/>
      <c r="D44" s="766"/>
      <c r="E44" s="766"/>
      <c r="F44" s="766"/>
      <c r="I44" s="646"/>
    </row>
    <row r="45" spans="1:9">
      <c r="A45" s="768"/>
      <c r="B45" s="768"/>
      <c r="C45" s="768"/>
      <c r="D45" s="768"/>
      <c r="E45" s="768"/>
      <c r="F45" s="768"/>
    </row>
    <row r="46" spans="1:9">
      <c r="A46" s="768"/>
      <c r="B46" s="768"/>
      <c r="C46" s="768"/>
      <c r="D46" s="768"/>
      <c r="E46" s="768"/>
      <c r="F46" s="768"/>
    </row>
    <row r="47" spans="1:9">
      <c r="A47" s="768"/>
      <c r="B47" s="768"/>
      <c r="C47" s="768"/>
      <c r="D47" s="768"/>
      <c r="E47" s="768"/>
      <c r="F47" s="768"/>
    </row>
    <row r="48" spans="1:9">
      <c r="A48" s="768"/>
      <c r="B48" s="768"/>
      <c r="C48" s="768"/>
      <c r="D48" s="768"/>
      <c r="E48" s="768"/>
      <c r="F48" s="768"/>
    </row>
  </sheetData>
  <mergeCells count="10">
    <mergeCell ref="A1:H1"/>
    <mergeCell ref="A2:H2"/>
    <mergeCell ref="A3:A5"/>
    <mergeCell ref="B3:B5"/>
    <mergeCell ref="C3:C5"/>
    <mergeCell ref="D3:D5"/>
    <mergeCell ref="E3:E5"/>
    <mergeCell ref="F3:F5"/>
    <mergeCell ref="G3:G5"/>
    <mergeCell ref="H3:H5"/>
  </mergeCells>
  <hyperlinks>
    <hyperlink ref="A2" location="'spis tablic'!A1" display="'spis tablic'!A1" xr:uid="{00000000-0004-0000-4800-000000000000}"/>
    <hyperlink ref="A2:H2" location="'Spis tablic_DZIAŁ V'!A1" display="'Spis tablic_DZIAŁ V'!A1" xr:uid="{00000000-0004-0000-4800-000001000000}"/>
  </hyperlink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Q54"/>
  <sheetViews>
    <sheetView zoomScaleNormal="100" workbookViewId="0">
      <selection activeCell="M17" sqref="M17"/>
    </sheetView>
  </sheetViews>
  <sheetFormatPr defaultColWidth="9.109375" defaultRowHeight="11.4"/>
  <cols>
    <col min="1" max="1" width="25.6640625" style="640" customWidth="1"/>
    <col min="2" max="8" width="16.6640625" style="640" customWidth="1"/>
    <col min="9" max="9" width="9.109375" style="641"/>
    <col min="10" max="16384" width="9.109375" style="640"/>
  </cols>
  <sheetData>
    <row r="1" spans="1:10" s="688" customFormat="1" ht="50.1" customHeight="1">
      <c r="A1" s="2374" t="s">
        <v>2895</v>
      </c>
      <c r="B1" s="2375"/>
      <c r="C1" s="2375"/>
      <c r="D1" s="2375"/>
      <c r="E1" s="2375"/>
      <c r="F1" s="2375"/>
      <c r="G1" s="2375"/>
      <c r="H1" s="2375"/>
      <c r="I1" s="687"/>
    </row>
    <row r="2" spans="1:10" s="780" customFormat="1" ht="24.9" customHeight="1">
      <c r="A2" s="2376" t="s">
        <v>11</v>
      </c>
      <c r="B2" s="2376"/>
      <c r="C2" s="2376"/>
      <c r="D2" s="2376"/>
      <c r="E2" s="2376"/>
      <c r="F2" s="2376"/>
      <c r="G2" s="2376"/>
      <c r="H2" s="2376"/>
      <c r="I2" s="1557"/>
      <c r="J2" s="1557"/>
    </row>
    <row r="3" spans="1:10" s="647" customFormat="1" ht="24.9" customHeight="1">
      <c r="A3" s="2383" t="s">
        <v>360</v>
      </c>
      <c r="B3" s="2380" t="s">
        <v>123</v>
      </c>
      <c r="C3" s="2428" t="s">
        <v>2223</v>
      </c>
      <c r="D3" s="2403" t="s">
        <v>2240</v>
      </c>
      <c r="E3" s="2428" t="s">
        <v>2224</v>
      </c>
      <c r="F3" s="2432" t="s">
        <v>2225</v>
      </c>
      <c r="G3" s="2428" t="s">
        <v>2226</v>
      </c>
      <c r="H3" s="2403" t="s">
        <v>2227</v>
      </c>
      <c r="I3" s="646"/>
    </row>
    <row r="4" spans="1:10" s="647" customFormat="1" ht="24.9" customHeight="1">
      <c r="A4" s="2384"/>
      <c r="B4" s="2381"/>
      <c r="C4" s="2429"/>
      <c r="D4" s="2404"/>
      <c r="E4" s="2429"/>
      <c r="F4" s="2433"/>
      <c r="G4" s="2429"/>
      <c r="H4" s="2404"/>
      <c r="I4" s="646"/>
    </row>
    <row r="5" spans="1:10" s="647" customFormat="1" ht="24.9" customHeight="1">
      <c r="A5" s="2385"/>
      <c r="B5" s="2394"/>
      <c r="C5" s="2430"/>
      <c r="D5" s="2405"/>
      <c r="E5" s="2430"/>
      <c r="F5" s="2434"/>
      <c r="G5" s="2430"/>
      <c r="H5" s="2405"/>
      <c r="I5" s="646"/>
    </row>
    <row r="6" spans="1:10" ht="21" customHeight="1">
      <c r="A6" s="2426" t="s">
        <v>1068</v>
      </c>
      <c r="B6" s="2426"/>
      <c r="C6" s="2426"/>
      <c r="D6" s="2426"/>
      <c r="E6" s="2426"/>
      <c r="F6" s="2426"/>
      <c r="G6" s="2426"/>
      <c r="H6" s="2426"/>
    </row>
    <row r="7" spans="1:10" s="647" customFormat="1" ht="15" customHeight="1">
      <c r="A7" s="704" t="s">
        <v>2894</v>
      </c>
      <c r="B7" s="769">
        <v>256057</v>
      </c>
      <c r="C7" s="770">
        <v>25911</v>
      </c>
      <c r="D7" s="770">
        <v>37015</v>
      </c>
      <c r="E7" s="770">
        <v>49026</v>
      </c>
      <c r="F7" s="770">
        <v>53116</v>
      </c>
      <c r="G7" s="770">
        <v>77049</v>
      </c>
      <c r="H7" s="771">
        <v>13940</v>
      </c>
      <c r="I7" s="646"/>
    </row>
    <row r="8" spans="1:10" s="647" customFormat="1" ht="15" customHeight="1">
      <c r="A8" s="707" t="s">
        <v>1064</v>
      </c>
      <c r="B8" s="772">
        <v>260861</v>
      </c>
      <c r="C8" s="773">
        <v>25656</v>
      </c>
      <c r="D8" s="773">
        <v>39014</v>
      </c>
      <c r="E8" s="773">
        <v>50565</v>
      </c>
      <c r="F8" s="773">
        <v>52708</v>
      </c>
      <c r="G8" s="773">
        <v>79359</v>
      </c>
      <c r="H8" s="774">
        <v>13559</v>
      </c>
      <c r="I8" s="646"/>
    </row>
    <row r="9" spans="1:10" s="647" customFormat="1" ht="15" customHeight="1">
      <c r="A9" s="704" t="s">
        <v>584</v>
      </c>
      <c r="B9" s="769">
        <v>13649</v>
      </c>
      <c r="C9" s="770">
        <v>1489</v>
      </c>
      <c r="D9" s="770">
        <v>1402</v>
      </c>
      <c r="E9" s="770">
        <v>2382</v>
      </c>
      <c r="F9" s="770">
        <v>3616</v>
      </c>
      <c r="G9" s="770">
        <v>4133</v>
      </c>
      <c r="H9" s="771">
        <v>627</v>
      </c>
      <c r="I9" s="646"/>
    </row>
    <row r="10" spans="1:10" s="647" customFormat="1" ht="15" customHeight="1">
      <c r="A10" s="704" t="s">
        <v>585</v>
      </c>
      <c r="B10" s="769">
        <v>9059</v>
      </c>
      <c r="C10" s="770">
        <v>846</v>
      </c>
      <c r="D10" s="770">
        <v>1411</v>
      </c>
      <c r="E10" s="770">
        <v>1954</v>
      </c>
      <c r="F10" s="770">
        <v>1192</v>
      </c>
      <c r="G10" s="770">
        <v>3259</v>
      </c>
      <c r="H10" s="771">
        <v>397</v>
      </c>
      <c r="I10" s="646"/>
    </row>
    <row r="11" spans="1:10" s="647" customFormat="1" ht="15" customHeight="1">
      <c r="A11" s="704" t="s">
        <v>586</v>
      </c>
      <c r="B11" s="769">
        <v>20249</v>
      </c>
      <c r="C11" s="770">
        <v>1593</v>
      </c>
      <c r="D11" s="770">
        <v>2479</v>
      </c>
      <c r="E11" s="770">
        <v>3801</v>
      </c>
      <c r="F11" s="770">
        <v>4610</v>
      </c>
      <c r="G11" s="770">
        <v>6948</v>
      </c>
      <c r="H11" s="771">
        <v>818</v>
      </c>
      <c r="I11" s="646"/>
    </row>
    <row r="12" spans="1:10" s="647" customFormat="1" ht="15" customHeight="1">
      <c r="A12" s="704" t="s">
        <v>587</v>
      </c>
      <c r="B12" s="769">
        <v>7350</v>
      </c>
      <c r="C12" s="770">
        <v>1261</v>
      </c>
      <c r="D12" s="770">
        <v>705</v>
      </c>
      <c r="E12" s="770">
        <v>1544</v>
      </c>
      <c r="F12" s="770">
        <v>660</v>
      </c>
      <c r="G12" s="770">
        <v>2656</v>
      </c>
      <c r="H12" s="771">
        <v>524</v>
      </c>
      <c r="I12" s="646"/>
    </row>
    <row r="13" spans="1:10" s="647" customFormat="1" ht="15" customHeight="1">
      <c r="A13" s="704" t="s">
        <v>588</v>
      </c>
      <c r="B13" s="769">
        <v>18680</v>
      </c>
      <c r="C13" s="770">
        <v>1373</v>
      </c>
      <c r="D13" s="770">
        <v>3206</v>
      </c>
      <c r="E13" s="770">
        <v>3051</v>
      </c>
      <c r="F13" s="770">
        <v>3289</v>
      </c>
      <c r="G13" s="770">
        <v>4998</v>
      </c>
      <c r="H13" s="771">
        <v>2763</v>
      </c>
      <c r="I13" s="646"/>
    </row>
    <row r="14" spans="1:10" s="647" customFormat="1" ht="15" customHeight="1">
      <c r="A14" s="704" t="s">
        <v>589</v>
      </c>
      <c r="B14" s="769">
        <v>31612</v>
      </c>
      <c r="C14" s="770">
        <v>3449</v>
      </c>
      <c r="D14" s="770">
        <v>6027</v>
      </c>
      <c r="E14" s="770">
        <v>4636</v>
      </c>
      <c r="F14" s="770">
        <v>11361</v>
      </c>
      <c r="G14" s="770">
        <v>5472</v>
      </c>
      <c r="H14" s="771">
        <v>667</v>
      </c>
      <c r="I14" s="646"/>
    </row>
    <row r="15" spans="1:10" s="647" customFormat="1" ht="15" customHeight="1">
      <c r="A15" s="704" t="s">
        <v>590</v>
      </c>
      <c r="B15" s="769">
        <v>27492</v>
      </c>
      <c r="C15" s="770">
        <v>3912</v>
      </c>
      <c r="D15" s="770">
        <v>4516</v>
      </c>
      <c r="E15" s="770">
        <v>6035</v>
      </c>
      <c r="F15" s="770">
        <v>3485</v>
      </c>
      <c r="G15" s="770">
        <v>8492</v>
      </c>
      <c r="H15" s="771">
        <v>1052</v>
      </c>
      <c r="I15" s="646"/>
    </row>
    <row r="16" spans="1:10" s="647" customFormat="1" ht="15" customHeight="1">
      <c r="A16" s="704" t="s">
        <v>591</v>
      </c>
      <c r="B16" s="769">
        <v>7494</v>
      </c>
      <c r="C16" s="770">
        <v>644</v>
      </c>
      <c r="D16" s="770">
        <v>1152</v>
      </c>
      <c r="E16" s="770">
        <v>1313</v>
      </c>
      <c r="F16" s="770">
        <v>656</v>
      </c>
      <c r="G16" s="770">
        <v>3025</v>
      </c>
      <c r="H16" s="771">
        <v>704</v>
      </c>
      <c r="I16" s="646"/>
    </row>
    <row r="17" spans="1:17" s="647" customFormat="1" ht="15" customHeight="1">
      <c r="A17" s="704" t="s">
        <v>592</v>
      </c>
      <c r="B17" s="769">
        <v>28325</v>
      </c>
      <c r="C17" s="770">
        <v>2607</v>
      </c>
      <c r="D17" s="770">
        <v>3766</v>
      </c>
      <c r="E17" s="770">
        <v>5031</v>
      </c>
      <c r="F17" s="770">
        <v>6059</v>
      </c>
      <c r="G17" s="770">
        <v>9670</v>
      </c>
      <c r="H17" s="771">
        <v>1192</v>
      </c>
      <c r="I17" s="646"/>
    </row>
    <row r="18" spans="1:17" s="647" customFormat="1" ht="15" customHeight="1">
      <c r="A18" s="704" t="s">
        <v>593</v>
      </c>
      <c r="B18" s="769">
        <v>9381</v>
      </c>
      <c r="C18" s="770">
        <v>996</v>
      </c>
      <c r="D18" s="770">
        <v>1209</v>
      </c>
      <c r="E18" s="770">
        <v>2201</v>
      </c>
      <c r="F18" s="770">
        <v>2133</v>
      </c>
      <c r="G18" s="770">
        <v>2505</v>
      </c>
      <c r="H18" s="771">
        <v>337</v>
      </c>
      <c r="I18" s="646"/>
    </row>
    <row r="19" spans="1:17" s="647" customFormat="1" ht="15" customHeight="1">
      <c r="A19" s="704" t="s">
        <v>594</v>
      </c>
      <c r="B19" s="769">
        <v>10031</v>
      </c>
      <c r="C19" s="770">
        <v>1192</v>
      </c>
      <c r="D19" s="770">
        <v>1217</v>
      </c>
      <c r="E19" s="770">
        <v>2179</v>
      </c>
      <c r="F19" s="770">
        <v>1836</v>
      </c>
      <c r="G19" s="770">
        <v>3034</v>
      </c>
      <c r="H19" s="771">
        <v>573</v>
      </c>
      <c r="I19" s="646"/>
    </row>
    <row r="20" spans="1:17" s="647" customFormat="1" ht="15" customHeight="1">
      <c r="A20" s="704" t="s">
        <v>595</v>
      </c>
      <c r="B20" s="769">
        <v>30100</v>
      </c>
      <c r="C20" s="770">
        <v>2209</v>
      </c>
      <c r="D20" s="770">
        <v>4405</v>
      </c>
      <c r="E20" s="770">
        <v>5472</v>
      </c>
      <c r="F20" s="770">
        <v>6110</v>
      </c>
      <c r="G20" s="770">
        <v>10082</v>
      </c>
      <c r="H20" s="771">
        <v>1822</v>
      </c>
      <c r="I20" s="646"/>
    </row>
    <row r="21" spans="1:17" s="647" customFormat="1" ht="15" customHeight="1">
      <c r="A21" s="704" t="s">
        <v>596</v>
      </c>
      <c r="B21" s="769">
        <v>8460</v>
      </c>
      <c r="C21" s="770">
        <v>705</v>
      </c>
      <c r="D21" s="770">
        <v>1411</v>
      </c>
      <c r="E21" s="770">
        <v>1505</v>
      </c>
      <c r="F21" s="770">
        <v>1948</v>
      </c>
      <c r="G21" s="770">
        <v>2661</v>
      </c>
      <c r="H21" s="771">
        <v>230</v>
      </c>
      <c r="I21" s="646"/>
    </row>
    <row r="22" spans="1:17" s="647" customFormat="1" ht="15" customHeight="1">
      <c r="A22" s="704" t="s">
        <v>597</v>
      </c>
      <c r="B22" s="769">
        <v>8433</v>
      </c>
      <c r="C22" s="770">
        <v>825</v>
      </c>
      <c r="D22" s="770">
        <v>1277</v>
      </c>
      <c r="E22" s="770">
        <v>1837</v>
      </c>
      <c r="F22" s="770">
        <v>1330</v>
      </c>
      <c r="G22" s="770">
        <v>2411</v>
      </c>
      <c r="H22" s="771">
        <v>753</v>
      </c>
      <c r="I22" s="646"/>
    </row>
    <row r="23" spans="1:17" s="647" customFormat="1" ht="15" customHeight="1">
      <c r="A23" s="704" t="s">
        <v>458</v>
      </c>
      <c r="B23" s="769">
        <v>21458</v>
      </c>
      <c r="C23" s="770">
        <v>1719</v>
      </c>
      <c r="D23" s="770">
        <v>3652</v>
      </c>
      <c r="E23" s="770">
        <v>5574</v>
      </c>
      <c r="F23" s="770">
        <v>3495</v>
      </c>
      <c r="G23" s="770">
        <v>6420</v>
      </c>
      <c r="H23" s="771">
        <v>598</v>
      </c>
      <c r="I23" s="646"/>
    </row>
    <row r="24" spans="1:17" s="647" customFormat="1" ht="15" customHeight="1">
      <c r="A24" s="704" t="s">
        <v>598</v>
      </c>
      <c r="B24" s="769">
        <v>9088</v>
      </c>
      <c r="C24" s="770">
        <v>836</v>
      </c>
      <c r="D24" s="770">
        <v>1179</v>
      </c>
      <c r="E24" s="770">
        <v>2050</v>
      </c>
      <c r="F24" s="770">
        <v>928</v>
      </c>
      <c r="G24" s="770">
        <v>3593</v>
      </c>
      <c r="H24" s="771">
        <v>502</v>
      </c>
      <c r="I24" s="646"/>
    </row>
    <row r="25" spans="1:17" ht="21" customHeight="1">
      <c r="A25" s="2435" t="s">
        <v>1069</v>
      </c>
      <c r="B25" s="2435"/>
      <c r="C25" s="2435"/>
      <c r="D25" s="2435"/>
      <c r="E25" s="2435"/>
      <c r="F25" s="2435"/>
      <c r="G25" s="2435"/>
      <c r="H25" s="2435"/>
      <c r="I25" s="727"/>
      <c r="J25" s="727"/>
      <c r="K25" s="727"/>
      <c r="L25" s="727"/>
      <c r="M25" s="727"/>
      <c r="N25" s="727"/>
      <c r="O25" s="727"/>
      <c r="P25" s="727"/>
      <c r="Q25" s="727"/>
    </row>
    <row r="26" spans="1:17" ht="15" customHeight="1">
      <c r="A26" s="704" t="s">
        <v>2896</v>
      </c>
      <c r="B26" s="769">
        <v>162223</v>
      </c>
      <c r="C26" s="770">
        <v>16315</v>
      </c>
      <c r="D26" s="770">
        <v>24548</v>
      </c>
      <c r="E26" s="770">
        <v>19575</v>
      </c>
      <c r="F26" s="770">
        <v>24339</v>
      </c>
      <c r="G26" s="770">
        <v>68664</v>
      </c>
      <c r="H26" s="771">
        <v>8782</v>
      </c>
    </row>
    <row r="27" spans="1:17" ht="15" customHeight="1">
      <c r="A27" s="707" t="s">
        <v>1064</v>
      </c>
      <c r="B27" s="772">
        <v>165736</v>
      </c>
      <c r="C27" s="773">
        <v>16115</v>
      </c>
      <c r="D27" s="773">
        <v>25759</v>
      </c>
      <c r="E27" s="773">
        <v>21466</v>
      </c>
      <c r="F27" s="773">
        <v>24482</v>
      </c>
      <c r="G27" s="773">
        <v>69076</v>
      </c>
      <c r="H27" s="774">
        <v>8838</v>
      </c>
    </row>
    <row r="28" spans="1:17" ht="15" customHeight="1">
      <c r="A28" s="704" t="s">
        <v>584</v>
      </c>
      <c r="B28" s="769">
        <v>7162</v>
      </c>
      <c r="C28" s="770">
        <v>896</v>
      </c>
      <c r="D28" s="770">
        <v>901</v>
      </c>
      <c r="E28" s="770">
        <v>919</v>
      </c>
      <c r="F28" s="770">
        <v>789</v>
      </c>
      <c r="G28" s="770">
        <v>3372</v>
      </c>
      <c r="H28" s="771">
        <v>285</v>
      </c>
    </row>
    <row r="29" spans="1:17" ht="15" customHeight="1">
      <c r="A29" s="704" t="s">
        <v>585</v>
      </c>
      <c r="B29" s="769">
        <v>5766</v>
      </c>
      <c r="C29" s="770">
        <v>471</v>
      </c>
      <c r="D29" s="770">
        <v>929</v>
      </c>
      <c r="E29" s="770">
        <v>721</v>
      </c>
      <c r="F29" s="770">
        <v>460</v>
      </c>
      <c r="G29" s="770">
        <v>2822</v>
      </c>
      <c r="H29" s="771">
        <v>363</v>
      </c>
    </row>
    <row r="30" spans="1:17" ht="15" customHeight="1">
      <c r="A30" s="704" t="s">
        <v>586</v>
      </c>
      <c r="B30" s="769">
        <v>12606</v>
      </c>
      <c r="C30" s="770">
        <v>996</v>
      </c>
      <c r="D30" s="770">
        <v>1497</v>
      </c>
      <c r="E30" s="770">
        <v>1593</v>
      </c>
      <c r="F30" s="770">
        <v>1774</v>
      </c>
      <c r="G30" s="770">
        <v>6112</v>
      </c>
      <c r="H30" s="771">
        <v>634</v>
      </c>
    </row>
    <row r="31" spans="1:17" ht="15" customHeight="1">
      <c r="A31" s="704" t="s">
        <v>587</v>
      </c>
      <c r="B31" s="769">
        <v>5400</v>
      </c>
      <c r="C31" s="770">
        <v>1052</v>
      </c>
      <c r="D31" s="770">
        <v>504</v>
      </c>
      <c r="E31" s="770">
        <v>694</v>
      </c>
      <c r="F31" s="770">
        <v>262</v>
      </c>
      <c r="G31" s="770">
        <v>2486</v>
      </c>
      <c r="H31" s="771">
        <v>402</v>
      </c>
    </row>
    <row r="32" spans="1:17" ht="15" customHeight="1">
      <c r="A32" s="704" t="s">
        <v>588</v>
      </c>
      <c r="B32" s="769">
        <v>12152</v>
      </c>
      <c r="C32" s="770">
        <v>869</v>
      </c>
      <c r="D32" s="770">
        <v>1978</v>
      </c>
      <c r="E32" s="770">
        <v>1591</v>
      </c>
      <c r="F32" s="770">
        <v>1296</v>
      </c>
      <c r="G32" s="770">
        <v>4677</v>
      </c>
      <c r="H32" s="771">
        <v>1741</v>
      </c>
    </row>
    <row r="33" spans="1:8" ht="15" customHeight="1">
      <c r="A33" s="704" t="s">
        <v>589</v>
      </c>
      <c r="B33" s="769">
        <v>20519</v>
      </c>
      <c r="C33" s="770">
        <v>2094</v>
      </c>
      <c r="D33" s="770">
        <v>3863</v>
      </c>
      <c r="E33" s="770">
        <v>2195</v>
      </c>
      <c r="F33" s="770">
        <v>7255</v>
      </c>
      <c r="G33" s="770">
        <v>4657</v>
      </c>
      <c r="H33" s="771">
        <v>455</v>
      </c>
    </row>
    <row r="34" spans="1:8" ht="15" customHeight="1">
      <c r="A34" s="704" t="s">
        <v>590</v>
      </c>
      <c r="B34" s="769">
        <v>17254</v>
      </c>
      <c r="C34" s="770">
        <v>2509</v>
      </c>
      <c r="D34" s="770">
        <v>3361</v>
      </c>
      <c r="E34" s="770">
        <v>2155</v>
      </c>
      <c r="F34" s="770">
        <v>1800</v>
      </c>
      <c r="G34" s="770">
        <v>6832</v>
      </c>
      <c r="H34" s="771">
        <v>597</v>
      </c>
    </row>
    <row r="35" spans="1:8" ht="15" customHeight="1">
      <c r="A35" s="704" t="s">
        <v>591</v>
      </c>
      <c r="B35" s="769">
        <v>4870</v>
      </c>
      <c r="C35" s="770">
        <v>419</v>
      </c>
      <c r="D35" s="770">
        <v>750</v>
      </c>
      <c r="E35" s="770">
        <v>506</v>
      </c>
      <c r="F35" s="770">
        <v>207</v>
      </c>
      <c r="G35" s="770">
        <v>2610</v>
      </c>
      <c r="H35" s="771">
        <v>378</v>
      </c>
    </row>
    <row r="36" spans="1:8" ht="15" customHeight="1">
      <c r="A36" s="704" t="s">
        <v>592</v>
      </c>
      <c r="B36" s="769">
        <v>19380</v>
      </c>
      <c r="C36" s="770">
        <v>1660</v>
      </c>
      <c r="D36" s="770">
        <v>2406</v>
      </c>
      <c r="E36" s="770">
        <v>2598</v>
      </c>
      <c r="F36" s="770">
        <v>2945</v>
      </c>
      <c r="G36" s="770">
        <v>8895</v>
      </c>
      <c r="H36" s="771">
        <v>876</v>
      </c>
    </row>
    <row r="37" spans="1:8" ht="15" customHeight="1">
      <c r="A37" s="704" t="s">
        <v>593</v>
      </c>
      <c r="B37" s="769">
        <v>6139</v>
      </c>
      <c r="C37" s="770">
        <v>593</v>
      </c>
      <c r="D37" s="770">
        <v>860</v>
      </c>
      <c r="E37" s="770">
        <v>1100</v>
      </c>
      <c r="F37" s="770">
        <v>1075</v>
      </c>
      <c r="G37" s="770">
        <v>2278</v>
      </c>
      <c r="H37" s="771">
        <v>233</v>
      </c>
    </row>
    <row r="38" spans="1:8" ht="15" customHeight="1">
      <c r="A38" s="704" t="s">
        <v>594</v>
      </c>
      <c r="B38" s="769">
        <v>6168</v>
      </c>
      <c r="C38" s="770">
        <v>743</v>
      </c>
      <c r="D38" s="770">
        <v>907</v>
      </c>
      <c r="E38" s="770">
        <v>936</v>
      </c>
      <c r="F38" s="770">
        <v>1053</v>
      </c>
      <c r="G38" s="770">
        <v>2290</v>
      </c>
      <c r="H38" s="771">
        <v>239</v>
      </c>
    </row>
    <row r="39" spans="1:8" ht="15" customHeight="1">
      <c r="A39" s="704" t="s">
        <v>595</v>
      </c>
      <c r="B39" s="769">
        <v>18755</v>
      </c>
      <c r="C39" s="770">
        <v>1334</v>
      </c>
      <c r="D39" s="770">
        <v>2850</v>
      </c>
      <c r="E39" s="770">
        <v>1858</v>
      </c>
      <c r="F39" s="770">
        <v>2737</v>
      </c>
      <c r="G39" s="770">
        <v>8741</v>
      </c>
      <c r="H39" s="771">
        <v>1235</v>
      </c>
    </row>
    <row r="40" spans="1:8" ht="15" customHeight="1">
      <c r="A40" s="704" t="s">
        <v>596</v>
      </c>
      <c r="B40" s="769">
        <v>5151</v>
      </c>
      <c r="C40" s="770">
        <v>436</v>
      </c>
      <c r="D40" s="770">
        <v>1098</v>
      </c>
      <c r="E40" s="770">
        <v>830</v>
      </c>
      <c r="F40" s="770">
        <v>289</v>
      </c>
      <c r="G40" s="770">
        <v>2344</v>
      </c>
      <c r="H40" s="771">
        <v>154</v>
      </c>
    </row>
    <row r="41" spans="1:8" ht="15" customHeight="1">
      <c r="A41" s="704" t="s">
        <v>597</v>
      </c>
      <c r="B41" s="769">
        <v>5220</v>
      </c>
      <c r="C41" s="770">
        <v>432</v>
      </c>
      <c r="D41" s="770">
        <v>861</v>
      </c>
      <c r="E41" s="770">
        <v>823</v>
      </c>
      <c r="F41" s="770">
        <v>506</v>
      </c>
      <c r="G41" s="770">
        <v>2089</v>
      </c>
      <c r="H41" s="771">
        <v>509</v>
      </c>
    </row>
    <row r="42" spans="1:8" ht="15" customHeight="1">
      <c r="A42" s="704" t="s">
        <v>458</v>
      </c>
      <c r="B42" s="769">
        <v>13416</v>
      </c>
      <c r="C42" s="770">
        <v>1051</v>
      </c>
      <c r="D42" s="770">
        <v>2127</v>
      </c>
      <c r="E42" s="770">
        <v>2082</v>
      </c>
      <c r="F42" s="770">
        <v>1840</v>
      </c>
      <c r="G42" s="770">
        <v>5859</v>
      </c>
      <c r="H42" s="771">
        <v>457</v>
      </c>
    </row>
    <row r="43" spans="1:8" ht="15" customHeight="1">
      <c r="A43" s="704" t="s">
        <v>598</v>
      </c>
      <c r="B43" s="769">
        <v>5778</v>
      </c>
      <c r="C43" s="770">
        <v>560</v>
      </c>
      <c r="D43" s="770">
        <v>867</v>
      </c>
      <c r="E43" s="770">
        <v>865</v>
      </c>
      <c r="F43" s="770">
        <v>194</v>
      </c>
      <c r="G43" s="770">
        <v>3012</v>
      </c>
      <c r="H43" s="771">
        <v>280</v>
      </c>
    </row>
    <row r="44" spans="1:8" ht="15" customHeight="1"/>
    <row r="45" spans="1:8" ht="15" customHeight="1"/>
    <row r="46" spans="1:8" ht="15" customHeight="1"/>
    <row r="47" spans="1:8" ht="15" customHeight="1"/>
    <row r="48" spans="1:8" ht="15" customHeight="1"/>
    <row r="49" ht="15" customHeight="1"/>
    <row r="50" ht="15" customHeight="1"/>
    <row r="51" ht="15" customHeight="1"/>
    <row r="52" ht="15" customHeight="1"/>
    <row r="53" ht="15" customHeight="1"/>
    <row r="54" ht="15" customHeight="1"/>
  </sheetData>
  <mergeCells count="12">
    <mergeCell ref="A6:H6"/>
    <mergeCell ref="A25:H25"/>
    <mergeCell ref="A1:H1"/>
    <mergeCell ref="A2:H2"/>
    <mergeCell ref="A3:A5"/>
    <mergeCell ref="B3:B5"/>
    <mergeCell ref="C3:C5"/>
    <mergeCell ref="D3:D5"/>
    <mergeCell ref="E3:E5"/>
    <mergeCell ref="F3:F5"/>
    <mergeCell ref="G3:G5"/>
    <mergeCell ref="H3:H5"/>
  </mergeCells>
  <hyperlinks>
    <hyperlink ref="A2" location="'spis tablic'!A1" display="'spis tablic'!A1" xr:uid="{00000000-0004-0000-4900-000000000000}"/>
    <hyperlink ref="A2:H2" location="'Spis tablic_DZIAŁ V'!A1" display="'Spis tablic_DZIAŁ V'!A1" xr:uid="{00000000-0004-0000-4900-000001000000}"/>
  </hyperlink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29"/>
  <sheetViews>
    <sheetView topLeftCell="A10" zoomScaleNormal="100" workbookViewId="0">
      <selection activeCell="C15" sqref="C15"/>
    </sheetView>
  </sheetViews>
  <sheetFormatPr defaultColWidth="9.109375" defaultRowHeight="11.4"/>
  <cols>
    <col min="1" max="1" width="25.6640625" style="640" customWidth="1"/>
    <col min="2" max="13" width="16.6640625" style="640" customWidth="1"/>
    <col min="14" max="14" width="16.6640625" style="641" customWidth="1"/>
    <col min="15" max="16384" width="9.109375" style="640"/>
  </cols>
  <sheetData>
    <row r="1" spans="1:14" ht="50.1" customHeight="1">
      <c r="A1" s="2423" t="s">
        <v>2897</v>
      </c>
      <c r="B1" s="2424"/>
      <c r="C1" s="2424"/>
      <c r="D1" s="2424"/>
      <c r="E1" s="2424"/>
      <c r="F1" s="2424"/>
      <c r="G1" s="2424"/>
      <c r="H1" s="2424"/>
      <c r="I1" s="2423"/>
      <c r="J1" s="2424"/>
      <c r="K1" s="2424"/>
      <c r="L1" s="2424"/>
      <c r="M1" s="2424"/>
      <c r="N1" s="2424"/>
    </row>
    <row r="2" spans="1:14" s="701" customFormat="1" ht="24.9" customHeight="1">
      <c r="A2" s="2409" t="s">
        <v>11</v>
      </c>
      <c r="B2" s="2409"/>
      <c r="C2" s="2409"/>
      <c r="D2" s="2409"/>
      <c r="E2" s="2409"/>
      <c r="F2" s="2409"/>
      <c r="G2" s="2409"/>
      <c r="H2" s="2409"/>
      <c r="I2" s="2409"/>
      <c r="J2" s="2409"/>
      <c r="K2" s="2409"/>
      <c r="L2" s="2409"/>
      <c r="M2" s="2409"/>
      <c r="N2" s="2409"/>
    </row>
    <row r="3" spans="1:14" s="647" customFormat="1" ht="24.9" customHeight="1">
      <c r="A3" s="2383" t="s">
        <v>360</v>
      </c>
      <c r="B3" s="2380" t="s">
        <v>123</v>
      </c>
      <c r="C3" s="2428" t="s">
        <v>2236</v>
      </c>
      <c r="D3" s="2428" t="s">
        <v>2221</v>
      </c>
      <c r="E3" s="2428" t="s">
        <v>2235</v>
      </c>
      <c r="F3" s="2428" t="s">
        <v>2234</v>
      </c>
      <c r="G3" s="2428" t="s">
        <v>2233</v>
      </c>
      <c r="H3" s="2433" t="s">
        <v>2218</v>
      </c>
      <c r="I3" s="2428" t="s">
        <v>2241</v>
      </c>
      <c r="J3" s="2428" t="s">
        <v>2232</v>
      </c>
      <c r="K3" s="2428" t="s">
        <v>2231</v>
      </c>
      <c r="L3" s="2428" t="s">
        <v>2230</v>
      </c>
      <c r="M3" s="2433" t="s">
        <v>2229</v>
      </c>
      <c r="N3" s="2403" t="s">
        <v>1628</v>
      </c>
    </row>
    <row r="4" spans="1:14" s="647" customFormat="1" ht="24.9" customHeight="1">
      <c r="A4" s="2384"/>
      <c r="B4" s="2381"/>
      <c r="C4" s="2429"/>
      <c r="D4" s="2429"/>
      <c r="E4" s="2429"/>
      <c r="F4" s="2429"/>
      <c r="G4" s="2429"/>
      <c r="H4" s="2433"/>
      <c r="I4" s="2429"/>
      <c r="J4" s="2429"/>
      <c r="K4" s="2429"/>
      <c r="L4" s="2429"/>
      <c r="M4" s="2433"/>
      <c r="N4" s="2404"/>
    </row>
    <row r="5" spans="1:14" s="647" customFormat="1" ht="24.9" customHeight="1">
      <c r="A5" s="2384"/>
      <c r="B5" s="2381"/>
      <c r="C5" s="2429"/>
      <c r="D5" s="2429"/>
      <c r="E5" s="2429"/>
      <c r="F5" s="2429"/>
      <c r="G5" s="2429"/>
      <c r="H5" s="2433"/>
      <c r="I5" s="2429"/>
      <c r="J5" s="2429"/>
      <c r="K5" s="2429"/>
      <c r="L5" s="2429"/>
      <c r="M5" s="2433"/>
      <c r="N5" s="2404"/>
    </row>
    <row r="6" spans="1:14" s="647" customFormat="1" ht="24.9" customHeight="1">
      <c r="A6" s="2385"/>
      <c r="B6" s="2394"/>
      <c r="C6" s="2430"/>
      <c r="D6" s="2430"/>
      <c r="E6" s="2430"/>
      <c r="F6" s="2430"/>
      <c r="G6" s="2430"/>
      <c r="H6" s="2434"/>
      <c r="I6" s="2430"/>
      <c r="J6" s="2430"/>
      <c r="K6" s="2430"/>
      <c r="L6" s="2430"/>
      <c r="M6" s="2434"/>
      <c r="N6" s="2405"/>
    </row>
    <row r="7" spans="1:14" s="688" customFormat="1" ht="15" customHeight="1">
      <c r="A7" s="704" t="s">
        <v>2894</v>
      </c>
      <c r="B7" s="728">
        <v>25773</v>
      </c>
      <c r="C7" s="728">
        <v>7244</v>
      </c>
      <c r="D7" s="728">
        <v>4048</v>
      </c>
      <c r="E7" s="728">
        <v>3703</v>
      </c>
      <c r="F7" s="728">
        <v>270</v>
      </c>
      <c r="G7" s="728">
        <v>432</v>
      </c>
      <c r="H7" s="728">
        <v>745</v>
      </c>
      <c r="I7" s="728">
        <v>3376</v>
      </c>
      <c r="J7" s="728">
        <v>264</v>
      </c>
      <c r="K7" s="728">
        <v>1747</v>
      </c>
      <c r="L7" s="730">
        <v>588</v>
      </c>
      <c r="M7" s="730">
        <v>124</v>
      </c>
      <c r="N7" s="775">
        <v>3232</v>
      </c>
    </row>
    <row r="8" spans="1:14" s="777" customFormat="1" ht="15" customHeight="1">
      <c r="A8" s="707" t="s">
        <v>1064</v>
      </c>
      <c r="B8" s="734">
        <v>27096</v>
      </c>
      <c r="C8" s="734">
        <v>7664</v>
      </c>
      <c r="D8" s="734">
        <v>4117</v>
      </c>
      <c r="E8" s="734">
        <v>3927</v>
      </c>
      <c r="F8" s="734">
        <v>307</v>
      </c>
      <c r="G8" s="734">
        <v>486</v>
      </c>
      <c r="H8" s="734">
        <v>834</v>
      </c>
      <c r="I8" s="734">
        <v>3789</v>
      </c>
      <c r="J8" s="734">
        <v>286</v>
      </c>
      <c r="K8" s="734">
        <v>1868</v>
      </c>
      <c r="L8" s="736">
        <v>532</v>
      </c>
      <c r="M8" s="736">
        <v>118</v>
      </c>
      <c r="N8" s="776">
        <v>3168</v>
      </c>
    </row>
    <row r="9" spans="1:14" s="688" customFormat="1" ht="15" customHeight="1">
      <c r="A9" s="704" t="s">
        <v>584</v>
      </c>
      <c r="B9" s="728">
        <v>2408</v>
      </c>
      <c r="C9" s="728">
        <v>665</v>
      </c>
      <c r="D9" s="728">
        <v>429</v>
      </c>
      <c r="E9" s="728">
        <v>379</v>
      </c>
      <c r="F9" s="728">
        <v>34</v>
      </c>
      <c r="G9" s="728">
        <v>33</v>
      </c>
      <c r="H9" s="728">
        <v>105</v>
      </c>
      <c r="I9" s="728">
        <v>352</v>
      </c>
      <c r="J9" s="728">
        <v>22</v>
      </c>
      <c r="K9" s="728">
        <v>110</v>
      </c>
      <c r="L9" s="730">
        <v>58</v>
      </c>
      <c r="M9" s="730">
        <v>9</v>
      </c>
      <c r="N9" s="778">
        <v>212</v>
      </c>
    </row>
    <row r="10" spans="1:14" s="688" customFormat="1" ht="15" customHeight="1">
      <c r="A10" s="704" t="s">
        <v>585</v>
      </c>
      <c r="B10" s="728">
        <v>1112</v>
      </c>
      <c r="C10" s="728">
        <v>257</v>
      </c>
      <c r="D10" s="728">
        <v>170</v>
      </c>
      <c r="E10" s="728">
        <v>135</v>
      </c>
      <c r="F10" s="728">
        <v>13</v>
      </c>
      <c r="G10" s="728">
        <v>20</v>
      </c>
      <c r="H10" s="728">
        <v>35</v>
      </c>
      <c r="I10" s="728">
        <v>105</v>
      </c>
      <c r="J10" s="728">
        <v>7</v>
      </c>
      <c r="K10" s="728">
        <v>135</v>
      </c>
      <c r="L10" s="730">
        <v>39</v>
      </c>
      <c r="M10" s="730">
        <v>9</v>
      </c>
      <c r="N10" s="778">
        <v>187</v>
      </c>
    </row>
    <row r="11" spans="1:14" s="688" customFormat="1" ht="15" customHeight="1">
      <c r="A11" s="704" t="s">
        <v>586</v>
      </c>
      <c r="B11" s="728">
        <v>1270</v>
      </c>
      <c r="C11" s="728">
        <v>454</v>
      </c>
      <c r="D11" s="728">
        <v>178</v>
      </c>
      <c r="E11" s="728">
        <v>143</v>
      </c>
      <c r="F11" s="728">
        <v>19</v>
      </c>
      <c r="G11" s="728">
        <v>23</v>
      </c>
      <c r="H11" s="728">
        <v>38</v>
      </c>
      <c r="I11" s="728">
        <v>127</v>
      </c>
      <c r="J11" s="728">
        <v>13</v>
      </c>
      <c r="K11" s="728">
        <v>140</v>
      </c>
      <c r="L11" s="730">
        <v>17</v>
      </c>
      <c r="M11" s="730">
        <v>10</v>
      </c>
      <c r="N11" s="778">
        <v>108</v>
      </c>
    </row>
    <row r="12" spans="1:14" s="688" customFormat="1" ht="15" customHeight="1">
      <c r="A12" s="704" t="s">
        <v>587</v>
      </c>
      <c r="B12" s="728">
        <v>679</v>
      </c>
      <c r="C12" s="728">
        <v>220</v>
      </c>
      <c r="D12" s="728">
        <v>87</v>
      </c>
      <c r="E12" s="728">
        <v>98</v>
      </c>
      <c r="F12" s="728">
        <v>9</v>
      </c>
      <c r="G12" s="728">
        <v>40</v>
      </c>
      <c r="H12" s="728">
        <v>28</v>
      </c>
      <c r="I12" s="728">
        <v>68</v>
      </c>
      <c r="J12" s="728">
        <v>21</v>
      </c>
      <c r="K12" s="728">
        <v>43</v>
      </c>
      <c r="L12" s="730">
        <v>14</v>
      </c>
      <c r="M12" s="730">
        <v>3</v>
      </c>
      <c r="N12" s="778">
        <v>48</v>
      </c>
    </row>
    <row r="13" spans="1:14" s="688" customFormat="1" ht="15" customHeight="1">
      <c r="A13" s="704" t="s">
        <v>588</v>
      </c>
      <c r="B13" s="728">
        <v>1387</v>
      </c>
      <c r="C13" s="728">
        <v>354</v>
      </c>
      <c r="D13" s="728">
        <v>225</v>
      </c>
      <c r="E13" s="728">
        <v>206</v>
      </c>
      <c r="F13" s="728">
        <v>15</v>
      </c>
      <c r="G13" s="728">
        <v>20</v>
      </c>
      <c r="H13" s="728">
        <v>51</v>
      </c>
      <c r="I13" s="728">
        <v>216</v>
      </c>
      <c r="J13" s="728">
        <v>18</v>
      </c>
      <c r="K13" s="728">
        <v>106</v>
      </c>
      <c r="L13" s="730">
        <v>23</v>
      </c>
      <c r="M13" s="730">
        <v>5</v>
      </c>
      <c r="N13" s="778">
        <v>148</v>
      </c>
    </row>
    <row r="14" spans="1:14" s="688" customFormat="1" ht="15" customHeight="1">
      <c r="A14" s="704" t="s">
        <v>589</v>
      </c>
      <c r="B14" s="728">
        <v>2951</v>
      </c>
      <c r="C14" s="728">
        <v>836</v>
      </c>
      <c r="D14" s="728">
        <v>393</v>
      </c>
      <c r="E14" s="728">
        <v>337</v>
      </c>
      <c r="F14" s="728">
        <v>21</v>
      </c>
      <c r="G14" s="728">
        <v>24</v>
      </c>
      <c r="H14" s="728">
        <v>84</v>
      </c>
      <c r="I14" s="728">
        <v>561</v>
      </c>
      <c r="J14" s="728">
        <v>32</v>
      </c>
      <c r="K14" s="728">
        <v>202</v>
      </c>
      <c r="L14" s="730">
        <v>51</v>
      </c>
      <c r="M14" s="730">
        <v>9</v>
      </c>
      <c r="N14" s="778">
        <v>401</v>
      </c>
    </row>
    <row r="15" spans="1:14" s="688" customFormat="1" ht="15" customHeight="1">
      <c r="A15" s="704" t="s">
        <v>590</v>
      </c>
      <c r="B15" s="728">
        <v>5130</v>
      </c>
      <c r="C15" s="728">
        <v>1438</v>
      </c>
      <c r="D15" s="728">
        <v>811</v>
      </c>
      <c r="E15" s="728">
        <v>803</v>
      </c>
      <c r="F15" s="728">
        <v>89</v>
      </c>
      <c r="G15" s="728">
        <v>98</v>
      </c>
      <c r="H15" s="728">
        <v>185</v>
      </c>
      <c r="I15" s="728">
        <v>650</v>
      </c>
      <c r="J15" s="728">
        <v>36</v>
      </c>
      <c r="K15" s="728">
        <v>235</v>
      </c>
      <c r="L15" s="730">
        <v>116</v>
      </c>
      <c r="M15" s="730">
        <v>10</v>
      </c>
      <c r="N15" s="778">
        <v>659</v>
      </c>
    </row>
    <row r="16" spans="1:14" s="688" customFormat="1" ht="15" customHeight="1">
      <c r="A16" s="704" t="s">
        <v>591</v>
      </c>
      <c r="B16" s="728">
        <v>660</v>
      </c>
      <c r="C16" s="728">
        <v>176</v>
      </c>
      <c r="D16" s="728">
        <v>89</v>
      </c>
      <c r="E16" s="728">
        <v>98</v>
      </c>
      <c r="F16" s="728">
        <v>7</v>
      </c>
      <c r="G16" s="728">
        <v>15</v>
      </c>
      <c r="H16" s="728">
        <v>23</v>
      </c>
      <c r="I16" s="728">
        <v>81</v>
      </c>
      <c r="J16" s="728">
        <v>8</v>
      </c>
      <c r="K16" s="728">
        <v>51</v>
      </c>
      <c r="L16" s="730">
        <v>11</v>
      </c>
      <c r="M16" s="730">
        <v>3</v>
      </c>
      <c r="N16" s="778">
        <v>98</v>
      </c>
    </row>
    <row r="17" spans="1:14" s="688" customFormat="1" ht="15" customHeight="1">
      <c r="A17" s="704" t="s">
        <v>592</v>
      </c>
      <c r="B17" s="728">
        <v>1570</v>
      </c>
      <c r="C17" s="728">
        <v>493</v>
      </c>
      <c r="D17" s="728">
        <v>223</v>
      </c>
      <c r="E17" s="728">
        <v>245</v>
      </c>
      <c r="F17" s="728">
        <v>13</v>
      </c>
      <c r="G17" s="728">
        <v>20</v>
      </c>
      <c r="H17" s="728">
        <v>21</v>
      </c>
      <c r="I17" s="728">
        <v>226</v>
      </c>
      <c r="J17" s="728">
        <v>18</v>
      </c>
      <c r="K17" s="728">
        <v>133</v>
      </c>
      <c r="L17" s="730">
        <v>7</v>
      </c>
      <c r="M17" s="730">
        <v>4</v>
      </c>
      <c r="N17" s="778">
        <v>167</v>
      </c>
    </row>
    <row r="18" spans="1:14" s="688" customFormat="1" ht="15" customHeight="1">
      <c r="A18" s="704" t="s">
        <v>593</v>
      </c>
      <c r="B18" s="728">
        <v>750</v>
      </c>
      <c r="C18" s="728">
        <v>257</v>
      </c>
      <c r="D18" s="728">
        <v>94</v>
      </c>
      <c r="E18" s="728">
        <v>76</v>
      </c>
      <c r="F18" s="728">
        <v>2</v>
      </c>
      <c r="G18" s="728">
        <v>11</v>
      </c>
      <c r="H18" s="728">
        <v>25</v>
      </c>
      <c r="I18" s="728">
        <v>118</v>
      </c>
      <c r="J18" s="728">
        <v>11</v>
      </c>
      <c r="K18" s="728">
        <v>53</v>
      </c>
      <c r="L18" s="730">
        <v>12</v>
      </c>
      <c r="M18" s="730">
        <v>8</v>
      </c>
      <c r="N18" s="778">
        <v>83</v>
      </c>
    </row>
    <row r="19" spans="1:14" s="688" customFormat="1" ht="15" customHeight="1">
      <c r="A19" s="704" t="s">
        <v>594</v>
      </c>
      <c r="B19" s="728">
        <v>1224</v>
      </c>
      <c r="C19" s="728">
        <v>319</v>
      </c>
      <c r="D19" s="728">
        <v>157</v>
      </c>
      <c r="E19" s="728">
        <v>179</v>
      </c>
      <c r="F19" s="728">
        <v>13</v>
      </c>
      <c r="G19" s="728">
        <v>22</v>
      </c>
      <c r="H19" s="728">
        <v>20</v>
      </c>
      <c r="I19" s="728">
        <v>121</v>
      </c>
      <c r="J19" s="728">
        <v>10</v>
      </c>
      <c r="K19" s="728">
        <v>145</v>
      </c>
      <c r="L19" s="730">
        <v>19</v>
      </c>
      <c r="M19" s="730">
        <v>7</v>
      </c>
      <c r="N19" s="778">
        <v>212</v>
      </c>
    </row>
    <row r="20" spans="1:14" s="688" customFormat="1" ht="15" customHeight="1">
      <c r="A20" s="704" t="s">
        <v>595</v>
      </c>
      <c r="B20" s="728">
        <v>3254</v>
      </c>
      <c r="C20" s="728">
        <v>954</v>
      </c>
      <c r="D20" s="728">
        <v>503</v>
      </c>
      <c r="E20" s="728">
        <v>337</v>
      </c>
      <c r="F20" s="728">
        <v>26</v>
      </c>
      <c r="G20" s="728">
        <v>48</v>
      </c>
      <c r="H20" s="728">
        <v>68</v>
      </c>
      <c r="I20" s="728">
        <v>598</v>
      </c>
      <c r="J20" s="728">
        <v>18</v>
      </c>
      <c r="K20" s="728">
        <v>239</v>
      </c>
      <c r="L20" s="730">
        <v>50</v>
      </c>
      <c r="M20" s="730">
        <v>17</v>
      </c>
      <c r="N20" s="778">
        <v>396</v>
      </c>
    </row>
    <row r="21" spans="1:14" s="688" customFormat="1" ht="15" customHeight="1">
      <c r="A21" s="704" t="s">
        <v>596</v>
      </c>
      <c r="B21" s="728">
        <v>615</v>
      </c>
      <c r="C21" s="728">
        <v>208</v>
      </c>
      <c r="D21" s="728">
        <v>72</v>
      </c>
      <c r="E21" s="728">
        <v>114</v>
      </c>
      <c r="F21" s="728">
        <v>7</v>
      </c>
      <c r="G21" s="728">
        <v>14</v>
      </c>
      <c r="H21" s="728">
        <v>24</v>
      </c>
      <c r="I21" s="728">
        <v>67</v>
      </c>
      <c r="J21" s="728">
        <v>7</v>
      </c>
      <c r="K21" s="728">
        <v>33</v>
      </c>
      <c r="L21" s="730">
        <v>12</v>
      </c>
      <c r="M21" s="730">
        <v>2</v>
      </c>
      <c r="N21" s="778">
        <v>55</v>
      </c>
    </row>
    <row r="22" spans="1:14" s="688" customFormat="1" ht="15" customHeight="1">
      <c r="A22" s="704" t="s">
        <v>597</v>
      </c>
      <c r="B22" s="728">
        <v>808</v>
      </c>
      <c r="C22" s="728">
        <v>245</v>
      </c>
      <c r="D22" s="728">
        <v>140</v>
      </c>
      <c r="E22" s="728">
        <v>114</v>
      </c>
      <c r="F22" s="728">
        <v>13</v>
      </c>
      <c r="G22" s="728">
        <v>19</v>
      </c>
      <c r="H22" s="728">
        <v>29</v>
      </c>
      <c r="I22" s="728">
        <v>80</v>
      </c>
      <c r="J22" s="728">
        <v>22</v>
      </c>
      <c r="K22" s="728">
        <v>44</v>
      </c>
      <c r="L22" s="730">
        <v>25</v>
      </c>
      <c r="M22" s="730">
        <v>3</v>
      </c>
      <c r="N22" s="778">
        <v>74</v>
      </c>
    </row>
    <row r="23" spans="1:14" s="688" customFormat="1" ht="15" customHeight="1">
      <c r="A23" s="704" t="s">
        <v>458</v>
      </c>
      <c r="B23" s="728">
        <v>2544</v>
      </c>
      <c r="C23" s="728">
        <v>556</v>
      </c>
      <c r="D23" s="728">
        <v>446</v>
      </c>
      <c r="E23" s="728">
        <v>534</v>
      </c>
      <c r="F23" s="728">
        <v>17</v>
      </c>
      <c r="G23" s="728">
        <v>68</v>
      </c>
      <c r="H23" s="728">
        <v>79</v>
      </c>
      <c r="I23" s="728">
        <v>349</v>
      </c>
      <c r="J23" s="728">
        <v>24</v>
      </c>
      <c r="K23" s="728">
        <v>154</v>
      </c>
      <c r="L23" s="730">
        <v>57</v>
      </c>
      <c r="M23" s="730">
        <v>11</v>
      </c>
      <c r="N23" s="778">
        <v>249</v>
      </c>
    </row>
    <row r="24" spans="1:14" s="688" customFormat="1" ht="15" customHeight="1">
      <c r="A24" s="704" t="s">
        <v>1070</v>
      </c>
      <c r="B24" s="728">
        <v>734</v>
      </c>
      <c r="C24" s="728">
        <v>232</v>
      </c>
      <c r="D24" s="728">
        <v>100</v>
      </c>
      <c r="E24" s="728">
        <v>129</v>
      </c>
      <c r="F24" s="728">
        <v>9</v>
      </c>
      <c r="G24" s="728">
        <v>11</v>
      </c>
      <c r="H24" s="728">
        <v>19</v>
      </c>
      <c r="I24" s="728">
        <v>70</v>
      </c>
      <c r="J24" s="728">
        <v>19</v>
      </c>
      <c r="K24" s="728">
        <v>45</v>
      </c>
      <c r="L24" s="730">
        <v>21</v>
      </c>
      <c r="M24" s="730">
        <v>8</v>
      </c>
      <c r="N24" s="778">
        <v>71</v>
      </c>
    </row>
    <row r="25" spans="1:14" ht="15" customHeight="1"/>
    <row r="26" spans="1:14" ht="15" customHeight="1"/>
    <row r="27" spans="1:14" ht="15" customHeight="1"/>
    <row r="28" spans="1:14" ht="15" customHeight="1"/>
    <row r="29" spans="1:14" ht="15" customHeight="1"/>
  </sheetData>
  <mergeCells count="17">
    <mergeCell ref="A1:H1"/>
    <mergeCell ref="I1:N1"/>
    <mergeCell ref="A2:N2"/>
    <mergeCell ref="A3:A6"/>
    <mergeCell ref="B3:B6"/>
    <mergeCell ref="C3:C6"/>
    <mergeCell ref="D3:D6"/>
    <mergeCell ref="E3:E6"/>
    <mergeCell ref="F3:F6"/>
    <mergeCell ref="G3:G6"/>
    <mergeCell ref="N3:N6"/>
    <mergeCell ref="H3:H6"/>
    <mergeCell ref="I3:I6"/>
    <mergeCell ref="J3:J6"/>
    <mergeCell ref="K3:K6"/>
    <mergeCell ref="L3:L6"/>
    <mergeCell ref="M3:M6"/>
  </mergeCells>
  <hyperlinks>
    <hyperlink ref="A2" location="'spis tablic'!A1" display="'spis tablic'!A1" xr:uid="{00000000-0004-0000-4A00-000000000000}"/>
    <hyperlink ref="A2:N2" location="'Spis tablic_DZIAŁ V'!A1" display="'Spis tablic_DZIAŁ V'!A1" xr:uid="{00000000-0004-0000-4A00-000001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O185"/>
  <sheetViews>
    <sheetView topLeftCell="D22" zoomScaleNormal="100" workbookViewId="0">
      <selection activeCell="B28" sqref="B28"/>
    </sheetView>
  </sheetViews>
  <sheetFormatPr defaultColWidth="9.109375" defaultRowHeight="11.4"/>
  <cols>
    <col min="1" max="1" width="25.6640625" style="688" customWidth="1"/>
    <col min="2" max="14" width="16.6640625" style="688" customWidth="1"/>
    <col min="15" max="15" width="9.109375" style="687"/>
    <col min="16" max="16384" width="9.109375" style="688"/>
  </cols>
  <sheetData>
    <row r="1" spans="1:15" ht="50.1" customHeight="1">
      <c r="A1" s="2423" t="s">
        <v>2898</v>
      </c>
      <c r="B1" s="2424"/>
      <c r="C1" s="2424"/>
      <c r="D1" s="2424"/>
      <c r="E1" s="2424"/>
      <c r="F1" s="2424"/>
      <c r="G1" s="2424"/>
      <c r="H1" s="2424"/>
      <c r="I1" s="2423"/>
      <c r="J1" s="2424"/>
      <c r="K1" s="2424"/>
      <c r="L1" s="2424"/>
      <c r="M1" s="2424"/>
      <c r="N1" s="2424"/>
    </row>
    <row r="2" spans="1:15" s="780" customFormat="1" ht="24.9" customHeight="1">
      <c r="A2" s="2376" t="s">
        <v>11</v>
      </c>
      <c r="B2" s="2376"/>
      <c r="C2" s="2376"/>
      <c r="D2" s="2376"/>
      <c r="E2" s="2376"/>
      <c r="F2" s="2376"/>
      <c r="G2" s="2376"/>
      <c r="H2" s="2376"/>
      <c r="I2" s="2376"/>
      <c r="J2" s="2376"/>
      <c r="K2" s="2376"/>
      <c r="L2" s="2376"/>
      <c r="M2" s="2376"/>
      <c r="N2" s="2376"/>
      <c r="O2" s="779"/>
    </row>
    <row r="3" spans="1:15" s="706" customFormat="1" ht="24.9" customHeight="1">
      <c r="A3" s="2383" t="s">
        <v>360</v>
      </c>
      <c r="B3" s="2380" t="s">
        <v>951</v>
      </c>
      <c r="C3" s="2428" t="s">
        <v>2242</v>
      </c>
      <c r="D3" s="2428" t="s">
        <v>2243</v>
      </c>
      <c r="E3" s="2428" t="s">
        <v>2244</v>
      </c>
      <c r="F3" s="2428" t="s">
        <v>2245</v>
      </c>
      <c r="G3" s="2428" t="s">
        <v>2246</v>
      </c>
      <c r="H3" s="2428" t="s">
        <v>2223</v>
      </c>
      <c r="I3" s="2428" t="s">
        <v>2247</v>
      </c>
      <c r="J3" s="2403" t="s">
        <v>2249</v>
      </c>
      <c r="K3" s="2428" t="s">
        <v>2231</v>
      </c>
      <c r="L3" s="2428" t="s">
        <v>2230</v>
      </c>
      <c r="M3" s="2428" t="s">
        <v>2248</v>
      </c>
      <c r="N3" s="2403" t="s">
        <v>2204</v>
      </c>
      <c r="O3" s="719"/>
    </row>
    <row r="4" spans="1:15" s="706" customFormat="1" ht="24.9" customHeight="1">
      <c r="A4" s="2384"/>
      <c r="B4" s="2381"/>
      <c r="C4" s="2429"/>
      <c r="D4" s="2437"/>
      <c r="E4" s="2429"/>
      <c r="F4" s="2441"/>
      <c r="G4" s="2429"/>
      <c r="H4" s="2437"/>
      <c r="I4" s="2429"/>
      <c r="J4" s="2439"/>
      <c r="K4" s="2429"/>
      <c r="L4" s="2429"/>
      <c r="M4" s="2437"/>
      <c r="N4" s="2404"/>
      <c r="O4" s="719"/>
    </row>
    <row r="5" spans="1:15" s="706" customFormat="1" ht="24.9" customHeight="1">
      <c r="A5" s="2384"/>
      <c r="B5" s="2381"/>
      <c r="C5" s="2429"/>
      <c r="D5" s="2437"/>
      <c r="E5" s="2429"/>
      <c r="F5" s="2441"/>
      <c r="G5" s="2429"/>
      <c r="H5" s="2437"/>
      <c r="I5" s="2429"/>
      <c r="J5" s="2439"/>
      <c r="K5" s="2429"/>
      <c r="L5" s="2429"/>
      <c r="M5" s="2437"/>
      <c r="N5" s="2404"/>
      <c r="O5" s="719"/>
    </row>
    <row r="6" spans="1:15" s="706" customFormat="1" ht="24.9" customHeight="1">
      <c r="A6" s="2385"/>
      <c r="B6" s="2394"/>
      <c r="C6" s="2430"/>
      <c r="D6" s="2438"/>
      <c r="E6" s="2430"/>
      <c r="F6" s="2442"/>
      <c r="G6" s="2430"/>
      <c r="H6" s="2438"/>
      <c r="I6" s="2430"/>
      <c r="J6" s="2440"/>
      <c r="K6" s="2430"/>
      <c r="L6" s="2430"/>
      <c r="M6" s="2438"/>
      <c r="N6" s="2405"/>
      <c r="O6" s="719"/>
    </row>
    <row r="7" spans="1:15" ht="21" customHeight="1">
      <c r="A7" s="2426" t="s">
        <v>1047</v>
      </c>
      <c r="B7" s="2426"/>
      <c r="C7" s="2426"/>
      <c r="D7" s="2426"/>
      <c r="E7" s="2426"/>
      <c r="F7" s="2426"/>
      <c r="G7" s="2426"/>
      <c r="H7" s="2426"/>
      <c r="I7" s="2426"/>
      <c r="J7" s="2426"/>
      <c r="K7" s="2426"/>
      <c r="L7" s="2426"/>
      <c r="M7" s="2426"/>
      <c r="N7" s="2426"/>
    </row>
    <row r="8" spans="1:15" s="706" customFormat="1" ht="15" customHeight="1">
      <c r="A8" s="704" t="s">
        <v>2894</v>
      </c>
      <c r="B8" s="728">
        <v>534689</v>
      </c>
      <c r="C8" s="728">
        <v>117294</v>
      </c>
      <c r="D8" s="728">
        <v>81704</v>
      </c>
      <c r="E8" s="728">
        <v>48384</v>
      </c>
      <c r="F8" s="728">
        <v>4701</v>
      </c>
      <c r="G8" s="728">
        <v>6208</v>
      </c>
      <c r="H8" s="728">
        <v>12935</v>
      </c>
      <c r="I8" s="728">
        <v>71931</v>
      </c>
      <c r="J8" s="728">
        <v>5050</v>
      </c>
      <c r="K8" s="728">
        <v>71474</v>
      </c>
      <c r="L8" s="728">
        <v>48610</v>
      </c>
      <c r="M8" s="728">
        <v>8196</v>
      </c>
      <c r="N8" s="775">
        <v>58202</v>
      </c>
      <c r="O8" s="719"/>
    </row>
    <row r="9" spans="1:15" s="706" customFormat="1" ht="15" customHeight="1">
      <c r="A9" s="707" t="s">
        <v>1064</v>
      </c>
      <c r="B9" s="734">
        <v>542034</v>
      </c>
      <c r="C9" s="734">
        <v>115318</v>
      </c>
      <c r="D9" s="734">
        <v>77881</v>
      </c>
      <c r="E9" s="734">
        <v>48675</v>
      </c>
      <c r="F9" s="734">
        <v>5142</v>
      </c>
      <c r="G9" s="734">
        <v>5984</v>
      </c>
      <c r="H9" s="734">
        <v>12374</v>
      </c>
      <c r="I9" s="734">
        <v>83967</v>
      </c>
      <c r="J9" s="734">
        <v>5424</v>
      </c>
      <c r="K9" s="734">
        <v>75282</v>
      </c>
      <c r="L9" s="734">
        <v>47434</v>
      </c>
      <c r="M9" s="734">
        <v>9033</v>
      </c>
      <c r="N9" s="776">
        <v>55520</v>
      </c>
      <c r="O9" s="719"/>
    </row>
    <row r="10" spans="1:15" s="706" customFormat="1" ht="15" customHeight="1">
      <c r="A10" s="704" t="s">
        <v>584</v>
      </c>
      <c r="B10" s="728">
        <v>41612</v>
      </c>
      <c r="C10" s="728">
        <v>9957</v>
      </c>
      <c r="D10" s="728">
        <v>6508</v>
      </c>
      <c r="E10" s="728">
        <v>4153</v>
      </c>
      <c r="F10" s="728">
        <v>446</v>
      </c>
      <c r="G10" s="728">
        <v>276</v>
      </c>
      <c r="H10" s="728">
        <v>1412</v>
      </c>
      <c r="I10" s="728">
        <v>8172</v>
      </c>
      <c r="J10" s="728">
        <v>217</v>
      </c>
      <c r="K10" s="728">
        <v>3789</v>
      </c>
      <c r="L10" s="728">
        <v>2991</v>
      </c>
      <c r="M10" s="728">
        <v>276</v>
      </c>
      <c r="N10" s="775">
        <v>3415</v>
      </c>
      <c r="O10" s="719"/>
    </row>
    <row r="11" spans="1:15" s="706" customFormat="1" ht="15" customHeight="1">
      <c r="A11" s="704" t="s">
        <v>1071</v>
      </c>
      <c r="B11" s="728">
        <v>22994</v>
      </c>
      <c r="C11" s="728">
        <v>3805</v>
      </c>
      <c r="D11" s="728">
        <v>3267</v>
      </c>
      <c r="E11" s="728">
        <v>1681</v>
      </c>
      <c r="F11" s="728">
        <v>170</v>
      </c>
      <c r="G11" s="728">
        <v>229</v>
      </c>
      <c r="H11" s="728">
        <v>457</v>
      </c>
      <c r="I11" s="728">
        <v>2164</v>
      </c>
      <c r="J11" s="728">
        <v>99</v>
      </c>
      <c r="K11" s="728">
        <v>5345</v>
      </c>
      <c r="L11" s="728">
        <v>2686</v>
      </c>
      <c r="M11" s="728">
        <v>254</v>
      </c>
      <c r="N11" s="775">
        <v>2837</v>
      </c>
      <c r="O11" s="719"/>
    </row>
    <row r="12" spans="1:15" s="706" customFormat="1" ht="15" customHeight="1">
      <c r="A12" s="704" t="s">
        <v>586</v>
      </c>
      <c r="B12" s="728">
        <v>23867</v>
      </c>
      <c r="C12" s="728">
        <v>6350</v>
      </c>
      <c r="D12" s="728">
        <v>2907</v>
      </c>
      <c r="E12" s="728">
        <v>1407</v>
      </c>
      <c r="F12" s="728">
        <v>247</v>
      </c>
      <c r="G12" s="728">
        <v>249</v>
      </c>
      <c r="H12" s="728">
        <v>555</v>
      </c>
      <c r="I12" s="728">
        <v>2758</v>
      </c>
      <c r="J12" s="728">
        <v>160</v>
      </c>
      <c r="K12" s="728">
        <v>4843</v>
      </c>
      <c r="L12" s="728">
        <v>1162</v>
      </c>
      <c r="M12" s="728">
        <v>301</v>
      </c>
      <c r="N12" s="775">
        <v>2928</v>
      </c>
      <c r="O12" s="719"/>
    </row>
    <row r="13" spans="1:15" s="706" customFormat="1" ht="15" customHeight="1">
      <c r="A13" s="704" t="s">
        <v>587</v>
      </c>
      <c r="B13" s="728">
        <v>12559</v>
      </c>
      <c r="C13" s="728">
        <v>3005</v>
      </c>
      <c r="D13" s="728">
        <v>1677</v>
      </c>
      <c r="E13" s="728">
        <v>1238</v>
      </c>
      <c r="F13" s="728">
        <v>128</v>
      </c>
      <c r="G13" s="728">
        <v>493</v>
      </c>
      <c r="H13" s="728">
        <v>330</v>
      </c>
      <c r="I13" s="728">
        <v>1090</v>
      </c>
      <c r="J13" s="728">
        <v>252</v>
      </c>
      <c r="K13" s="728">
        <v>1920</v>
      </c>
      <c r="L13" s="728">
        <v>1590</v>
      </c>
      <c r="M13" s="728">
        <v>66</v>
      </c>
      <c r="N13" s="775">
        <v>770</v>
      </c>
      <c r="O13" s="719"/>
    </row>
    <row r="14" spans="1:15" s="706" customFormat="1" ht="15" customHeight="1">
      <c r="A14" s="704" t="s">
        <v>588</v>
      </c>
      <c r="B14" s="728">
        <v>33524</v>
      </c>
      <c r="C14" s="728">
        <v>6938</v>
      </c>
      <c r="D14" s="728">
        <v>4418</v>
      </c>
      <c r="E14" s="728">
        <v>3530</v>
      </c>
      <c r="F14" s="728">
        <v>318</v>
      </c>
      <c r="G14" s="728">
        <v>468</v>
      </c>
      <c r="H14" s="728">
        <v>626</v>
      </c>
      <c r="I14" s="728">
        <v>4212</v>
      </c>
      <c r="J14" s="728">
        <v>364</v>
      </c>
      <c r="K14" s="728">
        <v>5995</v>
      </c>
      <c r="L14" s="728">
        <v>3243</v>
      </c>
      <c r="M14" s="728">
        <v>658</v>
      </c>
      <c r="N14" s="775">
        <v>2754</v>
      </c>
      <c r="O14" s="719"/>
    </row>
    <row r="15" spans="1:15" s="706" customFormat="1" ht="15" customHeight="1">
      <c r="A15" s="704" t="s">
        <v>589</v>
      </c>
      <c r="B15" s="728">
        <v>59421</v>
      </c>
      <c r="C15" s="728">
        <v>13078</v>
      </c>
      <c r="D15" s="728">
        <v>8208</v>
      </c>
      <c r="E15" s="728">
        <v>4679</v>
      </c>
      <c r="F15" s="728">
        <v>361</v>
      </c>
      <c r="G15" s="728">
        <v>481</v>
      </c>
      <c r="H15" s="728">
        <v>1418</v>
      </c>
      <c r="I15" s="728">
        <v>11890</v>
      </c>
      <c r="J15" s="728">
        <v>710</v>
      </c>
      <c r="K15" s="728">
        <v>7567</v>
      </c>
      <c r="L15" s="728">
        <v>3901</v>
      </c>
      <c r="M15" s="728">
        <v>309</v>
      </c>
      <c r="N15" s="775">
        <v>6819</v>
      </c>
      <c r="O15" s="719"/>
    </row>
    <row r="16" spans="1:15" s="706" customFormat="1" ht="15" customHeight="1">
      <c r="A16" s="704" t="s">
        <v>590</v>
      </c>
      <c r="B16" s="728">
        <v>104582</v>
      </c>
      <c r="C16" s="728">
        <v>22297</v>
      </c>
      <c r="D16" s="728">
        <v>16662</v>
      </c>
      <c r="E16" s="728">
        <v>11282</v>
      </c>
      <c r="F16" s="728">
        <v>885</v>
      </c>
      <c r="G16" s="728">
        <v>1088</v>
      </c>
      <c r="H16" s="728">
        <v>2804</v>
      </c>
      <c r="I16" s="728">
        <v>14558</v>
      </c>
      <c r="J16" s="728">
        <v>705</v>
      </c>
      <c r="K16" s="728">
        <v>9822</v>
      </c>
      <c r="L16" s="728">
        <v>12712</v>
      </c>
      <c r="M16" s="728">
        <v>692</v>
      </c>
      <c r="N16" s="775">
        <v>11075</v>
      </c>
      <c r="O16" s="719"/>
    </row>
    <row r="17" spans="1:15" s="706" customFormat="1" ht="15" customHeight="1">
      <c r="A17" s="704" t="s">
        <v>591</v>
      </c>
      <c r="B17" s="728">
        <v>11438</v>
      </c>
      <c r="C17" s="728">
        <v>2464</v>
      </c>
      <c r="D17" s="728">
        <v>1821</v>
      </c>
      <c r="E17" s="728">
        <v>983</v>
      </c>
      <c r="F17" s="728">
        <v>95</v>
      </c>
      <c r="G17" s="728">
        <v>94</v>
      </c>
      <c r="H17" s="728">
        <v>272</v>
      </c>
      <c r="I17" s="728">
        <v>1510</v>
      </c>
      <c r="J17" s="728">
        <v>73</v>
      </c>
      <c r="K17" s="728">
        <v>1908</v>
      </c>
      <c r="L17" s="728">
        <v>813</v>
      </c>
      <c r="M17" s="728">
        <v>77</v>
      </c>
      <c r="N17" s="775">
        <v>1328</v>
      </c>
      <c r="O17" s="719"/>
    </row>
    <row r="18" spans="1:15" s="706" customFormat="1" ht="15" customHeight="1">
      <c r="A18" s="704" t="s">
        <v>592</v>
      </c>
      <c r="B18" s="728">
        <v>27400</v>
      </c>
      <c r="C18" s="728">
        <v>6897</v>
      </c>
      <c r="D18" s="728">
        <v>3765</v>
      </c>
      <c r="E18" s="728">
        <v>2743</v>
      </c>
      <c r="F18" s="728">
        <v>220</v>
      </c>
      <c r="G18" s="728">
        <v>323</v>
      </c>
      <c r="H18" s="728">
        <v>254</v>
      </c>
      <c r="I18" s="728">
        <v>5157</v>
      </c>
      <c r="J18" s="728">
        <v>399</v>
      </c>
      <c r="K18" s="728">
        <v>4551</v>
      </c>
      <c r="L18" s="728">
        <v>567</v>
      </c>
      <c r="M18" s="728">
        <v>115</v>
      </c>
      <c r="N18" s="775">
        <v>2409</v>
      </c>
      <c r="O18" s="719"/>
    </row>
    <row r="19" spans="1:15" s="706" customFormat="1" ht="15" customHeight="1">
      <c r="A19" s="704" t="s">
        <v>593</v>
      </c>
      <c r="B19" s="728">
        <v>12955</v>
      </c>
      <c r="C19" s="728">
        <v>3761</v>
      </c>
      <c r="D19" s="728">
        <v>1523</v>
      </c>
      <c r="E19" s="728">
        <v>1003</v>
      </c>
      <c r="F19" s="728">
        <v>45</v>
      </c>
      <c r="G19" s="728">
        <v>130</v>
      </c>
      <c r="H19" s="728">
        <v>389</v>
      </c>
      <c r="I19" s="728">
        <v>2087</v>
      </c>
      <c r="J19" s="728">
        <v>190</v>
      </c>
      <c r="K19" s="728">
        <v>1980</v>
      </c>
      <c r="L19" s="728">
        <v>413</v>
      </c>
      <c r="M19" s="728">
        <v>322</v>
      </c>
      <c r="N19" s="775">
        <v>1112</v>
      </c>
      <c r="O19" s="719"/>
    </row>
    <row r="20" spans="1:15" s="706" customFormat="1" ht="15" customHeight="1">
      <c r="A20" s="704" t="s">
        <v>594</v>
      </c>
      <c r="B20" s="728">
        <v>25387</v>
      </c>
      <c r="C20" s="728">
        <v>4699</v>
      </c>
      <c r="D20" s="728">
        <v>2899</v>
      </c>
      <c r="E20" s="728">
        <v>2275</v>
      </c>
      <c r="F20" s="728">
        <v>122</v>
      </c>
      <c r="G20" s="728">
        <v>189</v>
      </c>
      <c r="H20" s="728">
        <v>373</v>
      </c>
      <c r="I20" s="728">
        <v>2520</v>
      </c>
      <c r="J20" s="728">
        <v>496</v>
      </c>
      <c r="K20" s="728">
        <v>4047</v>
      </c>
      <c r="L20" s="728">
        <v>2034</v>
      </c>
      <c r="M20" s="728">
        <v>245</v>
      </c>
      <c r="N20" s="775">
        <v>5488</v>
      </c>
      <c r="O20" s="719"/>
    </row>
    <row r="21" spans="1:15" s="706" customFormat="1" ht="15" customHeight="1">
      <c r="A21" s="704" t="s">
        <v>595</v>
      </c>
      <c r="B21" s="728">
        <v>66067</v>
      </c>
      <c r="C21" s="728">
        <v>13159</v>
      </c>
      <c r="D21" s="728">
        <v>9252</v>
      </c>
      <c r="E21" s="728">
        <v>5006</v>
      </c>
      <c r="F21" s="728">
        <v>1223</v>
      </c>
      <c r="G21" s="728">
        <v>589</v>
      </c>
      <c r="H21" s="728">
        <v>1153</v>
      </c>
      <c r="I21" s="728">
        <v>11837</v>
      </c>
      <c r="J21" s="728">
        <v>247</v>
      </c>
      <c r="K21" s="728">
        <v>9603</v>
      </c>
      <c r="L21" s="728">
        <v>6480</v>
      </c>
      <c r="M21" s="728">
        <v>365</v>
      </c>
      <c r="N21" s="775">
        <v>7153</v>
      </c>
      <c r="O21" s="719"/>
    </row>
    <row r="22" spans="1:15" s="706" customFormat="1" ht="15" customHeight="1">
      <c r="A22" s="704" t="s">
        <v>596</v>
      </c>
      <c r="B22" s="728">
        <v>11886</v>
      </c>
      <c r="C22" s="728">
        <v>3181</v>
      </c>
      <c r="D22" s="728">
        <v>1375</v>
      </c>
      <c r="E22" s="728">
        <v>1642</v>
      </c>
      <c r="F22" s="728">
        <v>153</v>
      </c>
      <c r="G22" s="728">
        <v>158</v>
      </c>
      <c r="H22" s="728">
        <v>371</v>
      </c>
      <c r="I22" s="728">
        <v>1804</v>
      </c>
      <c r="J22" s="728">
        <v>118</v>
      </c>
      <c r="K22" s="728">
        <v>1209</v>
      </c>
      <c r="L22" s="728">
        <v>1068</v>
      </c>
      <c r="M22" s="728">
        <v>19</v>
      </c>
      <c r="N22" s="775">
        <v>788</v>
      </c>
      <c r="O22" s="719"/>
    </row>
    <row r="23" spans="1:15" s="706" customFormat="1" ht="15" customHeight="1">
      <c r="A23" s="704" t="s">
        <v>1072</v>
      </c>
      <c r="B23" s="728">
        <v>13787</v>
      </c>
      <c r="C23" s="728">
        <v>3329</v>
      </c>
      <c r="D23" s="728">
        <v>2506</v>
      </c>
      <c r="E23" s="728">
        <v>1385</v>
      </c>
      <c r="F23" s="728">
        <v>174</v>
      </c>
      <c r="G23" s="728">
        <v>140</v>
      </c>
      <c r="H23" s="728">
        <v>335</v>
      </c>
      <c r="I23" s="728">
        <v>1507</v>
      </c>
      <c r="J23" s="728">
        <v>271</v>
      </c>
      <c r="K23" s="728">
        <v>1280</v>
      </c>
      <c r="L23" s="728">
        <v>1745</v>
      </c>
      <c r="M23" s="728">
        <v>64</v>
      </c>
      <c r="N23" s="775">
        <v>1051</v>
      </c>
      <c r="O23" s="719"/>
    </row>
    <row r="24" spans="1:15" s="706" customFormat="1" ht="15" customHeight="1">
      <c r="A24" s="704" t="s">
        <v>458</v>
      </c>
      <c r="B24" s="728">
        <v>58456</v>
      </c>
      <c r="C24" s="728">
        <v>8726</v>
      </c>
      <c r="D24" s="728">
        <v>8522</v>
      </c>
      <c r="E24" s="728">
        <v>4443</v>
      </c>
      <c r="F24" s="728">
        <v>438</v>
      </c>
      <c r="G24" s="728">
        <v>902</v>
      </c>
      <c r="H24" s="728">
        <v>1359</v>
      </c>
      <c r="I24" s="728">
        <v>11460</v>
      </c>
      <c r="J24" s="728">
        <v>887</v>
      </c>
      <c r="K24" s="728">
        <v>8745</v>
      </c>
      <c r="L24" s="728">
        <v>3704</v>
      </c>
      <c r="M24" s="728">
        <v>4836</v>
      </c>
      <c r="N24" s="775">
        <v>4434</v>
      </c>
      <c r="O24" s="719"/>
    </row>
    <row r="25" spans="1:15" s="706" customFormat="1" ht="15" customHeight="1">
      <c r="A25" s="704" t="s">
        <v>1070</v>
      </c>
      <c r="B25" s="728">
        <v>16099</v>
      </c>
      <c r="C25" s="728">
        <v>3672</v>
      </c>
      <c r="D25" s="728">
        <v>2571</v>
      </c>
      <c r="E25" s="728">
        <v>1225</v>
      </c>
      <c r="F25" s="728">
        <v>117</v>
      </c>
      <c r="G25" s="728">
        <v>175</v>
      </c>
      <c r="H25" s="728">
        <v>266</v>
      </c>
      <c r="I25" s="728">
        <v>1241</v>
      </c>
      <c r="J25" s="728">
        <v>236</v>
      </c>
      <c r="K25" s="728">
        <v>2678</v>
      </c>
      <c r="L25" s="728">
        <v>2325</v>
      </c>
      <c r="M25" s="728">
        <v>434</v>
      </c>
      <c r="N25" s="775">
        <v>1159</v>
      </c>
      <c r="O25" s="719"/>
    </row>
    <row r="26" spans="1:15" s="777" customFormat="1" ht="21" customHeight="1">
      <c r="A26" s="2435" t="s">
        <v>1073</v>
      </c>
      <c r="B26" s="2436"/>
      <c r="C26" s="2436"/>
      <c r="D26" s="2436"/>
      <c r="E26" s="2436"/>
      <c r="F26" s="2436"/>
      <c r="G26" s="2436"/>
      <c r="H26" s="2436"/>
      <c r="I26" s="2436"/>
      <c r="J26" s="2436"/>
      <c r="K26" s="2436"/>
      <c r="L26" s="2436"/>
      <c r="M26" s="2436"/>
      <c r="N26" s="2436"/>
      <c r="O26" s="781"/>
    </row>
    <row r="27" spans="1:15" ht="15" customHeight="1">
      <c r="A27" s="704" t="s">
        <v>2894</v>
      </c>
      <c r="B27" s="728">
        <v>271726</v>
      </c>
      <c r="C27" s="728">
        <v>91685</v>
      </c>
      <c r="D27" s="728">
        <v>62486</v>
      </c>
      <c r="E27" s="728">
        <v>39212</v>
      </c>
      <c r="F27" s="728">
        <v>3421</v>
      </c>
      <c r="G27" s="728">
        <v>2865</v>
      </c>
      <c r="H27" s="728">
        <v>9358</v>
      </c>
      <c r="I27" s="728">
        <v>27287</v>
      </c>
      <c r="J27" s="728">
        <v>1827</v>
      </c>
      <c r="K27" s="679" t="s">
        <v>41</v>
      </c>
      <c r="L27" s="679" t="s">
        <v>41</v>
      </c>
      <c r="M27" s="730">
        <v>691</v>
      </c>
      <c r="N27" s="775">
        <v>32894</v>
      </c>
    </row>
    <row r="28" spans="1:15" ht="15" customHeight="1">
      <c r="A28" s="707" t="s">
        <v>1064</v>
      </c>
      <c r="B28" s="734">
        <v>268303</v>
      </c>
      <c r="C28" s="734">
        <v>91821</v>
      </c>
      <c r="D28" s="734">
        <v>60622</v>
      </c>
      <c r="E28" s="734">
        <v>38736</v>
      </c>
      <c r="F28" s="734">
        <v>3653</v>
      </c>
      <c r="G28" s="734">
        <v>2835</v>
      </c>
      <c r="H28" s="734">
        <v>9448</v>
      </c>
      <c r="I28" s="734">
        <v>27855</v>
      </c>
      <c r="J28" s="734">
        <v>1835</v>
      </c>
      <c r="K28" s="679" t="s">
        <v>41</v>
      </c>
      <c r="L28" s="679" t="s">
        <v>41</v>
      </c>
      <c r="M28" s="736">
        <v>1163</v>
      </c>
      <c r="N28" s="776">
        <v>30335</v>
      </c>
    </row>
    <row r="29" spans="1:15" s="783" customFormat="1" ht="15" customHeight="1">
      <c r="A29" s="704" t="s">
        <v>584</v>
      </c>
      <c r="B29" s="728">
        <v>23341</v>
      </c>
      <c r="C29" s="728">
        <v>8002</v>
      </c>
      <c r="D29" s="728">
        <v>5327</v>
      </c>
      <c r="E29" s="728">
        <v>3383</v>
      </c>
      <c r="F29" s="728">
        <v>276</v>
      </c>
      <c r="G29" s="728">
        <v>117</v>
      </c>
      <c r="H29" s="728">
        <v>1125</v>
      </c>
      <c r="I29" s="728">
        <v>2861</v>
      </c>
      <c r="J29" s="730">
        <v>65</v>
      </c>
      <c r="K29" s="679" t="s">
        <v>41</v>
      </c>
      <c r="L29" s="679" t="s">
        <v>41</v>
      </c>
      <c r="M29" s="730">
        <v>25</v>
      </c>
      <c r="N29" s="775">
        <v>2160</v>
      </c>
      <c r="O29" s="782"/>
    </row>
    <row r="30" spans="1:15" s="783" customFormat="1" ht="15" customHeight="1">
      <c r="A30" s="704" t="s">
        <v>1071</v>
      </c>
      <c r="B30" s="728">
        <v>9602</v>
      </c>
      <c r="C30" s="728">
        <v>3088</v>
      </c>
      <c r="D30" s="728">
        <v>2639</v>
      </c>
      <c r="E30" s="728">
        <v>1225</v>
      </c>
      <c r="F30" s="728">
        <v>132</v>
      </c>
      <c r="G30" s="728">
        <v>141</v>
      </c>
      <c r="H30" s="728">
        <v>367</v>
      </c>
      <c r="I30" s="728">
        <v>632</v>
      </c>
      <c r="J30" s="730">
        <v>10</v>
      </c>
      <c r="K30" s="679" t="s">
        <v>41</v>
      </c>
      <c r="L30" s="679" t="s">
        <v>41</v>
      </c>
      <c r="M30" s="730">
        <v>15</v>
      </c>
      <c r="N30" s="775">
        <v>1353</v>
      </c>
      <c r="O30" s="782"/>
    </row>
    <row r="31" spans="1:15" s="783" customFormat="1" ht="15" customHeight="1">
      <c r="A31" s="704" t="s">
        <v>586</v>
      </c>
      <c r="B31" s="728">
        <v>12269</v>
      </c>
      <c r="C31" s="728">
        <v>5375</v>
      </c>
      <c r="D31" s="728">
        <v>2368</v>
      </c>
      <c r="E31" s="728">
        <v>1117</v>
      </c>
      <c r="F31" s="728">
        <v>189</v>
      </c>
      <c r="G31" s="728">
        <v>147</v>
      </c>
      <c r="H31" s="728">
        <v>386</v>
      </c>
      <c r="I31" s="728">
        <v>1397</v>
      </c>
      <c r="J31" s="730">
        <v>39</v>
      </c>
      <c r="K31" s="679" t="s">
        <v>41</v>
      </c>
      <c r="L31" s="679" t="s">
        <v>41</v>
      </c>
      <c r="M31" s="730">
        <v>210</v>
      </c>
      <c r="N31" s="775">
        <v>1041</v>
      </c>
      <c r="O31" s="782"/>
    </row>
    <row r="32" spans="1:15" s="783" customFormat="1" ht="15" customHeight="1">
      <c r="A32" s="704" t="s">
        <v>587</v>
      </c>
      <c r="B32" s="728">
        <v>6021</v>
      </c>
      <c r="C32" s="728">
        <v>2525</v>
      </c>
      <c r="D32" s="728">
        <v>1023</v>
      </c>
      <c r="E32" s="728">
        <v>998</v>
      </c>
      <c r="F32" s="728">
        <v>59</v>
      </c>
      <c r="G32" s="728">
        <v>298</v>
      </c>
      <c r="H32" s="728">
        <v>288</v>
      </c>
      <c r="I32" s="728">
        <v>313</v>
      </c>
      <c r="J32" s="730">
        <v>164</v>
      </c>
      <c r="K32" s="679" t="s">
        <v>41</v>
      </c>
      <c r="L32" s="679" t="s">
        <v>41</v>
      </c>
      <c r="M32" s="730">
        <v>5</v>
      </c>
      <c r="N32" s="775">
        <v>348</v>
      </c>
      <c r="O32" s="782"/>
    </row>
    <row r="33" spans="1:15" s="783" customFormat="1" ht="15" customHeight="1">
      <c r="A33" s="704" t="s">
        <v>588</v>
      </c>
      <c r="B33" s="728">
        <v>14883</v>
      </c>
      <c r="C33" s="728">
        <v>5053</v>
      </c>
      <c r="D33" s="728">
        <v>3061</v>
      </c>
      <c r="E33" s="728">
        <v>2987</v>
      </c>
      <c r="F33" s="728">
        <v>131</v>
      </c>
      <c r="G33" s="728">
        <v>94</v>
      </c>
      <c r="H33" s="728">
        <v>481</v>
      </c>
      <c r="I33" s="728">
        <v>1014</v>
      </c>
      <c r="J33" s="730">
        <v>102</v>
      </c>
      <c r="K33" s="679" t="s">
        <v>41</v>
      </c>
      <c r="L33" s="679" t="s">
        <v>41</v>
      </c>
      <c r="M33" s="730">
        <v>450</v>
      </c>
      <c r="N33" s="775">
        <v>1510</v>
      </c>
      <c r="O33" s="782"/>
    </row>
    <row r="34" spans="1:15" s="783" customFormat="1" ht="15" customHeight="1">
      <c r="A34" s="704" t="s">
        <v>589</v>
      </c>
      <c r="B34" s="728">
        <v>32959</v>
      </c>
      <c r="C34" s="728">
        <v>11163</v>
      </c>
      <c r="D34" s="728">
        <v>6929</v>
      </c>
      <c r="E34" s="728">
        <v>3932</v>
      </c>
      <c r="F34" s="728">
        <v>262</v>
      </c>
      <c r="G34" s="728">
        <v>167</v>
      </c>
      <c r="H34" s="728">
        <v>1134</v>
      </c>
      <c r="I34" s="728">
        <v>4497</v>
      </c>
      <c r="J34" s="730">
        <v>398</v>
      </c>
      <c r="K34" s="679" t="s">
        <v>41</v>
      </c>
      <c r="L34" s="679" t="s">
        <v>41</v>
      </c>
      <c r="M34" s="730">
        <v>60</v>
      </c>
      <c r="N34" s="775">
        <v>4417</v>
      </c>
      <c r="O34" s="782"/>
    </row>
    <row r="35" spans="1:15" s="783" customFormat="1" ht="15" customHeight="1">
      <c r="A35" s="704" t="s">
        <v>590</v>
      </c>
      <c r="B35" s="728">
        <v>52248</v>
      </c>
      <c r="C35" s="728">
        <v>16042</v>
      </c>
      <c r="D35" s="728">
        <v>11671</v>
      </c>
      <c r="E35" s="728">
        <v>8756</v>
      </c>
      <c r="F35" s="728">
        <v>540</v>
      </c>
      <c r="G35" s="728">
        <v>519</v>
      </c>
      <c r="H35" s="728">
        <v>2100</v>
      </c>
      <c r="I35" s="728">
        <v>5094</v>
      </c>
      <c r="J35" s="730">
        <v>306</v>
      </c>
      <c r="K35" s="679" t="s">
        <v>41</v>
      </c>
      <c r="L35" s="679" t="s">
        <v>41</v>
      </c>
      <c r="M35" s="730">
        <v>10</v>
      </c>
      <c r="N35" s="775">
        <v>7210</v>
      </c>
      <c r="O35" s="782"/>
    </row>
    <row r="36" spans="1:15" s="783" customFormat="1" ht="15" customHeight="1">
      <c r="A36" s="704" t="s">
        <v>591</v>
      </c>
      <c r="B36" s="728">
        <v>6194</v>
      </c>
      <c r="C36" s="728">
        <v>2112</v>
      </c>
      <c r="D36" s="728">
        <v>1552</v>
      </c>
      <c r="E36" s="728">
        <v>785</v>
      </c>
      <c r="F36" s="728">
        <v>94</v>
      </c>
      <c r="G36" s="728">
        <v>65</v>
      </c>
      <c r="H36" s="728">
        <v>218</v>
      </c>
      <c r="I36" s="728">
        <v>669</v>
      </c>
      <c r="J36" s="730">
        <v>24</v>
      </c>
      <c r="K36" s="679" t="s">
        <v>41</v>
      </c>
      <c r="L36" s="679" t="s">
        <v>41</v>
      </c>
      <c r="M36" s="730">
        <v>22</v>
      </c>
      <c r="N36" s="775">
        <v>653</v>
      </c>
      <c r="O36" s="782"/>
    </row>
    <row r="37" spans="1:15" s="783" customFormat="1" ht="15" customHeight="1">
      <c r="A37" s="704" t="s">
        <v>592</v>
      </c>
      <c r="B37" s="728">
        <v>15409</v>
      </c>
      <c r="C37" s="728">
        <v>6024</v>
      </c>
      <c r="D37" s="728">
        <v>3321</v>
      </c>
      <c r="E37" s="728">
        <v>2329</v>
      </c>
      <c r="F37" s="728">
        <v>202</v>
      </c>
      <c r="G37" s="728">
        <v>142</v>
      </c>
      <c r="H37" s="728">
        <v>215</v>
      </c>
      <c r="I37" s="728">
        <v>1443</v>
      </c>
      <c r="J37" s="730">
        <v>270</v>
      </c>
      <c r="K37" s="679" t="s">
        <v>41</v>
      </c>
      <c r="L37" s="679" t="s">
        <v>41</v>
      </c>
      <c r="M37" s="679" t="s">
        <v>41</v>
      </c>
      <c r="N37" s="775">
        <v>1463</v>
      </c>
      <c r="O37" s="782"/>
    </row>
    <row r="38" spans="1:15" s="783" customFormat="1" ht="15" customHeight="1">
      <c r="A38" s="704" t="s">
        <v>593</v>
      </c>
      <c r="B38" s="728">
        <v>7236</v>
      </c>
      <c r="C38" s="728">
        <v>3264</v>
      </c>
      <c r="D38" s="728">
        <v>1275</v>
      </c>
      <c r="E38" s="728">
        <v>911</v>
      </c>
      <c r="F38" s="728">
        <v>44</v>
      </c>
      <c r="G38" s="728">
        <v>94</v>
      </c>
      <c r="H38" s="728">
        <v>267</v>
      </c>
      <c r="I38" s="728">
        <v>660</v>
      </c>
      <c r="J38" s="730">
        <v>49</v>
      </c>
      <c r="K38" s="679" t="s">
        <v>41</v>
      </c>
      <c r="L38" s="679" t="s">
        <v>41</v>
      </c>
      <c r="M38" s="730">
        <v>18</v>
      </c>
      <c r="N38" s="775">
        <v>654</v>
      </c>
      <c r="O38" s="782"/>
    </row>
    <row r="39" spans="1:15" s="783" customFormat="1" ht="15" customHeight="1">
      <c r="A39" s="704" t="s">
        <v>594</v>
      </c>
      <c r="B39" s="728">
        <v>10493</v>
      </c>
      <c r="C39" s="728">
        <v>3696</v>
      </c>
      <c r="D39" s="728">
        <v>2058</v>
      </c>
      <c r="E39" s="728">
        <v>1701</v>
      </c>
      <c r="F39" s="728">
        <v>98</v>
      </c>
      <c r="G39" s="728">
        <v>43</v>
      </c>
      <c r="H39" s="728">
        <v>230</v>
      </c>
      <c r="I39" s="728">
        <v>878</v>
      </c>
      <c r="J39" s="730">
        <v>149</v>
      </c>
      <c r="K39" s="679" t="s">
        <v>41</v>
      </c>
      <c r="L39" s="679" t="s">
        <v>41</v>
      </c>
      <c r="M39" s="730">
        <v>48</v>
      </c>
      <c r="N39" s="775">
        <v>1592</v>
      </c>
      <c r="O39" s="782"/>
    </row>
    <row r="40" spans="1:15" s="783" customFormat="1" ht="15" customHeight="1">
      <c r="A40" s="704" t="s">
        <v>595</v>
      </c>
      <c r="B40" s="728">
        <v>30948</v>
      </c>
      <c r="C40" s="728">
        <v>10118</v>
      </c>
      <c r="D40" s="728">
        <v>7741</v>
      </c>
      <c r="E40" s="728">
        <v>3337</v>
      </c>
      <c r="F40" s="728">
        <v>1099</v>
      </c>
      <c r="G40" s="728">
        <v>274</v>
      </c>
      <c r="H40" s="728">
        <v>936</v>
      </c>
      <c r="I40" s="728">
        <v>3565</v>
      </c>
      <c r="J40" s="730">
        <v>105</v>
      </c>
      <c r="K40" s="679" t="s">
        <v>41</v>
      </c>
      <c r="L40" s="679" t="s">
        <v>41</v>
      </c>
      <c r="M40" s="730">
        <v>51</v>
      </c>
      <c r="N40" s="775">
        <v>3722</v>
      </c>
      <c r="O40" s="782"/>
    </row>
    <row r="41" spans="1:15" s="783" customFormat="1" ht="15" customHeight="1">
      <c r="A41" s="704" t="s">
        <v>596</v>
      </c>
      <c r="B41" s="728">
        <v>7554</v>
      </c>
      <c r="C41" s="728">
        <v>2748</v>
      </c>
      <c r="D41" s="728">
        <v>1297</v>
      </c>
      <c r="E41" s="728">
        <v>1513</v>
      </c>
      <c r="F41" s="728">
        <v>33</v>
      </c>
      <c r="G41" s="728">
        <v>83</v>
      </c>
      <c r="H41" s="728">
        <v>236</v>
      </c>
      <c r="I41" s="728">
        <v>1102</v>
      </c>
      <c r="J41" s="730">
        <v>23</v>
      </c>
      <c r="K41" s="679" t="s">
        <v>41</v>
      </c>
      <c r="L41" s="679" t="s">
        <v>41</v>
      </c>
      <c r="M41" s="730">
        <v>2</v>
      </c>
      <c r="N41" s="775">
        <v>517</v>
      </c>
      <c r="O41" s="782"/>
    </row>
    <row r="42" spans="1:15" s="783" customFormat="1" ht="15" customHeight="1">
      <c r="A42" s="704" t="s">
        <v>1072</v>
      </c>
      <c r="B42" s="728">
        <v>6997</v>
      </c>
      <c r="C42" s="728">
        <v>2611</v>
      </c>
      <c r="D42" s="728">
        <v>1943</v>
      </c>
      <c r="E42" s="728">
        <v>1031</v>
      </c>
      <c r="F42" s="728">
        <v>30</v>
      </c>
      <c r="G42" s="728">
        <v>76</v>
      </c>
      <c r="H42" s="728">
        <v>221</v>
      </c>
      <c r="I42" s="728">
        <v>400</v>
      </c>
      <c r="J42" s="730">
        <v>40</v>
      </c>
      <c r="K42" s="679" t="s">
        <v>41</v>
      </c>
      <c r="L42" s="679" t="s">
        <v>41</v>
      </c>
      <c r="M42" s="730">
        <v>4</v>
      </c>
      <c r="N42" s="775">
        <v>641</v>
      </c>
      <c r="O42" s="782"/>
    </row>
    <row r="43" spans="1:15" s="783" customFormat="1" ht="15" customHeight="1">
      <c r="A43" s="704" t="s">
        <v>458</v>
      </c>
      <c r="B43" s="728">
        <v>24975</v>
      </c>
      <c r="C43" s="728">
        <v>7039</v>
      </c>
      <c r="D43" s="728">
        <v>6623</v>
      </c>
      <c r="E43" s="728">
        <v>3819</v>
      </c>
      <c r="F43" s="728">
        <v>349</v>
      </c>
      <c r="G43" s="728">
        <v>513</v>
      </c>
      <c r="H43" s="728">
        <v>1114</v>
      </c>
      <c r="I43" s="728">
        <v>2947</v>
      </c>
      <c r="J43" s="730">
        <v>44</v>
      </c>
      <c r="K43" s="679" t="s">
        <v>41</v>
      </c>
      <c r="L43" s="679" t="s">
        <v>41</v>
      </c>
      <c r="M43" s="730">
        <v>68</v>
      </c>
      <c r="N43" s="775">
        <v>2459</v>
      </c>
      <c r="O43" s="782"/>
    </row>
    <row r="44" spans="1:15" s="783" customFormat="1" ht="15" customHeight="1">
      <c r="A44" s="704" t="s">
        <v>1070</v>
      </c>
      <c r="B44" s="728">
        <v>7174</v>
      </c>
      <c r="C44" s="728">
        <v>2961</v>
      </c>
      <c r="D44" s="728">
        <v>1794</v>
      </c>
      <c r="E44" s="728">
        <v>912</v>
      </c>
      <c r="F44" s="728">
        <v>115</v>
      </c>
      <c r="G44" s="728">
        <v>62</v>
      </c>
      <c r="H44" s="728">
        <v>130</v>
      </c>
      <c r="I44" s="728">
        <v>383</v>
      </c>
      <c r="J44" s="730">
        <v>47</v>
      </c>
      <c r="K44" s="679" t="s">
        <v>41</v>
      </c>
      <c r="L44" s="679" t="s">
        <v>41</v>
      </c>
      <c r="M44" s="730">
        <v>175</v>
      </c>
      <c r="N44" s="778">
        <v>595</v>
      </c>
      <c r="O44" s="782"/>
    </row>
    <row r="45" spans="1:15" ht="15" customHeight="1"/>
    <row r="46" spans="1:15" ht="15" customHeight="1"/>
    <row r="47" spans="1:15" ht="15" customHeight="1"/>
    <row r="48" spans="1: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sheetData>
  <mergeCells count="19">
    <mergeCell ref="A1:H1"/>
    <mergeCell ref="I1:N1"/>
    <mergeCell ref="A2:N2"/>
    <mergeCell ref="A3:A6"/>
    <mergeCell ref="B3:B6"/>
    <mergeCell ref="C3:C6"/>
    <mergeCell ref="D3:D6"/>
    <mergeCell ref="E3:E6"/>
    <mergeCell ref="F3:F6"/>
    <mergeCell ref="G3:G6"/>
    <mergeCell ref="N3:N6"/>
    <mergeCell ref="A7:N7"/>
    <mergeCell ref="A26:N26"/>
    <mergeCell ref="H3:H6"/>
    <mergeCell ref="I3:I6"/>
    <mergeCell ref="J3:J6"/>
    <mergeCell ref="K3:K6"/>
    <mergeCell ref="L3:L6"/>
    <mergeCell ref="M3:M6"/>
  </mergeCells>
  <hyperlinks>
    <hyperlink ref="A2" location="'spis tablic'!A1" display="'spis tablic'!A1" xr:uid="{00000000-0004-0000-4B00-000000000000}"/>
    <hyperlink ref="A2:N2" location="'Spis tablic_DZIAŁ V'!A1" display="'Spis tablic_DZIAŁ V'!A1" xr:uid="{00000000-0004-0000-4B00-000001000000}"/>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76"/>
  <sheetViews>
    <sheetView topLeftCell="A22" zoomScaleNormal="100" workbookViewId="0">
      <selection activeCell="M14" sqref="M14"/>
    </sheetView>
  </sheetViews>
  <sheetFormatPr defaultColWidth="9.109375" defaultRowHeight="11.4"/>
  <cols>
    <col min="1" max="1" width="25.6640625" style="641" customWidth="1"/>
    <col min="2" max="10" width="16.6640625" style="641" customWidth="1"/>
    <col min="11" max="16384" width="9.109375" style="641"/>
  </cols>
  <sheetData>
    <row r="1" spans="1:14" ht="30" customHeight="1">
      <c r="A1" s="2423" t="s">
        <v>2251</v>
      </c>
      <c r="B1" s="2424"/>
      <c r="C1" s="2424"/>
      <c r="D1" s="2424"/>
      <c r="E1" s="2424"/>
      <c r="F1" s="2424"/>
      <c r="G1" s="2424"/>
      <c r="H1" s="2424"/>
      <c r="I1" s="2423"/>
      <c r="J1" s="2424"/>
    </row>
    <row r="2" spans="1:14" s="715" customFormat="1" ht="24.9" customHeight="1">
      <c r="A2" s="2376" t="s">
        <v>11</v>
      </c>
      <c r="B2" s="2376"/>
      <c r="C2" s="2376"/>
      <c r="D2" s="2376"/>
      <c r="E2" s="2376"/>
      <c r="F2" s="2376"/>
      <c r="G2" s="2376"/>
      <c r="H2" s="2376"/>
      <c r="I2" s="2376"/>
      <c r="J2" s="2376"/>
    </row>
    <row r="3" spans="1:14" s="646" customFormat="1" ht="24.9" customHeight="1">
      <c r="A3" s="2383" t="s">
        <v>360</v>
      </c>
      <c r="B3" s="2380" t="s">
        <v>123</v>
      </c>
      <c r="C3" s="2428" t="s">
        <v>2252</v>
      </c>
      <c r="D3" s="2428" t="s">
        <v>2253</v>
      </c>
      <c r="E3" s="2428" t="s">
        <v>2254</v>
      </c>
      <c r="F3" s="2428" t="s">
        <v>2255</v>
      </c>
      <c r="G3" s="2428" t="s">
        <v>2256</v>
      </c>
      <c r="H3" s="2428" t="s">
        <v>2257</v>
      </c>
      <c r="I3" s="2403" t="s">
        <v>2258</v>
      </c>
      <c r="J3" s="2403" t="s">
        <v>1628</v>
      </c>
    </row>
    <row r="4" spans="1:14" s="646" customFormat="1" ht="24.9" customHeight="1">
      <c r="A4" s="2384"/>
      <c r="B4" s="2381"/>
      <c r="C4" s="2429"/>
      <c r="D4" s="2429"/>
      <c r="E4" s="2429"/>
      <c r="F4" s="2429"/>
      <c r="G4" s="2429"/>
      <c r="H4" s="2429"/>
      <c r="I4" s="2404"/>
      <c r="J4" s="2404"/>
    </row>
    <row r="5" spans="1:14" s="646" customFormat="1" ht="24.9" customHeight="1">
      <c r="A5" s="2384"/>
      <c r="B5" s="2381"/>
      <c r="C5" s="2429"/>
      <c r="D5" s="2429"/>
      <c r="E5" s="2429"/>
      <c r="F5" s="2429"/>
      <c r="G5" s="2429"/>
      <c r="H5" s="2429"/>
      <c r="I5" s="2404"/>
      <c r="J5" s="2404"/>
    </row>
    <row r="6" spans="1:14" s="646" customFormat="1" ht="24.9" customHeight="1">
      <c r="A6" s="2385"/>
      <c r="B6" s="2394"/>
      <c r="C6" s="2430"/>
      <c r="D6" s="2430"/>
      <c r="E6" s="2430"/>
      <c r="F6" s="2430"/>
      <c r="G6" s="2430"/>
      <c r="H6" s="2430"/>
      <c r="I6" s="2405"/>
      <c r="J6" s="2405"/>
      <c r="L6" s="1832"/>
      <c r="N6" s="719"/>
    </row>
    <row r="7" spans="1:14" s="719" customFormat="1" ht="15" customHeight="1">
      <c r="A7" s="704" t="s">
        <v>2894</v>
      </c>
      <c r="B7" s="728">
        <v>5193</v>
      </c>
      <c r="C7" s="728">
        <v>1093</v>
      </c>
      <c r="D7" s="730">
        <v>907</v>
      </c>
      <c r="E7" s="730">
        <v>998</v>
      </c>
      <c r="F7" s="730">
        <v>237</v>
      </c>
      <c r="G7" s="730">
        <v>976</v>
      </c>
      <c r="H7" s="730">
        <v>220</v>
      </c>
      <c r="I7" s="730">
        <v>64</v>
      </c>
      <c r="J7" s="778">
        <v>698</v>
      </c>
    </row>
    <row r="8" spans="1:14" s="719" customFormat="1" ht="15" customHeight="1">
      <c r="A8" s="707" t="s">
        <v>1064</v>
      </c>
      <c r="B8" s="734">
        <v>4961</v>
      </c>
      <c r="C8" s="734">
        <v>1098</v>
      </c>
      <c r="D8" s="736">
        <v>767</v>
      </c>
      <c r="E8" s="734">
        <v>1076</v>
      </c>
      <c r="F8" s="736">
        <v>245</v>
      </c>
      <c r="G8" s="736">
        <v>803</v>
      </c>
      <c r="H8" s="736">
        <v>220</v>
      </c>
      <c r="I8" s="736">
        <v>54</v>
      </c>
      <c r="J8" s="784">
        <v>698</v>
      </c>
    </row>
    <row r="9" spans="1:14" s="719" customFormat="1" ht="15" customHeight="1">
      <c r="A9" s="704" t="s">
        <v>584</v>
      </c>
      <c r="B9" s="728">
        <v>257</v>
      </c>
      <c r="C9" s="728">
        <v>34</v>
      </c>
      <c r="D9" s="730">
        <v>41</v>
      </c>
      <c r="E9" s="730">
        <v>70</v>
      </c>
      <c r="F9" s="730">
        <v>13</v>
      </c>
      <c r="G9" s="730">
        <v>49</v>
      </c>
      <c r="H9" s="730">
        <v>22</v>
      </c>
      <c r="I9" s="730">
        <v>3</v>
      </c>
      <c r="J9" s="778">
        <v>25</v>
      </c>
    </row>
    <row r="10" spans="1:14" s="719" customFormat="1" ht="15" customHeight="1">
      <c r="A10" s="704" t="s">
        <v>585</v>
      </c>
      <c r="B10" s="728">
        <v>87</v>
      </c>
      <c r="C10" s="728">
        <v>28</v>
      </c>
      <c r="D10" s="730">
        <v>7</v>
      </c>
      <c r="E10" s="730">
        <v>25</v>
      </c>
      <c r="F10" s="730">
        <v>2</v>
      </c>
      <c r="G10" s="730">
        <v>13</v>
      </c>
      <c r="H10" s="730">
        <v>1</v>
      </c>
      <c r="I10" s="730">
        <v>3</v>
      </c>
      <c r="J10" s="778">
        <v>8</v>
      </c>
    </row>
    <row r="11" spans="1:14" s="719" customFormat="1" ht="15" customHeight="1">
      <c r="A11" s="704" t="s">
        <v>586</v>
      </c>
      <c r="B11" s="728">
        <v>274</v>
      </c>
      <c r="C11" s="728">
        <v>79</v>
      </c>
      <c r="D11" s="730">
        <v>83</v>
      </c>
      <c r="E11" s="730">
        <v>48</v>
      </c>
      <c r="F11" s="730">
        <v>12</v>
      </c>
      <c r="G11" s="730">
        <v>22</v>
      </c>
      <c r="H11" s="730">
        <v>20</v>
      </c>
      <c r="I11" s="730">
        <v>2</v>
      </c>
      <c r="J11" s="778">
        <v>8</v>
      </c>
    </row>
    <row r="12" spans="1:14" s="719" customFormat="1" ht="15" customHeight="1">
      <c r="A12" s="704" t="s">
        <v>587</v>
      </c>
      <c r="B12" s="728">
        <v>90</v>
      </c>
      <c r="C12" s="728">
        <v>15</v>
      </c>
      <c r="D12" s="730">
        <v>5</v>
      </c>
      <c r="E12" s="730">
        <v>5</v>
      </c>
      <c r="F12" s="730">
        <v>17</v>
      </c>
      <c r="G12" s="730">
        <v>18</v>
      </c>
      <c r="H12" s="730">
        <v>27</v>
      </c>
      <c r="I12" s="679" t="s">
        <v>41</v>
      </c>
      <c r="J12" s="778">
        <v>3</v>
      </c>
    </row>
    <row r="13" spans="1:14" s="719" customFormat="1" ht="15" customHeight="1">
      <c r="A13" s="704" t="s">
        <v>588</v>
      </c>
      <c r="B13" s="728">
        <v>226</v>
      </c>
      <c r="C13" s="728">
        <v>94</v>
      </c>
      <c r="D13" s="730">
        <v>11</v>
      </c>
      <c r="E13" s="730">
        <v>31</v>
      </c>
      <c r="F13" s="730">
        <v>7</v>
      </c>
      <c r="G13" s="730">
        <v>37</v>
      </c>
      <c r="H13" s="730">
        <v>37</v>
      </c>
      <c r="I13" s="730">
        <v>1</v>
      </c>
      <c r="J13" s="778">
        <v>8</v>
      </c>
    </row>
    <row r="14" spans="1:14" s="719" customFormat="1" ht="15" customHeight="1">
      <c r="A14" s="704" t="s">
        <v>589</v>
      </c>
      <c r="B14" s="728">
        <v>1494</v>
      </c>
      <c r="C14" s="728">
        <v>217</v>
      </c>
      <c r="D14" s="730">
        <v>174</v>
      </c>
      <c r="E14" s="730">
        <v>349</v>
      </c>
      <c r="F14" s="730">
        <v>53</v>
      </c>
      <c r="G14" s="730">
        <v>274</v>
      </c>
      <c r="H14" s="730">
        <v>17</v>
      </c>
      <c r="I14" s="730">
        <v>14</v>
      </c>
      <c r="J14" s="778">
        <v>396</v>
      </c>
    </row>
    <row r="15" spans="1:14" s="719" customFormat="1" ht="15" customHeight="1">
      <c r="A15" s="704" t="s">
        <v>590</v>
      </c>
      <c r="B15" s="730">
        <v>829</v>
      </c>
      <c r="C15" s="730">
        <v>179</v>
      </c>
      <c r="D15" s="730">
        <v>183</v>
      </c>
      <c r="E15" s="730">
        <v>139</v>
      </c>
      <c r="F15" s="730">
        <v>49</v>
      </c>
      <c r="G15" s="730">
        <v>156</v>
      </c>
      <c r="H15" s="730">
        <v>22</v>
      </c>
      <c r="I15" s="730">
        <v>4</v>
      </c>
      <c r="J15" s="778">
        <v>97</v>
      </c>
    </row>
    <row r="16" spans="1:14" s="719" customFormat="1" ht="15" customHeight="1">
      <c r="A16" s="704" t="s">
        <v>591</v>
      </c>
      <c r="B16" s="730">
        <v>54</v>
      </c>
      <c r="C16" s="730">
        <v>14</v>
      </c>
      <c r="D16" s="730">
        <v>1</v>
      </c>
      <c r="E16" s="730">
        <v>13</v>
      </c>
      <c r="F16" s="730">
        <v>1</v>
      </c>
      <c r="G16" s="730">
        <v>13</v>
      </c>
      <c r="H16" s="730">
        <v>1</v>
      </c>
      <c r="I16" s="679" t="s">
        <v>41</v>
      </c>
      <c r="J16" s="778">
        <v>11</v>
      </c>
    </row>
    <row r="17" spans="1:10" s="719" customFormat="1" ht="15" customHeight="1">
      <c r="A17" s="704" t="s">
        <v>592</v>
      </c>
      <c r="B17" s="730">
        <v>340</v>
      </c>
      <c r="C17" s="730">
        <v>125</v>
      </c>
      <c r="D17" s="730">
        <v>32</v>
      </c>
      <c r="E17" s="730">
        <v>91</v>
      </c>
      <c r="F17" s="730">
        <v>23</v>
      </c>
      <c r="G17" s="730">
        <v>37</v>
      </c>
      <c r="H17" s="730">
        <v>4</v>
      </c>
      <c r="I17" s="679" t="s">
        <v>41</v>
      </c>
      <c r="J17" s="778">
        <v>28</v>
      </c>
    </row>
    <row r="18" spans="1:10" s="719" customFormat="1" ht="15" customHeight="1">
      <c r="A18" s="704" t="s">
        <v>593</v>
      </c>
      <c r="B18" s="730">
        <v>101</v>
      </c>
      <c r="C18" s="730">
        <v>22</v>
      </c>
      <c r="D18" s="730">
        <v>22</v>
      </c>
      <c r="E18" s="730">
        <v>24</v>
      </c>
      <c r="F18" s="730">
        <v>5</v>
      </c>
      <c r="G18" s="730">
        <v>16</v>
      </c>
      <c r="H18" s="730">
        <v>2</v>
      </c>
      <c r="I18" s="730">
        <v>2</v>
      </c>
      <c r="J18" s="778">
        <v>8</v>
      </c>
    </row>
    <row r="19" spans="1:10" s="719" customFormat="1" ht="15" customHeight="1">
      <c r="A19" s="704" t="s">
        <v>594</v>
      </c>
      <c r="B19" s="730">
        <v>175</v>
      </c>
      <c r="C19" s="730">
        <v>52</v>
      </c>
      <c r="D19" s="730">
        <v>41</v>
      </c>
      <c r="E19" s="730">
        <v>18</v>
      </c>
      <c r="F19" s="730">
        <v>17</v>
      </c>
      <c r="G19" s="730">
        <v>27</v>
      </c>
      <c r="H19" s="730">
        <v>8</v>
      </c>
      <c r="I19" s="730">
        <v>1</v>
      </c>
      <c r="J19" s="778">
        <v>11</v>
      </c>
    </row>
    <row r="20" spans="1:10" s="719" customFormat="1" ht="15" customHeight="1">
      <c r="A20" s="704" t="s">
        <v>595</v>
      </c>
      <c r="B20" s="730">
        <v>419</v>
      </c>
      <c r="C20" s="730">
        <v>134</v>
      </c>
      <c r="D20" s="730">
        <v>41</v>
      </c>
      <c r="E20" s="730">
        <v>90</v>
      </c>
      <c r="F20" s="730">
        <v>7</v>
      </c>
      <c r="G20" s="730">
        <v>67</v>
      </c>
      <c r="H20" s="730">
        <v>20</v>
      </c>
      <c r="I20" s="730">
        <v>9</v>
      </c>
      <c r="J20" s="778">
        <v>51</v>
      </c>
    </row>
    <row r="21" spans="1:10" s="719" customFormat="1" ht="15" customHeight="1">
      <c r="A21" s="704" t="s">
        <v>596</v>
      </c>
      <c r="B21" s="730">
        <v>46</v>
      </c>
      <c r="C21" s="730">
        <v>16</v>
      </c>
      <c r="D21" s="730">
        <v>9</v>
      </c>
      <c r="E21" s="730">
        <v>12</v>
      </c>
      <c r="F21" s="679" t="s">
        <v>41</v>
      </c>
      <c r="G21" s="730">
        <v>4</v>
      </c>
      <c r="H21" s="730">
        <v>3</v>
      </c>
      <c r="I21" s="730">
        <v>1</v>
      </c>
      <c r="J21" s="778">
        <v>1</v>
      </c>
    </row>
    <row r="22" spans="1:10" s="719" customFormat="1" ht="15" customHeight="1">
      <c r="A22" s="704" t="s">
        <v>597</v>
      </c>
      <c r="B22" s="730">
        <v>164</v>
      </c>
      <c r="C22" s="730">
        <v>24</v>
      </c>
      <c r="D22" s="730">
        <v>39</v>
      </c>
      <c r="E22" s="730">
        <v>69</v>
      </c>
      <c r="F22" s="730">
        <v>10</v>
      </c>
      <c r="G22" s="730">
        <v>9</v>
      </c>
      <c r="H22" s="730">
        <v>6</v>
      </c>
      <c r="I22" s="730">
        <v>4</v>
      </c>
      <c r="J22" s="778">
        <v>3</v>
      </c>
    </row>
    <row r="23" spans="1:10" s="719" customFormat="1" ht="15" customHeight="1">
      <c r="A23" s="704" t="s">
        <v>458</v>
      </c>
      <c r="B23" s="730">
        <v>347</v>
      </c>
      <c r="C23" s="730">
        <v>47</v>
      </c>
      <c r="D23" s="730">
        <v>71</v>
      </c>
      <c r="E23" s="730">
        <v>76</v>
      </c>
      <c r="F23" s="730">
        <v>29</v>
      </c>
      <c r="G23" s="730">
        <v>51</v>
      </c>
      <c r="H23" s="730">
        <v>27</v>
      </c>
      <c r="I23" s="730">
        <v>10</v>
      </c>
      <c r="J23" s="778">
        <v>36</v>
      </c>
    </row>
    <row r="24" spans="1:10" s="719" customFormat="1" ht="15" customHeight="1">
      <c r="A24" s="704" t="s">
        <v>598</v>
      </c>
      <c r="B24" s="730">
        <v>58</v>
      </c>
      <c r="C24" s="730">
        <v>18</v>
      </c>
      <c r="D24" s="730">
        <v>7</v>
      </c>
      <c r="E24" s="730">
        <v>16</v>
      </c>
      <c r="F24" s="679" t="s">
        <v>41</v>
      </c>
      <c r="G24" s="730">
        <v>10</v>
      </c>
      <c r="H24" s="730">
        <v>3</v>
      </c>
      <c r="I24" s="679" t="s">
        <v>41</v>
      </c>
      <c r="J24" s="778">
        <v>4</v>
      </c>
    </row>
    <row r="25" spans="1:10" s="646" customFormat="1" ht="15" customHeight="1">
      <c r="A25" s="785"/>
    </row>
    <row r="26" spans="1:10" s="646" customFormat="1" ht="15" customHeight="1"/>
    <row r="27" spans="1:10" s="646" customFormat="1" ht="15" customHeight="1"/>
    <row r="28" spans="1:10" s="646" customFormat="1" ht="15" customHeight="1"/>
    <row r="29" spans="1:10" s="646" customFormat="1" ht="15" customHeight="1"/>
    <row r="30" spans="1:10" s="646" customFormat="1" ht="15" customHeight="1"/>
    <row r="31" spans="1:10" s="646" customFormat="1" ht="15" customHeight="1"/>
    <row r="32" spans="1:10" s="646" customFormat="1" ht="15" customHeight="1"/>
    <row r="33" s="646" customFormat="1" ht="15" customHeight="1"/>
    <row r="34" s="646" customFormat="1" ht="15" customHeight="1"/>
    <row r="35" s="646" customFormat="1" ht="15" customHeight="1"/>
    <row r="36" s="646" customFormat="1" ht="15" customHeight="1"/>
    <row r="37" s="646" customFormat="1" ht="15" customHeight="1"/>
    <row r="38" s="646" customFormat="1" ht="15" customHeight="1"/>
    <row r="39" s="646" customFormat="1" ht="15" customHeight="1"/>
    <row r="40" s="646" customFormat="1" ht="15" customHeight="1"/>
    <row r="41" s="646" customFormat="1" ht="15" customHeight="1"/>
    <row r="42" s="646" customFormat="1" ht="15" customHeight="1"/>
    <row r="43" s="646" customFormat="1" ht="15" customHeight="1"/>
    <row r="44" s="646" customFormat="1" ht="15" customHeight="1"/>
    <row r="45" s="646" customFormat="1" ht="15" customHeight="1"/>
    <row r="46" s="646" customFormat="1" ht="15" customHeight="1"/>
    <row r="47" s="646" customFormat="1" ht="15" customHeight="1"/>
    <row r="48" s="646" customFormat="1" ht="15" customHeight="1"/>
    <row r="49" s="646" customFormat="1" ht="15" customHeight="1"/>
    <row r="50" s="646" customFormat="1" ht="15" customHeight="1"/>
    <row r="51" s="646" customFormat="1" ht="15" customHeight="1"/>
    <row r="52" s="646" customFormat="1" ht="15" customHeight="1"/>
    <row r="53" s="646" customFormat="1" ht="15" customHeight="1"/>
    <row r="54" s="646" customFormat="1" ht="15" customHeight="1"/>
    <row r="55" s="646" customFormat="1" ht="15" customHeight="1"/>
    <row r="56" s="646" customFormat="1" ht="15" customHeight="1"/>
    <row r="57" s="646" customFormat="1" ht="15" customHeight="1"/>
    <row r="58" s="646" customFormat="1" ht="15" customHeight="1"/>
    <row r="59" s="646" customFormat="1" ht="15" customHeight="1"/>
    <row r="60" s="646" customFormat="1" ht="15" customHeight="1"/>
    <row r="61" s="646" customFormat="1" ht="15" customHeight="1"/>
    <row r="62" s="646" customFormat="1" ht="15" customHeight="1"/>
    <row r="63" s="646" customFormat="1" ht="15" customHeight="1"/>
    <row r="64" s="646" customFormat="1" ht="15" customHeight="1"/>
    <row r="65" s="646" customFormat="1" ht="15" customHeight="1"/>
    <row r="66" s="646" customFormat="1" ht="15" customHeight="1"/>
    <row r="67" s="646" customFormat="1" ht="15" customHeight="1"/>
    <row r="68" s="646" customFormat="1" ht="15" customHeight="1"/>
    <row r="69" s="646" customFormat="1" ht="15" customHeight="1"/>
    <row r="70" s="646" customFormat="1" ht="15" customHeight="1"/>
    <row r="71" s="646" customFormat="1" ht="15" customHeight="1"/>
    <row r="72" s="646" customFormat="1" ht="15" customHeight="1"/>
    <row r="73" s="646" customFormat="1" ht="15" customHeight="1"/>
    <row r="74" s="646" customFormat="1" ht="15" customHeight="1"/>
    <row r="75" s="646" customFormat="1" ht="15" customHeight="1"/>
    <row r="76" s="646" customFormat="1" ht="15" customHeight="1"/>
  </sheetData>
  <mergeCells count="13">
    <mergeCell ref="H3:H6"/>
    <mergeCell ref="I3:I6"/>
    <mergeCell ref="J3:J6"/>
    <mergeCell ref="A1:H1"/>
    <mergeCell ref="I1:J1"/>
    <mergeCell ref="A2:J2"/>
    <mergeCell ref="A3:A6"/>
    <mergeCell ref="B3:B6"/>
    <mergeCell ref="C3:C6"/>
    <mergeCell ref="D3:D6"/>
    <mergeCell ref="E3:E6"/>
    <mergeCell ref="F3:F6"/>
    <mergeCell ref="G3:G6"/>
  </mergeCells>
  <hyperlinks>
    <hyperlink ref="A2" location="'spis tablic'!A1" display="'spis tablic'!A1" xr:uid="{00000000-0004-0000-4C00-000000000000}"/>
    <hyperlink ref="A2:J2" location="'Spis tablic_DZIAŁ V'!A1" display="'Spis tablic_DZIAŁ V'!A1" xr:uid="{00000000-0004-0000-4C00-000001000000}"/>
  </hyperlink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K54"/>
  <sheetViews>
    <sheetView topLeftCell="A34" zoomScaleNormal="100" workbookViewId="0">
      <selection activeCell="M23" sqref="M23"/>
    </sheetView>
  </sheetViews>
  <sheetFormatPr defaultColWidth="9.109375" defaultRowHeight="11.4"/>
  <cols>
    <col min="1" max="1" width="25.6640625" style="640" customWidth="1"/>
    <col min="2" max="10" width="16.6640625" style="640" customWidth="1"/>
    <col min="11" max="16384" width="9.109375" style="640"/>
  </cols>
  <sheetData>
    <row r="1" spans="1:10" ht="30" customHeight="1">
      <c r="A1" s="2423" t="s">
        <v>2260</v>
      </c>
      <c r="B1" s="2424"/>
      <c r="C1" s="2424"/>
      <c r="D1" s="2424"/>
      <c r="E1" s="2424"/>
      <c r="F1" s="2424"/>
      <c r="G1" s="2424"/>
      <c r="H1" s="2424"/>
      <c r="I1" s="2423"/>
      <c r="J1" s="2424"/>
    </row>
    <row r="2" spans="1:10" s="701" customFormat="1" ht="24.9" customHeight="1">
      <c r="A2" s="2376" t="s">
        <v>11</v>
      </c>
      <c r="B2" s="2376"/>
      <c r="C2" s="2376"/>
      <c r="D2" s="2376"/>
      <c r="E2" s="2376"/>
      <c r="F2" s="2376"/>
      <c r="G2" s="2376"/>
      <c r="H2" s="2376"/>
      <c r="I2" s="2376"/>
      <c r="J2" s="2376"/>
    </row>
    <row r="3" spans="1:10" s="647" customFormat="1" ht="24.9" customHeight="1">
      <c r="A3" s="2383" t="s">
        <v>360</v>
      </c>
      <c r="B3" s="2380" t="s">
        <v>123</v>
      </c>
      <c r="C3" s="2428" t="s">
        <v>2252</v>
      </c>
      <c r="D3" s="2428" t="s">
        <v>2263</v>
      </c>
      <c r="E3" s="2428" t="s">
        <v>2254</v>
      </c>
      <c r="F3" s="2428" t="s">
        <v>2255</v>
      </c>
      <c r="G3" s="2428" t="s">
        <v>2256</v>
      </c>
      <c r="H3" s="2428" t="s">
        <v>2262</v>
      </c>
      <c r="I3" s="2403" t="s">
        <v>2261</v>
      </c>
      <c r="J3" s="2403" t="s">
        <v>1628</v>
      </c>
    </row>
    <row r="4" spans="1:10" s="647" customFormat="1" ht="24.9" customHeight="1">
      <c r="A4" s="2384"/>
      <c r="B4" s="2381"/>
      <c r="C4" s="2441"/>
      <c r="D4" s="2441"/>
      <c r="E4" s="2429"/>
      <c r="F4" s="2441"/>
      <c r="G4" s="2429"/>
      <c r="H4" s="2429"/>
      <c r="I4" s="2404"/>
      <c r="J4" s="2404"/>
    </row>
    <row r="5" spans="1:10" s="647" customFormat="1" ht="24.9" customHeight="1">
      <c r="A5" s="2384"/>
      <c r="B5" s="2381"/>
      <c r="C5" s="2441"/>
      <c r="D5" s="2441"/>
      <c r="E5" s="2429"/>
      <c r="F5" s="2441"/>
      <c r="G5" s="2429"/>
      <c r="H5" s="2429"/>
      <c r="I5" s="2404"/>
      <c r="J5" s="2404"/>
    </row>
    <row r="6" spans="1:10" s="647" customFormat="1" ht="24.9" customHeight="1">
      <c r="A6" s="2385"/>
      <c r="B6" s="2394"/>
      <c r="C6" s="2442"/>
      <c r="D6" s="2442"/>
      <c r="E6" s="2430"/>
      <c r="F6" s="2442"/>
      <c r="G6" s="2430"/>
      <c r="H6" s="2430"/>
      <c r="I6" s="2405"/>
      <c r="J6" s="2405"/>
    </row>
    <row r="7" spans="1:10" ht="21" customHeight="1">
      <c r="A7" s="2426" t="s">
        <v>1047</v>
      </c>
      <c r="B7" s="2426"/>
      <c r="C7" s="2426"/>
      <c r="D7" s="2426"/>
      <c r="E7" s="2426"/>
      <c r="F7" s="2426"/>
      <c r="G7" s="2426"/>
      <c r="H7" s="2426"/>
      <c r="I7" s="2426"/>
      <c r="J7" s="2426"/>
    </row>
    <row r="8" spans="1:10" s="688" customFormat="1" ht="15" customHeight="1">
      <c r="A8" s="704" t="s">
        <v>2894</v>
      </c>
      <c r="B8" s="728">
        <v>70923</v>
      </c>
      <c r="C8" s="728">
        <v>13396</v>
      </c>
      <c r="D8" s="728">
        <v>13242</v>
      </c>
      <c r="E8" s="728">
        <v>11124</v>
      </c>
      <c r="F8" s="728">
        <v>5001</v>
      </c>
      <c r="G8" s="728">
        <v>12993</v>
      </c>
      <c r="H8" s="728">
        <v>2588</v>
      </c>
      <c r="I8" s="730">
        <v>758</v>
      </c>
      <c r="J8" s="775">
        <v>11821</v>
      </c>
    </row>
    <row r="9" spans="1:10" ht="15" customHeight="1">
      <c r="A9" s="707" t="s">
        <v>1064</v>
      </c>
      <c r="B9" s="734">
        <v>74723</v>
      </c>
      <c r="C9" s="734">
        <v>15345</v>
      </c>
      <c r="D9" s="734">
        <v>11453</v>
      </c>
      <c r="E9" s="734">
        <v>14739</v>
      </c>
      <c r="F9" s="734">
        <v>4094</v>
      </c>
      <c r="G9" s="734">
        <v>13162</v>
      </c>
      <c r="H9" s="734">
        <v>2396</v>
      </c>
      <c r="I9" s="736">
        <v>549</v>
      </c>
      <c r="J9" s="776">
        <v>12985</v>
      </c>
    </row>
    <row r="10" spans="1:10" ht="15" customHeight="1">
      <c r="A10" s="704" t="s">
        <v>584</v>
      </c>
      <c r="B10" s="728">
        <v>4924</v>
      </c>
      <c r="C10" s="728">
        <v>734</v>
      </c>
      <c r="D10" s="728">
        <v>824</v>
      </c>
      <c r="E10" s="728">
        <v>1195</v>
      </c>
      <c r="F10" s="728">
        <v>244</v>
      </c>
      <c r="G10" s="728">
        <v>1122</v>
      </c>
      <c r="H10" s="730">
        <v>138</v>
      </c>
      <c r="I10" s="730">
        <v>11</v>
      </c>
      <c r="J10" s="775">
        <v>656</v>
      </c>
    </row>
    <row r="11" spans="1:10" ht="15" customHeight="1">
      <c r="A11" s="704" t="s">
        <v>585</v>
      </c>
      <c r="B11" s="728">
        <v>1251</v>
      </c>
      <c r="C11" s="728">
        <v>426</v>
      </c>
      <c r="D11" s="728">
        <v>151</v>
      </c>
      <c r="E11" s="728">
        <v>256</v>
      </c>
      <c r="F11" s="728">
        <v>30</v>
      </c>
      <c r="G11" s="728">
        <v>162</v>
      </c>
      <c r="H11" s="730">
        <v>30</v>
      </c>
      <c r="I11" s="730">
        <v>14</v>
      </c>
      <c r="J11" s="775">
        <v>182</v>
      </c>
    </row>
    <row r="12" spans="1:10" ht="15" customHeight="1">
      <c r="A12" s="704" t="s">
        <v>586</v>
      </c>
      <c r="B12" s="728">
        <v>2988</v>
      </c>
      <c r="C12" s="728">
        <v>491</v>
      </c>
      <c r="D12" s="728">
        <v>1206</v>
      </c>
      <c r="E12" s="728">
        <v>423</v>
      </c>
      <c r="F12" s="728">
        <v>120</v>
      </c>
      <c r="G12" s="728">
        <v>378</v>
      </c>
      <c r="H12" s="730">
        <v>165</v>
      </c>
      <c r="I12" s="730">
        <v>5</v>
      </c>
      <c r="J12" s="775">
        <v>200</v>
      </c>
    </row>
    <row r="13" spans="1:10" ht="15" customHeight="1">
      <c r="A13" s="704" t="s">
        <v>587</v>
      </c>
      <c r="B13" s="728">
        <v>476</v>
      </c>
      <c r="C13" s="728">
        <v>167</v>
      </c>
      <c r="D13" s="728">
        <v>77</v>
      </c>
      <c r="E13" s="728">
        <v>30</v>
      </c>
      <c r="F13" s="728">
        <v>30</v>
      </c>
      <c r="G13" s="728">
        <v>51</v>
      </c>
      <c r="H13" s="730">
        <v>106</v>
      </c>
      <c r="I13" s="679" t="s">
        <v>41</v>
      </c>
      <c r="J13" s="775">
        <v>15</v>
      </c>
    </row>
    <row r="14" spans="1:10" ht="15" customHeight="1">
      <c r="A14" s="704" t="s">
        <v>588</v>
      </c>
      <c r="B14" s="728">
        <v>4527</v>
      </c>
      <c r="C14" s="728">
        <v>2842</v>
      </c>
      <c r="D14" s="728">
        <v>142</v>
      </c>
      <c r="E14" s="728">
        <v>358</v>
      </c>
      <c r="F14" s="728">
        <v>135</v>
      </c>
      <c r="G14" s="728">
        <v>585</v>
      </c>
      <c r="H14" s="730">
        <v>324</v>
      </c>
      <c r="I14" s="730">
        <v>7</v>
      </c>
      <c r="J14" s="775">
        <v>134</v>
      </c>
    </row>
    <row r="15" spans="1:10" ht="15" customHeight="1">
      <c r="A15" s="704" t="s">
        <v>589</v>
      </c>
      <c r="B15" s="728">
        <v>19447</v>
      </c>
      <c r="C15" s="728">
        <v>2258</v>
      </c>
      <c r="D15" s="728">
        <v>2239</v>
      </c>
      <c r="E15" s="728">
        <v>3081</v>
      </c>
      <c r="F15" s="728">
        <v>897</v>
      </c>
      <c r="G15" s="728">
        <v>4640</v>
      </c>
      <c r="H15" s="730">
        <v>383</v>
      </c>
      <c r="I15" s="730">
        <v>228</v>
      </c>
      <c r="J15" s="775">
        <v>5721</v>
      </c>
    </row>
    <row r="16" spans="1:10" ht="15" customHeight="1">
      <c r="A16" s="704" t="s">
        <v>590</v>
      </c>
      <c r="B16" s="728">
        <v>12579</v>
      </c>
      <c r="C16" s="728">
        <v>2643</v>
      </c>
      <c r="D16" s="728">
        <v>3041</v>
      </c>
      <c r="E16" s="728">
        <v>1620</v>
      </c>
      <c r="F16" s="730">
        <v>975</v>
      </c>
      <c r="G16" s="728">
        <v>2276</v>
      </c>
      <c r="H16" s="730">
        <v>260</v>
      </c>
      <c r="I16" s="730">
        <v>78</v>
      </c>
      <c r="J16" s="775">
        <v>1686</v>
      </c>
    </row>
    <row r="17" spans="1:11" ht="15" customHeight="1">
      <c r="A17" s="704" t="s">
        <v>591</v>
      </c>
      <c r="B17" s="728">
        <v>655</v>
      </c>
      <c r="C17" s="728">
        <v>248</v>
      </c>
      <c r="D17" s="728">
        <v>15</v>
      </c>
      <c r="E17" s="728">
        <v>81</v>
      </c>
      <c r="F17" s="730">
        <v>6</v>
      </c>
      <c r="G17" s="728">
        <v>209</v>
      </c>
      <c r="H17" s="730">
        <v>14</v>
      </c>
      <c r="I17" s="679" t="s">
        <v>41</v>
      </c>
      <c r="J17" s="775">
        <v>82</v>
      </c>
    </row>
    <row r="18" spans="1:11" ht="15" customHeight="1">
      <c r="A18" s="704" t="s">
        <v>592</v>
      </c>
      <c r="B18" s="728">
        <v>4744</v>
      </c>
      <c r="C18" s="728">
        <v>1308</v>
      </c>
      <c r="D18" s="728">
        <v>634</v>
      </c>
      <c r="E18" s="728">
        <v>1110</v>
      </c>
      <c r="F18" s="730">
        <v>392</v>
      </c>
      <c r="G18" s="728">
        <v>606</v>
      </c>
      <c r="H18" s="730">
        <v>87</v>
      </c>
      <c r="I18" s="679" t="s">
        <v>41</v>
      </c>
      <c r="J18" s="775">
        <v>607</v>
      </c>
    </row>
    <row r="19" spans="1:11" ht="15" customHeight="1">
      <c r="A19" s="704" t="s">
        <v>593</v>
      </c>
      <c r="B19" s="728">
        <v>1373</v>
      </c>
      <c r="C19" s="728">
        <v>404</v>
      </c>
      <c r="D19" s="728">
        <v>255</v>
      </c>
      <c r="E19" s="728">
        <v>269</v>
      </c>
      <c r="F19" s="730">
        <v>64</v>
      </c>
      <c r="G19" s="728">
        <v>225</v>
      </c>
      <c r="H19" s="730">
        <v>24</v>
      </c>
      <c r="I19" s="730">
        <v>9</v>
      </c>
      <c r="J19" s="775">
        <v>123</v>
      </c>
    </row>
    <row r="20" spans="1:11" ht="15" customHeight="1">
      <c r="A20" s="704" t="s">
        <v>594</v>
      </c>
      <c r="B20" s="728">
        <v>3228</v>
      </c>
      <c r="C20" s="728">
        <v>1200</v>
      </c>
      <c r="D20" s="728">
        <v>593</v>
      </c>
      <c r="E20" s="728">
        <v>434</v>
      </c>
      <c r="F20" s="730">
        <v>340</v>
      </c>
      <c r="G20" s="728">
        <v>398</v>
      </c>
      <c r="H20" s="730">
        <v>106</v>
      </c>
      <c r="I20" s="730">
        <v>4</v>
      </c>
      <c r="J20" s="775">
        <v>153</v>
      </c>
    </row>
    <row r="21" spans="1:11" ht="15" customHeight="1">
      <c r="A21" s="704" t="s">
        <v>595</v>
      </c>
      <c r="B21" s="728">
        <v>9462</v>
      </c>
      <c r="C21" s="728">
        <v>1441</v>
      </c>
      <c r="D21" s="728">
        <v>560</v>
      </c>
      <c r="E21" s="728">
        <v>4451</v>
      </c>
      <c r="F21" s="730">
        <v>178</v>
      </c>
      <c r="G21" s="728">
        <v>952</v>
      </c>
      <c r="H21" s="730">
        <v>218</v>
      </c>
      <c r="I21" s="730">
        <v>84</v>
      </c>
      <c r="J21" s="775">
        <v>1578</v>
      </c>
    </row>
    <row r="22" spans="1:11" ht="15" customHeight="1">
      <c r="A22" s="704" t="s">
        <v>596</v>
      </c>
      <c r="B22" s="728">
        <v>494</v>
      </c>
      <c r="C22" s="728">
        <v>174</v>
      </c>
      <c r="D22" s="728">
        <v>94</v>
      </c>
      <c r="E22" s="728">
        <v>115</v>
      </c>
      <c r="F22" s="679" t="s">
        <v>41</v>
      </c>
      <c r="G22" s="728">
        <v>72</v>
      </c>
      <c r="H22" s="730">
        <v>28</v>
      </c>
      <c r="I22" s="730">
        <v>1</v>
      </c>
      <c r="J22" s="778">
        <v>10</v>
      </c>
    </row>
    <row r="23" spans="1:11" ht="15" customHeight="1">
      <c r="A23" s="704" t="s">
        <v>597</v>
      </c>
      <c r="B23" s="728">
        <v>1685</v>
      </c>
      <c r="C23" s="728">
        <v>293</v>
      </c>
      <c r="D23" s="728">
        <v>456</v>
      </c>
      <c r="E23" s="728">
        <v>436</v>
      </c>
      <c r="F23" s="730">
        <v>145</v>
      </c>
      <c r="G23" s="728">
        <v>188</v>
      </c>
      <c r="H23" s="730">
        <v>96</v>
      </c>
      <c r="I23" s="730">
        <v>14</v>
      </c>
      <c r="J23" s="778">
        <v>57</v>
      </c>
    </row>
    <row r="24" spans="1:11" ht="15" customHeight="1">
      <c r="A24" s="704" t="s">
        <v>458</v>
      </c>
      <c r="B24" s="728">
        <v>5230</v>
      </c>
      <c r="C24" s="728">
        <v>534</v>
      </c>
      <c r="D24" s="728">
        <v>1097</v>
      </c>
      <c r="E24" s="728">
        <v>750</v>
      </c>
      <c r="F24" s="730">
        <v>538</v>
      </c>
      <c r="G24" s="728">
        <v>1139</v>
      </c>
      <c r="H24" s="730">
        <v>348</v>
      </c>
      <c r="I24" s="730">
        <v>94</v>
      </c>
      <c r="J24" s="778">
        <v>730</v>
      </c>
    </row>
    <row r="25" spans="1:11" ht="15" customHeight="1">
      <c r="A25" s="704" t="s">
        <v>598</v>
      </c>
      <c r="B25" s="728">
        <v>1660</v>
      </c>
      <c r="C25" s="728">
        <v>182</v>
      </c>
      <c r="D25" s="728">
        <v>69</v>
      </c>
      <c r="E25" s="728">
        <v>130</v>
      </c>
      <c r="F25" s="679" t="s">
        <v>41</v>
      </c>
      <c r="G25" s="730">
        <v>159</v>
      </c>
      <c r="H25" s="730">
        <v>69</v>
      </c>
      <c r="I25" s="679" t="s">
        <v>41</v>
      </c>
      <c r="J25" s="775">
        <v>1051</v>
      </c>
    </row>
    <row r="26" spans="1:11" s="786" customFormat="1" ht="21" customHeight="1">
      <c r="A26" s="2435" t="s">
        <v>1074</v>
      </c>
      <c r="B26" s="2435"/>
      <c r="C26" s="2435"/>
      <c r="D26" s="2435"/>
      <c r="E26" s="2435"/>
      <c r="F26" s="2435"/>
      <c r="G26" s="2435"/>
      <c r="H26" s="2435"/>
      <c r="I26" s="2435"/>
      <c r="J26" s="2435"/>
      <c r="K26" s="727"/>
    </row>
    <row r="27" spans="1:11" ht="15" customHeight="1">
      <c r="A27" s="704" t="s">
        <v>2894</v>
      </c>
      <c r="B27" s="728">
        <v>47612</v>
      </c>
      <c r="C27" s="728">
        <v>9367</v>
      </c>
      <c r="D27" s="728">
        <v>9696</v>
      </c>
      <c r="E27" s="728">
        <v>10362</v>
      </c>
      <c r="F27" s="728">
        <v>1752</v>
      </c>
      <c r="G27" s="728">
        <v>7801</v>
      </c>
      <c r="H27" s="728">
        <v>1012</v>
      </c>
      <c r="I27" s="730">
        <v>666</v>
      </c>
      <c r="J27" s="775">
        <v>6956</v>
      </c>
    </row>
    <row r="28" spans="1:11" ht="15" customHeight="1">
      <c r="A28" s="707" t="s">
        <v>1064</v>
      </c>
      <c r="B28" s="734">
        <v>51047</v>
      </c>
      <c r="C28" s="734">
        <v>9578</v>
      </c>
      <c r="D28" s="734">
        <v>8528</v>
      </c>
      <c r="E28" s="734">
        <v>13849</v>
      </c>
      <c r="F28" s="734">
        <v>1381</v>
      </c>
      <c r="G28" s="734">
        <v>8250</v>
      </c>
      <c r="H28" s="734">
        <v>588</v>
      </c>
      <c r="I28" s="736">
        <v>528</v>
      </c>
      <c r="J28" s="776">
        <v>8345</v>
      </c>
    </row>
    <row r="29" spans="1:11" ht="15" customHeight="1">
      <c r="A29" s="704" t="s">
        <v>584</v>
      </c>
      <c r="B29" s="728">
        <v>3609</v>
      </c>
      <c r="C29" s="728">
        <v>615</v>
      </c>
      <c r="D29" s="728">
        <v>513</v>
      </c>
      <c r="E29" s="728">
        <v>1151</v>
      </c>
      <c r="F29" s="730">
        <v>138</v>
      </c>
      <c r="G29" s="728">
        <v>931</v>
      </c>
      <c r="H29" s="730">
        <v>5</v>
      </c>
      <c r="I29" s="730">
        <v>11</v>
      </c>
      <c r="J29" s="775">
        <v>245</v>
      </c>
    </row>
    <row r="30" spans="1:11" ht="15" customHeight="1">
      <c r="A30" s="704" t="s">
        <v>585</v>
      </c>
      <c r="B30" s="728">
        <v>873</v>
      </c>
      <c r="C30" s="728">
        <v>331</v>
      </c>
      <c r="D30" s="728">
        <v>151</v>
      </c>
      <c r="E30" s="728">
        <v>227</v>
      </c>
      <c r="F30" s="679" t="s">
        <v>41</v>
      </c>
      <c r="G30" s="728">
        <v>56</v>
      </c>
      <c r="H30" s="679" t="s">
        <v>41</v>
      </c>
      <c r="I30" s="730">
        <v>10</v>
      </c>
      <c r="J30" s="775">
        <v>98</v>
      </c>
    </row>
    <row r="31" spans="1:11" ht="15" customHeight="1">
      <c r="A31" s="704" t="s">
        <v>586</v>
      </c>
      <c r="B31" s="728">
        <v>2179</v>
      </c>
      <c r="C31" s="728">
        <v>327</v>
      </c>
      <c r="D31" s="728">
        <v>1046</v>
      </c>
      <c r="E31" s="728">
        <v>403</v>
      </c>
      <c r="F31" s="730">
        <v>30</v>
      </c>
      <c r="G31" s="728">
        <v>283</v>
      </c>
      <c r="H31" s="679" t="s">
        <v>41</v>
      </c>
      <c r="I31" s="730">
        <v>5</v>
      </c>
      <c r="J31" s="775">
        <v>85</v>
      </c>
    </row>
    <row r="32" spans="1:11" ht="15" customHeight="1">
      <c r="A32" s="704" t="s">
        <v>587</v>
      </c>
      <c r="B32" s="728">
        <v>264</v>
      </c>
      <c r="C32" s="728">
        <v>125</v>
      </c>
      <c r="D32" s="728">
        <v>59</v>
      </c>
      <c r="E32" s="728">
        <v>28</v>
      </c>
      <c r="F32" s="730">
        <v>7</v>
      </c>
      <c r="G32" s="728">
        <v>30</v>
      </c>
      <c r="H32" s="679" t="s">
        <v>41</v>
      </c>
      <c r="I32" s="679" t="s">
        <v>41</v>
      </c>
      <c r="J32" s="775">
        <v>15</v>
      </c>
    </row>
    <row r="33" spans="1:11" ht="15" customHeight="1">
      <c r="A33" s="704" t="s">
        <v>588</v>
      </c>
      <c r="B33" s="728">
        <v>1831</v>
      </c>
      <c r="C33" s="728">
        <v>811</v>
      </c>
      <c r="D33" s="728">
        <v>137</v>
      </c>
      <c r="E33" s="728">
        <v>315</v>
      </c>
      <c r="F33" s="679" t="s">
        <v>41</v>
      </c>
      <c r="G33" s="728">
        <v>435</v>
      </c>
      <c r="H33" s="730">
        <v>67</v>
      </c>
      <c r="I33" s="730">
        <v>7</v>
      </c>
      <c r="J33" s="775">
        <v>59</v>
      </c>
    </row>
    <row r="34" spans="1:11" ht="15" customHeight="1">
      <c r="A34" s="704" t="s">
        <v>589</v>
      </c>
      <c r="B34" s="728">
        <v>14273</v>
      </c>
      <c r="C34" s="728">
        <v>1727</v>
      </c>
      <c r="D34" s="728">
        <v>1723</v>
      </c>
      <c r="E34" s="728">
        <v>2844</v>
      </c>
      <c r="F34" s="730">
        <v>531</v>
      </c>
      <c r="G34" s="728">
        <v>2928</v>
      </c>
      <c r="H34" s="730">
        <v>306</v>
      </c>
      <c r="I34" s="730">
        <v>226</v>
      </c>
      <c r="J34" s="775">
        <v>3988</v>
      </c>
    </row>
    <row r="35" spans="1:11" ht="15" customHeight="1">
      <c r="A35" s="704" t="s">
        <v>590</v>
      </c>
      <c r="B35" s="728">
        <v>7994</v>
      </c>
      <c r="C35" s="728">
        <v>1663</v>
      </c>
      <c r="D35" s="728">
        <v>2102</v>
      </c>
      <c r="E35" s="728">
        <v>1423</v>
      </c>
      <c r="F35" s="730">
        <v>164</v>
      </c>
      <c r="G35" s="728">
        <v>1607</v>
      </c>
      <c r="H35" s="730">
        <v>79</v>
      </c>
      <c r="I35" s="730">
        <v>78</v>
      </c>
      <c r="J35" s="775">
        <v>878</v>
      </c>
    </row>
    <row r="36" spans="1:11" ht="15" customHeight="1">
      <c r="A36" s="704" t="s">
        <v>591</v>
      </c>
      <c r="B36" s="728">
        <v>440</v>
      </c>
      <c r="C36" s="728">
        <v>175</v>
      </c>
      <c r="D36" s="728">
        <v>15</v>
      </c>
      <c r="E36" s="728">
        <v>79</v>
      </c>
      <c r="F36" s="679" t="s">
        <v>41</v>
      </c>
      <c r="G36" s="730">
        <v>94</v>
      </c>
      <c r="H36" s="679" t="s">
        <v>41</v>
      </c>
      <c r="I36" s="679" t="s">
        <v>41</v>
      </c>
      <c r="J36" s="778">
        <v>77</v>
      </c>
    </row>
    <row r="37" spans="1:11" ht="15" customHeight="1">
      <c r="A37" s="704" t="s">
        <v>592</v>
      </c>
      <c r="B37" s="728">
        <v>3556</v>
      </c>
      <c r="C37" s="728">
        <v>1140</v>
      </c>
      <c r="D37" s="728">
        <v>495</v>
      </c>
      <c r="E37" s="728">
        <v>1061</v>
      </c>
      <c r="F37" s="730">
        <v>141</v>
      </c>
      <c r="G37" s="730">
        <v>340</v>
      </c>
      <c r="H37" s="730">
        <v>7</v>
      </c>
      <c r="I37" s="679" t="s">
        <v>41</v>
      </c>
      <c r="J37" s="778">
        <v>372</v>
      </c>
    </row>
    <row r="38" spans="1:11" ht="15" customHeight="1">
      <c r="A38" s="704" t="s">
        <v>593</v>
      </c>
      <c r="B38" s="728">
        <v>1141</v>
      </c>
      <c r="C38" s="728">
        <v>384</v>
      </c>
      <c r="D38" s="728">
        <v>233</v>
      </c>
      <c r="E38" s="728">
        <v>265</v>
      </c>
      <c r="F38" s="730">
        <v>12</v>
      </c>
      <c r="G38" s="730">
        <v>208</v>
      </c>
      <c r="H38" s="679" t="s">
        <v>41</v>
      </c>
      <c r="I38" s="730">
        <v>9</v>
      </c>
      <c r="J38" s="778">
        <v>30</v>
      </c>
      <c r="K38" s="641"/>
    </row>
    <row r="39" spans="1:11" ht="15" customHeight="1">
      <c r="A39" s="704" t="s">
        <v>594</v>
      </c>
      <c r="B39" s="728">
        <v>2153</v>
      </c>
      <c r="C39" s="728">
        <v>857</v>
      </c>
      <c r="D39" s="728">
        <v>512</v>
      </c>
      <c r="E39" s="728">
        <v>384</v>
      </c>
      <c r="F39" s="730">
        <v>122</v>
      </c>
      <c r="G39" s="730">
        <v>194</v>
      </c>
      <c r="H39" s="730">
        <v>10</v>
      </c>
      <c r="I39" s="730">
        <v>4</v>
      </c>
      <c r="J39" s="778">
        <v>70</v>
      </c>
    </row>
    <row r="40" spans="1:11" ht="15" customHeight="1">
      <c r="A40" s="704" t="s">
        <v>595</v>
      </c>
      <c r="B40" s="728">
        <v>7523</v>
      </c>
      <c r="C40" s="728">
        <v>898</v>
      </c>
      <c r="D40" s="728">
        <v>438</v>
      </c>
      <c r="E40" s="728">
        <v>4369</v>
      </c>
      <c r="F40" s="730">
        <v>56</v>
      </c>
      <c r="G40" s="730">
        <v>443</v>
      </c>
      <c r="H40" s="730">
        <v>47</v>
      </c>
      <c r="I40" s="730">
        <v>84</v>
      </c>
      <c r="J40" s="775">
        <v>1188</v>
      </c>
    </row>
    <row r="41" spans="1:11" ht="15" customHeight="1">
      <c r="A41" s="704" t="s">
        <v>596</v>
      </c>
      <c r="B41" s="728">
        <v>380</v>
      </c>
      <c r="C41" s="728">
        <v>154</v>
      </c>
      <c r="D41" s="728">
        <v>68</v>
      </c>
      <c r="E41" s="728">
        <v>115</v>
      </c>
      <c r="F41" s="679" t="s">
        <v>41</v>
      </c>
      <c r="G41" s="730">
        <v>32</v>
      </c>
      <c r="H41" s="679" t="s">
        <v>41</v>
      </c>
      <c r="I41" s="730">
        <v>1</v>
      </c>
      <c r="J41" s="778">
        <v>10</v>
      </c>
    </row>
    <row r="42" spans="1:11" ht="15" customHeight="1">
      <c r="A42" s="704" t="s">
        <v>597</v>
      </c>
      <c r="B42" s="728">
        <v>932</v>
      </c>
      <c r="C42" s="728">
        <v>135</v>
      </c>
      <c r="D42" s="728">
        <v>232</v>
      </c>
      <c r="E42" s="728">
        <v>396</v>
      </c>
      <c r="F42" s="730">
        <v>22</v>
      </c>
      <c r="G42" s="730">
        <v>94</v>
      </c>
      <c r="H42" s="730">
        <v>22</v>
      </c>
      <c r="I42" s="730">
        <v>9</v>
      </c>
      <c r="J42" s="778">
        <v>22</v>
      </c>
    </row>
    <row r="43" spans="1:11" ht="15" customHeight="1">
      <c r="A43" s="704" t="s">
        <v>458</v>
      </c>
      <c r="B43" s="728">
        <v>2659</v>
      </c>
      <c r="C43" s="728">
        <v>221</v>
      </c>
      <c r="D43" s="728">
        <v>754</v>
      </c>
      <c r="E43" s="728">
        <v>666</v>
      </c>
      <c r="F43" s="730">
        <v>158</v>
      </c>
      <c r="G43" s="730">
        <v>513</v>
      </c>
      <c r="H43" s="730">
        <v>45</v>
      </c>
      <c r="I43" s="730">
        <v>84</v>
      </c>
      <c r="J43" s="778">
        <v>218</v>
      </c>
    </row>
    <row r="44" spans="1:11" ht="15" customHeight="1">
      <c r="A44" s="704" t="s">
        <v>598</v>
      </c>
      <c r="B44" s="728">
        <v>1240</v>
      </c>
      <c r="C44" s="730">
        <v>15</v>
      </c>
      <c r="D44" s="730">
        <v>50</v>
      </c>
      <c r="E44" s="730">
        <v>123</v>
      </c>
      <c r="F44" s="679" t="s">
        <v>41</v>
      </c>
      <c r="G44" s="730">
        <v>62</v>
      </c>
      <c r="H44" s="679" t="s">
        <v>41</v>
      </c>
      <c r="I44" s="679" t="s">
        <v>41</v>
      </c>
      <c r="J44" s="778">
        <v>990</v>
      </c>
    </row>
    <row r="45" spans="1:11" ht="15" customHeight="1"/>
    <row r="46" spans="1:11" ht="15" customHeight="1"/>
    <row r="47" spans="1:11" ht="15" customHeight="1"/>
    <row r="48" spans="1:11" ht="15" customHeight="1"/>
    <row r="49" ht="15" customHeight="1"/>
    <row r="50" ht="15" customHeight="1"/>
    <row r="51" ht="15" customHeight="1"/>
    <row r="52" ht="15" customHeight="1"/>
    <row r="53" ht="15" customHeight="1"/>
    <row r="54" ht="15" customHeight="1"/>
  </sheetData>
  <mergeCells count="15">
    <mergeCell ref="A7:J7"/>
    <mergeCell ref="A26:J26"/>
    <mergeCell ref="A1:H1"/>
    <mergeCell ref="I1:J1"/>
    <mergeCell ref="A2:J2"/>
    <mergeCell ref="A3:A6"/>
    <mergeCell ref="B3:B6"/>
    <mergeCell ref="C3:C6"/>
    <mergeCell ref="D3:D6"/>
    <mergeCell ref="E3:E6"/>
    <mergeCell ref="F3:F6"/>
    <mergeCell ref="G3:G6"/>
    <mergeCell ref="H3:H6"/>
    <mergeCell ref="I3:I6"/>
    <mergeCell ref="J3:J6"/>
  </mergeCells>
  <hyperlinks>
    <hyperlink ref="A2" location="'spis tablic'!A1" display="'spis tablic'!A1" xr:uid="{00000000-0004-0000-4D00-000000000000}"/>
    <hyperlink ref="A2:J2" location="'Spis tablic_DZIAŁ V'!A1" display="'Spis tablic_DZIAŁ V'!A1" xr:uid="{00000000-0004-0000-4D00-000001000000}"/>
  </hyperlinks>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CA5025"/>
  <sheetViews>
    <sheetView topLeftCell="A43" zoomScaleNormal="100" workbookViewId="0">
      <selection activeCell="A10" sqref="A10"/>
    </sheetView>
  </sheetViews>
  <sheetFormatPr defaultColWidth="9.109375" defaultRowHeight="11.4"/>
  <cols>
    <col min="1" max="1" width="40.6640625" style="758" customWidth="1"/>
    <col min="2" max="26" width="14.6640625" style="758" customWidth="1"/>
    <col min="27" max="27" width="9.109375" style="641"/>
    <col min="28" max="16384" width="9.109375" style="640"/>
  </cols>
  <sheetData>
    <row r="1" spans="1:79" ht="30" customHeight="1">
      <c r="A1" s="2450" t="s">
        <v>2265</v>
      </c>
      <c r="B1" s="2450"/>
      <c r="C1" s="2450"/>
      <c r="D1" s="2450"/>
      <c r="E1" s="2450"/>
      <c r="F1" s="2450"/>
      <c r="G1" s="2450"/>
      <c r="H1" s="2450"/>
      <c r="I1" s="2450"/>
      <c r="J1" s="2450"/>
      <c r="K1" s="2450"/>
      <c r="L1" s="2450"/>
      <c r="M1" s="2450"/>
      <c r="N1" s="2450"/>
      <c r="O1" s="2450"/>
      <c r="P1" s="2450"/>
      <c r="Q1" s="2423"/>
      <c r="R1" s="2424"/>
      <c r="S1" s="2424"/>
      <c r="T1" s="2424"/>
      <c r="U1" s="2424"/>
      <c r="V1" s="2424"/>
      <c r="W1" s="2424"/>
      <c r="X1" s="2424"/>
      <c r="Y1" s="2423"/>
      <c r="Z1" s="2424"/>
    </row>
    <row r="2" spans="1:79" s="701" customFormat="1" ht="24.9" customHeight="1">
      <c r="A2" s="2409" t="s">
        <v>11</v>
      </c>
      <c r="B2" s="2409"/>
      <c r="C2" s="2409"/>
      <c r="D2" s="2409"/>
      <c r="E2" s="2409"/>
      <c r="F2" s="2409"/>
      <c r="G2" s="2409"/>
      <c r="H2" s="2409"/>
      <c r="I2" s="2409"/>
      <c r="J2" s="2409"/>
      <c r="K2" s="2409"/>
      <c r="L2" s="2409"/>
      <c r="M2" s="2409"/>
      <c r="N2" s="2409"/>
      <c r="O2" s="2409"/>
      <c r="P2" s="2409"/>
      <c r="Q2" s="2409"/>
      <c r="R2" s="2409"/>
      <c r="S2" s="2409"/>
      <c r="T2" s="2409"/>
      <c r="U2" s="2409"/>
      <c r="V2" s="2409"/>
      <c r="W2" s="2409"/>
      <c r="X2" s="2409"/>
      <c r="Y2" s="2409"/>
      <c r="Z2" s="2409"/>
      <c r="AA2" s="715"/>
    </row>
    <row r="3" spans="1:79" s="647" customFormat="1" ht="24.9" customHeight="1">
      <c r="A3" s="2410" t="s">
        <v>1075</v>
      </c>
      <c r="B3" s="2413" t="s">
        <v>1076</v>
      </c>
      <c r="C3" s="2447" t="s">
        <v>1077</v>
      </c>
      <c r="D3" s="2447" t="s">
        <v>1078</v>
      </c>
      <c r="E3" s="2443" t="s">
        <v>1079</v>
      </c>
      <c r="F3" s="2392"/>
      <c r="G3" s="2443" t="s">
        <v>1080</v>
      </c>
      <c r="H3" s="2391" t="s">
        <v>1081</v>
      </c>
      <c r="I3" s="2391"/>
      <c r="J3" s="2420"/>
      <c r="K3" s="2420"/>
      <c r="L3" s="2443" t="s">
        <v>1082</v>
      </c>
      <c r="M3" s="2444"/>
      <c r="N3" s="2444"/>
      <c r="O3" s="2444"/>
      <c r="P3" s="2392"/>
      <c r="Q3" s="2413" t="s">
        <v>1083</v>
      </c>
      <c r="R3" s="2410"/>
      <c r="S3" s="2410"/>
      <c r="T3" s="2410"/>
      <c r="U3" s="2383"/>
      <c r="V3" s="2391" t="s">
        <v>1084</v>
      </c>
      <c r="W3" s="2391"/>
      <c r="X3" s="2391"/>
      <c r="Y3" s="2420"/>
      <c r="Z3" s="2421"/>
      <c r="AA3" s="646"/>
    </row>
    <row r="4" spans="1:79" s="647" customFormat="1" ht="24.9" customHeight="1">
      <c r="A4" s="2411"/>
      <c r="B4" s="2414"/>
      <c r="C4" s="2448"/>
      <c r="D4" s="2448"/>
      <c r="E4" s="2443" t="s">
        <v>1085</v>
      </c>
      <c r="F4" s="2443" t="s">
        <v>1086</v>
      </c>
      <c r="G4" s="2443"/>
      <c r="H4" s="2443" t="s">
        <v>364</v>
      </c>
      <c r="I4" s="2413" t="s">
        <v>1087</v>
      </c>
      <c r="J4" s="2391" t="s">
        <v>1088</v>
      </c>
      <c r="K4" s="2420"/>
      <c r="L4" s="2443" t="s">
        <v>364</v>
      </c>
      <c r="M4" s="2443" t="s">
        <v>1089</v>
      </c>
      <c r="N4" s="2392"/>
      <c r="O4" s="2451" t="s">
        <v>1090</v>
      </c>
      <c r="P4" s="2452"/>
      <c r="Q4" s="2443" t="s">
        <v>364</v>
      </c>
      <c r="R4" s="2453" t="s">
        <v>1033</v>
      </c>
      <c r="S4" s="2454"/>
      <c r="T4" s="2455"/>
      <c r="U4" s="2380" t="s">
        <v>1091</v>
      </c>
      <c r="V4" s="2443" t="s">
        <v>364</v>
      </c>
      <c r="W4" s="2443" t="s">
        <v>1092</v>
      </c>
      <c r="X4" s="2392"/>
      <c r="Y4" s="2391" t="s">
        <v>1093</v>
      </c>
      <c r="Z4" s="2421"/>
      <c r="AA4" s="646"/>
    </row>
    <row r="5" spans="1:79" s="647" customFormat="1" ht="24.9" customHeight="1">
      <c r="A5" s="2411"/>
      <c r="B5" s="2414"/>
      <c r="C5" s="2448"/>
      <c r="D5" s="2448"/>
      <c r="E5" s="2443"/>
      <c r="F5" s="2443"/>
      <c r="G5" s="2443"/>
      <c r="H5" s="2421"/>
      <c r="I5" s="2414"/>
      <c r="J5" s="2413" t="s">
        <v>390</v>
      </c>
      <c r="K5" s="2447" t="s">
        <v>1094</v>
      </c>
      <c r="L5" s="2421"/>
      <c r="M5" s="2413" t="s">
        <v>1095</v>
      </c>
      <c r="N5" s="2413" t="s">
        <v>1096</v>
      </c>
      <c r="O5" s="2413" t="s">
        <v>390</v>
      </c>
      <c r="P5" s="2413" t="s">
        <v>1097</v>
      </c>
      <c r="Q5" s="2421"/>
      <c r="R5" s="2380" t="s">
        <v>1098</v>
      </c>
      <c r="S5" s="2380" t="s">
        <v>1099</v>
      </c>
      <c r="T5" s="2380" t="s">
        <v>1100</v>
      </c>
      <c r="U5" s="2381"/>
      <c r="V5" s="2421"/>
      <c r="W5" s="2413" t="s">
        <v>1101</v>
      </c>
      <c r="X5" s="2413" t="s">
        <v>1102</v>
      </c>
      <c r="Y5" s="2413" t="s">
        <v>390</v>
      </c>
      <c r="Z5" s="2413" t="s">
        <v>1097</v>
      </c>
      <c r="AA5" s="646"/>
    </row>
    <row r="6" spans="1:79" s="647" customFormat="1" ht="24.9" customHeight="1">
      <c r="A6" s="2411"/>
      <c r="B6" s="2414"/>
      <c r="C6" s="2448"/>
      <c r="D6" s="2448"/>
      <c r="E6" s="2443"/>
      <c r="F6" s="2443"/>
      <c r="G6" s="2443"/>
      <c r="H6" s="2421"/>
      <c r="I6" s="2414"/>
      <c r="J6" s="2414"/>
      <c r="K6" s="2448"/>
      <c r="L6" s="2421"/>
      <c r="M6" s="2414"/>
      <c r="N6" s="2414"/>
      <c r="O6" s="2414"/>
      <c r="P6" s="2414"/>
      <c r="Q6" s="2421"/>
      <c r="R6" s="2381"/>
      <c r="S6" s="2381"/>
      <c r="T6" s="2381"/>
      <c r="U6" s="2381"/>
      <c r="V6" s="2421"/>
      <c r="W6" s="2414"/>
      <c r="X6" s="2414"/>
      <c r="Y6" s="2414"/>
      <c r="Z6" s="2414"/>
      <c r="AA6" s="646"/>
    </row>
    <row r="7" spans="1:79" s="647" customFormat="1" ht="24.9" customHeight="1">
      <c r="A7" s="2411"/>
      <c r="B7" s="2414"/>
      <c r="C7" s="2448"/>
      <c r="D7" s="2448"/>
      <c r="E7" s="2443"/>
      <c r="F7" s="2443"/>
      <c r="G7" s="2443"/>
      <c r="H7" s="2421"/>
      <c r="I7" s="2414"/>
      <c r="J7" s="2414"/>
      <c r="K7" s="2448"/>
      <c r="L7" s="2421"/>
      <c r="M7" s="2414"/>
      <c r="N7" s="2414"/>
      <c r="O7" s="2414"/>
      <c r="P7" s="2414"/>
      <c r="Q7" s="2421"/>
      <c r="R7" s="2381"/>
      <c r="S7" s="2381"/>
      <c r="T7" s="2381"/>
      <c r="U7" s="2381"/>
      <c r="V7" s="2421"/>
      <c r="W7" s="2414"/>
      <c r="X7" s="2414"/>
      <c r="Y7" s="2414"/>
      <c r="Z7" s="2414"/>
      <c r="AA7" s="646"/>
    </row>
    <row r="8" spans="1:79" s="647" customFormat="1" ht="24.9" customHeight="1">
      <c r="A8" s="2411"/>
      <c r="B8" s="2415"/>
      <c r="C8" s="2449"/>
      <c r="D8" s="2448"/>
      <c r="E8" s="2443"/>
      <c r="F8" s="2443"/>
      <c r="G8" s="2421"/>
      <c r="H8" s="2421"/>
      <c r="I8" s="2415"/>
      <c r="J8" s="2415"/>
      <c r="K8" s="2449"/>
      <c r="L8" s="2421"/>
      <c r="M8" s="2415"/>
      <c r="N8" s="2415"/>
      <c r="O8" s="2415"/>
      <c r="P8" s="2415"/>
      <c r="Q8" s="2421"/>
      <c r="R8" s="2394"/>
      <c r="S8" s="2394"/>
      <c r="T8" s="2394"/>
      <c r="U8" s="2394"/>
      <c r="V8" s="2421"/>
      <c r="W8" s="2415"/>
      <c r="X8" s="2415"/>
      <c r="Y8" s="2415"/>
      <c r="Z8" s="2415"/>
      <c r="AA8" s="646"/>
      <c r="AE8" s="646"/>
      <c r="AF8" s="646"/>
      <c r="AG8" s="646"/>
      <c r="AH8" s="646"/>
      <c r="AI8" s="646"/>
      <c r="AJ8" s="646"/>
      <c r="AK8" s="646"/>
      <c r="AL8" s="646"/>
      <c r="AM8" s="646"/>
      <c r="AN8" s="646"/>
      <c r="AO8" s="646"/>
      <c r="AP8" s="646"/>
      <c r="AQ8" s="646"/>
      <c r="AR8" s="646"/>
      <c r="AS8" s="646"/>
      <c r="AT8" s="646"/>
      <c r="AU8" s="646"/>
      <c r="AV8" s="646"/>
      <c r="AW8" s="646"/>
      <c r="AX8" s="646"/>
      <c r="AY8" s="646"/>
      <c r="AZ8" s="646"/>
      <c r="BA8" s="646"/>
      <c r="BB8" s="646"/>
      <c r="BC8" s="646"/>
      <c r="BD8" s="646"/>
      <c r="BE8" s="646"/>
      <c r="BF8" s="646"/>
      <c r="BG8" s="646"/>
      <c r="BH8" s="646"/>
      <c r="BI8" s="646"/>
      <c r="BJ8" s="646"/>
      <c r="BK8" s="646"/>
      <c r="BL8" s="646"/>
      <c r="BM8" s="646"/>
      <c r="BN8" s="646"/>
      <c r="BO8" s="646"/>
      <c r="BP8" s="646"/>
      <c r="BQ8" s="646"/>
      <c r="BR8" s="646"/>
      <c r="BS8" s="646"/>
      <c r="BT8" s="646"/>
      <c r="BU8" s="646"/>
      <c r="BV8" s="646"/>
      <c r="BW8" s="646"/>
      <c r="BX8" s="646"/>
      <c r="BY8" s="646"/>
      <c r="BZ8" s="646"/>
      <c r="CA8" s="646"/>
    </row>
    <row r="9" spans="1:79" s="647" customFormat="1" ht="21" customHeight="1">
      <c r="A9" s="2412"/>
      <c r="B9" s="2443" t="s">
        <v>1103</v>
      </c>
      <c r="C9" s="2444"/>
      <c r="D9" s="2444"/>
      <c r="E9" s="2444"/>
      <c r="F9" s="2444"/>
      <c r="G9" s="2444"/>
      <c r="H9" s="2444"/>
      <c r="I9" s="2444"/>
      <c r="J9" s="2444"/>
      <c r="K9" s="2444"/>
      <c r="L9" s="2444"/>
      <c r="M9" s="2444"/>
      <c r="N9" s="2444"/>
      <c r="O9" s="2444"/>
      <c r="P9" s="2392"/>
      <c r="Q9" s="2443" t="s">
        <v>1104</v>
      </c>
      <c r="R9" s="2445"/>
      <c r="S9" s="2445"/>
      <c r="T9" s="2445"/>
      <c r="U9" s="2445"/>
      <c r="V9" s="2445"/>
      <c r="W9" s="2445"/>
      <c r="X9" s="2445"/>
      <c r="Y9" s="2445"/>
      <c r="Z9" s="2446"/>
      <c r="AA9" s="646"/>
      <c r="AE9" s="646"/>
      <c r="AF9" s="646"/>
      <c r="AG9" s="646"/>
      <c r="AH9" s="646"/>
      <c r="AI9" s="646"/>
      <c r="AJ9" s="646"/>
      <c r="AK9" s="646"/>
      <c r="AL9" s="646"/>
      <c r="AM9" s="646"/>
      <c r="AN9" s="646"/>
      <c r="AO9" s="646"/>
      <c r="AP9" s="646"/>
      <c r="AQ9" s="646"/>
      <c r="AR9" s="646"/>
      <c r="AS9" s="646"/>
      <c r="AT9" s="646"/>
      <c r="AU9" s="646"/>
      <c r="AV9" s="646"/>
      <c r="AW9" s="646"/>
      <c r="AX9" s="646"/>
      <c r="AY9" s="646"/>
      <c r="AZ9" s="646"/>
      <c r="BA9" s="646"/>
      <c r="BB9" s="646"/>
      <c r="BC9" s="646"/>
      <c r="BD9" s="646"/>
      <c r="BE9" s="646"/>
      <c r="BF9" s="646"/>
      <c r="BG9" s="646"/>
      <c r="BH9" s="646"/>
      <c r="BI9" s="646"/>
      <c r="BJ9" s="646"/>
      <c r="BK9" s="646"/>
      <c r="BL9" s="646"/>
      <c r="BM9" s="646"/>
      <c r="BN9" s="646"/>
      <c r="BO9" s="646"/>
      <c r="BP9" s="646"/>
      <c r="BQ9" s="646"/>
      <c r="BR9" s="646"/>
      <c r="BS9" s="646"/>
      <c r="BT9" s="646"/>
      <c r="BU9" s="646"/>
      <c r="BV9" s="646"/>
      <c r="BW9" s="646"/>
      <c r="BX9" s="646"/>
      <c r="BY9" s="646"/>
      <c r="BZ9" s="646"/>
      <c r="CA9" s="646"/>
    </row>
    <row r="10" spans="1:79" ht="15" customHeight="1">
      <c r="A10" s="345" t="s">
        <v>2267</v>
      </c>
      <c r="B10" s="728">
        <v>3911</v>
      </c>
      <c r="C10" s="728">
        <v>6437</v>
      </c>
      <c r="D10" s="728">
        <v>3901</v>
      </c>
      <c r="E10" s="728">
        <v>2175</v>
      </c>
      <c r="F10" s="728">
        <v>418640</v>
      </c>
      <c r="G10" s="728">
        <v>6878</v>
      </c>
      <c r="H10" s="728">
        <v>14654</v>
      </c>
      <c r="I10" s="728">
        <v>12459</v>
      </c>
      <c r="J10" s="728">
        <v>256057</v>
      </c>
      <c r="K10" s="728">
        <v>162223</v>
      </c>
      <c r="L10" s="728">
        <v>25773</v>
      </c>
      <c r="M10" s="728">
        <v>21692</v>
      </c>
      <c r="N10" s="728">
        <v>16473</v>
      </c>
      <c r="O10" s="728">
        <v>534689</v>
      </c>
      <c r="P10" s="728">
        <v>271726</v>
      </c>
      <c r="Q10" s="728">
        <v>276634</v>
      </c>
      <c r="R10" s="728">
        <v>45248</v>
      </c>
      <c r="S10" s="728">
        <v>211415</v>
      </c>
      <c r="T10" s="728">
        <v>69575</v>
      </c>
      <c r="U10" s="728">
        <v>35193780</v>
      </c>
      <c r="V10" s="728">
        <v>5193</v>
      </c>
      <c r="W10" s="728">
        <v>4319</v>
      </c>
      <c r="X10" s="728">
        <v>3628</v>
      </c>
      <c r="Y10" s="787">
        <v>70923</v>
      </c>
      <c r="Z10" s="788">
        <v>47612</v>
      </c>
      <c r="AE10" s="641"/>
      <c r="AF10" s="641"/>
      <c r="AG10" s="641"/>
      <c r="AH10" s="641"/>
      <c r="AI10" s="641"/>
      <c r="AJ10" s="641"/>
      <c r="AK10" s="641"/>
      <c r="AL10" s="641"/>
      <c r="AM10" s="641"/>
      <c r="AN10" s="641"/>
      <c r="AO10" s="641"/>
      <c r="AP10" s="641"/>
      <c r="AQ10" s="641"/>
      <c r="AR10" s="641"/>
      <c r="AS10" s="641"/>
      <c r="AT10" s="641"/>
      <c r="AU10" s="641"/>
      <c r="AV10" s="641"/>
      <c r="AW10" s="641"/>
      <c r="AX10" s="641"/>
      <c r="AY10" s="641"/>
      <c r="AZ10" s="641"/>
      <c r="BA10" s="641"/>
      <c r="BB10" s="641"/>
      <c r="BC10" s="641"/>
      <c r="BD10" s="641"/>
      <c r="BE10" s="641"/>
      <c r="BF10" s="641"/>
      <c r="BG10" s="641"/>
      <c r="BH10" s="641"/>
      <c r="BI10" s="641"/>
      <c r="BJ10" s="641"/>
      <c r="BK10" s="641"/>
      <c r="BL10" s="641"/>
      <c r="BM10" s="641"/>
      <c r="BN10" s="641"/>
      <c r="BO10" s="641"/>
      <c r="BP10" s="641"/>
      <c r="BQ10" s="641"/>
      <c r="BR10" s="641"/>
      <c r="BS10" s="641"/>
      <c r="BT10" s="641"/>
      <c r="BU10" s="641"/>
      <c r="BV10" s="641"/>
      <c r="BW10" s="641"/>
      <c r="BX10" s="641"/>
      <c r="BY10" s="641"/>
      <c r="BZ10" s="641"/>
      <c r="CA10" s="641"/>
    </row>
    <row r="11" spans="1:79" s="709" customFormat="1" ht="15" customHeight="1">
      <c r="A11" s="208" t="s">
        <v>2268</v>
      </c>
      <c r="B11" s="734">
        <v>3913</v>
      </c>
      <c r="C11" s="734">
        <v>6524</v>
      </c>
      <c r="D11" s="734">
        <v>4031</v>
      </c>
      <c r="E11" s="734">
        <v>2162</v>
      </c>
      <c r="F11" s="734">
        <v>421370</v>
      </c>
      <c r="G11" s="734">
        <v>6788</v>
      </c>
      <c r="H11" s="734">
        <v>15037</v>
      </c>
      <c r="I11" s="734">
        <v>12870</v>
      </c>
      <c r="J11" s="734">
        <v>260861</v>
      </c>
      <c r="K11" s="734">
        <v>165736</v>
      </c>
      <c r="L11" s="734">
        <v>27096</v>
      </c>
      <c r="M11" s="734">
        <v>22803</v>
      </c>
      <c r="N11" s="734">
        <v>17759</v>
      </c>
      <c r="O11" s="734">
        <v>542034</v>
      </c>
      <c r="P11" s="734">
        <v>268303</v>
      </c>
      <c r="Q11" s="734">
        <v>290453</v>
      </c>
      <c r="R11" s="734">
        <v>47329</v>
      </c>
      <c r="S11" s="734">
        <v>223622</v>
      </c>
      <c r="T11" s="734">
        <v>71929</v>
      </c>
      <c r="U11" s="734">
        <v>37010140</v>
      </c>
      <c r="V11" s="734">
        <v>4961</v>
      </c>
      <c r="W11" s="734">
        <v>4070</v>
      </c>
      <c r="X11" s="734">
        <v>3567</v>
      </c>
      <c r="Y11" s="789">
        <v>74723</v>
      </c>
      <c r="Z11" s="790">
        <v>51047</v>
      </c>
      <c r="AA11" s="754"/>
    </row>
    <row r="12" spans="1:79" s="754" customFormat="1" ht="15" customHeight="1">
      <c r="A12" s="791" t="s">
        <v>479</v>
      </c>
      <c r="B12" s="730">
        <v>755</v>
      </c>
      <c r="C12" s="728">
        <v>1171</v>
      </c>
      <c r="D12" s="730">
        <v>709</v>
      </c>
      <c r="E12" s="730">
        <v>447</v>
      </c>
      <c r="F12" s="728">
        <v>89762</v>
      </c>
      <c r="G12" s="730">
        <v>1377</v>
      </c>
      <c r="H12" s="728">
        <v>3091</v>
      </c>
      <c r="I12" s="728">
        <v>2575</v>
      </c>
      <c r="J12" s="728">
        <v>61712</v>
      </c>
      <c r="K12" s="728">
        <v>39274</v>
      </c>
      <c r="L12" s="728">
        <v>6205</v>
      </c>
      <c r="M12" s="728">
        <v>5309</v>
      </c>
      <c r="N12" s="728">
        <v>4339</v>
      </c>
      <c r="O12" s="728">
        <v>125488</v>
      </c>
      <c r="P12" s="728">
        <v>63907</v>
      </c>
      <c r="Q12" s="728">
        <v>63632</v>
      </c>
      <c r="R12" s="728">
        <v>8719</v>
      </c>
      <c r="S12" s="728">
        <v>49021</v>
      </c>
      <c r="T12" s="728">
        <v>21431</v>
      </c>
      <c r="U12" s="728">
        <v>8265994</v>
      </c>
      <c r="V12" s="728">
        <v>1913</v>
      </c>
      <c r="W12" s="728">
        <v>1615</v>
      </c>
      <c r="X12" s="728">
        <v>1655</v>
      </c>
      <c r="Y12" s="787">
        <v>28909</v>
      </c>
      <c r="Z12" s="792">
        <v>21796</v>
      </c>
    </row>
    <row r="13" spans="1:79" s="719" customFormat="1" ht="15" customHeight="1">
      <c r="A13" s="1562" t="s">
        <v>480</v>
      </c>
      <c r="B13" s="730">
        <v>424</v>
      </c>
      <c r="C13" s="730">
        <v>663</v>
      </c>
      <c r="D13" s="730">
        <v>387</v>
      </c>
      <c r="E13" s="730">
        <v>232</v>
      </c>
      <c r="F13" s="728">
        <v>41347</v>
      </c>
      <c r="G13" s="730">
        <v>661</v>
      </c>
      <c r="H13" s="728">
        <v>1451</v>
      </c>
      <c r="I13" s="728">
        <v>1220</v>
      </c>
      <c r="J13" s="728">
        <v>31612</v>
      </c>
      <c r="K13" s="728">
        <v>20519</v>
      </c>
      <c r="L13" s="728">
        <v>2951</v>
      </c>
      <c r="M13" s="728">
        <v>2589</v>
      </c>
      <c r="N13" s="728">
        <v>2033</v>
      </c>
      <c r="O13" s="728">
        <v>59421</v>
      </c>
      <c r="P13" s="728">
        <v>32959</v>
      </c>
      <c r="Q13" s="728">
        <v>36490</v>
      </c>
      <c r="R13" s="728">
        <v>4685</v>
      </c>
      <c r="S13" s="728">
        <v>29868</v>
      </c>
      <c r="T13" s="728">
        <v>12886</v>
      </c>
      <c r="U13" s="728">
        <v>3778216</v>
      </c>
      <c r="V13" s="728">
        <v>1494</v>
      </c>
      <c r="W13" s="728">
        <v>1302</v>
      </c>
      <c r="X13" s="728">
        <v>1320</v>
      </c>
      <c r="Y13" s="787">
        <v>19447</v>
      </c>
      <c r="Z13" s="792">
        <v>14273</v>
      </c>
    </row>
    <row r="14" spans="1:79" s="719" customFormat="1" ht="15" customHeight="1">
      <c r="A14" s="1561" t="s">
        <v>481</v>
      </c>
      <c r="B14" s="730">
        <v>101</v>
      </c>
      <c r="C14" s="730">
        <v>173</v>
      </c>
      <c r="D14" s="730">
        <v>89</v>
      </c>
      <c r="E14" s="730">
        <v>57</v>
      </c>
      <c r="F14" s="728">
        <v>7614</v>
      </c>
      <c r="G14" s="730">
        <v>151</v>
      </c>
      <c r="H14" s="728">
        <v>350</v>
      </c>
      <c r="I14" s="728">
        <v>276</v>
      </c>
      <c r="J14" s="728">
        <v>8631</v>
      </c>
      <c r="K14" s="728">
        <v>5385</v>
      </c>
      <c r="L14" s="728">
        <v>763</v>
      </c>
      <c r="M14" s="728">
        <v>614</v>
      </c>
      <c r="N14" s="728">
        <v>486</v>
      </c>
      <c r="O14" s="728">
        <v>18178</v>
      </c>
      <c r="P14" s="728">
        <v>10182</v>
      </c>
      <c r="Q14" s="728">
        <v>5189</v>
      </c>
      <c r="R14" s="728">
        <v>833</v>
      </c>
      <c r="S14" s="728">
        <v>3885</v>
      </c>
      <c r="T14" s="728">
        <v>951</v>
      </c>
      <c r="U14" s="728">
        <v>657015</v>
      </c>
      <c r="V14" s="728">
        <v>206</v>
      </c>
      <c r="W14" s="728">
        <v>167</v>
      </c>
      <c r="X14" s="728">
        <v>201</v>
      </c>
      <c r="Y14" s="787">
        <v>2606</v>
      </c>
      <c r="Z14" s="792">
        <v>2117</v>
      </c>
    </row>
    <row r="15" spans="1:79" s="719" customFormat="1" ht="15" customHeight="1">
      <c r="A15" s="1561" t="s">
        <v>482</v>
      </c>
      <c r="B15" s="730">
        <v>53</v>
      </c>
      <c r="C15" s="730">
        <v>60</v>
      </c>
      <c r="D15" s="730">
        <v>43</v>
      </c>
      <c r="E15" s="730">
        <v>29</v>
      </c>
      <c r="F15" s="728">
        <v>4131</v>
      </c>
      <c r="G15" s="730">
        <v>130</v>
      </c>
      <c r="H15" s="728">
        <v>118</v>
      </c>
      <c r="I15" s="728">
        <v>106</v>
      </c>
      <c r="J15" s="728">
        <v>1657</v>
      </c>
      <c r="K15" s="728">
        <v>927</v>
      </c>
      <c r="L15" s="728">
        <v>876</v>
      </c>
      <c r="M15" s="728">
        <v>807</v>
      </c>
      <c r="N15" s="728">
        <v>721</v>
      </c>
      <c r="O15" s="728">
        <v>14473</v>
      </c>
      <c r="P15" s="728">
        <v>7696</v>
      </c>
      <c r="Q15" s="728">
        <v>9379</v>
      </c>
      <c r="R15" s="728">
        <v>458</v>
      </c>
      <c r="S15" s="728">
        <v>8102</v>
      </c>
      <c r="T15" s="728">
        <v>4440</v>
      </c>
      <c r="U15" s="728">
        <v>838051</v>
      </c>
      <c r="V15" s="728">
        <v>860</v>
      </c>
      <c r="W15" s="728">
        <v>810</v>
      </c>
      <c r="X15" s="728">
        <v>820</v>
      </c>
      <c r="Y15" s="787">
        <v>10301</v>
      </c>
      <c r="Z15" s="792">
        <v>7273</v>
      </c>
    </row>
    <row r="16" spans="1:79" s="719" customFormat="1" ht="15" customHeight="1">
      <c r="A16" s="1561" t="s">
        <v>483</v>
      </c>
      <c r="B16" s="730">
        <v>81</v>
      </c>
      <c r="C16" s="730">
        <v>127</v>
      </c>
      <c r="D16" s="730">
        <v>72</v>
      </c>
      <c r="E16" s="730">
        <v>38</v>
      </c>
      <c r="F16" s="728">
        <v>7970</v>
      </c>
      <c r="G16" s="730">
        <v>103</v>
      </c>
      <c r="H16" s="728">
        <v>336</v>
      </c>
      <c r="I16" s="728">
        <v>307</v>
      </c>
      <c r="J16" s="728">
        <v>7462</v>
      </c>
      <c r="K16" s="728">
        <v>4962</v>
      </c>
      <c r="L16" s="728">
        <v>219</v>
      </c>
      <c r="M16" s="728">
        <v>195</v>
      </c>
      <c r="N16" s="728">
        <v>86</v>
      </c>
      <c r="O16" s="728">
        <v>4839</v>
      </c>
      <c r="P16" s="728">
        <v>3100</v>
      </c>
      <c r="Q16" s="728">
        <v>5278</v>
      </c>
      <c r="R16" s="728">
        <v>783</v>
      </c>
      <c r="S16" s="728">
        <v>4173</v>
      </c>
      <c r="T16" s="728">
        <v>1513</v>
      </c>
      <c r="U16" s="728">
        <v>698739</v>
      </c>
      <c r="V16" s="728">
        <v>143</v>
      </c>
      <c r="W16" s="728">
        <v>139</v>
      </c>
      <c r="X16" s="728">
        <v>63</v>
      </c>
      <c r="Y16" s="787">
        <v>1788</v>
      </c>
      <c r="Z16" s="792">
        <v>1489</v>
      </c>
    </row>
    <row r="17" spans="1:26" s="719" customFormat="1" ht="15" customHeight="1">
      <c r="A17" s="1561" t="s">
        <v>484</v>
      </c>
      <c r="B17" s="730">
        <v>83</v>
      </c>
      <c r="C17" s="730">
        <v>118</v>
      </c>
      <c r="D17" s="730">
        <v>62</v>
      </c>
      <c r="E17" s="730">
        <v>49</v>
      </c>
      <c r="F17" s="728">
        <v>9293</v>
      </c>
      <c r="G17" s="730">
        <v>117</v>
      </c>
      <c r="H17" s="728">
        <v>240</v>
      </c>
      <c r="I17" s="728">
        <v>212</v>
      </c>
      <c r="J17" s="728">
        <v>4222</v>
      </c>
      <c r="K17" s="728">
        <v>2244</v>
      </c>
      <c r="L17" s="728">
        <v>739</v>
      </c>
      <c r="M17" s="728">
        <v>668</v>
      </c>
      <c r="N17" s="728">
        <v>633</v>
      </c>
      <c r="O17" s="728">
        <v>14536</v>
      </c>
      <c r="P17" s="728">
        <v>6880</v>
      </c>
      <c r="Q17" s="728">
        <v>7082</v>
      </c>
      <c r="R17" s="728">
        <v>1074</v>
      </c>
      <c r="S17" s="728">
        <v>5709</v>
      </c>
      <c r="T17" s="728">
        <v>1900</v>
      </c>
      <c r="U17" s="728">
        <v>639231</v>
      </c>
      <c r="V17" s="728">
        <v>69</v>
      </c>
      <c r="W17" s="728">
        <v>60</v>
      </c>
      <c r="X17" s="728">
        <v>64</v>
      </c>
      <c r="Y17" s="787">
        <v>1662</v>
      </c>
      <c r="Z17" s="792">
        <v>1113</v>
      </c>
    </row>
    <row r="18" spans="1:26" s="719" customFormat="1" ht="15" customHeight="1">
      <c r="A18" s="1561" t="s">
        <v>485</v>
      </c>
      <c r="B18" s="730">
        <v>53</v>
      </c>
      <c r="C18" s="730">
        <v>117</v>
      </c>
      <c r="D18" s="730">
        <v>84</v>
      </c>
      <c r="E18" s="730">
        <v>33</v>
      </c>
      <c r="F18" s="728">
        <v>7829</v>
      </c>
      <c r="G18" s="730">
        <v>93</v>
      </c>
      <c r="H18" s="728">
        <v>187</v>
      </c>
      <c r="I18" s="728">
        <v>150</v>
      </c>
      <c r="J18" s="728">
        <v>3533</v>
      </c>
      <c r="K18" s="728">
        <v>2203</v>
      </c>
      <c r="L18" s="728">
        <v>169</v>
      </c>
      <c r="M18" s="728">
        <v>141</v>
      </c>
      <c r="N18" s="728">
        <v>86</v>
      </c>
      <c r="O18" s="728">
        <v>3608</v>
      </c>
      <c r="P18" s="728">
        <v>1967</v>
      </c>
      <c r="Q18" s="728">
        <v>5810</v>
      </c>
      <c r="R18" s="728">
        <v>626</v>
      </c>
      <c r="S18" s="728">
        <v>4856</v>
      </c>
      <c r="T18" s="728">
        <v>3314</v>
      </c>
      <c r="U18" s="728">
        <v>541112</v>
      </c>
      <c r="V18" s="728">
        <v>128</v>
      </c>
      <c r="W18" s="728">
        <v>93</v>
      </c>
      <c r="X18" s="728">
        <v>100</v>
      </c>
      <c r="Y18" s="787">
        <v>1789</v>
      </c>
      <c r="Z18" s="792">
        <v>1612</v>
      </c>
    </row>
    <row r="19" spans="1:26" s="719" customFormat="1" ht="15" customHeight="1">
      <c r="A19" s="1561" t="s">
        <v>486</v>
      </c>
      <c r="B19" s="730">
        <v>53</v>
      </c>
      <c r="C19" s="730">
        <v>68</v>
      </c>
      <c r="D19" s="730">
        <v>37</v>
      </c>
      <c r="E19" s="730">
        <v>26</v>
      </c>
      <c r="F19" s="728">
        <v>4510</v>
      </c>
      <c r="G19" s="730">
        <v>67</v>
      </c>
      <c r="H19" s="728">
        <v>220</v>
      </c>
      <c r="I19" s="728">
        <v>169</v>
      </c>
      <c r="J19" s="728">
        <v>6107</v>
      </c>
      <c r="K19" s="728">
        <v>4798</v>
      </c>
      <c r="L19" s="728">
        <v>185</v>
      </c>
      <c r="M19" s="728">
        <v>164</v>
      </c>
      <c r="N19" s="728">
        <v>21</v>
      </c>
      <c r="O19" s="728">
        <v>3787</v>
      </c>
      <c r="P19" s="728">
        <v>3134</v>
      </c>
      <c r="Q19" s="728">
        <v>3752</v>
      </c>
      <c r="R19" s="728">
        <v>911</v>
      </c>
      <c r="S19" s="728">
        <v>3143</v>
      </c>
      <c r="T19" s="728">
        <v>768</v>
      </c>
      <c r="U19" s="728">
        <v>404068</v>
      </c>
      <c r="V19" s="728">
        <v>88</v>
      </c>
      <c r="W19" s="728">
        <v>33</v>
      </c>
      <c r="X19" s="728">
        <v>72</v>
      </c>
      <c r="Y19" s="787">
        <v>1301</v>
      </c>
      <c r="Z19" s="792">
        <v>669</v>
      </c>
    </row>
    <row r="20" spans="1:26" s="719" customFormat="1" ht="15" customHeight="1">
      <c r="A20" s="1562" t="s">
        <v>487</v>
      </c>
      <c r="B20" s="730">
        <v>331</v>
      </c>
      <c r="C20" s="730">
        <v>508</v>
      </c>
      <c r="D20" s="730">
        <v>322</v>
      </c>
      <c r="E20" s="730">
        <v>215</v>
      </c>
      <c r="F20" s="728">
        <v>48415</v>
      </c>
      <c r="G20" s="730">
        <v>716</v>
      </c>
      <c r="H20" s="728">
        <v>1640</v>
      </c>
      <c r="I20" s="728">
        <v>1355</v>
      </c>
      <c r="J20" s="728">
        <v>30100</v>
      </c>
      <c r="K20" s="728">
        <v>18755</v>
      </c>
      <c r="L20" s="728">
        <v>3254</v>
      </c>
      <c r="M20" s="728">
        <v>2720</v>
      </c>
      <c r="N20" s="728">
        <v>2306</v>
      </c>
      <c r="O20" s="728">
        <v>66067</v>
      </c>
      <c r="P20" s="728">
        <v>30948</v>
      </c>
      <c r="Q20" s="728">
        <v>27142</v>
      </c>
      <c r="R20" s="728">
        <v>4034</v>
      </c>
      <c r="S20" s="728">
        <v>19153</v>
      </c>
      <c r="T20" s="728">
        <v>8545</v>
      </c>
      <c r="U20" s="728">
        <v>4487778</v>
      </c>
      <c r="V20" s="728">
        <v>419</v>
      </c>
      <c r="W20" s="728">
        <v>313</v>
      </c>
      <c r="X20" s="728">
        <v>335</v>
      </c>
      <c r="Y20" s="787">
        <v>9462</v>
      </c>
      <c r="Z20" s="792">
        <v>7523</v>
      </c>
    </row>
    <row r="21" spans="1:26" s="719" customFormat="1" ht="15" customHeight="1">
      <c r="A21" s="1561" t="s">
        <v>488</v>
      </c>
      <c r="B21" s="730">
        <v>64</v>
      </c>
      <c r="C21" s="730">
        <v>107</v>
      </c>
      <c r="D21" s="730">
        <v>76</v>
      </c>
      <c r="E21" s="730">
        <v>46</v>
      </c>
      <c r="F21" s="728">
        <v>8317</v>
      </c>
      <c r="G21" s="730">
        <v>175</v>
      </c>
      <c r="H21" s="728">
        <v>477</v>
      </c>
      <c r="I21" s="728">
        <v>375</v>
      </c>
      <c r="J21" s="728">
        <v>9703</v>
      </c>
      <c r="K21" s="728">
        <v>6251</v>
      </c>
      <c r="L21" s="728">
        <v>739</v>
      </c>
      <c r="M21" s="728">
        <v>627</v>
      </c>
      <c r="N21" s="728">
        <v>558</v>
      </c>
      <c r="O21" s="728">
        <v>17069</v>
      </c>
      <c r="P21" s="728">
        <v>8506</v>
      </c>
      <c r="Q21" s="728">
        <v>4362</v>
      </c>
      <c r="R21" s="728">
        <v>875</v>
      </c>
      <c r="S21" s="728">
        <v>2934</v>
      </c>
      <c r="T21" s="728">
        <v>987</v>
      </c>
      <c r="U21" s="728">
        <v>1102561</v>
      </c>
      <c r="V21" s="728">
        <v>90</v>
      </c>
      <c r="W21" s="728">
        <v>73</v>
      </c>
      <c r="X21" s="728">
        <v>69</v>
      </c>
      <c r="Y21" s="787">
        <v>1397</v>
      </c>
      <c r="Z21" s="792">
        <v>1162</v>
      </c>
    </row>
    <row r="22" spans="1:26" s="719" customFormat="1" ht="15" customHeight="1">
      <c r="A22" s="1561" t="s">
        <v>489</v>
      </c>
      <c r="B22" s="730">
        <v>26</v>
      </c>
      <c r="C22" s="730">
        <v>40</v>
      </c>
      <c r="D22" s="730">
        <v>26</v>
      </c>
      <c r="E22" s="730">
        <v>22</v>
      </c>
      <c r="F22" s="728">
        <v>4930</v>
      </c>
      <c r="G22" s="730">
        <v>55</v>
      </c>
      <c r="H22" s="728">
        <v>152</v>
      </c>
      <c r="I22" s="728">
        <v>151</v>
      </c>
      <c r="J22" s="728">
        <v>2775</v>
      </c>
      <c r="K22" s="728">
        <v>1606</v>
      </c>
      <c r="L22" s="728">
        <v>221</v>
      </c>
      <c r="M22" s="728">
        <v>164</v>
      </c>
      <c r="N22" s="728">
        <v>116</v>
      </c>
      <c r="O22" s="728">
        <v>5796</v>
      </c>
      <c r="P22" s="728">
        <v>2672</v>
      </c>
      <c r="Q22" s="728">
        <v>2339</v>
      </c>
      <c r="R22" s="728">
        <v>342</v>
      </c>
      <c r="S22" s="728">
        <v>1708</v>
      </c>
      <c r="T22" s="728">
        <v>1267</v>
      </c>
      <c r="U22" s="728">
        <v>317744</v>
      </c>
      <c r="V22" s="728">
        <v>19</v>
      </c>
      <c r="W22" s="728">
        <v>16</v>
      </c>
      <c r="X22" s="728">
        <v>16</v>
      </c>
      <c r="Y22" s="787">
        <v>193</v>
      </c>
      <c r="Z22" s="792">
        <v>148</v>
      </c>
    </row>
    <row r="23" spans="1:26" s="719" customFormat="1" ht="15" customHeight="1">
      <c r="A23" s="1561" t="s">
        <v>490</v>
      </c>
      <c r="B23" s="730">
        <v>37</v>
      </c>
      <c r="C23" s="730">
        <v>59</v>
      </c>
      <c r="D23" s="730">
        <v>34</v>
      </c>
      <c r="E23" s="730">
        <v>27</v>
      </c>
      <c r="F23" s="728">
        <v>4398</v>
      </c>
      <c r="G23" s="730">
        <v>74</v>
      </c>
      <c r="H23" s="728">
        <v>167</v>
      </c>
      <c r="I23" s="728">
        <v>154</v>
      </c>
      <c r="J23" s="728">
        <v>2977</v>
      </c>
      <c r="K23" s="728">
        <v>1933</v>
      </c>
      <c r="L23" s="728">
        <v>260</v>
      </c>
      <c r="M23" s="728">
        <v>232</v>
      </c>
      <c r="N23" s="728">
        <v>116</v>
      </c>
      <c r="O23" s="728">
        <v>4249</v>
      </c>
      <c r="P23" s="728">
        <v>2626</v>
      </c>
      <c r="Q23" s="728">
        <v>1966</v>
      </c>
      <c r="R23" s="728">
        <v>331</v>
      </c>
      <c r="S23" s="728">
        <v>1464</v>
      </c>
      <c r="T23" s="728">
        <v>351</v>
      </c>
      <c r="U23" s="728">
        <v>248769</v>
      </c>
      <c r="V23" s="728">
        <v>31</v>
      </c>
      <c r="W23" s="728">
        <v>22</v>
      </c>
      <c r="X23" s="728">
        <v>14</v>
      </c>
      <c r="Y23" s="787">
        <v>1074</v>
      </c>
      <c r="Z23" s="792">
        <v>846</v>
      </c>
    </row>
    <row r="24" spans="1:26" s="719" customFormat="1" ht="15" customHeight="1">
      <c r="A24" s="1561" t="s">
        <v>491</v>
      </c>
      <c r="B24" s="730">
        <v>19</v>
      </c>
      <c r="C24" s="730">
        <v>48</v>
      </c>
      <c r="D24" s="730">
        <v>23</v>
      </c>
      <c r="E24" s="730">
        <v>12</v>
      </c>
      <c r="F24" s="728">
        <v>2478</v>
      </c>
      <c r="G24" s="730">
        <v>35</v>
      </c>
      <c r="H24" s="728">
        <v>72</v>
      </c>
      <c r="I24" s="728">
        <v>45</v>
      </c>
      <c r="J24" s="728">
        <v>1357</v>
      </c>
      <c r="K24" s="728">
        <v>819</v>
      </c>
      <c r="L24" s="728">
        <v>142</v>
      </c>
      <c r="M24" s="728">
        <v>115</v>
      </c>
      <c r="N24" s="728">
        <v>108</v>
      </c>
      <c r="O24" s="728">
        <v>3660</v>
      </c>
      <c r="P24" s="728">
        <v>2039</v>
      </c>
      <c r="Q24" s="728">
        <v>1828</v>
      </c>
      <c r="R24" s="728">
        <v>350</v>
      </c>
      <c r="S24" s="728">
        <v>1304</v>
      </c>
      <c r="T24" s="728">
        <v>360</v>
      </c>
      <c r="U24" s="728">
        <v>494164</v>
      </c>
      <c r="V24" s="728">
        <v>31</v>
      </c>
      <c r="W24" s="728">
        <v>19</v>
      </c>
      <c r="X24" s="728">
        <v>28</v>
      </c>
      <c r="Y24" s="787">
        <v>478</v>
      </c>
      <c r="Z24" s="792">
        <v>269</v>
      </c>
    </row>
    <row r="25" spans="1:26" s="719" customFormat="1" ht="15" customHeight="1">
      <c r="A25" s="1561" t="s">
        <v>492</v>
      </c>
      <c r="B25" s="730">
        <v>49</v>
      </c>
      <c r="C25" s="730">
        <v>60</v>
      </c>
      <c r="D25" s="730">
        <v>38</v>
      </c>
      <c r="E25" s="730">
        <v>26</v>
      </c>
      <c r="F25" s="728">
        <v>6499</v>
      </c>
      <c r="G25" s="730">
        <v>115</v>
      </c>
      <c r="H25" s="728">
        <v>128</v>
      </c>
      <c r="I25" s="728">
        <v>100</v>
      </c>
      <c r="J25" s="728">
        <v>1658</v>
      </c>
      <c r="K25" s="728">
        <v>843</v>
      </c>
      <c r="L25" s="728">
        <v>672</v>
      </c>
      <c r="M25" s="728">
        <v>562</v>
      </c>
      <c r="N25" s="728">
        <v>493</v>
      </c>
      <c r="O25" s="728">
        <v>12398</v>
      </c>
      <c r="P25" s="728">
        <v>4672</v>
      </c>
      <c r="Q25" s="728">
        <v>6912</v>
      </c>
      <c r="R25" s="728">
        <v>658</v>
      </c>
      <c r="S25" s="728">
        <v>4899</v>
      </c>
      <c r="T25" s="728">
        <v>2320</v>
      </c>
      <c r="U25" s="728">
        <v>821523</v>
      </c>
      <c r="V25" s="728">
        <v>53</v>
      </c>
      <c r="W25" s="728">
        <v>30</v>
      </c>
      <c r="X25" s="728">
        <v>41</v>
      </c>
      <c r="Y25" s="787">
        <v>3934</v>
      </c>
      <c r="Z25" s="792">
        <v>3666</v>
      </c>
    </row>
    <row r="26" spans="1:26" s="719" customFormat="1" ht="15" customHeight="1">
      <c r="A26" s="1561" t="s">
        <v>493</v>
      </c>
      <c r="B26" s="730">
        <v>62</v>
      </c>
      <c r="C26" s="730">
        <v>95</v>
      </c>
      <c r="D26" s="730">
        <v>58</v>
      </c>
      <c r="E26" s="730">
        <v>35</v>
      </c>
      <c r="F26" s="728">
        <v>8199</v>
      </c>
      <c r="G26" s="730">
        <v>107</v>
      </c>
      <c r="H26" s="728">
        <v>324</v>
      </c>
      <c r="I26" s="728">
        <v>271</v>
      </c>
      <c r="J26" s="728">
        <v>6116</v>
      </c>
      <c r="K26" s="728">
        <v>4188</v>
      </c>
      <c r="L26" s="728">
        <v>378</v>
      </c>
      <c r="M26" s="728">
        <v>316</v>
      </c>
      <c r="N26" s="728">
        <v>287</v>
      </c>
      <c r="O26" s="728">
        <v>7544</v>
      </c>
      <c r="P26" s="728">
        <v>3167</v>
      </c>
      <c r="Q26" s="728">
        <v>3940</v>
      </c>
      <c r="R26" s="728">
        <v>559</v>
      </c>
      <c r="S26" s="728">
        <v>2593</v>
      </c>
      <c r="T26" s="728">
        <v>1444</v>
      </c>
      <c r="U26" s="728">
        <v>643721</v>
      </c>
      <c r="V26" s="728">
        <v>83</v>
      </c>
      <c r="W26" s="728">
        <v>66</v>
      </c>
      <c r="X26" s="728">
        <v>72</v>
      </c>
      <c r="Y26" s="787">
        <v>834</v>
      </c>
      <c r="Z26" s="792">
        <v>380</v>
      </c>
    </row>
    <row r="27" spans="1:26" s="719" customFormat="1" ht="15" customHeight="1">
      <c r="A27" s="1561" t="s">
        <v>494</v>
      </c>
      <c r="B27" s="730">
        <v>49</v>
      </c>
      <c r="C27" s="730">
        <v>65</v>
      </c>
      <c r="D27" s="730">
        <v>42</v>
      </c>
      <c r="E27" s="730">
        <v>29</v>
      </c>
      <c r="F27" s="728">
        <v>9931</v>
      </c>
      <c r="G27" s="730">
        <v>87</v>
      </c>
      <c r="H27" s="728">
        <v>220</v>
      </c>
      <c r="I27" s="728">
        <v>181</v>
      </c>
      <c r="J27" s="728">
        <v>3796</v>
      </c>
      <c r="K27" s="728">
        <v>2461</v>
      </c>
      <c r="L27" s="728">
        <v>481</v>
      </c>
      <c r="M27" s="728">
        <v>431</v>
      </c>
      <c r="N27" s="728">
        <v>376</v>
      </c>
      <c r="O27" s="728">
        <v>8669</v>
      </c>
      <c r="P27" s="728">
        <v>3550</v>
      </c>
      <c r="Q27" s="728">
        <v>2957</v>
      </c>
      <c r="R27" s="728">
        <v>402</v>
      </c>
      <c r="S27" s="728">
        <v>2267</v>
      </c>
      <c r="T27" s="728">
        <v>952</v>
      </c>
      <c r="U27" s="728">
        <v>405691</v>
      </c>
      <c r="V27" s="728">
        <v>56</v>
      </c>
      <c r="W27" s="728">
        <v>48</v>
      </c>
      <c r="X27" s="728">
        <v>39</v>
      </c>
      <c r="Y27" s="787">
        <v>672</v>
      </c>
      <c r="Z27" s="792">
        <v>547</v>
      </c>
    </row>
    <row r="28" spans="1:26" s="719" customFormat="1" ht="15" customHeight="1">
      <c r="A28" s="1561" t="s">
        <v>495</v>
      </c>
      <c r="B28" s="730">
        <v>25</v>
      </c>
      <c r="C28" s="730">
        <v>34</v>
      </c>
      <c r="D28" s="730">
        <v>25</v>
      </c>
      <c r="E28" s="730">
        <v>18</v>
      </c>
      <c r="F28" s="728">
        <v>3663</v>
      </c>
      <c r="G28" s="730">
        <v>68</v>
      </c>
      <c r="H28" s="728">
        <v>100</v>
      </c>
      <c r="I28" s="728">
        <v>78</v>
      </c>
      <c r="J28" s="728">
        <v>1718</v>
      </c>
      <c r="K28" s="728">
        <v>654</v>
      </c>
      <c r="L28" s="728">
        <v>361</v>
      </c>
      <c r="M28" s="728">
        <v>273</v>
      </c>
      <c r="N28" s="728">
        <v>252</v>
      </c>
      <c r="O28" s="728">
        <v>6682</v>
      </c>
      <c r="P28" s="728">
        <v>3716</v>
      </c>
      <c r="Q28" s="728">
        <v>2838</v>
      </c>
      <c r="R28" s="728">
        <v>517</v>
      </c>
      <c r="S28" s="728">
        <v>1984</v>
      </c>
      <c r="T28" s="728">
        <v>864</v>
      </c>
      <c r="U28" s="728">
        <v>453605</v>
      </c>
      <c r="V28" s="728">
        <v>56</v>
      </c>
      <c r="W28" s="728">
        <v>39</v>
      </c>
      <c r="X28" s="728">
        <v>56</v>
      </c>
      <c r="Y28" s="787">
        <v>880</v>
      </c>
      <c r="Z28" s="792">
        <v>505</v>
      </c>
    </row>
    <row r="29" spans="1:26" s="754" customFormat="1" ht="15" customHeight="1">
      <c r="A29" s="791" t="s">
        <v>496</v>
      </c>
      <c r="B29" s="730">
        <v>689</v>
      </c>
      <c r="C29" s="728">
        <v>1124</v>
      </c>
      <c r="D29" s="730">
        <v>693</v>
      </c>
      <c r="E29" s="730">
        <v>340</v>
      </c>
      <c r="F29" s="728">
        <v>74142</v>
      </c>
      <c r="G29" s="728">
        <v>1100</v>
      </c>
      <c r="H29" s="728">
        <v>2178</v>
      </c>
      <c r="I29" s="728">
        <v>1826</v>
      </c>
      <c r="J29" s="728">
        <v>37896</v>
      </c>
      <c r="K29" s="728">
        <v>24594</v>
      </c>
      <c r="L29" s="728">
        <v>3957</v>
      </c>
      <c r="M29" s="728">
        <v>3286</v>
      </c>
      <c r="N29" s="728">
        <v>2358</v>
      </c>
      <c r="O29" s="728">
        <v>87114</v>
      </c>
      <c r="P29" s="728">
        <v>38170</v>
      </c>
      <c r="Q29" s="728">
        <v>45547</v>
      </c>
      <c r="R29" s="728">
        <v>8193</v>
      </c>
      <c r="S29" s="728">
        <v>34915</v>
      </c>
      <c r="T29" s="728">
        <v>10375</v>
      </c>
      <c r="U29" s="728">
        <v>5969037</v>
      </c>
      <c r="V29" s="728">
        <v>495</v>
      </c>
      <c r="W29" s="728">
        <v>363</v>
      </c>
      <c r="X29" s="728">
        <v>190</v>
      </c>
      <c r="Y29" s="787">
        <v>7366</v>
      </c>
      <c r="Z29" s="792">
        <v>4163</v>
      </c>
    </row>
    <row r="30" spans="1:26" s="719" customFormat="1" ht="15" customHeight="1">
      <c r="A30" s="1562" t="s">
        <v>497</v>
      </c>
      <c r="B30" s="730">
        <v>77</v>
      </c>
      <c r="C30" s="730">
        <v>160</v>
      </c>
      <c r="D30" s="730">
        <v>101</v>
      </c>
      <c r="E30" s="730">
        <v>60</v>
      </c>
      <c r="F30" s="728">
        <v>11955</v>
      </c>
      <c r="G30" s="730">
        <v>193</v>
      </c>
      <c r="H30" s="730">
        <v>475</v>
      </c>
      <c r="I30" s="728">
        <v>401</v>
      </c>
      <c r="J30" s="728">
        <v>7350</v>
      </c>
      <c r="K30" s="728">
        <v>5400</v>
      </c>
      <c r="L30" s="728">
        <v>679</v>
      </c>
      <c r="M30" s="728">
        <v>587</v>
      </c>
      <c r="N30" s="728">
        <v>274</v>
      </c>
      <c r="O30" s="728">
        <v>12559</v>
      </c>
      <c r="P30" s="728">
        <v>6021</v>
      </c>
      <c r="Q30" s="728">
        <v>8420</v>
      </c>
      <c r="R30" s="728">
        <v>1457</v>
      </c>
      <c r="S30" s="728">
        <v>6961</v>
      </c>
      <c r="T30" s="728">
        <v>2453</v>
      </c>
      <c r="U30" s="728">
        <v>1912084</v>
      </c>
      <c r="V30" s="728">
        <v>90</v>
      </c>
      <c r="W30" s="728">
        <v>79</v>
      </c>
      <c r="X30" s="728">
        <v>27</v>
      </c>
      <c r="Y30" s="787">
        <v>476</v>
      </c>
      <c r="Z30" s="792">
        <v>264</v>
      </c>
    </row>
    <row r="31" spans="1:26" s="719" customFormat="1" ht="15" customHeight="1">
      <c r="A31" s="1561" t="s">
        <v>498</v>
      </c>
      <c r="B31" s="730">
        <v>32</v>
      </c>
      <c r="C31" s="730">
        <v>55</v>
      </c>
      <c r="D31" s="730">
        <v>36</v>
      </c>
      <c r="E31" s="730">
        <v>23</v>
      </c>
      <c r="F31" s="728">
        <v>4232</v>
      </c>
      <c r="G31" s="730">
        <v>73</v>
      </c>
      <c r="H31" s="730">
        <v>126</v>
      </c>
      <c r="I31" s="728">
        <v>119</v>
      </c>
      <c r="J31" s="728">
        <v>2399</v>
      </c>
      <c r="K31" s="728">
        <v>1614</v>
      </c>
      <c r="L31" s="728">
        <v>151</v>
      </c>
      <c r="M31" s="728">
        <v>142</v>
      </c>
      <c r="N31" s="728">
        <v>68</v>
      </c>
      <c r="O31" s="728">
        <v>3487</v>
      </c>
      <c r="P31" s="728">
        <v>1606</v>
      </c>
      <c r="Q31" s="728">
        <v>2867</v>
      </c>
      <c r="R31" s="728">
        <v>470</v>
      </c>
      <c r="S31" s="728">
        <v>2360</v>
      </c>
      <c r="T31" s="728">
        <v>220</v>
      </c>
      <c r="U31" s="728">
        <v>268507</v>
      </c>
      <c r="V31" s="728">
        <v>8</v>
      </c>
      <c r="W31" s="728">
        <v>1</v>
      </c>
      <c r="X31" s="728">
        <v>6</v>
      </c>
      <c r="Y31" s="787">
        <v>81</v>
      </c>
      <c r="Z31" s="792">
        <v>66</v>
      </c>
    </row>
    <row r="32" spans="1:26" s="719" customFormat="1" ht="15" customHeight="1">
      <c r="A32" s="1561" t="s">
        <v>499</v>
      </c>
      <c r="B32" s="730">
        <v>45</v>
      </c>
      <c r="C32" s="730">
        <v>105</v>
      </c>
      <c r="D32" s="730">
        <v>65</v>
      </c>
      <c r="E32" s="730">
        <v>37</v>
      </c>
      <c r="F32" s="728">
        <v>7723</v>
      </c>
      <c r="G32" s="730">
        <v>120</v>
      </c>
      <c r="H32" s="730">
        <v>349</v>
      </c>
      <c r="I32" s="728">
        <v>282</v>
      </c>
      <c r="J32" s="728">
        <v>4951</v>
      </c>
      <c r="K32" s="728">
        <v>3786</v>
      </c>
      <c r="L32" s="728">
        <v>528</v>
      </c>
      <c r="M32" s="728">
        <v>445</v>
      </c>
      <c r="N32" s="728">
        <v>206</v>
      </c>
      <c r="O32" s="728">
        <v>9072</v>
      </c>
      <c r="P32" s="728">
        <v>4415</v>
      </c>
      <c r="Q32" s="728">
        <v>5553</v>
      </c>
      <c r="R32" s="728">
        <v>987</v>
      </c>
      <c r="S32" s="728">
        <v>4601</v>
      </c>
      <c r="T32" s="728">
        <v>2233</v>
      </c>
      <c r="U32" s="728">
        <v>1643577</v>
      </c>
      <c r="V32" s="728">
        <v>82</v>
      </c>
      <c r="W32" s="728">
        <v>78</v>
      </c>
      <c r="X32" s="728">
        <v>21</v>
      </c>
      <c r="Y32" s="787">
        <v>395</v>
      </c>
      <c r="Z32" s="792">
        <v>198</v>
      </c>
    </row>
    <row r="33" spans="1:26" s="719" customFormat="1" ht="15" customHeight="1">
      <c r="A33" s="1561" t="s">
        <v>500</v>
      </c>
      <c r="B33" s="730">
        <v>304</v>
      </c>
      <c r="C33" s="730">
        <v>444</v>
      </c>
      <c r="D33" s="730">
        <v>301</v>
      </c>
      <c r="E33" s="730">
        <v>186</v>
      </c>
      <c r="F33" s="728">
        <v>38959</v>
      </c>
      <c r="G33" s="730">
        <v>580</v>
      </c>
      <c r="H33" s="728">
        <v>1159</v>
      </c>
      <c r="I33" s="728">
        <v>963</v>
      </c>
      <c r="J33" s="728">
        <v>21458</v>
      </c>
      <c r="K33" s="728">
        <v>13416</v>
      </c>
      <c r="L33" s="728">
        <v>2544</v>
      </c>
      <c r="M33" s="728">
        <v>2064</v>
      </c>
      <c r="N33" s="728">
        <v>1659</v>
      </c>
      <c r="O33" s="728">
        <v>58456</v>
      </c>
      <c r="P33" s="728">
        <v>24975</v>
      </c>
      <c r="Q33" s="728">
        <v>20444</v>
      </c>
      <c r="R33" s="728">
        <v>3439</v>
      </c>
      <c r="S33" s="728">
        <v>14239</v>
      </c>
      <c r="T33" s="728">
        <v>5250</v>
      </c>
      <c r="U33" s="728">
        <v>2630423</v>
      </c>
      <c r="V33" s="728">
        <v>347</v>
      </c>
      <c r="W33" s="728">
        <v>247</v>
      </c>
      <c r="X33" s="728">
        <v>135</v>
      </c>
      <c r="Y33" s="787">
        <v>5230</v>
      </c>
      <c r="Z33" s="792">
        <v>2659</v>
      </c>
    </row>
    <row r="34" spans="1:26" s="719" customFormat="1" ht="15" customHeight="1">
      <c r="A34" s="1561" t="s">
        <v>501</v>
      </c>
      <c r="B34" s="730">
        <v>39</v>
      </c>
      <c r="C34" s="730">
        <v>61</v>
      </c>
      <c r="D34" s="730">
        <v>40</v>
      </c>
      <c r="E34" s="730">
        <v>34</v>
      </c>
      <c r="F34" s="728">
        <v>7258</v>
      </c>
      <c r="G34" s="730">
        <v>90</v>
      </c>
      <c r="H34" s="728">
        <v>261</v>
      </c>
      <c r="I34" s="728">
        <v>186</v>
      </c>
      <c r="J34" s="728">
        <v>5216</v>
      </c>
      <c r="K34" s="728">
        <v>3161</v>
      </c>
      <c r="L34" s="728">
        <v>182</v>
      </c>
      <c r="M34" s="728">
        <v>142</v>
      </c>
      <c r="N34" s="728">
        <v>106</v>
      </c>
      <c r="O34" s="728">
        <v>3991</v>
      </c>
      <c r="P34" s="728">
        <v>2341</v>
      </c>
      <c r="Q34" s="728">
        <v>3212</v>
      </c>
      <c r="R34" s="728">
        <v>476</v>
      </c>
      <c r="S34" s="728">
        <v>2561</v>
      </c>
      <c r="T34" s="728">
        <v>555</v>
      </c>
      <c r="U34" s="728">
        <v>392219</v>
      </c>
      <c r="V34" s="728">
        <v>24</v>
      </c>
      <c r="W34" s="728">
        <v>21</v>
      </c>
      <c r="X34" s="728">
        <v>14</v>
      </c>
      <c r="Y34" s="787">
        <v>304</v>
      </c>
      <c r="Z34" s="792">
        <v>152</v>
      </c>
    </row>
    <row r="35" spans="1:26" s="719" customFormat="1" ht="15" customHeight="1">
      <c r="A35" s="1561" t="s">
        <v>502</v>
      </c>
      <c r="B35" s="730">
        <v>48</v>
      </c>
      <c r="C35" s="730">
        <v>65</v>
      </c>
      <c r="D35" s="730">
        <v>52</v>
      </c>
      <c r="E35" s="730">
        <v>33</v>
      </c>
      <c r="F35" s="728">
        <v>7057</v>
      </c>
      <c r="G35" s="730">
        <v>99</v>
      </c>
      <c r="H35" s="728">
        <v>236</v>
      </c>
      <c r="I35" s="728">
        <v>211</v>
      </c>
      <c r="J35" s="728">
        <v>3841</v>
      </c>
      <c r="K35" s="728">
        <v>2665</v>
      </c>
      <c r="L35" s="728">
        <v>691</v>
      </c>
      <c r="M35" s="728">
        <v>638</v>
      </c>
      <c r="N35" s="728">
        <v>487</v>
      </c>
      <c r="O35" s="728">
        <v>9717</v>
      </c>
      <c r="P35" s="728">
        <v>5236</v>
      </c>
      <c r="Q35" s="728">
        <v>4269</v>
      </c>
      <c r="R35" s="728">
        <v>594</v>
      </c>
      <c r="S35" s="728">
        <v>2774</v>
      </c>
      <c r="T35" s="728">
        <v>1250</v>
      </c>
      <c r="U35" s="728">
        <v>458702</v>
      </c>
      <c r="V35" s="728">
        <v>43</v>
      </c>
      <c r="W35" s="728">
        <v>40</v>
      </c>
      <c r="X35" s="728">
        <v>6</v>
      </c>
      <c r="Y35" s="787">
        <v>754</v>
      </c>
      <c r="Z35" s="792">
        <v>488</v>
      </c>
    </row>
    <row r="36" spans="1:26" s="719" customFormat="1" ht="15" customHeight="1">
      <c r="A36" s="1561" t="s">
        <v>503</v>
      </c>
      <c r="B36" s="730">
        <v>63</v>
      </c>
      <c r="C36" s="730">
        <v>105</v>
      </c>
      <c r="D36" s="730">
        <v>74</v>
      </c>
      <c r="E36" s="730">
        <v>39</v>
      </c>
      <c r="F36" s="728">
        <v>7994</v>
      </c>
      <c r="G36" s="730">
        <v>120</v>
      </c>
      <c r="H36" s="728">
        <v>228</v>
      </c>
      <c r="I36" s="728">
        <v>206</v>
      </c>
      <c r="J36" s="728">
        <v>4725</v>
      </c>
      <c r="K36" s="728">
        <v>3202</v>
      </c>
      <c r="L36" s="728">
        <v>454</v>
      </c>
      <c r="M36" s="728">
        <v>411</v>
      </c>
      <c r="N36" s="728">
        <v>320</v>
      </c>
      <c r="O36" s="728">
        <v>9129</v>
      </c>
      <c r="P36" s="728">
        <v>5137</v>
      </c>
      <c r="Q36" s="728">
        <v>3941</v>
      </c>
      <c r="R36" s="728">
        <v>772</v>
      </c>
      <c r="S36" s="728">
        <v>2635</v>
      </c>
      <c r="T36" s="728">
        <v>1036</v>
      </c>
      <c r="U36" s="728">
        <v>593922</v>
      </c>
      <c r="V36" s="728">
        <v>25</v>
      </c>
      <c r="W36" s="728">
        <v>25</v>
      </c>
      <c r="X36" s="728">
        <v>19</v>
      </c>
      <c r="Y36" s="787">
        <v>430</v>
      </c>
      <c r="Z36" s="792">
        <v>399</v>
      </c>
    </row>
    <row r="37" spans="1:26" s="719" customFormat="1" ht="15" customHeight="1">
      <c r="A37" s="1561" t="s">
        <v>504</v>
      </c>
      <c r="B37" s="730">
        <v>80</v>
      </c>
      <c r="C37" s="730">
        <v>111</v>
      </c>
      <c r="D37" s="730">
        <v>62</v>
      </c>
      <c r="E37" s="730">
        <v>32</v>
      </c>
      <c r="F37" s="728">
        <v>6919</v>
      </c>
      <c r="G37" s="730">
        <v>89</v>
      </c>
      <c r="H37" s="728">
        <v>150</v>
      </c>
      <c r="I37" s="728">
        <v>125</v>
      </c>
      <c r="J37" s="728">
        <v>2677</v>
      </c>
      <c r="K37" s="728">
        <v>1497</v>
      </c>
      <c r="L37" s="728">
        <v>257</v>
      </c>
      <c r="M37" s="728">
        <v>211</v>
      </c>
      <c r="N37" s="728">
        <v>89</v>
      </c>
      <c r="O37" s="728">
        <v>5477</v>
      </c>
      <c r="P37" s="728">
        <v>2108</v>
      </c>
      <c r="Q37" s="728">
        <v>2577</v>
      </c>
      <c r="R37" s="728">
        <v>595</v>
      </c>
      <c r="S37" s="728">
        <v>1846</v>
      </c>
      <c r="T37" s="728">
        <v>361</v>
      </c>
      <c r="U37" s="728">
        <v>415272</v>
      </c>
      <c r="V37" s="728">
        <v>49</v>
      </c>
      <c r="W37" s="728">
        <v>38</v>
      </c>
      <c r="X37" s="728">
        <v>22</v>
      </c>
      <c r="Y37" s="787">
        <v>574</v>
      </c>
      <c r="Z37" s="792">
        <v>272</v>
      </c>
    </row>
    <row r="38" spans="1:26" s="719" customFormat="1" ht="15" customHeight="1">
      <c r="A38" s="1561" t="s">
        <v>505</v>
      </c>
      <c r="B38" s="730">
        <v>46</v>
      </c>
      <c r="C38" s="730">
        <v>69</v>
      </c>
      <c r="D38" s="730">
        <v>50</v>
      </c>
      <c r="E38" s="730">
        <v>26</v>
      </c>
      <c r="F38" s="728">
        <v>6709</v>
      </c>
      <c r="G38" s="730">
        <v>109</v>
      </c>
      <c r="H38" s="728">
        <v>184</v>
      </c>
      <c r="I38" s="728">
        <v>167</v>
      </c>
      <c r="J38" s="728">
        <v>3552</v>
      </c>
      <c r="K38" s="728">
        <v>2007</v>
      </c>
      <c r="L38" s="728">
        <v>500</v>
      </c>
      <c r="M38" s="728">
        <v>436</v>
      </c>
      <c r="N38" s="728">
        <v>368</v>
      </c>
      <c r="O38" s="728">
        <v>10782</v>
      </c>
      <c r="P38" s="728">
        <v>4804</v>
      </c>
      <c r="Q38" s="728">
        <v>3398</v>
      </c>
      <c r="R38" s="728">
        <v>648</v>
      </c>
      <c r="S38" s="728">
        <v>2474</v>
      </c>
      <c r="T38" s="728">
        <v>886</v>
      </c>
      <c r="U38" s="728">
        <v>561845</v>
      </c>
      <c r="V38" s="728">
        <v>47</v>
      </c>
      <c r="W38" s="728">
        <v>45</v>
      </c>
      <c r="X38" s="728">
        <v>22</v>
      </c>
      <c r="Y38" s="787">
        <v>799</v>
      </c>
      <c r="Z38" s="792">
        <v>449</v>
      </c>
    </row>
    <row r="39" spans="1:26" s="719" customFormat="1" ht="15" customHeight="1">
      <c r="A39" s="1561" t="s">
        <v>506</v>
      </c>
      <c r="B39" s="730">
        <v>28</v>
      </c>
      <c r="C39" s="730">
        <v>33</v>
      </c>
      <c r="D39" s="730">
        <v>23</v>
      </c>
      <c r="E39" s="730">
        <v>22</v>
      </c>
      <c r="F39" s="728">
        <v>3022</v>
      </c>
      <c r="G39" s="730">
        <v>73</v>
      </c>
      <c r="H39" s="728">
        <v>100</v>
      </c>
      <c r="I39" s="728">
        <v>68</v>
      </c>
      <c r="J39" s="728">
        <v>1447</v>
      </c>
      <c r="K39" s="728">
        <v>884</v>
      </c>
      <c r="L39" s="728">
        <v>460</v>
      </c>
      <c r="M39" s="728">
        <v>226</v>
      </c>
      <c r="N39" s="728">
        <v>289</v>
      </c>
      <c r="O39" s="728">
        <v>19360</v>
      </c>
      <c r="P39" s="728">
        <v>5349</v>
      </c>
      <c r="Q39" s="728">
        <v>3047</v>
      </c>
      <c r="R39" s="728">
        <v>354</v>
      </c>
      <c r="S39" s="728">
        <v>1949</v>
      </c>
      <c r="T39" s="728">
        <v>1162</v>
      </c>
      <c r="U39" s="728">
        <v>208463</v>
      </c>
      <c r="V39" s="728">
        <v>159</v>
      </c>
      <c r="W39" s="728">
        <v>78</v>
      </c>
      <c r="X39" s="728">
        <v>52</v>
      </c>
      <c r="Y39" s="787">
        <v>2369</v>
      </c>
      <c r="Z39" s="792">
        <v>899</v>
      </c>
    </row>
    <row r="40" spans="1:26" s="719" customFormat="1" ht="15" customHeight="1">
      <c r="A40" s="1562" t="s">
        <v>507</v>
      </c>
      <c r="B40" s="730">
        <v>308</v>
      </c>
      <c r="C40" s="730">
        <v>520</v>
      </c>
      <c r="D40" s="730">
        <v>291</v>
      </c>
      <c r="E40" s="730">
        <v>94</v>
      </c>
      <c r="F40" s="728">
        <v>23228</v>
      </c>
      <c r="G40" s="730">
        <v>327</v>
      </c>
      <c r="H40" s="728">
        <v>544</v>
      </c>
      <c r="I40" s="728">
        <v>462</v>
      </c>
      <c r="J40" s="728">
        <v>9088</v>
      </c>
      <c r="K40" s="728">
        <v>5778</v>
      </c>
      <c r="L40" s="728">
        <v>734</v>
      </c>
      <c r="M40" s="728">
        <v>635</v>
      </c>
      <c r="N40" s="728">
        <v>425</v>
      </c>
      <c r="O40" s="728">
        <v>16099</v>
      </c>
      <c r="P40" s="728">
        <v>7174</v>
      </c>
      <c r="Q40" s="728">
        <v>16683</v>
      </c>
      <c r="R40" s="728">
        <v>3297</v>
      </c>
      <c r="S40" s="728">
        <v>13715</v>
      </c>
      <c r="T40" s="728">
        <v>2672</v>
      </c>
      <c r="U40" s="728">
        <v>1426530</v>
      </c>
      <c r="V40" s="728">
        <v>58</v>
      </c>
      <c r="W40" s="728">
        <v>37</v>
      </c>
      <c r="X40" s="728">
        <v>28</v>
      </c>
      <c r="Y40" s="787">
        <v>1660</v>
      </c>
      <c r="Z40" s="792">
        <v>1240</v>
      </c>
    </row>
    <row r="41" spans="1:26" s="719" customFormat="1" ht="15" customHeight="1">
      <c r="A41" s="1561" t="s">
        <v>508</v>
      </c>
      <c r="B41" s="730">
        <v>51</v>
      </c>
      <c r="C41" s="730">
        <v>117</v>
      </c>
      <c r="D41" s="730">
        <v>72</v>
      </c>
      <c r="E41" s="730">
        <v>26</v>
      </c>
      <c r="F41" s="728">
        <v>8407</v>
      </c>
      <c r="G41" s="730">
        <v>77</v>
      </c>
      <c r="H41" s="728">
        <v>116</v>
      </c>
      <c r="I41" s="728">
        <v>101</v>
      </c>
      <c r="J41" s="728">
        <v>1501</v>
      </c>
      <c r="K41" s="728">
        <v>708</v>
      </c>
      <c r="L41" s="728">
        <v>202</v>
      </c>
      <c r="M41" s="728">
        <v>185</v>
      </c>
      <c r="N41" s="728">
        <v>129</v>
      </c>
      <c r="O41" s="728">
        <v>3429</v>
      </c>
      <c r="P41" s="728">
        <v>1572</v>
      </c>
      <c r="Q41" s="728">
        <v>2878</v>
      </c>
      <c r="R41" s="728">
        <v>565</v>
      </c>
      <c r="S41" s="728">
        <v>2513</v>
      </c>
      <c r="T41" s="728">
        <v>948</v>
      </c>
      <c r="U41" s="728">
        <v>329809</v>
      </c>
      <c r="V41" s="728">
        <v>8</v>
      </c>
      <c r="W41" s="728">
        <v>8</v>
      </c>
      <c r="X41" s="728">
        <v>0</v>
      </c>
      <c r="Y41" s="787">
        <v>50</v>
      </c>
      <c r="Z41" s="792">
        <v>35</v>
      </c>
    </row>
    <row r="42" spans="1:26" s="719" customFormat="1" ht="15" customHeight="1">
      <c r="A42" s="1561" t="s">
        <v>509</v>
      </c>
      <c r="B42" s="730">
        <v>115</v>
      </c>
      <c r="C42" s="730">
        <v>219</v>
      </c>
      <c r="D42" s="730">
        <v>113</v>
      </c>
      <c r="E42" s="730">
        <v>30</v>
      </c>
      <c r="F42" s="728">
        <v>5862</v>
      </c>
      <c r="G42" s="730">
        <v>100</v>
      </c>
      <c r="H42" s="728">
        <v>178</v>
      </c>
      <c r="I42" s="728">
        <v>151</v>
      </c>
      <c r="J42" s="728">
        <v>3407</v>
      </c>
      <c r="K42" s="728">
        <v>2356</v>
      </c>
      <c r="L42" s="728">
        <v>234</v>
      </c>
      <c r="M42" s="728">
        <v>201</v>
      </c>
      <c r="N42" s="728">
        <v>127</v>
      </c>
      <c r="O42" s="728">
        <v>5809</v>
      </c>
      <c r="P42" s="728">
        <v>2625</v>
      </c>
      <c r="Q42" s="728">
        <v>5994</v>
      </c>
      <c r="R42" s="728">
        <v>1410</v>
      </c>
      <c r="S42" s="728">
        <v>4606</v>
      </c>
      <c r="T42" s="728">
        <v>554</v>
      </c>
      <c r="U42" s="728">
        <v>460853</v>
      </c>
      <c r="V42" s="728">
        <v>17</v>
      </c>
      <c r="W42" s="728">
        <v>10</v>
      </c>
      <c r="X42" s="728">
        <v>2</v>
      </c>
      <c r="Y42" s="787">
        <v>1210</v>
      </c>
      <c r="Z42" s="792">
        <v>1060</v>
      </c>
    </row>
    <row r="43" spans="1:26" s="719" customFormat="1" ht="15" customHeight="1">
      <c r="A43" s="1561" t="s">
        <v>510</v>
      </c>
      <c r="B43" s="730">
        <v>11</v>
      </c>
      <c r="C43" s="730">
        <v>14</v>
      </c>
      <c r="D43" s="730">
        <v>9</v>
      </c>
      <c r="E43" s="730">
        <v>7</v>
      </c>
      <c r="F43" s="728">
        <v>1790</v>
      </c>
      <c r="G43" s="730">
        <v>29</v>
      </c>
      <c r="H43" s="728">
        <v>39</v>
      </c>
      <c r="I43" s="728">
        <v>19</v>
      </c>
      <c r="J43" s="728">
        <v>631</v>
      </c>
      <c r="K43" s="728">
        <v>268</v>
      </c>
      <c r="L43" s="728">
        <v>111</v>
      </c>
      <c r="M43" s="728">
        <v>86</v>
      </c>
      <c r="N43" s="728">
        <v>78</v>
      </c>
      <c r="O43" s="728">
        <v>2752</v>
      </c>
      <c r="P43" s="728">
        <v>839</v>
      </c>
      <c r="Q43" s="728">
        <v>1469</v>
      </c>
      <c r="R43" s="728">
        <v>76</v>
      </c>
      <c r="S43" s="728">
        <v>1230</v>
      </c>
      <c r="T43" s="728">
        <v>506</v>
      </c>
      <c r="U43" s="728">
        <v>84489</v>
      </c>
      <c r="V43" s="728">
        <v>18</v>
      </c>
      <c r="W43" s="728">
        <v>10</v>
      </c>
      <c r="X43" s="728">
        <v>17</v>
      </c>
      <c r="Y43" s="787">
        <v>246</v>
      </c>
      <c r="Z43" s="792">
        <v>70</v>
      </c>
    </row>
    <row r="44" spans="1:26" s="719" customFormat="1" ht="15" customHeight="1">
      <c r="A44" s="1561" t="s">
        <v>511</v>
      </c>
      <c r="B44" s="730">
        <v>131</v>
      </c>
      <c r="C44" s="730">
        <v>170</v>
      </c>
      <c r="D44" s="730">
        <v>97</v>
      </c>
      <c r="E44" s="730">
        <v>31</v>
      </c>
      <c r="F44" s="728">
        <v>7169</v>
      </c>
      <c r="G44" s="730">
        <v>121</v>
      </c>
      <c r="H44" s="728">
        <v>211</v>
      </c>
      <c r="I44" s="728">
        <v>191</v>
      </c>
      <c r="J44" s="728">
        <v>3549</v>
      </c>
      <c r="K44" s="728">
        <v>2446</v>
      </c>
      <c r="L44" s="728">
        <v>187</v>
      </c>
      <c r="M44" s="728">
        <v>163</v>
      </c>
      <c r="N44" s="728">
        <v>91</v>
      </c>
      <c r="O44" s="728">
        <v>4109</v>
      </c>
      <c r="P44" s="728">
        <v>2138</v>
      </c>
      <c r="Q44" s="728">
        <v>6342</v>
      </c>
      <c r="R44" s="728">
        <v>1246</v>
      </c>
      <c r="S44" s="728">
        <v>5366</v>
      </c>
      <c r="T44" s="728">
        <v>664</v>
      </c>
      <c r="U44" s="728">
        <v>551379</v>
      </c>
      <c r="V44" s="728">
        <v>15</v>
      </c>
      <c r="W44" s="728">
        <v>9</v>
      </c>
      <c r="X44" s="728">
        <v>9</v>
      </c>
      <c r="Y44" s="787">
        <v>154</v>
      </c>
      <c r="Z44" s="792">
        <v>75</v>
      </c>
    </row>
    <row r="45" spans="1:26" s="754" customFormat="1" ht="15" customHeight="1">
      <c r="A45" s="791" t="s">
        <v>512</v>
      </c>
      <c r="B45" s="730">
        <v>447</v>
      </c>
      <c r="C45" s="730">
        <v>950</v>
      </c>
      <c r="D45" s="730">
        <v>560</v>
      </c>
      <c r="E45" s="730">
        <v>228</v>
      </c>
      <c r="F45" s="728">
        <v>49433</v>
      </c>
      <c r="G45" s="730">
        <v>728</v>
      </c>
      <c r="H45" s="728">
        <v>1290</v>
      </c>
      <c r="I45" s="728">
        <v>1099</v>
      </c>
      <c r="J45" s="728">
        <v>21143</v>
      </c>
      <c r="K45" s="728">
        <v>12032</v>
      </c>
      <c r="L45" s="728">
        <v>3068</v>
      </c>
      <c r="M45" s="728">
        <v>2671</v>
      </c>
      <c r="N45" s="728">
        <v>2073</v>
      </c>
      <c r="O45" s="728">
        <v>53050</v>
      </c>
      <c r="P45" s="728">
        <v>29535</v>
      </c>
      <c r="Q45" s="728">
        <v>32751</v>
      </c>
      <c r="R45" s="728">
        <v>5517</v>
      </c>
      <c r="S45" s="728">
        <v>25641</v>
      </c>
      <c r="T45" s="728">
        <v>6701</v>
      </c>
      <c r="U45" s="728">
        <v>4116868</v>
      </c>
      <c r="V45" s="728">
        <v>311</v>
      </c>
      <c r="W45" s="728">
        <v>266</v>
      </c>
      <c r="X45" s="728">
        <v>163</v>
      </c>
      <c r="Y45" s="787">
        <v>5579</v>
      </c>
      <c r="Z45" s="792">
        <v>4049</v>
      </c>
    </row>
    <row r="46" spans="1:26" s="719" customFormat="1" ht="15" customHeight="1">
      <c r="A46" s="1562" t="s">
        <v>513</v>
      </c>
      <c r="B46" s="730">
        <v>282</v>
      </c>
      <c r="C46" s="730">
        <v>690</v>
      </c>
      <c r="D46" s="730">
        <v>428</v>
      </c>
      <c r="E46" s="730">
        <v>158</v>
      </c>
      <c r="F46" s="728">
        <v>34799</v>
      </c>
      <c r="G46" s="730">
        <v>536</v>
      </c>
      <c r="H46" s="728">
        <v>800</v>
      </c>
      <c r="I46" s="728">
        <v>676</v>
      </c>
      <c r="J46" s="728">
        <v>13649</v>
      </c>
      <c r="K46" s="728">
        <v>7162</v>
      </c>
      <c r="L46" s="728">
        <v>2408</v>
      </c>
      <c r="M46" s="728">
        <v>2102</v>
      </c>
      <c r="N46" s="728">
        <v>1652</v>
      </c>
      <c r="O46" s="728">
        <v>41612</v>
      </c>
      <c r="P46" s="728">
        <v>23341</v>
      </c>
      <c r="Q46" s="728">
        <v>25568</v>
      </c>
      <c r="R46" s="728">
        <v>4224</v>
      </c>
      <c r="S46" s="728">
        <v>20427</v>
      </c>
      <c r="T46" s="728">
        <v>5770</v>
      </c>
      <c r="U46" s="728">
        <v>3455903</v>
      </c>
      <c r="V46" s="728">
        <v>257</v>
      </c>
      <c r="W46" s="728">
        <v>231</v>
      </c>
      <c r="X46" s="728">
        <v>126</v>
      </c>
      <c r="Y46" s="787">
        <v>4924</v>
      </c>
      <c r="Z46" s="792">
        <v>3609</v>
      </c>
    </row>
    <row r="47" spans="1:26" s="719" customFormat="1" ht="15" customHeight="1">
      <c r="A47" s="1561" t="s">
        <v>514</v>
      </c>
      <c r="B47" s="730">
        <v>86</v>
      </c>
      <c r="C47" s="730">
        <v>152</v>
      </c>
      <c r="D47" s="730">
        <v>91</v>
      </c>
      <c r="E47" s="730">
        <v>43</v>
      </c>
      <c r="F47" s="728">
        <v>8570</v>
      </c>
      <c r="G47" s="730">
        <v>126</v>
      </c>
      <c r="H47" s="728">
        <v>193</v>
      </c>
      <c r="I47" s="728">
        <v>155</v>
      </c>
      <c r="J47" s="728">
        <v>3108</v>
      </c>
      <c r="K47" s="728">
        <v>1497</v>
      </c>
      <c r="L47" s="728">
        <v>416</v>
      </c>
      <c r="M47" s="728">
        <v>377</v>
      </c>
      <c r="N47" s="728">
        <v>231</v>
      </c>
      <c r="O47" s="728">
        <v>7287</v>
      </c>
      <c r="P47" s="728">
        <v>3990</v>
      </c>
      <c r="Q47" s="728">
        <v>4706</v>
      </c>
      <c r="R47" s="728">
        <v>729</v>
      </c>
      <c r="S47" s="728">
        <v>3791</v>
      </c>
      <c r="T47" s="728">
        <v>935</v>
      </c>
      <c r="U47" s="728">
        <v>523844</v>
      </c>
      <c r="V47" s="728">
        <v>18</v>
      </c>
      <c r="W47" s="728">
        <v>14</v>
      </c>
      <c r="X47" s="728">
        <v>7</v>
      </c>
      <c r="Y47" s="787">
        <v>193</v>
      </c>
      <c r="Z47" s="792">
        <v>72</v>
      </c>
    </row>
    <row r="48" spans="1:26" s="754" customFormat="1" ht="15" customHeight="1">
      <c r="A48" s="1561" t="s">
        <v>515</v>
      </c>
      <c r="B48" s="730">
        <v>38</v>
      </c>
      <c r="C48" s="730">
        <v>203</v>
      </c>
      <c r="D48" s="730">
        <v>135</v>
      </c>
      <c r="E48" s="730">
        <v>29</v>
      </c>
      <c r="F48" s="728">
        <v>6732</v>
      </c>
      <c r="G48" s="730">
        <v>100</v>
      </c>
      <c r="H48" s="728">
        <v>166</v>
      </c>
      <c r="I48" s="728">
        <v>152</v>
      </c>
      <c r="J48" s="728">
        <v>2751</v>
      </c>
      <c r="K48" s="728">
        <v>1467</v>
      </c>
      <c r="L48" s="728">
        <v>363</v>
      </c>
      <c r="M48" s="728">
        <v>291</v>
      </c>
      <c r="N48" s="728">
        <v>241</v>
      </c>
      <c r="O48" s="728">
        <v>9942</v>
      </c>
      <c r="P48" s="728">
        <v>5234</v>
      </c>
      <c r="Q48" s="728">
        <v>6546</v>
      </c>
      <c r="R48" s="728">
        <v>765</v>
      </c>
      <c r="S48" s="728">
        <v>6046</v>
      </c>
      <c r="T48" s="728">
        <v>1121</v>
      </c>
      <c r="U48" s="728">
        <v>573232</v>
      </c>
      <c r="V48" s="728">
        <v>18</v>
      </c>
      <c r="W48" s="728">
        <v>15</v>
      </c>
      <c r="X48" s="728">
        <v>12</v>
      </c>
      <c r="Y48" s="787">
        <v>336</v>
      </c>
      <c r="Z48" s="792">
        <v>216</v>
      </c>
    </row>
    <row r="49" spans="1:26" s="719" customFormat="1" ht="15" customHeight="1">
      <c r="A49" s="1561" t="s">
        <v>516</v>
      </c>
      <c r="B49" s="730">
        <v>71</v>
      </c>
      <c r="C49" s="730">
        <v>173</v>
      </c>
      <c r="D49" s="730">
        <v>90</v>
      </c>
      <c r="E49" s="730">
        <v>35</v>
      </c>
      <c r="F49" s="728">
        <v>8409</v>
      </c>
      <c r="G49" s="730">
        <v>127</v>
      </c>
      <c r="H49" s="728">
        <v>207</v>
      </c>
      <c r="I49" s="728">
        <v>171</v>
      </c>
      <c r="J49" s="728">
        <v>4383</v>
      </c>
      <c r="K49" s="728">
        <v>2689</v>
      </c>
      <c r="L49" s="728">
        <v>393</v>
      </c>
      <c r="M49" s="728">
        <v>307</v>
      </c>
      <c r="N49" s="728">
        <v>181</v>
      </c>
      <c r="O49" s="728">
        <v>7670</v>
      </c>
      <c r="P49" s="728">
        <v>4242</v>
      </c>
      <c r="Q49" s="728">
        <v>5323</v>
      </c>
      <c r="R49" s="728">
        <v>1117</v>
      </c>
      <c r="S49" s="728">
        <v>4115</v>
      </c>
      <c r="T49" s="728">
        <v>607</v>
      </c>
      <c r="U49" s="728">
        <v>793847</v>
      </c>
      <c r="V49" s="728">
        <v>113</v>
      </c>
      <c r="W49" s="728">
        <v>101</v>
      </c>
      <c r="X49" s="728">
        <v>47</v>
      </c>
      <c r="Y49" s="787">
        <v>3348</v>
      </c>
      <c r="Z49" s="792">
        <v>2975</v>
      </c>
    </row>
    <row r="50" spans="1:26" s="719" customFormat="1" ht="15" customHeight="1">
      <c r="A50" s="1561" t="s">
        <v>517</v>
      </c>
      <c r="B50" s="730">
        <v>75</v>
      </c>
      <c r="C50" s="730">
        <v>142</v>
      </c>
      <c r="D50" s="730">
        <v>100</v>
      </c>
      <c r="E50" s="730">
        <v>41</v>
      </c>
      <c r="F50" s="728">
        <v>9175</v>
      </c>
      <c r="G50" s="730">
        <v>147</v>
      </c>
      <c r="H50" s="728">
        <v>203</v>
      </c>
      <c r="I50" s="728">
        <v>175</v>
      </c>
      <c r="J50" s="728">
        <v>2884</v>
      </c>
      <c r="K50" s="728">
        <v>1299</v>
      </c>
      <c r="L50" s="728">
        <v>788</v>
      </c>
      <c r="M50" s="728">
        <v>685</v>
      </c>
      <c r="N50" s="728">
        <v>606</v>
      </c>
      <c r="O50" s="728">
        <v>11619</v>
      </c>
      <c r="P50" s="728">
        <v>6500</v>
      </c>
      <c r="Q50" s="728">
        <v>6243</v>
      </c>
      <c r="R50" s="728">
        <v>881</v>
      </c>
      <c r="S50" s="728">
        <v>4636</v>
      </c>
      <c r="T50" s="728">
        <v>2278</v>
      </c>
      <c r="U50" s="728">
        <v>641289</v>
      </c>
      <c r="V50" s="728">
        <v>46</v>
      </c>
      <c r="W50" s="728">
        <v>45</v>
      </c>
      <c r="X50" s="728">
        <v>4</v>
      </c>
      <c r="Y50" s="787">
        <v>194</v>
      </c>
      <c r="Z50" s="792">
        <v>135</v>
      </c>
    </row>
    <row r="51" spans="1:26" s="719" customFormat="1" ht="15" customHeight="1">
      <c r="A51" s="1561" t="s">
        <v>518</v>
      </c>
      <c r="B51" s="730">
        <v>12</v>
      </c>
      <c r="C51" s="730">
        <v>20</v>
      </c>
      <c r="D51" s="730">
        <v>12</v>
      </c>
      <c r="E51" s="730">
        <v>10</v>
      </c>
      <c r="F51" s="728">
        <v>1913</v>
      </c>
      <c r="G51" s="730">
        <v>36</v>
      </c>
      <c r="H51" s="728">
        <v>31</v>
      </c>
      <c r="I51" s="728">
        <v>23</v>
      </c>
      <c r="J51" s="728">
        <v>523</v>
      </c>
      <c r="K51" s="728">
        <v>210</v>
      </c>
      <c r="L51" s="728">
        <v>448</v>
      </c>
      <c r="M51" s="728">
        <v>442</v>
      </c>
      <c r="N51" s="728">
        <v>393</v>
      </c>
      <c r="O51" s="728">
        <v>5094</v>
      </c>
      <c r="P51" s="728">
        <v>3375</v>
      </c>
      <c r="Q51" s="728">
        <v>2750</v>
      </c>
      <c r="R51" s="728">
        <v>732</v>
      </c>
      <c r="S51" s="728">
        <v>1839</v>
      </c>
      <c r="T51" s="728">
        <v>829</v>
      </c>
      <c r="U51" s="728">
        <v>923691</v>
      </c>
      <c r="V51" s="728">
        <v>62</v>
      </c>
      <c r="W51" s="728">
        <v>56</v>
      </c>
      <c r="X51" s="728">
        <v>56</v>
      </c>
      <c r="Y51" s="787">
        <v>853</v>
      </c>
      <c r="Z51" s="792">
        <v>211</v>
      </c>
    </row>
    <row r="52" spans="1:26" s="719" customFormat="1" ht="15" customHeight="1">
      <c r="A52" s="1562" t="s">
        <v>519</v>
      </c>
      <c r="B52" s="730">
        <v>165</v>
      </c>
      <c r="C52" s="730">
        <v>260</v>
      </c>
      <c r="D52" s="730">
        <v>132</v>
      </c>
      <c r="E52" s="730">
        <v>70</v>
      </c>
      <c r="F52" s="728">
        <v>14634</v>
      </c>
      <c r="G52" s="730">
        <v>192</v>
      </c>
      <c r="H52" s="728">
        <v>490</v>
      </c>
      <c r="I52" s="728">
        <v>423</v>
      </c>
      <c r="J52" s="728">
        <v>7494</v>
      </c>
      <c r="K52" s="728">
        <v>4870</v>
      </c>
      <c r="L52" s="728">
        <v>660</v>
      </c>
      <c r="M52" s="728">
        <v>569</v>
      </c>
      <c r="N52" s="728">
        <v>421</v>
      </c>
      <c r="O52" s="728">
        <v>11438</v>
      </c>
      <c r="P52" s="728">
        <v>6194</v>
      </c>
      <c r="Q52" s="728">
        <v>7183</v>
      </c>
      <c r="R52" s="728">
        <v>1293</v>
      </c>
      <c r="S52" s="728">
        <v>5214</v>
      </c>
      <c r="T52" s="728">
        <v>931</v>
      </c>
      <c r="U52" s="728">
        <v>660965</v>
      </c>
      <c r="V52" s="728">
        <v>54</v>
      </c>
      <c r="W52" s="728">
        <v>35</v>
      </c>
      <c r="X52" s="728">
        <v>37</v>
      </c>
      <c r="Y52" s="787">
        <v>655</v>
      </c>
      <c r="Z52" s="792">
        <v>440</v>
      </c>
    </row>
    <row r="53" spans="1:26" s="719" customFormat="1" ht="15" customHeight="1">
      <c r="A53" s="1561" t="s">
        <v>520</v>
      </c>
      <c r="B53" s="730">
        <v>72</v>
      </c>
      <c r="C53" s="730">
        <v>125</v>
      </c>
      <c r="D53" s="730">
        <v>60</v>
      </c>
      <c r="E53" s="730">
        <v>26</v>
      </c>
      <c r="F53" s="728">
        <v>5831</v>
      </c>
      <c r="G53" s="730">
        <v>63</v>
      </c>
      <c r="H53" s="728">
        <v>165</v>
      </c>
      <c r="I53" s="728">
        <v>137</v>
      </c>
      <c r="J53" s="728">
        <v>2410</v>
      </c>
      <c r="K53" s="728">
        <v>1486</v>
      </c>
      <c r="L53" s="728">
        <v>222</v>
      </c>
      <c r="M53" s="728">
        <v>178</v>
      </c>
      <c r="N53" s="728">
        <v>92</v>
      </c>
      <c r="O53" s="728">
        <v>2949</v>
      </c>
      <c r="P53" s="728">
        <v>1794</v>
      </c>
      <c r="Q53" s="728">
        <v>2943</v>
      </c>
      <c r="R53" s="728">
        <v>626</v>
      </c>
      <c r="S53" s="728">
        <v>2129</v>
      </c>
      <c r="T53" s="728">
        <v>376</v>
      </c>
      <c r="U53" s="728">
        <v>294744</v>
      </c>
      <c r="V53" s="728">
        <v>6</v>
      </c>
      <c r="W53" s="728">
        <v>4</v>
      </c>
      <c r="X53" s="728">
        <v>3</v>
      </c>
      <c r="Y53" s="787">
        <v>68</v>
      </c>
      <c r="Z53" s="792">
        <v>54</v>
      </c>
    </row>
    <row r="54" spans="1:26" s="719" customFormat="1" ht="15" customHeight="1">
      <c r="A54" s="1561" t="s">
        <v>521</v>
      </c>
      <c r="B54" s="730">
        <v>93</v>
      </c>
      <c r="C54" s="730">
        <v>135</v>
      </c>
      <c r="D54" s="730">
        <v>72</v>
      </c>
      <c r="E54" s="730">
        <v>44</v>
      </c>
      <c r="F54" s="728">
        <v>8803</v>
      </c>
      <c r="G54" s="730">
        <v>129</v>
      </c>
      <c r="H54" s="728">
        <v>325</v>
      </c>
      <c r="I54" s="728">
        <v>286</v>
      </c>
      <c r="J54" s="728">
        <v>5084</v>
      </c>
      <c r="K54" s="728">
        <v>3384</v>
      </c>
      <c r="L54" s="728">
        <v>438</v>
      </c>
      <c r="M54" s="728">
        <v>391</v>
      </c>
      <c r="N54" s="728">
        <v>329</v>
      </c>
      <c r="O54" s="728">
        <v>8489</v>
      </c>
      <c r="P54" s="728">
        <v>4400</v>
      </c>
      <c r="Q54" s="728">
        <v>4240</v>
      </c>
      <c r="R54" s="728">
        <v>667</v>
      </c>
      <c r="S54" s="728">
        <v>3085</v>
      </c>
      <c r="T54" s="728">
        <v>555</v>
      </c>
      <c r="U54" s="728">
        <v>366221</v>
      </c>
      <c r="V54" s="728">
        <v>48</v>
      </c>
      <c r="W54" s="728">
        <v>31</v>
      </c>
      <c r="X54" s="728">
        <v>34</v>
      </c>
      <c r="Y54" s="787">
        <v>587</v>
      </c>
      <c r="Z54" s="792">
        <v>386</v>
      </c>
    </row>
    <row r="55" spans="1:26" s="754" customFormat="1" ht="15" customHeight="1">
      <c r="A55" s="793" t="s">
        <v>522</v>
      </c>
      <c r="B55" s="730">
        <v>647</v>
      </c>
      <c r="C55" s="728">
        <v>1107</v>
      </c>
      <c r="D55" s="730">
        <v>652</v>
      </c>
      <c r="E55" s="730">
        <v>295</v>
      </c>
      <c r="F55" s="728">
        <v>55445</v>
      </c>
      <c r="G55" s="730">
        <v>964</v>
      </c>
      <c r="H55" s="728">
        <v>1795</v>
      </c>
      <c r="I55" s="728">
        <v>1539</v>
      </c>
      <c r="J55" s="728">
        <v>27523</v>
      </c>
      <c r="K55" s="728">
        <v>17154</v>
      </c>
      <c r="L55" s="728">
        <v>3144</v>
      </c>
      <c r="M55" s="728">
        <v>2608</v>
      </c>
      <c r="N55" s="728">
        <v>1612</v>
      </c>
      <c r="O55" s="728">
        <v>62168</v>
      </c>
      <c r="P55" s="728">
        <v>27092</v>
      </c>
      <c r="Q55" s="728">
        <v>45766</v>
      </c>
      <c r="R55" s="728">
        <v>8362</v>
      </c>
      <c r="S55" s="728">
        <v>35498</v>
      </c>
      <c r="T55" s="728">
        <v>9978</v>
      </c>
      <c r="U55" s="728">
        <v>4822693</v>
      </c>
      <c r="V55" s="728">
        <v>426</v>
      </c>
      <c r="W55" s="728">
        <v>337</v>
      </c>
      <c r="X55" s="728">
        <v>232</v>
      </c>
      <c r="Y55" s="787">
        <v>6164</v>
      </c>
      <c r="Z55" s="792">
        <v>3958</v>
      </c>
    </row>
    <row r="56" spans="1:26" s="719" customFormat="1" ht="15" customHeight="1">
      <c r="A56" s="1562" t="s">
        <v>523</v>
      </c>
      <c r="B56" s="730">
        <v>214</v>
      </c>
      <c r="C56" s="730">
        <v>326</v>
      </c>
      <c r="D56" s="730">
        <v>192</v>
      </c>
      <c r="E56" s="730">
        <v>99</v>
      </c>
      <c r="F56" s="728">
        <v>20313</v>
      </c>
      <c r="G56" s="730">
        <v>298</v>
      </c>
      <c r="H56" s="730">
        <v>545</v>
      </c>
      <c r="I56" s="728">
        <v>452</v>
      </c>
      <c r="J56" s="728">
        <v>9059</v>
      </c>
      <c r="K56" s="728">
        <v>5766</v>
      </c>
      <c r="L56" s="728">
        <v>1112</v>
      </c>
      <c r="M56" s="728">
        <v>879</v>
      </c>
      <c r="N56" s="728">
        <v>533</v>
      </c>
      <c r="O56" s="728">
        <v>22994</v>
      </c>
      <c r="P56" s="728">
        <v>9602</v>
      </c>
      <c r="Q56" s="728">
        <v>13559</v>
      </c>
      <c r="R56" s="728">
        <v>1948</v>
      </c>
      <c r="S56" s="728">
        <v>10293</v>
      </c>
      <c r="T56" s="728">
        <v>3505</v>
      </c>
      <c r="U56" s="728">
        <v>1631783</v>
      </c>
      <c r="V56" s="728">
        <v>87</v>
      </c>
      <c r="W56" s="728">
        <v>69</v>
      </c>
      <c r="X56" s="728">
        <v>67</v>
      </c>
      <c r="Y56" s="787">
        <v>1251</v>
      </c>
      <c r="Z56" s="792">
        <v>873</v>
      </c>
    </row>
    <row r="57" spans="1:26" s="719" customFormat="1" ht="15" customHeight="1">
      <c r="A57" s="1561" t="s">
        <v>524</v>
      </c>
      <c r="B57" s="730">
        <v>77</v>
      </c>
      <c r="C57" s="730">
        <v>124</v>
      </c>
      <c r="D57" s="730">
        <v>60</v>
      </c>
      <c r="E57" s="730">
        <v>22</v>
      </c>
      <c r="F57" s="728">
        <v>4667</v>
      </c>
      <c r="G57" s="730">
        <v>75</v>
      </c>
      <c r="H57" s="730">
        <v>99</v>
      </c>
      <c r="I57" s="728">
        <v>74</v>
      </c>
      <c r="J57" s="728">
        <v>1624</v>
      </c>
      <c r="K57" s="728">
        <v>573</v>
      </c>
      <c r="L57" s="728">
        <v>364</v>
      </c>
      <c r="M57" s="728">
        <v>278</v>
      </c>
      <c r="N57" s="728">
        <v>165</v>
      </c>
      <c r="O57" s="728">
        <v>7421</v>
      </c>
      <c r="P57" s="728">
        <v>2447</v>
      </c>
      <c r="Q57" s="728">
        <v>5952</v>
      </c>
      <c r="R57" s="728">
        <v>522</v>
      </c>
      <c r="S57" s="728">
        <v>4565</v>
      </c>
      <c r="T57" s="728">
        <v>1871</v>
      </c>
      <c r="U57" s="728">
        <v>613223</v>
      </c>
      <c r="V57" s="728">
        <v>40</v>
      </c>
      <c r="W57" s="728">
        <v>32</v>
      </c>
      <c r="X57" s="728">
        <v>38</v>
      </c>
      <c r="Y57" s="787">
        <v>416</v>
      </c>
      <c r="Z57" s="792">
        <v>260</v>
      </c>
    </row>
    <row r="58" spans="1:26" s="719" customFormat="1" ht="15" customHeight="1">
      <c r="A58" s="1561" t="s">
        <v>525</v>
      </c>
      <c r="B58" s="730">
        <v>32</v>
      </c>
      <c r="C58" s="730">
        <v>42</v>
      </c>
      <c r="D58" s="730">
        <v>31</v>
      </c>
      <c r="E58" s="730">
        <v>18</v>
      </c>
      <c r="F58" s="728">
        <v>3908</v>
      </c>
      <c r="G58" s="730">
        <v>47</v>
      </c>
      <c r="H58" s="730">
        <v>77</v>
      </c>
      <c r="I58" s="728">
        <v>65</v>
      </c>
      <c r="J58" s="728">
        <v>1385</v>
      </c>
      <c r="K58" s="728">
        <v>1011</v>
      </c>
      <c r="L58" s="728">
        <v>135</v>
      </c>
      <c r="M58" s="728">
        <v>112</v>
      </c>
      <c r="N58" s="728">
        <v>63</v>
      </c>
      <c r="O58" s="728">
        <v>3107</v>
      </c>
      <c r="P58" s="728">
        <v>1146</v>
      </c>
      <c r="Q58" s="728">
        <v>1952</v>
      </c>
      <c r="R58" s="728">
        <v>308</v>
      </c>
      <c r="S58" s="728">
        <v>1526</v>
      </c>
      <c r="T58" s="728">
        <v>601</v>
      </c>
      <c r="U58" s="728">
        <v>287411</v>
      </c>
      <c r="V58" s="728">
        <v>11</v>
      </c>
      <c r="W58" s="728">
        <v>8</v>
      </c>
      <c r="X58" s="728">
        <v>5</v>
      </c>
      <c r="Y58" s="787">
        <v>261</v>
      </c>
      <c r="Z58" s="792">
        <v>155</v>
      </c>
    </row>
    <row r="59" spans="1:26" s="719" customFormat="1" ht="15" customHeight="1">
      <c r="A59" s="1561" t="s">
        <v>526</v>
      </c>
      <c r="B59" s="730">
        <v>35</v>
      </c>
      <c r="C59" s="730">
        <v>47</v>
      </c>
      <c r="D59" s="730">
        <v>34</v>
      </c>
      <c r="E59" s="730">
        <v>26</v>
      </c>
      <c r="F59" s="728">
        <v>5456</v>
      </c>
      <c r="G59" s="730">
        <v>67</v>
      </c>
      <c r="H59" s="730">
        <v>156</v>
      </c>
      <c r="I59" s="728">
        <v>123</v>
      </c>
      <c r="J59" s="728">
        <v>2802</v>
      </c>
      <c r="K59" s="728">
        <v>1870</v>
      </c>
      <c r="L59" s="728">
        <v>217</v>
      </c>
      <c r="M59" s="728">
        <v>164</v>
      </c>
      <c r="N59" s="728">
        <v>91</v>
      </c>
      <c r="O59" s="728">
        <v>4082</v>
      </c>
      <c r="P59" s="728">
        <v>1833</v>
      </c>
      <c r="Q59" s="728">
        <v>1974</v>
      </c>
      <c r="R59" s="728">
        <v>281</v>
      </c>
      <c r="S59" s="728">
        <v>1356</v>
      </c>
      <c r="T59" s="728">
        <v>458</v>
      </c>
      <c r="U59" s="728">
        <v>277396</v>
      </c>
      <c r="V59" s="728">
        <v>8</v>
      </c>
      <c r="W59" s="728">
        <v>5</v>
      </c>
      <c r="X59" s="728">
        <v>5</v>
      </c>
      <c r="Y59" s="787">
        <v>152</v>
      </c>
      <c r="Z59" s="792">
        <v>122</v>
      </c>
    </row>
    <row r="60" spans="1:26" s="719" customFormat="1" ht="15" customHeight="1">
      <c r="A60" s="1561" t="s">
        <v>527</v>
      </c>
      <c r="B60" s="730">
        <v>34</v>
      </c>
      <c r="C60" s="730">
        <v>63</v>
      </c>
      <c r="D60" s="730">
        <v>37</v>
      </c>
      <c r="E60" s="730">
        <v>17</v>
      </c>
      <c r="F60" s="728">
        <v>3216</v>
      </c>
      <c r="G60" s="730">
        <v>59</v>
      </c>
      <c r="H60" s="730">
        <v>105</v>
      </c>
      <c r="I60" s="728">
        <v>90</v>
      </c>
      <c r="J60" s="728">
        <v>1831</v>
      </c>
      <c r="K60" s="728">
        <v>1194</v>
      </c>
      <c r="L60" s="728">
        <v>208</v>
      </c>
      <c r="M60" s="728">
        <v>166</v>
      </c>
      <c r="N60" s="728">
        <v>107</v>
      </c>
      <c r="O60" s="728">
        <v>4659</v>
      </c>
      <c r="P60" s="728">
        <v>2123</v>
      </c>
      <c r="Q60" s="728">
        <v>2232</v>
      </c>
      <c r="R60" s="728">
        <v>517</v>
      </c>
      <c r="S60" s="728">
        <v>1852</v>
      </c>
      <c r="T60" s="728">
        <v>359</v>
      </c>
      <c r="U60" s="728">
        <v>242385</v>
      </c>
      <c r="V60" s="728">
        <v>21</v>
      </c>
      <c r="W60" s="728">
        <v>17</v>
      </c>
      <c r="X60" s="728">
        <v>15</v>
      </c>
      <c r="Y60" s="787">
        <v>268</v>
      </c>
      <c r="Z60" s="792">
        <v>212</v>
      </c>
    </row>
    <row r="61" spans="1:26" s="719" customFormat="1" ht="15" customHeight="1">
      <c r="A61" s="1561" t="s">
        <v>528</v>
      </c>
      <c r="B61" s="730">
        <v>36</v>
      </c>
      <c r="C61" s="730">
        <v>50</v>
      </c>
      <c r="D61" s="730">
        <v>30</v>
      </c>
      <c r="E61" s="730">
        <v>16</v>
      </c>
      <c r="F61" s="728">
        <v>3066</v>
      </c>
      <c r="G61" s="730">
        <v>50</v>
      </c>
      <c r="H61" s="730">
        <v>108</v>
      </c>
      <c r="I61" s="728">
        <v>100</v>
      </c>
      <c r="J61" s="728">
        <v>1417</v>
      </c>
      <c r="K61" s="728">
        <v>1118</v>
      </c>
      <c r="L61" s="728">
        <v>188</v>
      </c>
      <c r="M61" s="728">
        <v>159</v>
      </c>
      <c r="N61" s="728">
        <v>107</v>
      </c>
      <c r="O61" s="728">
        <v>3725</v>
      </c>
      <c r="P61" s="728">
        <v>2053</v>
      </c>
      <c r="Q61" s="728">
        <v>1449</v>
      </c>
      <c r="R61" s="728">
        <v>320</v>
      </c>
      <c r="S61" s="728">
        <v>994</v>
      </c>
      <c r="T61" s="728">
        <v>216</v>
      </c>
      <c r="U61" s="728">
        <v>211368</v>
      </c>
      <c r="V61" s="728">
        <v>7</v>
      </c>
      <c r="W61" s="728">
        <v>7</v>
      </c>
      <c r="X61" s="728">
        <v>4</v>
      </c>
      <c r="Y61" s="787">
        <v>154</v>
      </c>
      <c r="Z61" s="792">
        <v>124</v>
      </c>
    </row>
    <row r="62" spans="1:26" s="719" customFormat="1" ht="15" customHeight="1">
      <c r="A62" s="1562" t="s">
        <v>529</v>
      </c>
      <c r="B62" s="730">
        <v>291</v>
      </c>
      <c r="C62" s="730">
        <v>489</v>
      </c>
      <c r="D62" s="730">
        <v>292</v>
      </c>
      <c r="E62" s="730">
        <v>106</v>
      </c>
      <c r="F62" s="728">
        <v>20156</v>
      </c>
      <c r="G62" s="730">
        <v>346</v>
      </c>
      <c r="H62" s="730">
        <v>619</v>
      </c>
      <c r="I62" s="728">
        <v>537</v>
      </c>
      <c r="J62" s="728">
        <v>10031</v>
      </c>
      <c r="K62" s="728">
        <v>6168</v>
      </c>
      <c r="L62" s="728">
        <v>1224</v>
      </c>
      <c r="M62" s="728">
        <v>1054</v>
      </c>
      <c r="N62" s="728">
        <v>681</v>
      </c>
      <c r="O62" s="728">
        <v>25387</v>
      </c>
      <c r="P62" s="728">
        <v>10493</v>
      </c>
      <c r="Q62" s="728">
        <v>22737</v>
      </c>
      <c r="R62" s="728">
        <v>4142</v>
      </c>
      <c r="S62" s="728">
        <v>18088</v>
      </c>
      <c r="T62" s="728">
        <v>4819</v>
      </c>
      <c r="U62" s="728">
        <v>1690275</v>
      </c>
      <c r="V62" s="728">
        <v>175</v>
      </c>
      <c r="W62" s="728">
        <v>120</v>
      </c>
      <c r="X62" s="728">
        <v>115</v>
      </c>
      <c r="Y62" s="787">
        <v>3228</v>
      </c>
      <c r="Z62" s="792">
        <v>2153</v>
      </c>
    </row>
    <row r="63" spans="1:26" s="719" customFormat="1" ht="15.6" customHeight="1">
      <c r="A63" s="1561" t="s">
        <v>530</v>
      </c>
      <c r="B63" s="730">
        <v>51</v>
      </c>
      <c r="C63" s="730">
        <v>114</v>
      </c>
      <c r="D63" s="730">
        <v>81</v>
      </c>
      <c r="E63" s="730">
        <v>26</v>
      </c>
      <c r="F63" s="728">
        <v>5555</v>
      </c>
      <c r="G63" s="730">
        <v>74</v>
      </c>
      <c r="H63" s="730">
        <v>162</v>
      </c>
      <c r="I63" s="728">
        <v>150</v>
      </c>
      <c r="J63" s="728">
        <v>2592</v>
      </c>
      <c r="K63" s="728">
        <v>1578</v>
      </c>
      <c r="L63" s="728">
        <v>277</v>
      </c>
      <c r="M63" s="728">
        <v>257</v>
      </c>
      <c r="N63" s="728">
        <v>167</v>
      </c>
      <c r="O63" s="728">
        <v>5292</v>
      </c>
      <c r="P63" s="728">
        <v>2757</v>
      </c>
      <c r="Q63" s="728">
        <v>5089</v>
      </c>
      <c r="R63" s="728">
        <v>946</v>
      </c>
      <c r="S63" s="728">
        <v>4524</v>
      </c>
      <c r="T63" s="728">
        <v>868</v>
      </c>
      <c r="U63" s="728">
        <v>580376</v>
      </c>
      <c r="V63" s="728">
        <v>52</v>
      </c>
      <c r="W63" s="728">
        <v>44</v>
      </c>
      <c r="X63" s="728">
        <v>42</v>
      </c>
      <c r="Y63" s="787">
        <v>1428</v>
      </c>
      <c r="Z63" s="792">
        <v>1137</v>
      </c>
    </row>
    <row r="64" spans="1:26" s="719" customFormat="1" ht="15" customHeight="1">
      <c r="A64" s="1561" t="s">
        <v>531</v>
      </c>
      <c r="B64" s="730">
        <v>116</v>
      </c>
      <c r="C64" s="730">
        <v>144</v>
      </c>
      <c r="D64" s="730">
        <v>82</v>
      </c>
      <c r="E64" s="730">
        <v>22</v>
      </c>
      <c r="F64" s="728">
        <v>4030</v>
      </c>
      <c r="G64" s="730">
        <v>94</v>
      </c>
      <c r="H64" s="730">
        <v>142</v>
      </c>
      <c r="I64" s="728">
        <v>123</v>
      </c>
      <c r="J64" s="728">
        <v>2019</v>
      </c>
      <c r="K64" s="728">
        <v>1062</v>
      </c>
      <c r="L64" s="728">
        <v>254</v>
      </c>
      <c r="M64" s="728">
        <v>205</v>
      </c>
      <c r="N64" s="728">
        <v>126</v>
      </c>
      <c r="O64" s="728">
        <v>3576</v>
      </c>
      <c r="P64" s="728">
        <v>1579</v>
      </c>
      <c r="Q64" s="728">
        <v>3595</v>
      </c>
      <c r="R64" s="728">
        <v>789</v>
      </c>
      <c r="S64" s="728">
        <v>3038</v>
      </c>
      <c r="T64" s="728">
        <v>373</v>
      </c>
      <c r="U64" s="728">
        <v>226808</v>
      </c>
      <c r="V64" s="728">
        <v>17</v>
      </c>
      <c r="W64" s="728">
        <v>14</v>
      </c>
      <c r="X64" s="728">
        <v>4</v>
      </c>
      <c r="Y64" s="787">
        <v>226</v>
      </c>
      <c r="Z64" s="792">
        <v>125</v>
      </c>
    </row>
    <row r="65" spans="1:26" s="719" customFormat="1" ht="15" customHeight="1">
      <c r="A65" s="1561" t="s">
        <v>532</v>
      </c>
      <c r="B65" s="730">
        <v>55</v>
      </c>
      <c r="C65" s="730">
        <v>100</v>
      </c>
      <c r="D65" s="730">
        <v>59</v>
      </c>
      <c r="E65" s="730">
        <v>20</v>
      </c>
      <c r="F65" s="728">
        <v>3632</v>
      </c>
      <c r="G65" s="730">
        <v>77</v>
      </c>
      <c r="H65" s="730">
        <v>141</v>
      </c>
      <c r="I65" s="728">
        <v>129</v>
      </c>
      <c r="J65" s="728">
        <v>2259</v>
      </c>
      <c r="K65" s="728">
        <v>1358</v>
      </c>
      <c r="L65" s="728">
        <v>236</v>
      </c>
      <c r="M65" s="728">
        <v>217</v>
      </c>
      <c r="N65" s="728">
        <v>137</v>
      </c>
      <c r="O65" s="728">
        <v>7779</v>
      </c>
      <c r="P65" s="728">
        <v>2308</v>
      </c>
      <c r="Q65" s="728">
        <v>4480</v>
      </c>
      <c r="R65" s="728">
        <v>509</v>
      </c>
      <c r="S65" s="728">
        <v>2925</v>
      </c>
      <c r="T65" s="728">
        <v>1209</v>
      </c>
      <c r="U65" s="728">
        <v>350846</v>
      </c>
      <c r="V65" s="728">
        <v>13</v>
      </c>
      <c r="W65" s="728">
        <v>11</v>
      </c>
      <c r="X65" s="728">
        <v>7</v>
      </c>
      <c r="Y65" s="787">
        <v>426</v>
      </c>
      <c r="Z65" s="792">
        <v>236</v>
      </c>
    </row>
    <row r="66" spans="1:26" s="719" customFormat="1" ht="15" customHeight="1">
      <c r="A66" s="1561" t="s">
        <v>533</v>
      </c>
      <c r="B66" s="730">
        <v>27</v>
      </c>
      <c r="C66" s="730">
        <v>28</v>
      </c>
      <c r="D66" s="730">
        <v>18</v>
      </c>
      <c r="E66" s="730">
        <v>15</v>
      </c>
      <c r="F66" s="728">
        <v>2903</v>
      </c>
      <c r="G66" s="730">
        <v>51</v>
      </c>
      <c r="H66" s="730">
        <v>55</v>
      </c>
      <c r="I66" s="728">
        <v>31</v>
      </c>
      <c r="J66" s="728">
        <v>876</v>
      </c>
      <c r="K66" s="728">
        <v>369</v>
      </c>
      <c r="L66" s="728">
        <v>253</v>
      </c>
      <c r="M66" s="728">
        <v>205</v>
      </c>
      <c r="N66" s="728">
        <v>187</v>
      </c>
      <c r="O66" s="728">
        <v>5296</v>
      </c>
      <c r="P66" s="728">
        <v>2047</v>
      </c>
      <c r="Q66" s="728">
        <v>4047</v>
      </c>
      <c r="R66" s="728">
        <v>365</v>
      </c>
      <c r="S66" s="728">
        <v>2747</v>
      </c>
      <c r="T66" s="728">
        <v>1851</v>
      </c>
      <c r="U66" s="728">
        <v>224987</v>
      </c>
      <c r="V66" s="728">
        <v>61</v>
      </c>
      <c r="W66" s="728">
        <v>23</v>
      </c>
      <c r="X66" s="728">
        <v>37</v>
      </c>
      <c r="Y66" s="787">
        <v>781</v>
      </c>
      <c r="Z66" s="792">
        <v>366</v>
      </c>
    </row>
    <row r="67" spans="1:26" s="719" customFormat="1" ht="15" customHeight="1">
      <c r="A67" s="1561" t="s">
        <v>534</v>
      </c>
      <c r="B67" s="730">
        <v>42</v>
      </c>
      <c r="C67" s="730">
        <v>103</v>
      </c>
      <c r="D67" s="730">
        <v>52</v>
      </c>
      <c r="E67" s="730">
        <v>23</v>
      </c>
      <c r="F67" s="728">
        <v>4036</v>
      </c>
      <c r="G67" s="730">
        <v>50</v>
      </c>
      <c r="H67" s="730">
        <v>119</v>
      </c>
      <c r="I67" s="728">
        <v>104</v>
      </c>
      <c r="J67" s="728">
        <v>2285</v>
      </c>
      <c r="K67" s="728">
        <v>1801</v>
      </c>
      <c r="L67" s="728">
        <v>204</v>
      </c>
      <c r="M67" s="728">
        <v>170</v>
      </c>
      <c r="N67" s="728">
        <v>64</v>
      </c>
      <c r="O67" s="728">
        <v>3444</v>
      </c>
      <c r="P67" s="728">
        <v>1802</v>
      </c>
      <c r="Q67" s="728">
        <v>5526</v>
      </c>
      <c r="R67" s="728">
        <v>1533</v>
      </c>
      <c r="S67" s="728">
        <v>4854</v>
      </c>
      <c r="T67" s="728">
        <v>518</v>
      </c>
      <c r="U67" s="728">
        <v>307258</v>
      </c>
      <c r="V67" s="728">
        <v>32</v>
      </c>
      <c r="W67" s="728">
        <v>28</v>
      </c>
      <c r="X67" s="728">
        <v>25</v>
      </c>
      <c r="Y67" s="787">
        <v>367</v>
      </c>
      <c r="Z67" s="792">
        <v>289</v>
      </c>
    </row>
    <row r="68" spans="1:26" s="719" customFormat="1" ht="15" customHeight="1">
      <c r="A68" s="1562" t="s">
        <v>535</v>
      </c>
      <c r="B68" s="730">
        <v>142</v>
      </c>
      <c r="C68" s="730">
        <v>292</v>
      </c>
      <c r="D68" s="730">
        <v>168</v>
      </c>
      <c r="E68" s="730">
        <v>90</v>
      </c>
      <c r="F68" s="728">
        <v>14976</v>
      </c>
      <c r="G68" s="730">
        <v>320</v>
      </c>
      <c r="H68" s="730">
        <v>631</v>
      </c>
      <c r="I68" s="728">
        <v>550</v>
      </c>
      <c r="J68" s="728">
        <v>8433</v>
      </c>
      <c r="K68" s="728">
        <v>5220</v>
      </c>
      <c r="L68" s="728">
        <v>808</v>
      </c>
      <c r="M68" s="728">
        <v>675</v>
      </c>
      <c r="N68" s="728">
        <v>398</v>
      </c>
      <c r="O68" s="728">
        <v>13787</v>
      </c>
      <c r="P68" s="728">
        <v>6997</v>
      </c>
      <c r="Q68" s="728">
        <v>9470</v>
      </c>
      <c r="R68" s="728">
        <v>2272</v>
      </c>
      <c r="S68" s="728">
        <v>7117</v>
      </c>
      <c r="T68" s="728">
        <v>1654</v>
      </c>
      <c r="U68" s="728">
        <v>1500635</v>
      </c>
      <c r="V68" s="728">
        <v>164</v>
      </c>
      <c r="W68" s="728">
        <v>148</v>
      </c>
      <c r="X68" s="728">
        <v>50</v>
      </c>
      <c r="Y68" s="787">
        <v>1685</v>
      </c>
      <c r="Z68" s="792">
        <v>932</v>
      </c>
    </row>
    <row r="69" spans="1:26" s="754" customFormat="1" ht="15" customHeight="1">
      <c r="A69" s="1561" t="s">
        <v>536</v>
      </c>
      <c r="B69" s="730">
        <v>52</v>
      </c>
      <c r="C69" s="730">
        <v>78</v>
      </c>
      <c r="D69" s="730">
        <v>47</v>
      </c>
      <c r="E69" s="730">
        <v>25</v>
      </c>
      <c r="F69" s="728">
        <v>4523</v>
      </c>
      <c r="G69" s="730">
        <v>93</v>
      </c>
      <c r="H69" s="730">
        <v>121</v>
      </c>
      <c r="I69" s="728">
        <v>110</v>
      </c>
      <c r="J69" s="728">
        <v>1543</v>
      </c>
      <c r="K69" s="728">
        <v>989</v>
      </c>
      <c r="L69" s="728">
        <v>273</v>
      </c>
      <c r="M69" s="728">
        <v>240</v>
      </c>
      <c r="N69" s="728">
        <v>148</v>
      </c>
      <c r="O69" s="728">
        <v>4442</v>
      </c>
      <c r="P69" s="728">
        <v>2838</v>
      </c>
      <c r="Q69" s="728">
        <v>3064</v>
      </c>
      <c r="R69" s="728">
        <v>522</v>
      </c>
      <c r="S69" s="728">
        <v>2353</v>
      </c>
      <c r="T69" s="728">
        <v>676</v>
      </c>
      <c r="U69" s="728">
        <v>483768</v>
      </c>
      <c r="V69" s="728">
        <v>59</v>
      </c>
      <c r="W69" s="728">
        <v>59</v>
      </c>
      <c r="X69" s="728">
        <v>0</v>
      </c>
      <c r="Y69" s="787">
        <v>405</v>
      </c>
      <c r="Z69" s="792">
        <v>331</v>
      </c>
    </row>
    <row r="70" spans="1:26" s="719" customFormat="1" ht="15" customHeight="1">
      <c r="A70" s="1561" t="s">
        <v>537</v>
      </c>
      <c r="B70" s="730">
        <v>40</v>
      </c>
      <c r="C70" s="730">
        <v>65</v>
      </c>
      <c r="D70" s="730">
        <v>34</v>
      </c>
      <c r="E70" s="730">
        <v>27</v>
      </c>
      <c r="F70" s="728">
        <v>3439</v>
      </c>
      <c r="G70" s="730">
        <v>91</v>
      </c>
      <c r="H70" s="730">
        <v>209</v>
      </c>
      <c r="I70" s="728">
        <v>201</v>
      </c>
      <c r="J70" s="728">
        <v>2530</v>
      </c>
      <c r="K70" s="728">
        <v>1560</v>
      </c>
      <c r="L70" s="728">
        <v>149</v>
      </c>
      <c r="M70" s="728">
        <v>145</v>
      </c>
      <c r="N70" s="728">
        <v>83</v>
      </c>
      <c r="O70" s="728">
        <v>2884</v>
      </c>
      <c r="P70" s="728">
        <v>1436</v>
      </c>
      <c r="Q70" s="728">
        <v>2363</v>
      </c>
      <c r="R70" s="728">
        <v>655</v>
      </c>
      <c r="S70" s="728">
        <v>1681</v>
      </c>
      <c r="T70" s="728">
        <v>553</v>
      </c>
      <c r="U70" s="728">
        <v>370950</v>
      </c>
      <c r="V70" s="728">
        <v>21</v>
      </c>
      <c r="W70" s="728">
        <v>19</v>
      </c>
      <c r="X70" s="728">
        <v>4</v>
      </c>
      <c r="Y70" s="787">
        <v>250</v>
      </c>
      <c r="Z70" s="792">
        <v>151</v>
      </c>
    </row>
    <row r="71" spans="1:26" s="719" customFormat="1" ht="15" customHeight="1">
      <c r="A71" s="1561" t="s">
        <v>538</v>
      </c>
      <c r="B71" s="730">
        <v>50</v>
      </c>
      <c r="C71" s="730">
        <v>149</v>
      </c>
      <c r="D71" s="730">
        <v>87</v>
      </c>
      <c r="E71" s="730">
        <v>38</v>
      </c>
      <c r="F71" s="728">
        <v>7014</v>
      </c>
      <c r="G71" s="730">
        <v>136</v>
      </c>
      <c r="H71" s="730">
        <v>301</v>
      </c>
      <c r="I71" s="728">
        <v>239</v>
      </c>
      <c r="J71" s="728">
        <v>4360</v>
      </c>
      <c r="K71" s="728">
        <v>2671</v>
      </c>
      <c r="L71" s="728">
        <v>386</v>
      </c>
      <c r="M71" s="728">
        <v>290</v>
      </c>
      <c r="N71" s="728">
        <v>167</v>
      </c>
      <c r="O71" s="728">
        <v>6461</v>
      </c>
      <c r="P71" s="728">
        <v>2723</v>
      </c>
      <c r="Q71" s="728">
        <v>4043</v>
      </c>
      <c r="R71" s="728">
        <v>1095</v>
      </c>
      <c r="S71" s="728">
        <v>3083</v>
      </c>
      <c r="T71" s="728">
        <v>425</v>
      </c>
      <c r="U71" s="728">
        <v>645917</v>
      </c>
      <c r="V71" s="728">
        <v>84</v>
      </c>
      <c r="W71" s="728">
        <v>70</v>
      </c>
      <c r="X71" s="728">
        <v>46</v>
      </c>
      <c r="Y71" s="787">
        <v>1030</v>
      </c>
      <c r="Z71" s="792">
        <v>450</v>
      </c>
    </row>
    <row r="72" spans="1:26" s="754" customFormat="1" ht="15" customHeight="1">
      <c r="A72" s="793" t="s">
        <v>539</v>
      </c>
      <c r="B72" s="730">
        <v>306</v>
      </c>
      <c r="C72" s="730">
        <v>539</v>
      </c>
      <c r="D72" s="730">
        <v>354</v>
      </c>
      <c r="E72" s="730">
        <v>183</v>
      </c>
      <c r="F72" s="728">
        <v>37806</v>
      </c>
      <c r="G72" s="730">
        <v>563</v>
      </c>
      <c r="H72" s="728">
        <v>1644</v>
      </c>
      <c r="I72" s="728">
        <v>1346</v>
      </c>
      <c r="J72" s="728">
        <v>27140</v>
      </c>
      <c r="K72" s="728">
        <v>17303</v>
      </c>
      <c r="L72" s="728">
        <v>2002</v>
      </c>
      <c r="M72" s="728">
        <v>1737</v>
      </c>
      <c r="N72" s="728">
        <v>1322</v>
      </c>
      <c r="O72" s="728">
        <v>45410</v>
      </c>
      <c r="P72" s="728">
        <v>22437</v>
      </c>
      <c r="Q72" s="728">
        <v>25291</v>
      </c>
      <c r="R72" s="728">
        <v>3581</v>
      </c>
      <c r="S72" s="728">
        <v>19718</v>
      </c>
      <c r="T72" s="728">
        <v>8470</v>
      </c>
      <c r="U72" s="728">
        <v>3859481</v>
      </c>
      <c r="V72" s="728">
        <v>272</v>
      </c>
      <c r="W72" s="728">
        <v>202</v>
      </c>
      <c r="X72" s="728">
        <v>176</v>
      </c>
      <c r="Y72" s="787">
        <v>5021</v>
      </c>
      <c r="Z72" s="792">
        <v>2211</v>
      </c>
    </row>
    <row r="73" spans="1:26" s="719" customFormat="1" ht="15" customHeight="1">
      <c r="A73" s="1562" t="s">
        <v>540</v>
      </c>
      <c r="B73" s="730">
        <v>192</v>
      </c>
      <c r="C73" s="730">
        <v>293</v>
      </c>
      <c r="D73" s="730">
        <v>207</v>
      </c>
      <c r="E73" s="730">
        <v>114</v>
      </c>
      <c r="F73" s="728">
        <v>22555</v>
      </c>
      <c r="G73" s="730">
        <v>344</v>
      </c>
      <c r="H73" s="728">
        <v>1095</v>
      </c>
      <c r="I73" s="728">
        <v>891</v>
      </c>
      <c r="J73" s="728">
        <v>18680</v>
      </c>
      <c r="K73" s="728">
        <v>12152</v>
      </c>
      <c r="L73" s="728">
        <v>1387</v>
      </c>
      <c r="M73" s="728">
        <v>1195</v>
      </c>
      <c r="N73" s="728">
        <v>928</v>
      </c>
      <c r="O73" s="728">
        <v>33524</v>
      </c>
      <c r="P73" s="728">
        <v>14883</v>
      </c>
      <c r="Q73" s="728">
        <v>16223</v>
      </c>
      <c r="R73" s="728">
        <v>2185</v>
      </c>
      <c r="S73" s="728">
        <v>12466</v>
      </c>
      <c r="T73" s="728">
        <v>4807</v>
      </c>
      <c r="U73" s="728">
        <v>2623022</v>
      </c>
      <c r="V73" s="728">
        <v>226</v>
      </c>
      <c r="W73" s="728">
        <v>162</v>
      </c>
      <c r="X73" s="728">
        <v>152</v>
      </c>
      <c r="Y73" s="787">
        <v>4527</v>
      </c>
      <c r="Z73" s="792">
        <v>1831</v>
      </c>
    </row>
    <row r="74" spans="1:26" s="719" customFormat="1" ht="15" customHeight="1">
      <c r="A74" s="1561" t="s">
        <v>541</v>
      </c>
      <c r="B74" s="730">
        <v>36</v>
      </c>
      <c r="C74" s="730">
        <v>43</v>
      </c>
      <c r="D74" s="730">
        <v>33</v>
      </c>
      <c r="E74" s="730">
        <v>21</v>
      </c>
      <c r="F74" s="728">
        <v>3164</v>
      </c>
      <c r="G74" s="730">
        <v>70</v>
      </c>
      <c r="H74" s="728">
        <v>196</v>
      </c>
      <c r="I74" s="728">
        <v>189</v>
      </c>
      <c r="J74" s="728">
        <v>3416</v>
      </c>
      <c r="K74" s="728">
        <v>1866</v>
      </c>
      <c r="L74" s="728">
        <v>277</v>
      </c>
      <c r="M74" s="728">
        <v>234</v>
      </c>
      <c r="N74" s="728">
        <v>180</v>
      </c>
      <c r="O74" s="728">
        <v>5960</v>
      </c>
      <c r="P74" s="728">
        <v>2053</v>
      </c>
      <c r="Q74" s="728">
        <v>3729</v>
      </c>
      <c r="R74" s="728">
        <v>283</v>
      </c>
      <c r="S74" s="728">
        <v>3326</v>
      </c>
      <c r="T74" s="728">
        <v>2237</v>
      </c>
      <c r="U74" s="728">
        <v>284432</v>
      </c>
      <c r="V74" s="728">
        <v>16</v>
      </c>
      <c r="W74" s="728">
        <v>13</v>
      </c>
      <c r="X74" s="728">
        <v>8</v>
      </c>
      <c r="Y74" s="787">
        <v>263</v>
      </c>
      <c r="Z74" s="792">
        <v>26</v>
      </c>
    </row>
    <row r="75" spans="1:26" s="719" customFormat="1" ht="15" customHeight="1">
      <c r="A75" s="1561" t="s">
        <v>542</v>
      </c>
      <c r="B75" s="730">
        <v>13</v>
      </c>
      <c r="C75" s="730">
        <v>29</v>
      </c>
      <c r="D75" s="730">
        <v>18</v>
      </c>
      <c r="E75" s="730">
        <v>8</v>
      </c>
      <c r="F75" s="728">
        <v>1557</v>
      </c>
      <c r="G75" s="730">
        <v>31</v>
      </c>
      <c r="H75" s="728">
        <v>91</v>
      </c>
      <c r="I75" s="728">
        <v>78</v>
      </c>
      <c r="J75" s="728">
        <v>998</v>
      </c>
      <c r="K75" s="728">
        <v>510</v>
      </c>
      <c r="L75" s="728">
        <v>286</v>
      </c>
      <c r="M75" s="728">
        <v>247</v>
      </c>
      <c r="N75" s="728">
        <v>195</v>
      </c>
      <c r="O75" s="728">
        <v>9643</v>
      </c>
      <c r="P75" s="728">
        <v>4264</v>
      </c>
      <c r="Q75" s="728">
        <v>2793</v>
      </c>
      <c r="R75" s="728">
        <v>592</v>
      </c>
      <c r="S75" s="728">
        <v>1933</v>
      </c>
      <c r="T75" s="728">
        <v>966</v>
      </c>
      <c r="U75" s="728">
        <v>1356831</v>
      </c>
      <c r="V75" s="728">
        <v>74</v>
      </c>
      <c r="W75" s="728">
        <v>57</v>
      </c>
      <c r="X75" s="728">
        <v>69</v>
      </c>
      <c r="Y75" s="787">
        <v>2614</v>
      </c>
      <c r="Z75" s="792">
        <v>743</v>
      </c>
    </row>
    <row r="76" spans="1:26" s="719" customFormat="1" ht="15" customHeight="1">
      <c r="A76" s="1561" t="s">
        <v>543</v>
      </c>
      <c r="B76" s="730">
        <v>61</v>
      </c>
      <c r="C76" s="730">
        <v>102</v>
      </c>
      <c r="D76" s="730">
        <v>70</v>
      </c>
      <c r="E76" s="730">
        <v>27</v>
      </c>
      <c r="F76" s="728">
        <v>6389</v>
      </c>
      <c r="G76" s="730">
        <v>85</v>
      </c>
      <c r="H76" s="728">
        <v>349</v>
      </c>
      <c r="I76" s="728">
        <v>210</v>
      </c>
      <c r="J76" s="728">
        <v>6473</v>
      </c>
      <c r="K76" s="728">
        <v>4403</v>
      </c>
      <c r="L76" s="728">
        <v>251</v>
      </c>
      <c r="M76" s="728">
        <v>218</v>
      </c>
      <c r="N76" s="728">
        <v>167</v>
      </c>
      <c r="O76" s="728">
        <v>5476</v>
      </c>
      <c r="P76" s="728">
        <v>2375</v>
      </c>
      <c r="Q76" s="728">
        <v>3529</v>
      </c>
      <c r="R76" s="728">
        <v>444</v>
      </c>
      <c r="S76" s="728">
        <v>2780</v>
      </c>
      <c r="T76" s="728">
        <v>758</v>
      </c>
      <c r="U76" s="728">
        <v>459434</v>
      </c>
      <c r="V76" s="728">
        <v>38</v>
      </c>
      <c r="W76" s="728">
        <v>34</v>
      </c>
      <c r="X76" s="728">
        <v>27</v>
      </c>
      <c r="Y76" s="787">
        <v>474</v>
      </c>
      <c r="Z76" s="792">
        <v>303</v>
      </c>
    </row>
    <row r="77" spans="1:26" s="719" customFormat="1" ht="15" customHeight="1">
      <c r="A77" s="1561" t="s">
        <v>544</v>
      </c>
      <c r="B77" s="730">
        <v>49</v>
      </c>
      <c r="C77" s="730">
        <v>74</v>
      </c>
      <c r="D77" s="730">
        <v>57</v>
      </c>
      <c r="E77" s="730">
        <v>37</v>
      </c>
      <c r="F77" s="728">
        <v>6516</v>
      </c>
      <c r="G77" s="730">
        <v>105</v>
      </c>
      <c r="H77" s="728">
        <v>299</v>
      </c>
      <c r="I77" s="728">
        <v>285</v>
      </c>
      <c r="J77" s="728">
        <v>5035</v>
      </c>
      <c r="K77" s="728">
        <v>3332</v>
      </c>
      <c r="L77" s="728">
        <v>368</v>
      </c>
      <c r="M77" s="728">
        <v>318</v>
      </c>
      <c r="N77" s="728">
        <v>257</v>
      </c>
      <c r="O77" s="728">
        <v>7649</v>
      </c>
      <c r="P77" s="728">
        <v>3589</v>
      </c>
      <c r="Q77" s="728">
        <v>3682</v>
      </c>
      <c r="R77" s="728">
        <v>460</v>
      </c>
      <c r="S77" s="728">
        <v>2434</v>
      </c>
      <c r="T77" s="728">
        <v>339</v>
      </c>
      <c r="U77" s="728">
        <v>261315</v>
      </c>
      <c r="V77" s="728">
        <v>52</v>
      </c>
      <c r="W77" s="728">
        <v>42</v>
      </c>
      <c r="X77" s="728">
        <v>29</v>
      </c>
      <c r="Y77" s="787">
        <v>770</v>
      </c>
      <c r="Z77" s="792">
        <v>523</v>
      </c>
    </row>
    <row r="78" spans="1:26" s="719" customFormat="1" ht="15" customHeight="1">
      <c r="A78" s="1561" t="s">
        <v>545</v>
      </c>
      <c r="B78" s="730">
        <v>33</v>
      </c>
      <c r="C78" s="730">
        <v>45</v>
      </c>
      <c r="D78" s="730">
        <v>29</v>
      </c>
      <c r="E78" s="730">
        <v>21</v>
      </c>
      <c r="F78" s="728">
        <v>4929</v>
      </c>
      <c r="G78" s="730">
        <v>53</v>
      </c>
      <c r="H78" s="728">
        <v>160</v>
      </c>
      <c r="I78" s="728">
        <v>129</v>
      </c>
      <c r="J78" s="728">
        <v>2758</v>
      </c>
      <c r="K78" s="728">
        <v>2041</v>
      </c>
      <c r="L78" s="728">
        <v>205</v>
      </c>
      <c r="M78" s="728">
        <v>178</v>
      </c>
      <c r="N78" s="728">
        <v>129</v>
      </c>
      <c r="O78" s="728">
        <v>4796</v>
      </c>
      <c r="P78" s="728">
        <v>2602</v>
      </c>
      <c r="Q78" s="728">
        <v>2490</v>
      </c>
      <c r="R78" s="728">
        <v>406</v>
      </c>
      <c r="S78" s="728">
        <v>1993</v>
      </c>
      <c r="T78" s="728">
        <v>507</v>
      </c>
      <c r="U78" s="728">
        <v>261010</v>
      </c>
      <c r="V78" s="728">
        <v>46</v>
      </c>
      <c r="W78" s="728">
        <v>16</v>
      </c>
      <c r="X78" s="728">
        <v>19</v>
      </c>
      <c r="Y78" s="787">
        <v>406</v>
      </c>
      <c r="Z78" s="792">
        <v>236</v>
      </c>
    </row>
    <row r="79" spans="1:26" s="719" customFormat="1" ht="15" customHeight="1">
      <c r="A79" s="1562" t="s">
        <v>546</v>
      </c>
      <c r="B79" s="730">
        <v>114</v>
      </c>
      <c r="C79" s="730">
        <v>246</v>
      </c>
      <c r="D79" s="730">
        <v>147</v>
      </c>
      <c r="E79" s="730">
        <v>69</v>
      </c>
      <c r="F79" s="728">
        <v>15251</v>
      </c>
      <c r="G79" s="730">
        <v>219</v>
      </c>
      <c r="H79" s="728">
        <v>549</v>
      </c>
      <c r="I79" s="728">
        <v>455</v>
      </c>
      <c r="J79" s="728">
        <v>8460</v>
      </c>
      <c r="K79" s="728">
        <v>5151</v>
      </c>
      <c r="L79" s="728">
        <v>615</v>
      </c>
      <c r="M79" s="728">
        <v>542</v>
      </c>
      <c r="N79" s="728">
        <v>394</v>
      </c>
      <c r="O79" s="728">
        <v>11886</v>
      </c>
      <c r="P79" s="728">
        <v>7554</v>
      </c>
      <c r="Q79" s="728">
        <v>9068</v>
      </c>
      <c r="R79" s="728">
        <v>1396</v>
      </c>
      <c r="S79" s="728">
        <v>7252</v>
      </c>
      <c r="T79" s="728">
        <v>3663</v>
      </c>
      <c r="U79" s="728">
        <v>1236459</v>
      </c>
      <c r="V79" s="728">
        <v>46</v>
      </c>
      <c r="W79" s="728">
        <v>40</v>
      </c>
      <c r="X79" s="728">
        <v>24</v>
      </c>
      <c r="Y79" s="787">
        <v>494</v>
      </c>
      <c r="Z79" s="792">
        <v>380</v>
      </c>
    </row>
    <row r="80" spans="1:26" s="719" customFormat="1" ht="15" customHeight="1">
      <c r="A80" s="1561" t="s">
        <v>547</v>
      </c>
      <c r="B80" s="730">
        <v>52</v>
      </c>
      <c r="C80" s="730">
        <v>132</v>
      </c>
      <c r="D80" s="730">
        <v>82</v>
      </c>
      <c r="E80" s="730">
        <v>35</v>
      </c>
      <c r="F80" s="728">
        <v>8687</v>
      </c>
      <c r="G80" s="730">
        <v>119</v>
      </c>
      <c r="H80" s="728">
        <v>299</v>
      </c>
      <c r="I80" s="728">
        <v>236</v>
      </c>
      <c r="J80" s="728">
        <v>4561</v>
      </c>
      <c r="K80" s="728">
        <v>2152</v>
      </c>
      <c r="L80" s="728">
        <v>349</v>
      </c>
      <c r="M80" s="728">
        <v>296</v>
      </c>
      <c r="N80" s="728">
        <v>234</v>
      </c>
      <c r="O80" s="728">
        <v>7224</v>
      </c>
      <c r="P80" s="728">
        <v>4266</v>
      </c>
      <c r="Q80" s="728">
        <v>5039</v>
      </c>
      <c r="R80" s="728">
        <v>680</v>
      </c>
      <c r="S80" s="728">
        <v>4206</v>
      </c>
      <c r="T80" s="728">
        <v>2336</v>
      </c>
      <c r="U80" s="728">
        <v>726894</v>
      </c>
      <c r="V80" s="728">
        <v>13</v>
      </c>
      <c r="W80" s="728">
        <v>10</v>
      </c>
      <c r="X80" s="728">
        <v>3</v>
      </c>
      <c r="Y80" s="787">
        <v>141</v>
      </c>
      <c r="Z80" s="792">
        <v>103</v>
      </c>
    </row>
    <row r="81" spans="1:26" s="719" customFormat="1" ht="15" customHeight="1">
      <c r="A81" s="1561" t="s">
        <v>548</v>
      </c>
      <c r="B81" s="730">
        <v>62</v>
      </c>
      <c r="C81" s="730">
        <v>114</v>
      </c>
      <c r="D81" s="730">
        <v>65</v>
      </c>
      <c r="E81" s="730">
        <v>34</v>
      </c>
      <c r="F81" s="728">
        <v>6564</v>
      </c>
      <c r="G81" s="730">
        <v>100</v>
      </c>
      <c r="H81" s="728">
        <v>250</v>
      </c>
      <c r="I81" s="728">
        <v>219</v>
      </c>
      <c r="J81" s="728">
        <v>3899</v>
      </c>
      <c r="K81" s="728">
        <v>2999</v>
      </c>
      <c r="L81" s="728">
        <v>266</v>
      </c>
      <c r="M81" s="728">
        <v>246</v>
      </c>
      <c r="N81" s="728">
        <v>160</v>
      </c>
      <c r="O81" s="728">
        <v>4662</v>
      </c>
      <c r="P81" s="728">
        <v>3288</v>
      </c>
      <c r="Q81" s="728">
        <v>4029</v>
      </c>
      <c r="R81" s="728">
        <v>716</v>
      </c>
      <c r="S81" s="728">
        <v>3046</v>
      </c>
      <c r="T81" s="728">
        <v>1327</v>
      </c>
      <c r="U81" s="728">
        <v>509565</v>
      </c>
      <c r="V81" s="728">
        <v>33</v>
      </c>
      <c r="W81" s="728">
        <v>30</v>
      </c>
      <c r="X81" s="728">
        <v>21</v>
      </c>
      <c r="Y81" s="787">
        <v>353</v>
      </c>
      <c r="Z81" s="792">
        <v>277</v>
      </c>
    </row>
    <row r="82" spans="1:26" s="754" customFormat="1" ht="15" customHeight="1">
      <c r="A82" s="793" t="s">
        <v>549</v>
      </c>
      <c r="B82" s="730">
        <v>757</v>
      </c>
      <c r="C82" s="728">
        <v>1122</v>
      </c>
      <c r="D82" s="730">
        <v>671</v>
      </c>
      <c r="E82" s="730">
        <v>455</v>
      </c>
      <c r="F82" s="728">
        <v>75341</v>
      </c>
      <c r="G82" s="728">
        <v>1247</v>
      </c>
      <c r="H82" s="728">
        <v>3549</v>
      </c>
      <c r="I82" s="728">
        <v>3174</v>
      </c>
      <c r="J82" s="728">
        <v>57955</v>
      </c>
      <c r="K82" s="728">
        <v>38125</v>
      </c>
      <c r="L82" s="728">
        <v>3590</v>
      </c>
      <c r="M82" s="728">
        <v>3139</v>
      </c>
      <c r="N82" s="728">
        <v>1880</v>
      </c>
      <c r="O82" s="728">
        <v>64222</v>
      </c>
      <c r="P82" s="728">
        <v>34914</v>
      </c>
      <c r="Q82" s="728">
        <v>43918</v>
      </c>
      <c r="R82" s="728">
        <v>8190</v>
      </c>
      <c r="S82" s="728">
        <v>33982</v>
      </c>
      <c r="T82" s="728">
        <v>6989</v>
      </c>
      <c r="U82" s="728">
        <v>5958269</v>
      </c>
      <c r="V82" s="728">
        <v>715</v>
      </c>
      <c r="W82" s="728">
        <v>578</v>
      </c>
      <c r="X82" s="728">
        <v>451</v>
      </c>
      <c r="Y82" s="787">
        <v>9105</v>
      </c>
      <c r="Z82" s="792">
        <v>6876</v>
      </c>
    </row>
    <row r="83" spans="1:26" s="719" customFormat="1" ht="15" customHeight="1">
      <c r="A83" s="1562" t="s">
        <v>550</v>
      </c>
      <c r="B83" s="730">
        <v>236</v>
      </c>
      <c r="C83" s="730">
        <v>383</v>
      </c>
      <c r="D83" s="730">
        <v>238</v>
      </c>
      <c r="E83" s="730">
        <v>132</v>
      </c>
      <c r="F83" s="728">
        <v>22207</v>
      </c>
      <c r="G83" s="730">
        <v>424</v>
      </c>
      <c r="H83" s="728">
        <v>1286</v>
      </c>
      <c r="I83" s="728">
        <v>1112</v>
      </c>
      <c r="J83" s="728">
        <v>20249</v>
      </c>
      <c r="K83" s="728">
        <v>12606</v>
      </c>
      <c r="L83" s="728">
        <v>1270</v>
      </c>
      <c r="M83" s="728">
        <v>1126</v>
      </c>
      <c r="N83" s="728">
        <v>627</v>
      </c>
      <c r="O83" s="728">
        <v>23867</v>
      </c>
      <c r="P83" s="728">
        <v>12269</v>
      </c>
      <c r="Q83" s="728">
        <v>16881</v>
      </c>
      <c r="R83" s="728">
        <v>3169</v>
      </c>
      <c r="S83" s="728">
        <v>13772</v>
      </c>
      <c r="T83" s="728">
        <v>2522</v>
      </c>
      <c r="U83" s="728">
        <v>2063740</v>
      </c>
      <c r="V83" s="728">
        <v>274</v>
      </c>
      <c r="W83" s="728">
        <v>222</v>
      </c>
      <c r="X83" s="728">
        <v>175</v>
      </c>
      <c r="Y83" s="787">
        <v>2988</v>
      </c>
      <c r="Z83" s="792">
        <v>2179</v>
      </c>
    </row>
    <row r="84" spans="1:26" s="719" customFormat="1" ht="15" customHeight="1">
      <c r="A84" s="1561" t="s">
        <v>551</v>
      </c>
      <c r="B84" s="730">
        <v>47</v>
      </c>
      <c r="C84" s="730">
        <v>90</v>
      </c>
      <c r="D84" s="730">
        <v>64</v>
      </c>
      <c r="E84" s="730">
        <v>27</v>
      </c>
      <c r="F84" s="728">
        <v>4289</v>
      </c>
      <c r="G84" s="730">
        <v>90</v>
      </c>
      <c r="H84" s="730">
        <v>219</v>
      </c>
      <c r="I84" s="728">
        <v>192</v>
      </c>
      <c r="J84" s="728">
        <v>3091</v>
      </c>
      <c r="K84" s="728">
        <v>1684</v>
      </c>
      <c r="L84" s="728">
        <v>172</v>
      </c>
      <c r="M84" s="728">
        <v>159</v>
      </c>
      <c r="N84" s="728">
        <v>55</v>
      </c>
      <c r="O84" s="728">
        <v>3347</v>
      </c>
      <c r="P84" s="728">
        <v>1626</v>
      </c>
      <c r="Q84" s="728">
        <v>4215</v>
      </c>
      <c r="R84" s="728">
        <v>648</v>
      </c>
      <c r="S84" s="728">
        <v>3656</v>
      </c>
      <c r="T84" s="728">
        <v>281</v>
      </c>
      <c r="U84" s="728">
        <v>368160</v>
      </c>
      <c r="V84" s="728">
        <v>57</v>
      </c>
      <c r="W84" s="728">
        <v>52</v>
      </c>
      <c r="X84" s="728">
        <v>8</v>
      </c>
      <c r="Y84" s="787">
        <v>653</v>
      </c>
      <c r="Z84" s="792">
        <v>300</v>
      </c>
    </row>
    <row r="85" spans="1:26" s="719" customFormat="1" ht="15" customHeight="1">
      <c r="A85" s="1561" t="s">
        <v>552</v>
      </c>
      <c r="B85" s="730">
        <v>71</v>
      </c>
      <c r="C85" s="730">
        <v>127</v>
      </c>
      <c r="D85" s="730">
        <v>84</v>
      </c>
      <c r="E85" s="730">
        <v>45</v>
      </c>
      <c r="F85" s="728">
        <v>8090</v>
      </c>
      <c r="G85" s="730">
        <v>124</v>
      </c>
      <c r="H85" s="730">
        <v>448</v>
      </c>
      <c r="I85" s="728">
        <v>389</v>
      </c>
      <c r="J85" s="728">
        <v>6180</v>
      </c>
      <c r="K85" s="728">
        <v>3147</v>
      </c>
      <c r="L85" s="728">
        <v>332</v>
      </c>
      <c r="M85" s="728">
        <v>280</v>
      </c>
      <c r="N85" s="728">
        <v>51</v>
      </c>
      <c r="O85" s="728">
        <v>5708</v>
      </c>
      <c r="P85" s="728">
        <v>3060</v>
      </c>
      <c r="Q85" s="728">
        <v>3878</v>
      </c>
      <c r="R85" s="728">
        <v>982</v>
      </c>
      <c r="S85" s="728">
        <v>2884</v>
      </c>
      <c r="T85" s="728">
        <v>298</v>
      </c>
      <c r="U85" s="728">
        <v>570250</v>
      </c>
      <c r="V85" s="728">
        <v>14</v>
      </c>
      <c r="W85" s="728">
        <v>12</v>
      </c>
      <c r="X85" s="728">
        <v>2</v>
      </c>
      <c r="Y85" s="787">
        <v>237</v>
      </c>
      <c r="Z85" s="792">
        <v>155</v>
      </c>
    </row>
    <row r="86" spans="1:26" s="719" customFormat="1" ht="15" customHeight="1">
      <c r="A86" s="1561" t="s">
        <v>553</v>
      </c>
      <c r="B86" s="730">
        <v>42</v>
      </c>
      <c r="C86" s="730">
        <v>67</v>
      </c>
      <c r="D86" s="730">
        <v>39</v>
      </c>
      <c r="E86" s="730">
        <v>28</v>
      </c>
      <c r="F86" s="728">
        <v>4399</v>
      </c>
      <c r="G86" s="730">
        <v>117</v>
      </c>
      <c r="H86" s="730">
        <v>310</v>
      </c>
      <c r="I86" s="728">
        <v>279</v>
      </c>
      <c r="J86" s="728">
        <v>5257</v>
      </c>
      <c r="K86" s="728">
        <v>3778</v>
      </c>
      <c r="L86" s="728">
        <v>501</v>
      </c>
      <c r="M86" s="728">
        <v>456</v>
      </c>
      <c r="N86" s="728">
        <v>390</v>
      </c>
      <c r="O86" s="728">
        <v>8770</v>
      </c>
      <c r="P86" s="728">
        <v>4227</v>
      </c>
      <c r="Q86" s="728">
        <v>5802</v>
      </c>
      <c r="R86" s="728">
        <v>860</v>
      </c>
      <c r="S86" s="728">
        <v>4860</v>
      </c>
      <c r="T86" s="728">
        <v>1782</v>
      </c>
      <c r="U86" s="728">
        <v>784955</v>
      </c>
      <c r="V86" s="728">
        <v>116</v>
      </c>
      <c r="W86" s="728">
        <v>88</v>
      </c>
      <c r="X86" s="728">
        <v>103</v>
      </c>
      <c r="Y86" s="787">
        <v>904</v>
      </c>
      <c r="Z86" s="792">
        <v>687</v>
      </c>
    </row>
    <row r="87" spans="1:26" s="719" customFormat="1" ht="15" customHeight="1">
      <c r="A87" s="1561" t="s">
        <v>554</v>
      </c>
      <c r="B87" s="730">
        <v>76</v>
      </c>
      <c r="C87" s="730">
        <v>99</v>
      </c>
      <c r="D87" s="730">
        <v>51</v>
      </c>
      <c r="E87" s="730">
        <v>32</v>
      </c>
      <c r="F87" s="728">
        <v>5429</v>
      </c>
      <c r="G87" s="730">
        <v>93</v>
      </c>
      <c r="H87" s="730">
        <v>309</v>
      </c>
      <c r="I87" s="728">
        <v>252</v>
      </c>
      <c r="J87" s="728">
        <v>5721</v>
      </c>
      <c r="K87" s="728">
        <v>3997</v>
      </c>
      <c r="L87" s="728">
        <v>265</v>
      </c>
      <c r="M87" s="728">
        <v>231</v>
      </c>
      <c r="N87" s="728">
        <v>131</v>
      </c>
      <c r="O87" s="728">
        <v>6042</v>
      </c>
      <c r="P87" s="728">
        <v>3356</v>
      </c>
      <c r="Q87" s="728">
        <v>2986</v>
      </c>
      <c r="R87" s="728">
        <v>679</v>
      </c>
      <c r="S87" s="728">
        <v>2372</v>
      </c>
      <c r="T87" s="728">
        <v>161</v>
      </c>
      <c r="U87" s="728">
        <v>340375</v>
      </c>
      <c r="V87" s="728">
        <v>87</v>
      </c>
      <c r="W87" s="728">
        <v>70</v>
      </c>
      <c r="X87" s="728">
        <v>62</v>
      </c>
      <c r="Y87" s="787">
        <v>1194</v>
      </c>
      <c r="Z87" s="792">
        <v>1037</v>
      </c>
    </row>
    <row r="88" spans="1:26" s="754" customFormat="1" ht="15" customHeight="1">
      <c r="A88" s="1562" t="s">
        <v>555</v>
      </c>
      <c r="B88" s="730">
        <v>345</v>
      </c>
      <c r="C88" s="730">
        <v>489</v>
      </c>
      <c r="D88" s="730">
        <v>293</v>
      </c>
      <c r="E88" s="730">
        <v>216</v>
      </c>
      <c r="F88" s="728">
        <v>37528</v>
      </c>
      <c r="G88" s="730">
        <v>561</v>
      </c>
      <c r="H88" s="728">
        <v>1658</v>
      </c>
      <c r="I88" s="728">
        <v>1524</v>
      </c>
      <c r="J88" s="728">
        <v>28325</v>
      </c>
      <c r="K88" s="728">
        <v>19380</v>
      </c>
      <c r="L88" s="728">
        <v>1570</v>
      </c>
      <c r="M88" s="728">
        <v>1365</v>
      </c>
      <c r="N88" s="728">
        <v>848</v>
      </c>
      <c r="O88" s="728">
        <v>27400</v>
      </c>
      <c r="P88" s="728">
        <v>15409</v>
      </c>
      <c r="Q88" s="728">
        <v>15992</v>
      </c>
      <c r="R88" s="728">
        <v>3119</v>
      </c>
      <c r="S88" s="728">
        <v>11806</v>
      </c>
      <c r="T88" s="728">
        <v>2632</v>
      </c>
      <c r="U88" s="728">
        <v>2611671</v>
      </c>
      <c r="V88" s="728">
        <v>340</v>
      </c>
      <c r="W88" s="728">
        <v>288</v>
      </c>
      <c r="X88" s="728">
        <v>214</v>
      </c>
      <c r="Y88" s="787">
        <v>4744</v>
      </c>
      <c r="Z88" s="792">
        <v>3556</v>
      </c>
    </row>
    <row r="89" spans="1:26" s="719" customFormat="1" ht="15" customHeight="1">
      <c r="A89" s="1561" t="s">
        <v>556</v>
      </c>
      <c r="B89" s="730">
        <v>50</v>
      </c>
      <c r="C89" s="730">
        <v>101</v>
      </c>
      <c r="D89" s="730">
        <v>53</v>
      </c>
      <c r="E89" s="730">
        <v>30</v>
      </c>
      <c r="F89" s="728">
        <v>6525</v>
      </c>
      <c r="G89" s="730">
        <v>89</v>
      </c>
      <c r="H89" s="728">
        <v>265</v>
      </c>
      <c r="I89" s="728">
        <v>236</v>
      </c>
      <c r="J89" s="728">
        <v>5047</v>
      </c>
      <c r="K89" s="728">
        <v>3351</v>
      </c>
      <c r="L89" s="728">
        <v>297</v>
      </c>
      <c r="M89" s="728">
        <v>274</v>
      </c>
      <c r="N89" s="728">
        <v>111</v>
      </c>
      <c r="O89" s="728">
        <v>6001</v>
      </c>
      <c r="P89" s="728">
        <v>3570</v>
      </c>
      <c r="Q89" s="728">
        <v>3938</v>
      </c>
      <c r="R89" s="728">
        <v>689</v>
      </c>
      <c r="S89" s="728">
        <v>3132</v>
      </c>
      <c r="T89" s="728">
        <v>1081</v>
      </c>
      <c r="U89" s="728">
        <v>485374</v>
      </c>
      <c r="V89" s="728">
        <v>65</v>
      </c>
      <c r="W89" s="728">
        <v>60</v>
      </c>
      <c r="X89" s="728">
        <v>22</v>
      </c>
      <c r="Y89" s="787">
        <v>1227</v>
      </c>
      <c r="Z89" s="792">
        <v>981</v>
      </c>
    </row>
    <row r="90" spans="1:26" s="719" customFormat="1" ht="15" customHeight="1">
      <c r="A90" s="1561" t="s">
        <v>557</v>
      </c>
      <c r="B90" s="730">
        <v>110</v>
      </c>
      <c r="C90" s="730">
        <v>125</v>
      </c>
      <c r="D90" s="730">
        <v>69</v>
      </c>
      <c r="E90" s="730">
        <v>51</v>
      </c>
      <c r="F90" s="728">
        <v>8052</v>
      </c>
      <c r="G90" s="730">
        <v>113</v>
      </c>
      <c r="H90" s="728">
        <v>240</v>
      </c>
      <c r="I90" s="728">
        <v>203</v>
      </c>
      <c r="J90" s="728">
        <v>3602</v>
      </c>
      <c r="K90" s="728">
        <v>2198</v>
      </c>
      <c r="L90" s="728">
        <v>89</v>
      </c>
      <c r="M90" s="728">
        <v>64</v>
      </c>
      <c r="N90" s="728">
        <v>18</v>
      </c>
      <c r="O90" s="728">
        <v>1543</v>
      </c>
      <c r="P90" s="728">
        <v>750</v>
      </c>
      <c r="Q90" s="728">
        <v>2974</v>
      </c>
      <c r="R90" s="728">
        <v>598</v>
      </c>
      <c r="S90" s="728">
        <v>2163</v>
      </c>
      <c r="T90" s="728">
        <v>239</v>
      </c>
      <c r="U90" s="728">
        <v>327461</v>
      </c>
      <c r="V90" s="728">
        <v>21</v>
      </c>
      <c r="W90" s="728">
        <v>19</v>
      </c>
      <c r="X90" s="728">
        <v>11</v>
      </c>
      <c r="Y90" s="787">
        <v>313</v>
      </c>
      <c r="Z90" s="792">
        <v>181</v>
      </c>
    </row>
    <row r="91" spans="1:26" s="719" customFormat="1" ht="15" customHeight="1">
      <c r="A91" s="1561" t="s">
        <v>558</v>
      </c>
      <c r="B91" s="730">
        <v>106</v>
      </c>
      <c r="C91" s="730">
        <v>142</v>
      </c>
      <c r="D91" s="730">
        <v>89</v>
      </c>
      <c r="E91" s="730">
        <v>77</v>
      </c>
      <c r="F91" s="728">
        <v>12126</v>
      </c>
      <c r="G91" s="730">
        <v>207</v>
      </c>
      <c r="H91" s="728">
        <v>605</v>
      </c>
      <c r="I91" s="728">
        <v>551</v>
      </c>
      <c r="J91" s="728">
        <v>10230</v>
      </c>
      <c r="K91" s="728">
        <v>6824</v>
      </c>
      <c r="L91" s="728">
        <v>851</v>
      </c>
      <c r="M91" s="728">
        <v>749</v>
      </c>
      <c r="N91" s="728">
        <v>550</v>
      </c>
      <c r="O91" s="728">
        <v>14019</v>
      </c>
      <c r="P91" s="728">
        <v>7204</v>
      </c>
      <c r="Q91" s="728">
        <v>5408</v>
      </c>
      <c r="R91" s="728">
        <v>1064</v>
      </c>
      <c r="S91" s="728">
        <v>3850</v>
      </c>
      <c r="T91" s="728">
        <v>851</v>
      </c>
      <c r="U91" s="728">
        <v>1059923</v>
      </c>
      <c r="V91" s="728">
        <v>199</v>
      </c>
      <c r="W91" s="728">
        <v>160</v>
      </c>
      <c r="X91" s="728">
        <v>140</v>
      </c>
      <c r="Y91" s="787">
        <v>2421</v>
      </c>
      <c r="Z91" s="792">
        <v>1849</v>
      </c>
    </row>
    <row r="92" spans="1:26" s="719" customFormat="1" ht="15" customHeight="1">
      <c r="A92" s="1561" t="s">
        <v>559</v>
      </c>
      <c r="B92" s="730">
        <v>79</v>
      </c>
      <c r="C92" s="730">
        <v>121</v>
      </c>
      <c r="D92" s="730">
        <v>82</v>
      </c>
      <c r="E92" s="730">
        <v>58</v>
      </c>
      <c r="F92" s="728">
        <v>10825</v>
      </c>
      <c r="G92" s="730">
        <v>152</v>
      </c>
      <c r="H92" s="728">
        <v>548</v>
      </c>
      <c r="I92" s="728">
        <v>534</v>
      </c>
      <c r="J92" s="728">
        <v>9446</v>
      </c>
      <c r="K92" s="728">
        <v>7007</v>
      </c>
      <c r="L92" s="728">
        <v>333</v>
      </c>
      <c r="M92" s="728">
        <v>278</v>
      </c>
      <c r="N92" s="728">
        <v>169</v>
      </c>
      <c r="O92" s="728">
        <v>5837</v>
      </c>
      <c r="P92" s="728">
        <v>3885</v>
      </c>
      <c r="Q92" s="728">
        <v>3672</v>
      </c>
      <c r="R92" s="728">
        <v>768</v>
      </c>
      <c r="S92" s="728">
        <v>2661</v>
      </c>
      <c r="T92" s="728">
        <v>461</v>
      </c>
      <c r="U92" s="728">
        <v>738913</v>
      </c>
      <c r="V92" s="728">
        <v>55</v>
      </c>
      <c r="W92" s="728">
        <v>49</v>
      </c>
      <c r="X92" s="728">
        <v>41</v>
      </c>
      <c r="Y92" s="787">
        <v>783</v>
      </c>
      <c r="Z92" s="792">
        <v>545</v>
      </c>
    </row>
    <row r="93" spans="1:26" s="719" customFormat="1" ht="15" customHeight="1">
      <c r="A93" s="1562" t="s">
        <v>560</v>
      </c>
      <c r="B93" s="730">
        <v>176</v>
      </c>
      <c r="C93" s="730">
        <v>250</v>
      </c>
      <c r="D93" s="730">
        <v>140</v>
      </c>
      <c r="E93" s="730">
        <v>107</v>
      </c>
      <c r="F93" s="728">
        <v>15606</v>
      </c>
      <c r="G93" s="730">
        <v>262</v>
      </c>
      <c r="H93" s="728">
        <v>605</v>
      </c>
      <c r="I93" s="728">
        <v>538</v>
      </c>
      <c r="J93" s="728">
        <v>9381</v>
      </c>
      <c r="K93" s="728">
        <v>6139</v>
      </c>
      <c r="L93" s="728">
        <v>750</v>
      </c>
      <c r="M93" s="728">
        <v>648</v>
      </c>
      <c r="N93" s="728">
        <v>405</v>
      </c>
      <c r="O93" s="728">
        <v>12955</v>
      </c>
      <c r="P93" s="728">
        <v>7236</v>
      </c>
      <c r="Q93" s="728">
        <v>11045</v>
      </c>
      <c r="R93" s="728">
        <v>1902</v>
      </c>
      <c r="S93" s="728">
        <v>8404</v>
      </c>
      <c r="T93" s="728">
        <v>1835</v>
      </c>
      <c r="U93" s="728">
        <v>1282858</v>
      </c>
      <c r="V93" s="728">
        <v>101</v>
      </c>
      <c r="W93" s="728">
        <v>68</v>
      </c>
      <c r="X93" s="728">
        <v>62</v>
      </c>
      <c r="Y93" s="787">
        <v>1373</v>
      </c>
      <c r="Z93" s="792">
        <v>1141</v>
      </c>
    </row>
    <row r="94" spans="1:26" s="719" customFormat="1" ht="15" customHeight="1">
      <c r="A94" s="1561" t="s">
        <v>561</v>
      </c>
      <c r="B94" s="730">
        <v>54</v>
      </c>
      <c r="C94" s="730">
        <v>85</v>
      </c>
      <c r="D94" s="730">
        <v>33</v>
      </c>
      <c r="E94" s="730">
        <v>36</v>
      </c>
      <c r="F94" s="728">
        <v>5033</v>
      </c>
      <c r="G94" s="730">
        <v>104</v>
      </c>
      <c r="H94" s="728">
        <v>208</v>
      </c>
      <c r="I94" s="728">
        <v>175</v>
      </c>
      <c r="J94" s="728">
        <v>2707</v>
      </c>
      <c r="K94" s="728">
        <v>1584</v>
      </c>
      <c r="L94" s="728">
        <v>351</v>
      </c>
      <c r="M94" s="728">
        <v>294</v>
      </c>
      <c r="N94" s="728">
        <v>209</v>
      </c>
      <c r="O94" s="728">
        <v>5917</v>
      </c>
      <c r="P94" s="728">
        <v>2910</v>
      </c>
      <c r="Q94" s="728">
        <v>3827</v>
      </c>
      <c r="R94" s="728">
        <v>687</v>
      </c>
      <c r="S94" s="728">
        <v>2911</v>
      </c>
      <c r="T94" s="728">
        <v>630</v>
      </c>
      <c r="U94" s="728">
        <v>436665</v>
      </c>
      <c r="V94" s="728">
        <v>32</v>
      </c>
      <c r="W94" s="728">
        <v>22</v>
      </c>
      <c r="X94" s="728">
        <v>26</v>
      </c>
      <c r="Y94" s="787">
        <v>459</v>
      </c>
      <c r="Z94" s="792">
        <v>343</v>
      </c>
    </row>
    <row r="95" spans="1:26" s="719" customFormat="1" ht="15" customHeight="1">
      <c r="A95" s="1561" t="s">
        <v>562</v>
      </c>
      <c r="B95" s="730">
        <v>71</v>
      </c>
      <c r="C95" s="730">
        <v>98</v>
      </c>
      <c r="D95" s="730">
        <v>68</v>
      </c>
      <c r="E95" s="730">
        <v>39</v>
      </c>
      <c r="F95" s="728">
        <v>5962</v>
      </c>
      <c r="G95" s="730">
        <v>84</v>
      </c>
      <c r="H95" s="728">
        <v>225</v>
      </c>
      <c r="I95" s="728">
        <v>205</v>
      </c>
      <c r="J95" s="728">
        <v>3403</v>
      </c>
      <c r="K95" s="728">
        <v>2326</v>
      </c>
      <c r="L95" s="728">
        <v>252</v>
      </c>
      <c r="M95" s="728">
        <v>220</v>
      </c>
      <c r="N95" s="728">
        <v>141</v>
      </c>
      <c r="O95" s="728">
        <v>4426</v>
      </c>
      <c r="P95" s="728">
        <v>2534</v>
      </c>
      <c r="Q95" s="728">
        <v>3725</v>
      </c>
      <c r="R95" s="728">
        <v>712</v>
      </c>
      <c r="S95" s="728">
        <v>2561</v>
      </c>
      <c r="T95" s="728">
        <v>481</v>
      </c>
      <c r="U95" s="728">
        <v>465008</v>
      </c>
      <c r="V95" s="728">
        <v>16</v>
      </c>
      <c r="W95" s="728">
        <v>13</v>
      </c>
      <c r="X95" s="728">
        <v>10</v>
      </c>
      <c r="Y95" s="787">
        <v>175</v>
      </c>
      <c r="Z95" s="792">
        <v>168</v>
      </c>
    </row>
    <row r="96" spans="1:26" s="719" customFormat="1" ht="15" customHeight="1">
      <c r="A96" s="1561" t="s">
        <v>563</v>
      </c>
      <c r="B96" s="730">
        <v>51</v>
      </c>
      <c r="C96" s="730">
        <v>67</v>
      </c>
      <c r="D96" s="730">
        <v>39</v>
      </c>
      <c r="E96" s="730">
        <v>32</v>
      </c>
      <c r="F96" s="728">
        <v>4611</v>
      </c>
      <c r="G96" s="730">
        <v>74</v>
      </c>
      <c r="H96" s="728">
        <v>172</v>
      </c>
      <c r="I96" s="728">
        <v>158</v>
      </c>
      <c r="J96" s="728">
        <v>3271</v>
      </c>
      <c r="K96" s="728">
        <v>2229</v>
      </c>
      <c r="L96" s="728">
        <v>147</v>
      </c>
      <c r="M96" s="728">
        <v>134</v>
      </c>
      <c r="N96" s="728">
        <v>55</v>
      </c>
      <c r="O96" s="728">
        <v>2612</v>
      </c>
      <c r="P96" s="728">
        <v>1792</v>
      </c>
      <c r="Q96" s="728">
        <v>3493</v>
      </c>
      <c r="R96" s="728">
        <v>503</v>
      </c>
      <c r="S96" s="728">
        <v>2932</v>
      </c>
      <c r="T96" s="728">
        <v>724</v>
      </c>
      <c r="U96" s="728">
        <v>381185</v>
      </c>
      <c r="V96" s="728">
        <v>53</v>
      </c>
      <c r="W96" s="728">
        <v>33</v>
      </c>
      <c r="X96" s="728">
        <v>26</v>
      </c>
      <c r="Y96" s="787">
        <v>739</v>
      </c>
      <c r="Z96" s="792">
        <v>630</v>
      </c>
    </row>
    <row r="97" spans="1:26" s="754" customFormat="1" ht="15" customHeight="1">
      <c r="A97" s="793" t="s">
        <v>564</v>
      </c>
      <c r="B97" s="730">
        <v>312</v>
      </c>
      <c r="C97" s="730">
        <v>511</v>
      </c>
      <c r="D97" s="730">
        <v>392</v>
      </c>
      <c r="E97" s="730">
        <v>214</v>
      </c>
      <c r="F97" s="728">
        <v>39441</v>
      </c>
      <c r="G97" s="730">
        <v>809</v>
      </c>
      <c r="H97" s="728">
        <v>1490</v>
      </c>
      <c r="I97" s="728">
        <v>1311</v>
      </c>
      <c r="J97" s="728">
        <v>27492</v>
      </c>
      <c r="K97" s="728">
        <v>17254</v>
      </c>
      <c r="L97" s="728">
        <v>5130</v>
      </c>
      <c r="M97" s="728">
        <v>4053</v>
      </c>
      <c r="N97" s="728">
        <v>4175</v>
      </c>
      <c r="O97" s="728">
        <v>104582</v>
      </c>
      <c r="P97" s="728">
        <v>52248</v>
      </c>
      <c r="Q97" s="728">
        <v>33548</v>
      </c>
      <c r="R97" s="728">
        <v>4767</v>
      </c>
      <c r="S97" s="728">
        <v>24847</v>
      </c>
      <c r="T97" s="728">
        <v>7985</v>
      </c>
      <c r="U97" s="728">
        <v>4017798</v>
      </c>
      <c r="V97" s="728">
        <v>829</v>
      </c>
      <c r="W97" s="728">
        <v>709</v>
      </c>
      <c r="X97" s="728">
        <v>700</v>
      </c>
      <c r="Y97" s="787">
        <v>12579</v>
      </c>
      <c r="Z97" s="792">
        <v>7994</v>
      </c>
    </row>
    <row r="98" spans="1:26" s="719" customFormat="1" ht="15" customHeight="1">
      <c r="A98" s="1562" t="s">
        <v>565</v>
      </c>
      <c r="B98" s="730">
        <v>138</v>
      </c>
      <c r="C98" s="730">
        <v>251</v>
      </c>
      <c r="D98" s="730">
        <v>188</v>
      </c>
      <c r="E98" s="730">
        <v>99</v>
      </c>
      <c r="F98" s="728">
        <v>16320</v>
      </c>
      <c r="G98" s="730">
        <v>446</v>
      </c>
      <c r="H98" s="730">
        <v>745</v>
      </c>
      <c r="I98" s="728">
        <v>633</v>
      </c>
      <c r="J98" s="728">
        <v>13186</v>
      </c>
      <c r="K98" s="728">
        <v>7254</v>
      </c>
      <c r="L98" s="728">
        <v>3953</v>
      </c>
      <c r="M98" s="728">
        <v>3023</v>
      </c>
      <c r="N98" s="728">
        <v>3487</v>
      </c>
      <c r="O98" s="728">
        <v>77246</v>
      </c>
      <c r="P98" s="728">
        <v>40024</v>
      </c>
      <c r="Q98" s="728">
        <v>22419</v>
      </c>
      <c r="R98" s="728">
        <v>2647</v>
      </c>
      <c r="S98" s="728">
        <v>17094</v>
      </c>
      <c r="T98" s="728">
        <v>5585</v>
      </c>
      <c r="U98" s="728">
        <v>2186020</v>
      </c>
      <c r="V98" s="728">
        <v>636</v>
      </c>
      <c r="W98" s="728">
        <v>554</v>
      </c>
      <c r="X98" s="728">
        <v>599</v>
      </c>
      <c r="Y98" s="787">
        <v>9939</v>
      </c>
      <c r="Z98" s="792">
        <v>6406</v>
      </c>
    </row>
    <row r="99" spans="1:26" s="719" customFormat="1" ht="15" customHeight="1">
      <c r="A99" s="1561" t="s">
        <v>566</v>
      </c>
      <c r="B99" s="730">
        <v>62</v>
      </c>
      <c r="C99" s="730">
        <v>103</v>
      </c>
      <c r="D99" s="730">
        <v>78</v>
      </c>
      <c r="E99" s="730">
        <v>46</v>
      </c>
      <c r="F99" s="728">
        <v>6992</v>
      </c>
      <c r="G99" s="730">
        <v>221</v>
      </c>
      <c r="H99" s="730">
        <v>378</v>
      </c>
      <c r="I99" s="728">
        <v>314</v>
      </c>
      <c r="J99" s="728">
        <v>6706</v>
      </c>
      <c r="K99" s="728">
        <v>3263</v>
      </c>
      <c r="L99" s="728">
        <v>2433</v>
      </c>
      <c r="M99" s="728">
        <v>1696</v>
      </c>
      <c r="N99" s="728">
        <v>2159</v>
      </c>
      <c r="O99" s="728">
        <v>48401</v>
      </c>
      <c r="P99" s="728">
        <v>24240</v>
      </c>
      <c r="Q99" s="728">
        <v>12968</v>
      </c>
      <c r="R99" s="728">
        <v>1049</v>
      </c>
      <c r="S99" s="728">
        <v>9731</v>
      </c>
      <c r="T99" s="728">
        <v>2649</v>
      </c>
      <c r="U99" s="728">
        <v>1129043</v>
      </c>
      <c r="V99" s="728">
        <v>503</v>
      </c>
      <c r="W99" s="728">
        <v>471</v>
      </c>
      <c r="X99" s="728">
        <v>472</v>
      </c>
      <c r="Y99" s="787">
        <v>7958</v>
      </c>
      <c r="Z99" s="792">
        <v>4967</v>
      </c>
    </row>
    <row r="100" spans="1:26" s="754" customFormat="1" ht="15" customHeight="1">
      <c r="A100" s="1561" t="s">
        <v>567</v>
      </c>
      <c r="B100" s="730">
        <v>37</v>
      </c>
      <c r="C100" s="730">
        <v>67</v>
      </c>
      <c r="D100" s="730">
        <v>42</v>
      </c>
      <c r="E100" s="730">
        <v>25</v>
      </c>
      <c r="F100" s="728">
        <v>3993</v>
      </c>
      <c r="G100" s="730">
        <v>106</v>
      </c>
      <c r="H100" s="730">
        <v>161</v>
      </c>
      <c r="I100" s="728">
        <v>152</v>
      </c>
      <c r="J100" s="728">
        <v>2555</v>
      </c>
      <c r="K100" s="728">
        <v>1591</v>
      </c>
      <c r="L100" s="728">
        <v>654</v>
      </c>
      <c r="M100" s="728">
        <v>571</v>
      </c>
      <c r="N100" s="728">
        <v>586</v>
      </c>
      <c r="O100" s="728">
        <v>12943</v>
      </c>
      <c r="P100" s="728">
        <v>7359</v>
      </c>
      <c r="Q100" s="728">
        <v>3943</v>
      </c>
      <c r="R100" s="728">
        <v>813</v>
      </c>
      <c r="S100" s="728">
        <v>3037</v>
      </c>
      <c r="T100" s="728">
        <v>880</v>
      </c>
      <c r="U100" s="728">
        <v>400963</v>
      </c>
      <c r="V100" s="728">
        <v>45</v>
      </c>
      <c r="W100" s="728">
        <v>31</v>
      </c>
      <c r="X100" s="728">
        <v>42</v>
      </c>
      <c r="Y100" s="787">
        <v>689</v>
      </c>
      <c r="Z100" s="792">
        <v>510</v>
      </c>
    </row>
    <row r="101" spans="1:26" s="719" customFormat="1" ht="15" customHeight="1">
      <c r="A101" s="1561" t="s">
        <v>568</v>
      </c>
      <c r="B101" s="730">
        <v>39</v>
      </c>
      <c r="C101" s="730">
        <v>81</v>
      </c>
      <c r="D101" s="730">
        <v>68</v>
      </c>
      <c r="E101" s="730">
        <v>28</v>
      </c>
      <c r="F101" s="728">
        <v>5335</v>
      </c>
      <c r="G101" s="730">
        <v>119</v>
      </c>
      <c r="H101" s="730">
        <v>206</v>
      </c>
      <c r="I101" s="728">
        <v>167</v>
      </c>
      <c r="J101" s="728">
        <v>3925</v>
      </c>
      <c r="K101" s="728">
        <v>2400</v>
      </c>
      <c r="L101" s="728">
        <v>866</v>
      </c>
      <c r="M101" s="728">
        <v>756</v>
      </c>
      <c r="N101" s="728">
        <v>742</v>
      </c>
      <c r="O101" s="728">
        <v>15902</v>
      </c>
      <c r="P101" s="728">
        <v>8425</v>
      </c>
      <c r="Q101" s="728">
        <v>5508</v>
      </c>
      <c r="R101" s="728">
        <v>785</v>
      </c>
      <c r="S101" s="728">
        <v>4326</v>
      </c>
      <c r="T101" s="728">
        <v>2056</v>
      </c>
      <c r="U101" s="728">
        <v>656014</v>
      </c>
      <c r="V101" s="728">
        <v>88</v>
      </c>
      <c r="W101" s="728">
        <v>52</v>
      </c>
      <c r="X101" s="728">
        <v>85</v>
      </c>
      <c r="Y101" s="787">
        <v>1292</v>
      </c>
      <c r="Z101" s="792">
        <v>929</v>
      </c>
    </row>
    <row r="102" spans="1:26" s="754" customFormat="1" ht="15" customHeight="1">
      <c r="A102" s="1562" t="s">
        <v>569</v>
      </c>
      <c r="B102" s="730">
        <v>174</v>
      </c>
      <c r="C102" s="730">
        <v>260</v>
      </c>
      <c r="D102" s="730">
        <v>204</v>
      </c>
      <c r="E102" s="730">
        <v>115</v>
      </c>
      <c r="F102" s="728">
        <v>23121</v>
      </c>
      <c r="G102" s="730">
        <v>363</v>
      </c>
      <c r="H102" s="730">
        <v>745</v>
      </c>
      <c r="I102" s="728">
        <v>678</v>
      </c>
      <c r="J102" s="728">
        <v>14306</v>
      </c>
      <c r="K102" s="728">
        <v>10000</v>
      </c>
      <c r="L102" s="728">
        <v>1177</v>
      </c>
      <c r="M102" s="728">
        <v>1030</v>
      </c>
      <c r="N102" s="728">
        <v>688</v>
      </c>
      <c r="O102" s="728">
        <v>27336</v>
      </c>
      <c r="P102" s="728">
        <v>12224</v>
      </c>
      <c r="Q102" s="728">
        <v>11129</v>
      </c>
      <c r="R102" s="728">
        <v>2120</v>
      </c>
      <c r="S102" s="728">
        <v>7753</v>
      </c>
      <c r="T102" s="728">
        <v>2400</v>
      </c>
      <c r="U102" s="728">
        <v>1831778</v>
      </c>
      <c r="V102" s="728">
        <v>193</v>
      </c>
      <c r="W102" s="728">
        <v>155</v>
      </c>
      <c r="X102" s="728">
        <v>101</v>
      </c>
      <c r="Y102" s="787">
        <v>2640</v>
      </c>
      <c r="Z102" s="792">
        <v>1588</v>
      </c>
    </row>
    <row r="103" spans="1:26" s="719" customFormat="1" ht="15" customHeight="1">
      <c r="A103" s="1561" t="s">
        <v>570</v>
      </c>
      <c r="B103" s="730">
        <v>22</v>
      </c>
      <c r="C103" s="730">
        <v>29</v>
      </c>
      <c r="D103" s="730">
        <v>24</v>
      </c>
      <c r="E103" s="730">
        <v>13</v>
      </c>
      <c r="F103" s="728">
        <v>2389</v>
      </c>
      <c r="G103" s="730">
        <v>54</v>
      </c>
      <c r="H103" s="730">
        <v>98</v>
      </c>
      <c r="I103" s="728">
        <v>92</v>
      </c>
      <c r="J103" s="728">
        <v>2092</v>
      </c>
      <c r="K103" s="728">
        <v>1288</v>
      </c>
      <c r="L103" s="728">
        <v>177</v>
      </c>
      <c r="M103" s="728">
        <v>145</v>
      </c>
      <c r="N103" s="728">
        <v>96</v>
      </c>
      <c r="O103" s="728">
        <v>3804</v>
      </c>
      <c r="P103" s="728">
        <v>1433</v>
      </c>
      <c r="Q103" s="728">
        <v>1439</v>
      </c>
      <c r="R103" s="728">
        <v>260</v>
      </c>
      <c r="S103" s="728">
        <v>1125</v>
      </c>
      <c r="T103" s="728">
        <v>342</v>
      </c>
      <c r="U103" s="728">
        <v>227380</v>
      </c>
      <c r="V103" s="728">
        <v>11</v>
      </c>
      <c r="W103" s="728">
        <v>8</v>
      </c>
      <c r="X103" s="728">
        <v>7</v>
      </c>
      <c r="Y103" s="787">
        <v>173</v>
      </c>
      <c r="Z103" s="792">
        <v>68</v>
      </c>
    </row>
    <row r="104" spans="1:26" s="719" customFormat="1" ht="15" customHeight="1">
      <c r="A104" s="1561" t="s">
        <v>571</v>
      </c>
      <c r="B104" s="730">
        <v>31</v>
      </c>
      <c r="C104" s="730">
        <v>48</v>
      </c>
      <c r="D104" s="730">
        <v>42</v>
      </c>
      <c r="E104" s="730">
        <v>22</v>
      </c>
      <c r="F104" s="728">
        <v>4269</v>
      </c>
      <c r="G104" s="730">
        <v>52</v>
      </c>
      <c r="H104" s="730">
        <v>103</v>
      </c>
      <c r="I104" s="728">
        <v>89</v>
      </c>
      <c r="J104" s="728">
        <v>2314</v>
      </c>
      <c r="K104" s="728">
        <v>1400</v>
      </c>
      <c r="L104" s="728">
        <v>148</v>
      </c>
      <c r="M104" s="728">
        <v>125</v>
      </c>
      <c r="N104" s="728">
        <v>80</v>
      </c>
      <c r="O104" s="728">
        <v>3456</v>
      </c>
      <c r="P104" s="728">
        <v>1681</v>
      </c>
      <c r="Q104" s="728">
        <v>1859</v>
      </c>
      <c r="R104" s="728">
        <v>349</v>
      </c>
      <c r="S104" s="728">
        <v>1164</v>
      </c>
      <c r="T104" s="728">
        <v>430</v>
      </c>
      <c r="U104" s="728">
        <v>333016</v>
      </c>
      <c r="V104" s="728">
        <v>52</v>
      </c>
      <c r="W104" s="728">
        <v>49</v>
      </c>
      <c r="X104" s="728">
        <v>8</v>
      </c>
      <c r="Y104" s="787">
        <v>241</v>
      </c>
      <c r="Z104" s="792">
        <v>51</v>
      </c>
    </row>
    <row r="105" spans="1:26" s="719" customFormat="1" ht="15" customHeight="1">
      <c r="A105" s="1561" t="s">
        <v>572</v>
      </c>
      <c r="B105" s="730">
        <v>34</v>
      </c>
      <c r="C105" s="730">
        <v>63</v>
      </c>
      <c r="D105" s="730">
        <v>50</v>
      </c>
      <c r="E105" s="730">
        <v>17</v>
      </c>
      <c r="F105" s="728">
        <v>3549</v>
      </c>
      <c r="G105" s="730">
        <v>85</v>
      </c>
      <c r="H105" s="730">
        <v>176</v>
      </c>
      <c r="I105" s="728">
        <v>152</v>
      </c>
      <c r="J105" s="728">
        <v>2931</v>
      </c>
      <c r="K105" s="728">
        <v>2152</v>
      </c>
      <c r="L105" s="728">
        <v>306</v>
      </c>
      <c r="M105" s="728">
        <v>276</v>
      </c>
      <c r="N105" s="728">
        <v>177</v>
      </c>
      <c r="O105" s="728">
        <v>6923</v>
      </c>
      <c r="P105" s="728">
        <v>3600</v>
      </c>
      <c r="Q105" s="728">
        <v>1971</v>
      </c>
      <c r="R105" s="728">
        <v>347</v>
      </c>
      <c r="S105" s="728">
        <v>1513</v>
      </c>
      <c r="T105" s="728">
        <v>405</v>
      </c>
      <c r="U105" s="728">
        <v>282514</v>
      </c>
      <c r="V105" s="728">
        <v>29</v>
      </c>
      <c r="W105" s="728">
        <v>17</v>
      </c>
      <c r="X105" s="728">
        <v>18</v>
      </c>
      <c r="Y105" s="787">
        <v>497</v>
      </c>
      <c r="Z105" s="792">
        <v>238</v>
      </c>
    </row>
    <row r="106" spans="1:26" s="719" customFormat="1" ht="15" customHeight="1">
      <c r="A106" s="1561" t="s">
        <v>573</v>
      </c>
      <c r="B106" s="730">
        <v>18</v>
      </c>
      <c r="C106" s="730">
        <v>32</v>
      </c>
      <c r="D106" s="730">
        <v>25</v>
      </c>
      <c r="E106" s="730">
        <v>14</v>
      </c>
      <c r="F106" s="728">
        <v>4034</v>
      </c>
      <c r="G106" s="730">
        <v>40</v>
      </c>
      <c r="H106" s="730">
        <v>90</v>
      </c>
      <c r="I106" s="728">
        <v>87</v>
      </c>
      <c r="J106" s="728">
        <v>2016</v>
      </c>
      <c r="K106" s="728">
        <v>1565</v>
      </c>
      <c r="L106" s="728">
        <v>147</v>
      </c>
      <c r="M106" s="728">
        <v>142</v>
      </c>
      <c r="N106" s="728">
        <v>70</v>
      </c>
      <c r="O106" s="728">
        <v>3178</v>
      </c>
      <c r="P106" s="728">
        <v>1534</v>
      </c>
      <c r="Q106" s="728">
        <v>1104</v>
      </c>
      <c r="R106" s="728">
        <v>180</v>
      </c>
      <c r="S106" s="728">
        <v>782</v>
      </c>
      <c r="T106" s="728">
        <v>153</v>
      </c>
      <c r="U106" s="728">
        <v>168642</v>
      </c>
      <c r="V106" s="728">
        <v>6</v>
      </c>
      <c r="W106" s="728">
        <v>1</v>
      </c>
      <c r="X106" s="728">
        <v>1</v>
      </c>
      <c r="Y106" s="787">
        <v>63</v>
      </c>
      <c r="Z106" s="792">
        <v>13</v>
      </c>
    </row>
    <row r="107" spans="1:26" s="719" customFormat="1" ht="15" customHeight="1">
      <c r="A107" s="1561" t="s">
        <v>574</v>
      </c>
      <c r="B107" s="730">
        <v>54</v>
      </c>
      <c r="C107" s="730">
        <v>62</v>
      </c>
      <c r="D107" s="730">
        <v>43</v>
      </c>
      <c r="E107" s="730">
        <v>38</v>
      </c>
      <c r="F107" s="728">
        <v>5782</v>
      </c>
      <c r="G107" s="730">
        <v>91</v>
      </c>
      <c r="H107" s="730">
        <v>197</v>
      </c>
      <c r="I107" s="728">
        <v>184</v>
      </c>
      <c r="J107" s="728">
        <v>3436</v>
      </c>
      <c r="K107" s="728">
        <v>2486</v>
      </c>
      <c r="L107" s="728">
        <v>304</v>
      </c>
      <c r="M107" s="728">
        <v>257</v>
      </c>
      <c r="N107" s="728">
        <v>209</v>
      </c>
      <c r="O107" s="728">
        <v>7656</v>
      </c>
      <c r="P107" s="728">
        <v>3030</v>
      </c>
      <c r="Q107" s="728">
        <v>3737</v>
      </c>
      <c r="R107" s="728">
        <v>782</v>
      </c>
      <c r="S107" s="728">
        <v>2547</v>
      </c>
      <c r="T107" s="728">
        <v>837</v>
      </c>
      <c r="U107" s="728">
        <v>549690</v>
      </c>
      <c r="V107" s="728">
        <v>61</v>
      </c>
      <c r="W107" s="728">
        <v>58</v>
      </c>
      <c r="X107" s="728">
        <v>43</v>
      </c>
      <c r="Y107" s="787">
        <v>932</v>
      </c>
      <c r="Z107" s="792">
        <v>791</v>
      </c>
    </row>
    <row r="108" spans="1:26" s="719" customFormat="1" ht="15" customHeight="1">
      <c r="A108" s="1561" t="s">
        <v>575</v>
      </c>
      <c r="B108" s="730">
        <v>15</v>
      </c>
      <c r="C108" s="730">
        <v>26</v>
      </c>
      <c r="D108" s="730">
        <v>20</v>
      </c>
      <c r="E108" s="730">
        <v>11</v>
      </c>
      <c r="F108" s="728">
        <v>3098</v>
      </c>
      <c r="G108" s="730">
        <v>41</v>
      </c>
      <c r="H108" s="730">
        <v>81</v>
      </c>
      <c r="I108" s="728">
        <v>74</v>
      </c>
      <c r="J108" s="728">
        <v>1517</v>
      </c>
      <c r="K108" s="794">
        <v>1109</v>
      </c>
      <c r="L108" s="794">
        <v>95</v>
      </c>
      <c r="M108" s="794">
        <v>85</v>
      </c>
      <c r="N108" s="794">
        <v>56</v>
      </c>
      <c r="O108" s="794">
        <v>2319</v>
      </c>
      <c r="P108" s="794">
        <v>946</v>
      </c>
      <c r="Q108" s="794">
        <v>1019</v>
      </c>
      <c r="R108" s="794">
        <v>202</v>
      </c>
      <c r="S108" s="794">
        <v>622</v>
      </c>
      <c r="T108" s="794">
        <v>233</v>
      </c>
      <c r="U108" s="728">
        <v>270536</v>
      </c>
      <c r="V108" s="728">
        <v>34</v>
      </c>
      <c r="W108" s="728">
        <v>22</v>
      </c>
      <c r="X108" s="728">
        <v>24</v>
      </c>
      <c r="Y108" s="787">
        <v>734</v>
      </c>
      <c r="Z108" s="792">
        <v>427</v>
      </c>
    </row>
    <row r="109" spans="1:26" s="641" customFormat="1">
      <c r="A109" s="795"/>
      <c r="B109" s="796"/>
      <c r="C109" s="796"/>
      <c r="D109" s="796"/>
      <c r="E109" s="796"/>
      <c r="F109" s="796"/>
      <c r="G109" s="796"/>
      <c r="H109" s="796"/>
      <c r="I109" s="796"/>
      <c r="J109" s="796"/>
      <c r="K109" s="796"/>
      <c r="L109" s="797"/>
      <c r="M109" s="797"/>
      <c r="N109" s="797"/>
      <c r="O109" s="797"/>
      <c r="P109" s="797"/>
      <c r="Q109" s="797"/>
      <c r="R109" s="797"/>
      <c r="S109" s="797"/>
      <c r="T109" s="797"/>
      <c r="U109" s="796"/>
      <c r="V109" s="796"/>
      <c r="W109" s="796"/>
      <c r="X109" s="796"/>
      <c r="Y109" s="796"/>
      <c r="Z109" s="796"/>
    </row>
    <row r="110" spans="1:26" s="641" customFormat="1">
      <c r="A110" s="795"/>
      <c r="B110" s="798"/>
      <c r="C110" s="798"/>
      <c r="D110" s="798"/>
      <c r="E110" s="798"/>
      <c r="F110" s="798"/>
      <c r="G110" s="798"/>
      <c r="H110" s="799"/>
      <c r="I110" s="799"/>
      <c r="J110" s="799"/>
      <c r="K110" s="799"/>
      <c r="L110" s="798"/>
      <c r="M110" s="798"/>
      <c r="N110" s="798"/>
      <c r="O110" s="798"/>
      <c r="P110" s="798"/>
      <c r="Q110" s="798"/>
      <c r="R110" s="798"/>
      <c r="S110" s="798"/>
      <c r="T110" s="798"/>
      <c r="U110" s="798"/>
      <c r="V110" s="798"/>
      <c r="W110" s="798"/>
      <c r="X110" s="798"/>
      <c r="Y110" s="798"/>
      <c r="Z110" s="798"/>
    </row>
    <row r="111" spans="1:26" s="641" customFormat="1">
      <c r="A111" s="795"/>
      <c r="B111" s="798"/>
      <c r="C111" s="798"/>
      <c r="D111" s="798"/>
      <c r="E111" s="798"/>
      <c r="F111" s="798"/>
      <c r="G111" s="798"/>
      <c r="H111" s="798"/>
      <c r="I111" s="798"/>
      <c r="J111" s="798"/>
      <c r="K111" s="798"/>
      <c r="L111" s="798"/>
      <c r="M111" s="798"/>
      <c r="N111" s="798"/>
      <c r="O111" s="798"/>
      <c r="P111" s="798"/>
      <c r="Q111" s="798"/>
      <c r="R111" s="798"/>
      <c r="S111" s="798"/>
      <c r="T111" s="798"/>
      <c r="U111" s="798"/>
      <c r="V111" s="798"/>
      <c r="W111" s="798"/>
      <c r="X111" s="798"/>
      <c r="Y111" s="798"/>
      <c r="Z111" s="798"/>
    </row>
    <row r="112" spans="1:26" s="641" customFormat="1">
      <c r="A112" s="795"/>
      <c r="B112" s="798"/>
      <c r="C112" s="798"/>
      <c r="D112" s="798"/>
      <c r="E112" s="798"/>
      <c r="F112" s="798"/>
      <c r="G112" s="798"/>
      <c r="H112" s="798"/>
      <c r="I112" s="798"/>
      <c r="J112" s="798"/>
      <c r="K112" s="798"/>
      <c r="L112" s="798"/>
      <c r="M112" s="798"/>
      <c r="N112" s="798"/>
      <c r="O112" s="798"/>
      <c r="P112" s="798"/>
      <c r="Q112" s="798"/>
      <c r="R112" s="798"/>
      <c r="S112" s="798"/>
      <c r="T112" s="798"/>
      <c r="U112" s="798"/>
      <c r="V112" s="798"/>
      <c r="W112" s="798"/>
      <c r="X112" s="799"/>
      <c r="Y112" s="798"/>
      <c r="Z112" s="798"/>
    </row>
    <row r="113" spans="1:26" s="641" customFormat="1">
      <c r="A113" s="795"/>
      <c r="B113" s="798"/>
      <c r="C113" s="798"/>
      <c r="D113" s="798"/>
      <c r="E113" s="798"/>
      <c r="F113" s="798"/>
      <c r="G113" s="798"/>
      <c r="H113" s="798"/>
      <c r="I113" s="798"/>
      <c r="J113" s="798"/>
      <c r="K113" s="798"/>
      <c r="L113" s="798"/>
      <c r="M113" s="798"/>
      <c r="N113" s="798"/>
      <c r="O113" s="798"/>
      <c r="P113" s="798"/>
      <c r="Q113" s="798"/>
      <c r="R113" s="798"/>
      <c r="S113" s="798"/>
      <c r="T113" s="798"/>
      <c r="U113" s="798"/>
      <c r="V113" s="798"/>
      <c r="W113" s="798"/>
      <c r="X113" s="799"/>
      <c r="Y113" s="798"/>
      <c r="Z113" s="798"/>
    </row>
    <row r="114" spans="1:26" s="641" customFormat="1">
      <c r="A114" s="795"/>
      <c r="B114" s="798"/>
      <c r="C114" s="798"/>
      <c r="D114" s="798"/>
      <c r="E114" s="798"/>
      <c r="F114" s="798"/>
      <c r="G114" s="798"/>
      <c r="H114" s="798"/>
      <c r="I114" s="798"/>
      <c r="J114" s="798"/>
      <c r="K114" s="798"/>
      <c r="L114" s="798"/>
      <c r="M114" s="798"/>
      <c r="N114" s="798"/>
      <c r="O114" s="798"/>
      <c r="P114" s="798"/>
      <c r="Q114" s="798"/>
      <c r="R114" s="798"/>
      <c r="S114" s="798"/>
      <c r="T114" s="798"/>
      <c r="U114" s="798"/>
      <c r="V114" s="799"/>
      <c r="W114" s="799"/>
      <c r="X114" s="799"/>
      <c r="Y114" s="799"/>
      <c r="Z114" s="799"/>
    </row>
    <row r="115" spans="1:26" s="641" customFormat="1">
      <c r="A115" s="795"/>
      <c r="B115" s="798"/>
      <c r="C115" s="798"/>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8"/>
    </row>
    <row r="116" spans="1:26" s="641" customFormat="1">
      <c r="A116" s="795"/>
      <c r="B116" s="798"/>
      <c r="C116" s="798"/>
      <c r="D116" s="798"/>
      <c r="E116" s="798"/>
      <c r="F116" s="798"/>
      <c r="G116" s="798"/>
      <c r="H116" s="798"/>
      <c r="I116" s="798"/>
      <c r="J116" s="798"/>
      <c r="K116" s="798"/>
      <c r="L116" s="798"/>
      <c r="M116" s="798"/>
      <c r="N116" s="798"/>
      <c r="O116" s="798"/>
      <c r="P116" s="798"/>
      <c r="Q116" s="798"/>
      <c r="R116" s="798"/>
      <c r="S116" s="798"/>
      <c r="T116" s="798"/>
      <c r="U116" s="798"/>
      <c r="V116" s="799"/>
      <c r="W116" s="799"/>
      <c r="X116" s="799"/>
      <c r="Y116" s="799"/>
      <c r="Z116" s="799"/>
    </row>
    <row r="117" spans="1:26" s="641" customFormat="1">
      <c r="A117" s="795"/>
      <c r="B117" s="798"/>
      <c r="C117" s="798"/>
      <c r="D117" s="798"/>
      <c r="E117" s="798"/>
      <c r="F117" s="798"/>
      <c r="G117" s="798"/>
      <c r="H117" s="798"/>
      <c r="I117" s="798"/>
      <c r="J117" s="798"/>
      <c r="K117" s="798"/>
      <c r="L117" s="798"/>
      <c r="M117" s="798"/>
      <c r="N117" s="798"/>
      <c r="O117" s="798"/>
      <c r="P117" s="798"/>
      <c r="Q117" s="798"/>
      <c r="R117" s="798"/>
      <c r="S117" s="798"/>
      <c r="T117" s="798"/>
      <c r="U117" s="798"/>
      <c r="V117" s="798"/>
      <c r="W117" s="799"/>
      <c r="X117" s="798"/>
      <c r="Y117" s="798"/>
      <c r="Z117" s="798"/>
    </row>
    <row r="118" spans="1:26" s="641" customFormat="1">
      <c r="A118" s="795"/>
      <c r="B118" s="798"/>
      <c r="C118" s="798"/>
      <c r="D118" s="798"/>
      <c r="E118" s="798"/>
      <c r="F118" s="798"/>
      <c r="G118" s="798"/>
      <c r="H118" s="798"/>
      <c r="I118" s="798"/>
      <c r="J118" s="798"/>
      <c r="K118" s="798"/>
      <c r="L118" s="798"/>
      <c r="M118" s="798"/>
      <c r="N118" s="798"/>
      <c r="O118" s="798"/>
      <c r="P118" s="798"/>
      <c r="Q118" s="798"/>
      <c r="R118" s="798"/>
      <c r="S118" s="798"/>
      <c r="T118" s="798"/>
      <c r="U118" s="798"/>
      <c r="V118" s="798"/>
      <c r="W118" s="798"/>
      <c r="X118" s="798"/>
      <c r="Y118" s="798"/>
      <c r="Z118" s="798"/>
    </row>
    <row r="119" spans="1:26" s="641" customFormat="1">
      <c r="A119" s="795"/>
      <c r="B119" s="798"/>
      <c r="C119" s="798"/>
      <c r="D119" s="798"/>
      <c r="E119" s="798"/>
      <c r="F119" s="798"/>
      <c r="G119" s="798"/>
      <c r="H119" s="798"/>
      <c r="I119" s="798"/>
      <c r="J119" s="798"/>
      <c r="K119" s="798"/>
      <c r="L119" s="798"/>
      <c r="M119" s="798"/>
      <c r="N119" s="798"/>
      <c r="O119" s="798"/>
      <c r="P119" s="798"/>
      <c r="Q119" s="798"/>
      <c r="R119" s="798"/>
      <c r="S119" s="798"/>
      <c r="T119" s="798"/>
      <c r="U119" s="798"/>
      <c r="V119" s="798"/>
      <c r="W119" s="798"/>
      <c r="X119" s="798"/>
      <c r="Y119" s="798"/>
      <c r="Z119" s="798"/>
    </row>
    <row r="120" spans="1:26" s="641" customFormat="1">
      <c r="A120" s="795"/>
      <c r="B120" s="798"/>
      <c r="C120" s="798"/>
      <c r="D120" s="798"/>
      <c r="E120" s="798"/>
      <c r="F120" s="798"/>
      <c r="G120" s="798"/>
      <c r="H120" s="798"/>
      <c r="I120" s="798"/>
      <c r="J120" s="798"/>
      <c r="K120" s="798"/>
      <c r="L120" s="798"/>
      <c r="M120" s="798"/>
      <c r="N120" s="799"/>
      <c r="O120" s="798"/>
      <c r="P120" s="798"/>
      <c r="Q120" s="798"/>
      <c r="R120" s="798"/>
      <c r="S120" s="798"/>
      <c r="T120" s="798"/>
      <c r="U120" s="798"/>
      <c r="V120" s="798"/>
      <c r="W120" s="798"/>
      <c r="X120" s="798"/>
      <c r="Y120" s="798"/>
      <c r="Z120" s="798"/>
    </row>
    <row r="121" spans="1:26" s="641" customFormat="1">
      <c r="A121" s="795"/>
      <c r="B121" s="798"/>
      <c r="C121" s="798"/>
      <c r="D121" s="798"/>
      <c r="E121" s="798"/>
      <c r="F121" s="798"/>
      <c r="G121" s="798"/>
      <c r="H121" s="798"/>
      <c r="I121" s="798"/>
      <c r="J121" s="798"/>
      <c r="K121" s="798"/>
      <c r="L121" s="798"/>
      <c r="M121" s="798"/>
      <c r="N121" s="798"/>
      <c r="O121" s="798"/>
      <c r="P121" s="798"/>
      <c r="Q121" s="798"/>
      <c r="R121" s="798"/>
      <c r="S121" s="798"/>
      <c r="T121" s="798"/>
      <c r="U121" s="798"/>
      <c r="V121" s="798"/>
      <c r="W121" s="798"/>
      <c r="X121" s="799"/>
      <c r="Y121" s="798"/>
      <c r="Z121" s="799"/>
    </row>
    <row r="122" spans="1:26" s="641" customFormat="1">
      <c r="A122" s="795"/>
      <c r="B122" s="798"/>
      <c r="C122" s="798"/>
      <c r="D122" s="798"/>
      <c r="E122" s="798"/>
      <c r="F122" s="798"/>
      <c r="G122" s="798"/>
      <c r="H122" s="798"/>
      <c r="I122" s="798"/>
      <c r="J122" s="798"/>
      <c r="K122" s="798"/>
      <c r="L122" s="798"/>
      <c r="M122" s="798"/>
      <c r="N122" s="798"/>
      <c r="O122" s="798"/>
      <c r="P122" s="798"/>
      <c r="Q122" s="798"/>
      <c r="R122" s="798"/>
      <c r="S122" s="798"/>
      <c r="T122" s="798"/>
      <c r="U122" s="798"/>
      <c r="V122" s="798"/>
      <c r="W122" s="798"/>
      <c r="X122" s="799"/>
      <c r="Y122" s="798"/>
      <c r="Z122" s="798"/>
    </row>
    <row r="123" spans="1:26" s="641" customFormat="1">
      <c r="A123" s="795"/>
      <c r="B123" s="798"/>
      <c r="C123" s="798"/>
      <c r="D123" s="798"/>
      <c r="E123" s="798"/>
      <c r="F123" s="798"/>
      <c r="G123" s="798"/>
      <c r="H123" s="798"/>
      <c r="I123" s="798"/>
      <c r="J123" s="798"/>
      <c r="K123" s="798"/>
      <c r="L123" s="798"/>
      <c r="M123" s="798"/>
      <c r="N123" s="798"/>
      <c r="O123" s="798"/>
      <c r="P123" s="798"/>
      <c r="Q123" s="798"/>
      <c r="R123" s="798"/>
      <c r="S123" s="798"/>
      <c r="T123" s="798"/>
      <c r="U123" s="798"/>
      <c r="V123" s="798"/>
      <c r="W123" s="798"/>
      <c r="X123" s="799"/>
      <c r="Y123" s="798"/>
      <c r="Z123" s="798"/>
    </row>
    <row r="124" spans="1:26" s="641" customFormat="1">
      <c r="A124" s="795"/>
      <c r="B124" s="798"/>
      <c r="C124" s="798"/>
      <c r="D124" s="798"/>
      <c r="E124" s="798"/>
      <c r="F124" s="798"/>
      <c r="G124" s="798"/>
      <c r="H124" s="798"/>
      <c r="I124" s="798"/>
      <c r="J124" s="798"/>
      <c r="K124" s="798"/>
      <c r="L124" s="798"/>
      <c r="M124" s="798"/>
      <c r="N124" s="798"/>
      <c r="O124" s="798"/>
      <c r="P124" s="798"/>
      <c r="Q124" s="798"/>
      <c r="R124" s="798"/>
      <c r="S124" s="798"/>
      <c r="T124" s="798"/>
      <c r="U124" s="798"/>
      <c r="V124" s="798"/>
      <c r="W124" s="798"/>
      <c r="X124" s="798"/>
      <c r="Y124" s="798"/>
      <c r="Z124" s="798"/>
    </row>
    <row r="125" spans="1:26" s="641" customFormat="1">
      <c r="A125" s="795"/>
      <c r="B125" s="798"/>
      <c r="C125" s="798"/>
      <c r="D125" s="798"/>
      <c r="E125" s="798"/>
      <c r="F125" s="798"/>
      <c r="G125" s="798"/>
      <c r="H125" s="798"/>
      <c r="I125" s="798"/>
      <c r="J125" s="798"/>
      <c r="K125" s="798"/>
      <c r="L125" s="798"/>
      <c r="M125" s="798"/>
      <c r="N125" s="798"/>
      <c r="O125" s="798"/>
      <c r="P125" s="798"/>
      <c r="Q125" s="798"/>
      <c r="R125" s="798"/>
      <c r="S125" s="798"/>
      <c r="T125" s="798"/>
      <c r="U125" s="798"/>
      <c r="V125" s="798"/>
      <c r="W125" s="798"/>
      <c r="X125" s="798"/>
      <c r="Y125" s="798"/>
      <c r="Z125" s="798"/>
    </row>
    <row r="126" spans="1:26" s="641" customFormat="1">
      <c r="A126" s="795"/>
      <c r="B126" s="798"/>
      <c r="C126" s="798"/>
      <c r="D126" s="798"/>
      <c r="E126" s="798"/>
      <c r="F126" s="798"/>
      <c r="G126" s="798"/>
      <c r="H126" s="798"/>
      <c r="I126" s="798"/>
      <c r="J126" s="798"/>
      <c r="K126" s="798"/>
      <c r="L126" s="798"/>
      <c r="M126" s="798"/>
      <c r="N126" s="798"/>
      <c r="O126" s="798"/>
      <c r="P126" s="798"/>
      <c r="Q126" s="798"/>
      <c r="R126" s="798"/>
      <c r="S126" s="798"/>
      <c r="T126" s="798"/>
      <c r="U126" s="798"/>
      <c r="V126" s="798"/>
      <c r="W126" s="798"/>
      <c r="X126" s="798"/>
      <c r="Y126" s="798"/>
      <c r="Z126" s="798"/>
    </row>
    <row r="127" spans="1:26" s="641" customFormat="1"/>
    <row r="128" spans="1:26" s="641" customFormat="1"/>
    <row r="129" s="641" customFormat="1"/>
    <row r="130" s="641" customFormat="1"/>
    <row r="131" s="641" customFormat="1"/>
    <row r="132" s="641" customFormat="1"/>
    <row r="133" s="641" customFormat="1"/>
    <row r="134" s="641" customFormat="1"/>
    <row r="135" s="641" customFormat="1"/>
    <row r="136" s="641" customFormat="1"/>
    <row r="137" s="641" customFormat="1"/>
    <row r="138" s="641" customFormat="1"/>
    <row r="139" s="641" customFormat="1"/>
    <row r="140" s="641" customFormat="1"/>
    <row r="141" s="641" customFormat="1"/>
    <row r="142" s="641" customFormat="1"/>
    <row r="143" s="641" customFormat="1"/>
    <row r="144" s="641" customFormat="1"/>
    <row r="145" s="641" customFormat="1"/>
    <row r="146" s="641" customFormat="1"/>
    <row r="147" s="641" customFormat="1"/>
    <row r="148" s="641" customFormat="1"/>
    <row r="149" s="641" customFormat="1"/>
    <row r="150" s="641" customFormat="1"/>
    <row r="151" s="641" customFormat="1"/>
    <row r="152" s="641" customFormat="1"/>
    <row r="153" s="641" customFormat="1"/>
    <row r="154" s="641" customFormat="1"/>
    <row r="155" s="641" customFormat="1"/>
    <row r="156" s="641" customFormat="1"/>
    <row r="157" s="641" customFormat="1"/>
    <row r="158" s="641" customFormat="1"/>
    <row r="159" s="641" customFormat="1"/>
    <row r="160" s="641" customFormat="1"/>
    <row r="161" s="641" customFormat="1"/>
    <row r="162" s="641" customFormat="1"/>
    <row r="163" s="641" customFormat="1"/>
    <row r="164" s="641" customFormat="1"/>
    <row r="165" s="641" customFormat="1"/>
    <row r="166" s="641" customFormat="1"/>
    <row r="167" s="641" customFormat="1"/>
    <row r="168" s="641" customFormat="1"/>
    <row r="169" s="641" customFormat="1"/>
    <row r="170" s="641" customFormat="1"/>
    <row r="171" s="641" customFormat="1"/>
    <row r="172" s="641" customFormat="1"/>
    <row r="173" s="641" customFormat="1"/>
    <row r="174" s="641" customFormat="1"/>
    <row r="175" s="641" customFormat="1"/>
    <row r="176" s="641" customFormat="1"/>
    <row r="177" s="641" customFormat="1"/>
    <row r="178" s="641" customFormat="1"/>
    <row r="179" s="641" customFormat="1"/>
    <row r="180" s="641" customFormat="1"/>
    <row r="181" s="641" customFormat="1"/>
    <row r="182" s="641" customFormat="1"/>
    <row r="183" s="641" customFormat="1"/>
    <row r="184" s="641" customFormat="1"/>
    <row r="185" s="641" customFormat="1"/>
    <row r="186" s="641" customFormat="1"/>
    <row r="187" s="641" customFormat="1"/>
    <row r="188" s="641" customFormat="1"/>
    <row r="189" s="641" customFormat="1"/>
    <row r="190" s="641" customFormat="1"/>
    <row r="191" s="641" customFormat="1"/>
    <row r="192" s="641" customFormat="1"/>
    <row r="193" s="641" customFormat="1"/>
    <row r="194" s="641" customFormat="1"/>
    <row r="195" s="641" customFormat="1"/>
    <row r="196" s="641" customFormat="1"/>
    <row r="197" s="641" customFormat="1"/>
    <row r="198" s="641" customFormat="1"/>
    <row r="199" s="641" customFormat="1"/>
    <row r="200" s="641" customFormat="1"/>
    <row r="201" s="641" customFormat="1"/>
    <row r="202" s="641" customFormat="1"/>
    <row r="203" s="641" customFormat="1"/>
    <row r="204" s="641" customFormat="1"/>
    <row r="205" s="641" customFormat="1"/>
    <row r="206" s="641" customFormat="1"/>
    <row r="207" s="641" customFormat="1"/>
    <row r="208" s="641" customFormat="1"/>
    <row r="209" s="641" customFormat="1"/>
    <row r="210" s="641" customFormat="1"/>
    <row r="211" s="641" customFormat="1"/>
    <row r="212" s="641" customFormat="1"/>
    <row r="213" s="641" customFormat="1"/>
    <row r="214" s="641" customFormat="1"/>
    <row r="215" s="641" customFormat="1"/>
    <row r="216" s="641" customFormat="1"/>
    <row r="217" s="641" customFormat="1"/>
    <row r="218" s="641" customFormat="1"/>
    <row r="219" s="641" customFormat="1"/>
    <row r="220" s="641" customFormat="1"/>
    <row r="221" s="641" customFormat="1"/>
    <row r="222" s="641" customFormat="1"/>
    <row r="223" s="641" customFormat="1"/>
    <row r="224" s="641" customFormat="1"/>
    <row r="225" s="641" customFormat="1"/>
    <row r="226" s="641" customFormat="1"/>
    <row r="227" s="641" customFormat="1"/>
    <row r="228" s="641" customFormat="1"/>
    <row r="229" s="641" customFormat="1"/>
    <row r="230" s="641" customFormat="1"/>
    <row r="231" s="641" customFormat="1"/>
    <row r="232" s="641" customFormat="1"/>
    <row r="233" s="641" customFormat="1"/>
    <row r="234" s="641" customFormat="1"/>
    <row r="235" s="641" customFormat="1"/>
    <row r="236" s="641" customFormat="1"/>
    <row r="237" s="641" customFormat="1"/>
    <row r="238" s="641" customFormat="1"/>
    <row r="239" s="641" customFormat="1"/>
    <row r="240" s="641" customFormat="1"/>
    <row r="241" s="641" customFormat="1"/>
    <row r="242" s="641" customFormat="1"/>
    <row r="243" s="641" customFormat="1"/>
    <row r="244" s="641" customFormat="1"/>
    <row r="245" s="641" customFormat="1"/>
    <row r="246" s="641" customFormat="1"/>
    <row r="247" s="641" customFormat="1"/>
    <row r="248" s="641" customFormat="1"/>
    <row r="249" s="641" customFormat="1"/>
    <row r="250" s="641" customFormat="1"/>
    <row r="251" s="641" customFormat="1"/>
    <row r="252" s="641" customFormat="1"/>
    <row r="253" s="641" customFormat="1"/>
    <row r="254" s="641" customFormat="1"/>
    <row r="255" s="641" customFormat="1"/>
    <row r="256" s="641" customFormat="1"/>
    <row r="257" s="641" customFormat="1"/>
    <row r="258" s="641" customFormat="1"/>
    <row r="259" s="641" customFormat="1"/>
    <row r="260" s="641" customFormat="1"/>
    <row r="261" s="641" customFormat="1"/>
    <row r="262" s="641" customFormat="1"/>
    <row r="263" s="641" customFormat="1"/>
    <row r="264" s="641" customFormat="1"/>
    <row r="265" s="641" customFormat="1"/>
    <row r="266" s="641" customFormat="1"/>
    <row r="267" s="641" customFormat="1"/>
    <row r="268" s="641" customFormat="1"/>
    <row r="269" s="641" customFormat="1"/>
    <row r="270" s="641" customFormat="1"/>
    <row r="271" s="641" customFormat="1"/>
    <row r="272" s="641" customFormat="1"/>
    <row r="273" s="641" customFormat="1"/>
    <row r="274" s="641" customFormat="1"/>
    <row r="275" s="641" customFormat="1"/>
    <row r="276" s="641" customFormat="1"/>
    <row r="277" s="641" customFormat="1"/>
    <row r="278" s="641" customFormat="1"/>
    <row r="279" s="641" customFormat="1"/>
    <row r="280" s="641" customFormat="1"/>
    <row r="281" s="641" customFormat="1"/>
    <row r="282" s="641" customFormat="1"/>
    <row r="283" s="641" customFormat="1"/>
    <row r="284" s="641" customFormat="1"/>
    <row r="285" s="641" customFormat="1"/>
    <row r="286" s="641" customFormat="1"/>
    <row r="287" s="641" customFormat="1"/>
    <row r="288" s="641" customFormat="1"/>
    <row r="289" s="641" customFormat="1"/>
    <row r="290" s="641" customFormat="1"/>
    <row r="291" s="641" customFormat="1"/>
    <row r="292" s="641" customFormat="1"/>
    <row r="293" s="641" customFormat="1"/>
    <row r="294" s="641" customFormat="1"/>
    <row r="295" s="641" customFormat="1"/>
    <row r="296" s="641" customFormat="1"/>
    <row r="297" s="641" customFormat="1"/>
    <row r="298" s="641" customFormat="1"/>
    <row r="299" s="641" customFormat="1"/>
    <row r="300" s="641" customFormat="1"/>
    <row r="301" s="641" customFormat="1"/>
    <row r="302" s="641" customFormat="1"/>
    <row r="303" s="641" customFormat="1"/>
    <row r="304" s="641" customFormat="1"/>
    <row r="305" s="641" customFormat="1"/>
    <row r="306" s="641" customFormat="1"/>
    <row r="307" s="641" customFormat="1"/>
    <row r="308" s="641" customFormat="1"/>
    <row r="309" s="641" customFormat="1"/>
    <row r="310" s="641" customFormat="1"/>
    <row r="311" s="641" customFormat="1"/>
    <row r="312" s="641" customFormat="1"/>
    <row r="313" s="641" customFormat="1"/>
    <row r="314" s="641" customFormat="1"/>
    <row r="315" s="641" customFormat="1"/>
    <row r="316" s="641" customFormat="1"/>
    <row r="317" s="641" customFormat="1"/>
    <row r="318" s="641" customFormat="1"/>
    <row r="319" s="641" customFormat="1"/>
    <row r="320" s="641" customFormat="1"/>
    <row r="321" s="641" customFormat="1"/>
    <row r="322" s="641" customFormat="1"/>
    <row r="323" s="641" customFormat="1"/>
    <row r="324" s="641" customFormat="1"/>
    <row r="325" s="641" customFormat="1"/>
    <row r="326" s="641" customFormat="1"/>
    <row r="327" s="641" customFormat="1"/>
    <row r="328" s="641" customFormat="1"/>
    <row r="329" s="641" customFormat="1"/>
    <row r="330" s="641" customFormat="1"/>
    <row r="331" s="641" customFormat="1"/>
    <row r="332" s="641" customFormat="1"/>
    <row r="333" s="641" customFormat="1"/>
    <row r="334" s="641" customFormat="1"/>
    <row r="335" s="641" customFormat="1"/>
    <row r="336" s="641" customFormat="1"/>
    <row r="337" s="641" customFormat="1"/>
    <row r="338" s="641" customFormat="1"/>
    <row r="339" s="641" customFormat="1"/>
    <row r="340" s="641" customFormat="1"/>
    <row r="341" s="641" customFormat="1"/>
    <row r="342" s="641" customFormat="1"/>
    <row r="343" s="641" customFormat="1"/>
    <row r="344" s="641" customFormat="1"/>
    <row r="345" s="641" customFormat="1"/>
    <row r="346" s="641" customFormat="1"/>
    <row r="347" s="641" customFormat="1"/>
    <row r="348" s="641" customFormat="1"/>
    <row r="349" s="641" customFormat="1"/>
    <row r="350" s="641" customFormat="1"/>
    <row r="351" s="641" customFormat="1"/>
    <row r="352" s="641" customFormat="1"/>
    <row r="353" s="641" customFormat="1"/>
    <row r="354" s="641" customFormat="1"/>
    <row r="355" s="641" customFormat="1"/>
    <row r="356" s="641" customFormat="1"/>
    <row r="357" s="641" customFormat="1"/>
    <row r="358" s="641" customFormat="1"/>
    <row r="359" s="641" customFormat="1"/>
    <row r="360" s="641" customFormat="1"/>
    <row r="361" s="641" customFormat="1"/>
    <row r="362" s="641" customFormat="1"/>
    <row r="363" s="641" customFormat="1"/>
    <row r="364" s="641" customFormat="1"/>
    <row r="365" s="641" customFormat="1"/>
    <row r="366" s="641" customFormat="1"/>
    <row r="367" s="641" customFormat="1"/>
    <row r="368" s="641" customFormat="1"/>
    <row r="369" s="641" customFormat="1"/>
    <row r="370" s="641" customFormat="1"/>
    <row r="371" s="641" customFormat="1"/>
    <row r="372" s="641" customFormat="1"/>
    <row r="373" s="641" customFormat="1"/>
    <row r="374" s="641" customFormat="1"/>
    <row r="375" s="641" customFormat="1"/>
    <row r="376" s="641" customFormat="1"/>
    <row r="377" s="641" customFormat="1"/>
    <row r="378" s="641" customFormat="1"/>
    <row r="379" s="641" customFormat="1"/>
    <row r="380" s="641" customFormat="1"/>
    <row r="381" s="641" customFormat="1"/>
    <row r="382" s="641" customFormat="1"/>
    <row r="383" s="641" customFormat="1"/>
    <row r="384" s="641" customFormat="1"/>
    <row r="385" s="641" customFormat="1"/>
    <row r="386" s="641" customFormat="1"/>
    <row r="387" s="641" customFormat="1"/>
    <row r="388" s="641" customFormat="1"/>
    <row r="389" s="641" customFormat="1"/>
    <row r="390" s="641" customFormat="1"/>
    <row r="391" s="641" customFormat="1"/>
    <row r="392" s="641" customFormat="1"/>
    <row r="393" s="641" customFormat="1"/>
    <row r="394" s="641" customFormat="1"/>
    <row r="395" s="641" customFormat="1"/>
    <row r="396" s="641" customFormat="1"/>
    <row r="397" s="641" customFormat="1"/>
    <row r="398" s="641" customFormat="1"/>
    <row r="399" s="641" customFormat="1"/>
    <row r="400" s="641" customFormat="1"/>
    <row r="401" s="641" customFormat="1"/>
    <row r="402" s="641" customFormat="1"/>
    <row r="403" s="641" customFormat="1"/>
    <row r="404" s="641" customFormat="1"/>
    <row r="405" s="641" customFormat="1"/>
    <row r="406" s="641" customFormat="1"/>
    <row r="407" s="641" customFormat="1"/>
    <row r="408" s="641" customFormat="1"/>
    <row r="409" s="641" customFormat="1"/>
    <row r="410" s="641" customFormat="1"/>
    <row r="411" s="641" customFormat="1"/>
    <row r="412" s="641" customFormat="1"/>
    <row r="413" s="641" customFormat="1"/>
    <row r="414" s="641" customFormat="1"/>
    <row r="415" s="641" customFormat="1"/>
    <row r="416" s="641" customFormat="1"/>
    <row r="417" s="641" customFormat="1"/>
    <row r="418" s="641" customFormat="1"/>
    <row r="419" s="641" customFormat="1"/>
    <row r="420" s="641" customFormat="1"/>
    <row r="421" s="641" customFormat="1"/>
    <row r="422" s="641" customFormat="1"/>
    <row r="423" s="641" customFormat="1"/>
    <row r="424" s="641" customFormat="1"/>
    <row r="425" s="641" customFormat="1"/>
    <row r="426" s="641" customFormat="1"/>
    <row r="427" s="641" customFormat="1"/>
    <row r="428" s="641" customFormat="1"/>
    <row r="429" s="641" customFormat="1"/>
    <row r="430" s="641" customFormat="1"/>
    <row r="431" s="641" customFormat="1"/>
    <row r="432" s="641" customFormat="1"/>
    <row r="433" s="641" customFormat="1"/>
    <row r="434" s="641" customFormat="1"/>
    <row r="435" s="641" customFormat="1"/>
    <row r="436" s="641" customFormat="1"/>
    <row r="437" s="641" customFormat="1"/>
    <row r="438" s="641" customFormat="1"/>
    <row r="439" s="641" customFormat="1"/>
    <row r="440" s="641" customFormat="1"/>
    <row r="441" s="641" customFormat="1"/>
    <row r="442" s="641" customFormat="1"/>
    <row r="443" s="641" customFormat="1"/>
    <row r="444" s="641" customFormat="1"/>
    <row r="445" s="641" customFormat="1"/>
    <row r="446" s="641" customFormat="1"/>
    <row r="447" s="641" customFormat="1"/>
    <row r="448" s="641" customFormat="1"/>
    <row r="449" s="641" customFormat="1"/>
    <row r="450" s="641" customFormat="1"/>
    <row r="451" s="641" customFormat="1"/>
    <row r="452" s="641" customFormat="1"/>
    <row r="453" s="641" customFormat="1"/>
    <row r="454" s="641" customFormat="1"/>
    <row r="455" s="641" customFormat="1"/>
    <row r="456" s="641" customFormat="1"/>
    <row r="457" s="641" customFormat="1"/>
    <row r="458" s="641" customFormat="1"/>
    <row r="459" s="641" customFormat="1"/>
    <row r="460" s="641" customFormat="1"/>
    <row r="461" s="641" customFormat="1"/>
    <row r="462" s="641" customFormat="1"/>
    <row r="463" s="641" customFormat="1"/>
    <row r="464" s="641" customFormat="1"/>
    <row r="465" s="641" customFormat="1"/>
    <row r="466" s="641" customFormat="1"/>
    <row r="467" s="641" customFormat="1"/>
    <row r="468" s="641" customFormat="1"/>
    <row r="469" s="641" customFormat="1"/>
    <row r="470" s="641" customFormat="1"/>
    <row r="471" s="641" customFormat="1"/>
    <row r="472" s="641" customFormat="1"/>
    <row r="473" s="641" customFormat="1"/>
    <row r="474" s="641" customFormat="1"/>
    <row r="475" s="641" customFormat="1"/>
    <row r="476" s="641" customFormat="1"/>
    <row r="477" s="641" customFormat="1"/>
    <row r="478" s="641" customFormat="1"/>
    <row r="479" s="641" customFormat="1"/>
    <row r="480" s="641" customFormat="1"/>
    <row r="481" s="641" customFormat="1"/>
    <row r="482" s="641" customFormat="1"/>
    <row r="483" s="641" customFormat="1"/>
    <row r="484" s="641" customFormat="1"/>
    <row r="485" s="641" customFormat="1"/>
    <row r="486" s="641" customFormat="1"/>
    <row r="487" s="641" customFormat="1"/>
    <row r="488" s="641" customFormat="1"/>
    <row r="489" s="641" customFormat="1"/>
    <row r="490" s="641" customFormat="1"/>
    <row r="491" s="641" customFormat="1"/>
    <row r="492" s="641" customFormat="1"/>
    <row r="493" s="641" customFormat="1"/>
    <row r="494" s="641" customFormat="1"/>
    <row r="495" s="641" customFormat="1"/>
    <row r="496" s="641" customFormat="1"/>
    <row r="497" s="641" customFormat="1"/>
    <row r="498" s="641" customFormat="1"/>
    <row r="499" s="641" customFormat="1"/>
    <row r="500" s="641" customFormat="1"/>
    <row r="501" s="641" customFormat="1"/>
    <row r="502" s="641" customFormat="1"/>
    <row r="503" s="641" customFormat="1"/>
    <row r="504" s="641" customFormat="1"/>
    <row r="505" s="641" customFormat="1"/>
    <row r="506" s="641" customFormat="1"/>
    <row r="507" s="641" customFormat="1"/>
    <row r="508" s="641" customFormat="1"/>
    <row r="509" s="641" customFormat="1"/>
    <row r="510" s="641" customFormat="1"/>
    <row r="511" s="641" customFormat="1"/>
    <row r="512" s="641" customFormat="1"/>
    <row r="513" s="641" customFormat="1"/>
    <row r="514" s="641" customFormat="1"/>
    <row r="515" s="641" customFormat="1"/>
    <row r="516" s="641" customFormat="1"/>
    <row r="517" s="641" customFormat="1"/>
    <row r="518" s="641" customFormat="1"/>
    <row r="519" s="641" customFormat="1"/>
    <row r="520" s="641" customFormat="1"/>
    <row r="521" s="641" customFormat="1"/>
    <row r="522" s="641" customFormat="1"/>
    <row r="523" s="641" customFormat="1"/>
    <row r="524" s="641" customFormat="1"/>
    <row r="525" s="641" customFormat="1"/>
    <row r="526" s="641" customFormat="1"/>
    <row r="527" s="641" customFormat="1"/>
    <row r="528" s="641" customFormat="1"/>
    <row r="529" s="641" customFormat="1"/>
    <row r="530" s="641" customFormat="1"/>
    <row r="531" s="641" customFormat="1"/>
    <row r="532" s="641" customFormat="1"/>
    <row r="533" s="641" customFormat="1"/>
    <row r="534" s="641" customFormat="1"/>
    <row r="535" s="641" customFormat="1"/>
    <row r="536" s="641" customFormat="1"/>
    <row r="537" s="641" customFormat="1"/>
    <row r="538" s="641" customFormat="1"/>
    <row r="539" s="641" customFormat="1"/>
    <row r="540" s="641" customFormat="1"/>
    <row r="541" s="641" customFormat="1"/>
    <row r="542" s="641" customFormat="1"/>
    <row r="543" s="641" customFormat="1"/>
    <row r="544" s="641" customFormat="1"/>
    <row r="545" s="641" customFormat="1"/>
    <row r="546" s="641" customFormat="1"/>
    <row r="547" s="641" customFormat="1"/>
    <row r="548" s="641" customFormat="1"/>
    <row r="549" s="641" customFormat="1"/>
    <row r="550" s="641" customFormat="1"/>
    <row r="551" s="641" customFormat="1"/>
    <row r="552" s="641" customFormat="1"/>
    <row r="553" s="641" customFormat="1"/>
    <row r="554" s="641" customFormat="1"/>
    <row r="555" s="641" customFormat="1"/>
    <row r="556" s="641" customFormat="1"/>
    <row r="557" s="641" customFormat="1"/>
    <row r="558" s="641" customFormat="1"/>
    <row r="559" s="641" customFormat="1"/>
    <row r="560" s="641" customFormat="1"/>
    <row r="561" s="641" customFormat="1"/>
    <row r="562" s="641" customFormat="1"/>
    <row r="563" s="641" customFormat="1"/>
    <row r="564" s="641" customFormat="1"/>
    <row r="565" s="641" customFormat="1"/>
    <row r="566" s="641" customFormat="1"/>
    <row r="567" s="641" customFormat="1"/>
    <row r="568" s="641" customFormat="1"/>
    <row r="569" s="641" customFormat="1"/>
    <row r="570" s="641" customFormat="1"/>
    <row r="571" s="641" customFormat="1"/>
    <row r="572" s="641" customFormat="1"/>
    <row r="573" s="641" customFormat="1"/>
    <row r="574" s="641" customFormat="1"/>
    <row r="575" s="641" customFormat="1"/>
    <row r="576" s="641" customFormat="1"/>
    <row r="577" s="641" customFormat="1"/>
    <row r="578" s="641" customFormat="1"/>
    <row r="579" s="641" customFormat="1"/>
    <row r="580" s="641" customFormat="1"/>
    <row r="581" s="641" customFormat="1"/>
    <row r="582" s="641" customFormat="1"/>
    <row r="583" s="641" customFormat="1"/>
    <row r="584" s="641" customFormat="1"/>
    <row r="585" s="641" customFormat="1"/>
    <row r="586" s="641" customFormat="1"/>
    <row r="587" s="641" customFormat="1"/>
    <row r="588" s="641" customFormat="1"/>
    <row r="589" s="641" customFormat="1"/>
    <row r="590" s="641" customFormat="1"/>
    <row r="591" s="641" customFormat="1"/>
    <row r="592" s="641" customFormat="1"/>
    <row r="593" s="641" customFormat="1"/>
    <row r="594" s="641" customFormat="1"/>
    <row r="595" s="641" customFormat="1"/>
    <row r="596" s="641" customFormat="1"/>
    <row r="597" s="641" customFormat="1"/>
    <row r="598" s="641" customFormat="1"/>
    <row r="599" s="641" customFormat="1"/>
    <row r="600" s="641" customFormat="1"/>
    <row r="601" s="641" customFormat="1"/>
    <row r="602" s="641" customFormat="1"/>
    <row r="603" s="641" customFormat="1"/>
    <row r="604" s="641" customFormat="1"/>
    <row r="605" s="641" customFormat="1"/>
    <row r="606" s="641" customFormat="1"/>
    <row r="607" s="641" customFormat="1"/>
    <row r="608" s="641" customFormat="1"/>
    <row r="609" s="641" customFormat="1"/>
    <row r="610" s="641" customFormat="1"/>
    <row r="611" s="641" customFormat="1"/>
    <row r="612" s="641" customFormat="1"/>
    <row r="613" s="641" customFormat="1"/>
    <row r="614" s="641" customFormat="1"/>
    <row r="615" s="641" customFormat="1"/>
    <row r="616" s="641" customFormat="1"/>
    <row r="617" s="641" customFormat="1"/>
    <row r="618" s="641" customFormat="1"/>
    <row r="619" s="641" customFormat="1"/>
    <row r="620" s="641" customFormat="1"/>
    <row r="621" s="641" customFormat="1"/>
    <row r="622" s="641" customFormat="1"/>
    <row r="623" s="641" customFormat="1"/>
    <row r="624" s="641" customFormat="1"/>
    <row r="625" s="641" customFormat="1"/>
    <row r="626" s="641" customFormat="1"/>
    <row r="627" s="641" customFormat="1"/>
    <row r="628" s="641" customFormat="1"/>
    <row r="629" s="641" customFormat="1"/>
    <row r="630" s="641" customFormat="1"/>
    <row r="631" s="641" customFormat="1"/>
    <row r="632" s="641" customFormat="1"/>
    <row r="633" s="641" customFormat="1"/>
    <row r="634" s="641" customFormat="1"/>
    <row r="635" s="641" customFormat="1"/>
    <row r="636" s="641" customFormat="1"/>
    <row r="637" s="641" customFormat="1"/>
    <row r="638" s="641" customFormat="1"/>
    <row r="639" s="641" customFormat="1"/>
    <row r="640" s="641" customFormat="1"/>
    <row r="641" s="641" customFormat="1"/>
    <row r="642" s="641" customFormat="1"/>
    <row r="643" s="641" customFormat="1"/>
    <row r="644" s="641" customFormat="1"/>
    <row r="645" s="641" customFormat="1"/>
    <row r="646" s="641" customFormat="1"/>
    <row r="647" s="641" customFormat="1"/>
    <row r="648" s="641" customFormat="1"/>
    <row r="649" s="641" customFormat="1"/>
    <row r="650" s="641" customFormat="1"/>
    <row r="651" s="641" customFormat="1"/>
    <row r="652" s="641" customFormat="1"/>
    <row r="653" s="641" customFormat="1"/>
    <row r="654" s="641" customFormat="1"/>
    <row r="655" s="641" customFormat="1"/>
    <row r="656" s="641" customFormat="1"/>
    <row r="657" s="641" customFormat="1"/>
    <row r="658" s="641" customFormat="1"/>
    <row r="659" s="641" customFormat="1"/>
    <row r="660" s="641" customFormat="1"/>
    <row r="661" s="641" customFormat="1"/>
    <row r="662" s="641" customFormat="1"/>
    <row r="663" s="641" customFormat="1"/>
    <row r="664" s="641" customFormat="1"/>
    <row r="665" s="641" customFormat="1"/>
    <row r="666" s="641" customFormat="1"/>
    <row r="667" s="641" customFormat="1"/>
    <row r="668" s="641" customFormat="1"/>
    <row r="669" s="641" customFormat="1"/>
    <row r="670" s="641" customFormat="1"/>
    <row r="671" s="641" customFormat="1"/>
    <row r="672" s="641" customFormat="1"/>
    <row r="673" s="641" customFormat="1"/>
    <row r="674" s="641" customFormat="1"/>
    <row r="675" s="641" customFormat="1"/>
    <row r="676" s="641" customFormat="1"/>
    <row r="677" s="641" customFormat="1"/>
    <row r="678" s="641" customFormat="1"/>
    <row r="679" s="641" customFormat="1"/>
    <row r="680" s="641" customFormat="1"/>
    <row r="681" s="641" customFormat="1"/>
    <row r="682" s="641" customFormat="1"/>
    <row r="683" s="641" customFormat="1"/>
    <row r="684" s="641" customFormat="1"/>
    <row r="685" s="641" customFormat="1"/>
    <row r="686" s="641" customFormat="1"/>
    <row r="687" s="641" customFormat="1"/>
    <row r="688" s="641" customFormat="1"/>
    <row r="689" s="641" customFormat="1"/>
    <row r="690" s="641" customFormat="1"/>
    <row r="691" s="641" customFormat="1"/>
    <row r="692" s="641" customFormat="1"/>
    <row r="693" s="641" customFormat="1"/>
    <row r="694" s="641" customFormat="1"/>
    <row r="695" s="641" customFormat="1"/>
    <row r="696" s="641" customFormat="1"/>
    <row r="697" s="641" customFormat="1"/>
    <row r="698" s="641" customFormat="1"/>
    <row r="699" s="641" customFormat="1"/>
    <row r="700" s="641" customFormat="1"/>
    <row r="701" s="641" customFormat="1"/>
    <row r="702" s="641" customFormat="1"/>
    <row r="703" s="641" customFormat="1"/>
    <row r="704" s="641" customFormat="1"/>
    <row r="705" s="641" customFormat="1"/>
    <row r="706" s="641" customFormat="1"/>
    <row r="707" s="641" customFormat="1"/>
    <row r="708" s="641" customFormat="1"/>
    <row r="709" s="641" customFormat="1"/>
    <row r="710" s="641" customFormat="1"/>
    <row r="711" s="641" customFormat="1"/>
    <row r="712" s="641" customFormat="1"/>
    <row r="713" s="641" customFormat="1"/>
    <row r="714" s="641" customFormat="1"/>
    <row r="715" s="641" customFormat="1"/>
    <row r="716" s="641" customFormat="1"/>
    <row r="717" s="641" customFormat="1"/>
    <row r="718" s="641" customFormat="1"/>
    <row r="719" s="641" customFormat="1"/>
    <row r="720" s="641" customFormat="1"/>
    <row r="721" s="641" customFormat="1"/>
    <row r="722" s="641" customFormat="1"/>
    <row r="723" s="641" customFormat="1"/>
    <row r="724" s="641" customFormat="1"/>
    <row r="725" s="641" customFormat="1"/>
    <row r="726" s="641" customFormat="1"/>
    <row r="727" s="641" customFormat="1"/>
    <row r="728" s="641" customFormat="1"/>
    <row r="729" s="641" customFormat="1"/>
    <row r="730" s="641" customFormat="1"/>
    <row r="731" s="641" customFormat="1"/>
    <row r="732" s="641" customFormat="1"/>
    <row r="733" s="641" customFormat="1"/>
    <row r="734" s="641" customFormat="1"/>
    <row r="735" s="641" customFormat="1"/>
    <row r="736" s="641" customFormat="1"/>
    <row r="737" s="641" customFormat="1"/>
    <row r="738" s="641" customFormat="1"/>
    <row r="739" s="641" customFormat="1"/>
    <row r="740" s="641" customFormat="1"/>
    <row r="741" s="641" customFormat="1"/>
    <row r="742" s="641" customFormat="1"/>
    <row r="743" s="641" customFormat="1"/>
    <row r="744" s="641" customFormat="1"/>
    <row r="745" s="641" customFormat="1"/>
    <row r="746" s="641" customFormat="1"/>
    <row r="747" s="641" customFormat="1"/>
    <row r="748" s="641" customFormat="1"/>
    <row r="749" s="641" customFormat="1"/>
    <row r="750" s="641" customFormat="1"/>
    <row r="751" s="641" customFormat="1"/>
    <row r="752" s="641" customFormat="1"/>
    <row r="753" s="641" customFormat="1"/>
    <row r="754" s="641" customFormat="1"/>
    <row r="755" s="641" customFormat="1"/>
    <row r="756" s="641" customFormat="1"/>
    <row r="757" s="641" customFormat="1"/>
    <row r="758" s="641" customFormat="1"/>
    <row r="759" s="641" customFormat="1"/>
    <row r="760" s="641" customFormat="1"/>
    <row r="761" s="641" customFormat="1"/>
    <row r="762" s="641" customFormat="1"/>
    <row r="763" s="641" customFormat="1"/>
    <row r="764" s="641" customFormat="1"/>
    <row r="765" s="641" customFormat="1"/>
    <row r="766" s="641" customFormat="1"/>
    <row r="767" s="641" customFormat="1"/>
    <row r="768" s="641" customFormat="1"/>
    <row r="769" s="641" customFormat="1"/>
    <row r="770" s="641" customFormat="1"/>
    <row r="771" s="641" customFormat="1"/>
    <row r="772" s="641" customFormat="1"/>
    <row r="773" s="641" customFormat="1"/>
    <row r="774" s="641" customFormat="1"/>
    <row r="775" s="641" customFormat="1"/>
    <row r="776" s="641" customFormat="1"/>
    <row r="777" s="641" customFormat="1"/>
    <row r="778" s="641" customFormat="1"/>
    <row r="779" s="641" customFormat="1"/>
    <row r="780" s="641" customFormat="1"/>
    <row r="781" s="641" customFormat="1"/>
    <row r="782" s="641" customFormat="1"/>
    <row r="783" s="641" customFormat="1"/>
    <row r="784" s="641" customFormat="1"/>
    <row r="785" s="641" customFormat="1"/>
    <row r="786" s="641" customFormat="1"/>
    <row r="787" s="641" customFormat="1"/>
    <row r="788" s="641" customFormat="1"/>
    <row r="789" s="641" customFormat="1"/>
    <row r="790" s="641" customFormat="1"/>
    <row r="791" s="641" customFormat="1"/>
    <row r="792" s="641" customFormat="1"/>
    <row r="793" s="641" customFormat="1"/>
    <row r="794" s="641" customFormat="1"/>
    <row r="795" s="641" customFormat="1"/>
    <row r="796" s="641" customFormat="1"/>
    <row r="797" s="641" customFormat="1"/>
    <row r="798" s="641" customFormat="1"/>
    <row r="799" s="641" customFormat="1"/>
    <row r="800" s="641" customFormat="1"/>
    <row r="801" s="641" customFormat="1"/>
    <row r="802" s="641" customFormat="1"/>
    <row r="803" s="641" customFormat="1"/>
    <row r="804" s="641" customFormat="1"/>
    <row r="805" s="641" customFormat="1"/>
    <row r="806" s="641" customFormat="1"/>
    <row r="807" s="641" customFormat="1"/>
    <row r="808" s="641" customFormat="1"/>
    <row r="809" s="641" customFormat="1"/>
    <row r="810" s="641" customFormat="1"/>
    <row r="811" s="641" customFormat="1"/>
    <row r="812" s="641" customFormat="1"/>
    <row r="813" s="641" customFormat="1"/>
    <row r="814" s="641" customFormat="1"/>
    <row r="815" s="641" customFormat="1"/>
    <row r="816" s="641" customFormat="1"/>
    <row r="817" s="641" customFormat="1"/>
    <row r="818" s="641" customFormat="1"/>
    <row r="819" s="641" customFormat="1"/>
    <row r="820" s="641" customFormat="1"/>
    <row r="821" s="641" customFormat="1"/>
    <row r="822" s="641" customFormat="1"/>
    <row r="823" s="641" customFormat="1"/>
    <row r="824" s="641" customFormat="1"/>
    <row r="825" s="641" customFormat="1"/>
    <row r="826" s="641" customFormat="1"/>
    <row r="827" s="641" customFormat="1"/>
    <row r="828" s="641" customFormat="1"/>
    <row r="829" s="641" customFormat="1"/>
    <row r="830" s="641" customFormat="1"/>
    <row r="831" s="641" customFormat="1"/>
    <row r="832" s="641" customFormat="1"/>
    <row r="833" s="641" customFormat="1"/>
    <row r="834" s="641" customFormat="1"/>
    <row r="835" s="641" customFormat="1"/>
    <row r="836" s="641" customFormat="1"/>
    <row r="837" s="641" customFormat="1"/>
    <row r="838" s="641" customFormat="1"/>
    <row r="839" s="641" customFormat="1"/>
    <row r="840" s="641" customFormat="1"/>
    <row r="841" s="641" customFormat="1"/>
    <row r="842" s="641" customFormat="1"/>
    <row r="843" s="641" customFormat="1"/>
    <row r="844" s="641" customFormat="1"/>
    <row r="845" s="641" customFormat="1"/>
    <row r="846" s="641" customFormat="1"/>
    <row r="847" s="641" customFormat="1"/>
    <row r="848" s="641" customFormat="1"/>
    <row r="849" s="641" customFormat="1"/>
    <row r="850" s="641" customFormat="1"/>
    <row r="851" s="641" customFormat="1"/>
    <row r="852" s="641" customFormat="1"/>
    <row r="853" s="641" customFormat="1"/>
    <row r="854" s="641" customFormat="1"/>
    <row r="855" s="641" customFormat="1"/>
    <row r="856" s="641" customFormat="1"/>
    <row r="857" s="641" customFormat="1"/>
    <row r="858" s="641" customFormat="1"/>
    <row r="859" s="641" customFormat="1"/>
    <row r="860" s="641" customFormat="1"/>
    <row r="861" s="641" customFormat="1"/>
    <row r="862" s="641" customFormat="1"/>
    <row r="863" s="641" customFormat="1"/>
    <row r="864" s="641" customFormat="1"/>
    <row r="865" s="641" customFormat="1"/>
    <row r="866" s="641" customFormat="1"/>
    <row r="867" s="641" customFormat="1"/>
    <row r="868" s="641" customFormat="1"/>
    <row r="869" s="641" customFormat="1"/>
    <row r="870" s="641" customFormat="1"/>
    <row r="871" s="641" customFormat="1"/>
    <row r="872" s="641" customFormat="1"/>
    <row r="873" s="641" customFormat="1"/>
    <row r="874" s="641" customFormat="1"/>
    <row r="875" s="641" customFormat="1"/>
    <row r="876" s="641" customFormat="1"/>
    <row r="877" s="641" customFormat="1"/>
    <row r="878" s="641" customFormat="1"/>
    <row r="879" s="641" customFormat="1"/>
    <row r="880" s="641" customFormat="1"/>
    <row r="881" s="641" customFormat="1"/>
    <row r="882" s="641" customFormat="1"/>
    <row r="883" s="641" customFormat="1"/>
    <row r="884" s="641" customFormat="1"/>
    <row r="885" s="641" customFormat="1"/>
    <row r="886" s="641" customFormat="1"/>
    <row r="887" s="641" customFormat="1"/>
    <row r="888" s="641" customFormat="1"/>
    <row r="889" s="641" customFormat="1"/>
    <row r="890" s="641" customFormat="1"/>
    <row r="891" s="641" customFormat="1"/>
    <row r="892" s="641" customFormat="1"/>
    <row r="893" s="641" customFormat="1"/>
    <row r="894" s="641" customFormat="1"/>
    <row r="895" s="641" customFormat="1"/>
    <row r="896" s="641" customFormat="1"/>
    <row r="897" s="641" customFormat="1"/>
    <row r="898" s="641" customFormat="1"/>
    <row r="899" s="641" customFormat="1"/>
    <row r="900" s="641" customFormat="1"/>
    <row r="901" s="641" customFormat="1"/>
    <row r="902" s="641" customFormat="1"/>
    <row r="903" s="641" customFormat="1"/>
    <row r="904" s="641" customFormat="1"/>
    <row r="905" s="641" customFormat="1"/>
    <row r="906" s="641" customFormat="1"/>
    <row r="907" s="641" customFormat="1"/>
    <row r="908" s="641" customFormat="1"/>
    <row r="909" s="641" customFormat="1"/>
    <row r="910" s="641" customFormat="1"/>
    <row r="911" s="641" customFormat="1"/>
    <row r="912" s="641" customFormat="1"/>
    <row r="913" s="641" customFormat="1"/>
    <row r="914" s="641" customFormat="1"/>
    <row r="915" s="641" customFormat="1"/>
    <row r="916" s="641" customFormat="1"/>
    <row r="917" s="641" customFormat="1"/>
    <row r="918" s="641" customFormat="1"/>
    <row r="919" s="641" customFormat="1"/>
    <row r="920" s="641" customFormat="1"/>
    <row r="921" s="641" customFormat="1"/>
    <row r="922" s="641" customFormat="1"/>
    <row r="923" s="641" customFormat="1"/>
    <row r="924" s="641" customFormat="1"/>
    <row r="925" s="641" customFormat="1"/>
    <row r="926" s="641" customFormat="1"/>
    <row r="927" s="641" customFormat="1"/>
    <row r="928" s="641" customFormat="1"/>
    <row r="929" s="641" customFormat="1"/>
    <row r="930" s="641" customFormat="1"/>
    <row r="931" s="641" customFormat="1"/>
    <row r="932" s="641" customFormat="1"/>
    <row r="933" s="641" customFormat="1"/>
    <row r="934" s="641" customFormat="1"/>
    <row r="935" s="641" customFormat="1"/>
    <row r="936" s="641" customFormat="1"/>
    <row r="937" s="641" customFormat="1"/>
    <row r="938" s="641" customFormat="1"/>
    <row r="939" s="641" customFormat="1"/>
    <row r="940" s="641" customFormat="1"/>
    <row r="941" s="641" customFormat="1"/>
    <row r="942" s="641" customFormat="1"/>
    <row r="943" s="641" customFormat="1"/>
    <row r="944" s="641" customFormat="1"/>
    <row r="945" s="641" customFormat="1"/>
    <row r="946" s="641" customFormat="1"/>
    <row r="947" s="641" customFormat="1"/>
    <row r="948" s="641" customFormat="1"/>
    <row r="949" s="641" customFormat="1"/>
    <row r="950" s="641" customFormat="1"/>
    <row r="951" s="641" customFormat="1"/>
    <row r="952" s="641" customFormat="1"/>
    <row r="953" s="641" customFormat="1"/>
    <row r="954" s="641" customFormat="1"/>
    <row r="955" s="641" customFormat="1"/>
    <row r="956" s="641" customFormat="1"/>
    <row r="957" s="641" customFormat="1"/>
    <row r="958" s="641" customFormat="1"/>
    <row r="959" s="641" customFormat="1"/>
    <row r="960" s="641" customFormat="1"/>
    <row r="961" s="641" customFormat="1"/>
    <row r="962" s="641" customFormat="1"/>
    <row r="963" s="641" customFormat="1"/>
    <row r="964" s="641" customFormat="1"/>
    <row r="965" s="641" customFormat="1"/>
    <row r="966" s="641" customFormat="1"/>
    <row r="967" s="641" customFormat="1"/>
    <row r="968" s="641" customFormat="1"/>
    <row r="969" s="641" customFormat="1"/>
    <row r="970" s="641" customFormat="1"/>
    <row r="971" s="641" customFormat="1"/>
    <row r="972" s="641" customFormat="1"/>
    <row r="973" s="641" customFormat="1"/>
    <row r="974" s="641" customFormat="1"/>
    <row r="975" s="641" customFormat="1"/>
    <row r="976" s="641" customFormat="1"/>
    <row r="977" s="641" customFormat="1"/>
    <row r="978" s="641" customFormat="1"/>
    <row r="979" s="641" customFormat="1"/>
    <row r="980" s="641" customFormat="1"/>
    <row r="981" s="641" customFormat="1"/>
    <row r="982" s="641" customFormat="1"/>
    <row r="983" s="641" customFormat="1"/>
    <row r="984" s="641" customFormat="1"/>
    <row r="985" s="641" customFormat="1"/>
    <row r="986" s="641" customFormat="1"/>
    <row r="987" s="641" customFormat="1"/>
    <row r="988" s="641" customFormat="1"/>
    <row r="989" s="641" customFormat="1"/>
    <row r="990" s="641" customFormat="1"/>
    <row r="991" s="641" customFormat="1"/>
    <row r="992" s="641" customFormat="1"/>
    <row r="993" s="641" customFormat="1"/>
    <row r="994" s="641" customFormat="1"/>
    <row r="995" s="641" customFormat="1"/>
    <row r="996" s="641" customFormat="1"/>
    <row r="997" s="641" customFormat="1"/>
    <row r="998" s="641" customFormat="1"/>
    <row r="999" s="641" customFormat="1"/>
    <row r="1000" s="641" customFormat="1"/>
    <row r="1001" s="641" customFormat="1"/>
    <row r="1002" s="641" customFormat="1"/>
    <row r="1003" s="641" customFormat="1"/>
    <row r="1004" s="641" customFormat="1"/>
    <row r="1005" s="641" customFormat="1"/>
    <row r="1006" s="641" customFormat="1"/>
    <row r="1007" s="641" customFormat="1"/>
    <row r="1008" s="641" customFormat="1"/>
    <row r="1009" s="641" customFormat="1"/>
    <row r="1010" s="641" customFormat="1"/>
    <row r="1011" s="641" customFormat="1"/>
    <row r="1012" s="641" customFormat="1"/>
    <row r="1013" s="641" customFormat="1"/>
    <row r="1014" s="641" customFormat="1"/>
    <row r="1015" s="641" customFormat="1"/>
    <row r="1016" s="641" customFormat="1"/>
    <row r="1017" s="641" customFormat="1"/>
    <row r="1018" s="641" customFormat="1"/>
    <row r="1019" s="641" customFormat="1"/>
    <row r="1020" s="641" customFormat="1"/>
    <row r="1021" s="641" customFormat="1"/>
    <row r="1022" s="641" customFormat="1"/>
    <row r="1023" s="641" customFormat="1"/>
    <row r="1024" s="641" customFormat="1"/>
    <row r="1025" s="641" customFormat="1"/>
    <row r="1026" s="641" customFormat="1"/>
    <row r="1027" s="641" customFormat="1"/>
    <row r="1028" s="641" customFormat="1"/>
    <row r="1029" s="641" customFormat="1"/>
    <row r="1030" s="641" customFormat="1"/>
    <row r="1031" s="641" customFormat="1"/>
    <row r="1032" s="641" customFormat="1"/>
    <row r="1033" s="641" customFormat="1"/>
    <row r="1034" s="641" customFormat="1"/>
    <row r="1035" s="641" customFormat="1"/>
    <row r="1036" s="641" customFormat="1"/>
    <row r="1037" s="641" customFormat="1"/>
    <row r="1038" s="641" customFormat="1"/>
    <row r="1039" s="641" customFormat="1"/>
    <row r="1040" s="641" customFormat="1"/>
    <row r="1041" s="641" customFormat="1"/>
    <row r="1042" s="641" customFormat="1"/>
    <row r="1043" s="641" customFormat="1"/>
    <row r="1044" s="641" customFormat="1"/>
    <row r="1045" s="641" customFormat="1"/>
    <row r="1046" s="641" customFormat="1"/>
    <row r="1047" s="641" customFormat="1"/>
    <row r="1048" s="641" customFormat="1"/>
    <row r="1049" s="641" customFormat="1"/>
    <row r="1050" s="641" customFormat="1"/>
    <row r="1051" s="641" customFormat="1"/>
    <row r="1052" s="641" customFormat="1"/>
    <row r="1053" s="641" customFormat="1"/>
    <row r="1054" s="641" customFormat="1"/>
    <row r="1055" s="641" customFormat="1"/>
    <row r="1056" s="641" customFormat="1"/>
    <row r="1057" s="641" customFormat="1"/>
    <row r="1058" s="641" customFormat="1"/>
    <row r="1059" s="641" customFormat="1"/>
    <row r="1060" s="641" customFormat="1"/>
    <row r="1061" s="641" customFormat="1"/>
    <row r="1062" s="641" customFormat="1"/>
    <row r="1063" s="641" customFormat="1"/>
    <row r="1064" s="641" customFormat="1"/>
    <row r="1065" s="641" customFormat="1"/>
    <row r="1066" s="641" customFormat="1"/>
    <row r="1067" s="641" customFormat="1"/>
    <row r="1068" s="641" customFormat="1"/>
    <row r="1069" s="641" customFormat="1"/>
    <row r="1070" s="641" customFormat="1"/>
    <row r="1071" s="641" customFormat="1"/>
    <row r="1072" s="641" customFormat="1"/>
    <row r="1073" s="641" customFormat="1"/>
    <row r="1074" s="641" customFormat="1"/>
    <row r="1075" s="641" customFormat="1"/>
    <row r="1076" s="641" customFormat="1"/>
    <row r="1077" s="641" customFormat="1"/>
    <row r="1078" s="641" customFormat="1"/>
    <row r="1079" s="641" customFormat="1"/>
    <row r="1080" s="641" customFormat="1"/>
    <row r="1081" s="641" customFormat="1"/>
    <row r="1082" s="641" customFormat="1"/>
    <row r="1083" s="641" customFormat="1"/>
    <row r="1084" s="641" customFormat="1"/>
    <row r="1085" s="641" customFormat="1"/>
    <row r="1086" s="641" customFormat="1"/>
    <row r="1087" s="641" customFormat="1"/>
    <row r="1088" s="641" customFormat="1"/>
    <row r="1089" s="641" customFormat="1"/>
    <row r="1090" s="641" customFormat="1"/>
    <row r="1091" s="641" customFormat="1"/>
    <row r="1092" s="641" customFormat="1"/>
    <row r="1093" s="641" customFormat="1"/>
    <row r="1094" s="641" customFormat="1"/>
    <row r="1095" s="641" customFormat="1"/>
    <row r="1096" s="641" customFormat="1"/>
    <row r="1097" s="641" customFormat="1"/>
    <row r="1098" s="641" customFormat="1"/>
    <row r="1099" s="641" customFormat="1"/>
    <row r="1100" s="641" customFormat="1"/>
    <row r="1101" s="641" customFormat="1"/>
    <row r="1102" s="641" customFormat="1"/>
    <row r="1103" s="641" customFormat="1"/>
    <row r="1104" s="641" customFormat="1"/>
    <row r="1105" s="641" customFormat="1"/>
    <row r="1106" s="641" customFormat="1"/>
    <row r="1107" s="641" customFormat="1"/>
    <row r="1108" s="641" customFormat="1"/>
    <row r="1109" s="641" customFormat="1"/>
    <row r="1110" s="641" customFormat="1"/>
    <row r="1111" s="641" customFormat="1"/>
    <row r="1112" s="641" customFormat="1"/>
    <row r="1113" s="641" customFormat="1"/>
    <row r="1114" s="641" customFormat="1"/>
    <row r="1115" s="641" customFormat="1"/>
    <row r="1116" s="641" customFormat="1"/>
    <row r="1117" s="641" customFormat="1"/>
    <row r="1118" s="641" customFormat="1"/>
    <row r="1119" s="641" customFormat="1"/>
    <row r="1120" s="641" customFormat="1"/>
    <row r="1121" s="641" customFormat="1"/>
    <row r="1122" s="641" customFormat="1"/>
    <row r="1123" s="641" customFormat="1"/>
    <row r="1124" s="641" customFormat="1"/>
    <row r="1125" s="641" customFormat="1"/>
    <row r="1126" s="641" customFormat="1"/>
    <row r="1127" s="641" customFormat="1"/>
    <row r="1128" s="641" customFormat="1"/>
    <row r="1129" s="641" customFormat="1"/>
    <row r="1130" s="641" customFormat="1"/>
    <row r="1131" s="641" customFormat="1"/>
    <row r="1132" s="641" customFormat="1"/>
    <row r="1133" s="641" customFormat="1"/>
    <row r="1134" s="641" customFormat="1"/>
    <row r="1135" s="641" customFormat="1"/>
    <row r="1136" s="641" customFormat="1"/>
    <row r="1137" s="641" customFormat="1"/>
    <row r="1138" s="641" customFormat="1"/>
    <row r="1139" s="641" customFormat="1"/>
    <row r="1140" s="641" customFormat="1"/>
    <row r="1141" s="641" customFormat="1"/>
    <row r="1142" s="641" customFormat="1"/>
    <row r="1143" s="641" customFormat="1"/>
    <row r="1144" s="641" customFormat="1"/>
    <row r="1145" s="641" customFormat="1"/>
    <row r="1146" s="641" customFormat="1"/>
    <row r="1147" s="641" customFormat="1"/>
    <row r="1148" s="641" customFormat="1"/>
    <row r="1149" s="641" customFormat="1"/>
    <row r="1150" s="641" customFormat="1"/>
    <row r="1151" s="641" customFormat="1"/>
    <row r="1152" s="641" customFormat="1"/>
    <row r="1153" s="641" customFormat="1"/>
    <row r="1154" s="641" customFormat="1"/>
    <row r="1155" s="641" customFormat="1"/>
    <row r="1156" s="641" customFormat="1"/>
    <row r="1157" s="641" customFormat="1"/>
    <row r="1158" s="641" customFormat="1"/>
    <row r="1159" s="641" customFormat="1"/>
    <row r="1160" s="641" customFormat="1"/>
    <row r="1161" s="641" customFormat="1"/>
    <row r="1162" s="641" customFormat="1"/>
    <row r="1163" s="641" customFormat="1"/>
    <row r="1164" s="641" customFormat="1"/>
    <row r="1165" s="641" customFormat="1"/>
    <row r="1166" s="641" customFormat="1"/>
    <row r="1167" s="641" customFormat="1"/>
    <row r="1168" s="641" customFormat="1"/>
    <row r="1169" s="641" customFormat="1"/>
    <row r="1170" s="641" customFormat="1"/>
    <row r="1171" s="641" customFormat="1"/>
    <row r="1172" s="641" customFormat="1"/>
    <row r="1173" s="641" customFormat="1"/>
    <row r="1174" s="641" customFormat="1"/>
    <row r="1175" s="641" customFormat="1"/>
    <row r="1176" s="641" customFormat="1"/>
    <row r="1177" s="641" customFormat="1"/>
    <row r="1178" s="641" customFormat="1"/>
    <row r="1179" s="641" customFormat="1"/>
    <row r="1180" s="641" customFormat="1"/>
    <row r="1181" s="641" customFormat="1"/>
    <row r="1182" s="641" customFormat="1"/>
    <row r="1183" s="641" customFormat="1"/>
    <row r="1184" s="641" customFormat="1"/>
    <row r="1185" s="641" customFormat="1"/>
    <row r="1186" s="641" customFormat="1"/>
    <row r="1187" s="641" customFormat="1"/>
    <row r="1188" s="641" customFormat="1"/>
    <row r="1189" s="641" customFormat="1"/>
    <row r="1190" s="641" customFormat="1"/>
    <row r="1191" s="641" customFormat="1"/>
    <row r="1192" s="641" customFormat="1"/>
    <row r="1193" s="641" customFormat="1"/>
    <row r="1194" s="641" customFormat="1"/>
    <row r="1195" s="641" customFormat="1"/>
    <row r="1196" s="641" customFormat="1"/>
    <row r="1197" s="641" customFormat="1"/>
    <row r="1198" s="641" customFormat="1"/>
    <row r="1199" s="641" customFormat="1"/>
    <row r="1200" s="641" customFormat="1"/>
    <row r="1201" s="641" customFormat="1"/>
    <row r="1202" s="641" customFormat="1"/>
    <row r="1203" s="641" customFormat="1"/>
    <row r="1204" s="641" customFormat="1"/>
    <row r="1205" s="641" customFormat="1"/>
    <row r="1206" s="641" customFormat="1"/>
    <row r="1207" s="641" customFormat="1"/>
    <row r="1208" s="641" customFormat="1"/>
    <row r="1209" s="641" customFormat="1"/>
    <row r="1210" s="641" customFormat="1"/>
    <row r="1211" s="641" customFormat="1"/>
    <row r="1212" s="641" customFormat="1"/>
    <row r="1213" s="641" customFormat="1"/>
    <row r="1214" s="641" customFormat="1"/>
    <row r="1215" s="641" customFormat="1"/>
    <row r="1216" s="641" customFormat="1"/>
    <row r="1217" s="641" customFormat="1"/>
    <row r="1218" s="641" customFormat="1"/>
    <row r="1219" s="641" customFormat="1"/>
    <row r="1220" s="641" customFormat="1"/>
    <row r="1221" s="641" customFormat="1"/>
    <row r="1222" s="641" customFormat="1"/>
    <row r="1223" s="641" customFormat="1"/>
    <row r="1224" s="641" customFormat="1"/>
    <row r="1225" s="641" customFormat="1"/>
    <row r="1226" s="641" customFormat="1"/>
    <row r="1227" s="641" customFormat="1"/>
    <row r="1228" s="641" customFormat="1"/>
    <row r="1229" s="641" customFormat="1"/>
    <row r="1230" s="641" customFormat="1"/>
    <row r="1231" s="641" customFormat="1"/>
    <row r="1232" s="641" customFormat="1"/>
    <row r="1233" s="641" customFormat="1"/>
    <row r="1234" s="641" customFormat="1"/>
    <row r="1235" s="641" customFormat="1"/>
    <row r="1236" s="641" customFormat="1"/>
    <row r="1237" s="641" customFormat="1"/>
    <row r="1238" s="641" customFormat="1"/>
    <row r="1239" s="641" customFormat="1"/>
    <row r="1240" s="641" customFormat="1"/>
    <row r="1241" s="641" customFormat="1"/>
    <row r="1242" s="641" customFormat="1"/>
    <row r="1243" s="641" customFormat="1"/>
    <row r="1244" s="641" customFormat="1"/>
    <row r="1245" s="641" customFormat="1"/>
    <row r="1246" s="641" customFormat="1"/>
    <row r="1247" s="641" customFormat="1"/>
    <row r="1248" s="641" customFormat="1"/>
    <row r="1249" s="641" customFormat="1"/>
    <row r="1250" s="641" customFormat="1"/>
    <row r="1251" s="641" customFormat="1"/>
    <row r="1252" s="641" customFormat="1"/>
    <row r="1253" s="641" customFormat="1"/>
    <row r="1254" s="641" customFormat="1"/>
    <row r="1255" s="641" customFormat="1"/>
    <row r="1256" s="641" customFormat="1"/>
    <row r="1257" s="641" customFormat="1"/>
    <row r="1258" s="641" customFormat="1"/>
    <row r="1259" s="641" customFormat="1"/>
    <row r="1260" s="641" customFormat="1"/>
    <row r="1261" s="641" customFormat="1"/>
    <row r="1262" s="641" customFormat="1"/>
    <row r="1263" s="641" customFormat="1"/>
    <row r="1264" s="641" customFormat="1"/>
    <row r="1265" s="641" customFormat="1"/>
    <row r="1266" s="641" customFormat="1"/>
    <row r="1267" s="641" customFormat="1"/>
    <row r="1268" s="641" customFormat="1"/>
    <row r="1269" s="641" customFormat="1"/>
    <row r="1270" s="641" customFormat="1"/>
    <row r="1271" s="641" customFormat="1"/>
    <row r="1272" s="641" customFormat="1"/>
    <row r="1273" s="641" customFormat="1"/>
    <row r="1274" s="641" customFormat="1"/>
    <row r="1275" s="641" customFormat="1"/>
    <row r="1276" s="641" customFormat="1"/>
    <row r="1277" s="641" customFormat="1"/>
    <row r="1278" s="641" customFormat="1"/>
    <row r="1279" s="641" customFormat="1"/>
    <row r="1280" s="641" customFormat="1"/>
    <row r="1281" s="641" customFormat="1"/>
    <row r="1282" s="641" customFormat="1"/>
    <row r="1283" s="641" customFormat="1"/>
    <row r="1284" s="641" customFormat="1"/>
    <row r="1285" s="641" customFormat="1"/>
    <row r="1286" s="641" customFormat="1"/>
    <row r="1287" s="641" customFormat="1"/>
    <row r="1288" s="641" customFormat="1"/>
    <row r="1289" s="641" customFormat="1"/>
    <row r="1290" s="641" customFormat="1"/>
    <row r="1291" s="641" customFormat="1"/>
    <row r="1292" s="641" customFormat="1"/>
    <row r="1293" s="641" customFormat="1"/>
    <row r="1294" s="641" customFormat="1"/>
    <row r="1295" s="641" customFormat="1"/>
    <row r="1296" s="641" customFormat="1"/>
    <row r="1297" s="641" customFormat="1"/>
    <row r="1298" s="641" customFormat="1"/>
    <row r="1299" s="641" customFormat="1"/>
    <row r="1300" s="641" customFormat="1"/>
    <row r="1301" s="641" customFormat="1"/>
    <row r="1302" s="641" customFormat="1"/>
    <row r="1303" s="641" customFormat="1"/>
    <row r="1304" s="641" customFormat="1"/>
    <row r="1305" s="641" customFormat="1"/>
    <row r="1306" s="641" customFormat="1"/>
    <row r="1307" s="641" customFormat="1"/>
    <row r="1308" s="641" customFormat="1"/>
    <row r="1309" s="641" customFormat="1"/>
    <row r="1310" s="641" customFormat="1"/>
    <row r="1311" s="641" customFormat="1"/>
    <row r="1312" s="641" customFormat="1"/>
    <row r="1313" s="641" customFormat="1"/>
    <row r="1314" s="641" customFormat="1"/>
    <row r="1315" s="641" customFormat="1"/>
    <row r="1316" s="641" customFormat="1"/>
    <row r="1317" s="641" customFormat="1"/>
    <row r="1318" s="641" customFormat="1"/>
    <row r="1319" s="641" customFormat="1"/>
    <row r="1320" s="641" customFormat="1"/>
    <row r="1321" s="641" customFormat="1"/>
    <row r="1322" s="641" customFormat="1"/>
    <row r="1323" s="641" customFormat="1"/>
    <row r="1324" s="641" customFormat="1"/>
    <row r="1325" s="641" customFormat="1"/>
    <row r="1326" s="641" customFormat="1"/>
    <row r="1327" s="641" customFormat="1"/>
    <row r="1328" s="641" customFormat="1"/>
    <row r="1329" s="641" customFormat="1"/>
    <row r="1330" s="641" customFormat="1"/>
    <row r="1331" s="641" customFormat="1"/>
    <row r="1332" s="641" customFormat="1"/>
    <row r="1333" s="641" customFormat="1"/>
    <row r="1334" s="641" customFormat="1"/>
    <row r="1335" s="641" customFormat="1"/>
    <row r="1336" s="641" customFormat="1"/>
    <row r="1337" s="641" customFormat="1"/>
    <row r="1338" s="641" customFormat="1"/>
    <row r="1339" s="641" customFormat="1"/>
    <row r="1340" s="641" customFormat="1"/>
    <row r="1341" s="641" customFormat="1"/>
    <row r="1342" s="641" customFormat="1"/>
    <row r="1343" s="641" customFormat="1"/>
    <row r="1344" s="641" customFormat="1"/>
    <row r="1345" s="641" customFormat="1"/>
    <row r="1346" s="641" customFormat="1"/>
    <row r="1347" s="641" customFormat="1"/>
    <row r="1348" s="641" customFormat="1"/>
    <row r="1349" s="641" customFormat="1"/>
    <row r="1350" s="641" customFormat="1"/>
    <row r="1351" s="641" customFormat="1"/>
    <row r="1352" s="641" customFormat="1"/>
    <row r="1353" s="641" customFormat="1"/>
    <row r="1354" s="641" customFormat="1"/>
    <row r="1355" s="641" customFormat="1"/>
    <row r="1356" s="641" customFormat="1"/>
    <row r="1357" s="641" customFormat="1"/>
    <row r="1358" s="641" customFormat="1"/>
    <row r="1359" s="641" customFormat="1"/>
    <row r="1360" s="641" customFormat="1"/>
    <row r="1361" s="641" customFormat="1"/>
    <row r="1362" s="641" customFormat="1"/>
    <row r="1363" s="641" customFormat="1"/>
    <row r="1364" s="641" customFormat="1"/>
    <row r="1365" s="641" customFormat="1"/>
    <row r="1366" s="641" customFormat="1"/>
    <row r="1367" s="641" customFormat="1"/>
    <row r="1368" s="641" customFormat="1"/>
    <row r="1369" s="641" customFormat="1"/>
    <row r="1370" s="641" customFormat="1"/>
    <row r="1371" s="641" customFormat="1"/>
    <row r="1372" s="641" customFormat="1"/>
    <row r="1373" s="641" customFormat="1"/>
    <row r="1374" s="641" customFormat="1"/>
    <row r="1375" s="641" customFormat="1"/>
    <row r="1376" s="641" customFormat="1"/>
    <row r="1377" s="641" customFormat="1"/>
    <row r="1378" s="641" customFormat="1"/>
    <row r="1379" s="641" customFormat="1"/>
    <row r="1380" s="641" customFormat="1"/>
    <row r="1381" s="641" customFormat="1"/>
    <row r="1382" s="641" customFormat="1"/>
    <row r="1383" s="641" customFormat="1"/>
    <row r="1384" s="641" customFormat="1"/>
    <row r="1385" s="641" customFormat="1"/>
    <row r="1386" s="641" customFormat="1"/>
    <row r="1387" s="641" customFormat="1"/>
    <row r="1388" s="641" customFormat="1"/>
    <row r="1389" s="641" customFormat="1"/>
    <row r="1390" s="641" customFormat="1"/>
    <row r="1391" s="641" customFormat="1"/>
    <row r="1392" s="641" customFormat="1"/>
    <row r="1393" s="641" customFormat="1"/>
    <row r="1394" s="641" customFormat="1"/>
    <row r="1395" s="641" customFormat="1"/>
    <row r="1396" s="641" customFormat="1"/>
    <row r="1397" s="641" customFormat="1"/>
    <row r="1398" s="641" customFormat="1"/>
    <row r="1399" s="641" customFormat="1"/>
    <row r="1400" s="641" customFormat="1"/>
    <row r="1401" s="641" customFormat="1"/>
    <row r="1402" s="641" customFormat="1"/>
    <row r="1403" s="641" customFormat="1"/>
    <row r="1404" s="641" customFormat="1"/>
    <row r="1405" s="641" customFormat="1"/>
    <row r="1406" s="641" customFormat="1"/>
    <row r="1407" s="641" customFormat="1"/>
    <row r="1408" s="641" customFormat="1"/>
    <row r="1409" s="641" customFormat="1"/>
    <row r="1410" s="641" customFormat="1"/>
    <row r="1411" s="641" customFormat="1"/>
    <row r="1412" s="641" customFormat="1"/>
    <row r="1413" s="641" customFormat="1"/>
    <row r="1414" s="641" customFormat="1"/>
    <row r="1415" s="641" customFormat="1"/>
    <row r="1416" s="641" customFormat="1"/>
    <row r="1417" s="641" customFormat="1"/>
    <row r="1418" s="641" customFormat="1"/>
    <row r="1419" s="641" customFormat="1"/>
    <row r="1420" s="641" customFormat="1"/>
    <row r="1421" s="641" customFormat="1"/>
    <row r="1422" s="641" customFormat="1"/>
    <row r="1423" s="641" customFormat="1"/>
    <row r="1424" s="641" customFormat="1"/>
    <row r="1425" s="641" customFormat="1"/>
    <row r="1426" s="641" customFormat="1"/>
    <row r="1427" s="641" customFormat="1"/>
    <row r="1428" s="641" customFormat="1"/>
    <row r="1429" s="641" customFormat="1"/>
    <row r="1430" s="641" customFormat="1"/>
    <row r="1431" s="641" customFormat="1"/>
    <row r="1432" s="641" customFormat="1"/>
    <row r="1433" s="641" customFormat="1"/>
    <row r="1434" s="641" customFormat="1"/>
    <row r="1435" s="641" customFormat="1"/>
    <row r="1436" s="641" customFormat="1"/>
    <row r="1437" s="641" customFormat="1"/>
    <row r="1438" s="641" customFormat="1"/>
    <row r="1439" s="641" customFormat="1"/>
    <row r="1440" s="641" customFormat="1"/>
    <row r="1441" s="641" customFormat="1"/>
    <row r="1442" s="641" customFormat="1"/>
    <row r="1443" s="641" customFormat="1"/>
    <row r="1444" s="641" customFormat="1"/>
    <row r="1445" s="641" customFormat="1"/>
    <row r="1446" s="641" customFormat="1"/>
    <row r="1447" s="641" customFormat="1"/>
    <row r="1448" s="641" customFormat="1"/>
    <row r="1449" s="641" customFormat="1"/>
    <row r="1450" s="641" customFormat="1"/>
    <row r="1451" s="641" customFormat="1"/>
    <row r="1452" s="641" customFormat="1"/>
    <row r="1453" s="641" customFormat="1"/>
    <row r="1454" s="641" customFormat="1"/>
    <row r="1455" s="641" customFormat="1"/>
    <row r="1456" s="641" customFormat="1"/>
    <row r="1457" s="641" customFormat="1"/>
    <row r="1458" s="641" customFormat="1"/>
    <row r="1459" s="641" customFormat="1"/>
    <row r="1460" s="641" customFormat="1"/>
    <row r="1461" s="641" customFormat="1"/>
    <row r="1462" s="641" customFormat="1"/>
    <row r="1463" s="641" customFormat="1"/>
    <row r="1464" s="641" customFormat="1"/>
    <row r="1465" s="641" customFormat="1"/>
    <row r="1466" s="641" customFormat="1"/>
    <row r="1467" s="641" customFormat="1"/>
    <row r="1468" s="641" customFormat="1"/>
    <row r="1469" s="641" customFormat="1"/>
    <row r="1470" s="641" customFormat="1"/>
    <row r="1471" s="641" customFormat="1"/>
    <row r="1472" s="641" customFormat="1"/>
    <row r="1473" s="641" customFormat="1"/>
    <row r="1474" s="641" customFormat="1"/>
    <row r="1475" s="641" customFormat="1"/>
    <row r="1476" s="641" customFormat="1"/>
    <row r="1477" s="641" customFormat="1"/>
    <row r="1478" s="641" customFormat="1"/>
    <row r="1479" s="641" customFormat="1"/>
    <row r="1480" s="641" customFormat="1"/>
    <row r="1481" s="641" customFormat="1"/>
    <row r="1482" s="641" customFormat="1"/>
    <row r="1483" s="641" customFormat="1"/>
    <row r="1484" s="641" customFormat="1"/>
    <row r="1485" s="641" customFormat="1"/>
    <row r="1486" s="641" customFormat="1"/>
    <row r="1487" s="641" customFormat="1"/>
    <row r="1488" s="641" customFormat="1"/>
    <row r="1489" s="641" customFormat="1"/>
    <row r="1490" s="641" customFormat="1"/>
    <row r="1491" s="641" customFormat="1"/>
    <row r="1492" s="641" customFormat="1"/>
    <row r="1493" s="641" customFormat="1"/>
    <row r="1494" s="641" customFormat="1"/>
    <row r="1495" s="641" customFormat="1"/>
    <row r="1496" s="641" customFormat="1"/>
    <row r="1497" s="641" customFormat="1"/>
    <row r="1498" s="641" customFormat="1"/>
    <row r="1499" s="641" customFormat="1"/>
    <row r="1500" s="641" customFormat="1"/>
    <row r="1501" s="641" customFormat="1"/>
    <row r="1502" s="641" customFormat="1"/>
    <row r="1503" s="641" customFormat="1"/>
    <row r="1504" s="641" customFormat="1"/>
    <row r="1505" s="641" customFormat="1"/>
    <row r="1506" s="641" customFormat="1"/>
    <row r="1507" s="641" customFormat="1"/>
    <row r="1508" s="641" customFormat="1"/>
    <row r="1509" s="641" customFormat="1"/>
    <row r="1510" s="641" customFormat="1"/>
    <row r="1511" s="641" customFormat="1"/>
    <row r="1512" s="641" customFormat="1"/>
    <row r="1513" s="641" customFormat="1"/>
    <row r="1514" s="641" customFormat="1"/>
    <row r="1515" s="641" customFormat="1"/>
    <row r="1516" s="641" customFormat="1"/>
    <row r="1517" s="641" customFormat="1"/>
    <row r="1518" s="641" customFormat="1"/>
    <row r="1519" s="641" customFormat="1"/>
    <row r="1520" s="641" customFormat="1"/>
    <row r="1521" s="641" customFormat="1"/>
    <row r="1522" s="641" customFormat="1"/>
    <row r="1523" s="641" customFormat="1"/>
    <row r="1524" s="641" customFormat="1"/>
    <row r="1525" s="641" customFormat="1"/>
    <row r="1526" s="641" customFormat="1"/>
    <row r="1527" s="641" customFormat="1"/>
    <row r="1528" s="641" customFormat="1"/>
    <row r="1529" s="641" customFormat="1"/>
    <row r="1530" s="641" customFormat="1"/>
    <row r="1531" s="641" customFormat="1"/>
    <row r="1532" s="641" customFormat="1"/>
    <row r="1533" s="641" customFormat="1"/>
    <row r="1534" s="641" customFormat="1"/>
    <row r="1535" s="641" customFormat="1"/>
    <row r="1536" s="641" customFormat="1"/>
    <row r="1537" s="641" customFormat="1"/>
    <row r="1538" s="641" customFormat="1"/>
    <row r="1539" s="641" customFormat="1"/>
    <row r="1540" s="641" customFormat="1"/>
    <row r="1541" s="641" customFormat="1"/>
    <row r="1542" s="641" customFormat="1"/>
    <row r="1543" s="641" customFormat="1"/>
    <row r="1544" s="641" customFormat="1"/>
    <row r="1545" s="641" customFormat="1"/>
    <row r="1546" s="641" customFormat="1"/>
    <row r="1547" s="641" customFormat="1"/>
    <row r="1548" s="641" customFormat="1"/>
    <row r="1549" s="641" customFormat="1"/>
    <row r="1550" s="641" customFormat="1"/>
    <row r="1551" s="641" customFormat="1"/>
    <row r="1552" s="641" customFormat="1"/>
    <row r="1553" s="641" customFormat="1"/>
    <row r="1554" s="641" customFormat="1"/>
    <row r="1555" s="641" customFormat="1"/>
    <row r="1556" s="641" customFormat="1"/>
    <row r="1557" s="641" customFormat="1"/>
    <row r="1558" s="641" customFormat="1"/>
    <row r="1559" s="641" customFormat="1"/>
    <row r="1560" s="641" customFormat="1"/>
    <row r="1561" s="641" customFormat="1"/>
    <row r="1562" s="641" customFormat="1"/>
    <row r="1563" s="641" customFormat="1"/>
    <row r="1564" s="641" customFormat="1"/>
    <row r="1565" s="641" customFormat="1"/>
    <row r="1566" s="641" customFormat="1"/>
    <row r="1567" s="641" customFormat="1"/>
    <row r="1568" s="641" customFormat="1"/>
    <row r="1569" s="641" customFormat="1"/>
    <row r="1570" s="641" customFormat="1"/>
    <row r="1571" s="641" customFormat="1"/>
    <row r="1572" s="641" customFormat="1"/>
    <row r="1573" s="641" customFormat="1"/>
    <row r="1574" s="641" customFormat="1"/>
    <row r="1575" s="641" customFormat="1"/>
    <row r="1576" s="641" customFormat="1"/>
    <row r="1577" s="641" customFormat="1"/>
    <row r="1578" s="641" customFormat="1"/>
    <row r="1579" s="641" customFormat="1"/>
    <row r="1580" s="641" customFormat="1"/>
    <row r="1581" s="641" customFormat="1"/>
    <row r="1582" s="641" customFormat="1"/>
    <row r="1583" s="641" customFormat="1"/>
    <row r="1584" s="641" customFormat="1"/>
    <row r="1585" s="641" customFormat="1"/>
    <row r="1586" s="641" customFormat="1"/>
    <row r="1587" s="641" customFormat="1"/>
    <row r="1588" s="641" customFormat="1"/>
    <row r="1589" s="641" customFormat="1"/>
    <row r="1590" s="641" customFormat="1"/>
    <row r="1591" s="641" customFormat="1"/>
    <row r="1592" s="641" customFormat="1"/>
    <row r="1593" s="641" customFormat="1"/>
    <row r="1594" s="641" customFormat="1"/>
    <row r="1595" s="641" customFormat="1"/>
    <row r="1596" s="641" customFormat="1"/>
    <row r="1597" s="641" customFormat="1"/>
    <row r="1598" s="641" customFormat="1"/>
    <row r="1599" s="641" customFormat="1"/>
    <row r="1600" s="641" customFormat="1"/>
    <row r="1601" s="641" customFormat="1"/>
    <row r="1602" s="641" customFormat="1"/>
    <row r="1603" s="641" customFormat="1"/>
    <row r="1604" s="641" customFormat="1"/>
    <row r="1605" s="641" customFormat="1"/>
    <row r="1606" s="641" customFormat="1"/>
    <row r="1607" s="641" customFormat="1"/>
    <row r="1608" s="641" customFormat="1"/>
    <row r="1609" s="641" customFormat="1"/>
    <row r="1610" s="641" customFormat="1"/>
    <row r="1611" s="641" customFormat="1"/>
    <row r="1612" s="641" customFormat="1"/>
    <row r="1613" s="641" customFormat="1"/>
    <row r="1614" s="641" customFormat="1"/>
    <row r="1615" s="641" customFormat="1"/>
    <row r="1616" s="641" customFormat="1"/>
    <row r="1617" s="641" customFormat="1"/>
    <row r="1618" s="641" customFormat="1"/>
    <row r="1619" s="641" customFormat="1"/>
    <row r="1620" s="641" customFormat="1"/>
    <row r="1621" s="641" customFormat="1"/>
    <row r="1622" s="641" customFormat="1"/>
    <row r="1623" s="641" customFormat="1"/>
    <row r="1624" s="641" customFormat="1"/>
    <row r="1625" s="641" customFormat="1"/>
    <row r="1626" s="641" customFormat="1"/>
    <row r="1627" s="641" customFormat="1"/>
    <row r="1628" s="641" customFormat="1"/>
    <row r="1629" s="641" customFormat="1"/>
    <row r="1630" s="641" customFormat="1"/>
    <row r="1631" s="641" customFormat="1"/>
    <row r="1632" s="641" customFormat="1"/>
    <row r="1633" s="641" customFormat="1"/>
    <row r="1634" s="641" customFormat="1"/>
    <row r="1635" s="641" customFormat="1"/>
    <row r="1636" s="641" customFormat="1"/>
    <row r="1637" s="641" customFormat="1"/>
    <row r="1638" s="641" customFormat="1"/>
    <row r="1639" s="641" customFormat="1"/>
    <row r="1640" s="641" customFormat="1"/>
    <row r="1641" s="641" customFormat="1"/>
    <row r="1642" s="641" customFormat="1"/>
    <row r="1643" s="641" customFormat="1"/>
    <row r="1644" s="641" customFormat="1"/>
    <row r="1645" s="641" customFormat="1"/>
    <row r="1646" s="641" customFormat="1"/>
    <row r="1647" s="641" customFormat="1"/>
    <row r="1648" s="641" customFormat="1"/>
    <row r="1649" s="641" customFormat="1"/>
    <row r="1650" s="641" customFormat="1"/>
    <row r="1651" s="641" customFormat="1"/>
    <row r="1652" s="641" customFormat="1"/>
    <row r="1653" s="641" customFormat="1"/>
    <row r="1654" s="641" customFormat="1"/>
    <row r="1655" s="641" customFormat="1"/>
    <row r="1656" s="641" customFormat="1"/>
    <row r="1657" s="641" customFormat="1"/>
    <row r="1658" s="641" customFormat="1"/>
    <row r="1659" s="641" customFormat="1"/>
    <row r="1660" s="641" customFormat="1"/>
    <row r="1661" s="641" customFormat="1"/>
    <row r="1662" s="641" customFormat="1"/>
    <row r="1663" s="641" customFormat="1"/>
    <row r="1664" s="641" customFormat="1"/>
    <row r="1665" s="641" customFormat="1"/>
    <row r="1666" s="641" customFormat="1"/>
    <row r="1667" s="641" customFormat="1"/>
    <row r="1668" s="641" customFormat="1"/>
    <row r="1669" s="641" customFormat="1"/>
    <row r="1670" s="641" customFormat="1"/>
    <row r="1671" s="641" customFormat="1"/>
    <row r="1672" s="641" customFormat="1"/>
    <row r="1673" s="641" customFormat="1"/>
    <row r="1674" s="641" customFormat="1"/>
    <row r="1675" s="641" customFormat="1"/>
    <row r="1676" s="641" customFormat="1"/>
    <row r="1677" s="641" customFormat="1"/>
    <row r="1678" s="641" customFormat="1"/>
    <row r="1679" s="641" customFormat="1"/>
    <row r="1680" s="641" customFormat="1"/>
    <row r="1681" s="641" customFormat="1"/>
    <row r="1682" s="641" customFormat="1"/>
    <row r="1683" s="641" customFormat="1"/>
    <row r="1684" s="641" customFormat="1"/>
    <row r="1685" s="641" customFormat="1"/>
    <row r="1686" s="641" customFormat="1"/>
    <row r="1687" s="641" customFormat="1"/>
    <row r="1688" s="641" customFormat="1"/>
    <row r="1689" s="641" customFormat="1"/>
    <row r="1690" s="641" customFormat="1"/>
    <row r="1691" s="641" customFormat="1"/>
    <row r="1692" s="641" customFormat="1"/>
    <row r="1693" s="641" customFormat="1"/>
    <row r="1694" s="641" customFormat="1"/>
    <row r="1695" s="641" customFormat="1"/>
    <row r="1696" s="641" customFormat="1"/>
    <row r="1697" s="641" customFormat="1"/>
    <row r="1698" s="641" customFormat="1"/>
    <row r="1699" s="641" customFormat="1"/>
    <row r="1700" s="641" customFormat="1"/>
    <row r="1701" s="641" customFormat="1"/>
    <row r="1702" s="641" customFormat="1"/>
    <row r="1703" s="641" customFormat="1"/>
    <row r="1704" s="641" customFormat="1"/>
    <row r="1705" s="641" customFormat="1"/>
    <row r="1706" s="641" customFormat="1"/>
    <row r="1707" s="641" customFormat="1"/>
    <row r="1708" s="641" customFormat="1"/>
    <row r="1709" s="641" customFormat="1"/>
    <row r="1710" s="641" customFormat="1"/>
    <row r="1711" s="641" customFormat="1"/>
    <row r="1712" s="641" customFormat="1"/>
    <row r="1713" s="641" customFormat="1"/>
    <row r="1714" s="641" customFormat="1"/>
    <row r="1715" s="641" customFormat="1"/>
    <row r="1716" s="641" customFormat="1"/>
    <row r="1717" s="641" customFormat="1"/>
    <row r="1718" s="641" customFormat="1"/>
    <row r="1719" s="641" customFormat="1"/>
    <row r="1720" s="641" customFormat="1"/>
    <row r="1721" s="641" customFormat="1"/>
    <row r="1722" s="641" customFormat="1"/>
    <row r="1723" s="641" customFormat="1"/>
    <row r="1724" s="641" customFormat="1"/>
    <row r="1725" s="641" customFormat="1"/>
    <row r="1726" s="641" customFormat="1"/>
    <row r="1727" s="641" customFormat="1"/>
    <row r="1728" s="641" customFormat="1"/>
    <row r="1729" s="641" customFormat="1"/>
    <row r="1730" s="641" customFormat="1"/>
    <row r="1731" s="641" customFormat="1"/>
    <row r="1732" s="641" customFormat="1"/>
    <row r="1733" s="641" customFormat="1"/>
    <row r="1734" s="641" customFormat="1"/>
    <row r="1735" s="641" customFormat="1"/>
    <row r="1736" s="641" customFormat="1"/>
    <row r="1737" s="641" customFormat="1"/>
    <row r="1738" s="641" customFormat="1"/>
    <row r="1739" s="641" customFormat="1"/>
    <row r="1740" s="641" customFormat="1"/>
    <row r="1741" s="641" customFormat="1"/>
    <row r="1742" s="641" customFormat="1"/>
    <row r="1743" s="641" customFormat="1"/>
    <row r="1744" s="641" customFormat="1"/>
    <row r="1745" s="641" customFormat="1"/>
    <row r="1746" s="641" customFormat="1"/>
    <row r="1747" s="641" customFormat="1"/>
    <row r="1748" s="641" customFormat="1"/>
    <row r="1749" s="641" customFormat="1"/>
    <row r="1750" s="641" customFormat="1"/>
    <row r="1751" s="641" customFormat="1"/>
    <row r="1752" s="641" customFormat="1"/>
    <row r="1753" s="641" customFormat="1"/>
    <row r="1754" s="641" customFormat="1"/>
    <row r="1755" s="641" customFormat="1"/>
    <row r="1756" s="641" customFormat="1"/>
    <row r="1757" s="641" customFormat="1"/>
    <row r="1758" s="641" customFormat="1"/>
    <row r="1759" s="641" customFormat="1"/>
    <row r="1760" s="641" customFormat="1"/>
    <row r="1761" s="641" customFormat="1"/>
    <row r="1762" s="641" customFormat="1"/>
    <row r="1763" s="641" customFormat="1"/>
    <row r="1764" s="641" customFormat="1"/>
    <row r="1765" s="641" customFormat="1"/>
    <row r="1766" s="641" customFormat="1"/>
    <row r="1767" s="641" customFormat="1"/>
    <row r="1768" s="641" customFormat="1"/>
    <row r="1769" s="641" customFormat="1"/>
    <row r="1770" s="641" customFormat="1"/>
    <row r="1771" s="641" customFormat="1"/>
    <row r="1772" s="641" customFormat="1"/>
    <row r="1773" s="641" customFormat="1"/>
    <row r="1774" s="641" customFormat="1"/>
    <row r="1775" s="641" customFormat="1"/>
    <row r="1776" s="641" customFormat="1"/>
    <row r="1777" s="641" customFormat="1"/>
    <row r="1778" s="641" customFormat="1"/>
    <row r="1779" s="641" customFormat="1"/>
    <row r="1780" s="641" customFormat="1"/>
    <row r="1781" s="641" customFormat="1"/>
    <row r="1782" s="641" customFormat="1"/>
    <row r="1783" s="641" customFormat="1"/>
    <row r="1784" s="641" customFormat="1"/>
    <row r="1785" s="641" customFormat="1"/>
    <row r="1786" s="641" customFormat="1"/>
    <row r="1787" s="641" customFormat="1"/>
    <row r="1788" s="641" customFormat="1"/>
    <row r="1789" s="641" customFormat="1"/>
    <row r="1790" s="641" customFormat="1"/>
    <row r="1791" s="641" customFormat="1"/>
    <row r="1792" s="641" customFormat="1"/>
    <row r="1793" s="641" customFormat="1"/>
    <row r="1794" s="641" customFormat="1"/>
    <row r="1795" s="641" customFormat="1"/>
    <row r="1796" s="641" customFormat="1"/>
    <row r="1797" s="641" customFormat="1"/>
    <row r="1798" s="641" customFormat="1"/>
    <row r="1799" s="641" customFormat="1"/>
    <row r="1800" s="641" customFormat="1"/>
    <row r="1801" s="641" customFormat="1"/>
    <row r="1802" s="641" customFormat="1"/>
    <row r="1803" s="641" customFormat="1"/>
    <row r="1804" s="641" customFormat="1"/>
    <row r="1805" s="641" customFormat="1"/>
    <row r="1806" s="641" customFormat="1"/>
    <row r="1807" s="641" customFormat="1"/>
    <row r="1808" s="641" customFormat="1"/>
    <row r="1809" s="641" customFormat="1"/>
    <row r="1810" s="641" customFormat="1"/>
    <row r="1811" s="641" customFormat="1"/>
    <row r="1812" s="641" customFormat="1"/>
    <row r="1813" s="641" customFormat="1"/>
    <row r="1814" s="641" customFormat="1"/>
    <row r="1815" s="641" customFormat="1"/>
    <row r="1816" s="641" customFormat="1"/>
    <row r="1817" s="641" customFormat="1"/>
    <row r="1818" s="641" customFormat="1"/>
    <row r="1819" s="641" customFormat="1"/>
    <row r="1820" s="641" customFormat="1"/>
    <row r="1821" s="641" customFormat="1"/>
    <row r="1822" s="641" customFormat="1"/>
    <row r="1823" s="641" customFormat="1"/>
    <row r="1824" s="641" customFormat="1"/>
    <row r="1825" s="641" customFormat="1"/>
    <row r="1826" s="641" customFormat="1"/>
    <row r="1827" s="641" customFormat="1"/>
    <row r="1828" s="641" customFormat="1"/>
    <row r="1829" s="641" customFormat="1"/>
    <row r="1830" s="641" customFormat="1"/>
    <row r="1831" s="641" customFormat="1"/>
    <row r="1832" s="641" customFormat="1"/>
    <row r="1833" s="641" customFormat="1"/>
    <row r="1834" s="641" customFormat="1"/>
    <row r="1835" s="641" customFormat="1"/>
    <row r="1836" s="641" customFormat="1"/>
    <row r="1837" s="641" customFormat="1"/>
    <row r="1838" s="641" customFormat="1"/>
    <row r="1839" s="641" customFormat="1"/>
    <row r="1840" s="641" customFormat="1"/>
    <row r="1841" s="641" customFormat="1"/>
    <row r="1842" s="641" customFormat="1"/>
    <row r="1843" s="641" customFormat="1"/>
    <row r="1844" s="641" customFormat="1"/>
    <row r="1845" s="641" customFormat="1"/>
    <row r="1846" s="641" customFormat="1"/>
    <row r="1847" s="641" customFormat="1"/>
    <row r="1848" s="641" customFormat="1"/>
    <row r="1849" s="641" customFormat="1"/>
    <row r="1850" s="641" customFormat="1"/>
    <row r="1851" s="641" customFormat="1"/>
    <row r="1852" s="641" customFormat="1"/>
    <row r="1853" s="641" customFormat="1"/>
    <row r="1854" s="641" customFormat="1"/>
    <row r="1855" s="641" customFormat="1"/>
    <row r="1856" s="641" customFormat="1"/>
    <row r="1857" s="641" customFormat="1"/>
    <row r="1858" s="641" customFormat="1"/>
    <row r="1859" s="641" customFormat="1"/>
    <row r="1860" s="641" customFormat="1"/>
    <row r="1861" s="641" customFormat="1"/>
    <row r="1862" s="641" customFormat="1"/>
    <row r="1863" s="641" customFormat="1"/>
    <row r="1864" s="641" customFormat="1"/>
    <row r="1865" s="641" customFormat="1"/>
    <row r="1866" s="641" customFormat="1"/>
    <row r="1867" s="641" customFormat="1"/>
    <row r="1868" s="641" customFormat="1"/>
    <row r="1869" s="641" customFormat="1"/>
    <row r="1870" s="641" customFormat="1"/>
    <row r="1871" s="641" customFormat="1"/>
    <row r="1872" s="641" customFormat="1"/>
    <row r="1873" s="641" customFormat="1"/>
    <row r="1874" s="641" customFormat="1"/>
    <row r="1875" s="641" customFormat="1"/>
    <row r="1876" s="641" customFormat="1"/>
    <row r="1877" s="641" customFormat="1"/>
    <row r="1878" s="641" customFormat="1"/>
    <row r="1879" s="641" customFormat="1"/>
    <row r="1880" s="641" customFormat="1"/>
    <row r="1881" s="641" customFormat="1"/>
    <row r="1882" s="641" customFormat="1"/>
    <row r="1883" s="641" customFormat="1"/>
    <row r="1884" s="641" customFormat="1"/>
    <row r="1885" s="641" customFormat="1"/>
    <row r="1886" s="641" customFormat="1"/>
    <row r="1887" s="641" customFormat="1"/>
    <row r="1888" s="641" customFormat="1"/>
    <row r="1889" s="641" customFormat="1"/>
    <row r="1890" s="641" customFormat="1"/>
    <row r="1891" s="641" customFormat="1"/>
    <row r="1892" s="641" customFormat="1"/>
    <row r="1893" s="641" customFormat="1"/>
    <row r="1894" s="641" customFormat="1"/>
    <row r="1895" s="641" customFormat="1"/>
    <row r="1896" s="641" customFormat="1"/>
    <row r="1897" s="641" customFormat="1"/>
    <row r="1898" s="641" customFormat="1"/>
    <row r="1899" s="641" customFormat="1"/>
    <row r="1900" s="641" customFormat="1"/>
    <row r="1901" s="641" customFormat="1"/>
    <row r="1902" s="641" customFormat="1"/>
    <row r="1903" s="641" customFormat="1"/>
    <row r="1904" s="641" customFormat="1"/>
    <row r="1905" s="641" customFormat="1"/>
    <row r="1906" s="641" customFormat="1"/>
    <row r="1907" s="641" customFormat="1"/>
    <row r="1908" s="641" customFormat="1"/>
    <row r="1909" s="641" customFormat="1"/>
    <row r="1910" s="641" customFormat="1"/>
    <row r="1911" s="641" customFormat="1"/>
    <row r="1912" s="641" customFormat="1"/>
    <row r="1913" s="641" customFormat="1"/>
    <row r="1914" s="641" customFormat="1"/>
    <row r="1915" s="641" customFormat="1"/>
    <row r="1916" s="641" customFormat="1"/>
    <row r="1917" s="641" customFormat="1"/>
    <row r="1918" s="641" customFormat="1"/>
    <row r="1919" s="641" customFormat="1"/>
    <row r="1920" s="641" customFormat="1"/>
    <row r="1921" s="641" customFormat="1"/>
    <row r="1922" s="641" customFormat="1"/>
    <row r="1923" s="641" customFormat="1"/>
    <row r="1924" s="641" customFormat="1"/>
    <row r="1925" s="641" customFormat="1"/>
    <row r="1926" s="641" customFormat="1"/>
    <row r="1927" s="641" customFormat="1"/>
    <row r="1928" s="641" customFormat="1"/>
    <row r="1929" s="641" customFormat="1"/>
    <row r="1930" s="641" customFormat="1"/>
    <row r="1931" s="641" customFormat="1"/>
    <row r="1932" s="641" customFormat="1"/>
    <row r="1933" s="641" customFormat="1"/>
    <row r="1934" s="641" customFormat="1"/>
    <row r="1935" s="641" customFormat="1"/>
    <row r="1936" s="641" customFormat="1"/>
    <row r="1937" s="641" customFormat="1"/>
    <row r="1938" s="641" customFormat="1"/>
    <row r="1939" s="641" customFormat="1"/>
    <row r="1940" s="641" customFormat="1"/>
    <row r="1941" s="641" customFormat="1"/>
    <row r="1942" s="641" customFormat="1"/>
    <row r="1943" s="641" customFormat="1"/>
    <row r="1944" s="641" customFormat="1"/>
    <row r="1945" s="641" customFormat="1"/>
    <row r="1946" s="641" customFormat="1"/>
    <row r="1947" s="641" customFormat="1"/>
    <row r="1948" s="641" customFormat="1"/>
    <row r="1949" s="641" customFormat="1"/>
    <row r="1950" s="641" customFormat="1"/>
    <row r="1951" s="641" customFormat="1"/>
    <row r="1952" s="641" customFormat="1"/>
    <row r="1953" s="641" customFormat="1"/>
    <row r="1954" s="641" customFormat="1"/>
    <row r="1955" s="641" customFormat="1"/>
    <row r="1956" s="641" customFormat="1"/>
    <row r="1957" s="641" customFormat="1"/>
    <row r="1958" s="641" customFormat="1"/>
    <row r="1959" s="641" customFormat="1"/>
    <row r="1960" s="641" customFormat="1"/>
    <row r="1961" s="641" customFormat="1"/>
    <row r="1962" s="641" customFormat="1"/>
    <row r="1963" s="641" customFormat="1"/>
    <row r="1964" s="641" customFormat="1"/>
    <row r="1965" s="641" customFormat="1"/>
    <row r="1966" s="641" customFormat="1"/>
    <row r="1967" s="641" customFormat="1"/>
    <row r="1968" s="641" customFormat="1"/>
    <row r="1969" s="641" customFormat="1"/>
    <row r="1970" s="641" customFormat="1"/>
    <row r="1971" s="641" customFormat="1"/>
    <row r="1972" s="641" customFormat="1"/>
    <row r="1973" s="641" customFormat="1"/>
    <row r="1974" s="641" customFormat="1"/>
    <row r="1975" s="641" customFormat="1"/>
    <row r="1976" s="641" customFormat="1"/>
    <row r="1977" s="641" customFormat="1"/>
    <row r="1978" s="641" customFormat="1"/>
    <row r="1979" s="641" customFormat="1"/>
    <row r="1980" s="641" customFormat="1"/>
    <row r="1981" s="641" customFormat="1"/>
    <row r="1982" s="641" customFormat="1"/>
    <row r="1983" s="641" customFormat="1"/>
    <row r="1984" s="641" customFormat="1"/>
    <row r="1985" s="641" customFormat="1"/>
    <row r="1986" s="641" customFormat="1"/>
    <row r="1987" s="641" customFormat="1"/>
    <row r="1988" s="641" customFormat="1"/>
    <row r="1989" s="641" customFormat="1"/>
    <row r="1990" s="641" customFormat="1"/>
    <row r="1991" s="641" customFormat="1"/>
    <row r="1992" s="641" customFormat="1"/>
    <row r="1993" s="641" customFormat="1"/>
    <row r="1994" s="641" customFormat="1"/>
    <row r="1995" s="641" customFormat="1"/>
    <row r="1996" s="641" customFormat="1"/>
    <row r="1997" s="641" customFormat="1"/>
    <row r="1998" s="641" customFormat="1"/>
    <row r="1999" s="641" customFormat="1"/>
    <row r="2000" s="641" customFormat="1"/>
    <row r="2001" s="641" customFormat="1"/>
    <row r="2002" s="641" customFormat="1"/>
    <row r="2003" s="641" customFormat="1"/>
    <row r="2004" s="641" customFormat="1"/>
    <row r="2005" s="641" customFormat="1"/>
    <row r="2006" s="641" customFormat="1"/>
    <row r="2007" s="641" customFormat="1"/>
    <row r="2008" s="641" customFormat="1"/>
    <row r="2009" s="641" customFormat="1"/>
    <row r="2010" s="641" customFormat="1"/>
    <row r="2011" s="641" customFormat="1"/>
    <row r="2012" s="641" customFormat="1"/>
    <row r="2013" s="641" customFormat="1"/>
    <row r="2014" s="641" customFormat="1"/>
    <row r="2015" s="641" customFormat="1"/>
    <row r="2016" s="641" customFormat="1"/>
    <row r="2017" s="641" customFormat="1"/>
    <row r="2018" s="641" customFormat="1"/>
    <row r="2019" s="641" customFormat="1"/>
    <row r="2020" s="641" customFormat="1"/>
    <row r="2021" s="641" customFormat="1"/>
    <row r="2022" s="641" customFormat="1"/>
    <row r="2023" s="641" customFormat="1"/>
    <row r="2024" s="641" customFormat="1"/>
    <row r="2025" s="641" customFormat="1"/>
    <row r="2026" s="641" customFormat="1"/>
    <row r="2027" s="641" customFormat="1"/>
    <row r="2028" s="641" customFormat="1"/>
    <row r="2029" s="641" customFormat="1"/>
    <row r="2030" s="641" customFormat="1"/>
    <row r="2031" s="641" customFormat="1"/>
    <row r="2032" s="641" customFormat="1"/>
    <row r="2033" s="641" customFormat="1"/>
    <row r="2034" s="641" customFormat="1"/>
    <row r="2035" s="641" customFormat="1"/>
    <row r="2036" s="641" customFormat="1"/>
    <row r="2037" s="641" customFormat="1"/>
    <row r="2038" s="641" customFormat="1"/>
    <row r="2039" s="641" customFormat="1"/>
    <row r="2040" s="641" customFormat="1"/>
    <row r="2041" s="641" customFormat="1"/>
    <row r="2042" s="641" customFormat="1"/>
    <row r="2043" s="641" customFormat="1"/>
    <row r="2044" s="641" customFormat="1"/>
    <row r="2045" s="641" customFormat="1"/>
    <row r="2046" s="641" customFormat="1"/>
    <row r="2047" s="641" customFormat="1"/>
    <row r="2048" s="641" customFormat="1"/>
    <row r="2049" s="641" customFormat="1"/>
    <row r="2050" s="641" customFormat="1"/>
    <row r="2051" s="641" customFormat="1"/>
    <row r="2052" s="641" customFormat="1"/>
    <row r="2053" s="641" customFormat="1"/>
    <row r="2054" s="641" customFormat="1"/>
    <row r="2055" s="641" customFormat="1"/>
    <row r="2056" s="641" customFormat="1"/>
    <row r="2057" s="641" customFormat="1"/>
    <row r="2058" s="641" customFormat="1"/>
    <row r="2059" s="641" customFormat="1"/>
    <row r="2060" s="641" customFormat="1"/>
    <row r="2061" s="641" customFormat="1"/>
    <row r="2062" s="641" customFormat="1"/>
    <row r="2063" s="641" customFormat="1"/>
    <row r="2064" s="641" customFormat="1"/>
    <row r="2065" s="641" customFormat="1"/>
    <row r="2066" s="641" customFormat="1"/>
    <row r="2067" s="641" customFormat="1"/>
    <row r="2068" s="641" customFormat="1"/>
    <row r="2069" s="641" customFormat="1"/>
    <row r="2070" s="641" customFormat="1"/>
    <row r="2071" s="641" customFormat="1"/>
    <row r="2072" s="641" customFormat="1"/>
    <row r="2073" s="641" customFormat="1"/>
    <row r="2074" s="641" customFormat="1"/>
    <row r="2075" s="641" customFormat="1"/>
    <row r="2076" s="641" customFormat="1"/>
    <row r="2077" s="641" customFormat="1"/>
    <row r="2078" s="641" customFormat="1"/>
    <row r="2079" s="641" customFormat="1"/>
    <row r="2080" s="641" customFormat="1"/>
    <row r="2081" s="641" customFormat="1"/>
    <row r="2082" s="641" customFormat="1"/>
    <row r="2083" s="641" customFormat="1"/>
    <row r="2084" s="641" customFormat="1"/>
    <row r="2085" s="641" customFormat="1"/>
    <row r="2086" s="641" customFormat="1"/>
    <row r="2087" s="641" customFormat="1"/>
    <row r="2088" s="641" customFormat="1"/>
    <row r="2089" s="641" customFormat="1"/>
    <row r="2090" s="641" customFormat="1"/>
    <row r="2091" s="641" customFormat="1"/>
    <row r="2092" s="641" customFormat="1"/>
    <row r="2093" s="641" customFormat="1"/>
    <row r="2094" s="641" customFormat="1"/>
    <row r="2095" s="641" customFormat="1"/>
    <row r="2096" s="641" customFormat="1"/>
    <row r="2097" s="641" customFormat="1"/>
    <row r="2098" s="641" customFormat="1"/>
    <row r="2099" s="641" customFormat="1"/>
    <row r="2100" s="641" customFormat="1"/>
    <row r="2101" s="641" customFormat="1"/>
    <row r="2102" s="641" customFormat="1"/>
    <row r="2103" s="641" customFormat="1"/>
    <row r="2104" s="641" customFormat="1"/>
    <row r="2105" s="641" customFormat="1"/>
    <row r="2106" s="641" customFormat="1"/>
    <row r="2107" s="641" customFormat="1"/>
    <row r="2108" s="641" customFormat="1"/>
    <row r="2109" s="641" customFormat="1"/>
    <row r="2110" s="641" customFormat="1"/>
    <row r="2111" s="641" customFormat="1"/>
    <row r="2112" s="641" customFormat="1"/>
    <row r="2113" s="641" customFormat="1"/>
    <row r="2114" s="641" customFormat="1"/>
    <row r="2115" s="641" customFormat="1"/>
    <row r="2116" s="641" customFormat="1"/>
    <row r="2117" s="641" customFormat="1"/>
    <row r="2118" s="641" customFormat="1"/>
    <row r="2119" s="641" customFormat="1"/>
    <row r="2120" s="641" customFormat="1"/>
    <row r="2121" s="641" customFormat="1"/>
    <row r="2122" s="641" customFormat="1"/>
    <row r="2123" s="641" customFormat="1"/>
    <row r="2124" s="641" customFormat="1"/>
    <row r="2125" s="641" customFormat="1"/>
    <row r="2126" s="641" customFormat="1"/>
    <row r="2127" s="641" customFormat="1"/>
    <row r="2128" s="641" customFormat="1"/>
    <row r="2129" s="641" customFormat="1"/>
    <row r="2130" s="641" customFormat="1"/>
    <row r="2131" s="641" customFormat="1"/>
    <row r="2132" s="641" customFormat="1"/>
    <row r="2133" s="641" customFormat="1"/>
    <row r="2134" s="641" customFormat="1"/>
    <row r="2135" s="641" customFormat="1"/>
    <row r="2136" s="641" customFormat="1"/>
    <row r="2137" s="641" customFormat="1"/>
    <row r="2138" s="641" customFormat="1"/>
    <row r="2139" s="641" customFormat="1"/>
    <row r="2140" s="641" customFormat="1"/>
    <row r="2141" s="641" customFormat="1"/>
    <row r="2142" s="641" customFormat="1"/>
    <row r="2143" s="641" customFormat="1"/>
    <row r="2144" s="641" customFormat="1"/>
    <row r="2145" s="641" customFormat="1"/>
    <row r="2146" s="641" customFormat="1"/>
    <row r="2147" s="641" customFormat="1"/>
    <row r="2148" s="641" customFormat="1"/>
    <row r="2149" s="641" customFormat="1"/>
    <row r="2150" s="641" customFormat="1"/>
    <row r="2151" s="641" customFormat="1"/>
    <row r="2152" s="641" customFormat="1"/>
    <row r="2153" s="641" customFormat="1"/>
    <row r="2154" s="641" customFormat="1"/>
    <row r="2155" s="641" customFormat="1"/>
    <row r="2156" s="641" customFormat="1"/>
    <row r="2157" s="641" customFormat="1"/>
    <row r="2158" s="641" customFormat="1"/>
    <row r="2159" s="641" customFormat="1"/>
    <row r="2160" s="641" customFormat="1"/>
    <row r="2161" s="641" customFormat="1"/>
    <row r="2162" s="641" customFormat="1"/>
    <row r="2163" s="641" customFormat="1"/>
    <row r="2164" s="641" customFormat="1"/>
    <row r="2165" s="641" customFormat="1"/>
    <row r="2166" s="641" customFormat="1"/>
    <row r="2167" s="641" customFormat="1"/>
    <row r="2168" s="641" customFormat="1"/>
    <row r="2169" s="641" customFormat="1"/>
    <row r="2170" s="641" customFormat="1"/>
    <row r="2171" s="641" customFormat="1"/>
    <row r="2172" s="641" customFormat="1"/>
    <row r="2173" s="641" customFormat="1"/>
    <row r="2174" s="641" customFormat="1"/>
    <row r="2175" s="641" customFormat="1"/>
    <row r="2176" s="641" customFormat="1"/>
    <row r="2177" s="641" customFormat="1"/>
    <row r="2178" s="641" customFormat="1"/>
    <row r="2179" s="641" customFormat="1"/>
    <row r="2180" s="641" customFormat="1"/>
    <row r="2181" s="641" customFormat="1"/>
    <row r="2182" s="641" customFormat="1"/>
    <row r="2183" s="641" customFormat="1"/>
    <row r="2184" s="641" customFormat="1"/>
    <row r="2185" s="641" customFormat="1"/>
    <row r="2186" s="641" customFormat="1"/>
    <row r="2187" s="641" customFormat="1"/>
    <row r="2188" s="641" customFormat="1"/>
    <row r="2189" s="641" customFormat="1"/>
    <row r="2190" s="641" customFormat="1"/>
    <row r="2191" s="641" customFormat="1"/>
    <row r="2192" s="641" customFormat="1"/>
    <row r="2193" s="641" customFormat="1"/>
    <row r="2194" s="641" customFormat="1"/>
    <row r="2195" s="641" customFormat="1"/>
    <row r="2196" s="641" customFormat="1"/>
    <row r="2197" s="641" customFormat="1"/>
    <row r="2198" s="641" customFormat="1"/>
    <row r="2199" s="641" customFormat="1"/>
    <row r="2200" s="641" customFormat="1"/>
    <row r="2201" s="641" customFormat="1"/>
    <row r="2202" s="641" customFormat="1"/>
    <row r="2203" s="641" customFormat="1"/>
    <row r="2204" s="641" customFormat="1"/>
    <row r="2205" s="641" customFormat="1"/>
    <row r="2206" s="641" customFormat="1"/>
    <row r="2207" s="641" customFormat="1"/>
    <row r="2208" s="641" customFormat="1"/>
    <row r="2209" s="641" customFormat="1"/>
    <row r="2210" s="641" customFormat="1"/>
    <row r="2211" s="641" customFormat="1"/>
    <row r="2212" s="641" customFormat="1"/>
    <row r="2213" s="641" customFormat="1"/>
    <row r="2214" s="641" customFormat="1"/>
    <row r="2215" s="641" customFormat="1"/>
    <row r="2216" s="641" customFormat="1"/>
    <row r="2217" s="641" customFormat="1"/>
    <row r="2218" s="641" customFormat="1"/>
    <row r="2219" s="641" customFormat="1"/>
    <row r="2220" s="641" customFormat="1"/>
    <row r="2221" s="641" customFormat="1"/>
    <row r="2222" s="641" customFormat="1"/>
    <row r="2223" s="641" customFormat="1"/>
    <row r="2224" s="641" customFormat="1"/>
    <row r="2225" s="641" customFormat="1"/>
    <row r="2226" s="641" customFormat="1"/>
    <row r="2227" s="641" customFormat="1"/>
    <row r="2228" s="641" customFormat="1"/>
    <row r="2229" s="641" customFormat="1"/>
    <row r="2230" s="641" customFormat="1"/>
    <row r="2231" s="641" customFormat="1"/>
    <row r="2232" s="641" customFormat="1"/>
    <row r="2233" s="641" customFormat="1"/>
    <row r="2234" s="641" customFormat="1"/>
    <row r="2235" s="641" customFormat="1"/>
    <row r="2236" s="641" customFormat="1"/>
    <row r="2237" s="641" customFormat="1"/>
    <row r="2238" s="641" customFormat="1"/>
    <row r="2239" s="641" customFormat="1"/>
    <row r="2240" s="641" customFormat="1"/>
    <row r="2241" s="641" customFormat="1"/>
    <row r="2242" s="641" customFormat="1"/>
    <row r="2243" s="641" customFormat="1"/>
    <row r="2244" s="641" customFormat="1"/>
    <row r="2245" s="641" customFormat="1"/>
    <row r="2246" s="641" customFormat="1"/>
    <row r="2247" s="641" customFormat="1"/>
    <row r="2248" s="641" customFormat="1"/>
    <row r="2249" s="641" customFormat="1"/>
    <row r="2250" s="641" customFormat="1"/>
    <row r="2251" s="641" customFormat="1"/>
    <row r="2252" s="641" customFormat="1"/>
    <row r="2253" s="641" customFormat="1"/>
    <row r="2254" s="641" customFormat="1"/>
    <row r="2255" s="641" customFormat="1"/>
    <row r="2256" s="641" customFormat="1"/>
    <row r="2257" s="641" customFormat="1"/>
    <row r="2258" s="641" customFormat="1"/>
    <row r="2259" s="641" customFormat="1"/>
    <row r="2260" s="641" customFormat="1"/>
    <row r="2261" s="641" customFormat="1"/>
    <row r="2262" s="641" customFormat="1"/>
    <row r="2263" s="641" customFormat="1"/>
    <row r="2264" s="641" customFormat="1"/>
    <row r="2265" s="641" customFormat="1"/>
    <row r="2266" s="641" customFormat="1"/>
    <row r="2267" s="641" customFormat="1"/>
    <row r="2268" s="641" customFormat="1"/>
    <row r="2269" s="641" customFormat="1"/>
    <row r="2270" s="641" customFormat="1"/>
    <row r="2271" s="641" customFormat="1"/>
    <row r="2272" s="641" customFormat="1"/>
    <row r="2273" s="641" customFormat="1"/>
    <row r="2274" s="641" customFormat="1"/>
    <row r="2275" s="641" customFormat="1"/>
    <row r="2276" s="641" customFormat="1"/>
    <row r="2277" s="641" customFormat="1"/>
    <row r="2278" s="641" customFormat="1"/>
    <row r="2279" s="641" customFormat="1"/>
    <row r="2280" s="641" customFormat="1"/>
    <row r="2281" s="641" customFormat="1"/>
    <row r="2282" s="641" customFormat="1"/>
    <row r="2283" s="641" customFormat="1"/>
    <row r="2284" s="641" customFormat="1"/>
    <row r="2285" s="641" customFormat="1"/>
    <row r="2286" s="641" customFormat="1"/>
    <row r="2287" s="641" customFormat="1"/>
    <row r="2288" s="641" customFormat="1"/>
    <row r="2289" s="641" customFormat="1"/>
    <row r="2290" s="641" customFormat="1"/>
    <row r="2291" s="641" customFormat="1"/>
    <row r="2292" s="641" customFormat="1"/>
    <row r="2293" s="641" customFormat="1"/>
    <row r="2294" s="641" customFormat="1"/>
    <row r="2295" s="641" customFormat="1"/>
    <row r="2296" s="641" customFormat="1"/>
    <row r="2297" s="641" customFormat="1"/>
    <row r="2298" s="641" customFormat="1"/>
    <row r="2299" s="641" customFormat="1"/>
    <row r="2300" s="641" customFormat="1"/>
    <row r="2301" s="641" customFormat="1"/>
    <row r="2302" s="641" customFormat="1"/>
    <row r="2303" s="641" customFormat="1"/>
    <row r="2304" s="641" customFormat="1"/>
    <row r="2305" s="641" customFormat="1"/>
    <row r="2306" s="641" customFormat="1"/>
    <row r="2307" s="641" customFormat="1"/>
    <row r="2308" s="641" customFormat="1"/>
    <row r="2309" s="641" customFormat="1"/>
    <row r="2310" s="641" customFormat="1"/>
    <row r="2311" s="641" customFormat="1"/>
    <row r="2312" s="641" customFormat="1"/>
    <row r="2313" s="641" customFormat="1"/>
    <row r="2314" s="641" customFormat="1"/>
    <row r="2315" s="641" customFormat="1"/>
    <row r="2316" s="641" customFormat="1"/>
    <row r="2317" s="641" customFormat="1"/>
    <row r="2318" s="641" customFormat="1"/>
    <row r="2319" s="641" customFormat="1"/>
    <row r="2320" s="641" customFormat="1"/>
    <row r="2321" s="641" customFormat="1"/>
    <row r="2322" s="641" customFormat="1"/>
    <row r="2323" s="641" customFormat="1"/>
    <row r="2324" s="641" customFormat="1"/>
    <row r="2325" s="641" customFormat="1"/>
    <row r="2326" s="641" customFormat="1"/>
    <row r="2327" s="641" customFormat="1"/>
    <row r="2328" s="641" customFormat="1"/>
    <row r="2329" s="641" customFormat="1"/>
    <row r="2330" s="641" customFormat="1"/>
    <row r="2331" s="641" customFormat="1"/>
    <row r="2332" s="641" customFormat="1"/>
    <row r="2333" s="641" customFormat="1"/>
    <row r="2334" s="641" customFormat="1"/>
    <row r="2335" s="641" customFormat="1"/>
    <row r="2336" s="641" customFormat="1"/>
    <row r="2337" s="641" customFormat="1"/>
    <row r="2338" s="641" customFormat="1"/>
    <row r="2339" s="641" customFormat="1"/>
    <row r="2340" s="641" customFormat="1"/>
    <row r="2341" s="641" customFormat="1"/>
    <row r="2342" s="641" customFormat="1"/>
    <row r="2343" s="641" customFormat="1"/>
    <row r="2344" s="641" customFormat="1"/>
    <row r="2345" s="641" customFormat="1"/>
    <row r="2346" s="641" customFormat="1"/>
    <row r="2347" s="641" customFormat="1"/>
    <row r="2348" s="641" customFormat="1"/>
    <row r="2349" s="641" customFormat="1"/>
    <row r="2350" s="641" customFormat="1"/>
    <row r="2351" s="641" customFormat="1"/>
    <row r="2352" s="641" customFormat="1"/>
    <row r="2353" s="641" customFormat="1"/>
    <row r="2354" s="641" customFormat="1"/>
    <row r="2355" s="641" customFormat="1"/>
    <row r="2356" s="641" customFormat="1"/>
    <row r="2357" s="641" customFormat="1"/>
    <row r="2358" s="641" customFormat="1"/>
    <row r="2359" s="641" customFormat="1"/>
    <row r="2360" s="641" customFormat="1"/>
    <row r="2361" s="641" customFormat="1"/>
    <row r="2362" s="641" customFormat="1"/>
    <row r="2363" s="641" customFormat="1"/>
    <row r="2364" s="641" customFormat="1"/>
    <row r="2365" s="641" customFormat="1"/>
    <row r="2366" s="641" customFormat="1"/>
    <row r="2367" s="641" customFormat="1"/>
    <row r="2368" s="641" customFormat="1"/>
    <row r="2369" s="641" customFormat="1"/>
    <row r="2370" s="641" customFormat="1"/>
    <row r="2371" s="641" customFormat="1"/>
    <row r="2372" s="641" customFormat="1"/>
    <row r="2373" s="641" customFormat="1"/>
    <row r="2374" s="641" customFormat="1"/>
    <row r="2375" s="641" customFormat="1"/>
    <row r="2376" s="641" customFormat="1"/>
    <row r="2377" s="641" customFormat="1"/>
    <row r="2378" s="641" customFormat="1"/>
    <row r="2379" s="641" customFormat="1"/>
    <row r="2380" s="641" customFormat="1"/>
    <row r="2381" s="641" customFormat="1"/>
    <row r="2382" s="641" customFormat="1"/>
    <row r="2383" s="641" customFormat="1"/>
    <row r="2384" s="641" customFormat="1"/>
    <row r="2385" s="641" customFormat="1"/>
    <row r="2386" s="641" customFormat="1"/>
    <row r="2387" s="641" customFormat="1"/>
    <row r="2388" s="641" customFormat="1"/>
    <row r="2389" s="641" customFormat="1"/>
    <row r="2390" s="641" customFormat="1"/>
    <row r="2391" s="641" customFormat="1"/>
    <row r="2392" s="641" customFormat="1"/>
    <row r="2393" s="641" customFormat="1"/>
    <row r="2394" s="641" customFormat="1"/>
    <row r="2395" s="641" customFormat="1"/>
    <row r="2396" s="641" customFormat="1"/>
    <row r="2397" s="641" customFormat="1"/>
    <row r="2398" s="641" customFormat="1"/>
    <row r="2399" s="641" customFormat="1"/>
    <row r="2400" s="641" customFormat="1"/>
    <row r="2401" s="641" customFormat="1"/>
    <row r="2402" s="641" customFormat="1"/>
    <row r="2403" s="641" customFormat="1"/>
    <row r="2404" s="641" customFormat="1"/>
    <row r="2405" s="641" customFormat="1"/>
    <row r="2406" s="641" customFormat="1"/>
    <row r="2407" s="641" customFormat="1"/>
    <row r="2408" s="641" customFormat="1"/>
    <row r="2409" s="641" customFormat="1"/>
    <row r="2410" s="641" customFormat="1"/>
    <row r="2411" s="641" customFormat="1"/>
    <row r="2412" s="641" customFormat="1"/>
    <row r="2413" s="641" customFormat="1"/>
    <row r="2414" s="641" customFormat="1"/>
    <row r="2415" s="641" customFormat="1"/>
    <row r="2416" s="641" customFormat="1"/>
    <row r="2417" s="641" customFormat="1"/>
    <row r="2418" s="641" customFormat="1"/>
    <row r="2419" s="641" customFormat="1"/>
    <row r="2420" s="641" customFormat="1"/>
    <row r="2421" s="641" customFormat="1"/>
    <row r="2422" s="641" customFormat="1"/>
    <row r="2423" s="641" customFormat="1"/>
    <row r="2424" s="641" customFormat="1"/>
    <row r="2425" s="641" customFormat="1"/>
    <row r="2426" s="641" customFormat="1"/>
    <row r="2427" s="641" customFormat="1"/>
    <row r="2428" s="641" customFormat="1"/>
    <row r="2429" s="641" customFormat="1"/>
    <row r="2430" s="641" customFormat="1"/>
    <row r="2431" s="641" customFormat="1"/>
    <row r="2432" s="641" customFormat="1"/>
    <row r="2433" s="641" customFormat="1"/>
    <row r="2434" s="641" customFormat="1"/>
    <row r="2435" s="641" customFormat="1"/>
    <row r="2436" s="641" customFormat="1"/>
    <row r="2437" s="641" customFormat="1"/>
    <row r="2438" s="641" customFormat="1"/>
    <row r="2439" s="641" customFormat="1"/>
    <row r="2440" s="641" customFormat="1"/>
    <row r="2441" s="641" customFormat="1"/>
    <row r="2442" s="641" customFormat="1"/>
    <row r="2443" s="641" customFormat="1"/>
    <row r="2444" s="641" customFormat="1"/>
    <row r="2445" s="641" customFormat="1"/>
    <row r="2446" s="641" customFormat="1"/>
    <row r="2447" s="641" customFormat="1"/>
    <row r="2448" s="641" customFormat="1"/>
    <row r="2449" s="641" customFormat="1"/>
    <row r="2450" s="641" customFormat="1"/>
    <row r="2451" s="641" customFormat="1"/>
    <row r="2452" s="641" customFormat="1"/>
    <row r="2453" s="641" customFormat="1"/>
    <row r="2454" s="641" customFormat="1"/>
    <row r="2455" s="641" customFormat="1"/>
    <row r="2456" s="641" customFormat="1"/>
    <row r="2457" s="641" customFormat="1"/>
    <row r="2458" s="641" customFormat="1"/>
    <row r="2459" s="641" customFormat="1"/>
    <row r="2460" s="641" customFormat="1"/>
    <row r="2461" s="641" customFormat="1"/>
    <row r="2462" s="641" customFormat="1"/>
    <row r="2463" s="641" customFormat="1"/>
    <row r="2464" s="641" customFormat="1"/>
    <row r="2465" s="641" customFormat="1"/>
    <row r="2466" s="641" customFormat="1"/>
    <row r="2467" s="641" customFormat="1"/>
    <row r="2468" s="641" customFormat="1"/>
    <row r="2469" s="641" customFormat="1"/>
    <row r="2470" s="641" customFormat="1"/>
    <row r="2471" s="641" customFormat="1"/>
    <row r="2472" s="641" customFormat="1"/>
    <row r="2473" s="641" customFormat="1"/>
    <row r="2474" s="641" customFormat="1"/>
    <row r="2475" s="641" customFormat="1"/>
    <row r="2476" s="641" customFormat="1"/>
    <row r="2477" s="641" customFormat="1"/>
    <row r="2478" s="641" customFormat="1"/>
    <row r="2479" s="641" customFormat="1"/>
    <row r="2480" s="641" customFormat="1"/>
    <row r="2481" s="641" customFormat="1"/>
    <row r="2482" s="641" customFormat="1"/>
    <row r="2483" s="641" customFormat="1"/>
    <row r="2484" s="641" customFormat="1"/>
    <row r="2485" s="641" customFormat="1"/>
    <row r="2486" s="641" customFormat="1"/>
    <row r="2487" s="641" customFormat="1"/>
    <row r="2488" s="641" customFormat="1"/>
    <row r="2489" s="641" customFormat="1"/>
    <row r="2490" s="641" customFormat="1"/>
    <row r="2491" s="641" customFormat="1"/>
    <row r="2492" s="641" customFormat="1"/>
    <row r="2493" s="641" customFormat="1"/>
    <row r="2494" s="641" customFormat="1"/>
    <row r="2495" s="641" customFormat="1"/>
    <row r="2496" s="641" customFormat="1"/>
    <row r="2497" s="641" customFormat="1"/>
    <row r="2498" s="641" customFormat="1"/>
    <row r="2499" s="641" customFormat="1"/>
    <row r="2500" s="641" customFormat="1"/>
    <row r="2501" s="641" customFormat="1"/>
    <row r="2502" s="641" customFormat="1"/>
    <row r="2503" s="641" customFormat="1"/>
    <row r="2504" s="641" customFormat="1"/>
    <row r="2505" s="641" customFormat="1"/>
    <row r="2506" s="641" customFormat="1"/>
    <row r="2507" s="641" customFormat="1"/>
    <row r="2508" s="641" customFormat="1"/>
    <row r="2509" s="641" customFormat="1"/>
    <row r="2510" s="641" customFormat="1"/>
    <row r="2511" s="641" customFormat="1"/>
    <row r="2512" s="641" customFormat="1"/>
    <row r="2513" s="641" customFormat="1"/>
    <row r="2514" s="641" customFormat="1"/>
    <row r="2515" s="641" customFormat="1"/>
    <row r="2516" s="641" customFormat="1"/>
    <row r="2517" s="641" customFormat="1"/>
    <row r="2518" s="641" customFormat="1"/>
    <row r="2519" s="641" customFormat="1"/>
    <row r="2520" s="641" customFormat="1"/>
    <row r="2521" s="641" customFormat="1"/>
    <row r="2522" s="641" customFormat="1"/>
    <row r="2523" s="641" customFormat="1"/>
    <row r="2524" s="641" customFormat="1"/>
    <row r="2525" s="641" customFormat="1"/>
    <row r="2526" s="641" customFormat="1"/>
    <row r="2527" s="641" customFormat="1"/>
    <row r="2528" s="641" customFormat="1"/>
    <row r="2529" s="641" customFormat="1"/>
    <row r="2530" s="641" customFormat="1"/>
    <row r="2531" s="641" customFormat="1"/>
    <row r="2532" s="641" customFormat="1"/>
    <row r="2533" s="641" customFormat="1"/>
    <row r="2534" s="641" customFormat="1"/>
    <row r="2535" s="641" customFormat="1"/>
    <row r="2536" s="641" customFormat="1"/>
    <row r="2537" s="641" customFormat="1"/>
    <row r="2538" s="641" customFormat="1"/>
    <row r="2539" s="641" customFormat="1"/>
    <row r="2540" s="641" customFormat="1"/>
    <row r="2541" s="641" customFormat="1"/>
    <row r="2542" s="641" customFormat="1"/>
    <row r="2543" s="641" customFormat="1"/>
    <row r="2544" s="641" customFormat="1"/>
    <row r="2545" s="641" customFormat="1"/>
    <row r="2546" s="641" customFormat="1"/>
    <row r="2547" s="641" customFormat="1"/>
    <row r="2548" s="641" customFormat="1"/>
    <row r="2549" s="641" customFormat="1"/>
    <row r="2550" s="641" customFormat="1"/>
    <row r="2551" s="641" customFormat="1"/>
    <row r="2552" s="641" customFormat="1"/>
    <row r="2553" s="641" customFormat="1"/>
    <row r="2554" s="641" customFormat="1"/>
    <row r="2555" s="641" customFormat="1"/>
    <row r="2556" s="641" customFormat="1"/>
    <row r="2557" s="641" customFormat="1"/>
    <row r="2558" s="641" customFormat="1"/>
    <row r="2559" s="641" customFormat="1"/>
    <row r="2560" s="641" customFormat="1"/>
    <row r="2561" s="641" customFormat="1"/>
    <row r="2562" s="641" customFormat="1"/>
    <row r="2563" s="641" customFormat="1"/>
    <row r="2564" s="641" customFormat="1"/>
    <row r="2565" s="641" customFormat="1"/>
    <row r="2566" s="641" customFormat="1"/>
    <row r="2567" s="641" customFormat="1"/>
    <row r="2568" s="641" customFormat="1"/>
    <row r="2569" s="641" customFormat="1"/>
    <row r="2570" s="641" customFormat="1"/>
    <row r="2571" s="641" customFormat="1"/>
    <row r="2572" s="641" customFormat="1"/>
    <row r="2573" s="641" customFormat="1"/>
    <row r="2574" s="641" customFormat="1"/>
    <row r="2575" s="641" customFormat="1"/>
    <row r="2576" s="641" customFormat="1"/>
    <row r="2577" s="641" customFormat="1"/>
    <row r="2578" s="641" customFormat="1"/>
    <row r="2579" s="641" customFormat="1"/>
    <row r="2580" s="641" customFormat="1"/>
    <row r="2581" s="641" customFormat="1"/>
    <row r="2582" s="641" customFormat="1"/>
    <row r="2583" s="641" customFormat="1"/>
    <row r="2584" s="641" customFormat="1"/>
    <row r="2585" s="641" customFormat="1"/>
    <row r="2586" s="641" customFormat="1"/>
    <row r="2587" s="641" customFormat="1"/>
    <row r="2588" s="641" customFormat="1"/>
    <row r="2589" s="641" customFormat="1"/>
    <row r="2590" s="641" customFormat="1"/>
    <row r="2591" s="641" customFormat="1"/>
    <row r="2592" s="641" customFormat="1"/>
    <row r="2593" s="641" customFormat="1"/>
    <row r="2594" s="641" customFormat="1"/>
    <row r="2595" s="641" customFormat="1"/>
    <row r="2596" s="641" customFormat="1"/>
    <row r="2597" s="641" customFormat="1"/>
    <row r="2598" s="641" customFormat="1"/>
    <row r="2599" s="641" customFormat="1"/>
    <row r="2600" s="641" customFormat="1"/>
    <row r="2601" s="641" customFormat="1"/>
    <row r="2602" s="641" customFormat="1"/>
    <row r="2603" s="641" customFormat="1"/>
    <row r="2604" s="641" customFormat="1"/>
    <row r="2605" s="641" customFormat="1"/>
    <row r="2606" s="641" customFormat="1"/>
    <row r="2607" s="641" customFormat="1"/>
    <row r="2608" s="641" customFormat="1"/>
    <row r="2609" s="641" customFormat="1"/>
    <row r="2610" s="641" customFormat="1"/>
    <row r="2611" s="641" customFormat="1"/>
    <row r="2612" s="641" customFormat="1"/>
    <row r="2613" s="641" customFormat="1"/>
    <row r="2614" s="641" customFormat="1"/>
    <row r="2615" s="641" customFormat="1"/>
    <row r="2616" s="641" customFormat="1"/>
    <row r="2617" s="641" customFormat="1"/>
    <row r="2618" s="641" customFormat="1"/>
    <row r="2619" s="641" customFormat="1"/>
    <row r="2620" s="641" customFormat="1"/>
    <row r="2621" s="641" customFormat="1"/>
    <row r="2622" s="641" customFormat="1"/>
    <row r="2623" s="641" customFormat="1"/>
    <row r="2624" s="641" customFormat="1"/>
    <row r="2625" s="641" customFormat="1"/>
    <row r="2626" s="641" customFormat="1"/>
    <row r="2627" s="641" customFormat="1"/>
    <row r="2628" s="641" customFormat="1"/>
    <row r="2629" s="641" customFormat="1"/>
    <row r="2630" s="641" customFormat="1"/>
    <row r="2631" s="641" customFormat="1"/>
    <row r="2632" s="641" customFormat="1"/>
    <row r="2633" s="641" customFormat="1"/>
    <row r="2634" s="641" customFormat="1"/>
    <row r="2635" s="641" customFormat="1"/>
    <row r="2636" s="641" customFormat="1"/>
    <row r="2637" s="641" customFormat="1"/>
    <row r="2638" s="641" customFormat="1"/>
    <row r="2639" s="641" customFormat="1"/>
    <row r="2640" s="641" customFormat="1"/>
    <row r="2641" s="641" customFormat="1"/>
    <row r="2642" s="641" customFormat="1"/>
    <row r="2643" s="641" customFormat="1"/>
    <row r="2644" s="641" customFormat="1"/>
    <row r="2645" s="641" customFormat="1"/>
    <row r="2646" s="641" customFormat="1"/>
    <row r="2647" s="641" customFormat="1"/>
    <row r="2648" s="641" customFormat="1"/>
    <row r="2649" s="641" customFormat="1"/>
    <row r="2650" s="641" customFormat="1"/>
    <row r="2651" s="641" customFormat="1"/>
    <row r="2652" s="641" customFormat="1"/>
    <row r="2653" s="641" customFormat="1"/>
    <row r="2654" s="641" customFormat="1"/>
    <row r="2655" s="641" customFormat="1"/>
    <row r="2656" s="641" customFormat="1"/>
    <row r="2657" s="641" customFormat="1"/>
    <row r="2658" s="641" customFormat="1"/>
    <row r="2659" s="641" customFormat="1"/>
    <row r="2660" s="641" customFormat="1"/>
    <row r="2661" s="641" customFormat="1"/>
    <row r="2662" s="641" customFormat="1"/>
    <row r="2663" s="641" customFormat="1"/>
    <row r="2664" s="641" customFormat="1"/>
    <row r="2665" s="641" customFormat="1"/>
    <row r="2666" s="641" customFormat="1"/>
    <row r="2667" s="641" customFormat="1"/>
    <row r="2668" s="641" customFormat="1"/>
    <row r="2669" s="641" customFormat="1"/>
    <row r="2670" s="641" customFormat="1"/>
    <row r="2671" s="641" customFormat="1"/>
    <row r="2672" s="641" customFormat="1"/>
    <row r="2673" s="641" customFormat="1"/>
    <row r="2674" s="641" customFormat="1"/>
    <row r="2675" s="641" customFormat="1"/>
    <row r="2676" s="641" customFormat="1"/>
    <row r="2677" s="641" customFormat="1"/>
    <row r="2678" s="641" customFormat="1"/>
    <row r="2679" s="641" customFormat="1"/>
    <row r="2680" s="641" customFormat="1"/>
    <row r="2681" s="641" customFormat="1"/>
    <row r="2682" s="641" customFormat="1"/>
    <row r="2683" s="641" customFormat="1"/>
    <row r="2684" s="641" customFormat="1"/>
    <row r="2685" s="641" customFormat="1"/>
    <row r="2686" s="641" customFormat="1"/>
    <row r="2687" s="641" customFormat="1"/>
    <row r="2688" s="641" customFormat="1"/>
    <row r="2689" s="641" customFormat="1"/>
    <row r="2690" s="641" customFormat="1"/>
    <row r="2691" s="641" customFormat="1"/>
    <row r="2692" s="641" customFormat="1"/>
    <row r="2693" s="641" customFormat="1"/>
    <row r="2694" s="641" customFormat="1"/>
    <row r="2695" s="641" customFormat="1"/>
    <row r="2696" s="641" customFormat="1"/>
    <row r="2697" s="641" customFormat="1"/>
    <row r="2698" s="641" customFormat="1"/>
    <row r="2699" s="641" customFormat="1"/>
    <row r="2700" s="641" customFormat="1"/>
    <row r="2701" s="641" customFormat="1"/>
    <row r="2702" s="641" customFormat="1"/>
    <row r="2703" s="641" customFormat="1"/>
    <row r="2704" s="641" customFormat="1"/>
    <row r="2705" s="641" customFormat="1"/>
    <row r="2706" s="641" customFormat="1"/>
    <row r="2707" s="641" customFormat="1"/>
    <row r="2708" s="641" customFormat="1"/>
    <row r="2709" s="641" customFormat="1"/>
    <row r="2710" s="641" customFormat="1"/>
    <row r="2711" s="641" customFormat="1"/>
    <row r="2712" s="641" customFormat="1"/>
    <row r="2713" s="641" customFormat="1"/>
    <row r="2714" s="641" customFormat="1"/>
    <row r="2715" s="641" customFormat="1"/>
    <row r="2716" s="641" customFormat="1"/>
    <row r="2717" s="641" customFormat="1"/>
    <row r="2718" s="641" customFormat="1"/>
    <row r="2719" s="641" customFormat="1"/>
    <row r="2720" s="641" customFormat="1"/>
    <row r="2721" s="641" customFormat="1"/>
    <row r="2722" s="641" customFormat="1"/>
    <row r="2723" s="641" customFormat="1"/>
    <row r="2724" s="641" customFormat="1"/>
    <row r="2725" s="641" customFormat="1"/>
    <row r="2726" s="641" customFormat="1"/>
    <row r="2727" s="641" customFormat="1"/>
    <row r="2728" s="641" customFormat="1"/>
    <row r="2729" s="641" customFormat="1"/>
    <row r="2730" s="641" customFormat="1"/>
    <row r="2731" s="641" customFormat="1"/>
    <row r="2732" s="641" customFormat="1"/>
    <row r="2733" s="641" customFormat="1"/>
    <row r="2734" s="641" customFormat="1"/>
    <row r="2735" s="641" customFormat="1"/>
    <row r="2736" s="641" customFormat="1"/>
    <row r="2737" s="641" customFormat="1"/>
    <row r="2738" s="641" customFormat="1"/>
    <row r="2739" s="641" customFormat="1"/>
    <row r="2740" s="641" customFormat="1"/>
    <row r="2741" s="641" customFormat="1"/>
    <row r="2742" s="641" customFormat="1"/>
    <row r="2743" s="641" customFormat="1"/>
    <row r="2744" s="641" customFormat="1"/>
    <row r="2745" s="641" customFormat="1"/>
    <row r="2746" s="641" customFormat="1"/>
    <row r="2747" s="641" customFormat="1"/>
    <row r="2748" s="641" customFormat="1"/>
    <row r="2749" s="641" customFormat="1"/>
    <row r="2750" s="641" customFormat="1"/>
    <row r="2751" s="641" customFormat="1"/>
    <row r="2752" s="641" customFormat="1"/>
    <row r="2753" s="641" customFormat="1"/>
    <row r="2754" s="641" customFormat="1"/>
    <row r="2755" s="641" customFormat="1"/>
    <row r="2756" s="641" customFormat="1"/>
    <row r="2757" s="641" customFormat="1"/>
    <row r="2758" s="641" customFormat="1"/>
    <row r="2759" s="641" customFormat="1"/>
    <row r="2760" s="641" customFormat="1"/>
    <row r="2761" s="641" customFormat="1"/>
    <row r="2762" s="641" customFormat="1"/>
    <row r="2763" s="641" customFormat="1"/>
    <row r="2764" s="641" customFormat="1"/>
    <row r="2765" s="641" customFormat="1"/>
    <row r="2766" s="641" customFormat="1"/>
    <row r="2767" s="641" customFormat="1"/>
    <row r="2768" s="641" customFormat="1"/>
    <row r="2769" s="641" customFormat="1"/>
    <row r="2770" s="641" customFormat="1"/>
    <row r="2771" s="641" customFormat="1"/>
    <row r="2772" s="641" customFormat="1"/>
    <row r="2773" s="641" customFormat="1"/>
    <row r="2774" s="641" customFormat="1"/>
    <row r="2775" s="641" customFormat="1"/>
    <row r="2776" s="641" customFormat="1"/>
    <row r="2777" s="641" customFormat="1"/>
    <row r="2778" s="641" customFormat="1"/>
    <row r="2779" s="641" customFormat="1"/>
    <row r="2780" s="641" customFormat="1"/>
    <row r="2781" s="641" customFormat="1"/>
    <row r="2782" s="641" customFormat="1"/>
    <row r="2783" s="641" customFormat="1"/>
    <row r="2784" s="641" customFormat="1"/>
    <row r="2785" s="641" customFormat="1"/>
    <row r="2786" s="641" customFormat="1"/>
    <row r="2787" s="641" customFormat="1"/>
    <row r="2788" s="641" customFormat="1"/>
    <row r="2789" s="641" customFormat="1"/>
    <row r="2790" s="641" customFormat="1"/>
    <row r="2791" s="641" customFormat="1"/>
    <row r="2792" s="641" customFormat="1"/>
    <row r="2793" s="641" customFormat="1"/>
    <row r="2794" s="641" customFormat="1"/>
    <row r="2795" s="641" customFormat="1"/>
    <row r="2796" s="641" customFormat="1"/>
    <row r="2797" s="641" customFormat="1"/>
    <row r="2798" s="641" customFormat="1"/>
    <row r="2799" s="641" customFormat="1"/>
    <row r="2800" s="641" customFormat="1"/>
    <row r="2801" s="641" customFormat="1"/>
    <row r="2802" s="641" customFormat="1"/>
    <row r="2803" s="641" customFormat="1"/>
    <row r="2804" s="641" customFormat="1"/>
    <row r="2805" s="641" customFormat="1"/>
    <row r="2806" s="641" customFormat="1"/>
    <row r="2807" s="641" customFormat="1"/>
    <row r="2808" s="641" customFormat="1"/>
    <row r="2809" s="641" customFormat="1"/>
    <row r="2810" s="641" customFormat="1"/>
    <row r="2811" s="641" customFormat="1"/>
    <row r="2812" s="641" customFormat="1"/>
    <row r="2813" s="641" customFormat="1"/>
    <row r="2814" s="641" customFormat="1"/>
    <row r="2815" s="641" customFormat="1"/>
    <row r="2816" s="641" customFormat="1"/>
    <row r="2817" s="641" customFormat="1"/>
    <row r="2818" s="641" customFormat="1"/>
    <row r="2819" s="641" customFormat="1"/>
    <row r="2820" s="641" customFormat="1"/>
    <row r="2821" s="641" customFormat="1"/>
    <row r="2822" s="641" customFormat="1"/>
    <row r="2823" s="641" customFormat="1"/>
    <row r="2824" s="641" customFormat="1"/>
    <row r="2825" s="641" customFormat="1"/>
    <row r="2826" s="641" customFormat="1"/>
    <row r="2827" s="641" customFormat="1"/>
    <row r="2828" s="641" customFormat="1"/>
    <row r="2829" s="641" customFormat="1"/>
    <row r="2830" s="641" customFormat="1"/>
    <row r="2831" s="641" customFormat="1"/>
    <row r="2832" s="641" customFormat="1"/>
    <row r="2833" s="641" customFormat="1"/>
    <row r="2834" s="641" customFormat="1"/>
    <row r="2835" s="641" customFormat="1"/>
    <row r="2836" s="641" customFormat="1"/>
    <row r="2837" s="641" customFormat="1"/>
    <row r="2838" s="641" customFormat="1"/>
    <row r="2839" s="641" customFormat="1"/>
    <row r="2840" s="641" customFormat="1"/>
    <row r="2841" s="641" customFormat="1"/>
    <row r="2842" s="641" customFormat="1"/>
    <row r="2843" s="641" customFormat="1"/>
    <row r="2844" s="641" customFormat="1"/>
    <row r="2845" s="641" customFormat="1"/>
    <row r="2846" s="641" customFormat="1"/>
    <row r="2847" s="641" customFormat="1"/>
    <row r="2848" s="641" customFormat="1"/>
    <row r="2849" s="641" customFormat="1"/>
    <row r="2850" s="641" customFormat="1"/>
    <row r="2851" s="641" customFormat="1"/>
    <row r="2852" s="641" customFormat="1"/>
    <row r="2853" s="641" customFormat="1"/>
    <row r="2854" s="641" customFormat="1"/>
    <row r="2855" s="641" customFormat="1"/>
    <row r="2856" s="641" customFormat="1"/>
    <row r="2857" s="641" customFormat="1"/>
    <row r="2858" s="641" customFormat="1"/>
    <row r="2859" s="641" customFormat="1"/>
    <row r="2860" s="641" customFormat="1"/>
    <row r="2861" s="641" customFormat="1"/>
    <row r="2862" s="641" customFormat="1"/>
    <row r="2863" s="641" customFormat="1"/>
    <row r="2864" s="641" customFormat="1"/>
    <row r="2865" s="641" customFormat="1"/>
    <row r="2866" s="641" customFormat="1"/>
    <row r="2867" s="641" customFormat="1"/>
    <row r="2868" s="641" customFormat="1"/>
    <row r="2869" s="641" customFormat="1"/>
    <row r="2870" s="641" customFormat="1"/>
    <row r="2871" s="641" customFormat="1"/>
    <row r="2872" s="641" customFormat="1"/>
    <row r="2873" s="641" customFormat="1"/>
    <row r="2874" s="641" customFormat="1"/>
    <row r="2875" s="641" customFormat="1"/>
    <row r="2876" s="641" customFormat="1"/>
    <row r="2877" s="641" customFormat="1"/>
    <row r="2878" s="641" customFormat="1"/>
    <row r="2879" s="641" customFormat="1"/>
    <row r="2880" s="641" customFormat="1"/>
    <row r="2881" s="641" customFormat="1"/>
    <row r="2882" s="641" customFormat="1"/>
    <row r="2883" s="641" customFormat="1"/>
    <row r="2884" s="641" customFormat="1"/>
    <row r="2885" s="641" customFormat="1"/>
    <row r="2886" s="641" customFormat="1"/>
    <row r="2887" s="641" customFormat="1"/>
    <row r="2888" s="641" customFormat="1"/>
    <row r="2889" s="641" customFormat="1"/>
    <row r="2890" s="641" customFormat="1"/>
    <row r="2891" s="641" customFormat="1"/>
    <row r="2892" s="641" customFormat="1"/>
    <row r="2893" s="641" customFormat="1"/>
    <row r="2894" s="641" customFormat="1"/>
    <row r="2895" s="641" customFormat="1"/>
    <row r="2896" s="641" customFormat="1"/>
    <row r="2897" s="641" customFormat="1"/>
    <row r="2898" s="641" customFormat="1"/>
    <row r="2899" s="641" customFormat="1"/>
    <row r="2900" s="641" customFormat="1"/>
    <row r="2901" s="641" customFormat="1"/>
    <row r="2902" s="641" customFormat="1"/>
    <row r="2903" s="641" customFormat="1"/>
    <row r="2904" s="641" customFormat="1"/>
    <row r="2905" s="641" customFormat="1"/>
    <row r="2906" s="641" customFormat="1"/>
    <row r="2907" s="641" customFormat="1"/>
    <row r="2908" s="641" customFormat="1"/>
    <row r="2909" s="641" customFormat="1"/>
    <row r="2910" s="641" customFormat="1"/>
    <row r="2911" s="641" customFormat="1"/>
    <row r="2912" s="641" customFormat="1"/>
    <row r="2913" s="641" customFormat="1"/>
    <row r="2914" s="641" customFormat="1"/>
    <row r="2915" s="641" customFormat="1"/>
    <row r="2916" s="641" customFormat="1"/>
    <row r="2917" s="641" customFormat="1"/>
    <row r="2918" s="641" customFormat="1"/>
    <row r="2919" s="641" customFormat="1"/>
    <row r="2920" s="641" customFormat="1"/>
    <row r="2921" s="641" customFormat="1"/>
    <row r="2922" s="641" customFormat="1"/>
    <row r="2923" s="641" customFormat="1"/>
    <row r="2924" s="641" customFormat="1"/>
    <row r="2925" s="641" customFormat="1"/>
    <row r="2926" s="641" customFormat="1"/>
    <row r="2927" s="641" customFormat="1"/>
    <row r="2928" s="641" customFormat="1"/>
    <row r="2929" s="641" customFormat="1"/>
    <row r="2930" s="641" customFormat="1"/>
    <row r="2931" s="641" customFormat="1"/>
    <row r="2932" s="641" customFormat="1"/>
    <row r="2933" s="641" customFormat="1"/>
    <row r="2934" s="641" customFormat="1"/>
    <row r="2935" s="641" customFormat="1"/>
    <row r="2936" s="641" customFormat="1"/>
    <row r="2937" s="641" customFormat="1"/>
    <row r="2938" s="641" customFormat="1"/>
    <row r="2939" s="641" customFormat="1"/>
    <row r="2940" s="641" customFormat="1"/>
    <row r="2941" s="641" customFormat="1"/>
    <row r="2942" s="641" customFormat="1"/>
    <row r="2943" s="641" customFormat="1"/>
    <row r="2944" s="641" customFormat="1"/>
    <row r="2945" s="641" customFormat="1"/>
    <row r="2946" s="641" customFormat="1"/>
    <row r="2947" s="641" customFormat="1"/>
    <row r="2948" s="641" customFormat="1"/>
    <row r="2949" s="641" customFormat="1"/>
    <row r="2950" s="641" customFormat="1"/>
    <row r="2951" s="641" customFormat="1"/>
    <row r="2952" s="641" customFormat="1"/>
    <row r="2953" s="641" customFormat="1"/>
    <row r="2954" s="641" customFormat="1"/>
    <row r="2955" s="641" customFormat="1"/>
    <row r="2956" s="641" customFormat="1"/>
    <row r="2957" s="641" customFormat="1"/>
    <row r="2958" s="641" customFormat="1"/>
    <row r="2959" s="641" customFormat="1"/>
    <row r="2960" s="641" customFormat="1"/>
    <row r="2961" s="641" customFormat="1"/>
    <row r="2962" s="641" customFormat="1"/>
    <row r="2963" s="641" customFormat="1"/>
    <row r="2964" s="641" customFormat="1"/>
    <row r="2965" s="641" customFormat="1"/>
    <row r="2966" s="641" customFormat="1"/>
    <row r="2967" s="641" customFormat="1"/>
    <row r="2968" s="641" customFormat="1"/>
    <row r="2969" s="641" customFormat="1"/>
    <row r="2970" s="641" customFormat="1"/>
    <row r="2971" s="641" customFormat="1"/>
    <row r="2972" s="641" customFormat="1"/>
    <row r="2973" s="641" customFormat="1"/>
    <row r="2974" s="641" customFormat="1"/>
    <row r="2975" s="641" customFormat="1"/>
    <row r="2976" s="641" customFormat="1"/>
    <row r="2977" s="641" customFormat="1"/>
    <row r="2978" s="641" customFormat="1"/>
    <row r="2979" s="641" customFormat="1"/>
    <row r="2980" s="641" customFormat="1"/>
    <row r="2981" s="641" customFormat="1"/>
    <row r="2982" s="641" customFormat="1"/>
    <row r="2983" s="641" customFormat="1"/>
    <row r="2984" s="641" customFormat="1"/>
    <row r="2985" s="641" customFormat="1"/>
    <row r="2986" s="641" customFormat="1"/>
    <row r="2987" s="641" customFormat="1"/>
    <row r="2988" s="641" customFormat="1"/>
    <row r="2989" s="641" customFormat="1"/>
    <row r="2990" s="641" customFormat="1"/>
    <row r="2991" s="641" customFormat="1"/>
    <row r="2992" s="641" customFormat="1"/>
    <row r="2993" s="641" customFormat="1"/>
    <row r="2994" s="641" customFormat="1"/>
    <row r="2995" s="641" customFormat="1"/>
    <row r="2996" s="641" customFormat="1"/>
    <row r="2997" s="641" customFormat="1"/>
    <row r="2998" s="641" customFormat="1"/>
    <row r="2999" s="641" customFormat="1"/>
    <row r="3000" s="641" customFormat="1"/>
    <row r="3001" s="641" customFormat="1"/>
    <row r="3002" s="641" customFormat="1"/>
    <row r="3003" s="641" customFormat="1"/>
    <row r="3004" s="641" customFormat="1"/>
    <row r="3005" s="641" customFormat="1"/>
    <row r="3006" s="641" customFormat="1"/>
    <row r="3007" s="641" customFormat="1"/>
    <row r="3008" s="641" customFormat="1"/>
    <row r="3009" s="641" customFormat="1"/>
    <row r="3010" s="641" customFormat="1"/>
    <row r="3011" s="641" customFormat="1"/>
    <row r="3012" s="641" customFormat="1"/>
    <row r="3013" s="641" customFormat="1"/>
    <row r="3014" s="641" customFormat="1"/>
    <row r="3015" s="641" customFormat="1"/>
    <row r="3016" s="641" customFormat="1"/>
    <row r="3017" s="641" customFormat="1"/>
    <row r="3018" s="641" customFormat="1"/>
    <row r="3019" s="641" customFormat="1"/>
    <row r="3020" s="641" customFormat="1"/>
    <row r="3021" s="641" customFormat="1"/>
    <row r="3022" s="641" customFormat="1"/>
    <row r="3023" s="641" customFormat="1"/>
    <row r="3024" s="641" customFormat="1"/>
    <row r="3025" s="641" customFormat="1"/>
    <row r="3026" s="641" customFormat="1"/>
    <row r="3027" s="641" customFormat="1"/>
    <row r="3028" s="641" customFormat="1"/>
    <row r="3029" s="641" customFormat="1"/>
    <row r="3030" s="641" customFormat="1"/>
    <row r="3031" s="641" customFormat="1"/>
    <row r="3032" s="641" customFormat="1"/>
    <row r="3033" s="641" customFormat="1"/>
    <row r="3034" s="641" customFormat="1"/>
    <row r="3035" s="641" customFormat="1"/>
    <row r="3036" s="641" customFormat="1"/>
    <row r="3037" s="641" customFormat="1"/>
    <row r="3038" s="641" customFormat="1"/>
    <row r="3039" s="641" customFormat="1"/>
    <row r="3040" s="641" customFormat="1"/>
    <row r="3041" s="641" customFormat="1"/>
    <row r="3042" s="641" customFormat="1"/>
    <row r="3043" s="641" customFormat="1"/>
    <row r="3044" s="641" customFormat="1"/>
    <row r="3045" s="641" customFormat="1"/>
    <row r="3046" s="641" customFormat="1"/>
    <row r="3047" s="641" customFormat="1"/>
    <row r="3048" s="641" customFormat="1"/>
    <row r="3049" s="641" customFormat="1"/>
    <row r="3050" s="641" customFormat="1"/>
    <row r="3051" s="641" customFormat="1"/>
    <row r="3052" s="641" customFormat="1"/>
    <row r="3053" s="641" customFormat="1"/>
    <row r="3054" s="641" customFormat="1"/>
    <row r="3055" s="641" customFormat="1"/>
    <row r="3056" s="641" customFormat="1"/>
    <row r="3057" s="641" customFormat="1"/>
    <row r="3058" s="641" customFormat="1"/>
    <row r="3059" s="641" customFormat="1"/>
    <row r="3060" s="641" customFormat="1"/>
    <row r="3061" s="641" customFormat="1"/>
    <row r="3062" s="641" customFormat="1"/>
    <row r="3063" s="641" customFormat="1"/>
    <row r="3064" s="641" customFormat="1"/>
    <row r="3065" s="641" customFormat="1"/>
    <row r="3066" s="641" customFormat="1"/>
    <row r="3067" s="641" customFormat="1"/>
    <row r="3068" s="641" customFormat="1"/>
    <row r="3069" s="641" customFormat="1"/>
    <row r="3070" s="641" customFormat="1"/>
    <row r="3071" s="641" customFormat="1"/>
    <row r="3072" s="641" customFormat="1"/>
    <row r="3073" s="641" customFormat="1"/>
    <row r="3074" s="641" customFormat="1"/>
    <row r="3075" s="641" customFormat="1"/>
    <row r="3076" s="641" customFormat="1"/>
    <row r="3077" s="641" customFormat="1"/>
    <row r="3078" s="641" customFormat="1"/>
    <row r="3079" s="641" customFormat="1"/>
    <row r="3080" s="641" customFormat="1"/>
    <row r="3081" s="641" customFormat="1"/>
    <row r="3082" s="641" customFormat="1"/>
    <row r="3083" s="641" customFormat="1"/>
    <row r="3084" s="641" customFormat="1"/>
    <row r="3085" s="641" customFormat="1"/>
    <row r="3086" s="641" customFormat="1"/>
    <row r="3087" s="641" customFormat="1"/>
    <row r="3088" s="641" customFormat="1"/>
    <row r="3089" s="641" customFormat="1"/>
    <row r="3090" s="641" customFormat="1"/>
    <row r="3091" s="641" customFormat="1"/>
    <row r="3092" s="641" customFormat="1"/>
    <row r="3093" s="641" customFormat="1"/>
    <row r="3094" s="641" customFormat="1"/>
    <row r="3095" s="641" customFormat="1"/>
    <row r="3096" s="641" customFormat="1"/>
    <row r="3097" s="641" customFormat="1"/>
    <row r="3098" s="641" customFormat="1"/>
    <row r="3099" s="641" customFormat="1"/>
    <row r="3100" s="641" customFormat="1"/>
    <row r="3101" s="641" customFormat="1"/>
    <row r="3102" s="641" customFormat="1"/>
    <row r="3103" s="641" customFormat="1"/>
    <row r="3104" s="641" customFormat="1"/>
    <row r="3105" s="641" customFormat="1"/>
    <row r="3106" s="641" customFormat="1"/>
    <row r="3107" s="641" customFormat="1"/>
    <row r="3108" s="641" customFormat="1"/>
    <row r="3109" s="641" customFormat="1"/>
    <row r="3110" s="641" customFormat="1"/>
    <row r="3111" s="641" customFormat="1"/>
    <row r="3112" s="641" customFormat="1"/>
    <row r="3113" s="641" customFormat="1"/>
    <row r="3114" s="641" customFormat="1"/>
    <row r="3115" s="641" customFormat="1"/>
    <row r="3116" s="641" customFormat="1"/>
    <row r="3117" s="641" customFormat="1"/>
    <row r="3118" s="641" customFormat="1"/>
    <row r="3119" s="641" customFormat="1"/>
    <row r="3120" s="641" customFormat="1"/>
    <row r="3121" s="641" customFormat="1"/>
    <row r="3122" s="641" customFormat="1"/>
    <row r="3123" s="641" customFormat="1"/>
    <row r="3124" s="641" customFormat="1"/>
    <row r="3125" s="641" customFormat="1"/>
    <row r="3126" s="641" customFormat="1"/>
    <row r="3127" s="641" customFormat="1"/>
    <row r="3128" s="641" customFormat="1"/>
    <row r="3129" s="641" customFormat="1"/>
    <row r="3130" s="641" customFormat="1"/>
    <row r="3131" s="641" customFormat="1"/>
    <row r="3132" s="641" customFormat="1"/>
    <row r="3133" s="641" customFormat="1"/>
    <row r="3134" s="641" customFormat="1"/>
    <row r="3135" s="641" customFormat="1"/>
    <row r="3136" s="641" customFormat="1"/>
    <row r="3137" s="641" customFormat="1"/>
    <row r="3138" s="641" customFormat="1"/>
    <row r="3139" s="641" customFormat="1"/>
    <row r="3140" s="641" customFormat="1"/>
    <row r="3141" s="641" customFormat="1"/>
    <row r="3142" s="641" customFormat="1"/>
    <row r="3143" s="641" customFormat="1"/>
    <row r="3144" s="641" customFormat="1"/>
    <row r="3145" s="641" customFormat="1"/>
    <row r="3146" s="641" customFormat="1"/>
    <row r="3147" s="641" customFormat="1"/>
    <row r="3148" s="641" customFormat="1"/>
    <row r="3149" s="641" customFormat="1"/>
    <row r="3150" s="641" customFormat="1"/>
    <row r="3151" s="641" customFormat="1"/>
    <row r="3152" s="641" customFormat="1"/>
    <row r="3153" s="641" customFormat="1"/>
    <row r="3154" s="641" customFormat="1"/>
    <row r="3155" s="641" customFormat="1"/>
    <row r="3156" s="641" customFormat="1"/>
    <row r="3157" s="641" customFormat="1"/>
    <row r="3158" s="641" customFormat="1"/>
    <row r="3159" s="641" customFormat="1"/>
    <row r="3160" s="641" customFormat="1"/>
    <row r="3161" s="641" customFormat="1"/>
    <row r="3162" s="641" customFormat="1"/>
    <row r="3163" s="641" customFormat="1"/>
    <row r="3164" s="641" customFormat="1"/>
    <row r="3165" s="641" customFormat="1"/>
    <row r="3166" s="641" customFormat="1"/>
    <row r="3167" s="641" customFormat="1"/>
    <row r="3168" s="641" customFormat="1"/>
    <row r="3169" s="641" customFormat="1"/>
    <row r="3170" s="641" customFormat="1"/>
    <row r="3171" s="641" customFormat="1"/>
    <row r="3172" s="641" customFormat="1"/>
    <row r="3173" s="641" customFormat="1"/>
    <row r="3174" s="641" customFormat="1"/>
    <row r="3175" s="641" customFormat="1"/>
    <row r="3176" s="641" customFormat="1"/>
    <row r="3177" s="641" customFormat="1"/>
    <row r="3178" s="641" customFormat="1"/>
    <row r="3179" s="641" customFormat="1"/>
    <row r="3180" s="641" customFormat="1"/>
    <row r="3181" s="641" customFormat="1"/>
    <row r="3182" s="641" customFormat="1"/>
    <row r="3183" s="641" customFormat="1"/>
    <row r="3184" s="641" customFormat="1"/>
    <row r="3185" s="641" customFormat="1"/>
    <row r="3186" s="641" customFormat="1"/>
    <row r="3187" s="641" customFormat="1"/>
    <row r="3188" s="641" customFormat="1"/>
    <row r="3189" s="641" customFormat="1"/>
    <row r="3190" s="641" customFormat="1"/>
    <row r="3191" s="641" customFormat="1"/>
    <row r="3192" s="641" customFormat="1"/>
    <row r="3193" s="641" customFormat="1"/>
    <row r="3194" s="641" customFormat="1"/>
    <row r="3195" s="641" customFormat="1"/>
    <row r="3196" s="641" customFormat="1"/>
    <row r="3197" s="641" customFormat="1"/>
    <row r="3198" s="641" customFormat="1"/>
    <row r="3199" s="641" customFormat="1"/>
    <row r="3200" s="641" customFormat="1"/>
    <row r="3201" s="641" customFormat="1"/>
    <row r="3202" s="641" customFormat="1"/>
    <row r="3203" s="641" customFormat="1"/>
    <row r="3204" s="641" customFormat="1"/>
    <row r="3205" s="641" customFormat="1"/>
    <row r="3206" s="641" customFormat="1"/>
    <row r="3207" s="641" customFormat="1"/>
    <row r="3208" s="641" customFormat="1"/>
    <row r="3209" s="641" customFormat="1"/>
    <row r="3210" s="641" customFormat="1"/>
    <row r="3211" s="641" customFormat="1"/>
    <row r="3212" s="641" customFormat="1"/>
    <row r="3213" s="641" customFormat="1"/>
    <row r="3214" s="641" customFormat="1"/>
    <row r="3215" s="641" customFormat="1"/>
    <row r="3216" s="641" customFormat="1"/>
    <row r="3217" s="641" customFormat="1"/>
    <row r="3218" s="641" customFormat="1"/>
    <row r="3219" s="641" customFormat="1"/>
    <row r="3220" s="641" customFormat="1"/>
    <row r="3221" s="641" customFormat="1"/>
    <row r="3222" s="641" customFormat="1"/>
    <row r="3223" s="641" customFormat="1"/>
    <row r="3224" s="641" customFormat="1"/>
    <row r="3225" s="641" customFormat="1"/>
    <row r="3226" s="641" customFormat="1"/>
    <row r="3227" s="641" customFormat="1"/>
    <row r="3228" s="641" customFormat="1"/>
    <row r="3229" s="641" customFormat="1"/>
    <row r="3230" s="641" customFormat="1"/>
    <row r="3231" s="641" customFormat="1"/>
    <row r="3232" s="641" customFormat="1"/>
    <row r="3233" s="641" customFormat="1"/>
    <row r="3234" s="641" customFormat="1"/>
    <row r="3235" s="641" customFormat="1"/>
    <row r="3236" s="641" customFormat="1"/>
    <row r="3237" s="641" customFormat="1"/>
    <row r="3238" s="641" customFormat="1"/>
    <row r="3239" s="641" customFormat="1"/>
    <row r="3240" s="641" customFormat="1"/>
    <row r="3241" s="641" customFormat="1"/>
    <row r="3242" s="641" customFormat="1"/>
    <row r="3243" s="641" customFormat="1"/>
    <row r="3244" s="641" customFormat="1"/>
    <row r="3245" s="641" customFormat="1"/>
    <row r="3246" s="641" customFormat="1"/>
    <row r="3247" s="641" customFormat="1"/>
    <row r="3248" s="641" customFormat="1"/>
    <row r="3249" s="641" customFormat="1"/>
    <row r="3250" s="641" customFormat="1"/>
    <row r="3251" s="641" customFormat="1"/>
    <row r="3252" s="641" customFormat="1"/>
    <row r="3253" s="641" customFormat="1"/>
    <row r="3254" s="641" customFormat="1"/>
    <row r="3255" s="641" customFormat="1"/>
    <row r="3256" s="641" customFormat="1"/>
    <row r="3257" s="641" customFormat="1"/>
    <row r="3258" s="641" customFormat="1"/>
    <row r="3259" s="641" customFormat="1"/>
    <row r="3260" s="641" customFormat="1"/>
    <row r="3261" s="641" customFormat="1"/>
    <row r="3262" s="641" customFormat="1"/>
    <row r="3263" s="641" customFormat="1"/>
    <row r="3264" s="641" customFormat="1"/>
    <row r="3265" s="641" customFormat="1"/>
    <row r="3266" s="641" customFormat="1"/>
    <row r="3267" s="641" customFormat="1"/>
    <row r="3268" s="641" customFormat="1"/>
    <row r="3269" s="641" customFormat="1"/>
    <row r="3270" s="641" customFormat="1"/>
    <row r="3271" s="641" customFormat="1"/>
    <row r="3272" s="641" customFormat="1"/>
    <row r="3273" s="641" customFormat="1"/>
    <row r="3274" s="641" customFormat="1"/>
    <row r="3275" s="641" customFormat="1"/>
    <row r="3276" s="641" customFormat="1"/>
    <row r="3277" s="641" customFormat="1"/>
    <row r="3278" s="641" customFormat="1"/>
    <row r="3279" s="641" customFormat="1"/>
    <row r="3280" s="641" customFormat="1"/>
    <row r="3281" s="641" customFormat="1"/>
    <row r="3282" s="641" customFormat="1"/>
    <row r="3283" s="641" customFormat="1"/>
    <row r="3284" s="641" customFormat="1"/>
    <row r="3285" s="641" customFormat="1"/>
    <row r="3286" s="641" customFormat="1"/>
    <row r="3287" s="641" customFormat="1"/>
    <row r="3288" s="641" customFormat="1"/>
    <row r="3289" s="641" customFormat="1"/>
    <row r="3290" s="641" customFormat="1"/>
    <row r="3291" s="641" customFormat="1"/>
    <row r="3292" s="641" customFormat="1"/>
    <row r="3293" s="641" customFormat="1"/>
    <row r="3294" s="641" customFormat="1"/>
    <row r="3295" s="641" customFormat="1"/>
    <row r="3296" s="641" customFormat="1"/>
    <row r="3297" s="641" customFormat="1"/>
    <row r="3298" s="641" customFormat="1"/>
    <row r="3299" s="641" customFormat="1"/>
    <row r="3300" s="641" customFormat="1"/>
    <row r="3301" s="641" customFormat="1"/>
    <row r="3302" s="641" customFormat="1"/>
    <row r="3303" s="641" customFormat="1"/>
    <row r="3304" s="641" customFormat="1"/>
    <row r="3305" s="641" customFormat="1"/>
    <row r="3306" s="641" customFormat="1"/>
    <row r="3307" s="641" customFormat="1"/>
    <row r="3308" s="641" customFormat="1"/>
    <row r="3309" s="641" customFormat="1"/>
    <row r="3310" s="641" customFormat="1"/>
    <row r="3311" s="641" customFormat="1"/>
    <row r="3312" s="641" customFormat="1"/>
    <row r="3313" s="641" customFormat="1"/>
    <row r="3314" s="641" customFormat="1"/>
    <row r="3315" s="641" customFormat="1"/>
    <row r="3316" s="641" customFormat="1"/>
    <row r="3317" s="641" customFormat="1"/>
    <row r="3318" s="641" customFormat="1"/>
    <row r="3319" s="641" customFormat="1"/>
    <row r="3320" s="641" customFormat="1"/>
    <row r="3321" s="641" customFormat="1"/>
    <row r="3322" s="641" customFormat="1"/>
    <row r="3323" s="641" customFormat="1"/>
    <row r="3324" s="641" customFormat="1"/>
    <row r="3325" s="641" customFormat="1"/>
    <row r="3326" s="641" customFormat="1"/>
    <row r="3327" s="641" customFormat="1"/>
    <row r="3328" s="641" customFormat="1"/>
    <row r="3329" s="641" customFormat="1"/>
    <row r="3330" s="641" customFormat="1"/>
    <row r="3331" s="641" customFormat="1"/>
    <row r="3332" s="641" customFormat="1"/>
    <row r="3333" s="641" customFormat="1"/>
    <row r="3334" s="641" customFormat="1"/>
    <row r="3335" s="641" customFormat="1"/>
    <row r="3336" s="641" customFormat="1"/>
    <row r="3337" s="641" customFormat="1"/>
    <row r="3338" s="641" customFormat="1"/>
    <row r="3339" s="641" customFormat="1"/>
    <row r="3340" s="641" customFormat="1"/>
    <row r="3341" s="641" customFormat="1"/>
    <row r="3342" s="641" customFormat="1"/>
    <row r="3343" s="641" customFormat="1"/>
    <row r="3344" s="641" customFormat="1"/>
    <row r="3345" s="641" customFormat="1"/>
    <row r="3346" s="641" customFormat="1"/>
    <row r="3347" s="641" customFormat="1"/>
    <row r="3348" s="641" customFormat="1"/>
    <row r="3349" s="641" customFormat="1"/>
    <row r="3350" s="641" customFormat="1"/>
    <row r="3351" s="641" customFormat="1"/>
    <row r="3352" s="641" customFormat="1"/>
    <row r="3353" s="641" customFormat="1"/>
    <row r="3354" s="641" customFormat="1"/>
    <row r="3355" s="641" customFormat="1"/>
    <row r="3356" s="641" customFormat="1"/>
    <row r="3357" s="641" customFormat="1"/>
    <row r="3358" s="641" customFormat="1"/>
    <row r="3359" s="641" customFormat="1"/>
    <row r="3360" s="641" customFormat="1"/>
    <row r="3361" s="641" customFormat="1"/>
    <row r="3362" s="641" customFormat="1"/>
    <row r="3363" s="641" customFormat="1"/>
    <row r="3364" s="641" customFormat="1"/>
    <row r="3365" s="641" customFormat="1"/>
    <row r="3366" s="641" customFormat="1"/>
    <row r="3367" s="641" customFormat="1"/>
    <row r="3368" s="641" customFormat="1"/>
    <row r="3369" s="641" customFormat="1"/>
    <row r="3370" s="641" customFormat="1"/>
    <row r="3371" s="641" customFormat="1"/>
    <row r="3372" s="641" customFormat="1"/>
    <row r="3373" s="641" customFormat="1"/>
    <row r="3374" s="641" customFormat="1"/>
    <row r="3375" s="641" customFormat="1"/>
    <row r="3376" s="641" customFormat="1"/>
    <row r="3377" s="641" customFormat="1"/>
    <row r="3378" s="641" customFormat="1"/>
    <row r="3379" s="641" customFormat="1"/>
    <row r="3380" s="641" customFormat="1"/>
    <row r="3381" s="641" customFormat="1"/>
    <row r="3382" s="641" customFormat="1"/>
    <row r="3383" s="641" customFormat="1"/>
    <row r="3384" s="641" customFormat="1"/>
    <row r="3385" s="641" customFormat="1"/>
    <row r="3386" s="641" customFormat="1"/>
    <row r="3387" s="641" customFormat="1"/>
    <row r="3388" s="641" customFormat="1"/>
    <row r="3389" s="641" customFormat="1"/>
    <row r="3390" s="641" customFormat="1"/>
    <row r="3391" s="641" customFormat="1"/>
    <row r="3392" s="641" customFormat="1"/>
    <row r="3393" s="641" customFormat="1"/>
    <row r="3394" s="641" customFormat="1"/>
    <row r="3395" s="641" customFormat="1"/>
    <row r="3396" s="641" customFormat="1"/>
    <row r="3397" s="641" customFormat="1"/>
    <row r="3398" s="641" customFormat="1"/>
    <row r="3399" s="641" customFormat="1"/>
    <row r="3400" s="641" customFormat="1"/>
    <row r="3401" s="641" customFormat="1"/>
    <row r="3402" s="641" customFormat="1"/>
    <row r="3403" s="641" customFormat="1"/>
    <row r="3404" s="641" customFormat="1"/>
    <row r="3405" s="641" customFormat="1"/>
    <row r="3406" s="641" customFormat="1"/>
    <row r="3407" s="641" customFormat="1"/>
    <row r="3408" s="641" customFormat="1"/>
    <row r="3409" s="641" customFormat="1"/>
    <row r="3410" s="641" customFormat="1"/>
    <row r="3411" s="641" customFormat="1"/>
    <row r="3412" s="641" customFormat="1"/>
    <row r="3413" s="641" customFormat="1"/>
    <row r="3414" s="641" customFormat="1"/>
    <row r="3415" s="641" customFormat="1"/>
    <row r="3416" s="641" customFormat="1"/>
    <row r="3417" s="641" customFormat="1"/>
    <row r="3418" s="641" customFormat="1"/>
    <row r="3419" s="641" customFormat="1"/>
    <row r="3420" s="641" customFormat="1"/>
    <row r="3421" s="641" customFormat="1"/>
    <row r="3422" s="641" customFormat="1"/>
    <row r="3423" s="641" customFormat="1"/>
    <row r="3424" s="641" customFormat="1"/>
    <row r="3425" s="641" customFormat="1"/>
    <row r="3426" s="641" customFormat="1"/>
    <row r="3427" s="641" customFormat="1"/>
    <row r="3428" s="641" customFormat="1"/>
    <row r="3429" s="641" customFormat="1"/>
    <row r="3430" s="641" customFormat="1"/>
    <row r="3431" s="641" customFormat="1"/>
    <row r="3432" s="641" customFormat="1"/>
    <row r="3433" s="641" customFormat="1"/>
    <row r="3434" s="641" customFormat="1"/>
    <row r="3435" s="641" customFormat="1"/>
    <row r="3436" s="641" customFormat="1"/>
    <row r="3437" s="641" customFormat="1"/>
    <row r="3438" s="641" customFormat="1"/>
    <row r="3439" s="641" customFormat="1"/>
    <row r="3440" s="641" customFormat="1"/>
    <row r="3441" s="641" customFormat="1"/>
    <row r="3442" s="641" customFormat="1"/>
    <row r="3443" s="641" customFormat="1"/>
    <row r="3444" s="641" customFormat="1"/>
    <row r="3445" s="641" customFormat="1"/>
    <row r="3446" s="641" customFormat="1"/>
    <row r="3447" s="641" customFormat="1"/>
    <row r="3448" s="641" customFormat="1"/>
    <row r="3449" s="641" customFormat="1"/>
    <row r="3450" s="641" customFormat="1"/>
    <row r="3451" s="641" customFormat="1"/>
    <row r="3452" s="641" customFormat="1"/>
    <row r="3453" s="641" customFormat="1"/>
    <row r="3454" s="641" customFormat="1"/>
    <row r="3455" s="641" customFormat="1"/>
    <row r="3456" s="641" customFormat="1"/>
    <row r="3457" s="641" customFormat="1"/>
    <row r="3458" s="641" customFormat="1"/>
    <row r="3459" s="641" customFormat="1"/>
    <row r="3460" s="641" customFormat="1"/>
    <row r="3461" s="641" customFormat="1"/>
    <row r="3462" s="641" customFormat="1"/>
    <row r="3463" s="641" customFormat="1"/>
    <row r="3464" s="641" customFormat="1"/>
    <row r="3465" s="641" customFormat="1"/>
    <row r="3466" s="641" customFormat="1"/>
    <row r="3467" s="641" customFormat="1"/>
    <row r="3468" s="641" customFormat="1"/>
    <row r="3469" s="641" customFormat="1"/>
    <row r="3470" s="641" customFormat="1"/>
    <row r="3471" s="641" customFormat="1"/>
    <row r="3472" s="641" customFormat="1"/>
    <row r="3473" s="641" customFormat="1"/>
    <row r="3474" s="641" customFormat="1"/>
    <row r="3475" s="641" customFormat="1"/>
    <row r="3476" s="641" customFormat="1"/>
    <row r="3477" s="641" customFormat="1"/>
    <row r="3478" s="641" customFormat="1"/>
    <row r="3479" s="641" customFormat="1"/>
    <row r="3480" s="641" customFormat="1"/>
    <row r="3481" s="641" customFormat="1"/>
    <row r="3482" s="641" customFormat="1"/>
    <row r="3483" s="641" customFormat="1"/>
    <row r="3484" s="641" customFormat="1"/>
    <row r="3485" s="641" customFormat="1"/>
    <row r="3486" s="641" customFormat="1"/>
    <row r="3487" s="641" customFormat="1"/>
    <row r="3488" s="641" customFormat="1"/>
    <row r="3489" s="641" customFormat="1"/>
    <row r="3490" s="641" customFormat="1"/>
    <row r="3491" s="641" customFormat="1"/>
    <row r="3492" s="641" customFormat="1"/>
    <row r="3493" s="641" customFormat="1"/>
    <row r="3494" s="641" customFormat="1"/>
    <row r="3495" s="641" customFormat="1"/>
    <row r="3496" s="641" customFormat="1"/>
    <row r="3497" s="641" customFormat="1"/>
    <row r="3498" s="641" customFormat="1"/>
    <row r="3499" s="641" customFormat="1"/>
    <row r="3500" s="641" customFormat="1"/>
    <row r="3501" s="641" customFormat="1"/>
    <row r="3502" s="641" customFormat="1"/>
    <row r="3503" s="641" customFormat="1"/>
    <row r="3504" s="641" customFormat="1"/>
    <row r="3505" s="641" customFormat="1"/>
    <row r="3506" s="641" customFormat="1"/>
    <row r="3507" s="641" customFormat="1"/>
    <row r="3508" s="641" customFormat="1"/>
    <row r="3509" s="641" customFormat="1"/>
    <row r="3510" s="641" customFormat="1"/>
    <row r="3511" s="641" customFormat="1"/>
    <row r="3512" s="641" customFormat="1"/>
    <row r="3513" s="641" customFormat="1"/>
    <row r="3514" s="641" customFormat="1"/>
    <row r="3515" s="641" customFormat="1"/>
    <row r="3516" s="641" customFormat="1"/>
    <row r="3517" s="641" customFormat="1"/>
    <row r="3518" s="641" customFormat="1"/>
    <row r="3519" s="641" customFormat="1"/>
    <row r="3520" s="641" customFormat="1"/>
    <row r="3521" s="641" customFormat="1"/>
    <row r="3522" s="641" customFormat="1"/>
    <row r="3523" s="641" customFormat="1"/>
    <row r="3524" s="641" customFormat="1"/>
    <row r="3525" s="641" customFormat="1"/>
    <row r="3526" s="641" customFormat="1"/>
    <row r="3527" s="641" customFormat="1"/>
    <row r="3528" s="641" customFormat="1"/>
    <row r="3529" s="641" customFormat="1"/>
    <row r="3530" s="641" customFormat="1"/>
    <row r="3531" s="641" customFormat="1"/>
    <row r="3532" s="641" customFormat="1"/>
    <row r="3533" s="641" customFormat="1"/>
    <row r="3534" s="641" customFormat="1"/>
    <row r="3535" s="641" customFormat="1"/>
    <row r="3536" s="641" customFormat="1"/>
    <row r="3537" s="641" customFormat="1"/>
    <row r="3538" s="641" customFormat="1"/>
    <row r="3539" s="641" customFormat="1"/>
    <row r="3540" s="641" customFormat="1"/>
    <row r="3541" s="641" customFormat="1"/>
    <row r="3542" s="641" customFormat="1"/>
    <row r="3543" s="641" customFormat="1"/>
    <row r="3544" s="641" customFormat="1"/>
    <row r="3545" s="641" customFormat="1"/>
    <row r="3546" s="641" customFormat="1"/>
    <row r="3547" s="641" customFormat="1"/>
    <row r="3548" s="641" customFormat="1"/>
    <row r="3549" s="641" customFormat="1"/>
    <row r="3550" s="641" customFormat="1"/>
    <row r="3551" s="641" customFormat="1"/>
    <row r="3552" s="641" customFormat="1"/>
    <row r="3553" s="641" customFormat="1"/>
    <row r="3554" s="641" customFormat="1"/>
    <row r="3555" s="641" customFormat="1"/>
    <row r="3556" s="641" customFormat="1"/>
    <row r="3557" s="641" customFormat="1"/>
    <row r="3558" s="641" customFormat="1"/>
    <row r="3559" s="641" customFormat="1"/>
    <row r="3560" s="641" customFormat="1"/>
    <row r="3561" s="641" customFormat="1"/>
    <row r="3562" s="641" customFormat="1"/>
    <row r="3563" s="641" customFormat="1"/>
    <row r="3564" s="641" customFormat="1"/>
    <row r="3565" s="641" customFormat="1"/>
    <row r="3566" s="641" customFormat="1"/>
    <row r="3567" s="641" customFormat="1"/>
    <row r="3568" s="641" customFormat="1"/>
    <row r="3569" s="641" customFormat="1"/>
    <row r="3570" s="641" customFormat="1"/>
    <row r="3571" s="641" customFormat="1"/>
    <row r="3572" s="641" customFormat="1"/>
    <row r="3573" s="641" customFormat="1"/>
    <row r="3574" s="641" customFormat="1"/>
    <row r="3575" s="641" customFormat="1"/>
    <row r="3576" s="641" customFormat="1"/>
    <row r="3577" s="641" customFormat="1"/>
    <row r="3578" s="641" customFormat="1"/>
    <row r="3579" s="641" customFormat="1"/>
    <row r="3580" s="641" customFormat="1"/>
    <row r="3581" s="641" customFormat="1"/>
    <row r="3582" s="641" customFormat="1"/>
    <row r="3583" s="641" customFormat="1"/>
    <row r="3584" s="641" customFormat="1"/>
    <row r="3585" s="641" customFormat="1"/>
    <row r="3586" s="641" customFormat="1"/>
    <row r="3587" s="641" customFormat="1"/>
    <row r="3588" s="641" customFormat="1"/>
    <row r="3589" s="641" customFormat="1"/>
    <row r="3590" s="641" customFormat="1"/>
    <row r="3591" s="641" customFormat="1"/>
    <row r="3592" s="641" customFormat="1"/>
    <row r="3593" s="641" customFormat="1"/>
    <row r="3594" s="641" customFormat="1"/>
    <row r="3595" s="641" customFormat="1"/>
    <row r="3596" s="641" customFormat="1"/>
    <row r="3597" s="641" customFormat="1"/>
    <row r="3598" s="641" customFormat="1"/>
    <row r="3599" s="641" customFormat="1"/>
    <row r="3600" s="641" customFormat="1"/>
    <row r="3601" s="641" customFormat="1"/>
    <row r="3602" s="641" customFormat="1"/>
    <row r="3603" s="641" customFormat="1"/>
    <row r="3604" s="641" customFormat="1"/>
    <row r="3605" s="641" customFormat="1"/>
    <row r="3606" s="641" customFormat="1"/>
    <row r="3607" s="641" customFormat="1"/>
    <row r="3608" s="641" customFormat="1"/>
    <row r="3609" s="641" customFormat="1"/>
    <row r="3610" s="641" customFormat="1"/>
    <row r="3611" s="641" customFormat="1"/>
    <row r="3612" s="641" customFormat="1"/>
    <row r="3613" s="641" customFormat="1"/>
    <row r="3614" s="641" customFormat="1"/>
    <row r="3615" s="641" customFormat="1"/>
    <row r="3616" s="641" customFormat="1"/>
    <row r="3617" s="641" customFormat="1"/>
    <row r="3618" s="641" customFormat="1"/>
    <row r="3619" s="641" customFormat="1"/>
    <row r="3620" s="641" customFormat="1"/>
    <row r="3621" s="641" customFormat="1"/>
    <row r="3622" s="641" customFormat="1"/>
    <row r="3623" s="641" customFormat="1"/>
    <row r="3624" s="641" customFormat="1"/>
    <row r="3625" s="641" customFormat="1"/>
    <row r="3626" s="641" customFormat="1"/>
    <row r="3627" s="641" customFormat="1"/>
    <row r="3628" s="641" customFormat="1"/>
    <row r="3629" s="641" customFormat="1"/>
    <row r="3630" s="641" customFormat="1"/>
    <row r="3631" s="641" customFormat="1"/>
    <row r="3632" s="641" customFormat="1"/>
    <row r="3633" s="641" customFormat="1"/>
    <row r="3634" s="641" customFormat="1"/>
    <row r="3635" s="641" customFormat="1"/>
    <row r="3636" s="641" customFormat="1"/>
    <row r="3637" s="641" customFormat="1"/>
    <row r="3638" s="641" customFormat="1"/>
    <row r="3639" s="641" customFormat="1"/>
    <row r="3640" s="641" customFormat="1"/>
    <row r="3641" s="641" customFormat="1"/>
    <row r="3642" s="641" customFormat="1"/>
    <row r="3643" s="641" customFormat="1"/>
    <row r="3644" s="641" customFormat="1"/>
    <row r="3645" s="641" customFormat="1"/>
    <row r="3646" s="641" customFormat="1"/>
    <row r="3647" s="641" customFormat="1"/>
    <row r="3648" s="641" customFormat="1"/>
    <row r="3649" s="641" customFormat="1"/>
    <row r="3650" s="641" customFormat="1"/>
    <row r="3651" s="641" customFormat="1"/>
    <row r="3652" s="641" customFormat="1"/>
    <row r="3653" s="641" customFormat="1"/>
    <row r="3654" s="641" customFormat="1"/>
    <row r="3655" s="641" customFormat="1"/>
    <row r="3656" s="641" customFormat="1"/>
    <row r="3657" s="641" customFormat="1"/>
    <row r="3658" s="641" customFormat="1"/>
    <row r="3659" s="641" customFormat="1"/>
    <row r="3660" s="641" customFormat="1"/>
    <row r="3661" s="641" customFormat="1"/>
    <row r="3662" s="641" customFormat="1"/>
    <row r="3663" s="641" customFormat="1"/>
    <row r="3664" s="641" customFormat="1"/>
    <row r="3665" s="641" customFormat="1"/>
    <row r="3666" s="641" customFormat="1"/>
    <row r="3667" s="641" customFormat="1"/>
    <row r="3668" s="641" customFormat="1"/>
    <row r="3669" s="641" customFormat="1"/>
    <row r="3670" s="641" customFormat="1"/>
    <row r="3671" s="641" customFormat="1"/>
    <row r="3672" s="641" customFormat="1"/>
    <row r="3673" s="641" customFormat="1"/>
    <row r="3674" s="641" customFormat="1"/>
    <row r="3675" s="641" customFormat="1"/>
    <row r="3676" s="641" customFormat="1"/>
    <row r="3677" s="641" customFormat="1"/>
    <row r="3678" s="641" customFormat="1"/>
    <row r="3679" s="641" customFormat="1"/>
    <row r="3680" s="641" customFormat="1"/>
    <row r="3681" s="641" customFormat="1"/>
    <row r="3682" s="641" customFormat="1"/>
    <row r="3683" s="641" customFormat="1"/>
    <row r="3684" s="641" customFormat="1"/>
    <row r="3685" s="641" customFormat="1"/>
    <row r="3686" s="641" customFormat="1"/>
    <row r="3687" s="641" customFormat="1"/>
    <row r="3688" s="641" customFormat="1"/>
    <row r="3689" s="641" customFormat="1"/>
    <row r="3690" s="641" customFormat="1"/>
    <row r="3691" s="641" customFormat="1"/>
    <row r="3692" s="641" customFormat="1"/>
    <row r="3693" s="641" customFormat="1"/>
    <row r="3694" s="641" customFormat="1"/>
    <row r="3695" s="641" customFormat="1"/>
    <row r="3696" s="641" customFormat="1"/>
    <row r="3697" s="641" customFormat="1"/>
    <row r="3698" s="641" customFormat="1"/>
    <row r="3699" s="641" customFormat="1"/>
    <row r="3700" s="641" customFormat="1"/>
    <row r="3701" s="641" customFormat="1"/>
    <row r="3702" s="641" customFormat="1"/>
    <row r="3703" s="641" customFormat="1"/>
    <row r="3704" s="641" customFormat="1"/>
    <row r="3705" s="641" customFormat="1"/>
    <row r="3706" s="641" customFormat="1"/>
    <row r="3707" s="641" customFormat="1"/>
    <row r="3708" s="641" customFormat="1"/>
    <row r="3709" s="641" customFormat="1"/>
    <row r="3710" s="641" customFormat="1"/>
    <row r="3711" s="641" customFormat="1"/>
    <row r="3712" s="641" customFormat="1"/>
    <row r="3713" s="641" customFormat="1"/>
    <row r="3714" s="641" customFormat="1"/>
    <row r="3715" s="641" customFormat="1"/>
    <row r="3716" s="641" customFormat="1"/>
    <row r="3717" s="641" customFormat="1"/>
    <row r="3718" s="641" customFormat="1"/>
    <row r="3719" s="641" customFormat="1"/>
    <row r="3720" s="641" customFormat="1"/>
    <row r="3721" s="641" customFormat="1"/>
    <row r="3722" s="641" customFormat="1"/>
    <row r="3723" s="641" customFormat="1"/>
    <row r="3724" s="641" customFormat="1"/>
    <row r="3725" s="641" customFormat="1"/>
    <row r="3726" s="641" customFormat="1"/>
    <row r="3727" s="641" customFormat="1"/>
    <row r="3728" s="641" customFormat="1"/>
    <row r="3729" s="641" customFormat="1"/>
    <row r="3730" s="641" customFormat="1"/>
    <row r="3731" s="641" customFormat="1"/>
    <row r="3732" s="641" customFormat="1"/>
    <row r="3733" s="641" customFormat="1"/>
    <row r="3734" s="641" customFormat="1"/>
    <row r="3735" s="641" customFormat="1"/>
    <row r="3736" s="641" customFormat="1"/>
    <row r="3737" s="641" customFormat="1"/>
    <row r="3738" s="641" customFormat="1"/>
    <row r="3739" s="641" customFormat="1"/>
    <row r="3740" s="641" customFormat="1"/>
    <row r="3741" s="641" customFormat="1"/>
    <row r="3742" s="641" customFormat="1"/>
    <row r="3743" s="641" customFormat="1"/>
    <row r="3744" s="641" customFormat="1"/>
    <row r="3745" s="641" customFormat="1"/>
    <row r="3746" s="641" customFormat="1"/>
    <row r="3747" s="641" customFormat="1"/>
    <row r="3748" s="641" customFormat="1"/>
    <row r="3749" s="641" customFormat="1"/>
    <row r="3750" s="641" customFormat="1"/>
    <row r="3751" s="641" customFormat="1"/>
    <row r="3752" s="641" customFormat="1"/>
    <row r="3753" s="641" customFormat="1"/>
    <row r="3754" s="641" customFormat="1"/>
    <row r="3755" s="641" customFormat="1"/>
    <row r="3756" s="641" customFormat="1"/>
    <row r="3757" s="641" customFormat="1"/>
    <row r="3758" s="641" customFormat="1"/>
    <row r="3759" s="641" customFormat="1"/>
    <row r="3760" s="641" customFormat="1"/>
    <row r="3761" s="641" customFormat="1"/>
    <row r="3762" s="641" customFormat="1"/>
    <row r="3763" s="641" customFormat="1"/>
    <row r="3764" s="641" customFormat="1"/>
    <row r="3765" s="641" customFormat="1"/>
    <row r="3766" s="641" customFormat="1"/>
    <row r="3767" s="641" customFormat="1"/>
    <row r="3768" s="641" customFormat="1"/>
    <row r="3769" s="641" customFormat="1"/>
    <row r="3770" s="641" customFormat="1"/>
    <row r="3771" s="641" customFormat="1"/>
    <row r="3772" s="641" customFormat="1"/>
    <row r="3773" s="641" customFormat="1"/>
    <row r="3774" s="641" customFormat="1"/>
    <row r="3775" s="641" customFormat="1"/>
    <row r="3776" s="641" customFormat="1"/>
    <row r="3777" s="641" customFormat="1"/>
    <row r="3778" s="641" customFormat="1"/>
    <row r="3779" s="641" customFormat="1"/>
    <row r="3780" s="641" customFormat="1"/>
    <row r="3781" s="641" customFormat="1"/>
    <row r="3782" s="641" customFormat="1"/>
    <row r="3783" s="641" customFormat="1"/>
    <row r="3784" s="641" customFormat="1"/>
    <row r="3785" s="641" customFormat="1"/>
    <row r="3786" s="641" customFormat="1"/>
    <row r="3787" s="641" customFormat="1"/>
    <row r="3788" s="641" customFormat="1"/>
    <row r="3789" s="641" customFormat="1"/>
    <row r="3790" s="641" customFormat="1"/>
    <row r="3791" s="641" customFormat="1"/>
    <row r="3792" s="641" customFormat="1"/>
    <row r="3793" s="641" customFormat="1"/>
    <row r="3794" s="641" customFormat="1"/>
    <row r="3795" s="641" customFormat="1"/>
    <row r="3796" s="641" customFormat="1"/>
    <row r="3797" s="641" customFormat="1"/>
    <row r="3798" s="641" customFormat="1"/>
    <row r="3799" s="641" customFormat="1"/>
    <row r="3800" s="641" customFormat="1"/>
    <row r="3801" s="641" customFormat="1"/>
    <row r="3802" s="641" customFormat="1"/>
    <row r="3803" s="641" customFormat="1"/>
    <row r="3804" s="641" customFormat="1"/>
    <row r="3805" s="641" customFormat="1"/>
    <row r="3806" s="641" customFormat="1"/>
    <row r="3807" s="641" customFormat="1"/>
    <row r="3808" s="641" customFormat="1"/>
    <row r="3809" s="641" customFormat="1"/>
    <row r="3810" s="641" customFormat="1"/>
    <row r="3811" s="641" customFormat="1"/>
    <row r="3812" s="641" customFormat="1"/>
    <row r="3813" s="641" customFormat="1"/>
    <row r="3814" s="641" customFormat="1"/>
    <row r="3815" s="641" customFormat="1"/>
    <row r="3816" s="641" customFormat="1"/>
    <row r="3817" s="641" customFormat="1"/>
    <row r="3818" s="641" customFormat="1"/>
    <row r="3819" s="641" customFormat="1"/>
    <row r="3820" s="641" customFormat="1"/>
    <row r="3821" s="641" customFormat="1"/>
    <row r="3822" s="641" customFormat="1"/>
    <row r="3823" s="641" customFormat="1"/>
    <row r="3824" s="641" customFormat="1"/>
    <row r="3825" s="641" customFormat="1"/>
    <row r="3826" s="641" customFormat="1"/>
    <row r="3827" s="641" customFormat="1"/>
    <row r="3828" s="641" customFormat="1"/>
    <row r="3829" s="641" customFormat="1"/>
    <row r="3830" s="641" customFormat="1"/>
    <row r="3831" s="641" customFormat="1"/>
    <row r="3832" s="641" customFormat="1"/>
    <row r="3833" s="641" customFormat="1"/>
    <row r="3834" s="641" customFormat="1"/>
    <row r="3835" s="641" customFormat="1"/>
    <row r="3836" s="641" customFormat="1"/>
    <row r="3837" s="641" customFormat="1"/>
    <row r="3838" s="641" customFormat="1"/>
    <row r="3839" s="641" customFormat="1"/>
    <row r="3840" s="641" customFormat="1"/>
    <row r="3841" s="641" customFormat="1"/>
    <row r="3842" s="641" customFormat="1"/>
    <row r="3843" s="641" customFormat="1"/>
    <row r="3844" s="641" customFormat="1"/>
    <row r="3845" s="641" customFormat="1"/>
    <row r="3846" s="641" customFormat="1"/>
    <row r="3847" s="641" customFormat="1"/>
    <row r="3848" s="641" customFormat="1"/>
    <row r="3849" s="641" customFormat="1"/>
    <row r="3850" s="641" customFormat="1"/>
    <row r="3851" s="641" customFormat="1"/>
    <row r="3852" s="641" customFormat="1"/>
    <row r="3853" s="641" customFormat="1"/>
    <row r="3854" s="641" customFormat="1"/>
    <row r="3855" s="641" customFormat="1"/>
    <row r="3856" s="641" customFormat="1"/>
    <row r="3857" s="641" customFormat="1"/>
    <row r="3858" s="641" customFormat="1"/>
    <row r="3859" s="641" customFormat="1"/>
    <row r="3860" s="641" customFormat="1"/>
    <row r="3861" s="641" customFormat="1"/>
    <row r="3862" s="641" customFormat="1"/>
    <row r="3863" s="641" customFormat="1"/>
    <row r="3864" s="641" customFormat="1"/>
    <row r="3865" s="641" customFormat="1"/>
    <row r="3866" s="641" customFormat="1"/>
    <row r="3867" s="641" customFormat="1"/>
    <row r="3868" s="641" customFormat="1"/>
    <row r="3869" s="641" customFormat="1"/>
    <row r="3870" s="641" customFormat="1"/>
    <row r="3871" s="641" customFormat="1"/>
    <row r="3872" s="641" customFormat="1"/>
    <row r="3873" s="641" customFormat="1"/>
    <row r="3874" s="641" customFormat="1"/>
    <row r="3875" s="641" customFormat="1"/>
    <row r="3876" s="641" customFormat="1"/>
    <row r="3877" s="641" customFormat="1"/>
    <row r="3878" s="641" customFormat="1"/>
    <row r="3879" s="641" customFormat="1"/>
    <row r="3880" s="641" customFormat="1"/>
    <row r="3881" s="641" customFormat="1"/>
    <row r="3882" s="641" customFormat="1"/>
    <row r="3883" s="641" customFormat="1"/>
    <row r="3884" s="641" customFormat="1"/>
    <row r="3885" s="641" customFormat="1"/>
    <row r="3886" s="641" customFormat="1"/>
    <row r="3887" s="641" customFormat="1"/>
    <row r="3888" s="641" customFormat="1"/>
    <row r="3889" s="641" customFormat="1"/>
    <row r="3890" s="641" customFormat="1"/>
    <row r="3891" s="641" customFormat="1"/>
    <row r="3892" s="641" customFormat="1"/>
    <row r="3893" s="641" customFormat="1"/>
    <row r="3894" s="641" customFormat="1"/>
    <row r="3895" s="641" customFormat="1"/>
    <row r="3896" s="641" customFormat="1"/>
    <row r="3897" s="641" customFormat="1"/>
    <row r="3898" s="641" customFormat="1"/>
    <row r="3899" s="641" customFormat="1"/>
    <row r="3900" s="641" customFormat="1"/>
    <row r="3901" s="641" customFormat="1"/>
    <row r="3902" s="641" customFormat="1"/>
    <row r="3903" s="641" customFormat="1"/>
    <row r="3904" s="641" customFormat="1"/>
    <row r="3905" s="641" customFormat="1"/>
    <row r="3906" s="641" customFormat="1"/>
    <row r="3907" s="641" customFormat="1"/>
    <row r="3908" s="641" customFormat="1"/>
    <row r="3909" s="641" customFormat="1"/>
    <row r="3910" s="641" customFormat="1"/>
    <row r="3911" s="641" customFormat="1"/>
    <row r="3912" s="641" customFormat="1"/>
    <row r="3913" s="641" customFormat="1"/>
    <row r="3914" s="641" customFormat="1"/>
    <row r="3915" s="641" customFormat="1"/>
    <row r="3916" s="641" customFormat="1"/>
    <row r="3917" s="641" customFormat="1"/>
    <row r="3918" s="641" customFormat="1"/>
    <row r="3919" s="641" customFormat="1"/>
    <row r="3920" s="641" customFormat="1"/>
    <row r="3921" s="641" customFormat="1"/>
    <row r="3922" s="641" customFormat="1"/>
    <row r="3923" s="641" customFormat="1"/>
    <row r="3924" s="641" customFormat="1"/>
    <row r="3925" s="641" customFormat="1"/>
    <row r="3926" s="641" customFormat="1"/>
    <row r="3927" s="641" customFormat="1"/>
    <row r="3928" s="641" customFormat="1"/>
    <row r="3929" s="641" customFormat="1"/>
    <row r="3930" s="641" customFormat="1"/>
    <row r="3931" s="641" customFormat="1"/>
    <row r="3932" s="641" customFormat="1"/>
    <row r="3933" s="641" customFormat="1"/>
    <row r="3934" s="641" customFormat="1"/>
    <row r="3935" s="641" customFormat="1"/>
    <row r="3936" s="641" customFormat="1"/>
    <row r="3937" s="641" customFormat="1"/>
    <row r="3938" s="641" customFormat="1"/>
    <row r="3939" s="641" customFormat="1"/>
    <row r="3940" s="641" customFormat="1"/>
    <row r="3941" s="641" customFormat="1"/>
    <row r="3942" s="641" customFormat="1"/>
    <row r="3943" s="641" customFormat="1"/>
    <row r="3944" s="641" customFormat="1"/>
    <row r="3945" s="641" customFormat="1"/>
    <row r="3946" s="641" customFormat="1"/>
    <row r="3947" s="641" customFormat="1"/>
    <row r="3948" s="641" customFormat="1"/>
    <row r="3949" s="641" customFormat="1"/>
    <row r="3950" s="641" customFormat="1"/>
    <row r="3951" s="641" customFormat="1"/>
    <row r="3952" s="641" customFormat="1"/>
    <row r="3953" s="641" customFormat="1"/>
    <row r="3954" s="641" customFormat="1"/>
    <row r="3955" s="641" customFormat="1"/>
    <row r="3956" s="641" customFormat="1"/>
    <row r="3957" s="641" customFormat="1"/>
    <row r="3958" s="641" customFormat="1"/>
    <row r="3959" s="641" customFormat="1"/>
    <row r="3960" s="641" customFormat="1"/>
    <row r="3961" s="641" customFormat="1"/>
    <row r="3962" s="641" customFormat="1"/>
    <row r="3963" s="641" customFormat="1"/>
    <row r="3964" s="641" customFormat="1"/>
    <row r="3965" s="641" customFormat="1"/>
    <row r="3966" s="641" customFormat="1"/>
    <row r="3967" s="641" customFormat="1"/>
    <row r="3968" s="641" customFormat="1"/>
    <row r="3969" s="641" customFormat="1"/>
    <row r="3970" s="641" customFormat="1"/>
    <row r="3971" s="641" customFormat="1"/>
    <row r="3972" s="641" customFormat="1"/>
    <row r="3973" s="641" customFormat="1"/>
    <row r="3974" s="641" customFormat="1"/>
    <row r="3975" s="641" customFormat="1"/>
    <row r="3976" s="641" customFormat="1"/>
    <row r="3977" s="641" customFormat="1"/>
    <row r="3978" s="641" customFormat="1"/>
    <row r="3979" s="641" customFormat="1"/>
    <row r="3980" s="641" customFormat="1"/>
    <row r="3981" s="641" customFormat="1"/>
    <row r="3982" s="641" customFormat="1"/>
    <row r="3983" s="641" customFormat="1"/>
    <row r="3984" s="641" customFormat="1"/>
    <row r="3985" s="641" customFormat="1"/>
    <row r="3986" s="641" customFormat="1"/>
    <row r="3987" s="641" customFormat="1"/>
    <row r="3988" s="641" customFormat="1"/>
    <row r="3989" s="641" customFormat="1"/>
    <row r="3990" s="641" customFormat="1"/>
    <row r="3991" s="641" customFormat="1"/>
    <row r="3992" s="641" customFormat="1"/>
    <row r="3993" s="641" customFormat="1"/>
    <row r="3994" s="641" customFormat="1"/>
    <row r="3995" s="641" customFormat="1"/>
    <row r="3996" s="641" customFormat="1"/>
    <row r="3997" s="641" customFormat="1"/>
    <row r="3998" s="641" customFormat="1"/>
    <row r="3999" s="641" customFormat="1"/>
    <row r="4000" s="641" customFormat="1"/>
    <row r="4001" s="641" customFormat="1"/>
    <row r="4002" s="641" customFormat="1"/>
    <row r="4003" s="641" customFormat="1"/>
    <row r="4004" s="641" customFormat="1"/>
    <row r="4005" s="641" customFormat="1"/>
    <row r="4006" s="641" customFormat="1"/>
    <row r="4007" s="641" customFormat="1"/>
    <row r="4008" s="641" customFormat="1"/>
    <row r="4009" s="641" customFormat="1"/>
    <row r="4010" s="641" customFormat="1"/>
    <row r="4011" s="641" customFormat="1"/>
    <row r="4012" s="641" customFormat="1"/>
    <row r="4013" s="641" customFormat="1"/>
    <row r="4014" s="641" customFormat="1"/>
    <row r="4015" s="641" customFormat="1"/>
    <row r="4016" s="641" customFormat="1"/>
    <row r="4017" s="641" customFormat="1"/>
    <row r="4018" s="641" customFormat="1"/>
    <row r="4019" s="641" customFormat="1"/>
    <row r="4020" s="641" customFormat="1"/>
    <row r="4021" s="641" customFormat="1"/>
    <row r="4022" s="641" customFormat="1"/>
    <row r="4023" s="641" customFormat="1"/>
    <row r="4024" s="641" customFormat="1"/>
    <row r="4025" s="641" customFormat="1"/>
    <row r="4026" s="641" customFormat="1"/>
    <row r="4027" s="641" customFormat="1"/>
    <row r="4028" s="641" customFormat="1"/>
    <row r="4029" s="641" customFormat="1"/>
    <row r="4030" s="641" customFormat="1"/>
    <row r="4031" s="641" customFormat="1"/>
    <row r="4032" s="641" customFormat="1"/>
    <row r="4033" s="641" customFormat="1"/>
    <row r="4034" s="641" customFormat="1"/>
    <row r="4035" s="641" customFormat="1"/>
    <row r="4036" s="641" customFormat="1"/>
    <row r="4037" s="641" customFormat="1"/>
    <row r="4038" s="641" customFormat="1"/>
    <row r="4039" s="641" customFormat="1"/>
    <row r="4040" s="641" customFormat="1"/>
    <row r="4041" s="641" customFormat="1"/>
    <row r="4042" s="641" customFormat="1"/>
    <row r="4043" s="641" customFormat="1"/>
    <row r="4044" s="641" customFormat="1"/>
    <row r="4045" s="641" customFormat="1"/>
    <row r="4046" s="641" customFormat="1"/>
    <row r="4047" s="641" customFormat="1"/>
    <row r="4048" s="641" customFormat="1"/>
    <row r="4049" s="641" customFormat="1"/>
    <row r="4050" s="641" customFormat="1"/>
    <row r="4051" s="641" customFormat="1"/>
    <row r="4052" s="641" customFormat="1"/>
    <row r="4053" s="641" customFormat="1"/>
    <row r="4054" s="641" customFormat="1"/>
    <row r="4055" s="641" customFormat="1"/>
    <row r="4056" s="641" customFormat="1"/>
    <row r="4057" s="641" customFormat="1"/>
    <row r="4058" s="641" customFormat="1"/>
    <row r="4059" s="641" customFormat="1"/>
    <row r="4060" s="641" customFormat="1"/>
    <row r="4061" s="641" customFormat="1"/>
    <row r="4062" s="641" customFormat="1"/>
    <row r="4063" s="641" customFormat="1"/>
    <row r="4064" s="641" customFormat="1"/>
    <row r="4065" s="641" customFormat="1"/>
    <row r="4066" s="641" customFormat="1"/>
    <row r="4067" s="641" customFormat="1"/>
    <row r="4068" s="641" customFormat="1"/>
    <row r="4069" s="641" customFormat="1"/>
    <row r="4070" s="641" customFormat="1"/>
    <row r="4071" s="641" customFormat="1"/>
    <row r="4072" s="641" customFormat="1"/>
    <row r="4073" s="641" customFormat="1"/>
    <row r="4074" s="641" customFormat="1"/>
    <row r="4075" s="641" customFormat="1"/>
    <row r="4076" s="641" customFormat="1"/>
    <row r="4077" s="641" customFormat="1"/>
    <row r="4078" s="641" customFormat="1"/>
    <row r="4079" s="641" customFormat="1"/>
    <row r="4080" s="641" customFormat="1"/>
    <row r="4081" s="641" customFormat="1"/>
    <row r="4082" s="641" customFormat="1"/>
    <row r="4083" s="641" customFormat="1"/>
    <row r="4084" s="641" customFormat="1"/>
    <row r="4085" s="641" customFormat="1"/>
    <row r="4086" s="641" customFormat="1"/>
    <row r="4087" s="641" customFormat="1"/>
    <row r="4088" s="641" customFormat="1"/>
    <row r="4089" s="641" customFormat="1"/>
    <row r="4090" s="641" customFormat="1"/>
    <row r="4091" s="641" customFormat="1"/>
    <row r="4092" s="641" customFormat="1"/>
    <row r="4093" s="641" customFormat="1"/>
    <row r="4094" s="641" customFormat="1"/>
    <row r="4095" s="641" customFormat="1"/>
    <row r="4096" s="641" customFormat="1"/>
    <row r="4097" s="641" customFormat="1"/>
    <row r="4098" s="641" customFormat="1"/>
    <row r="4099" s="641" customFormat="1"/>
    <row r="4100" s="641" customFormat="1"/>
    <row r="4101" s="641" customFormat="1"/>
    <row r="4102" s="641" customFormat="1"/>
    <row r="4103" s="641" customFormat="1"/>
    <row r="4104" s="641" customFormat="1"/>
    <row r="4105" s="641" customFormat="1"/>
    <row r="4106" s="641" customFormat="1"/>
    <row r="4107" s="641" customFormat="1"/>
    <row r="4108" s="641" customFormat="1"/>
    <row r="4109" s="641" customFormat="1"/>
    <row r="4110" s="641" customFormat="1"/>
    <row r="4111" s="641" customFormat="1"/>
    <row r="4112" s="641" customFormat="1"/>
    <row r="4113" s="641" customFormat="1"/>
    <row r="4114" s="641" customFormat="1"/>
    <row r="4115" s="641" customFormat="1"/>
    <row r="4116" s="641" customFormat="1"/>
    <row r="4117" s="641" customFormat="1"/>
    <row r="4118" s="641" customFormat="1"/>
    <row r="4119" s="641" customFormat="1"/>
    <row r="4120" s="641" customFormat="1"/>
    <row r="4121" s="641" customFormat="1"/>
    <row r="4122" s="641" customFormat="1"/>
    <row r="4123" s="641" customFormat="1"/>
    <row r="4124" s="641" customFormat="1"/>
    <row r="4125" s="641" customFormat="1"/>
    <row r="4126" s="641" customFormat="1"/>
    <row r="4127" s="641" customFormat="1"/>
    <row r="4128" s="641" customFormat="1"/>
    <row r="4129" s="641" customFormat="1"/>
    <row r="4130" s="641" customFormat="1"/>
    <row r="4131" s="641" customFormat="1"/>
    <row r="4132" s="641" customFormat="1"/>
    <row r="4133" s="641" customFormat="1"/>
    <row r="4134" s="641" customFormat="1"/>
    <row r="4135" s="641" customFormat="1"/>
    <row r="4136" s="641" customFormat="1"/>
    <row r="4137" s="641" customFormat="1"/>
    <row r="4138" s="641" customFormat="1"/>
    <row r="4139" s="641" customFormat="1"/>
    <row r="4140" s="641" customFormat="1"/>
    <row r="4141" s="641" customFormat="1"/>
    <row r="4142" s="641" customFormat="1"/>
    <row r="4143" s="641" customFormat="1"/>
    <row r="4144" s="641" customFormat="1"/>
    <row r="4145" s="641" customFormat="1"/>
    <row r="4146" s="641" customFormat="1"/>
    <row r="4147" s="641" customFormat="1"/>
    <row r="4148" s="641" customFormat="1"/>
    <row r="4149" s="641" customFormat="1"/>
    <row r="4150" s="641" customFormat="1"/>
    <row r="4151" s="641" customFormat="1"/>
    <row r="4152" s="641" customFormat="1"/>
    <row r="4153" s="641" customFormat="1"/>
    <row r="4154" s="641" customFormat="1"/>
    <row r="4155" s="641" customFormat="1"/>
    <row r="4156" s="641" customFormat="1"/>
    <row r="4157" s="641" customFormat="1"/>
    <row r="4158" s="641" customFormat="1"/>
    <row r="4159" s="641" customFormat="1"/>
    <row r="4160" s="641" customFormat="1"/>
    <row r="4161" s="641" customFormat="1"/>
    <row r="4162" s="641" customFormat="1"/>
    <row r="4163" s="641" customFormat="1"/>
    <row r="4164" s="641" customFormat="1"/>
    <row r="4165" s="641" customFormat="1"/>
    <row r="4166" s="641" customFormat="1"/>
    <row r="4167" s="641" customFormat="1"/>
    <row r="4168" s="641" customFormat="1"/>
    <row r="4169" s="641" customFormat="1"/>
    <row r="4170" s="641" customFormat="1"/>
    <row r="4171" s="641" customFormat="1"/>
    <row r="4172" s="641" customFormat="1"/>
    <row r="4173" s="641" customFormat="1"/>
    <row r="4174" s="641" customFormat="1"/>
    <row r="4175" s="641" customFormat="1"/>
    <row r="4176" s="641" customFormat="1"/>
    <row r="4177" s="641" customFormat="1"/>
    <row r="4178" s="641" customFormat="1"/>
    <row r="4179" s="641" customFormat="1"/>
    <row r="4180" s="641" customFormat="1"/>
    <row r="4181" s="641" customFormat="1"/>
    <row r="4182" s="641" customFormat="1"/>
    <row r="4183" s="641" customFormat="1"/>
    <row r="4184" s="641" customFormat="1"/>
    <row r="4185" s="641" customFormat="1"/>
    <row r="4186" s="641" customFormat="1"/>
    <row r="4187" s="641" customFormat="1"/>
    <row r="4188" s="641" customFormat="1"/>
    <row r="4189" s="641" customFormat="1"/>
    <row r="4190" s="641" customFormat="1"/>
    <row r="4191" s="641" customFormat="1"/>
    <row r="4192" s="641" customFormat="1"/>
    <row r="4193" s="641" customFormat="1"/>
    <row r="4194" s="641" customFormat="1"/>
    <row r="4195" s="641" customFormat="1"/>
    <row r="4196" s="641" customFormat="1"/>
    <row r="4197" s="641" customFormat="1"/>
    <row r="4198" s="641" customFormat="1"/>
    <row r="4199" s="641" customFormat="1"/>
    <row r="4200" s="641" customFormat="1"/>
    <row r="4201" s="641" customFormat="1"/>
    <row r="4202" s="641" customFormat="1"/>
    <row r="4203" s="641" customFormat="1"/>
    <row r="4204" s="641" customFormat="1"/>
    <row r="4205" s="641" customFormat="1"/>
    <row r="4206" s="641" customFormat="1"/>
    <row r="4207" s="641" customFormat="1"/>
    <row r="4208" s="641" customFormat="1"/>
    <row r="4209" s="641" customFormat="1"/>
    <row r="4210" s="641" customFormat="1"/>
    <row r="4211" s="641" customFormat="1"/>
    <row r="4212" s="641" customFormat="1"/>
    <row r="4213" s="641" customFormat="1"/>
    <row r="4214" s="641" customFormat="1"/>
    <row r="4215" s="641" customFormat="1"/>
    <row r="4216" s="641" customFormat="1"/>
    <row r="4217" s="641" customFormat="1"/>
    <row r="4218" s="641" customFormat="1"/>
    <row r="4219" s="641" customFormat="1"/>
    <row r="4220" s="641" customFormat="1"/>
    <row r="4221" s="641" customFormat="1"/>
    <row r="4222" s="641" customFormat="1"/>
    <row r="4223" s="641" customFormat="1"/>
    <row r="4224" s="641" customFormat="1"/>
    <row r="4225" s="641" customFormat="1"/>
    <row r="4226" s="641" customFormat="1"/>
    <row r="4227" s="641" customFormat="1"/>
    <row r="4228" s="641" customFormat="1"/>
    <row r="4229" s="641" customFormat="1"/>
    <row r="4230" s="641" customFormat="1"/>
    <row r="4231" s="641" customFormat="1"/>
    <row r="4232" s="641" customFormat="1"/>
    <row r="4233" s="641" customFormat="1"/>
    <row r="4234" s="641" customFormat="1"/>
    <row r="4235" s="641" customFormat="1"/>
    <row r="4236" s="641" customFormat="1"/>
    <row r="4237" s="641" customFormat="1"/>
    <row r="4238" s="641" customFormat="1"/>
    <row r="4239" s="641" customFormat="1"/>
    <row r="4240" s="641" customFormat="1"/>
    <row r="4241" s="641" customFormat="1"/>
    <row r="4242" s="641" customFormat="1"/>
    <row r="4243" s="641" customFormat="1"/>
    <row r="4244" s="641" customFormat="1"/>
    <row r="4245" s="641" customFormat="1"/>
    <row r="4246" s="641" customFormat="1"/>
    <row r="4247" s="641" customFormat="1"/>
    <row r="4248" s="641" customFormat="1"/>
    <row r="4249" s="641" customFormat="1"/>
    <row r="4250" s="641" customFormat="1"/>
    <row r="4251" s="641" customFormat="1"/>
    <row r="4252" s="641" customFormat="1"/>
    <row r="4253" s="641" customFormat="1"/>
    <row r="4254" s="641" customFormat="1"/>
    <row r="4255" s="641" customFormat="1"/>
    <row r="4256" s="641" customFormat="1"/>
    <row r="4257" s="641" customFormat="1"/>
    <row r="4258" s="641" customFormat="1"/>
    <row r="4259" s="641" customFormat="1"/>
    <row r="4260" s="641" customFormat="1"/>
    <row r="4261" s="641" customFormat="1"/>
    <row r="4262" s="641" customFormat="1"/>
    <row r="4263" s="641" customFormat="1"/>
    <row r="4264" s="641" customFormat="1"/>
    <row r="4265" s="641" customFormat="1"/>
    <row r="4266" s="641" customFormat="1"/>
    <row r="4267" s="641" customFormat="1"/>
    <row r="4268" s="641" customFormat="1"/>
    <row r="4269" s="641" customFormat="1"/>
    <row r="4270" s="641" customFormat="1"/>
    <row r="4271" s="641" customFormat="1"/>
    <row r="4272" s="641" customFormat="1"/>
    <row r="4273" s="641" customFormat="1"/>
    <row r="4274" s="641" customFormat="1"/>
    <row r="4275" s="641" customFormat="1"/>
    <row r="4276" s="641" customFormat="1"/>
    <row r="4277" s="641" customFormat="1"/>
    <row r="4278" s="641" customFormat="1"/>
    <row r="4279" s="641" customFormat="1"/>
    <row r="4280" s="641" customFormat="1"/>
    <row r="4281" s="641" customFormat="1"/>
    <row r="4282" s="641" customFormat="1"/>
    <row r="4283" s="641" customFormat="1"/>
    <row r="4284" s="641" customFormat="1"/>
    <row r="4285" s="641" customFormat="1"/>
    <row r="4286" s="641" customFormat="1"/>
    <row r="4287" s="641" customFormat="1"/>
    <row r="4288" s="641" customFormat="1"/>
    <row r="4289" s="641" customFormat="1"/>
    <row r="4290" s="641" customFormat="1"/>
    <row r="4291" s="641" customFormat="1"/>
    <row r="4292" s="641" customFormat="1"/>
    <row r="4293" s="641" customFormat="1"/>
    <row r="4294" s="641" customFormat="1"/>
    <row r="4295" s="641" customFormat="1"/>
    <row r="4296" s="641" customFormat="1"/>
    <row r="4297" s="641" customFormat="1"/>
    <row r="4298" s="641" customFormat="1"/>
    <row r="4299" s="641" customFormat="1"/>
    <row r="4300" s="641" customFormat="1"/>
    <row r="4301" s="641" customFormat="1"/>
    <row r="4302" s="641" customFormat="1"/>
    <row r="4303" s="641" customFormat="1"/>
    <row r="4304" s="641" customFormat="1"/>
    <row r="4305" s="641" customFormat="1"/>
    <row r="4306" s="641" customFormat="1"/>
    <row r="4307" s="641" customFormat="1"/>
    <row r="4308" s="641" customFormat="1"/>
    <row r="4309" s="641" customFormat="1"/>
    <row r="4310" s="641" customFormat="1"/>
    <row r="4311" s="641" customFormat="1"/>
    <row r="4312" s="641" customFormat="1"/>
    <row r="4313" s="641" customFormat="1"/>
    <row r="4314" s="641" customFormat="1"/>
    <row r="4315" s="641" customFormat="1"/>
    <row r="4316" s="641" customFormat="1"/>
    <row r="4317" s="641" customFormat="1"/>
    <row r="4318" s="641" customFormat="1"/>
    <row r="4319" s="641" customFormat="1"/>
    <row r="4320" s="641" customFormat="1"/>
    <row r="4321" s="641" customFormat="1"/>
    <row r="4322" s="641" customFormat="1"/>
    <row r="4323" s="641" customFormat="1"/>
    <row r="4324" s="641" customFormat="1"/>
    <row r="4325" s="641" customFormat="1"/>
    <row r="4326" s="641" customFormat="1"/>
    <row r="4327" s="641" customFormat="1"/>
    <row r="4328" s="641" customFormat="1"/>
    <row r="4329" s="641" customFormat="1"/>
    <row r="4330" s="641" customFormat="1"/>
    <row r="4331" s="641" customFormat="1"/>
    <row r="4332" s="641" customFormat="1"/>
    <row r="4333" s="641" customFormat="1"/>
    <row r="4334" s="641" customFormat="1"/>
    <row r="4335" s="641" customFormat="1"/>
    <row r="4336" s="641" customFormat="1"/>
    <row r="4337" s="641" customFormat="1"/>
    <row r="4338" s="641" customFormat="1"/>
    <row r="4339" s="641" customFormat="1"/>
    <row r="4340" s="641" customFormat="1"/>
    <row r="4341" s="641" customFormat="1"/>
    <row r="4342" s="641" customFormat="1"/>
    <row r="4343" s="641" customFormat="1"/>
    <row r="4344" s="641" customFormat="1"/>
    <row r="4345" s="641" customFormat="1"/>
    <row r="4346" s="641" customFormat="1"/>
    <row r="4347" s="641" customFormat="1"/>
    <row r="4348" s="641" customFormat="1"/>
    <row r="4349" s="641" customFormat="1"/>
    <row r="4350" s="641" customFormat="1"/>
    <row r="4351" s="641" customFormat="1"/>
    <row r="4352" s="641" customFormat="1"/>
    <row r="4353" s="641" customFormat="1"/>
    <row r="4354" s="641" customFormat="1"/>
    <row r="4355" s="641" customFormat="1"/>
    <row r="4356" s="641" customFormat="1"/>
    <row r="4357" s="641" customFormat="1"/>
    <row r="4358" s="641" customFormat="1"/>
    <row r="4359" s="641" customFormat="1"/>
    <row r="4360" s="641" customFormat="1"/>
    <row r="4361" s="641" customFormat="1"/>
    <row r="4362" s="641" customFormat="1"/>
    <row r="4363" s="641" customFormat="1"/>
    <row r="4364" s="641" customFormat="1"/>
    <row r="4365" s="641" customFormat="1"/>
    <row r="4366" s="641" customFormat="1"/>
    <row r="4367" s="641" customFormat="1"/>
    <row r="4368" s="641" customFormat="1"/>
    <row r="4369" s="641" customFormat="1"/>
    <row r="4370" s="641" customFormat="1"/>
    <row r="4371" s="641" customFormat="1"/>
    <row r="4372" s="641" customFormat="1"/>
    <row r="4373" s="641" customFormat="1"/>
    <row r="4374" s="641" customFormat="1"/>
    <row r="4375" s="641" customFormat="1"/>
    <row r="4376" s="641" customFormat="1"/>
    <row r="4377" s="641" customFormat="1"/>
    <row r="4378" s="641" customFormat="1"/>
    <row r="4379" s="641" customFormat="1"/>
    <row r="4380" s="641" customFormat="1"/>
    <row r="4381" s="641" customFormat="1"/>
    <row r="4382" s="641" customFormat="1"/>
    <row r="4383" s="641" customFormat="1"/>
    <row r="4384" s="641" customFormat="1"/>
    <row r="4385" s="641" customFormat="1"/>
    <row r="4386" s="641" customFormat="1"/>
    <row r="4387" s="641" customFormat="1"/>
    <row r="4388" s="641" customFormat="1"/>
    <row r="4389" s="641" customFormat="1"/>
    <row r="4390" s="641" customFormat="1"/>
    <row r="4391" s="641" customFormat="1"/>
    <row r="4392" s="641" customFormat="1"/>
    <row r="4393" s="641" customFormat="1"/>
    <row r="4394" s="641" customFormat="1"/>
    <row r="4395" s="641" customFormat="1"/>
    <row r="4396" s="641" customFormat="1"/>
    <row r="4397" s="641" customFormat="1"/>
    <row r="4398" s="641" customFormat="1"/>
    <row r="4399" s="641" customFormat="1"/>
    <row r="4400" s="641" customFormat="1"/>
    <row r="4401" s="641" customFormat="1"/>
    <row r="4402" s="641" customFormat="1"/>
    <row r="4403" s="641" customFormat="1"/>
    <row r="4404" s="641" customFormat="1"/>
    <row r="4405" s="641" customFormat="1"/>
    <row r="4406" s="641" customFormat="1"/>
    <row r="4407" s="641" customFormat="1"/>
    <row r="4408" s="641" customFormat="1"/>
    <row r="4409" s="641" customFormat="1"/>
    <row r="4410" s="641" customFormat="1"/>
    <row r="4411" s="641" customFormat="1"/>
    <row r="4412" s="641" customFormat="1"/>
    <row r="4413" s="641" customFormat="1"/>
    <row r="4414" s="641" customFormat="1"/>
    <row r="4415" s="641" customFormat="1"/>
    <row r="4416" s="641" customFormat="1"/>
    <row r="4417" s="641" customFormat="1"/>
    <row r="4418" s="641" customFormat="1"/>
    <row r="4419" s="641" customFormat="1"/>
    <row r="4420" s="641" customFormat="1"/>
    <row r="4421" s="641" customFormat="1"/>
    <row r="4422" s="641" customFormat="1"/>
    <row r="4423" s="641" customFormat="1"/>
    <row r="4424" s="641" customFormat="1"/>
    <row r="4425" s="641" customFormat="1"/>
    <row r="4426" s="641" customFormat="1"/>
    <row r="4427" s="641" customFormat="1"/>
    <row r="4428" s="641" customFormat="1"/>
    <row r="4429" s="641" customFormat="1"/>
    <row r="4430" s="641" customFormat="1"/>
    <row r="4431" s="641" customFormat="1"/>
    <row r="4432" s="641" customFormat="1"/>
    <row r="4433" s="641" customFormat="1"/>
    <row r="4434" s="641" customFormat="1"/>
    <row r="4435" s="641" customFormat="1"/>
    <row r="4436" s="641" customFormat="1"/>
    <row r="4437" s="641" customFormat="1"/>
    <row r="4438" s="641" customFormat="1"/>
    <row r="4439" s="641" customFormat="1"/>
    <row r="4440" s="641" customFormat="1"/>
    <row r="4441" s="641" customFormat="1"/>
    <row r="4442" s="641" customFormat="1"/>
    <row r="4443" s="641" customFormat="1"/>
    <row r="4444" s="641" customFormat="1"/>
    <row r="4445" s="641" customFormat="1"/>
    <row r="4446" s="641" customFormat="1"/>
    <row r="4447" s="641" customFormat="1"/>
    <row r="4448" s="641" customFormat="1"/>
    <row r="4449" s="641" customFormat="1"/>
    <row r="4450" s="641" customFormat="1"/>
    <row r="4451" s="641" customFormat="1"/>
    <row r="4452" s="641" customFormat="1"/>
    <row r="4453" s="641" customFormat="1"/>
    <row r="4454" s="641" customFormat="1"/>
    <row r="4455" s="641" customFormat="1"/>
    <row r="4456" s="641" customFormat="1"/>
    <row r="4457" s="641" customFormat="1"/>
    <row r="4458" s="641" customFormat="1"/>
    <row r="4459" s="641" customFormat="1"/>
    <row r="4460" s="641" customFormat="1"/>
    <row r="4461" s="641" customFormat="1"/>
    <row r="4462" s="641" customFormat="1"/>
    <row r="4463" s="641" customFormat="1"/>
    <row r="4464" s="641" customFormat="1"/>
    <row r="4465" s="641" customFormat="1"/>
    <row r="4466" s="641" customFormat="1"/>
    <row r="4467" s="641" customFormat="1"/>
    <row r="4468" s="641" customFormat="1"/>
    <row r="4469" s="641" customFormat="1"/>
    <row r="4470" s="641" customFormat="1"/>
    <row r="4471" s="641" customFormat="1"/>
    <row r="4472" s="641" customFormat="1"/>
    <row r="4473" s="641" customFormat="1"/>
    <row r="4474" s="641" customFormat="1"/>
    <row r="4475" s="641" customFormat="1"/>
    <row r="4476" s="641" customFormat="1"/>
    <row r="4477" s="641" customFormat="1"/>
    <row r="4478" s="641" customFormat="1"/>
    <row r="4479" s="641" customFormat="1"/>
    <row r="4480" s="641" customFormat="1"/>
    <row r="4481" s="641" customFormat="1"/>
    <row r="4482" s="641" customFormat="1"/>
    <row r="4483" s="641" customFormat="1"/>
    <row r="4484" s="641" customFormat="1"/>
    <row r="4485" s="641" customFormat="1"/>
    <row r="4486" s="641" customFormat="1"/>
    <row r="4487" s="641" customFormat="1"/>
    <row r="4488" s="641" customFormat="1"/>
    <row r="4489" s="641" customFormat="1"/>
    <row r="4490" s="641" customFormat="1"/>
    <row r="4491" s="641" customFormat="1"/>
    <row r="4492" s="641" customFormat="1"/>
    <row r="4493" s="641" customFormat="1"/>
    <row r="4494" s="641" customFormat="1"/>
    <row r="4495" s="641" customFormat="1"/>
    <row r="4496" s="641" customFormat="1"/>
    <row r="4497" s="641" customFormat="1"/>
    <row r="4498" s="641" customFormat="1"/>
    <row r="4499" s="641" customFormat="1"/>
    <row r="4500" s="641" customFormat="1"/>
    <row r="4501" s="641" customFormat="1"/>
    <row r="4502" s="641" customFormat="1"/>
    <row r="4503" s="641" customFormat="1"/>
    <row r="4504" s="641" customFormat="1"/>
    <row r="4505" s="641" customFormat="1"/>
    <row r="4506" s="641" customFormat="1"/>
    <row r="4507" s="641" customFormat="1"/>
    <row r="4508" s="641" customFormat="1"/>
    <row r="4509" s="641" customFormat="1"/>
    <row r="4510" s="641" customFormat="1"/>
    <row r="4511" s="641" customFormat="1"/>
    <row r="4512" s="641" customFormat="1"/>
    <row r="4513" s="641" customFormat="1"/>
    <row r="4514" s="641" customFormat="1"/>
    <row r="4515" s="641" customFormat="1"/>
    <row r="4516" s="641" customFormat="1"/>
    <row r="4517" s="641" customFormat="1"/>
    <row r="4518" s="641" customFormat="1"/>
    <row r="4519" s="641" customFormat="1"/>
    <row r="4520" s="641" customFormat="1"/>
    <row r="4521" s="641" customFormat="1"/>
    <row r="4522" s="641" customFormat="1"/>
    <row r="4523" s="641" customFormat="1"/>
    <row r="4524" s="641" customFormat="1"/>
    <row r="4525" s="641" customFormat="1"/>
    <row r="4526" s="641" customFormat="1"/>
    <row r="4527" s="641" customFormat="1"/>
    <row r="4528" s="641" customFormat="1"/>
    <row r="4529" s="641" customFormat="1"/>
    <row r="4530" s="641" customFormat="1"/>
    <row r="4531" s="641" customFormat="1"/>
    <row r="4532" s="641" customFormat="1"/>
    <row r="4533" s="641" customFormat="1"/>
    <row r="4534" s="641" customFormat="1"/>
    <row r="4535" s="641" customFormat="1"/>
    <row r="4536" s="641" customFormat="1"/>
    <row r="4537" s="641" customFormat="1"/>
    <row r="4538" s="641" customFormat="1"/>
    <row r="4539" s="641" customFormat="1"/>
    <row r="4540" s="641" customFormat="1"/>
    <row r="4541" s="641" customFormat="1"/>
    <row r="4542" s="641" customFormat="1"/>
    <row r="4543" s="641" customFormat="1"/>
    <row r="4544" s="641" customFormat="1"/>
    <row r="4545" s="641" customFormat="1"/>
    <row r="4546" s="641" customFormat="1"/>
    <row r="4547" s="641" customFormat="1"/>
    <row r="4548" s="641" customFormat="1"/>
    <row r="4549" s="641" customFormat="1"/>
    <row r="4550" s="641" customFormat="1"/>
    <row r="4551" s="641" customFormat="1"/>
    <row r="4552" s="641" customFormat="1"/>
    <row r="4553" s="641" customFormat="1"/>
    <row r="4554" s="641" customFormat="1"/>
    <row r="4555" s="641" customFormat="1"/>
    <row r="4556" s="641" customFormat="1"/>
    <row r="4557" s="641" customFormat="1"/>
    <row r="4558" s="641" customFormat="1"/>
    <row r="4559" s="641" customFormat="1"/>
    <row r="4560" s="641" customFormat="1"/>
    <row r="4561" s="641" customFormat="1"/>
    <row r="4562" s="641" customFormat="1"/>
    <row r="4563" s="641" customFormat="1"/>
    <row r="4564" s="641" customFormat="1"/>
    <row r="4565" s="641" customFormat="1"/>
    <row r="4566" s="641" customFormat="1"/>
    <row r="4567" s="641" customFormat="1"/>
    <row r="4568" s="641" customFormat="1"/>
    <row r="4569" s="641" customFormat="1"/>
    <row r="4570" s="641" customFormat="1"/>
    <row r="4571" s="641" customFormat="1"/>
    <row r="4572" s="641" customFormat="1"/>
    <row r="4573" s="641" customFormat="1"/>
    <row r="4574" s="641" customFormat="1"/>
    <row r="4575" s="641" customFormat="1"/>
    <row r="4576" s="641" customFormat="1"/>
    <row r="4577" s="641" customFormat="1"/>
    <row r="4578" s="641" customFormat="1"/>
    <row r="4579" s="641" customFormat="1"/>
    <row r="4580" s="641" customFormat="1"/>
    <row r="4581" s="641" customFormat="1"/>
    <row r="4582" s="641" customFormat="1"/>
    <row r="4583" s="641" customFormat="1"/>
    <row r="4584" s="641" customFormat="1"/>
    <row r="4585" s="641" customFormat="1"/>
    <row r="4586" s="641" customFormat="1"/>
    <row r="4587" s="641" customFormat="1"/>
    <row r="4588" s="641" customFormat="1"/>
    <row r="4589" s="641" customFormat="1"/>
    <row r="4590" s="641" customFormat="1"/>
    <row r="4591" s="641" customFormat="1"/>
    <row r="4592" s="641" customFormat="1"/>
    <row r="4593" s="641" customFormat="1"/>
    <row r="4594" s="641" customFormat="1"/>
    <row r="4595" s="641" customFormat="1"/>
    <row r="4596" s="641" customFormat="1"/>
    <row r="4597" s="641" customFormat="1"/>
    <row r="4598" s="641" customFormat="1"/>
    <row r="4599" s="641" customFormat="1"/>
    <row r="4600" s="641" customFormat="1"/>
    <row r="4601" s="641" customFormat="1"/>
    <row r="4602" s="641" customFormat="1"/>
    <row r="4603" s="641" customFormat="1"/>
    <row r="4604" s="641" customFormat="1"/>
    <row r="4605" s="641" customFormat="1"/>
    <row r="4606" s="641" customFormat="1"/>
    <row r="4607" s="641" customFormat="1"/>
    <row r="4608" s="641" customFormat="1"/>
    <row r="4609" s="641" customFormat="1"/>
    <row r="4610" s="641" customFormat="1"/>
    <row r="4611" s="641" customFormat="1"/>
    <row r="4612" s="641" customFormat="1"/>
    <row r="4613" s="641" customFormat="1"/>
    <row r="4614" s="641" customFormat="1"/>
    <row r="4615" s="641" customFormat="1"/>
    <row r="4616" s="641" customFormat="1"/>
    <row r="4617" s="641" customFormat="1"/>
    <row r="4618" s="641" customFormat="1"/>
    <row r="4619" s="641" customFormat="1"/>
    <row r="4620" s="641" customFormat="1"/>
    <row r="4621" s="641" customFormat="1"/>
    <row r="4622" s="641" customFormat="1"/>
    <row r="4623" s="641" customFormat="1"/>
    <row r="4624" s="641" customFormat="1"/>
    <row r="4625" s="641" customFormat="1"/>
    <row r="4626" s="641" customFormat="1"/>
    <row r="4627" s="641" customFormat="1"/>
    <row r="4628" s="641" customFormat="1"/>
    <row r="4629" s="641" customFormat="1"/>
    <row r="4630" s="641" customFormat="1"/>
    <row r="4631" s="641" customFormat="1"/>
    <row r="4632" s="641" customFormat="1"/>
    <row r="4633" s="641" customFormat="1"/>
    <row r="4634" s="641" customFormat="1"/>
    <row r="4635" s="641" customFormat="1"/>
    <row r="4636" s="641" customFormat="1"/>
    <row r="4637" s="641" customFormat="1"/>
    <row r="4638" s="641" customFormat="1"/>
    <row r="4639" s="641" customFormat="1"/>
    <row r="4640" s="641" customFormat="1"/>
    <row r="4641" s="641" customFormat="1"/>
    <row r="4642" s="641" customFormat="1"/>
    <row r="4643" s="641" customFormat="1"/>
    <row r="4644" s="641" customFormat="1"/>
    <row r="4645" s="641" customFormat="1"/>
    <row r="4646" s="641" customFormat="1"/>
    <row r="4647" s="641" customFormat="1"/>
    <row r="4648" s="641" customFormat="1"/>
    <row r="4649" s="641" customFormat="1"/>
    <row r="4650" s="641" customFormat="1"/>
    <row r="4651" s="641" customFormat="1"/>
    <row r="4652" s="641" customFormat="1"/>
    <row r="4653" s="641" customFormat="1"/>
    <row r="4654" s="641" customFormat="1"/>
    <row r="4655" s="641" customFormat="1"/>
    <row r="4656" s="641" customFormat="1"/>
    <row r="4657" s="641" customFormat="1"/>
    <row r="4658" s="641" customFormat="1"/>
    <row r="4659" s="641" customFormat="1"/>
    <row r="4660" s="641" customFormat="1"/>
    <row r="4661" s="641" customFormat="1"/>
    <row r="4662" s="641" customFormat="1"/>
    <row r="4663" s="641" customFormat="1"/>
    <row r="4664" s="641" customFormat="1"/>
    <row r="4665" s="641" customFormat="1"/>
    <row r="4666" s="641" customFormat="1"/>
    <row r="4667" s="641" customFormat="1"/>
    <row r="4668" s="641" customFormat="1"/>
    <row r="4669" s="641" customFormat="1"/>
    <row r="4670" s="641" customFormat="1"/>
    <row r="4671" s="641" customFormat="1"/>
    <row r="4672" s="641" customFormat="1"/>
    <row r="4673" s="641" customFormat="1"/>
    <row r="4674" s="641" customFormat="1"/>
    <row r="4675" s="641" customFormat="1"/>
    <row r="4676" s="641" customFormat="1"/>
    <row r="4677" s="641" customFormat="1"/>
    <row r="4678" s="641" customFormat="1"/>
    <row r="4679" s="641" customFormat="1"/>
    <row r="4680" s="641" customFormat="1"/>
    <row r="4681" s="641" customFormat="1"/>
    <row r="4682" s="641" customFormat="1"/>
    <row r="4683" s="641" customFormat="1"/>
    <row r="4684" s="641" customFormat="1"/>
    <row r="4685" s="641" customFormat="1"/>
    <row r="4686" s="641" customFormat="1"/>
    <row r="4687" s="641" customFormat="1"/>
    <row r="4688" s="641" customFormat="1"/>
    <row r="4689" s="641" customFormat="1"/>
    <row r="4690" s="641" customFormat="1"/>
    <row r="4691" s="641" customFormat="1"/>
    <row r="4692" s="641" customFormat="1"/>
    <row r="4693" s="641" customFormat="1"/>
    <row r="4694" s="641" customFormat="1"/>
    <row r="4695" s="641" customFormat="1"/>
    <row r="4696" s="641" customFormat="1"/>
    <row r="4697" s="641" customFormat="1"/>
    <row r="4698" s="641" customFormat="1"/>
    <row r="4699" s="641" customFormat="1"/>
    <row r="4700" s="641" customFormat="1"/>
    <row r="4701" s="641" customFormat="1"/>
    <row r="4702" s="641" customFormat="1"/>
    <row r="4703" s="641" customFormat="1"/>
    <row r="4704" s="641" customFormat="1"/>
    <row r="4705" s="641" customFormat="1"/>
    <row r="4706" s="641" customFormat="1"/>
    <row r="4707" s="641" customFormat="1"/>
    <row r="4708" s="641" customFormat="1"/>
    <row r="4709" s="641" customFormat="1"/>
    <row r="4710" s="641" customFormat="1"/>
    <row r="4711" s="641" customFormat="1"/>
    <row r="4712" s="641" customFormat="1"/>
    <row r="4713" s="641" customFormat="1"/>
    <row r="4714" s="641" customFormat="1"/>
    <row r="4715" s="641" customFormat="1"/>
    <row r="4716" s="641" customFormat="1"/>
    <row r="4717" s="641" customFormat="1"/>
    <row r="4718" s="641" customFormat="1"/>
    <row r="4719" s="641" customFormat="1"/>
    <row r="4720" s="641" customFormat="1"/>
    <row r="4721" s="641" customFormat="1"/>
    <row r="4722" s="641" customFormat="1"/>
    <row r="4723" s="641" customFormat="1"/>
    <row r="4724" s="641" customFormat="1"/>
    <row r="4725" s="641" customFormat="1"/>
    <row r="4726" s="641" customFormat="1"/>
    <row r="4727" s="641" customFormat="1"/>
    <row r="4728" s="641" customFormat="1"/>
    <row r="4729" s="641" customFormat="1"/>
    <row r="4730" s="641" customFormat="1"/>
    <row r="4731" s="641" customFormat="1"/>
    <row r="4732" s="641" customFormat="1"/>
    <row r="4733" s="641" customFormat="1"/>
    <row r="4734" s="641" customFormat="1"/>
    <row r="4735" s="641" customFormat="1"/>
    <row r="4736" s="641" customFormat="1"/>
    <row r="4737" s="641" customFormat="1"/>
    <row r="4738" s="641" customFormat="1"/>
    <row r="4739" s="641" customFormat="1"/>
    <row r="4740" s="641" customFormat="1"/>
    <row r="4741" s="641" customFormat="1"/>
    <row r="4742" s="641" customFormat="1"/>
    <row r="4743" s="641" customFormat="1"/>
    <row r="4744" s="641" customFormat="1"/>
    <row r="4745" s="641" customFormat="1"/>
    <row r="4746" s="641" customFormat="1"/>
    <row r="4747" s="641" customFormat="1"/>
    <row r="4748" s="641" customFormat="1"/>
    <row r="4749" s="641" customFormat="1"/>
    <row r="4750" s="641" customFormat="1"/>
    <row r="4751" s="641" customFormat="1"/>
    <row r="4752" s="641" customFormat="1"/>
    <row r="4753" s="641" customFormat="1"/>
    <row r="4754" s="641" customFormat="1"/>
    <row r="4755" s="641" customFormat="1"/>
    <row r="4756" s="641" customFormat="1"/>
    <row r="4757" s="641" customFormat="1"/>
    <row r="4758" s="641" customFormat="1"/>
    <row r="4759" s="641" customFormat="1"/>
    <row r="4760" s="641" customFormat="1"/>
    <row r="4761" s="641" customFormat="1"/>
    <row r="4762" s="641" customFormat="1"/>
    <row r="4763" s="641" customFormat="1"/>
    <row r="4764" s="641" customFormat="1"/>
    <row r="4765" s="641" customFormat="1"/>
    <row r="4766" s="641" customFormat="1"/>
    <row r="4767" s="641" customFormat="1"/>
    <row r="4768" s="641" customFormat="1"/>
    <row r="4769" s="641" customFormat="1"/>
    <row r="4770" s="641" customFormat="1"/>
    <row r="4771" s="641" customFormat="1"/>
    <row r="4772" s="641" customFormat="1"/>
    <row r="4773" s="641" customFormat="1"/>
    <row r="4774" s="641" customFormat="1"/>
    <row r="4775" s="641" customFormat="1"/>
    <row r="4776" s="641" customFormat="1"/>
    <row r="4777" s="641" customFormat="1"/>
    <row r="4778" s="641" customFormat="1"/>
    <row r="4779" s="641" customFormat="1"/>
    <row r="4780" s="641" customFormat="1"/>
    <row r="4781" s="641" customFormat="1"/>
    <row r="4782" s="641" customFormat="1"/>
    <row r="4783" s="641" customFormat="1"/>
    <row r="4784" s="641" customFormat="1"/>
    <row r="4785" s="641" customFormat="1"/>
    <row r="4786" s="641" customFormat="1"/>
    <row r="4787" s="641" customFormat="1"/>
    <row r="4788" s="641" customFormat="1"/>
    <row r="4789" s="641" customFormat="1"/>
    <row r="4790" s="641" customFormat="1"/>
    <row r="4791" s="641" customFormat="1"/>
    <row r="4792" s="641" customFormat="1"/>
    <row r="4793" s="641" customFormat="1"/>
    <row r="4794" s="641" customFormat="1"/>
    <row r="4795" s="641" customFormat="1"/>
    <row r="4796" s="641" customFormat="1"/>
    <row r="4797" s="641" customFormat="1"/>
    <row r="4798" s="641" customFormat="1"/>
    <row r="4799" s="641" customFormat="1"/>
    <row r="4800" s="641" customFormat="1"/>
    <row r="4801" s="641" customFormat="1"/>
    <row r="4802" s="641" customFormat="1"/>
    <row r="4803" s="641" customFormat="1"/>
    <row r="4804" s="641" customFormat="1"/>
    <row r="4805" s="641" customFormat="1"/>
    <row r="4806" s="641" customFormat="1"/>
    <row r="4807" s="641" customFormat="1"/>
    <row r="4808" s="641" customFormat="1"/>
    <row r="4809" s="641" customFormat="1"/>
    <row r="4810" s="641" customFormat="1"/>
    <row r="4811" s="641" customFormat="1"/>
    <row r="4812" s="641" customFormat="1"/>
    <row r="4813" s="641" customFormat="1"/>
    <row r="4814" s="641" customFormat="1"/>
    <row r="4815" s="641" customFormat="1"/>
    <row r="4816" s="641" customFormat="1"/>
    <row r="4817" s="641" customFormat="1"/>
    <row r="4818" s="641" customFormat="1"/>
    <row r="4819" s="641" customFormat="1"/>
    <row r="4820" s="641" customFormat="1"/>
    <row r="4821" s="641" customFormat="1"/>
    <row r="4822" s="641" customFormat="1"/>
    <row r="4823" s="641" customFormat="1"/>
    <row r="4824" s="641" customFormat="1"/>
    <row r="4825" s="641" customFormat="1"/>
    <row r="4826" s="641" customFormat="1"/>
    <row r="4827" s="641" customFormat="1"/>
    <row r="4828" s="641" customFormat="1"/>
    <row r="4829" s="641" customFormat="1"/>
    <row r="4830" s="641" customFormat="1"/>
    <row r="4831" s="641" customFormat="1"/>
    <row r="4832" s="641" customFormat="1"/>
    <row r="4833" s="641" customFormat="1"/>
    <row r="4834" s="641" customFormat="1"/>
    <row r="4835" s="641" customFormat="1"/>
    <row r="4836" s="641" customFormat="1"/>
    <row r="4837" s="641" customFormat="1"/>
    <row r="4838" s="641" customFormat="1"/>
    <row r="4839" s="641" customFormat="1"/>
    <row r="4840" s="641" customFormat="1"/>
    <row r="4841" s="641" customFormat="1"/>
    <row r="4842" s="641" customFormat="1"/>
    <row r="4843" s="641" customFormat="1"/>
    <row r="4844" s="641" customFormat="1"/>
    <row r="4845" s="641" customFormat="1"/>
    <row r="4846" s="641" customFormat="1"/>
    <row r="4847" s="641" customFormat="1"/>
    <row r="4848" s="641" customFormat="1"/>
    <row r="4849" s="641" customFormat="1"/>
    <row r="4850" s="641" customFormat="1"/>
    <row r="4851" s="641" customFormat="1"/>
    <row r="4852" s="641" customFormat="1"/>
    <row r="4853" s="641" customFormat="1"/>
    <row r="4854" s="641" customFormat="1"/>
    <row r="4855" s="641" customFormat="1"/>
    <row r="4856" s="641" customFormat="1"/>
    <row r="4857" s="641" customFormat="1"/>
    <row r="4858" s="641" customFormat="1"/>
    <row r="4859" s="641" customFormat="1"/>
    <row r="4860" s="641" customFormat="1"/>
    <row r="4861" s="641" customFormat="1"/>
    <row r="4862" s="641" customFormat="1"/>
    <row r="4863" s="641" customFormat="1"/>
    <row r="4864" s="641" customFormat="1"/>
    <row r="4865" s="641" customFormat="1"/>
    <row r="4866" s="641" customFormat="1"/>
    <row r="4867" s="641" customFormat="1"/>
    <row r="4868" s="641" customFormat="1"/>
    <row r="4869" s="641" customFormat="1"/>
    <row r="4870" s="641" customFormat="1"/>
    <row r="4871" s="641" customFormat="1"/>
    <row r="4872" s="641" customFormat="1"/>
    <row r="4873" s="641" customFormat="1"/>
    <row r="4874" s="641" customFormat="1"/>
    <row r="4875" s="641" customFormat="1"/>
    <row r="4876" s="641" customFormat="1"/>
    <row r="4877" s="641" customFormat="1"/>
    <row r="4878" s="641" customFormat="1"/>
    <row r="4879" s="641" customFormat="1"/>
    <row r="4880" s="641" customFormat="1"/>
    <row r="4881" s="641" customFormat="1"/>
    <row r="4882" s="641" customFormat="1"/>
    <row r="4883" s="641" customFormat="1"/>
    <row r="4884" s="641" customFormat="1"/>
    <row r="4885" s="641" customFormat="1"/>
    <row r="4886" s="641" customFormat="1"/>
    <row r="4887" s="641" customFormat="1"/>
    <row r="4888" s="641" customFormat="1"/>
    <row r="4889" s="641" customFormat="1"/>
    <row r="4890" s="641" customFormat="1"/>
    <row r="4891" s="641" customFormat="1"/>
    <row r="4892" s="641" customFormat="1"/>
    <row r="4893" s="641" customFormat="1"/>
    <row r="4894" s="641" customFormat="1"/>
    <row r="4895" s="641" customFormat="1"/>
    <row r="4896" s="641" customFormat="1"/>
    <row r="4897" s="641" customFormat="1"/>
    <row r="4898" s="641" customFormat="1"/>
    <row r="4899" s="641" customFormat="1"/>
    <row r="4900" s="641" customFormat="1"/>
    <row r="4901" s="641" customFormat="1"/>
    <row r="4902" s="641" customFormat="1"/>
    <row r="4903" s="641" customFormat="1"/>
    <row r="4904" s="641" customFormat="1"/>
    <row r="4905" s="641" customFormat="1"/>
    <row r="4906" s="641" customFormat="1"/>
    <row r="4907" s="641" customFormat="1"/>
    <row r="4908" s="641" customFormat="1"/>
    <row r="4909" s="641" customFormat="1"/>
    <row r="4910" s="641" customFormat="1"/>
    <row r="4911" s="641" customFormat="1"/>
    <row r="4912" s="641" customFormat="1"/>
    <row r="4913" s="641" customFormat="1"/>
    <row r="4914" s="641" customFormat="1"/>
    <row r="4915" s="641" customFormat="1"/>
    <row r="4916" s="641" customFormat="1"/>
    <row r="4917" s="641" customFormat="1"/>
    <row r="4918" s="641" customFormat="1"/>
    <row r="4919" s="641" customFormat="1"/>
    <row r="4920" s="641" customFormat="1"/>
    <row r="4921" s="641" customFormat="1"/>
    <row r="4922" s="641" customFormat="1"/>
    <row r="4923" s="641" customFormat="1"/>
    <row r="4924" s="641" customFormat="1"/>
    <row r="4925" s="641" customFormat="1"/>
    <row r="4926" s="641" customFormat="1"/>
    <row r="4927" s="641" customFormat="1"/>
    <row r="4928" s="641" customFormat="1"/>
    <row r="4929" s="641" customFormat="1"/>
    <row r="4930" s="641" customFormat="1"/>
    <row r="4931" s="641" customFormat="1"/>
    <row r="4932" s="641" customFormat="1"/>
    <row r="4933" s="641" customFormat="1"/>
    <row r="4934" s="641" customFormat="1"/>
    <row r="4935" s="641" customFormat="1"/>
    <row r="4936" s="641" customFormat="1"/>
    <row r="4937" s="641" customFormat="1"/>
    <row r="4938" s="641" customFormat="1"/>
    <row r="4939" s="641" customFormat="1"/>
    <row r="4940" s="641" customFormat="1"/>
    <row r="4941" s="641" customFormat="1"/>
    <row r="4942" s="641" customFormat="1"/>
    <row r="4943" s="641" customFormat="1"/>
    <row r="4944" s="641" customFormat="1"/>
    <row r="4945" s="641" customFormat="1"/>
    <row r="4946" s="641" customFormat="1"/>
    <row r="4947" s="641" customFormat="1"/>
    <row r="4948" s="641" customFormat="1"/>
    <row r="4949" s="641" customFormat="1"/>
    <row r="4950" s="641" customFormat="1"/>
    <row r="4951" s="641" customFormat="1"/>
    <row r="4952" s="641" customFormat="1"/>
    <row r="4953" s="641" customFormat="1"/>
    <row r="4954" s="641" customFormat="1"/>
    <row r="4955" s="641" customFormat="1"/>
    <row r="4956" s="641" customFormat="1"/>
    <row r="4957" s="641" customFormat="1"/>
    <row r="4958" s="641" customFormat="1"/>
    <row r="4959" s="641" customFormat="1"/>
    <row r="4960" s="641" customFormat="1"/>
    <row r="4961" s="641" customFormat="1"/>
    <row r="4962" s="641" customFormat="1"/>
    <row r="4963" s="641" customFormat="1"/>
    <row r="4964" s="641" customFormat="1"/>
    <row r="4965" s="641" customFormat="1"/>
    <row r="4966" s="641" customFormat="1"/>
    <row r="4967" s="641" customFormat="1"/>
    <row r="4968" s="641" customFormat="1"/>
    <row r="4969" s="641" customFormat="1"/>
    <row r="4970" s="641" customFormat="1"/>
    <row r="4971" s="641" customFormat="1"/>
    <row r="4972" s="641" customFormat="1"/>
    <row r="4973" s="641" customFormat="1"/>
    <row r="4974" s="641" customFormat="1"/>
    <row r="4975" s="641" customFormat="1"/>
    <row r="4976" s="641" customFormat="1"/>
    <row r="4977" s="641" customFormat="1"/>
    <row r="4978" s="641" customFormat="1"/>
    <row r="4979" s="641" customFormat="1"/>
    <row r="4980" s="641" customFormat="1"/>
    <row r="4981" s="641" customFormat="1"/>
    <row r="4982" s="641" customFormat="1"/>
    <row r="4983" s="641" customFormat="1"/>
    <row r="4984" s="641" customFormat="1"/>
    <row r="4985" s="641" customFormat="1"/>
    <row r="4986" s="641" customFormat="1"/>
    <row r="4987" s="641" customFormat="1"/>
    <row r="4988" s="641" customFormat="1"/>
    <row r="4989" s="641" customFormat="1"/>
    <row r="4990" s="641" customFormat="1"/>
    <row r="4991" s="641" customFormat="1"/>
    <row r="4992" s="641" customFormat="1"/>
    <row r="4993" s="641" customFormat="1"/>
    <row r="4994" s="641" customFormat="1"/>
    <row r="4995" s="641" customFormat="1"/>
    <row r="4996" s="641" customFormat="1"/>
    <row r="4997" s="641" customFormat="1"/>
    <row r="4998" s="641" customFormat="1"/>
    <row r="4999" s="641" customFormat="1"/>
    <row r="5000" s="641" customFormat="1"/>
    <row r="5001" s="641" customFormat="1"/>
    <row r="5002" s="641" customFormat="1"/>
    <row r="5003" s="641" customFormat="1"/>
    <row r="5004" s="641" customFormat="1"/>
    <row r="5005" s="641" customFormat="1"/>
    <row r="5006" s="641" customFormat="1"/>
    <row r="5007" s="641" customFormat="1"/>
    <row r="5008" s="641" customFormat="1"/>
    <row r="5009" s="641" customFormat="1"/>
    <row r="5010" s="641" customFormat="1"/>
    <row r="5011" s="641" customFormat="1"/>
    <row r="5012" s="641" customFormat="1"/>
    <row r="5013" s="641" customFormat="1"/>
    <row r="5014" s="641" customFormat="1"/>
    <row r="5015" s="641" customFormat="1"/>
    <row r="5016" s="641" customFormat="1"/>
    <row r="5017" s="641" customFormat="1"/>
    <row r="5018" s="641" customFormat="1"/>
    <row r="5019" s="641" customFormat="1"/>
    <row r="5020" s="641" customFormat="1"/>
    <row r="5021" s="641" customFormat="1"/>
    <row r="5022" s="641" customFormat="1"/>
    <row r="5023" s="641" customFormat="1"/>
    <row r="5024" s="641" customFormat="1"/>
    <row r="5025" spans="1:26" s="641" customFormat="1">
      <c r="A5025" s="758"/>
      <c r="B5025" s="758"/>
      <c r="C5025" s="758"/>
      <c r="D5025" s="758"/>
      <c r="E5025" s="758"/>
      <c r="F5025" s="758"/>
      <c r="G5025" s="758"/>
      <c r="H5025" s="758"/>
      <c r="I5025" s="758"/>
      <c r="J5025" s="758"/>
      <c r="K5025" s="758"/>
      <c r="L5025" s="758"/>
      <c r="M5025" s="758"/>
      <c r="N5025" s="758"/>
      <c r="O5025" s="758"/>
      <c r="P5025" s="758"/>
      <c r="Q5025" s="758"/>
      <c r="R5025" s="758"/>
      <c r="S5025" s="758"/>
      <c r="T5025" s="758"/>
      <c r="U5025" s="758"/>
      <c r="V5025" s="758"/>
      <c r="W5025" s="758"/>
      <c r="X5025" s="758"/>
      <c r="Y5025" s="758"/>
      <c r="Z5025" s="758"/>
    </row>
  </sheetData>
  <mergeCells count="43">
    <mergeCell ref="Y1:Z1"/>
    <mergeCell ref="A2:Z2"/>
    <mergeCell ref="A3:A9"/>
    <mergeCell ref="B3:B8"/>
    <mergeCell ref="C3:C8"/>
    <mergeCell ref="D3:D8"/>
    <mergeCell ref="E3:F3"/>
    <mergeCell ref="G3:G8"/>
    <mergeCell ref="H3:K3"/>
    <mergeCell ref="L3:P3"/>
    <mergeCell ref="Q3:U3"/>
    <mergeCell ref="V3:Z3"/>
    <mergeCell ref="E4:E8"/>
    <mergeCell ref="F4:F8"/>
    <mergeCell ref="U4:U8"/>
    <mergeCell ref="V4:V8"/>
    <mergeCell ref="W5:W8"/>
    <mergeCell ref="A1:P1"/>
    <mergeCell ref="Q1:X1"/>
    <mergeCell ref="O5:O8"/>
    <mergeCell ref="P5:P8"/>
    <mergeCell ref="R5:R8"/>
    <mergeCell ref="S5:S8"/>
    <mergeCell ref="M4:N4"/>
    <mergeCell ref="O4:P4"/>
    <mergeCell ref="Q4:Q8"/>
    <mergeCell ref="R4:T4"/>
    <mergeCell ref="Y5:Y8"/>
    <mergeCell ref="Z5:Z8"/>
    <mergeCell ref="B9:P9"/>
    <mergeCell ref="Q9:Z9"/>
    <mergeCell ref="T5:T8"/>
    <mergeCell ref="H4:H8"/>
    <mergeCell ref="I4:I8"/>
    <mergeCell ref="J4:K4"/>
    <mergeCell ref="L4:L8"/>
    <mergeCell ref="W4:X4"/>
    <mergeCell ref="X5:X8"/>
    <mergeCell ref="Y4:Z4"/>
    <mergeCell ref="J5:J8"/>
    <mergeCell ref="K5:K8"/>
    <mergeCell ref="M5:M8"/>
    <mergeCell ref="N5:N8"/>
  </mergeCells>
  <hyperlinks>
    <hyperlink ref="A2" location="'spis tablic'!A1" display="'spis tablic'!A1" xr:uid="{00000000-0004-0000-4E00-000000000000}"/>
    <hyperlink ref="A2:Z2" location="'Spis tablic_DZIAŁ V'!A1" display="'Spis tablic_DZIAŁ V'!A1" xr:uid="{00000000-0004-0000-4E00-000001000000}"/>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A10765"/>
  <sheetViews>
    <sheetView zoomScaleNormal="100" workbookViewId="0">
      <selection activeCell="E14" sqref="E14"/>
    </sheetView>
  </sheetViews>
  <sheetFormatPr defaultColWidth="9.109375" defaultRowHeight="11.4"/>
  <cols>
    <col min="1" max="1" width="40.6640625" style="824" customWidth="1"/>
    <col min="2" max="12" width="16.6640625" style="825" customWidth="1"/>
    <col min="13" max="16384" width="9.109375" style="800"/>
  </cols>
  <sheetData>
    <row r="1" spans="1:27" ht="30" customHeight="1">
      <c r="A1" s="2463" t="s">
        <v>2269</v>
      </c>
      <c r="B1" s="2463"/>
      <c r="C1" s="2463"/>
      <c r="D1" s="2463"/>
      <c r="E1" s="2463"/>
      <c r="F1" s="2463"/>
      <c r="G1" s="2463"/>
      <c r="H1" s="2463"/>
      <c r="I1" s="2463"/>
      <c r="J1" s="2463"/>
      <c r="K1" s="2463"/>
      <c r="L1" s="2463"/>
      <c r="Q1" s="801"/>
      <c r="R1" s="801"/>
      <c r="S1" s="801"/>
      <c r="T1" s="801"/>
      <c r="U1" s="801"/>
      <c r="V1" s="801"/>
      <c r="W1" s="801"/>
      <c r="X1" s="801"/>
      <c r="Y1" s="801"/>
      <c r="Z1" s="801"/>
      <c r="AA1" s="801"/>
    </row>
    <row r="2" spans="1:27" s="802" customFormat="1" ht="24.9" customHeight="1">
      <c r="A2" s="2376" t="s">
        <v>11</v>
      </c>
      <c r="B2" s="2376"/>
      <c r="C2" s="2376"/>
      <c r="D2" s="2376"/>
      <c r="E2" s="2376"/>
      <c r="F2" s="2376"/>
      <c r="G2" s="2376"/>
      <c r="H2" s="2376"/>
      <c r="I2" s="2376"/>
      <c r="J2" s="2376"/>
      <c r="K2" s="2376"/>
      <c r="L2" s="2376"/>
      <c r="Q2" s="803"/>
      <c r="R2" s="803"/>
      <c r="S2" s="803"/>
      <c r="T2" s="803"/>
      <c r="U2" s="803"/>
      <c r="V2" s="803"/>
      <c r="W2" s="803"/>
      <c r="X2" s="803"/>
      <c r="Y2" s="803"/>
      <c r="Z2" s="803"/>
      <c r="AA2" s="803"/>
    </row>
    <row r="3" spans="1:27" s="1833" customFormat="1" ht="24.9" customHeight="1">
      <c r="A3" s="2410" t="s">
        <v>1105</v>
      </c>
      <c r="B3" s="2460" t="s">
        <v>1106</v>
      </c>
      <c r="C3" s="2413" t="s">
        <v>1107</v>
      </c>
      <c r="D3" s="2383"/>
      <c r="E3" s="2413" t="s">
        <v>1108</v>
      </c>
      <c r="F3" s="2383"/>
      <c r="G3" s="2410" t="s">
        <v>1107</v>
      </c>
      <c r="H3" s="2410"/>
      <c r="I3" s="2413" t="s">
        <v>1108</v>
      </c>
      <c r="J3" s="2383"/>
      <c r="K3" s="2410" t="s">
        <v>1109</v>
      </c>
      <c r="L3" s="2410"/>
      <c r="Q3" s="810"/>
      <c r="R3" s="810"/>
      <c r="S3" s="810"/>
      <c r="T3" s="810"/>
      <c r="U3" s="810"/>
      <c r="V3" s="810"/>
      <c r="W3" s="810"/>
      <c r="X3" s="810"/>
      <c r="Y3" s="810"/>
      <c r="Z3" s="810"/>
      <c r="AA3" s="810"/>
    </row>
    <row r="4" spans="1:27" s="1833" customFormat="1" ht="24.9" customHeight="1">
      <c r="A4" s="2411"/>
      <c r="B4" s="2461"/>
      <c r="C4" s="2415"/>
      <c r="D4" s="2385"/>
      <c r="E4" s="2415"/>
      <c r="F4" s="2385"/>
      <c r="G4" s="2412"/>
      <c r="H4" s="2412"/>
      <c r="I4" s="2415"/>
      <c r="J4" s="2385"/>
      <c r="K4" s="2412"/>
      <c r="L4" s="2412"/>
      <c r="Q4" s="810"/>
      <c r="R4" s="810"/>
      <c r="S4" s="810"/>
    </row>
    <row r="5" spans="1:27" s="1833" customFormat="1" ht="24.9" customHeight="1">
      <c r="A5" s="2411"/>
      <c r="B5" s="2461"/>
      <c r="C5" s="2460" t="s">
        <v>2634</v>
      </c>
      <c r="D5" s="2457" t="s">
        <v>1110</v>
      </c>
      <c r="E5" s="2460" t="s">
        <v>2634</v>
      </c>
      <c r="F5" s="2457" t="s">
        <v>1110</v>
      </c>
      <c r="G5" s="2460" t="s">
        <v>2634</v>
      </c>
      <c r="H5" s="2457" t="s">
        <v>1110</v>
      </c>
      <c r="I5" s="2460" t="s">
        <v>2634</v>
      </c>
      <c r="J5" s="2457" t="s">
        <v>1110</v>
      </c>
      <c r="K5" s="2460" t="s">
        <v>2634</v>
      </c>
      <c r="L5" s="2457" t="s">
        <v>1110</v>
      </c>
      <c r="Q5" s="810"/>
      <c r="R5" s="810"/>
      <c r="S5" s="810"/>
    </row>
    <row r="6" spans="1:27" s="1833" customFormat="1" ht="24.9" customHeight="1">
      <c r="A6" s="2411"/>
      <c r="B6" s="2461"/>
      <c r="C6" s="2461"/>
      <c r="D6" s="2458"/>
      <c r="E6" s="2461"/>
      <c r="F6" s="2458"/>
      <c r="G6" s="2461"/>
      <c r="H6" s="2458"/>
      <c r="I6" s="2461"/>
      <c r="J6" s="2458"/>
      <c r="K6" s="2461"/>
      <c r="L6" s="2458"/>
      <c r="Q6" s="810"/>
      <c r="R6" s="810"/>
      <c r="S6" s="810"/>
    </row>
    <row r="7" spans="1:27" s="1833" customFormat="1" ht="24.9" customHeight="1">
      <c r="A7" s="2411"/>
      <c r="B7" s="2464"/>
      <c r="C7" s="2462"/>
      <c r="D7" s="2459"/>
      <c r="E7" s="2462"/>
      <c r="F7" s="2459"/>
      <c r="G7" s="2462"/>
      <c r="H7" s="2459"/>
      <c r="I7" s="2462"/>
      <c r="J7" s="2459"/>
      <c r="K7" s="2462"/>
      <c r="L7" s="2459"/>
      <c r="Q7" s="810"/>
      <c r="R7" s="810"/>
      <c r="S7" s="810"/>
    </row>
    <row r="8" spans="1:27" s="1834" customFormat="1" ht="21" customHeight="1">
      <c r="A8" s="2412"/>
      <c r="B8" s="2451" t="s">
        <v>2899</v>
      </c>
      <c r="C8" s="2456"/>
      <c r="D8" s="2456"/>
      <c r="E8" s="2456"/>
      <c r="F8" s="2465"/>
      <c r="G8" s="2451" t="s">
        <v>1111</v>
      </c>
      <c r="H8" s="2465"/>
      <c r="I8" s="2451" t="s">
        <v>1112</v>
      </c>
      <c r="J8" s="2465"/>
      <c r="K8" s="2451" t="s">
        <v>1113</v>
      </c>
      <c r="L8" s="2456"/>
    </row>
    <row r="9" spans="1:27" s="806" customFormat="1" ht="15" customHeight="1">
      <c r="A9" s="345" t="s">
        <v>2267</v>
      </c>
      <c r="B9" s="804">
        <v>936.92</v>
      </c>
      <c r="C9" s="805">
        <v>6.83</v>
      </c>
      <c r="D9" s="805">
        <v>30.99</v>
      </c>
      <c r="E9" s="805">
        <v>14.26</v>
      </c>
      <c r="F9" s="805">
        <v>51.9</v>
      </c>
      <c r="G9" s="805">
        <v>17.47</v>
      </c>
      <c r="H9" s="805">
        <v>11.07</v>
      </c>
      <c r="I9" s="805">
        <v>20.75</v>
      </c>
      <c r="J9" s="805">
        <v>10.54</v>
      </c>
      <c r="K9" s="805">
        <v>13.66</v>
      </c>
      <c r="L9" s="805">
        <v>9.17</v>
      </c>
    </row>
    <row r="10" spans="1:27" s="809" customFormat="1" ht="15" customHeight="1">
      <c r="A10" s="208" t="s">
        <v>2268</v>
      </c>
      <c r="B10" s="807">
        <v>989.52</v>
      </c>
      <c r="C10" s="808">
        <v>6.99</v>
      </c>
      <c r="D10" s="808">
        <v>31.64</v>
      </c>
      <c r="E10" s="808">
        <v>14.52</v>
      </c>
      <c r="F10" s="808">
        <v>51.22</v>
      </c>
      <c r="G10" s="808">
        <v>17.350000000000001</v>
      </c>
      <c r="H10" s="808">
        <v>11.02</v>
      </c>
      <c r="I10" s="808">
        <v>20</v>
      </c>
      <c r="J10" s="808">
        <v>9.9</v>
      </c>
      <c r="K10" s="808">
        <v>15.06</v>
      </c>
      <c r="L10" s="808">
        <v>10.29</v>
      </c>
    </row>
    <row r="11" spans="1:27" s="809" customFormat="1" ht="15" customHeight="1">
      <c r="A11" s="791" t="s">
        <v>479</v>
      </c>
      <c r="B11" s="804">
        <v>1073.08</v>
      </c>
      <c r="C11" s="805">
        <v>8.02</v>
      </c>
      <c r="D11" s="805">
        <v>36.630000000000003</v>
      </c>
      <c r="E11" s="805">
        <v>16.32</v>
      </c>
      <c r="F11" s="805">
        <v>59.61</v>
      </c>
      <c r="G11" s="805">
        <v>19.97</v>
      </c>
      <c r="H11" s="805">
        <v>12.71</v>
      </c>
      <c r="I11" s="805">
        <v>20.22</v>
      </c>
      <c r="J11" s="805">
        <v>10.3</v>
      </c>
      <c r="K11" s="805">
        <v>15.11</v>
      </c>
      <c r="L11" s="805">
        <v>11.39</v>
      </c>
      <c r="S11" s="810"/>
      <c r="T11" s="810"/>
      <c r="U11" s="810"/>
    </row>
    <row r="12" spans="1:27" s="806" customFormat="1" ht="15" customHeight="1">
      <c r="A12" s="1562" t="s">
        <v>480</v>
      </c>
      <c r="B12" s="804">
        <v>1102.27</v>
      </c>
      <c r="C12" s="805">
        <v>9.2200000000000006</v>
      </c>
      <c r="D12" s="805">
        <v>41.29</v>
      </c>
      <c r="E12" s="805">
        <v>17.329999999999998</v>
      </c>
      <c r="F12" s="805">
        <v>66.33</v>
      </c>
      <c r="G12" s="805">
        <v>21.79</v>
      </c>
      <c r="H12" s="805">
        <v>14.14</v>
      </c>
      <c r="I12" s="805">
        <v>20.14</v>
      </c>
      <c r="J12" s="805">
        <v>11.17</v>
      </c>
      <c r="K12" s="805">
        <v>13.02</v>
      </c>
      <c r="L12" s="805">
        <v>9.5500000000000007</v>
      </c>
      <c r="S12" s="810"/>
      <c r="T12" s="810"/>
      <c r="U12" s="810"/>
    </row>
    <row r="13" spans="1:27" s="806" customFormat="1" ht="15" customHeight="1">
      <c r="A13" s="1561" t="s">
        <v>481</v>
      </c>
      <c r="B13" s="804">
        <v>846.34</v>
      </c>
      <c r="C13" s="805">
        <v>11.12</v>
      </c>
      <c r="D13" s="805">
        <v>42.82</v>
      </c>
      <c r="E13" s="805">
        <v>23.42</v>
      </c>
      <c r="F13" s="805">
        <v>80.959999999999994</v>
      </c>
      <c r="G13" s="805">
        <v>24.66</v>
      </c>
      <c r="H13" s="805">
        <v>15.39</v>
      </c>
      <c r="I13" s="805">
        <v>23.82</v>
      </c>
      <c r="J13" s="805">
        <v>13.34</v>
      </c>
      <c r="K13" s="805">
        <v>12.65</v>
      </c>
      <c r="L13" s="805">
        <v>10.28</v>
      </c>
      <c r="S13" s="810"/>
      <c r="T13" s="810"/>
      <c r="U13" s="810"/>
    </row>
    <row r="14" spans="1:27" s="806" customFormat="1" ht="15" customHeight="1">
      <c r="A14" s="1561" t="s">
        <v>482</v>
      </c>
      <c r="B14" s="804">
        <v>1033.8800000000001</v>
      </c>
      <c r="C14" s="805">
        <v>2.0299999999999998</v>
      </c>
      <c r="D14" s="805">
        <v>9.82</v>
      </c>
      <c r="E14" s="805">
        <v>17.72</v>
      </c>
      <c r="F14" s="805">
        <v>81.569999999999993</v>
      </c>
      <c r="G14" s="805">
        <v>14.04</v>
      </c>
      <c r="H14" s="805">
        <v>7.86</v>
      </c>
      <c r="I14" s="805">
        <v>16.52</v>
      </c>
      <c r="J14" s="805">
        <v>8.7899999999999991</v>
      </c>
      <c r="K14" s="805">
        <v>11.98</v>
      </c>
      <c r="L14" s="805">
        <v>8.4600000000000009</v>
      </c>
      <c r="S14" s="810"/>
      <c r="T14" s="810"/>
      <c r="U14" s="810"/>
    </row>
    <row r="15" spans="1:27" s="806" customFormat="1" ht="15" customHeight="1">
      <c r="A15" s="1561" t="s">
        <v>483</v>
      </c>
      <c r="B15" s="804">
        <v>1318.45</v>
      </c>
      <c r="C15" s="805">
        <v>14.1</v>
      </c>
      <c r="D15" s="805">
        <v>56.25</v>
      </c>
      <c r="E15" s="805">
        <v>9.15</v>
      </c>
      <c r="F15" s="805">
        <v>35.14</v>
      </c>
      <c r="G15" s="805">
        <v>22.21</v>
      </c>
      <c r="H15" s="805">
        <v>14.77</v>
      </c>
      <c r="I15" s="805">
        <v>22.1</v>
      </c>
      <c r="J15" s="805">
        <v>14.16</v>
      </c>
      <c r="K15" s="805">
        <v>12.5</v>
      </c>
      <c r="L15" s="805">
        <v>10.41</v>
      </c>
    </row>
    <row r="16" spans="1:27" s="806" customFormat="1" ht="15" customHeight="1">
      <c r="A16" s="1561" t="s">
        <v>484</v>
      </c>
      <c r="B16" s="804">
        <v>1216.32</v>
      </c>
      <c r="C16" s="805">
        <v>8.06</v>
      </c>
      <c r="D16" s="805">
        <v>30.52</v>
      </c>
      <c r="E16" s="805">
        <v>27.75</v>
      </c>
      <c r="F16" s="805">
        <v>93.58</v>
      </c>
      <c r="G16" s="805">
        <v>17.59</v>
      </c>
      <c r="H16" s="805">
        <v>9.35</v>
      </c>
      <c r="I16" s="805">
        <v>19.670000000000002</v>
      </c>
      <c r="J16" s="805">
        <v>9.31</v>
      </c>
      <c r="K16" s="805">
        <v>24.09</v>
      </c>
      <c r="L16" s="805">
        <v>16.13</v>
      </c>
    </row>
    <row r="17" spans="1:12" s="806" customFormat="1" ht="15" customHeight="1">
      <c r="A17" s="1561" t="s">
        <v>485</v>
      </c>
      <c r="B17" s="804">
        <v>1211.24</v>
      </c>
      <c r="C17" s="805">
        <v>7.93</v>
      </c>
      <c r="D17" s="805">
        <v>34.53</v>
      </c>
      <c r="E17" s="805">
        <v>8.1</v>
      </c>
      <c r="F17" s="805">
        <v>30.83</v>
      </c>
      <c r="G17" s="805">
        <v>18.89</v>
      </c>
      <c r="H17" s="805">
        <v>11.78</v>
      </c>
      <c r="I17" s="805">
        <v>21.35</v>
      </c>
      <c r="J17" s="805">
        <v>11.64</v>
      </c>
      <c r="K17" s="805">
        <v>13.98</v>
      </c>
      <c r="L17" s="805">
        <v>12.59</v>
      </c>
    </row>
    <row r="18" spans="1:12" s="806" customFormat="1" ht="15" customHeight="1">
      <c r="A18" s="1561" t="s">
        <v>486</v>
      </c>
      <c r="B18" s="804">
        <v>1193.67</v>
      </c>
      <c r="C18" s="805">
        <v>18.059999999999999</v>
      </c>
      <c r="D18" s="805">
        <v>93.64</v>
      </c>
      <c r="E18" s="805">
        <v>11.2</v>
      </c>
      <c r="F18" s="805">
        <v>61.17</v>
      </c>
      <c r="G18" s="805">
        <v>27.76</v>
      </c>
      <c r="H18" s="805">
        <v>21.81</v>
      </c>
      <c r="I18" s="805">
        <v>20.47</v>
      </c>
      <c r="J18" s="805">
        <v>16.940000000000001</v>
      </c>
      <c r="K18" s="805">
        <v>14.78</v>
      </c>
      <c r="L18" s="805">
        <v>7.6</v>
      </c>
    </row>
    <row r="19" spans="1:12" s="806" customFormat="1" ht="15" customHeight="1">
      <c r="A19" s="1562" t="s">
        <v>487</v>
      </c>
      <c r="B19" s="804">
        <v>1049.67</v>
      </c>
      <c r="C19" s="805">
        <v>7.06</v>
      </c>
      <c r="D19" s="805">
        <v>32.6</v>
      </c>
      <c r="E19" s="805">
        <v>15.5</v>
      </c>
      <c r="F19" s="805">
        <v>53.8</v>
      </c>
      <c r="G19" s="805">
        <v>18.350000000000001</v>
      </c>
      <c r="H19" s="805">
        <v>11.44</v>
      </c>
      <c r="I19" s="805">
        <v>20.3</v>
      </c>
      <c r="J19" s="805">
        <v>9.51</v>
      </c>
      <c r="K19" s="805">
        <v>22.58</v>
      </c>
      <c r="L19" s="805">
        <v>17.95</v>
      </c>
    </row>
    <row r="20" spans="1:12" s="806" customFormat="1" ht="15" customHeight="1">
      <c r="A20" s="1561" t="s">
        <v>488</v>
      </c>
      <c r="B20" s="804">
        <v>1695.43</v>
      </c>
      <c r="C20" s="805">
        <v>14.95</v>
      </c>
      <c r="D20" s="805">
        <v>65.430000000000007</v>
      </c>
      <c r="E20" s="805">
        <v>26.3</v>
      </c>
      <c r="F20" s="805">
        <v>89.04</v>
      </c>
      <c r="G20" s="805">
        <v>20.34</v>
      </c>
      <c r="H20" s="805">
        <v>13.1</v>
      </c>
      <c r="I20" s="805">
        <v>23.1</v>
      </c>
      <c r="J20" s="805">
        <v>11.51</v>
      </c>
      <c r="K20" s="805">
        <v>15.52</v>
      </c>
      <c r="L20" s="805">
        <v>12.91</v>
      </c>
    </row>
    <row r="21" spans="1:12" s="806" customFormat="1" ht="15" customHeight="1">
      <c r="A21" s="1561" t="s">
        <v>489</v>
      </c>
      <c r="B21" s="804">
        <v>776.22</v>
      </c>
      <c r="C21" s="805">
        <v>6.8</v>
      </c>
      <c r="D21" s="805">
        <v>29.22</v>
      </c>
      <c r="E21" s="805">
        <v>14.21</v>
      </c>
      <c r="F21" s="805">
        <v>48.61</v>
      </c>
      <c r="G21" s="805">
        <v>18.260000000000002</v>
      </c>
      <c r="H21" s="805">
        <v>10.57</v>
      </c>
      <c r="I21" s="805">
        <v>26.23</v>
      </c>
      <c r="J21" s="805">
        <v>12.09</v>
      </c>
      <c r="K21" s="805">
        <v>10.16</v>
      </c>
      <c r="L21" s="805">
        <v>7.79</v>
      </c>
    </row>
    <row r="22" spans="1:12" s="806" customFormat="1" ht="15" customHeight="1">
      <c r="A22" s="1561" t="s">
        <v>490</v>
      </c>
      <c r="B22" s="804">
        <v>517.16</v>
      </c>
      <c r="C22" s="805">
        <v>6.21</v>
      </c>
      <c r="D22" s="805">
        <v>31.5</v>
      </c>
      <c r="E22" s="805">
        <v>8.8699999999999992</v>
      </c>
      <c r="F22" s="805">
        <v>42.79</v>
      </c>
      <c r="G22" s="805">
        <v>17.829999999999998</v>
      </c>
      <c r="H22" s="805">
        <v>11.57</v>
      </c>
      <c r="I22" s="805">
        <v>16.34</v>
      </c>
      <c r="J22" s="805">
        <v>10.1</v>
      </c>
      <c r="K22" s="805">
        <v>34.65</v>
      </c>
      <c r="L22" s="805">
        <v>27.29</v>
      </c>
    </row>
    <row r="23" spans="1:12" s="806" customFormat="1" ht="15" customHeight="1">
      <c r="A23" s="1561" t="s">
        <v>491</v>
      </c>
      <c r="B23" s="804">
        <v>1144.1600000000001</v>
      </c>
      <c r="C23" s="805">
        <v>3.15</v>
      </c>
      <c r="D23" s="805">
        <v>14.57</v>
      </c>
      <c r="E23" s="805">
        <v>8.5</v>
      </c>
      <c r="F23" s="805">
        <v>36.270000000000003</v>
      </c>
      <c r="G23" s="805">
        <v>18.850000000000001</v>
      </c>
      <c r="H23" s="805">
        <v>11.38</v>
      </c>
      <c r="I23" s="805">
        <v>25.77</v>
      </c>
      <c r="J23" s="805">
        <v>14.36</v>
      </c>
      <c r="K23" s="805">
        <v>15.42</v>
      </c>
      <c r="L23" s="805">
        <v>8.68</v>
      </c>
    </row>
    <row r="24" spans="1:12" s="806" customFormat="1" ht="15" customHeight="1">
      <c r="A24" s="1561" t="s">
        <v>492</v>
      </c>
      <c r="B24" s="804">
        <v>1203.28</v>
      </c>
      <c r="C24" s="805">
        <v>2.44</v>
      </c>
      <c r="D24" s="805">
        <v>9.9600000000000009</v>
      </c>
      <c r="E24" s="805">
        <v>18.22</v>
      </c>
      <c r="F24" s="805">
        <v>55.21</v>
      </c>
      <c r="G24" s="805">
        <v>12.95</v>
      </c>
      <c r="H24" s="805">
        <v>6.59</v>
      </c>
      <c r="I24" s="805">
        <v>18.45</v>
      </c>
      <c r="J24" s="805">
        <v>6.95</v>
      </c>
      <c r="K24" s="805">
        <v>74.23</v>
      </c>
      <c r="L24" s="805">
        <v>69.17</v>
      </c>
    </row>
    <row r="25" spans="1:12" s="806" customFormat="1" ht="15" customHeight="1">
      <c r="A25" s="1561" t="s">
        <v>493</v>
      </c>
      <c r="B25" s="804">
        <v>1081.17</v>
      </c>
      <c r="C25" s="805">
        <v>10.3</v>
      </c>
      <c r="D25" s="805">
        <v>49.81</v>
      </c>
      <c r="E25" s="805">
        <v>12.71</v>
      </c>
      <c r="F25" s="805">
        <v>37.659999999999997</v>
      </c>
      <c r="G25" s="805">
        <v>18.88</v>
      </c>
      <c r="H25" s="805">
        <v>12.93</v>
      </c>
      <c r="I25" s="805">
        <v>19.96</v>
      </c>
      <c r="J25" s="805">
        <v>8.3800000000000008</v>
      </c>
      <c r="K25" s="805">
        <v>10.050000000000001</v>
      </c>
      <c r="L25" s="805">
        <v>4.58</v>
      </c>
    </row>
    <row r="26" spans="1:12" s="806" customFormat="1" ht="15" customHeight="1">
      <c r="A26" s="1561" t="s">
        <v>494</v>
      </c>
      <c r="B26" s="804">
        <v>639.71</v>
      </c>
      <c r="C26" s="805">
        <v>6.01</v>
      </c>
      <c r="D26" s="805">
        <v>31.48</v>
      </c>
      <c r="E26" s="805">
        <v>13.74</v>
      </c>
      <c r="F26" s="805">
        <v>45.41</v>
      </c>
      <c r="G26" s="805">
        <v>17.25</v>
      </c>
      <c r="H26" s="805">
        <v>11.19</v>
      </c>
      <c r="I26" s="805">
        <v>18.02</v>
      </c>
      <c r="J26" s="805">
        <v>7.38</v>
      </c>
      <c r="K26" s="805">
        <v>12</v>
      </c>
      <c r="L26" s="805">
        <v>9.77</v>
      </c>
    </row>
    <row r="27" spans="1:12" s="806" customFormat="1" ht="15" customHeight="1">
      <c r="A27" s="1561" t="s">
        <v>495</v>
      </c>
      <c r="B27" s="804">
        <v>1161.54</v>
      </c>
      <c r="C27" s="805">
        <v>4.41</v>
      </c>
      <c r="D27" s="805">
        <v>10.85</v>
      </c>
      <c r="E27" s="805">
        <v>17.14</v>
      </c>
      <c r="F27" s="805">
        <v>61.63</v>
      </c>
      <c r="G27" s="805">
        <v>17.18</v>
      </c>
      <c r="H27" s="805">
        <v>6.54</v>
      </c>
      <c r="I27" s="805">
        <v>18.510000000000002</v>
      </c>
      <c r="J27" s="805">
        <v>10.29</v>
      </c>
      <c r="K27" s="805">
        <v>15.71</v>
      </c>
      <c r="L27" s="805">
        <v>9.02</v>
      </c>
    </row>
    <row r="28" spans="1:12" s="809" customFormat="1" ht="15" customHeight="1">
      <c r="A28" s="791" t="s">
        <v>496</v>
      </c>
      <c r="B28" s="804">
        <v>985.21</v>
      </c>
      <c r="C28" s="805">
        <v>6.27</v>
      </c>
      <c r="D28" s="805">
        <v>28.43</v>
      </c>
      <c r="E28" s="805">
        <v>14.4</v>
      </c>
      <c r="F28" s="805">
        <v>44.13</v>
      </c>
      <c r="G28" s="805">
        <v>17.399999999999999</v>
      </c>
      <c r="H28" s="805">
        <v>11.29</v>
      </c>
      <c r="I28" s="805">
        <v>22.02</v>
      </c>
      <c r="J28" s="805">
        <v>9.65</v>
      </c>
      <c r="K28" s="805">
        <v>14.88</v>
      </c>
      <c r="L28" s="805">
        <v>8.41</v>
      </c>
    </row>
    <row r="29" spans="1:12" s="806" customFormat="1" ht="15" customHeight="1">
      <c r="A29" s="1562" t="s">
        <v>497</v>
      </c>
      <c r="B29" s="804">
        <v>1978.59</v>
      </c>
      <c r="C29" s="805">
        <v>7.63</v>
      </c>
      <c r="D29" s="805">
        <v>39.76</v>
      </c>
      <c r="E29" s="805">
        <v>13.03</v>
      </c>
      <c r="F29" s="805">
        <v>44.33</v>
      </c>
      <c r="G29" s="805">
        <v>15.47</v>
      </c>
      <c r="H29" s="805">
        <v>11.37</v>
      </c>
      <c r="I29" s="805">
        <v>18.5</v>
      </c>
      <c r="J29" s="805">
        <v>8.8699999999999992</v>
      </c>
      <c r="K29" s="805">
        <v>5.29</v>
      </c>
      <c r="L29" s="805">
        <v>2.93</v>
      </c>
    </row>
    <row r="30" spans="1:12" s="806" customFormat="1" ht="15" customHeight="1">
      <c r="A30" s="1561" t="s">
        <v>498</v>
      </c>
      <c r="B30" s="804">
        <v>731.97</v>
      </c>
      <c r="C30" s="805">
        <v>6.56</v>
      </c>
      <c r="D30" s="805">
        <v>30.89</v>
      </c>
      <c r="E30" s="805">
        <v>9.5399999999999991</v>
      </c>
      <c r="F30" s="805">
        <v>30.74</v>
      </c>
      <c r="G30" s="805">
        <v>19.04</v>
      </c>
      <c r="H30" s="805">
        <v>12.81</v>
      </c>
      <c r="I30" s="805">
        <v>23.09</v>
      </c>
      <c r="J30" s="805">
        <v>10.64</v>
      </c>
      <c r="K30" s="805">
        <v>10.130000000000001</v>
      </c>
      <c r="L30" s="805">
        <v>8.25</v>
      </c>
    </row>
    <row r="31" spans="1:12" s="806" customFormat="1" ht="15" customHeight="1">
      <c r="A31" s="1561" t="s">
        <v>499</v>
      </c>
      <c r="B31" s="804">
        <v>2741.3</v>
      </c>
      <c r="C31" s="805">
        <v>8.2799999999999994</v>
      </c>
      <c r="D31" s="805">
        <v>45.3</v>
      </c>
      <c r="E31" s="805">
        <v>15.17</v>
      </c>
      <c r="F31" s="805">
        <v>52.82</v>
      </c>
      <c r="G31" s="805">
        <v>14.19</v>
      </c>
      <c r="H31" s="805">
        <v>10.85</v>
      </c>
      <c r="I31" s="805">
        <v>17.18</v>
      </c>
      <c r="J31" s="805">
        <v>8.36</v>
      </c>
      <c r="K31" s="805">
        <v>4.82</v>
      </c>
      <c r="L31" s="805">
        <v>2.41</v>
      </c>
    </row>
    <row r="32" spans="1:12" s="806" customFormat="1" ht="15" customHeight="1">
      <c r="A32" s="1561" t="s">
        <v>500</v>
      </c>
      <c r="B32" s="804">
        <v>756.99</v>
      </c>
      <c r="C32" s="805">
        <v>6.18</v>
      </c>
      <c r="D32" s="805">
        <v>26.1</v>
      </c>
      <c r="E32" s="805">
        <v>16.84</v>
      </c>
      <c r="F32" s="805">
        <v>48.58</v>
      </c>
      <c r="G32" s="805">
        <v>18.510000000000002</v>
      </c>
      <c r="H32" s="805">
        <v>11.58</v>
      </c>
      <c r="I32" s="805">
        <v>22.98</v>
      </c>
      <c r="J32" s="805">
        <v>9.82</v>
      </c>
      <c r="K32" s="805">
        <v>15.07</v>
      </c>
      <c r="L32" s="805">
        <v>7.66</v>
      </c>
    </row>
    <row r="33" spans="1:12" s="806" customFormat="1" ht="15" customHeight="1">
      <c r="A33" s="1561" t="s">
        <v>501</v>
      </c>
      <c r="B33" s="804">
        <v>608.41</v>
      </c>
      <c r="C33" s="805">
        <v>8.11</v>
      </c>
      <c r="D33" s="805">
        <v>33.590000000000003</v>
      </c>
      <c r="E33" s="805">
        <v>6.2</v>
      </c>
      <c r="F33" s="805">
        <v>24.88</v>
      </c>
      <c r="G33" s="805">
        <v>19.98</v>
      </c>
      <c r="H33" s="805">
        <v>12.11</v>
      </c>
      <c r="I33" s="805">
        <v>21.93</v>
      </c>
      <c r="J33" s="805">
        <v>12.86</v>
      </c>
      <c r="K33" s="805">
        <v>12.67</v>
      </c>
      <c r="L33" s="805">
        <v>6.33</v>
      </c>
    </row>
    <row r="34" spans="1:12" s="806" customFormat="1" ht="15" customHeight="1">
      <c r="A34" s="1561" t="s">
        <v>502</v>
      </c>
      <c r="B34" s="804">
        <v>728.44</v>
      </c>
      <c r="C34" s="805">
        <v>6.12</v>
      </c>
      <c r="D34" s="805">
        <v>28.94</v>
      </c>
      <c r="E34" s="805">
        <v>15.47</v>
      </c>
      <c r="F34" s="805">
        <v>56.86</v>
      </c>
      <c r="G34" s="805">
        <v>16.28</v>
      </c>
      <c r="H34" s="805">
        <v>11.29</v>
      </c>
      <c r="I34" s="805">
        <v>14.06</v>
      </c>
      <c r="J34" s="805">
        <v>7.58</v>
      </c>
      <c r="K34" s="805">
        <v>17.53</v>
      </c>
      <c r="L34" s="805">
        <v>11.35</v>
      </c>
    </row>
    <row r="35" spans="1:12" s="806" customFormat="1" ht="15" customHeight="1">
      <c r="A35" s="1561" t="s">
        <v>503</v>
      </c>
      <c r="B35" s="804">
        <v>1088.3399999999999</v>
      </c>
      <c r="C35" s="805">
        <v>8.67</v>
      </c>
      <c r="D35" s="805">
        <v>37.79</v>
      </c>
      <c r="E35" s="805">
        <v>16.760000000000002</v>
      </c>
      <c r="F35" s="805">
        <v>60.63</v>
      </c>
      <c r="G35" s="805">
        <v>20.72</v>
      </c>
      <c r="H35" s="805">
        <v>14.04</v>
      </c>
      <c r="I35" s="805">
        <v>20.11</v>
      </c>
      <c r="J35" s="805">
        <v>11.31</v>
      </c>
      <c r="K35" s="805">
        <v>17.2</v>
      </c>
      <c r="L35" s="805">
        <v>15.96</v>
      </c>
    </row>
    <row r="36" spans="1:12" s="806" customFormat="1" ht="15" customHeight="1">
      <c r="A36" s="1561" t="s">
        <v>504</v>
      </c>
      <c r="B36" s="804">
        <v>1060.17</v>
      </c>
      <c r="C36" s="805">
        <v>6.86</v>
      </c>
      <c r="D36" s="805">
        <v>25.69</v>
      </c>
      <c r="E36" s="805">
        <v>14.03</v>
      </c>
      <c r="F36" s="805">
        <v>36.17</v>
      </c>
      <c r="G36" s="805">
        <v>17.850000000000001</v>
      </c>
      <c r="H36" s="805">
        <v>9.98</v>
      </c>
      <c r="I36" s="805">
        <v>21.31</v>
      </c>
      <c r="J36" s="805">
        <v>8.1999999999999993</v>
      </c>
      <c r="K36" s="805">
        <v>11.71</v>
      </c>
      <c r="L36" s="805">
        <v>5.55</v>
      </c>
    </row>
    <row r="37" spans="1:12" s="806" customFormat="1" ht="15" customHeight="1">
      <c r="A37" s="1561" t="s">
        <v>505</v>
      </c>
      <c r="B37" s="804">
        <v>771.62</v>
      </c>
      <c r="C37" s="805">
        <v>4.8600000000000003</v>
      </c>
      <c r="D37" s="805">
        <v>16.18</v>
      </c>
      <c r="E37" s="805">
        <v>14.76</v>
      </c>
      <c r="F37" s="805">
        <v>38.74</v>
      </c>
      <c r="G37" s="805">
        <v>19.3</v>
      </c>
      <c r="H37" s="805">
        <v>10.91</v>
      </c>
      <c r="I37" s="805">
        <v>21.56</v>
      </c>
      <c r="J37" s="805">
        <v>9.61</v>
      </c>
      <c r="K37" s="805">
        <v>17</v>
      </c>
      <c r="L37" s="805">
        <v>9.5500000000000007</v>
      </c>
    </row>
    <row r="38" spans="1:12" s="806" customFormat="1" ht="15" customHeight="1">
      <c r="A38" s="1561" t="s">
        <v>506</v>
      </c>
      <c r="B38" s="804">
        <v>389.71</v>
      </c>
      <c r="C38" s="805">
        <v>2.71</v>
      </c>
      <c r="D38" s="805">
        <v>14.52</v>
      </c>
      <c r="E38" s="805">
        <v>36.24</v>
      </c>
      <c r="F38" s="805">
        <v>87.85</v>
      </c>
      <c r="G38" s="805">
        <v>14.47</v>
      </c>
      <c r="H38" s="805">
        <v>8.84</v>
      </c>
      <c r="I38" s="805">
        <v>42.09</v>
      </c>
      <c r="J38" s="805">
        <v>11.63</v>
      </c>
      <c r="K38" s="805">
        <v>14.9</v>
      </c>
      <c r="L38" s="805">
        <v>5.65</v>
      </c>
    </row>
    <row r="39" spans="1:12" s="806" customFormat="1" ht="15" customHeight="1">
      <c r="A39" s="1562" t="s">
        <v>507</v>
      </c>
      <c r="B39" s="804">
        <v>881.98</v>
      </c>
      <c r="C39" s="805">
        <v>5.64</v>
      </c>
      <c r="D39" s="805">
        <v>26.87</v>
      </c>
      <c r="E39" s="805">
        <v>9.98</v>
      </c>
      <c r="F39" s="805">
        <v>33.36</v>
      </c>
      <c r="G39" s="805">
        <v>16.71</v>
      </c>
      <c r="H39" s="805">
        <v>10.62</v>
      </c>
      <c r="I39" s="805">
        <v>21.93</v>
      </c>
      <c r="J39" s="805">
        <v>9.77</v>
      </c>
      <c r="K39" s="805">
        <v>28.62</v>
      </c>
      <c r="L39" s="805">
        <v>21.38</v>
      </c>
    </row>
    <row r="40" spans="1:12" s="806" customFormat="1" ht="15" customHeight="1">
      <c r="A40" s="1561" t="s">
        <v>508</v>
      </c>
      <c r="B40" s="804">
        <v>966.35</v>
      </c>
      <c r="C40" s="805">
        <v>4.41</v>
      </c>
      <c r="D40" s="805">
        <v>15.51</v>
      </c>
      <c r="E40" s="805">
        <v>10.07</v>
      </c>
      <c r="F40" s="805">
        <v>34.44</v>
      </c>
      <c r="G40" s="805">
        <v>12.94</v>
      </c>
      <c r="H40" s="805">
        <v>6.1</v>
      </c>
      <c r="I40" s="805">
        <v>16.98</v>
      </c>
      <c r="J40" s="805">
        <v>7.78</v>
      </c>
      <c r="K40" s="805">
        <v>6.25</v>
      </c>
      <c r="L40" s="805">
        <v>4.38</v>
      </c>
    </row>
    <row r="41" spans="1:12" s="806" customFormat="1" ht="15" customHeight="1">
      <c r="A41" s="1561" t="s">
        <v>509</v>
      </c>
      <c r="B41" s="804">
        <v>1181.83</v>
      </c>
      <c r="C41" s="805">
        <v>8.7799999999999994</v>
      </c>
      <c r="D41" s="805">
        <v>44.62</v>
      </c>
      <c r="E41" s="805">
        <v>14.96</v>
      </c>
      <c r="F41" s="805">
        <v>49.71</v>
      </c>
      <c r="G41" s="805">
        <v>19.14</v>
      </c>
      <c r="H41" s="805">
        <v>13.24</v>
      </c>
      <c r="I41" s="805">
        <v>24.82</v>
      </c>
      <c r="J41" s="805">
        <v>11.22</v>
      </c>
      <c r="K41" s="805">
        <v>71.180000000000007</v>
      </c>
      <c r="L41" s="805">
        <v>62.35</v>
      </c>
    </row>
    <row r="42" spans="1:12" s="806" customFormat="1" ht="15" customHeight="1">
      <c r="A42" s="1561" t="s">
        <v>510</v>
      </c>
      <c r="B42" s="804">
        <v>219.36</v>
      </c>
      <c r="C42" s="805">
        <v>1.64</v>
      </c>
      <c r="D42" s="805">
        <v>5.76</v>
      </c>
      <c r="E42" s="805">
        <v>7.17</v>
      </c>
      <c r="F42" s="805">
        <v>18.03</v>
      </c>
      <c r="G42" s="805">
        <v>16.18</v>
      </c>
      <c r="H42" s="805">
        <v>6.87</v>
      </c>
      <c r="I42" s="805">
        <v>24.79</v>
      </c>
      <c r="J42" s="805">
        <v>7.56</v>
      </c>
      <c r="K42" s="805">
        <v>13.67</v>
      </c>
      <c r="L42" s="805">
        <v>3.89</v>
      </c>
    </row>
    <row r="43" spans="1:12" s="806" customFormat="1" ht="15" customHeight="1">
      <c r="A43" s="1561" t="s">
        <v>511</v>
      </c>
      <c r="B43" s="804">
        <v>1100.51</v>
      </c>
      <c r="C43" s="805">
        <v>7.1</v>
      </c>
      <c r="D43" s="805">
        <v>34.909999999999997</v>
      </c>
      <c r="E43" s="805">
        <v>8.2200000000000006</v>
      </c>
      <c r="F43" s="805">
        <v>30.52</v>
      </c>
      <c r="G43" s="805">
        <v>16.82</v>
      </c>
      <c r="H43" s="805">
        <v>11.59</v>
      </c>
      <c r="I43" s="805">
        <v>21.97</v>
      </c>
      <c r="J43" s="805">
        <v>11.43</v>
      </c>
      <c r="K43" s="805">
        <v>10.27</v>
      </c>
      <c r="L43" s="805">
        <v>5</v>
      </c>
    </row>
    <row r="44" spans="1:12" s="809" customFormat="1" ht="15" customHeight="1">
      <c r="A44" s="791" t="s">
        <v>512</v>
      </c>
      <c r="B44" s="804">
        <v>1086.45</v>
      </c>
      <c r="C44" s="805">
        <v>5.59</v>
      </c>
      <c r="D44" s="805">
        <v>24.26</v>
      </c>
      <c r="E44" s="805">
        <v>14.03</v>
      </c>
      <c r="F44" s="805">
        <v>59.55</v>
      </c>
      <c r="G44" s="805">
        <v>16.39</v>
      </c>
      <c r="H44" s="805">
        <v>9.33</v>
      </c>
      <c r="I44" s="805">
        <v>17.29</v>
      </c>
      <c r="J44" s="805">
        <v>9.6300000000000008</v>
      </c>
      <c r="K44" s="805">
        <v>17.940000000000001</v>
      </c>
      <c r="L44" s="805">
        <v>13.02</v>
      </c>
    </row>
    <row r="45" spans="1:12" s="806" customFormat="1" ht="15" customHeight="1">
      <c r="A45" s="1562" t="s">
        <v>513</v>
      </c>
      <c r="B45" s="804">
        <v>1207.33</v>
      </c>
      <c r="C45" s="805">
        <v>4.78</v>
      </c>
      <c r="D45" s="805">
        <v>18.95</v>
      </c>
      <c r="E45" s="805">
        <v>14.56</v>
      </c>
      <c r="F45" s="805">
        <v>61.77</v>
      </c>
      <c r="G45" s="805">
        <v>17.059999999999999</v>
      </c>
      <c r="H45" s="805">
        <v>8.9499999999999993</v>
      </c>
      <c r="I45" s="805">
        <v>17.28</v>
      </c>
      <c r="J45" s="805">
        <v>9.69</v>
      </c>
      <c r="K45" s="805">
        <v>19.16</v>
      </c>
      <c r="L45" s="805">
        <v>14.04</v>
      </c>
    </row>
    <row r="46" spans="1:12" s="806" customFormat="1" ht="15" customHeight="1">
      <c r="A46" s="1561" t="s">
        <v>514</v>
      </c>
      <c r="B46" s="804">
        <v>1001.01</v>
      </c>
      <c r="C46" s="805">
        <v>5.97</v>
      </c>
      <c r="D46" s="805">
        <v>22.6</v>
      </c>
      <c r="E46" s="805">
        <v>13.99</v>
      </c>
      <c r="F46" s="805">
        <v>60.24</v>
      </c>
      <c r="G46" s="805">
        <v>16.100000000000001</v>
      </c>
      <c r="H46" s="805">
        <v>7.76</v>
      </c>
      <c r="I46" s="805">
        <v>17.52</v>
      </c>
      <c r="J46" s="805">
        <v>9.59</v>
      </c>
      <c r="K46" s="805">
        <v>10.72</v>
      </c>
      <c r="L46" s="805">
        <v>4</v>
      </c>
    </row>
    <row r="47" spans="1:12" s="806" customFormat="1" ht="15" customHeight="1">
      <c r="A47" s="1561" t="s">
        <v>515</v>
      </c>
      <c r="B47" s="804">
        <v>1352.28</v>
      </c>
      <c r="C47" s="805">
        <v>6.51</v>
      </c>
      <c r="D47" s="805">
        <v>24.88</v>
      </c>
      <c r="E47" s="805">
        <v>23.53</v>
      </c>
      <c r="F47" s="805">
        <v>88.77</v>
      </c>
      <c r="G47" s="805">
        <v>16.57</v>
      </c>
      <c r="H47" s="805">
        <v>8.84</v>
      </c>
      <c r="I47" s="805">
        <v>27.39</v>
      </c>
      <c r="J47" s="805">
        <v>14.42</v>
      </c>
      <c r="K47" s="805">
        <v>18.670000000000002</v>
      </c>
      <c r="L47" s="805">
        <v>12</v>
      </c>
    </row>
    <row r="48" spans="1:12" s="806" customFormat="1" ht="15" customHeight="1">
      <c r="A48" s="1561" t="s">
        <v>516</v>
      </c>
      <c r="B48" s="804">
        <v>1332.17</v>
      </c>
      <c r="C48" s="805">
        <v>7.39</v>
      </c>
      <c r="D48" s="805">
        <v>36.770000000000003</v>
      </c>
      <c r="E48" s="805">
        <v>12.94</v>
      </c>
      <c r="F48" s="805">
        <v>58</v>
      </c>
      <c r="G48" s="805">
        <v>21.17</v>
      </c>
      <c r="H48" s="805">
        <v>12.99</v>
      </c>
      <c r="I48" s="805">
        <v>19.52</v>
      </c>
      <c r="J48" s="805">
        <v>10.79</v>
      </c>
      <c r="K48" s="805">
        <v>29.63</v>
      </c>
      <c r="L48" s="805">
        <v>26.33</v>
      </c>
    </row>
    <row r="49" spans="1:12" s="806" customFormat="1" ht="15" customHeight="1">
      <c r="A49" s="1561" t="s">
        <v>517</v>
      </c>
      <c r="B49" s="804">
        <v>991.51</v>
      </c>
      <c r="C49" s="805">
        <v>4.45</v>
      </c>
      <c r="D49" s="805">
        <v>12.59</v>
      </c>
      <c r="E49" s="805">
        <v>17.93</v>
      </c>
      <c r="F49" s="805">
        <v>62.99</v>
      </c>
      <c r="G49" s="805">
        <v>14.21</v>
      </c>
      <c r="H49" s="805">
        <v>6.4</v>
      </c>
      <c r="I49" s="805">
        <v>14.74</v>
      </c>
      <c r="J49" s="805">
        <v>8.25</v>
      </c>
      <c r="K49" s="805">
        <v>4.22</v>
      </c>
      <c r="L49" s="805">
        <v>2.93</v>
      </c>
    </row>
    <row r="50" spans="1:12" s="806" customFormat="1" ht="15" customHeight="1">
      <c r="A50" s="1561" t="s">
        <v>518</v>
      </c>
      <c r="B50" s="804">
        <v>1373.43</v>
      </c>
      <c r="C50" s="805">
        <v>0.78</v>
      </c>
      <c r="D50" s="805">
        <v>2.75</v>
      </c>
      <c r="E50" s="805">
        <v>7.57</v>
      </c>
      <c r="F50" s="805">
        <v>44.21</v>
      </c>
      <c r="G50" s="805">
        <v>16.87</v>
      </c>
      <c r="H50" s="805">
        <v>6.77</v>
      </c>
      <c r="I50" s="805">
        <v>11.37</v>
      </c>
      <c r="J50" s="805">
        <v>7.53</v>
      </c>
      <c r="K50" s="805">
        <v>13.76</v>
      </c>
      <c r="L50" s="805">
        <v>3.4</v>
      </c>
    </row>
    <row r="51" spans="1:12" s="806" customFormat="1" ht="15" customHeight="1">
      <c r="A51" s="1562" t="s">
        <v>519</v>
      </c>
      <c r="B51" s="804">
        <v>713.14</v>
      </c>
      <c r="C51" s="805">
        <v>8.11</v>
      </c>
      <c r="D51" s="805">
        <v>41.25</v>
      </c>
      <c r="E51" s="805">
        <v>12.39</v>
      </c>
      <c r="F51" s="805">
        <v>52.46</v>
      </c>
      <c r="G51" s="805">
        <v>15.29</v>
      </c>
      <c r="H51" s="805">
        <v>9.94</v>
      </c>
      <c r="I51" s="805">
        <v>17.329999999999998</v>
      </c>
      <c r="J51" s="805">
        <v>9.3800000000000008</v>
      </c>
      <c r="K51" s="805">
        <v>12.13</v>
      </c>
      <c r="L51" s="805">
        <v>8.15</v>
      </c>
    </row>
    <row r="52" spans="1:12" s="806" customFormat="1" ht="15" customHeight="1">
      <c r="A52" s="1561" t="s">
        <v>520</v>
      </c>
      <c r="B52" s="804">
        <v>852.85</v>
      </c>
      <c r="C52" s="805">
        <v>7</v>
      </c>
      <c r="D52" s="805">
        <v>33.200000000000003</v>
      </c>
      <c r="E52" s="805">
        <v>8.56</v>
      </c>
      <c r="F52" s="805">
        <v>40.08</v>
      </c>
      <c r="G52" s="805">
        <v>14.61</v>
      </c>
      <c r="H52" s="805">
        <v>9.01</v>
      </c>
      <c r="I52" s="805">
        <v>13.28</v>
      </c>
      <c r="J52" s="805">
        <v>8.08</v>
      </c>
      <c r="K52" s="805">
        <v>11.33</v>
      </c>
      <c r="L52" s="805">
        <v>9</v>
      </c>
    </row>
    <row r="53" spans="1:12" s="806" customFormat="1" ht="15" customHeight="1">
      <c r="A53" s="1561" t="s">
        <v>521</v>
      </c>
      <c r="B53" s="804">
        <v>630.05999999999995</v>
      </c>
      <c r="C53" s="805">
        <v>8.7799999999999994</v>
      </c>
      <c r="D53" s="805">
        <v>46.16</v>
      </c>
      <c r="E53" s="805">
        <v>14.66</v>
      </c>
      <c r="F53" s="805">
        <v>60.02</v>
      </c>
      <c r="G53" s="805">
        <v>15.64</v>
      </c>
      <c r="H53" s="805">
        <v>10.41</v>
      </c>
      <c r="I53" s="805">
        <v>19.38</v>
      </c>
      <c r="J53" s="805">
        <v>10.050000000000001</v>
      </c>
      <c r="K53" s="805">
        <v>12.23</v>
      </c>
      <c r="L53" s="805">
        <v>8.0399999999999991</v>
      </c>
    </row>
    <row r="54" spans="1:12" s="809" customFormat="1" ht="15" customHeight="1">
      <c r="A54" s="793" t="s">
        <v>522</v>
      </c>
      <c r="B54" s="804">
        <v>849.03</v>
      </c>
      <c r="C54" s="805">
        <v>4.8499999999999996</v>
      </c>
      <c r="D54" s="805">
        <v>20.94</v>
      </c>
      <c r="E54" s="805">
        <v>10.96</v>
      </c>
      <c r="F54" s="805">
        <v>33.07</v>
      </c>
      <c r="G54" s="805">
        <v>15.33</v>
      </c>
      <c r="H54" s="805">
        <v>9.56</v>
      </c>
      <c r="I54" s="805">
        <v>19.77</v>
      </c>
      <c r="J54" s="805">
        <v>8.6199999999999992</v>
      </c>
      <c r="K54" s="805">
        <v>14.47</v>
      </c>
      <c r="L54" s="805">
        <v>9.2899999999999991</v>
      </c>
    </row>
    <row r="55" spans="1:12" s="806" customFormat="1" ht="15" customHeight="1">
      <c r="A55" s="1562" t="s">
        <v>523</v>
      </c>
      <c r="B55" s="804">
        <v>825.16</v>
      </c>
      <c r="C55" s="805">
        <v>4.59</v>
      </c>
      <c r="D55" s="805">
        <v>20.77</v>
      </c>
      <c r="E55" s="805">
        <v>11.66</v>
      </c>
      <c r="F55" s="805">
        <v>34.6</v>
      </c>
      <c r="G55" s="805">
        <v>16.62</v>
      </c>
      <c r="H55" s="805">
        <v>10.58</v>
      </c>
      <c r="I55" s="805">
        <v>20.68</v>
      </c>
      <c r="J55" s="805">
        <v>8.6300000000000008</v>
      </c>
      <c r="K55" s="805">
        <v>14.38</v>
      </c>
      <c r="L55" s="805">
        <v>10.029999999999999</v>
      </c>
    </row>
    <row r="56" spans="1:12" s="806" customFormat="1" ht="15" customHeight="1">
      <c r="A56" s="1561" t="s">
        <v>524</v>
      </c>
      <c r="B56" s="804">
        <v>807.62</v>
      </c>
      <c r="C56" s="805">
        <v>2.14</v>
      </c>
      <c r="D56" s="805">
        <v>5.5</v>
      </c>
      <c r="E56" s="805">
        <v>9.7899999999999991</v>
      </c>
      <c r="F56" s="805">
        <v>23.51</v>
      </c>
      <c r="G56" s="805">
        <v>16.399999999999999</v>
      </c>
      <c r="H56" s="805">
        <v>5.79</v>
      </c>
      <c r="I56" s="805">
        <v>20.39</v>
      </c>
      <c r="J56" s="805">
        <v>6.72</v>
      </c>
      <c r="K56" s="805">
        <v>10.4</v>
      </c>
      <c r="L56" s="805">
        <v>6.5</v>
      </c>
    </row>
    <row r="57" spans="1:12" s="806" customFormat="1" ht="15" customHeight="1">
      <c r="A57" s="1561" t="s">
        <v>525</v>
      </c>
      <c r="B57" s="804">
        <v>782.38</v>
      </c>
      <c r="C57" s="805">
        <v>3.78</v>
      </c>
      <c r="D57" s="805">
        <v>18.8</v>
      </c>
      <c r="E57" s="805">
        <v>8.48</v>
      </c>
      <c r="F57" s="805">
        <v>21.31</v>
      </c>
      <c r="G57" s="805">
        <v>17.989999999999998</v>
      </c>
      <c r="H57" s="805">
        <v>13.13</v>
      </c>
      <c r="I57" s="805">
        <v>23.01</v>
      </c>
      <c r="J57" s="805">
        <v>8.49</v>
      </c>
      <c r="K57" s="805">
        <v>23.73</v>
      </c>
      <c r="L57" s="805">
        <v>14.09</v>
      </c>
    </row>
    <row r="58" spans="1:12" s="806" customFormat="1" ht="15" customHeight="1">
      <c r="A58" s="1561" t="s">
        <v>526</v>
      </c>
      <c r="B58" s="804">
        <v>836.55</v>
      </c>
      <c r="C58" s="805">
        <v>8.49</v>
      </c>
      <c r="D58" s="805">
        <v>42.22</v>
      </c>
      <c r="E58" s="805">
        <v>12.37</v>
      </c>
      <c r="F58" s="805">
        <v>41.38</v>
      </c>
      <c r="G58" s="805">
        <v>17.96</v>
      </c>
      <c r="H58" s="805">
        <v>11.99</v>
      </c>
      <c r="I58" s="805">
        <v>18.809999999999999</v>
      </c>
      <c r="J58" s="805">
        <v>8.4499999999999993</v>
      </c>
      <c r="K58" s="805">
        <v>19</v>
      </c>
      <c r="L58" s="805">
        <v>15.25</v>
      </c>
    </row>
    <row r="59" spans="1:12" s="806" customFormat="1" ht="15" customHeight="1">
      <c r="A59" s="1561" t="s">
        <v>527</v>
      </c>
      <c r="B59" s="804">
        <v>712.69</v>
      </c>
      <c r="C59" s="805">
        <v>5.41</v>
      </c>
      <c r="D59" s="805">
        <v>24.86</v>
      </c>
      <c r="E59" s="805">
        <v>13.75</v>
      </c>
      <c r="F59" s="805">
        <v>44.2</v>
      </c>
      <c r="G59" s="805">
        <v>17.440000000000001</v>
      </c>
      <c r="H59" s="805">
        <v>11.37</v>
      </c>
      <c r="I59" s="805">
        <v>22.4</v>
      </c>
      <c r="J59" s="805">
        <v>10.210000000000001</v>
      </c>
      <c r="K59" s="805">
        <v>12.76</v>
      </c>
      <c r="L59" s="805">
        <v>10.1</v>
      </c>
    </row>
    <row r="60" spans="1:12" s="806" customFormat="1" ht="15" customHeight="1">
      <c r="A60" s="1561" t="s">
        <v>528</v>
      </c>
      <c r="B60" s="804">
        <v>1179.54</v>
      </c>
      <c r="C60" s="805">
        <v>7.94</v>
      </c>
      <c r="D60" s="805">
        <v>40.869999999999997</v>
      </c>
      <c r="E60" s="805">
        <v>20.87</v>
      </c>
      <c r="F60" s="805">
        <v>75.05</v>
      </c>
      <c r="G60" s="805">
        <v>13.12</v>
      </c>
      <c r="H60" s="805">
        <v>10.35</v>
      </c>
      <c r="I60" s="805">
        <v>19.809999999999999</v>
      </c>
      <c r="J60" s="805">
        <v>10.92</v>
      </c>
      <c r="K60" s="805">
        <v>22</v>
      </c>
      <c r="L60" s="805">
        <v>17.71</v>
      </c>
    </row>
    <row r="61" spans="1:12" s="806" customFormat="1" ht="15" customHeight="1">
      <c r="A61" s="1562" t="s">
        <v>529</v>
      </c>
      <c r="B61" s="804">
        <v>716.59</v>
      </c>
      <c r="C61" s="805">
        <v>4.25</v>
      </c>
      <c r="D61" s="805">
        <v>17.53</v>
      </c>
      <c r="E61" s="805">
        <v>10.76</v>
      </c>
      <c r="F61" s="805">
        <v>29.83</v>
      </c>
      <c r="G61" s="805">
        <v>16.21</v>
      </c>
      <c r="H61" s="805">
        <v>9.9600000000000009</v>
      </c>
      <c r="I61" s="805">
        <v>20.74</v>
      </c>
      <c r="J61" s="805">
        <v>8.57</v>
      </c>
      <c r="K61" s="805">
        <v>18.45</v>
      </c>
      <c r="L61" s="805">
        <v>12.3</v>
      </c>
    </row>
    <row r="62" spans="1:12" s="806" customFormat="1" ht="15" customHeight="1">
      <c r="A62" s="1561" t="s">
        <v>530</v>
      </c>
      <c r="B62" s="804">
        <v>895.53</v>
      </c>
      <c r="C62" s="805">
        <v>3.99</v>
      </c>
      <c r="D62" s="805">
        <v>13.8</v>
      </c>
      <c r="E62" s="805">
        <v>8.14</v>
      </c>
      <c r="F62" s="805">
        <v>24.11</v>
      </c>
      <c r="G62" s="805">
        <v>16</v>
      </c>
      <c r="H62" s="805">
        <v>9.74</v>
      </c>
      <c r="I62" s="805">
        <v>19.100000000000001</v>
      </c>
      <c r="J62" s="805">
        <v>9.9499999999999993</v>
      </c>
      <c r="K62" s="805">
        <v>27.46</v>
      </c>
      <c r="L62" s="805">
        <v>21.87</v>
      </c>
    </row>
    <row r="63" spans="1:12" s="806" customFormat="1" ht="15" customHeight="1">
      <c r="A63" s="1561" t="s">
        <v>531</v>
      </c>
      <c r="B63" s="804">
        <v>710.5</v>
      </c>
      <c r="C63" s="805">
        <v>6.34</v>
      </c>
      <c r="D63" s="805">
        <v>22.79</v>
      </c>
      <c r="E63" s="805">
        <v>11.23</v>
      </c>
      <c r="F63" s="805">
        <v>33.89</v>
      </c>
      <c r="G63" s="805">
        <v>14.22</v>
      </c>
      <c r="H63" s="805">
        <v>7.48</v>
      </c>
      <c r="I63" s="805">
        <v>14.08</v>
      </c>
      <c r="J63" s="805">
        <v>6.22</v>
      </c>
      <c r="K63" s="805">
        <v>13.29</v>
      </c>
      <c r="L63" s="805">
        <v>7.35</v>
      </c>
    </row>
    <row r="64" spans="1:12" s="806" customFormat="1" ht="15" customHeight="1">
      <c r="A64" s="1561" t="s">
        <v>532</v>
      </c>
      <c r="B64" s="804">
        <v>852.22</v>
      </c>
      <c r="C64" s="805">
        <v>5.5</v>
      </c>
      <c r="D64" s="805">
        <v>21.41</v>
      </c>
      <c r="E64" s="805">
        <v>18.940000000000001</v>
      </c>
      <c r="F64" s="805">
        <v>36.39</v>
      </c>
      <c r="G64" s="805">
        <v>16.02</v>
      </c>
      <c r="H64" s="805">
        <v>9.6300000000000008</v>
      </c>
      <c r="I64" s="805">
        <v>32.96</v>
      </c>
      <c r="J64" s="805">
        <v>9.7799999999999994</v>
      </c>
      <c r="K64" s="805">
        <v>32.770000000000003</v>
      </c>
      <c r="L64" s="805">
        <v>18.149999999999999</v>
      </c>
    </row>
    <row r="65" spans="1:12" s="806" customFormat="1" ht="15" customHeight="1">
      <c r="A65" s="1561" t="s">
        <v>533</v>
      </c>
      <c r="B65" s="804">
        <v>296.12</v>
      </c>
      <c r="C65" s="805">
        <v>1.1499999999999999</v>
      </c>
      <c r="D65" s="805">
        <v>4.01</v>
      </c>
      <c r="E65" s="805">
        <v>6.98</v>
      </c>
      <c r="F65" s="805">
        <v>22.25</v>
      </c>
      <c r="G65" s="805">
        <v>15.93</v>
      </c>
      <c r="H65" s="805">
        <v>6.71</v>
      </c>
      <c r="I65" s="805">
        <v>20.93</v>
      </c>
      <c r="J65" s="805">
        <v>8.09</v>
      </c>
      <c r="K65" s="805">
        <v>12.8</v>
      </c>
      <c r="L65" s="805">
        <v>6</v>
      </c>
    </row>
    <row r="66" spans="1:12" s="806" customFormat="1" ht="15" customHeight="1">
      <c r="A66" s="1561" t="s">
        <v>534</v>
      </c>
      <c r="B66" s="804">
        <v>1396.58</v>
      </c>
      <c r="C66" s="805">
        <v>10.4</v>
      </c>
      <c r="D66" s="805">
        <v>50.8</v>
      </c>
      <c r="E66" s="805">
        <v>15.68</v>
      </c>
      <c r="F66" s="805">
        <v>50.83</v>
      </c>
      <c r="G66" s="805">
        <v>19.2</v>
      </c>
      <c r="H66" s="805">
        <v>15.13</v>
      </c>
      <c r="I66" s="805">
        <v>16.88</v>
      </c>
      <c r="J66" s="805">
        <v>8.83</v>
      </c>
      <c r="K66" s="805">
        <v>11.47</v>
      </c>
      <c r="L66" s="805">
        <v>9.0299999999999994</v>
      </c>
    </row>
    <row r="67" spans="1:12" s="806" customFormat="1" ht="15" customHeight="1">
      <c r="A67" s="1562" t="s">
        <v>535</v>
      </c>
      <c r="B67" s="804">
        <v>1116.6099999999999</v>
      </c>
      <c r="C67" s="805">
        <v>6.3</v>
      </c>
      <c r="D67" s="805">
        <v>27.49</v>
      </c>
      <c r="E67" s="805">
        <v>10.29</v>
      </c>
      <c r="F67" s="805">
        <v>36.85</v>
      </c>
      <c r="G67" s="805">
        <v>13.36</v>
      </c>
      <c r="H67" s="805">
        <v>8.27</v>
      </c>
      <c r="I67" s="805">
        <v>17.059999999999999</v>
      </c>
      <c r="J67" s="805">
        <v>8.66</v>
      </c>
      <c r="K67" s="805">
        <v>10.27</v>
      </c>
      <c r="L67" s="805">
        <v>5.68</v>
      </c>
    </row>
    <row r="68" spans="1:12" s="806" customFormat="1" ht="15" customHeight="1">
      <c r="A68" s="1561" t="s">
        <v>536</v>
      </c>
      <c r="B68" s="804">
        <v>985.39</v>
      </c>
      <c r="C68" s="805">
        <v>3.16</v>
      </c>
      <c r="D68" s="805">
        <v>14.07</v>
      </c>
      <c r="E68" s="805">
        <v>9.08</v>
      </c>
      <c r="F68" s="805">
        <v>40.380000000000003</v>
      </c>
      <c r="G68" s="805">
        <v>12.75</v>
      </c>
      <c r="H68" s="805">
        <v>8.17</v>
      </c>
      <c r="I68" s="805">
        <v>16.27</v>
      </c>
      <c r="J68" s="805">
        <v>10.4</v>
      </c>
      <c r="K68" s="805">
        <v>6.86</v>
      </c>
      <c r="L68" s="805">
        <v>5.61</v>
      </c>
    </row>
    <row r="69" spans="1:12" s="806" customFormat="1" ht="15" customHeight="1">
      <c r="A69" s="1561" t="s">
        <v>537</v>
      </c>
      <c r="B69" s="804">
        <v>1381.27</v>
      </c>
      <c r="C69" s="805">
        <v>9.4499999999999993</v>
      </c>
      <c r="D69" s="805">
        <v>40.479999999999997</v>
      </c>
      <c r="E69" s="805">
        <v>10.77</v>
      </c>
      <c r="F69" s="805">
        <v>37.26</v>
      </c>
      <c r="G69" s="805">
        <v>12.11</v>
      </c>
      <c r="H69" s="805">
        <v>7.46</v>
      </c>
      <c r="I69" s="805">
        <v>19.36</v>
      </c>
      <c r="J69" s="805">
        <v>9.64</v>
      </c>
      <c r="K69" s="805">
        <v>11.9</v>
      </c>
      <c r="L69" s="805">
        <v>7.19</v>
      </c>
    </row>
    <row r="70" spans="1:12" s="806" customFormat="1" ht="15" customHeight="1">
      <c r="A70" s="1561" t="s">
        <v>538</v>
      </c>
      <c r="B70" s="804">
        <v>1105.23</v>
      </c>
      <c r="C70" s="805">
        <v>7.48</v>
      </c>
      <c r="D70" s="805">
        <v>32.96</v>
      </c>
      <c r="E70" s="805">
        <v>11.09</v>
      </c>
      <c r="F70" s="805">
        <v>33.6</v>
      </c>
      <c r="G70" s="805">
        <v>14.49</v>
      </c>
      <c r="H70" s="805">
        <v>8.8699999999999992</v>
      </c>
      <c r="I70" s="805">
        <v>16.739999999999998</v>
      </c>
      <c r="J70" s="805">
        <v>7.05</v>
      </c>
      <c r="K70" s="805">
        <v>12.26</v>
      </c>
      <c r="L70" s="805">
        <v>5.36</v>
      </c>
    </row>
    <row r="71" spans="1:12" s="809" customFormat="1" ht="15" customHeight="1">
      <c r="A71" s="793" t="s">
        <v>539</v>
      </c>
      <c r="B71" s="804">
        <v>1106.1099999999999</v>
      </c>
      <c r="C71" s="805">
        <v>7.81</v>
      </c>
      <c r="D71" s="805">
        <v>37.74</v>
      </c>
      <c r="E71" s="805">
        <v>13.06</v>
      </c>
      <c r="F71" s="805">
        <v>48.94</v>
      </c>
      <c r="G71" s="805">
        <v>16.510000000000002</v>
      </c>
      <c r="H71" s="805">
        <v>10.52</v>
      </c>
      <c r="I71" s="805">
        <v>22.68</v>
      </c>
      <c r="J71" s="805">
        <v>11.21</v>
      </c>
      <c r="K71" s="805">
        <v>18.46</v>
      </c>
      <c r="L71" s="805">
        <v>8.1300000000000008</v>
      </c>
    </row>
    <row r="72" spans="1:12" s="806" customFormat="1" ht="15" customHeight="1">
      <c r="A72" s="1562" t="s">
        <v>540</v>
      </c>
      <c r="B72" s="804">
        <v>1122.54</v>
      </c>
      <c r="C72" s="805">
        <v>8.02</v>
      </c>
      <c r="D72" s="805">
        <v>39.43</v>
      </c>
      <c r="E72" s="805">
        <v>14.4</v>
      </c>
      <c r="F72" s="805">
        <v>48.29</v>
      </c>
      <c r="G72" s="805">
        <v>17.059999999999999</v>
      </c>
      <c r="H72" s="805">
        <v>11.1</v>
      </c>
      <c r="I72" s="805">
        <v>24.17</v>
      </c>
      <c r="J72" s="805">
        <v>10.73</v>
      </c>
      <c r="K72" s="805">
        <v>20.03</v>
      </c>
      <c r="L72" s="805">
        <v>8.1</v>
      </c>
    </row>
    <row r="73" spans="1:12" s="806" customFormat="1" ht="15" customHeight="1">
      <c r="A73" s="1561" t="s">
        <v>541</v>
      </c>
      <c r="B73" s="804">
        <v>730.06</v>
      </c>
      <c r="C73" s="805">
        <v>8.7799999999999994</v>
      </c>
      <c r="D73" s="805">
        <v>33.880000000000003</v>
      </c>
      <c r="E73" s="805">
        <v>15.31</v>
      </c>
      <c r="F73" s="805">
        <v>37.270000000000003</v>
      </c>
      <c r="G73" s="805">
        <v>17.43</v>
      </c>
      <c r="H73" s="805">
        <v>9.52</v>
      </c>
      <c r="I73" s="805">
        <v>21.52</v>
      </c>
      <c r="J73" s="805">
        <v>7.41</v>
      </c>
      <c r="K73" s="805">
        <v>16.440000000000001</v>
      </c>
      <c r="L73" s="805">
        <v>1.63</v>
      </c>
    </row>
    <row r="74" spans="1:12" s="806" customFormat="1" ht="15" customHeight="1">
      <c r="A74" s="1561" t="s">
        <v>542</v>
      </c>
      <c r="B74" s="804">
        <v>2111.5</v>
      </c>
      <c r="C74" s="805">
        <v>1.56</v>
      </c>
      <c r="D74" s="805">
        <v>7.16</v>
      </c>
      <c r="E74" s="805">
        <v>15.07</v>
      </c>
      <c r="F74" s="805">
        <v>59.84</v>
      </c>
      <c r="G74" s="805">
        <v>10.97</v>
      </c>
      <c r="H74" s="805">
        <v>5.6</v>
      </c>
      <c r="I74" s="805">
        <v>33.72</v>
      </c>
      <c r="J74" s="805">
        <v>14.91</v>
      </c>
      <c r="K74" s="805">
        <v>35.32</v>
      </c>
      <c r="L74" s="805">
        <v>10.039999999999999</v>
      </c>
    </row>
    <row r="75" spans="1:12" s="806" customFormat="1" ht="15" customHeight="1">
      <c r="A75" s="1561" t="s">
        <v>543</v>
      </c>
      <c r="B75" s="804">
        <v>838.85</v>
      </c>
      <c r="C75" s="805">
        <v>11.86</v>
      </c>
      <c r="D75" s="805">
        <v>56.57</v>
      </c>
      <c r="E75" s="805">
        <v>10.039999999999999</v>
      </c>
      <c r="F75" s="805">
        <v>30.52</v>
      </c>
      <c r="G75" s="805">
        <v>18.55</v>
      </c>
      <c r="H75" s="805">
        <v>12.62</v>
      </c>
      <c r="I75" s="805">
        <v>21.82</v>
      </c>
      <c r="J75" s="805">
        <v>9.4600000000000009</v>
      </c>
      <c r="K75" s="805">
        <v>12.47</v>
      </c>
      <c r="L75" s="805">
        <v>7.97</v>
      </c>
    </row>
    <row r="76" spans="1:12" s="806" customFormat="1" ht="15" customHeight="1">
      <c r="A76" s="1561" t="s">
        <v>544</v>
      </c>
      <c r="B76" s="804">
        <v>620.91999999999996</v>
      </c>
      <c r="C76" s="805">
        <v>12</v>
      </c>
      <c r="D76" s="805">
        <v>57.27</v>
      </c>
      <c r="E76" s="805">
        <v>18.239999999999998</v>
      </c>
      <c r="F76" s="805">
        <v>61.68</v>
      </c>
      <c r="G76" s="805">
        <v>16.84</v>
      </c>
      <c r="H76" s="805">
        <v>11.14</v>
      </c>
      <c r="I76" s="805">
        <v>20.79</v>
      </c>
      <c r="J76" s="805">
        <v>9.75</v>
      </c>
      <c r="K76" s="805">
        <v>14.81</v>
      </c>
      <c r="L76" s="805">
        <v>10.06</v>
      </c>
    </row>
    <row r="77" spans="1:12" s="806" customFormat="1" ht="15" customHeight="1">
      <c r="A77" s="1561" t="s">
        <v>545</v>
      </c>
      <c r="B77" s="804">
        <v>776.96</v>
      </c>
      <c r="C77" s="805">
        <v>8.24</v>
      </c>
      <c r="D77" s="805">
        <v>44.54</v>
      </c>
      <c r="E77" s="805">
        <v>14.33</v>
      </c>
      <c r="F77" s="805">
        <v>56.78</v>
      </c>
      <c r="G77" s="805">
        <v>17.239999999999998</v>
      </c>
      <c r="H77" s="805">
        <v>12.76</v>
      </c>
      <c r="I77" s="805">
        <v>23.4</v>
      </c>
      <c r="J77" s="805">
        <v>12.69</v>
      </c>
      <c r="K77" s="805">
        <v>8.83</v>
      </c>
      <c r="L77" s="805">
        <v>5.13</v>
      </c>
    </row>
    <row r="78" spans="1:12" s="806" customFormat="1" ht="15" customHeight="1">
      <c r="A78" s="1562" t="s">
        <v>546</v>
      </c>
      <c r="B78" s="804">
        <v>1072.81</v>
      </c>
      <c r="C78" s="805">
        <v>7.37</v>
      </c>
      <c r="D78" s="805">
        <v>34.270000000000003</v>
      </c>
      <c r="E78" s="805">
        <v>10.36</v>
      </c>
      <c r="F78" s="805">
        <v>50.26</v>
      </c>
      <c r="G78" s="805">
        <v>15.41</v>
      </c>
      <c r="H78" s="805">
        <v>9.3800000000000008</v>
      </c>
      <c r="I78" s="805">
        <v>19.329999999999998</v>
      </c>
      <c r="J78" s="805">
        <v>12.28</v>
      </c>
      <c r="K78" s="805">
        <v>10.74</v>
      </c>
      <c r="L78" s="805">
        <v>8.26</v>
      </c>
    </row>
    <row r="79" spans="1:12" s="806" customFormat="1" ht="15" customHeight="1">
      <c r="A79" s="1561" t="s">
        <v>547</v>
      </c>
      <c r="B79" s="804">
        <v>1023.04</v>
      </c>
      <c r="C79" s="805">
        <v>6.45</v>
      </c>
      <c r="D79" s="805">
        <v>23.17</v>
      </c>
      <c r="E79" s="805">
        <v>10.210000000000001</v>
      </c>
      <c r="F79" s="805">
        <v>45.93</v>
      </c>
      <c r="G79" s="805">
        <v>15.25</v>
      </c>
      <c r="H79" s="805">
        <v>7.2</v>
      </c>
      <c r="I79" s="805">
        <v>20.7</v>
      </c>
      <c r="J79" s="805">
        <v>12.22</v>
      </c>
      <c r="K79" s="805">
        <v>10.85</v>
      </c>
      <c r="L79" s="805">
        <v>7.92</v>
      </c>
    </row>
    <row r="80" spans="1:12" s="806" customFormat="1" ht="15" customHeight="1">
      <c r="A80" s="1561" t="s">
        <v>548</v>
      </c>
      <c r="B80" s="804">
        <v>1152.82</v>
      </c>
      <c r="C80" s="805">
        <v>8.8699999999999992</v>
      </c>
      <c r="D80" s="805">
        <v>52.23</v>
      </c>
      <c r="E80" s="805">
        <v>10.6</v>
      </c>
      <c r="F80" s="805">
        <v>57.27</v>
      </c>
      <c r="G80" s="805">
        <v>15.6</v>
      </c>
      <c r="H80" s="805">
        <v>12</v>
      </c>
      <c r="I80" s="805">
        <v>17.53</v>
      </c>
      <c r="J80" s="805">
        <v>12.36</v>
      </c>
      <c r="K80" s="805">
        <v>10.7</v>
      </c>
      <c r="L80" s="805">
        <v>8.39</v>
      </c>
    </row>
    <row r="81" spans="1:12" s="809" customFormat="1" ht="15" customHeight="1">
      <c r="A81" s="793" t="s">
        <v>549</v>
      </c>
      <c r="B81" s="804">
        <v>1151.32</v>
      </c>
      <c r="C81" s="805">
        <v>11.23</v>
      </c>
      <c r="D81" s="805">
        <v>52.66</v>
      </c>
      <c r="E81" s="805">
        <v>12.44</v>
      </c>
      <c r="F81" s="805">
        <v>48.22</v>
      </c>
      <c r="G81" s="805">
        <v>16.329999999999998</v>
      </c>
      <c r="H81" s="805">
        <v>10.74</v>
      </c>
      <c r="I81" s="805">
        <v>17.89</v>
      </c>
      <c r="J81" s="805">
        <v>9.73</v>
      </c>
      <c r="K81" s="805">
        <v>12.73</v>
      </c>
      <c r="L81" s="805">
        <v>9.6199999999999992</v>
      </c>
    </row>
    <row r="82" spans="1:12" s="806" customFormat="1" ht="15" customHeight="1">
      <c r="A82" s="1562" t="s">
        <v>550</v>
      </c>
      <c r="B82" s="804">
        <v>1038.21</v>
      </c>
      <c r="C82" s="805">
        <v>10.220000000000001</v>
      </c>
      <c r="D82" s="805">
        <v>46.06</v>
      </c>
      <c r="E82" s="805">
        <v>12.05</v>
      </c>
      <c r="F82" s="805">
        <v>44.83</v>
      </c>
      <c r="G82" s="805">
        <v>15.75</v>
      </c>
      <c r="H82" s="805">
        <v>9.8000000000000007</v>
      </c>
      <c r="I82" s="805">
        <v>18.79</v>
      </c>
      <c r="J82" s="805">
        <v>9.66</v>
      </c>
      <c r="K82" s="805">
        <v>10.91</v>
      </c>
      <c r="L82" s="805">
        <v>7.95</v>
      </c>
    </row>
    <row r="83" spans="1:12" s="806" customFormat="1" ht="15" customHeight="1">
      <c r="A83" s="1561" t="s">
        <v>551</v>
      </c>
      <c r="B83" s="804">
        <v>1324.3</v>
      </c>
      <c r="C83" s="805">
        <v>11.16</v>
      </c>
      <c r="D83" s="805">
        <v>42.16</v>
      </c>
      <c r="E83" s="805">
        <v>12.09</v>
      </c>
      <c r="F83" s="805">
        <v>40.71</v>
      </c>
      <c r="G83" s="805">
        <v>14.11</v>
      </c>
      <c r="H83" s="805">
        <v>7.69</v>
      </c>
      <c r="I83" s="805">
        <v>19.46</v>
      </c>
      <c r="J83" s="805">
        <v>9.4499999999999993</v>
      </c>
      <c r="K83" s="805">
        <v>11.46</v>
      </c>
      <c r="L83" s="805">
        <v>5.26</v>
      </c>
    </row>
    <row r="84" spans="1:12" s="806" customFormat="1" ht="15" customHeight="1">
      <c r="A84" s="1561" t="s">
        <v>552</v>
      </c>
      <c r="B84" s="804">
        <v>1002.07</v>
      </c>
      <c r="C84" s="805">
        <v>10.92</v>
      </c>
      <c r="D84" s="805">
        <v>42.24</v>
      </c>
      <c r="E84" s="805">
        <v>10.08</v>
      </c>
      <c r="F84" s="805">
        <v>41.07</v>
      </c>
      <c r="G84" s="805">
        <v>13.79</v>
      </c>
      <c r="H84" s="805">
        <v>7.02</v>
      </c>
      <c r="I84" s="805">
        <v>17.190000000000001</v>
      </c>
      <c r="J84" s="805">
        <v>9.2200000000000006</v>
      </c>
      <c r="K84" s="805">
        <v>16.93</v>
      </c>
      <c r="L84" s="805">
        <v>11.07</v>
      </c>
    </row>
    <row r="85" spans="1:12" s="806" customFormat="1" ht="15" customHeight="1">
      <c r="A85" s="1561" t="s">
        <v>553</v>
      </c>
      <c r="B85" s="804">
        <v>1120.8699999999999</v>
      </c>
      <c r="C85" s="805">
        <v>7.52</v>
      </c>
      <c r="D85" s="805">
        <v>38.65</v>
      </c>
      <c r="E85" s="805">
        <v>12.54</v>
      </c>
      <c r="F85" s="805">
        <v>43.24</v>
      </c>
      <c r="G85" s="805">
        <v>16.96</v>
      </c>
      <c r="H85" s="805">
        <v>12.19</v>
      </c>
      <c r="I85" s="805">
        <v>17.5</v>
      </c>
      <c r="J85" s="805">
        <v>8.44</v>
      </c>
      <c r="K85" s="805">
        <v>7.79</v>
      </c>
      <c r="L85" s="805">
        <v>5.92</v>
      </c>
    </row>
    <row r="86" spans="1:12" s="806" customFormat="1" ht="15" customHeight="1">
      <c r="A86" s="1561" t="s">
        <v>554</v>
      </c>
      <c r="B86" s="804">
        <v>772.87</v>
      </c>
      <c r="C86" s="805">
        <v>13.05</v>
      </c>
      <c r="D86" s="805">
        <v>65</v>
      </c>
      <c r="E86" s="805">
        <v>13.78</v>
      </c>
      <c r="F86" s="805">
        <v>54.57</v>
      </c>
      <c r="G86" s="805">
        <v>18.510000000000002</v>
      </c>
      <c r="H86" s="805">
        <v>12.94</v>
      </c>
      <c r="I86" s="805">
        <v>22.8</v>
      </c>
      <c r="J86" s="805">
        <v>12.66</v>
      </c>
      <c r="K86" s="805">
        <v>13.72</v>
      </c>
      <c r="L86" s="805">
        <v>11.92</v>
      </c>
    </row>
    <row r="87" spans="1:12" s="806" customFormat="1" ht="15" customHeight="1">
      <c r="A87" s="1562" t="s">
        <v>555</v>
      </c>
      <c r="B87" s="804">
        <v>1269.08</v>
      </c>
      <c r="C87" s="805">
        <v>13.79</v>
      </c>
      <c r="D87" s="805">
        <v>65.97</v>
      </c>
      <c r="E87" s="805">
        <v>13.34</v>
      </c>
      <c r="F87" s="805">
        <v>52.45</v>
      </c>
      <c r="G87" s="805">
        <v>17.079999999999998</v>
      </c>
      <c r="H87" s="805">
        <v>11.69</v>
      </c>
      <c r="I87" s="805">
        <v>17.45</v>
      </c>
      <c r="J87" s="805">
        <v>9.81</v>
      </c>
      <c r="K87" s="805">
        <v>13.95</v>
      </c>
      <c r="L87" s="805">
        <v>10.46</v>
      </c>
    </row>
    <row r="88" spans="1:12" s="806" customFormat="1" ht="15" customHeight="1">
      <c r="A88" s="1561" t="s">
        <v>556</v>
      </c>
      <c r="B88" s="804">
        <v>1065.49</v>
      </c>
      <c r="C88" s="805">
        <v>11.12</v>
      </c>
      <c r="D88" s="805">
        <v>52.7</v>
      </c>
      <c r="E88" s="805">
        <v>13.22</v>
      </c>
      <c r="F88" s="805">
        <v>56.14</v>
      </c>
      <c r="G88" s="805">
        <v>19.05</v>
      </c>
      <c r="H88" s="805">
        <v>12.65</v>
      </c>
      <c r="I88" s="805">
        <v>20.21</v>
      </c>
      <c r="J88" s="805">
        <v>12.02</v>
      </c>
      <c r="K88" s="805">
        <v>18.88</v>
      </c>
      <c r="L88" s="805">
        <v>15.09</v>
      </c>
    </row>
    <row r="89" spans="1:12" s="806" customFormat="1" ht="15" customHeight="1">
      <c r="A89" s="1561" t="s">
        <v>557</v>
      </c>
      <c r="B89" s="804">
        <v>892.76</v>
      </c>
      <c r="C89" s="805">
        <v>9.86</v>
      </c>
      <c r="D89" s="805">
        <v>43.79</v>
      </c>
      <c r="E89" s="805">
        <v>4.2300000000000004</v>
      </c>
      <c r="F89" s="805">
        <v>14.94</v>
      </c>
      <c r="G89" s="805">
        <v>15.01</v>
      </c>
      <c r="H89" s="805">
        <v>9.16</v>
      </c>
      <c r="I89" s="805">
        <v>17.34</v>
      </c>
      <c r="J89" s="805">
        <v>8.43</v>
      </c>
      <c r="K89" s="805">
        <v>14.9</v>
      </c>
      <c r="L89" s="805">
        <v>8.6199999999999992</v>
      </c>
    </row>
    <row r="90" spans="1:12" s="806" customFormat="1" ht="15" customHeight="1">
      <c r="A90" s="1561" t="s">
        <v>558</v>
      </c>
      <c r="B90" s="804">
        <v>1631.11</v>
      </c>
      <c r="C90" s="805">
        <v>15.72</v>
      </c>
      <c r="D90" s="805">
        <v>69.06</v>
      </c>
      <c r="E90" s="805">
        <v>21.54</v>
      </c>
      <c r="F90" s="805">
        <v>72.900000000000006</v>
      </c>
      <c r="G90" s="805">
        <v>16.91</v>
      </c>
      <c r="H90" s="805">
        <v>11.28</v>
      </c>
      <c r="I90" s="805">
        <v>16.47</v>
      </c>
      <c r="J90" s="805">
        <v>8.4700000000000006</v>
      </c>
      <c r="K90" s="805">
        <v>12.17</v>
      </c>
      <c r="L90" s="805">
        <v>9.2899999999999991</v>
      </c>
    </row>
    <row r="91" spans="1:12" s="806" customFormat="1" ht="15" customHeight="1">
      <c r="A91" s="1561" t="s">
        <v>559</v>
      </c>
      <c r="B91" s="804">
        <v>1261.44</v>
      </c>
      <c r="C91" s="805">
        <v>16.18</v>
      </c>
      <c r="D91" s="805">
        <v>86.3</v>
      </c>
      <c r="E91" s="805">
        <v>10</v>
      </c>
      <c r="F91" s="805">
        <v>47.85</v>
      </c>
      <c r="G91" s="805">
        <v>17.239999999999998</v>
      </c>
      <c r="H91" s="805">
        <v>12.79</v>
      </c>
      <c r="I91" s="805">
        <v>17.53</v>
      </c>
      <c r="J91" s="805">
        <v>11.67</v>
      </c>
      <c r="K91" s="805">
        <v>14.24</v>
      </c>
      <c r="L91" s="805">
        <v>9.91</v>
      </c>
    </row>
    <row r="92" spans="1:12" s="806" customFormat="1" ht="15" customHeight="1">
      <c r="A92" s="1562" t="s">
        <v>560</v>
      </c>
      <c r="B92" s="804">
        <v>1135.8</v>
      </c>
      <c r="C92" s="805">
        <v>8.33</v>
      </c>
      <c r="D92" s="805">
        <v>39.22</v>
      </c>
      <c r="E92" s="805">
        <v>11.5</v>
      </c>
      <c r="F92" s="805">
        <v>46.22</v>
      </c>
      <c r="G92" s="805">
        <v>15.51</v>
      </c>
      <c r="H92" s="805">
        <v>10.15</v>
      </c>
      <c r="I92" s="805">
        <v>17.27</v>
      </c>
      <c r="J92" s="805">
        <v>9.65</v>
      </c>
      <c r="K92" s="805">
        <v>13.59</v>
      </c>
      <c r="L92" s="805">
        <v>11.3</v>
      </c>
    </row>
    <row r="93" spans="1:12" s="806" customFormat="1" ht="15" customHeight="1">
      <c r="A93" s="1561" t="s">
        <v>561</v>
      </c>
      <c r="B93" s="804">
        <v>856.33</v>
      </c>
      <c r="C93" s="805">
        <v>5.31</v>
      </c>
      <c r="D93" s="805">
        <v>22.14</v>
      </c>
      <c r="E93" s="805">
        <v>11.61</v>
      </c>
      <c r="F93" s="805">
        <v>40.68</v>
      </c>
      <c r="G93" s="805">
        <v>13.01</v>
      </c>
      <c r="H93" s="805">
        <v>7.62</v>
      </c>
      <c r="I93" s="805">
        <v>16.86</v>
      </c>
      <c r="J93" s="805">
        <v>8.2899999999999991</v>
      </c>
      <c r="K93" s="805">
        <v>14.34</v>
      </c>
      <c r="L93" s="805">
        <v>10.72</v>
      </c>
    </row>
    <row r="94" spans="1:12" s="809" customFormat="1" ht="15" customHeight="1">
      <c r="A94" s="1561" t="s">
        <v>562</v>
      </c>
      <c r="B94" s="804">
        <v>1274.93</v>
      </c>
      <c r="C94" s="805">
        <v>9.3699999999999992</v>
      </c>
      <c r="D94" s="805">
        <v>47.01</v>
      </c>
      <c r="E94" s="805">
        <v>12.19</v>
      </c>
      <c r="F94" s="805">
        <v>51.22</v>
      </c>
      <c r="G94" s="805">
        <v>15.12</v>
      </c>
      <c r="H94" s="805">
        <v>10.34</v>
      </c>
      <c r="I94" s="805">
        <v>17.559999999999999</v>
      </c>
      <c r="J94" s="805">
        <v>10.06</v>
      </c>
      <c r="K94" s="805">
        <v>10.94</v>
      </c>
      <c r="L94" s="805">
        <v>10.5</v>
      </c>
    </row>
    <row r="95" spans="1:12" s="806" customFormat="1" ht="15" customHeight="1">
      <c r="A95" s="1561" t="s">
        <v>563</v>
      </c>
      <c r="B95" s="804">
        <v>1495.94</v>
      </c>
      <c r="C95" s="805">
        <v>12.88</v>
      </c>
      <c r="D95" s="805">
        <v>62.74</v>
      </c>
      <c r="E95" s="805">
        <v>10.29</v>
      </c>
      <c r="F95" s="805">
        <v>50.44</v>
      </c>
      <c r="G95" s="805">
        <v>19.02</v>
      </c>
      <c r="H95" s="805">
        <v>12.96</v>
      </c>
      <c r="I95" s="805">
        <v>17.77</v>
      </c>
      <c r="J95" s="805">
        <v>12.19</v>
      </c>
      <c r="K95" s="805">
        <v>13.94</v>
      </c>
      <c r="L95" s="805">
        <v>11.89</v>
      </c>
    </row>
    <row r="96" spans="1:12" s="809" customFormat="1" ht="15" customHeight="1">
      <c r="A96" s="793" t="s">
        <v>564</v>
      </c>
      <c r="B96" s="804">
        <v>729.66</v>
      </c>
      <c r="C96" s="805">
        <v>4.99</v>
      </c>
      <c r="D96" s="805">
        <v>21.47</v>
      </c>
      <c r="E96" s="805">
        <v>18.989999999999998</v>
      </c>
      <c r="F96" s="805">
        <v>65.010000000000005</v>
      </c>
      <c r="G96" s="805">
        <v>18.45</v>
      </c>
      <c r="H96" s="805">
        <v>11.58</v>
      </c>
      <c r="I96" s="805">
        <v>20.39</v>
      </c>
      <c r="J96" s="805">
        <v>10.18</v>
      </c>
      <c r="K96" s="805">
        <v>15.17</v>
      </c>
      <c r="L96" s="805">
        <v>9.64</v>
      </c>
    </row>
    <row r="97" spans="1:12" s="806" customFormat="1" ht="15" customHeight="1">
      <c r="A97" s="1562" t="s">
        <v>565</v>
      </c>
      <c r="B97" s="804">
        <v>664.76</v>
      </c>
      <c r="C97" s="805">
        <v>4</v>
      </c>
      <c r="D97" s="805">
        <v>15.13</v>
      </c>
      <c r="E97" s="805">
        <v>23.45</v>
      </c>
      <c r="F97" s="805">
        <v>83.45</v>
      </c>
      <c r="G97" s="805">
        <v>17.7</v>
      </c>
      <c r="H97" s="805">
        <v>9.74</v>
      </c>
      <c r="I97" s="805">
        <v>19.54</v>
      </c>
      <c r="J97" s="805">
        <v>10.119999999999999</v>
      </c>
      <c r="K97" s="805">
        <v>15.63</v>
      </c>
      <c r="L97" s="805">
        <v>10.07</v>
      </c>
    </row>
    <row r="98" spans="1:12" s="806" customFormat="1" ht="15" customHeight="1">
      <c r="A98" s="1561" t="s">
        <v>566</v>
      </c>
      <c r="B98" s="804">
        <v>605.70000000000005</v>
      </c>
      <c r="C98" s="805">
        <v>3.59</v>
      </c>
      <c r="D98" s="805">
        <v>13.51</v>
      </c>
      <c r="E98" s="805">
        <v>25.93</v>
      </c>
      <c r="F98" s="805">
        <v>100.37</v>
      </c>
      <c r="G98" s="805">
        <v>17.739999999999998</v>
      </c>
      <c r="H98" s="805">
        <v>8.6300000000000008</v>
      </c>
      <c r="I98" s="805">
        <v>19.89</v>
      </c>
      <c r="J98" s="805">
        <v>9.9600000000000009</v>
      </c>
      <c r="K98" s="805">
        <v>15.82</v>
      </c>
      <c r="L98" s="805">
        <v>9.8699999999999992</v>
      </c>
    </row>
    <row r="99" spans="1:12" s="806" customFormat="1" ht="15" customHeight="1">
      <c r="A99" s="1561" t="s">
        <v>567</v>
      </c>
      <c r="B99" s="804">
        <v>573.80999999999995</v>
      </c>
      <c r="C99" s="805">
        <v>3.65</v>
      </c>
      <c r="D99" s="805">
        <v>13.55</v>
      </c>
      <c r="E99" s="805">
        <v>18.489999999999998</v>
      </c>
      <c r="F99" s="805">
        <v>62.67</v>
      </c>
      <c r="G99" s="805">
        <v>15.87</v>
      </c>
      <c r="H99" s="805">
        <v>9.8800000000000008</v>
      </c>
      <c r="I99" s="805">
        <v>19.79</v>
      </c>
      <c r="J99" s="805">
        <v>11.25</v>
      </c>
      <c r="K99" s="805">
        <v>15.31</v>
      </c>
      <c r="L99" s="805">
        <v>11.33</v>
      </c>
    </row>
    <row r="100" spans="1:12" s="806" customFormat="1" ht="15" customHeight="1">
      <c r="A100" s="1561" t="s">
        <v>568</v>
      </c>
      <c r="B100" s="804">
        <v>904.06</v>
      </c>
      <c r="C100" s="805">
        <v>5.39</v>
      </c>
      <c r="D100" s="805">
        <v>19.89</v>
      </c>
      <c r="E100" s="805">
        <v>21.84</v>
      </c>
      <c r="F100" s="805">
        <v>69.83</v>
      </c>
      <c r="G100" s="805">
        <v>19.05</v>
      </c>
      <c r="H100" s="805">
        <v>11.65</v>
      </c>
      <c r="I100" s="805">
        <v>18.36</v>
      </c>
      <c r="J100" s="805">
        <v>9.73</v>
      </c>
      <c r="K100" s="805">
        <v>14.68</v>
      </c>
      <c r="L100" s="805">
        <v>10.56</v>
      </c>
    </row>
    <row r="101" spans="1:12" s="806" customFormat="1" ht="15" customHeight="1">
      <c r="A101" s="1562" t="s">
        <v>569</v>
      </c>
      <c r="B101" s="804">
        <v>825.88</v>
      </c>
      <c r="C101" s="805">
        <v>6.47</v>
      </c>
      <c r="D101" s="805">
        <v>30.86</v>
      </c>
      <c r="E101" s="805">
        <v>12.36</v>
      </c>
      <c r="F101" s="805">
        <v>37.72</v>
      </c>
      <c r="G101" s="805">
        <v>19.2</v>
      </c>
      <c r="H101" s="805">
        <v>13.42</v>
      </c>
      <c r="I101" s="805">
        <v>23.23</v>
      </c>
      <c r="J101" s="805">
        <v>10.39</v>
      </c>
      <c r="K101" s="805">
        <v>13.68</v>
      </c>
      <c r="L101" s="805">
        <v>8.23</v>
      </c>
    </row>
    <row r="102" spans="1:12" s="806" customFormat="1" ht="15" customHeight="1">
      <c r="A102" s="1561" t="s">
        <v>570</v>
      </c>
      <c r="B102" s="804">
        <v>709.15</v>
      </c>
      <c r="C102" s="805">
        <v>6.55</v>
      </c>
      <c r="D102" s="805">
        <v>27.91</v>
      </c>
      <c r="E102" s="805">
        <v>11.91</v>
      </c>
      <c r="F102" s="805">
        <v>31.05</v>
      </c>
      <c r="G102" s="805">
        <v>21.35</v>
      </c>
      <c r="H102" s="805">
        <v>13.14</v>
      </c>
      <c r="I102" s="805">
        <v>21.49</v>
      </c>
      <c r="J102" s="805">
        <v>8.1</v>
      </c>
      <c r="K102" s="805">
        <v>15.73</v>
      </c>
      <c r="L102" s="805">
        <v>6.18</v>
      </c>
    </row>
    <row r="103" spans="1:12" s="806" customFormat="1" ht="15" customHeight="1">
      <c r="A103" s="1561" t="s">
        <v>571</v>
      </c>
      <c r="B103" s="804">
        <v>913.22</v>
      </c>
      <c r="C103" s="805">
        <v>6.36</v>
      </c>
      <c r="D103" s="805">
        <v>25.42</v>
      </c>
      <c r="E103" s="805">
        <v>9.5</v>
      </c>
      <c r="F103" s="805">
        <v>30.52</v>
      </c>
      <c r="G103" s="805">
        <v>22.47</v>
      </c>
      <c r="H103" s="805">
        <v>13.59</v>
      </c>
      <c r="I103" s="805">
        <v>23.35</v>
      </c>
      <c r="J103" s="805">
        <v>11.36</v>
      </c>
      <c r="K103" s="805">
        <v>4.63</v>
      </c>
      <c r="L103" s="805">
        <v>0.98</v>
      </c>
    </row>
    <row r="104" spans="1:12" s="806" customFormat="1" ht="15" customHeight="1">
      <c r="A104" s="1561" t="s">
        <v>572</v>
      </c>
      <c r="B104" s="804">
        <v>493.19</v>
      </c>
      <c r="C104" s="805">
        <v>5.14</v>
      </c>
      <c r="D104" s="805">
        <v>26.33</v>
      </c>
      <c r="E104" s="805">
        <v>12.13</v>
      </c>
      <c r="F104" s="805">
        <v>44.05</v>
      </c>
      <c r="G104" s="805">
        <v>16.649999999999999</v>
      </c>
      <c r="H104" s="805">
        <v>12.23</v>
      </c>
      <c r="I104" s="805">
        <v>22.62</v>
      </c>
      <c r="J104" s="805">
        <v>11.76</v>
      </c>
      <c r="K104" s="805">
        <v>17.14</v>
      </c>
      <c r="L104" s="805">
        <v>8.2100000000000009</v>
      </c>
    </row>
    <row r="105" spans="1:12" s="811" customFormat="1" ht="15" customHeight="1">
      <c r="A105" s="1561" t="s">
        <v>573</v>
      </c>
      <c r="B105" s="804">
        <v>549.03</v>
      </c>
      <c r="C105" s="805">
        <v>6.59</v>
      </c>
      <c r="D105" s="805">
        <v>36.92</v>
      </c>
      <c r="E105" s="805">
        <v>10.39</v>
      </c>
      <c r="F105" s="805">
        <v>36.18</v>
      </c>
      <c r="G105" s="805">
        <v>22.4</v>
      </c>
      <c r="H105" s="805">
        <v>17.39</v>
      </c>
      <c r="I105" s="805">
        <v>21.62</v>
      </c>
      <c r="J105" s="805">
        <v>10.44</v>
      </c>
      <c r="K105" s="805">
        <v>10.5</v>
      </c>
      <c r="L105" s="805">
        <v>2.17</v>
      </c>
    </row>
    <row r="106" spans="1:12" s="811" customFormat="1" ht="15" customHeight="1">
      <c r="A106" s="1561" t="s">
        <v>574</v>
      </c>
      <c r="B106" s="804">
        <v>1378.97</v>
      </c>
      <c r="C106" s="805">
        <v>8.64</v>
      </c>
      <c r="D106" s="805">
        <v>40.42</v>
      </c>
      <c r="E106" s="805">
        <v>19.25</v>
      </c>
      <c r="F106" s="805">
        <v>49.27</v>
      </c>
      <c r="G106" s="805">
        <v>17.440000000000001</v>
      </c>
      <c r="H106" s="805">
        <v>12.62</v>
      </c>
      <c r="I106" s="805">
        <v>25.18</v>
      </c>
      <c r="J106" s="805">
        <v>9.9700000000000006</v>
      </c>
      <c r="K106" s="805">
        <v>15.28</v>
      </c>
      <c r="L106" s="805">
        <v>12.97</v>
      </c>
    </row>
    <row r="107" spans="1:12" s="811" customFormat="1" ht="15" customHeight="1">
      <c r="A107" s="1561" t="s">
        <v>575</v>
      </c>
      <c r="B107" s="805">
        <v>1064.82</v>
      </c>
      <c r="C107" s="805">
        <v>5.98</v>
      </c>
      <c r="D107" s="805">
        <v>29.8</v>
      </c>
      <c r="E107" s="805">
        <v>9.14</v>
      </c>
      <c r="F107" s="805">
        <v>25.42</v>
      </c>
      <c r="G107" s="805">
        <v>18.73</v>
      </c>
      <c r="H107" s="805">
        <v>13.69</v>
      </c>
      <c r="I107" s="805">
        <v>24.41</v>
      </c>
      <c r="J107" s="805">
        <v>9.9600000000000009</v>
      </c>
      <c r="K107" s="805">
        <v>21.59</v>
      </c>
      <c r="L107" s="805">
        <v>12.56</v>
      </c>
    </row>
    <row r="108" spans="1:12" s="810" customFormat="1" ht="15" customHeight="1">
      <c r="A108" s="812"/>
      <c r="B108" s="813"/>
      <c r="C108" s="813"/>
      <c r="D108" s="813"/>
      <c r="E108" s="813"/>
      <c r="F108" s="813"/>
      <c r="G108" s="813"/>
      <c r="H108" s="813"/>
      <c r="I108" s="813"/>
      <c r="J108" s="813"/>
      <c r="K108" s="813"/>
      <c r="L108" s="813"/>
    </row>
    <row r="109" spans="1:12" s="810" customFormat="1" ht="15" customHeight="1">
      <c r="A109" s="812"/>
      <c r="B109" s="813"/>
      <c r="C109" s="813"/>
      <c r="D109" s="813"/>
      <c r="E109" s="813"/>
      <c r="F109" s="813"/>
      <c r="G109" s="813"/>
      <c r="H109" s="813"/>
      <c r="I109" s="813"/>
      <c r="J109" s="813"/>
      <c r="K109" s="813"/>
      <c r="L109" s="813"/>
    </row>
    <row r="110" spans="1:12" s="810" customFormat="1" ht="15" customHeight="1">
      <c r="A110" s="812"/>
      <c r="B110" s="813"/>
      <c r="C110" s="813"/>
      <c r="D110" s="813"/>
      <c r="E110" s="813"/>
      <c r="F110" s="813"/>
      <c r="G110" s="813"/>
      <c r="H110" s="813"/>
      <c r="I110" s="813"/>
      <c r="J110" s="813"/>
      <c r="K110" s="813"/>
      <c r="L110" s="813"/>
    </row>
    <row r="111" spans="1:12" s="810" customFormat="1" ht="15" customHeight="1">
      <c r="A111" s="812"/>
      <c r="B111" s="813"/>
      <c r="C111" s="813"/>
      <c r="D111" s="813"/>
      <c r="E111" s="813"/>
      <c r="F111" s="813"/>
      <c r="G111" s="813"/>
      <c r="H111" s="813"/>
      <c r="I111" s="813"/>
      <c r="J111" s="813"/>
      <c r="K111" s="813"/>
      <c r="L111" s="813"/>
    </row>
    <row r="112" spans="1:12" s="810" customFormat="1" ht="15" customHeight="1">
      <c r="A112" s="812"/>
      <c r="B112" s="813"/>
      <c r="C112" s="813"/>
      <c r="D112" s="813"/>
      <c r="E112" s="813"/>
      <c r="F112" s="813"/>
      <c r="G112" s="813"/>
      <c r="H112" s="813"/>
      <c r="I112" s="813"/>
      <c r="J112" s="813"/>
      <c r="K112" s="813"/>
      <c r="L112" s="813"/>
    </row>
    <row r="113" spans="1:12" s="810" customFormat="1" ht="15" customHeight="1">
      <c r="A113" s="812"/>
      <c r="B113" s="813"/>
      <c r="C113" s="813"/>
      <c r="D113" s="813"/>
      <c r="E113" s="813"/>
      <c r="F113" s="813"/>
      <c r="G113" s="813"/>
      <c r="H113" s="813"/>
      <c r="I113" s="813"/>
      <c r="J113" s="813"/>
      <c r="K113" s="813"/>
      <c r="L113" s="813"/>
    </row>
    <row r="114" spans="1:12" s="810" customFormat="1" ht="15" customHeight="1">
      <c r="A114" s="812"/>
      <c r="B114" s="813"/>
      <c r="C114" s="813"/>
      <c r="D114" s="813"/>
      <c r="E114" s="813"/>
      <c r="F114" s="813"/>
      <c r="G114" s="813"/>
      <c r="H114" s="813"/>
      <c r="I114" s="813"/>
      <c r="J114" s="813"/>
      <c r="K114" s="813"/>
      <c r="L114" s="813"/>
    </row>
    <row r="115" spans="1:12" s="810" customFormat="1" ht="15" customHeight="1">
      <c r="A115" s="812"/>
      <c r="B115" s="813"/>
      <c r="C115" s="813"/>
      <c r="D115" s="813"/>
      <c r="E115" s="813"/>
      <c r="F115" s="813"/>
      <c r="G115" s="813"/>
      <c r="H115" s="813"/>
      <c r="I115" s="813"/>
      <c r="J115" s="813"/>
      <c r="K115" s="813"/>
      <c r="L115" s="813"/>
    </row>
    <row r="116" spans="1:12" s="810" customFormat="1" ht="15" customHeight="1">
      <c r="A116" s="812"/>
      <c r="B116" s="813"/>
      <c r="C116" s="813"/>
      <c r="D116" s="813"/>
      <c r="E116" s="813"/>
      <c r="F116" s="813"/>
      <c r="G116" s="813"/>
      <c r="H116" s="813"/>
      <c r="I116" s="813"/>
      <c r="J116" s="813"/>
      <c r="K116" s="813"/>
      <c r="L116" s="813"/>
    </row>
    <row r="117" spans="1:12" s="810" customFormat="1" ht="15" customHeight="1">
      <c r="A117" s="812"/>
      <c r="B117" s="813"/>
      <c r="C117" s="813"/>
      <c r="D117" s="813"/>
      <c r="E117" s="813"/>
      <c r="F117" s="813"/>
      <c r="G117" s="813"/>
      <c r="H117" s="813"/>
      <c r="I117" s="813"/>
      <c r="J117" s="813"/>
      <c r="K117" s="813"/>
      <c r="L117" s="813"/>
    </row>
    <row r="118" spans="1:12" s="810" customFormat="1" ht="15" customHeight="1">
      <c r="A118" s="812"/>
      <c r="B118" s="813"/>
      <c r="C118" s="813"/>
      <c r="D118" s="813"/>
      <c r="E118" s="813"/>
      <c r="F118" s="813"/>
      <c r="G118" s="813"/>
      <c r="H118" s="813"/>
      <c r="I118" s="813"/>
      <c r="J118" s="813"/>
      <c r="K118" s="813"/>
      <c r="L118" s="813"/>
    </row>
    <row r="119" spans="1:12" s="810" customFormat="1" ht="15" customHeight="1">
      <c r="A119" s="812"/>
      <c r="B119" s="813"/>
      <c r="C119" s="813"/>
      <c r="D119" s="813"/>
      <c r="E119" s="813"/>
      <c r="F119" s="813"/>
      <c r="G119" s="813"/>
      <c r="H119" s="813"/>
      <c r="I119" s="813"/>
      <c r="J119" s="813"/>
      <c r="K119" s="813"/>
      <c r="L119" s="813"/>
    </row>
    <row r="120" spans="1:12" s="810" customFormat="1" ht="15" customHeight="1">
      <c r="A120" s="812"/>
      <c r="B120" s="813"/>
      <c r="C120" s="813"/>
      <c r="D120" s="813"/>
      <c r="E120" s="813"/>
      <c r="F120" s="813"/>
      <c r="G120" s="813"/>
      <c r="H120" s="813"/>
      <c r="I120" s="813"/>
      <c r="J120" s="813"/>
      <c r="K120" s="813"/>
      <c r="L120" s="813"/>
    </row>
    <row r="121" spans="1:12" s="810" customFormat="1" ht="15" customHeight="1">
      <c r="A121" s="812"/>
      <c r="B121" s="813"/>
      <c r="C121" s="813"/>
      <c r="D121" s="813"/>
      <c r="E121" s="813"/>
      <c r="F121" s="813"/>
      <c r="G121" s="813"/>
      <c r="H121" s="813"/>
      <c r="I121" s="813"/>
      <c r="J121" s="813"/>
      <c r="K121" s="813"/>
      <c r="L121" s="813"/>
    </row>
    <row r="122" spans="1:12" s="810" customFormat="1" ht="15" customHeight="1">
      <c r="A122" s="812"/>
      <c r="B122" s="813"/>
      <c r="C122" s="813"/>
      <c r="D122" s="813"/>
      <c r="E122" s="813"/>
      <c r="F122" s="813"/>
      <c r="G122" s="813"/>
      <c r="H122" s="813"/>
      <c r="I122" s="813"/>
      <c r="J122" s="813"/>
      <c r="K122" s="813"/>
      <c r="L122" s="813"/>
    </row>
    <row r="123" spans="1:12" s="810" customFormat="1" ht="15" customHeight="1">
      <c r="A123" s="812"/>
      <c r="B123" s="813"/>
      <c r="C123" s="813"/>
      <c r="D123" s="813"/>
      <c r="E123" s="813"/>
      <c r="F123" s="813"/>
      <c r="G123" s="813"/>
      <c r="H123" s="813"/>
      <c r="I123" s="813"/>
      <c r="J123" s="813"/>
      <c r="K123" s="814"/>
      <c r="L123" s="814"/>
    </row>
    <row r="124" spans="1:12" s="810" customFormat="1" ht="15" customHeight="1">
      <c r="A124" s="812"/>
      <c r="B124" s="813"/>
      <c r="C124" s="813"/>
      <c r="D124" s="813"/>
      <c r="E124" s="813"/>
      <c r="F124" s="813"/>
      <c r="G124" s="813"/>
      <c r="H124" s="813"/>
      <c r="I124" s="813"/>
      <c r="J124" s="813"/>
      <c r="K124" s="813"/>
      <c r="L124" s="813"/>
    </row>
    <row r="125" spans="1:12" s="810" customFormat="1" ht="15" customHeight="1">
      <c r="A125" s="812"/>
      <c r="B125" s="813"/>
      <c r="C125" s="813"/>
      <c r="D125" s="813"/>
      <c r="E125" s="813"/>
      <c r="F125" s="813"/>
      <c r="G125" s="813"/>
      <c r="H125" s="813"/>
      <c r="I125" s="813"/>
      <c r="J125" s="813"/>
      <c r="K125" s="813"/>
      <c r="L125" s="813"/>
    </row>
    <row r="126" spans="1:12" s="810" customFormat="1" ht="15" customHeight="1">
      <c r="A126" s="812"/>
      <c r="B126" s="813"/>
      <c r="C126" s="813"/>
      <c r="D126" s="813"/>
      <c r="E126" s="813"/>
      <c r="F126" s="813"/>
      <c r="G126" s="813"/>
      <c r="H126" s="813"/>
      <c r="I126" s="813"/>
      <c r="J126" s="813"/>
      <c r="K126" s="813"/>
      <c r="L126" s="813"/>
    </row>
    <row r="127" spans="1:12" s="810" customFormat="1" ht="15" customHeight="1">
      <c r="A127" s="812"/>
      <c r="B127" s="813"/>
      <c r="C127" s="813"/>
      <c r="D127" s="813"/>
      <c r="E127" s="813"/>
      <c r="F127" s="813"/>
      <c r="G127" s="813"/>
      <c r="H127" s="813"/>
      <c r="I127" s="813"/>
      <c r="J127" s="813"/>
      <c r="K127" s="813"/>
      <c r="L127" s="813"/>
    </row>
    <row r="128" spans="1:12" s="810" customFormat="1" ht="15" customHeight="1">
      <c r="A128" s="812"/>
      <c r="B128" s="813"/>
      <c r="C128" s="813"/>
      <c r="D128" s="813"/>
      <c r="E128" s="813"/>
      <c r="F128" s="813"/>
      <c r="G128" s="813"/>
      <c r="H128" s="813"/>
      <c r="I128" s="813"/>
      <c r="J128" s="813"/>
      <c r="K128" s="813"/>
      <c r="L128" s="813"/>
    </row>
    <row r="129" spans="1:12" s="810" customFormat="1" ht="15" customHeight="1">
      <c r="A129" s="812"/>
      <c r="B129" s="813"/>
      <c r="C129" s="813"/>
      <c r="D129" s="813"/>
      <c r="E129" s="813"/>
      <c r="F129" s="813"/>
      <c r="G129" s="813"/>
      <c r="H129" s="813"/>
      <c r="I129" s="813"/>
      <c r="J129" s="813"/>
      <c r="K129" s="813"/>
      <c r="L129" s="813"/>
    </row>
    <row r="130" spans="1:12" s="810" customFormat="1" ht="15" customHeight="1">
      <c r="A130" s="812"/>
      <c r="B130" s="813"/>
      <c r="C130" s="813"/>
      <c r="D130" s="813"/>
      <c r="E130" s="813"/>
      <c r="F130" s="813"/>
      <c r="G130" s="813"/>
      <c r="H130" s="813"/>
      <c r="I130" s="813"/>
      <c r="J130" s="813"/>
      <c r="K130" s="813"/>
      <c r="L130" s="813"/>
    </row>
    <row r="131" spans="1:12" s="810" customFormat="1" ht="15" customHeight="1">
      <c r="A131" s="812"/>
      <c r="B131" s="813"/>
      <c r="C131" s="813"/>
      <c r="D131" s="813"/>
      <c r="E131" s="813"/>
      <c r="F131" s="813"/>
      <c r="G131" s="813"/>
      <c r="H131" s="813"/>
      <c r="I131" s="813"/>
      <c r="J131" s="813"/>
      <c r="K131" s="813"/>
      <c r="L131" s="813"/>
    </row>
    <row r="132" spans="1:12" s="810" customFormat="1" ht="15" customHeight="1">
      <c r="A132" s="812"/>
      <c r="B132" s="813"/>
      <c r="C132" s="813"/>
      <c r="D132" s="813"/>
      <c r="E132" s="813"/>
      <c r="F132" s="813"/>
      <c r="G132" s="813"/>
      <c r="H132" s="813"/>
      <c r="I132" s="813"/>
      <c r="J132" s="813"/>
      <c r="K132" s="813"/>
      <c r="L132" s="813"/>
    </row>
    <row r="133" spans="1:12" s="810" customFormat="1" ht="15" customHeight="1">
      <c r="A133" s="812"/>
      <c r="B133" s="813"/>
      <c r="C133" s="813"/>
      <c r="D133" s="813"/>
      <c r="E133" s="813"/>
      <c r="F133" s="813"/>
      <c r="G133" s="813"/>
      <c r="H133" s="813"/>
      <c r="I133" s="813"/>
      <c r="J133" s="813"/>
      <c r="K133" s="813"/>
      <c r="L133" s="813"/>
    </row>
    <row r="134" spans="1:12" s="810" customFormat="1" ht="15" customHeight="1">
      <c r="A134" s="812"/>
      <c r="B134" s="813"/>
      <c r="C134" s="813"/>
      <c r="D134" s="813"/>
      <c r="E134" s="813"/>
      <c r="F134" s="813"/>
      <c r="G134" s="813"/>
      <c r="H134" s="813"/>
      <c r="I134" s="813"/>
      <c r="J134" s="813"/>
      <c r="K134" s="813"/>
      <c r="L134" s="813"/>
    </row>
    <row r="135" spans="1:12" s="810" customFormat="1" ht="15" customHeight="1">
      <c r="A135" s="812"/>
      <c r="B135" s="813"/>
      <c r="C135" s="813"/>
      <c r="D135" s="813"/>
      <c r="E135" s="813"/>
      <c r="F135" s="813"/>
      <c r="G135" s="813"/>
      <c r="H135" s="813"/>
      <c r="I135" s="813"/>
      <c r="J135" s="813"/>
      <c r="K135" s="813"/>
      <c r="L135" s="813"/>
    </row>
    <row r="136" spans="1:12" s="810" customFormat="1" ht="15" customHeight="1">
      <c r="A136" s="812"/>
      <c r="B136" s="813"/>
      <c r="C136" s="813"/>
      <c r="D136" s="813"/>
      <c r="E136" s="813"/>
      <c r="F136" s="813"/>
      <c r="G136" s="813"/>
      <c r="H136" s="813"/>
      <c r="I136" s="813"/>
      <c r="J136" s="813"/>
      <c r="K136" s="813"/>
      <c r="L136" s="813"/>
    </row>
    <row r="137" spans="1:12" s="810" customFormat="1" ht="15" customHeight="1">
      <c r="A137" s="812"/>
      <c r="B137" s="813"/>
      <c r="C137" s="813"/>
      <c r="D137" s="813"/>
      <c r="E137" s="813"/>
      <c r="F137" s="813"/>
      <c r="G137" s="813"/>
      <c r="H137" s="813"/>
      <c r="I137" s="813"/>
      <c r="J137" s="813"/>
      <c r="K137" s="813"/>
      <c r="L137" s="813"/>
    </row>
    <row r="138" spans="1:12" s="810" customFormat="1" ht="15" customHeight="1">
      <c r="A138" s="812"/>
      <c r="B138" s="813"/>
      <c r="C138" s="813"/>
      <c r="D138" s="813"/>
      <c r="E138" s="813"/>
      <c r="F138" s="813"/>
      <c r="G138" s="813"/>
      <c r="H138" s="813"/>
      <c r="I138" s="813"/>
      <c r="J138" s="813"/>
      <c r="K138" s="813"/>
      <c r="L138" s="813"/>
    </row>
    <row r="139" spans="1:12" s="810" customFormat="1" ht="15" customHeight="1">
      <c r="A139" s="812"/>
      <c r="B139" s="813"/>
      <c r="C139" s="813"/>
      <c r="D139" s="813"/>
      <c r="E139" s="813"/>
      <c r="F139" s="813"/>
      <c r="G139" s="813"/>
      <c r="H139" s="813"/>
      <c r="I139" s="813"/>
      <c r="J139" s="813"/>
      <c r="K139" s="813"/>
      <c r="L139" s="813"/>
    </row>
    <row r="140" spans="1:12" s="810" customFormat="1" ht="15" customHeight="1">
      <c r="A140" s="812"/>
      <c r="B140" s="813"/>
      <c r="C140" s="813"/>
      <c r="D140" s="813"/>
      <c r="E140" s="813"/>
      <c r="F140" s="813"/>
      <c r="G140" s="813"/>
      <c r="H140" s="813"/>
      <c r="I140" s="813"/>
      <c r="J140" s="813"/>
      <c r="K140" s="813"/>
      <c r="L140" s="813"/>
    </row>
    <row r="141" spans="1:12" s="810" customFormat="1" ht="15" customHeight="1">
      <c r="A141" s="812"/>
      <c r="B141" s="813"/>
      <c r="C141" s="813"/>
      <c r="D141" s="813"/>
      <c r="E141" s="813"/>
      <c r="F141" s="813"/>
      <c r="G141" s="813"/>
      <c r="H141" s="813"/>
      <c r="I141" s="813"/>
      <c r="J141" s="813"/>
      <c r="K141" s="813"/>
      <c r="L141" s="813"/>
    </row>
    <row r="142" spans="1:12" s="810" customFormat="1" ht="15" customHeight="1">
      <c r="A142" s="812"/>
      <c r="B142" s="814"/>
      <c r="C142" s="814"/>
      <c r="D142" s="814"/>
      <c r="E142" s="814"/>
      <c r="F142" s="814"/>
      <c r="G142" s="814"/>
      <c r="H142" s="814"/>
      <c r="I142" s="814"/>
      <c r="J142" s="814"/>
      <c r="K142" s="814"/>
      <c r="L142" s="814"/>
    </row>
    <row r="143" spans="1:12" s="810" customFormat="1" ht="15" customHeight="1">
      <c r="A143" s="812"/>
      <c r="B143" s="813"/>
      <c r="C143" s="813"/>
      <c r="D143" s="813"/>
      <c r="E143" s="813"/>
      <c r="F143" s="813"/>
      <c r="G143" s="813"/>
      <c r="H143" s="813"/>
      <c r="I143" s="813"/>
      <c r="J143" s="813"/>
      <c r="K143" s="813"/>
      <c r="L143" s="813"/>
    </row>
    <row r="144" spans="1:12" s="810" customFormat="1" ht="15" customHeight="1">
      <c r="A144" s="812"/>
      <c r="B144" s="813"/>
      <c r="C144" s="813"/>
      <c r="D144" s="813"/>
      <c r="E144" s="813"/>
      <c r="F144" s="813"/>
      <c r="G144" s="813"/>
      <c r="H144" s="813"/>
      <c r="I144" s="813"/>
      <c r="J144" s="813"/>
      <c r="K144" s="813"/>
      <c r="L144" s="813"/>
    </row>
    <row r="145" spans="1:12" s="810" customFormat="1" ht="15" customHeight="1">
      <c r="A145" s="812"/>
      <c r="B145" s="813"/>
      <c r="C145" s="813"/>
      <c r="D145" s="813"/>
      <c r="E145" s="813"/>
      <c r="F145" s="813"/>
      <c r="G145" s="813"/>
      <c r="H145" s="813"/>
      <c r="I145" s="813"/>
      <c r="J145" s="813"/>
      <c r="K145" s="813"/>
      <c r="L145" s="813"/>
    </row>
    <row r="146" spans="1:12" s="810" customFormat="1" ht="15" customHeight="1">
      <c r="A146" s="812"/>
      <c r="B146" s="813"/>
      <c r="C146" s="813"/>
      <c r="D146" s="813"/>
      <c r="E146" s="813"/>
      <c r="F146" s="813"/>
      <c r="G146" s="813"/>
      <c r="H146" s="813"/>
      <c r="I146" s="813"/>
      <c r="J146" s="813"/>
      <c r="K146" s="813"/>
      <c r="L146" s="813"/>
    </row>
    <row r="147" spans="1:12" s="810" customFormat="1" ht="15" customHeight="1">
      <c r="A147" s="812"/>
      <c r="B147" s="813"/>
      <c r="C147" s="813"/>
      <c r="D147" s="813"/>
      <c r="E147" s="813"/>
      <c r="F147" s="813"/>
      <c r="G147" s="813"/>
      <c r="H147" s="813"/>
      <c r="I147" s="813"/>
      <c r="J147" s="813"/>
      <c r="K147" s="814"/>
      <c r="L147" s="814"/>
    </row>
    <row r="148" spans="1:12" s="810" customFormat="1" ht="15" customHeight="1">
      <c r="A148" s="812"/>
      <c r="B148" s="813"/>
      <c r="C148" s="813"/>
      <c r="D148" s="813"/>
      <c r="E148" s="813"/>
      <c r="F148" s="813"/>
      <c r="G148" s="813"/>
      <c r="H148" s="813"/>
      <c r="I148" s="813"/>
      <c r="J148" s="813"/>
      <c r="K148" s="813"/>
      <c r="L148" s="813"/>
    </row>
    <row r="149" spans="1:12" s="810" customFormat="1" ht="15" customHeight="1">
      <c r="A149" s="812"/>
      <c r="B149" s="813"/>
      <c r="C149" s="813"/>
      <c r="D149" s="813"/>
      <c r="E149" s="813"/>
      <c r="F149" s="813"/>
      <c r="G149" s="813"/>
      <c r="H149" s="813"/>
      <c r="I149" s="813"/>
      <c r="J149" s="813"/>
      <c r="K149" s="813"/>
      <c r="L149" s="813"/>
    </row>
    <row r="150" spans="1:12" s="810" customFormat="1" ht="15" customHeight="1">
      <c r="A150" s="812"/>
      <c r="B150" s="813"/>
      <c r="C150" s="813"/>
      <c r="D150" s="813"/>
      <c r="E150" s="813"/>
      <c r="F150" s="813"/>
      <c r="G150" s="813"/>
      <c r="H150" s="813"/>
      <c r="I150" s="813"/>
      <c r="J150" s="813"/>
      <c r="K150" s="814"/>
      <c r="L150" s="814"/>
    </row>
    <row r="151" spans="1:12" s="810" customFormat="1" ht="15" customHeight="1">
      <c r="A151" s="812"/>
      <c r="B151" s="813"/>
      <c r="C151" s="813"/>
      <c r="D151" s="813"/>
      <c r="E151" s="813"/>
      <c r="F151" s="813"/>
      <c r="G151" s="813"/>
      <c r="H151" s="813"/>
      <c r="I151" s="813"/>
      <c r="J151" s="813"/>
      <c r="K151" s="813"/>
      <c r="L151" s="813"/>
    </row>
    <row r="152" spans="1:12" s="810" customFormat="1" ht="15" customHeight="1">
      <c r="A152" s="812"/>
      <c r="B152" s="813"/>
      <c r="C152" s="813"/>
      <c r="D152" s="813"/>
      <c r="E152" s="813"/>
      <c r="F152" s="813"/>
      <c r="G152" s="813"/>
      <c r="H152" s="813"/>
      <c r="I152" s="813"/>
      <c r="J152" s="813"/>
      <c r="K152" s="813"/>
      <c r="L152" s="813"/>
    </row>
    <row r="153" spans="1:12" s="810" customFormat="1" ht="15" customHeight="1">
      <c r="A153" s="812"/>
      <c r="B153" s="813"/>
      <c r="C153" s="813"/>
      <c r="D153" s="813"/>
      <c r="E153" s="813"/>
      <c r="F153" s="813"/>
      <c r="G153" s="813"/>
      <c r="H153" s="813"/>
      <c r="I153" s="813"/>
      <c r="J153" s="813"/>
      <c r="K153" s="813"/>
      <c r="L153" s="813"/>
    </row>
    <row r="154" spans="1:12" s="810" customFormat="1" ht="15" customHeight="1">
      <c r="A154" s="812"/>
      <c r="B154" s="813"/>
      <c r="C154" s="813"/>
      <c r="D154" s="813"/>
      <c r="E154" s="813"/>
      <c r="F154" s="813"/>
      <c r="G154" s="813"/>
      <c r="H154" s="813"/>
      <c r="I154" s="813"/>
      <c r="J154" s="813"/>
      <c r="K154" s="813"/>
      <c r="L154" s="813"/>
    </row>
    <row r="155" spans="1:12" s="810" customFormat="1" ht="15" customHeight="1">
      <c r="A155" s="812"/>
      <c r="B155" s="813"/>
      <c r="C155" s="813"/>
      <c r="D155" s="813"/>
      <c r="E155" s="813"/>
      <c r="F155" s="813"/>
      <c r="G155" s="813"/>
      <c r="H155" s="813"/>
      <c r="I155" s="813"/>
      <c r="J155" s="813"/>
      <c r="K155" s="814"/>
      <c r="L155" s="814"/>
    </row>
    <row r="156" spans="1:12" s="810" customFormat="1" ht="15" customHeight="1">
      <c r="A156" s="812"/>
      <c r="B156" s="813"/>
      <c r="C156" s="813"/>
      <c r="D156" s="813"/>
      <c r="E156" s="813"/>
      <c r="F156" s="813"/>
      <c r="G156" s="813"/>
      <c r="H156" s="813"/>
      <c r="I156" s="813"/>
      <c r="J156" s="813"/>
      <c r="K156" s="813"/>
      <c r="L156" s="813"/>
    </row>
    <row r="157" spans="1:12" s="810" customFormat="1" ht="15" customHeight="1">
      <c r="A157" s="812"/>
      <c r="B157" s="813"/>
      <c r="C157" s="813"/>
      <c r="D157" s="813"/>
      <c r="E157" s="813"/>
      <c r="F157" s="813"/>
      <c r="G157" s="813"/>
      <c r="H157" s="813"/>
      <c r="I157" s="813"/>
      <c r="J157" s="813"/>
      <c r="K157" s="814"/>
      <c r="L157" s="814"/>
    </row>
    <row r="158" spans="1:12" s="810" customFormat="1" ht="15" customHeight="1">
      <c r="A158" s="812"/>
      <c r="B158" s="813"/>
      <c r="C158" s="813"/>
      <c r="D158" s="813"/>
      <c r="E158" s="813"/>
      <c r="F158" s="813"/>
      <c r="G158" s="813"/>
      <c r="H158" s="813"/>
      <c r="I158" s="813"/>
      <c r="J158" s="813"/>
      <c r="K158" s="813"/>
      <c r="L158" s="813"/>
    </row>
    <row r="159" spans="1:12" s="810" customFormat="1" ht="15" customHeight="1">
      <c r="A159" s="812"/>
      <c r="B159" s="813"/>
      <c r="C159" s="813"/>
      <c r="D159" s="813"/>
      <c r="E159" s="813"/>
      <c r="F159" s="813"/>
      <c r="G159" s="813"/>
      <c r="H159" s="813"/>
      <c r="I159" s="813"/>
      <c r="J159" s="813"/>
      <c r="K159" s="813"/>
      <c r="L159" s="813"/>
    </row>
    <row r="160" spans="1:12" s="810" customFormat="1" ht="15" customHeight="1">
      <c r="A160" s="812"/>
      <c r="B160" s="813"/>
      <c r="C160" s="813"/>
      <c r="D160" s="813"/>
      <c r="E160" s="813"/>
      <c r="F160" s="813"/>
      <c r="G160" s="813"/>
      <c r="H160" s="813"/>
      <c r="I160" s="813"/>
      <c r="J160" s="813"/>
      <c r="K160" s="813"/>
      <c r="L160" s="813"/>
    </row>
    <row r="161" spans="1:12" s="810" customFormat="1" ht="15" customHeight="1">
      <c r="A161" s="812"/>
      <c r="B161" s="813"/>
      <c r="C161" s="813"/>
      <c r="D161" s="813"/>
      <c r="E161" s="813"/>
      <c r="F161" s="813"/>
      <c r="G161" s="813"/>
      <c r="H161" s="813"/>
      <c r="I161" s="813"/>
      <c r="J161" s="813"/>
      <c r="K161" s="813"/>
      <c r="L161" s="813"/>
    </row>
    <row r="162" spans="1:12" s="810" customFormat="1" ht="15" customHeight="1">
      <c r="A162" s="812"/>
      <c r="B162" s="813"/>
      <c r="C162" s="813"/>
      <c r="D162" s="813"/>
      <c r="E162" s="813"/>
      <c r="F162" s="813"/>
      <c r="G162" s="813"/>
      <c r="H162" s="813"/>
      <c r="I162" s="813"/>
      <c r="J162" s="813"/>
      <c r="K162" s="813"/>
      <c r="L162" s="813"/>
    </row>
    <row r="163" spans="1:12" s="810" customFormat="1" ht="15" customHeight="1">
      <c r="A163" s="812"/>
      <c r="B163" s="813"/>
      <c r="C163" s="813"/>
      <c r="D163" s="813"/>
      <c r="E163" s="813"/>
      <c r="F163" s="813"/>
      <c r="G163" s="813"/>
      <c r="H163" s="813"/>
      <c r="I163" s="813"/>
      <c r="J163" s="813"/>
      <c r="K163" s="813"/>
      <c r="L163" s="813"/>
    </row>
    <row r="164" spans="1:12" s="810" customFormat="1" ht="15" customHeight="1">
      <c r="A164" s="812"/>
      <c r="B164" s="813"/>
      <c r="C164" s="813"/>
      <c r="D164" s="813"/>
      <c r="E164" s="813"/>
      <c r="F164" s="813"/>
      <c r="G164" s="813"/>
      <c r="H164" s="813"/>
      <c r="I164" s="813"/>
      <c r="J164" s="813"/>
      <c r="K164" s="813"/>
      <c r="L164" s="813"/>
    </row>
    <row r="165" spans="1:12" s="810" customFormat="1" ht="15" customHeight="1">
      <c r="A165" s="812"/>
      <c r="B165" s="813"/>
      <c r="C165" s="813"/>
      <c r="D165" s="813"/>
      <c r="E165" s="813"/>
      <c r="F165" s="813"/>
      <c r="G165" s="813"/>
      <c r="H165" s="813"/>
      <c r="I165" s="813"/>
      <c r="J165" s="813"/>
      <c r="K165" s="813"/>
      <c r="L165" s="813"/>
    </row>
    <row r="166" spans="1:12" s="810" customFormat="1" ht="15" customHeight="1">
      <c r="A166" s="812"/>
      <c r="B166" s="813"/>
      <c r="C166" s="813"/>
      <c r="D166" s="813"/>
      <c r="E166" s="813"/>
      <c r="F166" s="813"/>
      <c r="G166" s="813"/>
      <c r="H166" s="813"/>
      <c r="I166" s="813"/>
      <c r="J166" s="813"/>
      <c r="K166" s="813"/>
      <c r="L166" s="813"/>
    </row>
    <row r="167" spans="1:12" s="810" customFormat="1" ht="15" customHeight="1">
      <c r="A167" s="812"/>
      <c r="B167" s="813"/>
      <c r="C167" s="813"/>
      <c r="D167" s="813"/>
      <c r="E167" s="813"/>
      <c r="F167" s="813"/>
      <c r="G167" s="813"/>
      <c r="H167" s="813"/>
      <c r="I167" s="813"/>
      <c r="J167" s="813"/>
      <c r="K167" s="813"/>
      <c r="L167" s="813"/>
    </row>
    <row r="168" spans="1:12" s="810" customFormat="1" ht="15" customHeight="1">
      <c r="A168" s="812"/>
      <c r="B168" s="813"/>
      <c r="C168" s="813"/>
      <c r="D168" s="813"/>
      <c r="E168" s="813"/>
      <c r="F168" s="813"/>
      <c r="G168" s="813"/>
      <c r="H168" s="813"/>
      <c r="I168" s="813"/>
      <c r="J168" s="813"/>
      <c r="K168" s="813"/>
      <c r="L168" s="813"/>
    </row>
    <row r="169" spans="1:12" s="810" customFormat="1" ht="15" customHeight="1">
      <c r="A169" s="812"/>
      <c r="B169" s="813"/>
      <c r="C169" s="813"/>
      <c r="D169" s="813"/>
      <c r="E169" s="813"/>
      <c r="F169" s="813"/>
      <c r="G169" s="813"/>
      <c r="H169" s="813"/>
      <c r="I169" s="813"/>
      <c r="J169" s="813"/>
      <c r="K169" s="813"/>
      <c r="L169" s="813"/>
    </row>
    <row r="170" spans="1:12" s="817" customFormat="1" ht="15" customHeight="1">
      <c r="A170" s="815"/>
      <c r="B170" s="816"/>
      <c r="C170" s="816"/>
      <c r="D170" s="816"/>
      <c r="E170" s="816"/>
      <c r="F170" s="816"/>
      <c r="G170" s="816"/>
      <c r="H170" s="816"/>
      <c r="I170" s="816"/>
      <c r="J170" s="816"/>
      <c r="K170" s="816"/>
      <c r="L170" s="816"/>
    </row>
    <row r="171" spans="1:12" s="810" customFormat="1" ht="15" customHeight="1">
      <c r="A171" s="812"/>
      <c r="B171" s="813"/>
      <c r="C171" s="813"/>
      <c r="D171" s="813"/>
      <c r="E171" s="813"/>
      <c r="F171" s="813"/>
      <c r="G171" s="813"/>
      <c r="H171" s="813"/>
      <c r="I171" s="813"/>
      <c r="J171" s="813"/>
      <c r="K171" s="813"/>
      <c r="L171" s="813"/>
    </row>
    <row r="172" spans="1:12" s="810" customFormat="1" ht="15" customHeight="1">
      <c r="A172" s="812"/>
      <c r="B172" s="813"/>
      <c r="C172" s="813"/>
      <c r="D172" s="813"/>
      <c r="E172" s="813"/>
      <c r="F172" s="813"/>
      <c r="G172" s="813"/>
      <c r="H172" s="813"/>
      <c r="I172" s="813"/>
      <c r="J172" s="813"/>
      <c r="K172" s="813"/>
      <c r="L172" s="813"/>
    </row>
    <row r="173" spans="1:12" s="810" customFormat="1" ht="15" customHeight="1">
      <c r="A173" s="812"/>
      <c r="B173" s="813"/>
      <c r="C173" s="813"/>
      <c r="D173" s="813"/>
      <c r="E173" s="813"/>
      <c r="F173" s="813"/>
      <c r="G173" s="813"/>
      <c r="H173" s="813"/>
      <c r="I173" s="813"/>
      <c r="J173" s="813"/>
      <c r="K173" s="813"/>
      <c r="L173" s="813"/>
    </row>
    <row r="174" spans="1:12" s="810" customFormat="1" ht="15" customHeight="1">
      <c r="A174" s="812"/>
      <c r="B174" s="813"/>
      <c r="C174" s="813"/>
      <c r="D174" s="813"/>
      <c r="E174" s="813"/>
      <c r="F174" s="813"/>
      <c r="G174" s="813"/>
      <c r="H174" s="813"/>
      <c r="I174" s="813"/>
      <c r="J174" s="813"/>
      <c r="K174" s="813"/>
      <c r="L174" s="813"/>
    </row>
    <row r="175" spans="1:12" s="810" customFormat="1" ht="15" customHeight="1">
      <c r="A175" s="812"/>
      <c r="B175" s="813"/>
      <c r="C175" s="813"/>
      <c r="D175" s="813"/>
      <c r="E175" s="813"/>
      <c r="F175" s="813"/>
      <c r="G175" s="813"/>
      <c r="H175" s="813"/>
      <c r="I175" s="813"/>
      <c r="J175" s="813"/>
      <c r="K175" s="813"/>
      <c r="L175" s="813"/>
    </row>
    <row r="176" spans="1:12" s="810" customFormat="1" ht="15" customHeight="1">
      <c r="A176" s="812"/>
      <c r="B176" s="813"/>
      <c r="C176" s="813"/>
      <c r="D176" s="813"/>
      <c r="E176" s="813"/>
      <c r="F176" s="813"/>
      <c r="G176" s="813"/>
      <c r="H176" s="813"/>
      <c r="I176" s="813"/>
      <c r="J176" s="813"/>
      <c r="K176" s="813"/>
      <c r="L176" s="813"/>
    </row>
    <row r="177" spans="1:12" s="810" customFormat="1" ht="15" customHeight="1">
      <c r="A177" s="812"/>
      <c r="B177" s="813"/>
      <c r="C177" s="813"/>
      <c r="D177" s="813"/>
      <c r="E177" s="813"/>
      <c r="F177" s="813"/>
      <c r="G177" s="813"/>
      <c r="H177" s="813"/>
      <c r="I177" s="813"/>
      <c r="J177" s="813"/>
      <c r="K177" s="813"/>
      <c r="L177" s="813"/>
    </row>
    <row r="178" spans="1:12" s="810" customFormat="1" ht="15" customHeight="1">
      <c r="A178" s="812"/>
      <c r="B178" s="813"/>
      <c r="C178" s="813"/>
      <c r="D178" s="813"/>
      <c r="E178" s="813"/>
      <c r="F178" s="813"/>
      <c r="G178" s="813"/>
      <c r="H178" s="813"/>
      <c r="I178" s="813"/>
      <c r="J178" s="813"/>
      <c r="K178" s="813"/>
      <c r="L178" s="813"/>
    </row>
    <row r="179" spans="1:12" s="810" customFormat="1" ht="15" customHeight="1">
      <c r="A179" s="812"/>
      <c r="B179" s="813"/>
      <c r="C179" s="813"/>
      <c r="D179" s="813"/>
      <c r="E179" s="813"/>
      <c r="F179" s="813"/>
      <c r="G179" s="813"/>
      <c r="H179" s="813"/>
      <c r="I179" s="813"/>
      <c r="J179" s="813"/>
      <c r="K179" s="813"/>
      <c r="L179" s="813"/>
    </row>
    <row r="180" spans="1:12" s="810" customFormat="1" ht="15" customHeight="1">
      <c r="A180" s="812"/>
      <c r="B180" s="813"/>
      <c r="C180" s="813"/>
      <c r="D180" s="813"/>
      <c r="E180" s="813"/>
      <c r="F180" s="813"/>
      <c r="G180" s="813"/>
      <c r="H180" s="813"/>
      <c r="I180" s="813"/>
      <c r="J180" s="813"/>
      <c r="K180" s="813"/>
      <c r="L180" s="813"/>
    </row>
    <row r="181" spans="1:12" s="810" customFormat="1" ht="15" customHeight="1">
      <c r="A181" s="812"/>
      <c r="B181" s="813"/>
      <c r="C181" s="813"/>
      <c r="D181" s="813"/>
      <c r="E181" s="813"/>
      <c r="F181" s="813"/>
      <c r="G181" s="813"/>
      <c r="H181" s="813"/>
      <c r="I181" s="813"/>
      <c r="J181" s="813"/>
      <c r="K181" s="813"/>
      <c r="L181" s="813"/>
    </row>
    <row r="182" spans="1:12" s="810" customFormat="1" ht="15" customHeight="1">
      <c r="A182" s="812"/>
      <c r="B182" s="813"/>
      <c r="C182" s="813"/>
      <c r="D182" s="813"/>
      <c r="E182" s="813"/>
      <c r="F182" s="813"/>
      <c r="G182" s="813"/>
      <c r="H182" s="813"/>
      <c r="I182" s="813"/>
      <c r="J182" s="813"/>
      <c r="K182" s="813"/>
      <c r="L182" s="813"/>
    </row>
    <row r="183" spans="1:12" s="810" customFormat="1" ht="15" customHeight="1">
      <c r="A183" s="812"/>
      <c r="B183" s="813"/>
      <c r="C183" s="813"/>
      <c r="D183" s="813"/>
      <c r="E183" s="813"/>
      <c r="F183" s="813"/>
      <c r="G183" s="813"/>
      <c r="H183" s="813"/>
      <c r="I183" s="813"/>
      <c r="J183" s="813"/>
      <c r="K183" s="813"/>
      <c r="L183" s="813"/>
    </row>
    <row r="184" spans="1:12" s="810" customFormat="1" ht="15" customHeight="1">
      <c r="A184" s="812"/>
      <c r="B184" s="813"/>
      <c r="C184" s="813"/>
      <c r="D184" s="813"/>
      <c r="E184" s="813"/>
      <c r="F184" s="813"/>
      <c r="G184" s="813"/>
      <c r="H184" s="813"/>
      <c r="I184" s="813"/>
      <c r="J184" s="813"/>
      <c r="K184" s="813"/>
      <c r="L184" s="813"/>
    </row>
    <row r="185" spans="1:12" s="810" customFormat="1" ht="15" customHeight="1">
      <c r="A185" s="812"/>
      <c r="B185" s="813"/>
      <c r="C185" s="813"/>
      <c r="D185" s="813"/>
      <c r="E185" s="813"/>
      <c r="F185" s="813"/>
      <c r="G185" s="813"/>
      <c r="H185" s="813"/>
      <c r="I185" s="813"/>
      <c r="J185" s="813"/>
      <c r="K185" s="813"/>
      <c r="L185" s="813"/>
    </row>
    <row r="186" spans="1:12" s="810" customFormat="1" ht="15" customHeight="1">
      <c r="A186" s="812"/>
      <c r="B186" s="813"/>
      <c r="C186" s="813"/>
      <c r="D186" s="813"/>
      <c r="E186" s="813"/>
      <c r="F186" s="813"/>
      <c r="G186" s="813"/>
      <c r="H186" s="813"/>
      <c r="I186" s="813"/>
      <c r="J186" s="813"/>
      <c r="K186" s="814"/>
      <c r="L186" s="814"/>
    </row>
    <row r="187" spans="1:12" s="810" customFormat="1" ht="15" customHeight="1">
      <c r="A187" s="812"/>
      <c r="B187" s="813"/>
      <c r="C187" s="813"/>
      <c r="D187" s="813"/>
      <c r="E187" s="813"/>
      <c r="F187" s="813"/>
      <c r="G187" s="813"/>
      <c r="H187" s="813"/>
      <c r="I187" s="813"/>
      <c r="J187" s="813"/>
      <c r="K187" s="813"/>
      <c r="L187" s="813"/>
    </row>
    <row r="188" spans="1:12" s="810" customFormat="1" ht="15" customHeight="1">
      <c r="A188" s="812"/>
      <c r="B188" s="813"/>
      <c r="C188" s="813"/>
      <c r="D188" s="813"/>
      <c r="E188" s="813"/>
      <c r="F188" s="813"/>
      <c r="G188" s="813"/>
      <c r="H188" s="813"/>
      <c r="I188" s="813"/>
      <c r="J188" s="813"/>
      <c r="K188" s="813"/>
      <c r="L188" s="813"/>
    </row>
    <row r="189" spans="1:12" s="810" customFormat="1" ht="15" customHeight="1">
      <c r="A189" s="812"/>
      <c r="B189" s="813"/>
      <c r="C189" s="813"/>
      <c r="D189" s="813"/>
      <c r="E189" s="813"/>
      <c r="F189" s="813"/>
      <c r="G189" s="813"/>
      <c r="H189" s="813"/>
      <c r="I189" s="813"/>
      <c r="J189" s="813"/>
      <c r="K189" s="813"/>
      <c r="L189" s="813"/>
    </row>
    <row r="190" spans="1:12" s="810" customFormat="1" ht="15" customHeight="1">
      <c r="A190" s="812"/>
      <c r="B190" s="813"/>
      <c r="C190" s="813"/>
      <c r="D190" s="813"/>
      <c r="E190" s="813"/>
      <c r="F190" s="813"/>
      <c r="G190" s="813"/>
      <c r="H190" s="813"/>
      <c r="I190" s="813"/>
      <c r="J190" s="813"/>
      <c r="K190" s="813"/>
      <c r="L190" s="813"/>
    </row>
    <row r="191" spans="1:12" s="810" customFormat="1" ht="15" customHeight="1">
      <c r="A191" s="812"/>
      <c r="B191" s="813"/>
      <c r="C191" s="813"/>
      <c r="D191" s="813"/>
      <c r="E191" s="813"/>
      <c r="F191" s="813"/>
      <c r="G191" s="813"/>
      <c r="H191" s="813"/>
      <c r="I191" s="813"/>
      <c r="J191" s="813"/>
      <c r="K191" s="814"/>
      <c r="L191" s="814"/>
    </row>
    <row r="192" spans="1:12" s="810" customFormat="1" ht="15" customHeight="1">
      <c r="A192" s="812"/>
      <c r="B192" s="813"/>
      <c r="C192" s="813"/>
      <c r="D192" s="813"/>
      <c r="E192" s="813"/>
      <c r="F192" s="813"/>
      <c r="G192" s="813"/>
      <c r="H192" s="813"/>
      <c r="I192" s="813"/>
      <c r="J192" s="813"/>
      <c r="K192" s="813"/>
      <c r="L192" s="813"/>
    </row>
    <row r="193" spans="1:12" s="810" customFormat="1" ht="15" customHeight="1">
      <c r="A193" s="812"/>
      <c r="B193" s="813"/>
      <c r="C193" s="813"/>
      <c r="D193" s="813"/>
      <c r="E193" s="813"/>
      <c r="F193" s="813"/>
      <c r="G193" s="813"/>
      <c r="H193" s="813"/>
      <c r="I193" s="813"/>
      <c r="J193" s="813"/>
      <c r="K193" s="813"/>
      <c r="L193" s="813"/>
    </row>
    <row r="194" spans="1:12" s="810" customFormat="1" ht="15" customHeight="1">
      <c r="A194" s="812"/>
      <c r="B194" s="813"/>
      <c r="C194" s="813"/>
      <c r="D194" s="813"/>
      <c r="E194" s="813"/>
      <c r="F194" s="813"/>
      <c r="G194" s="813"/>
      <c r="H194" s="813"/>
      <c r="I194" s="813"/>
      <c r="J194" s="813"/>
      <c r="K194" s="813"/>
      <c r="L194" s="813"/>
    </row>
    <row r="195" spans="1:12" s="810" customFormat="1" ht="15" customHeight="1">
      <c r="A195" s="812"/>
      <c r="B195" s="813"/>
      <c r="C195" s="813"/>
      <c r="D195" s="813"/>
      <c r="E195" s="813"/>
      <c r="F195" s="813"/>
      <c r="G195" s="813"/>
      <c r="H195" s="813"/>
      <c r="I195" s="813"/>
      <c r="J195" s="813"/>
      <c r="K195" s="813"/>
      <c r="L195" s="813"/>
    </row>
    <row r="196" spans="1:12" s="810" customFormat="1" ht="15" customHeight="1">
      <c r="A196" s="812"/>
      <c r="B196" s="813"/>
      <c r="C196" s="813"/>
      <c r="D196" s="813"/>
      <c r="E196" s="813"/>
      <c r="F196" s="813"/>
      <c r="G196" s="813"/>
      <c r="H196" s="813"/>
      <c r="I196" s="813"/>
      <c r="J196" s="813"/>
      <c r="K196" s="813"/>
      <c r="L196" s="813"/>
    </row>
    <row r="197" spans="1:12" s="810" customFormat="1" ht="15" customHeight="1">
      <c r="A197" s="812"/>
      <c r="B197" s="813"/>
      <c r="C197" s="813"/>
      <c r="D197" s="813"/>
      <c r="E197" s="813"/>
      <c r="F197" s="813"/>
      <c r="G197" s="813"/>
      <c r="H197" s="813"/>
      <c r="I197" s="813"/>
      <c r="J197" s="813"/>
      <c r="K197" s="813"/>
      <c r="L197" s="813"/>
    </row>
    <row r="198" spans="1:12" s="810" customFormat="1" ht="15" customHeight="1">
      <c r="A198" s="812"/>
      <c r="B198" s="813"/>
      <c r="C198" s="813"/>
      <c r="D198" s="813"/>
      <c r="E198" s="813"/>
      <c r="F198" s="813"/>
      <c r="G198" s="813"/>
      <c r="H198" s="813"/>
      <c r="I198" s="813"/>
      <c r="J198" s="813"/>
      <c r="K198" s="813"/>
      <c r="L198" s="813"/>
    </row>
    <row r="199" spans="1:12" s="810" customFormat="1" ht="15" customHeight="1">
      <c r="A199" s="812"/>
      <c r="B199" s="813"/>
      <c r="C199" s="813"/>
      <c r="D199" s="813"/>
      <c r="E199" s="813"/>
      <c r="F199" s="813"/>
      <c r="G199" s="813"/>
      <c r="H199" s="813"/>
      <c r="I199" s="813"/>
      <c r="J199" s="813"/>
      <c r="K199" s="813"/>
      <c r="L199" s="813"/>
    </row>
    <row r="200" spans="1:12" s="810" customFormat="1" ht="15" customHeight="1">
      <c r="A200" s="812"/>
      <c r="B200" s="813"/>
      <c r="C200" s="813"/>
      <c r="D200" s="813"/>
      <c r="E200" s="813"/>
      <c r="F200" s="813"/>
      <c r="G200" s="813"/>
      <c r="H200" s="813"/>
      <c r="I200" s="813"/>
      <c r="J200" s="813"/>
      <c r="K200" s="813"/>
      <c r="L200" s="813"/>
    </row>
    <row r="201" spans="1:12" s="810" customFormat="1" ht="15" customHeight="1">
      <c r="A201" s="812"/>
      <c r="B201" s="813"/>
      <c r="C201" s="813"/>
      <c r="D201" s="813"/>
      <c r="E201" s="813"/>
      <c r="F201" s="813"/>
      <c r="G201" s="813"/>
      <c r="H201" s="813"/>
      <c r="I201" s="813"/>
      <c r="J201" s="813"/>
      <c r="K201" s="813"/>
      <c r="L201" s="813"/>
    </row>
    <row r="202" spans="1:12" s="810" customFormat="1" ht="15" customHeight="1">
      <c r="A202" s="812"/>
      <c r="B202" s="813"/>
      <c r="C202" s="813"/>
      <c r="D202" s="813"/>
      <c r="E202" s="813"/>
      <c r="F202" s="813"/>
      <c r="G202" s="813"/>
      <c r="H202" s="813"/>
      <c r="I202" s="813"/>
      <c r="J202" s="813"/>
      <c r="K202" s="814"/>
      <c r="L202" s="814"/>
    </row>
    <row r="203" spans="1:12" s="810" customFormat="1" ht="15" customHeight="1">
      <c r="A203" s="812"/>
      <c r="B203" s="813"/>
      <c r="C203" s="813"/>
      <c r="D203" s="813"/>
      <c r="E203" s="813"/>
      <c r="F203" s="813"/>
      <c r="G203" s="813"/>
      <c r="H203" s="813"/>
      <c r="I203" s="813"/>
      <c r="J203" s="813"/>
      <c r="K203" s="813"/>
      <c r="L203" s="813"/>
    </row>
    <row r="204" spans="1:12" s="810" customFormat="1" ht="15" customHeight="1">
      <c r="A204" s="812"/>
      <c r="B204" s="813"/>
      <c r="C204" s="813"/>
      <c r="D204" s="813"/>
      <c r="E204" s="813"/>
      <c r="F204" s="813"/>
      <c r="G204" s="813"/>
      <c r="H204" s="813"/>
      <c r="I204" s="813"/>
      <c r="J204" s="813"/>
      <c r="K204" s="813"/>
      <c r="L204" s="813"/>
    </row>
    <row r="205" spans="1:12" s="810" customFormat="1" ht="15" customHeight="1">
      <c r="A205" s="812"/>
      <c r="B205" s="813"/>
      <c r="C205" s="813"/>
      <c r="D205" s="813"/>
      <c r="E205" s="813"/>
      <c r="F205" s="813"/>
      <c r="G205" s="813"/>
      <c r="H205" s="813"/>
      <c r="I205" s="813"/>
      <c r="J205" s="813"/>
      <c r="K205" s="813"/>
      <c r="L205" s="813"/>
    </row>
    <row r="206" spans="1:12" s="810" customFormat="1" ht="15" customHeight="1">
      <c r="A206" s="812"/>
      <c r="B206" s="813"/>
      <c r="C206" s="813"/>
      <c r="D206" s="813"/>
      <c r="E206" s="813"/>
      <c r="F206" s="813"/>
      <c r="G206" s="813"/>
      <c r="H206" s="813"/>
      <c r="I206" s="813"/>
      <c r="J206" s="813"/>
      <c r="K206" s="813"/>
      <c r="L206" s="813"/>
    </row>
    <row r="207" spans="1:12" s="810" customFormat="1" ht="15" customHeight="1">
      <c r="A207" s="812"/>
      <c r="B207" s="813"/>
      <c r="C207" s="813"/>
      <c r="D207" s="813"/>
      <c r="E207" s="813"/>
      <c r="F207" s="813"/>
      <c r="G207" s="813"/>
      <c r="H207" s="813"/>
      <c r="I207" s="813"/>
      <c r="J207" s="813"/>
      <c r="K207" s="813"/>
      <c r="L207" s="813"/>
    </row>
    <row r="208" spans="1:12" s="810" customFormat="1" ht="15" customHeight="1">
      <c r="A208" s="812"/>
      <c r="B208" s="813"/>
      <c r="C208" s="813"/>
      <c r="D208" s="813"/>
      <c r="E208" s="813"/>
      <c r="F208" s="813"/>
      <c r="G208" s="813"/>
      <c r="H208" s="813"/>
      <c r="I208" s="813"/>
      <c r="J208" s="813"/>
      <c r="K208" s="814"/>
      <c r="L208" s="814"/>
    </row>
    <row r="209" spans="1:12" s="810" customFormat="1" ht="15" customHeight="1">
      <c r="A209" s="812"/>
      <c r="B209" s="813"/>
      <c r="C209" s="813"/>
      <c r="D209" s="813"/>
      <c r="E209" s="813"/>
      <c r="F209" s="813"/>
      <c r="G209" s="813"/>
      <c r="H209" s="813"/>
      <c r="I209" s="813"/>
      <c r="J209" s="813"/>
      <c r="K209" s="813"/>
      <c r="L209" s="813"/>
    </row>
    <row r="210" spans="1:12" s="810" customFormat="1" ht="15" customHeight="1">
      <c r="A210" s="812"/>
      <c r="B210" s="813"/>
      <c r="C210" s="813"/>
      <c r="D210" s="813"/>
      <c r="E210" s="813"/>
      <c r="F210" s="813"/>
      <c r="G210" s="813"/>
      <c r="H210" s="813"/>
      <c r="I210" s="813"/>
      <c r="J210" s="813"/>
      <c r="K210" s="813"/>
      <c r="L210" s="813"/>
    </row>
    <row r="211" spans="1:12" s="810" customFormat="1" ht="15" customHeight="1">
      <c r="A211" s="812"/>
      <c r="B211" s="813"/>
      <c r="C211" s="813"/>
      <c r="D211" s="813"/>
      <c r="E211" s="813"/>
      <c r="F211" s="813"/>
      <c r="G211" s="813"/>
      <c r="H211" s="813"/>
      <c r="I211" s="813"/>
      <c r="J211" s="813"/>
      <c r="K211" s="813"/>
      <c r="L211" s="813"/>
    </row>
    <row r="212" spans="1:12" s="810" customFormat="1" ht="15" customHeight="1">
      <c r="A212" s="812"/>
      <c r="B212" s="813"/>
      <c r="C212" s="813"/>
      <c r="D212" s="813"/>
      <c r="E212" s="813"/>
      <c r="F212" s="813"/>
      <c r="G212" s="813"/>
      <c r="H212" s="813"/>
      <c r="I212" s="813"/>
      <c r="J212" s="813"/>
      <c r="K212" s="813"/>
      <c r="L212" s="813"/>
    </row>
    <row r="213" spans="1:12" s="810" customFormat="1" ht="15" customHeight="1">
      <c r="A213" s="812"/>
      <c r="B213" s="813"/>
      <c r="C213" s="813"/>
      <c r="D213" s="813"/>
      <c r="E213" s="813"/>
      <c r="F213" s="813"/>
      <c r="G213" s="813"/>
      <c r="H213" s="813"/>
      <c r="I213" s="813"/>
      <c r="J213" s="813"/>
      <c r="K213" s="813"/>
      <c r="L213" s="813"/>
    </row>
    <row r="214" spans="1:12" s="810" customFormat="1" ht="15" customHeight="1">
      <c r="A214" s="812"/>
      <c r="B214" s="813"/>
      <c r="C214" s="813"/>
      <c r="D214" s="813"/>
      <c r="E214" s="813"/>
      <c r="F214" s="813"/>
      <c r="G214" s="813"/>
      <c r="H214" s="813"/>
      <c r="I214" s="813"/>
      <c r="J214" s="813"/>
      <c r="K214" s="813"/>
      <c r="L214" s="813"/>
    </row>
    <row r="215" spans="1:12" s="810" customFormat="1" ht="15" customHeight="1">
      <c r="A215" s="812"/>
      <c r="B215" s="813"/>
      <c r="C215" s="813"/>
      <c r="D215" s="813"/>
      <c r="E215" s="813"/>
      <c r="F215" s="813"/>
      <c r="G215" s="813"/>
      <c r="H215" s="813"/>
      <c r="I215" s="813"/>
      <c r="J215" s="813"/>
      <c r="K215" s="813"/>
      <c r="L215" s="813"/>
    </row>
    <row r="216" spans="1:12" s="810" customFormat="1" ht="15" customHeight="1">
      <c r="A216" s="812"/>
      <c r="B216" s="813"/>
      <c r="C216" s="813"/>
      <c r="D216" s="813"/>
      <c r="E216" s="813"/>
      <c r="F216" s="813"/>
      <c r="G216" s="813"/>
      <c r="H216" s="813"/>
      <c r="I216" s="813"/>
      <c r="J216" s="813"/>
      <c r="K216" s="813"/>
      <c r="L216" s="813"/>
    </row>
    <row r="217" spans="1:12" s="810" customFormat="1" ht="15" customHeight="1">
      <c r="A217" s="812"/>
      <c r="B217" s="813"/>
      <c r="C217" s="813"/>
      <c r="D217" s="813"/>
      <c r="E217" s="813"/>
      <c r="F217" s="813"/>
      <c r="G217" s="813"/>
      <c r="H217" s="813"/>
      <c r="I217" s="813"/>
      <c r="J217" s="813"/>
      <c r="K217" s="813"/>
      <c r="L217" s="813"/>
    </row>
    <row r="218" spans="1:12" s="810" customFormat="1" ht="15" customHeight="1">
      <c r="A218" s="812"/>
      <c r="B218" s="813"/>
      <c r="C218" s="813"/>
      <c r="D218" s="813"/>
      <c r="E218" s="813"/>
      <c r="F218" s="813"/>
      <c r="G218" s="813"/>
      <c r="H218" s="813"/>
      <c r="I218" s="813"/>
      <c r="J218" s="813"/>
      <c r="K218" s="813"/>
      <c r="L218" s="813"/>
    </row>
    <row r="219" spans="1:12" s="810" customFormat="1" ht="15" customHeight="1">
      <c r="A219" s="812"/>
      <c r="B219" s="813"/>
      <c r="C219" s="813"/>
      <c r="D219" s="813"/>
      <c r="E219" s="813"/>
      <c r="F219" s="813"/>
      <c r="G219" s="813"/>
      <c r="H219" s="813"/>
      <c r="I219" s="813"/>
      <c r="J219" s="813"/>
      <c r="K219" s="813"/>
      <c r="L219" s="813"/>
    </row>
    <row r="220" spans="1:12" s="810" customFormat="1" ht="15" customHeight="1">
      <c r="A220" s="812"/>
      <c r="B220" s="813"/>
      <c r="C220" s="813"/>
      <c r="D220" s="813"/>
      <c r="E220" s="813"/>
      <c r="F220" s="813"/>
      <c r="G220" s="813"/>
      <c r="H220" s="813"/>
      <c r="I220" s="813"/>
      <c r="J220" s="813"/>
      <c r="K220" s="813"/>
      <c r="L220" s="813"/>
    </row>
    <row r="221" spans="1:12" s="810" customFormat="1" ht="15" customHeight="1">
      <c r="A221" s="812"/>
      <c r="B221" s="813"/>
      <c r="C221" s="813"/>
      <c r="D221" s="813"/>
      <c r="E221" s="813"/>
      <c r="F221" s="813"/>
      <c r="G221" s="813"/>
      <c r="H221" s="813"/>
      <c r="I221" s="813"/>
      <c r="J221" s="813"/>
      <c r="K221" s="813"/>
      <c r="L221" s="813"/>
    </row>
    <row r="222" spans="1:12" s="810" customFormat="1" ht="15" customHeight="1">
      <c r="A222" s="812"/>
      <c r="B222" s="813"/>
      <c r="C222" s="813"/>
      <c r="D222" s="813"/>
      <c r="E222" s="813"/>
      <c r="F222" s="813"/>
      <c r="G222" s="813"/>
      <c r="H222" s="813"/>
      <c r="I222" s="813"/>
      <c r="J222" s="813"/>
      <c r="K222" s="813"/>
      <c r="L222" s="813"/>
    </row>
    <row r="223" spans="1:12" s="810" customFormat="1" ht="15" customHeight="1">
      <c r="A223" s="812"/>
      <c r="B223" s="813"/>
      <c r="C223" s="813"/>
      <c r="D223" s="813"/>
      <c r="E223" s="813"/>
      <c r="F223" s="813"/>
      <c r="G223" s="813"/>
      <c r="H223" s="813"/>
      <c r="I223" s="813"/>
      <c r="J223" s="813"/>
      <c r="K223" s="813"/>
      <c r="L223" s="813"/>
    </row>
    <row r="224" spans="1:12" s="810" customFormat="1" ht="15" customHeight="1">
      <c r="A224" s="812"/>
      <c r="B224" s="813"/>
      <c r="C224" s="813"/>
      <c r="D224" s="813"/>
      <c r="E224" s="813"/>
      <c r="F224" s="813"/>
      <c r="G224" s="813"/>
      <c r="H224" s="813"/>
      <c r="I224" s="813"/>
      <c r="J224" s="813"/>
      <c r="K224" s="813"/>
      <c r="L224" s="813"/>
    </row>
    <row r="225" spans="1:12" s="810" customFormat="1" ht="15" customHeight="1">
      <c r="A225" s="812"/>
      <c r="B225" s="813"/>
      <c r="C225" s="813"/>
      <c r="D225" s="813"/>
      <c r="E225" s="813"/>
      <c r="F225" s="813"/>
      <c r="G225" s="813"/>
      <c r="H225" s="813"/>
      <c r="I225" s="813"/>
      <c r="J225" s="813"/>
      <c r="K225" s="813"/>
      <c r="L225" s="813"/>
    </row>
    <row r="226" spans="1:12" s="810" customFormat="1" ht="15" customHeight="1">
      <c r="A226" s="812"/>
      <c r="B226" s="813"/>
      <c r="C226" s="813"/>
      <c r="D226" s="813"/>
      <c r="E226" s="813"/>
      <c r="F226" s="813"/>
      <c r="G226" s="813"/>
      <c r="H226" s="813"/>
      <c r="I226" s="813"/>
      <c r="J226" s="813"/>
      <c r="K226" s="813"/>
      <c r="L226" s="813"/>
    </row>
    <row r="227" spans="1:12" s="810" customFormat="1" ht="15" customHeight="1">
      <c r="A227" s="812"/>
      <c r="B227" s="813"/>
      <c r="C227" s="813"/>
      <c r="D227" s="813"/>
      <c r="E227" s="813"/>
      <c r="F227" s="813"/>
      <c r="G227" s="813"/>
      <c r="H227" s="813"/>
      <c r="I227" s="813"/>
      <c r="J227" s="813"/>
      <c r="K227" s="813"/>
      <c r="L227" s="813"/>
    </row>
    <row r="228" spans="1:12" s="810" customFormat="1" ht="15" customHeight="1">
      <c r="A228" s="812"/>
      <c r="B228" s="813"/>
      <c r="C228" s="813"/>
      <c r="D228" s="813"/>
      <c r="E228" s="813"/>
      <c r="F228" s="813"/>
      <c r="G228" s="813"/>
      <c r="H228" s="813"/>
      <c r="I228" s="813"/>
      <c r="J228" s="813"/>
      <c r="K228" s="813"/>
      <c r="L228" s="813"/>
    </row>
    <row r="229" spans="1:12" s="810" customFormat="1" ht="15" customHeight="1">
      <c r="A229" s="812"/>
      <c r="B229" s="813"/>
      <c r="C229" s="813"/>
      <c r="D229" s="813"/>
      <c r="E229" s="813"/>
      <c r="F229" s="813"/>
      <c r="G229" s="813"/>
      <c r="H229" s="813"/>
      <c r="I229" s="813"/>
      <c r="J229" s="813"/>
      <c r="K229" s="814"/>
      <c r="L229" s="814"/>
    </row>
    <row r="230" spans="1:12" s="810" customFormat="1" ht="15" customHeight="1">
      <c r="A230" s="812"/>
      <c r="B230" s="813"/>
      <c r="C230" s="813"/>
      <c r="D230" s="813"/>
      <c r="E230" s="813"/>
      <c r="F230" s="813"/>
      <c r="G230" s="813"/>
      <c r="H230" s="813"/>
      <c r="I230" s="813"/>
      <c r="J230" s="813"/>
      <c r="K230" s="813"/>
      <c r="L230" s="813"/>
    </row>
    <row r="231" spans="1:12" s="810" customFormat="1" ht="15" customHeight="1">
      <c r="A231" s="812"/>
      <c r="B231" s="813"/>
      <c r="C231" s="813"/>
      <c r="D231" s="813"/>
      <c r="E231" s="813"/>
      <c r="F231" s="813"/>
      <c r="G231" s="813"/>
      <c r="H231" s="813"/>
      <c r="I231" s="813"/>
      <c r="J231" s="813"/>
      <c r="K231" s="813"/>
      <c r="L231" s="813"/>
    </row>
    <row r="232" spans="1:12" s="810" customFormat="1" ht="15" customHeight="1">
      <c r="A232" s="812"/>
      <c r="B232" s="813"/>
      <c r="C232" s="813"/>
      <c r="D232" s="813"/>
      <c r="E232" s="813"/>
      <c r="F232" s="813"/>
      <c r="G232" s="813"/>
      <c r="H232" s="813"/>
      <c r="I232" s="813"/>
      <c r="J232" s="813"/>
      <c r="K232" s="813"/>
      <c r="L232" s="813"/>
    </row>
    <row r="233" spans="1:12" s="810" customFormat="1" ht="15" customHeight="1">
      <c r="A233" s="812"/>
      <c r="B233" s="813"/>
      <c r="C233" s="813"/>
      <c r="D233" s="813"/>
      <c r="E233" s="813"/>
      <c r="F233" s="813"/>
      <c r="G233" s="813"/>
      <c r="H233" s="813"/>
      <c r="I233" s="813"/>
      <c r="J233" s="813"/>
      <c r="K233" s="813"/>
      <c r="L233" s="813"/>
    </row>
    <row r="234" spans="1:12" s="810" customFormat="1" ht="15" customHeight="1">
      <c r="A234" s="812"/>
      <c r="B234" s="813"/>
      <c r="C234" s="813"/>
      <c r="D234" s="813"/>
      <c r="E234" s="813"/>
      <c r="F234" s="813"/>
      <c r="G234" s="813"/>
      <c r="H234" s="813"/>
      <c r="I234" s="813"/>
      <c r="J234" s="813"/>
      <c r="K234" s="813"/>
      <c r="L234" s="813"/>
    </row>
    <row r="235" spans="1:12" s="810" customFormat="1" ht="15" customHeight="1">
      <c r="A235" s="812"/>
      <c r="B235" s="813"/>
      <c r="C235" s="813"/>
      <c r="D235" s="813"/>
      <c r="E235" s="813"/>
      <c r="F235" s="813"/>
      <c r="G235" s="813"/>
      <c r="H235" s="813"/>
      <c r="I235" s="813"/>
      <c r="J235" s="813"/>
      <c r="K235" s="813"/>
      <c r="L235" s="813"/>
    </row>
    <row r="236" spans="1:12" s="810" customFormat="1" ht="15" customHeight="1">
      <c r="A236" s="812"/>
      <c r="B236" s="813"/>
      <c r="C236" s="813"/>
      <c r="D236" s="813"/>
      <c r="E236" s="813"/>
      <c r="F236" s="813"/>
      <c r="G236" s="813"/>
      <c r="H236" s="813"/>
      <c r="I236" s="813"/>
      <c r="J236" s="813"/>
      <c r="K236" s="813"/>
      <c r="L236" s="813"/>
    </row>
    <row r="237" spans="1:12" s="810" customFormat="1" ht="15" customHeight="1">
      <c r="A237" s="812"/>
      <c r="B237" s="813"/>
      <c r="C237" s="813"/>
      <c r="D237" s="813"/>
      <c r="E237" s="813"/>
      <c r="F237" s="813"/>
      <c r="G237" s="813"/>
      <c r="H237" s="813"/>
      <c r="I237" s="813"/>
      <c r="J237" s="813"/>
      <c r="K237" s="813"/>
      <c r="L237" s="813"/>
    </row>
    <row r="238" spans="1:12" s="810" customFormat="1" ht="15" customHeight="1">
      <c r="A238" s="812"/>
      <c r="B238" s="813"/>
      <c r="C238" s="813"/>
      <c r="D238" s="813"/>
      <c r="E238" s="813"/>
      <c r="F238" s="813"/>
      <c r="G238" s="813"/>
      <c r="H238" s="813"/>
      <c r="I238" s="813"/>
      <c r="J238" s="813"/>
      <c r="K238" s="813"/>
      <c r="L238" s="813"/>
    </row>
    <row r="239" spans="1:12" s="810" customFormat="1" ht="15" customHeight="1">
      <c r="A239" s="812"/>
      <c r="B239" s="813"/>
      <c r="C239" s="813"/>
      <c r="D239" s="813"/>
      <c r="E239" s="813"/>
      <c r="F239" s="813"/>
      <c r="G239" s="813"/>
      <c r="H239" s="813"/>
      <c r="I239" s="813"/>
      <c r="J239" s="813"/>
      <c r="K239" s="813"/>
      <c r="L239" s="813"/>
    </row>
    <row r="240" spans="1:12" s="810" customFormat="1" ht="15" customHeight="1">
      <c r="A240" s="812"/>
      <c r="B240" s="813"/>
      <c r="C240" s="813"/>
      <c r="D240" s="813"/>
      <c r="E240" s="813"/>
      <c r="F240" s="813"/>
      <c r="G240" s="813"/>
      <c r="H240" s="813"/>
      <c r="I240" s="813"/>
      <c r="J240" s="813"/>
      <c r="K240" s="814"/>
      <c r="L240" s="814"/>
    </row>
    <row r="241" spans="1:12" s="810" customFormat="1" ht="15" customHeight="1">
      <c r="A241" s="812"/>
      <c r="B241" s="813"/>
      <c r="C241" s="813"/>
      <c r="D241" s="813"/>
      <c r="E241" s="813"/>
      <c r="F241" s="813"/>
      <c r="G241" s="813"/>
      <c r="H241" s="813"/>
      <c r="I241" s="813"/>
      <c r="J241" s="813"/>
      <c r="K241" s="813"/>
      <c r="L241" s="813"/>
    </row>
    <row r="242" spans="1:12" s="801" customFormat="1">
      <c r="A242" s="795"/>
      <c r="B242" s="818"/>
      <c r="C242" s="818"/>
      <c r="D242" s="818"/>
      <c r="E242" s="818"/>
      <c r="F242" s="818"/>
      <c r="G242" s="818"/>
      <c r="H242" s="818"/>
      <c r="I242" s="818"/>
      <c r="J242" s="818"/>
      <c r="K242" s="818"/>
      <c r="L242" s="818"/>
    </row>
    <row r="243" spans="1:12" s="801" customFormat="1">
      <c r="A243" s="795"/>
      <c r="B243" s="818"/>
      <c r="C243" s="818"/>
      <c r="D243" s="818"/>
      <c r="E243" s="818"/>
      <c r="F243" s="818"/>
      <c r="G243" s="818"/>
      <c r="H243" s="818"/>
      <c r="I243" s="818"/>
      <c r="J243" s="818"/>
      <c r="K243" s="819"/>
      <c r="L243" s="819"/>
    </row>
    <row r="244" spans="1:12" s="801" customFormat="1">
      <c r="A244" s="795"/>
      <c r="B244" s="818"/>
      <c r="C244" s="818"/>
      <c r="D244" s="818"/>
      <c r="E244" s="818"/>
      <c r="F244" s="818"/>
      <c r="G244" s="818"/>
      <c r="H244" s="818"/>
      <c r="I244" s="818"/>
      <c r="J244" s="818"/>
      <c r="K244" s="818"/>
      <c r="L244" s="818"/>
    </row>
    <row r="245" spans="1:12" s="801" customFormat="1">
      <c r="A245" s="795"/>
      <c r="B245" s="818"/>
      <c r="C245" s="818"/>
      <c r="D245" s="818"/>
      <c r="E245" s="818"/>
      <c r="F245" s="818"/>
      <c r="G245" s="818"/>
      <c r="H245" s="818"/>
      <c r="I245" s="818"/>
      <c r="J245" s="818"/>
      <c r="K245" s="818"/>
      <c r="L245" s="818"/>
    </row>
    <row r="246" spans="1:12" s="801" customFormat="1">
      <c r="A246" s="795"/>
      <c r="B246" s="818"/>
      <c r="C246" s="818"/>
      <c r="D246" s="818"/>
      <c r="E246" s="818"/>
      <c r="F246" s="818"/>
      <c r="G246" s="818"/>
      <c r="H246" s="818"/>
      <c r="I246" s="818"/>
      <c r="J246" s="818"/>
      <c r="K246" s="818"/>
      <c r="L246" s="818"/>
    </row>
    <row r="247" spans="1:12" s="801" customFormat="1">
      <c r="A247" s="795"/>
      <c r="B247" s="818"/>
      <c r="C247" s="818"/>
      <c r="D247" s="818"/>
      <c r="E247" s="818"/>
      <c r="F247" s="818"/>
      <c r="G247" s="818"/>
      <c r="H247" s="818"/>
      <c r="I247" s="818"/>
      <c r="J247" s="818"/>
      <c r="K247" s="818"/>
      <c r="L247" s="818"/>
    </row>
    <row r="248" spans="1:12" s="801" customFormat="1">
      <c r="A248" s="795"/>
      <c r="B248" s="818"/>
      <c r="C248" s="818"/>
      <c r="D248" s="818"/>
      <c r="E248" s="818"/>
      <c r="F248" s="818"/>
      <c r="G248" s="818"/>
      <c r="H248" s="818"/>
      <c r="I248" s="818"/>
      <c r="J248" s="818"/>
      <c r="K248" s="818"/>
      <c r="L248" s="818"/>
    </row>
    <row r="249" spans="1:12" s="801" customFormat="1">
      <c r="A249" s="795"/>
      <c r="B249" s="818"/>
      <c r="C249" s="818"/>
      <c r="D249" s="818"/>
      <c r="E249" s="818"/>
      <c r="F249" s="818"/>
      <c r="G249" s="818"/>
      <c r="H249" s="818"/>
      <c r="I249" s="818"/>
      <c r="J249" s="818"/>
      <c r="K249" s="819"/>
      <c r="L249" s="819"/>
    </row>
    <row r="250" spans="1:12" s="801" customFormat="1">
      <c r="A250" s="795"/>
      <c r="B250" s="818"/>
      <c r="C250" s="818"/>
      <c r="D250" s="818"/>
      <c r="E250" s="818"/>
      <c r="F250" s="818"/>
      <c r="G250" s="818"/>
      <c r="H250" s="818"/>
      <c r="I250" s="818"/>
      <c r="J250" s="818"/>
      <c r="K250" s="819"/>
      <c r="L250" s="819"/>
    </row>
    <row r="251" spans="1:12" s="801" customFormat="1">
      <c r="A251" s="795"/>
      <c r="B251" s="818"/>
      <c r="C251" s="818"/>
      <c r="D251" s="818"/>
      <c r="E251" s="818"/>
      <c r="F251" s="818"/>
      <c r="G251" s="818"/>
      <c r="H251" s="818"/>
      <c r="I251" s="818"/>
      <c r="J251" s="818"/>
      <c r="K251" s="818"/>
      <c r="L251" s="818"/>
    </row>
    <row r="252" spans="1:12" s="801" customFormat="1">
      <c r="A252" s="795"/>
      <c r="B252" s="818"/>
      <c r="C252" s="818"/>
      <c r="D252" s="818"/>
      <c r="E252" s="818"/>
      <c r="F252" s="818"/>
      <c r="G252" s="818"/>
      <c r="H252" s="818"/>
      <c r="I252" s="818"/>
      <c r="J252" s="818"/>
      <c r="K252" s="818"/>
      <c r="L252" s="818"/>
    </row>
    <row r="253" spans="1:12" s="801" customFormat="1">
      <c r="A253" s="795"/>
      <c r="B253" s="818"/>
      <c r="C253" s="818"/>
      <c r="D253" s="818"/>
      <c r="E253" s="818"/>
      <c r="F253" s="818"/>
      <c r="G253" s="818"/>
      <c r="H253" s="818"/>
      <c r="I253" s="818"/>
      <c r="J253" s="818"/>
      <c r="K253" s="818"/>
      <c r="L253" s="818"/>
    </row>
    <row r="254" spans="1:12" s="801" customFormat="1">
      <c r="A254" s="795"/>
      <c r="B254" s="818"/>
      <c r="C254" s="818"/>
      <c r="D254" s="818"/>
      <c r="E254" s="818"/>
      <c r="F254" s="818"/>
      <c r="G254" s="818"/>
      <c r="H254" s="818"/>
      <c r="I254" s="818"/>
      <c r="J254" s="818"/>
      <c r="K254" s="818"/>
      <c r="L254" s="818"/>
    </row>
    <row r="255" spans="1:12" s="801" customFormat="1">
      <c r="A255" s="795"/>
      <c r="B255" s="818"/>
      <c r="C255" s="818"/>
      <c r="D255" s="818"/>
      <c r="E255" s="818"/>
      <c r="F255" s="818"/>
      <c r="G255" s="818"/>
      <c r="H255" s="818"/>
      <c r="I255" s="818"/>
      <c r="J255" s="818"/>
      <c r="K255" s="819"/>
      <c r="L255" s="819"/>
    </row>
    <row r="256" spans="1:12" s="801" customFormat="1">
      <c r="A256" s="795"/>
      <c r="B256" s="818"/>
      <c r="C256" s="818"/>
      <c r="D256" s="818"/>
      <c r="E256" s="818"/>
      <c r="F256" s="818"/>
      <c r="G256" s="818"/>
      <c r="H256" s="818"/>
      <c r="I256" s="818"/>
      <c r="J256" s="818"/>
      <c r="K256" s="818"/>
      <c r="L256" s="818"/>
    </row>
    <row r="257" spans="1:12" s="801" customFormat="1">
      <c r="A257" s="795"/>
      <c r="B257" s="818"/>
      <c r="C257" s="818"/>
      <c r="D257" s="818"/>
      <c r="E257" s="818"/>
      <c r="F257" s="818"/>
      <c r="G257" s="818"/>
      <c r="H257" s="818"/>
      <c r="I257" s="818"/>
      <c r="J257" s="818"/>
      <c r="K257" s="818"/>
      <c r="L257" s="818"/>
    </row>
    <row r="258" spans="1:12" s="801" customFormat="1">
      <c r="A258" s="795"/>
      <c r="B258" s="818"/>
      <c r="C258" s="818"/>
      <c r="D258" s="818"/>
      <c r="E258" s="818"/>
      <c r="F258" s="818"/>
      <c r="G258" s="818"/>
      <c r="H258" s="818"/>
      <c r="I258" s="818"/>
      <c r="J258" s="818"/>
      <c r="K258" s="818"/>
      <c r="L258" s="818"/>
    </row>
    <row r="259" spans="1:12" s="801" customFormat="1">
      <c r="A259" s="795"/>
      <c r="B259" s="818"/>
      <c r="C259" s="818"/>
      <c r="D259" s="818"/>
      <c r="E259" s="818"/>
      <c r="F259" s="818"/>
      <c r="G259" s="818"/>
      <c r="H259" s="818"/>
      <c r="I259" s="818"/>
      <c r="J259" s="818"/>
      <c r="K259" s="818"/>
      <c r="L259" s="818"/>
    </row>
    <row r="260" spans="1:12" s="801" customFormat="1">
      <c r="A260" s="795"/>
      <c r="B260" s="818"/>
      <c r="C260" s="818"/>
      <c r="D260" s="818"/>
      <c r="E260" s="818"/>
      <c r="F260" s="818"/>
      <c r="G260" s="818"/>
      <c r="H260" s="818"/>
      <c r="I260" s="818"/>
      <c r="J260" s="818"/>
      <c r="K260" s="818"/>
      <c r="L260" s="818"/>
    </row>
    <row r="261" spans="1:12" s="801" customFormat="1">
      <c r="A261" s="795"/>
      <c r="B261" s="818"/>
      <c r="C261" s="818"/>
      <c r="D261" s="818"/>
      <c r="E261" s="818"/>
      <c r="F261" s="818"/>
      <c r="G261" s="818"/>
      <c r="H261" s="818"/>
      <c r="I261" s="818"/>
      <c r="J261" s="818"/>
      <c r="K261" s="818"/>
      <c r="L261" s="818"/>
    </row>
    <row r="262" spans="1:12" s="801" customFormat="1">
      <c r="A262" s="795"/>
      <c r="B262" s="818"/>
      <c r="C262" s="818"/>
      <c r="D262" s="818"/>
      <c r="E262" s="818"/>
      <c r="F262" s="818"/>
      <c r="G262" s="818"/>
      <c r="H262" s="818"/>
      <c r="I262" s="818"/>
      <c r="J262" s="818"/>
      <c r="K262" s="818"/>
      <c r="L262" s="818"/>
    </row>
    <row r="263" spans="1:12" s="801" customFormat="1">
      <c r="A263" s="795"/>
      <c r="B263" s="818"/>
      <c r="C263" s="818"/>
      <c r="D263" s="818"/>
      <c r="E263" s="818"/>
      <c r="F263" s="818"/>
      <c r="G263" s="818"/>
      <c r="H263" s="818"/>
      <c r="I263" s="818"/>
      <c r="J263" s="818"/>
      <c r="K263" s="818"/>
      <c r="L263" s="818"/>
    </row>
    <row r="264" spans="1:12" s="801" customFormat="1">
      <c r="A264" s="795"/>
      <c r="B264" s="818"/>
      <c r="C264" s="818"/>
      <c r="D264" s="818"/>
      <c r="E264" s="818"/>
      <c r="F264" s="818"/>
      <c r="G264" s="818"/>
      <c r="H264" s="818"/>
      <c r="I264" s="818"/>
      <c r="J264" s="818"/>
      <c r="K264" s="818"/>
      <c r="L264" s="818"/>
    </row>
    <row r="265" spans="1:12" s="801" customFormat="1">
      <c r="A265" s="795"/>
      <c r="B265" s="818"/>
      <c r="C265" s="818"/>
      <c r="D265" s="818"/>
      <c r="E265" s="818"/>
      <c r="F265" s="818"/>
      <c r="G265" s="818"/>
      <c r="H265" s="818"/>
      <c r="I265" s="818"/>
      <c r="J265" s="818"/>
      <c r="K265" s="818"/>
      <c r="L265" s="818"/>
    </row>
    <row r="266" spans="1:12" s="801" customFormat="1">
      <c r="A266" s="795"/>
      <c r="B266" s="818"/>
      <c r="C266" s="818"/>
      <c r="D266" s="818"/>
      <c r="E266" s="818"/>
      <c r="F266" s="818"/>
      <c r="G266" s="818"/>
      <c r="H266" s="818"/>
      <c r="I266" s="818"/>
      <c r="J266" s="818"/>
      <c r="K266" s="818"/>
      <c r="L266" s="818"/>
    </row>
    <row r="267" spans="1:12" s="801" customFormat="1">
      <c r="A267" s="795"/>
      <c r="B267" s="818"/>
      <c r="C267" s="818"/>
      <c r="D267" s="818"/>
      <c r="E267" s="818"/>
      <c r="F267" s="818"/>
      <c r="G267" s="818"/>
      <c r="H267" s="818"/>
      <c r="I267" s="818"/>
      <c r="J267" s="818"/>
      <c r="K267" s="818"/>
      <c r="L267" s="818"/>
    </row>
    <row r="268" spans="1:12" s="801" customFormat="1">
      <c r="A268" s="795"/>
      <c r="B268" s="818"/>
      <c r="C268" s="818"/>
      <c r="D268" s="818"/>
      <c r="E268" s="818"/>
      <c r="F268" s="818"/>
      <c r="G268" s="818"/>
      <c r="H268" s="818"/>
      <c r="I268" s="818"/>
      <c r="J268" s="818"/>
      <c r="K268" s="818"/>
      <c r="L268" s="818"/>
    </row>
    <row r="269" spans="1:12" s="822" customFormat="1" ht="12">
      <c r="A269" s="820"/>
      <c r="B269" s="821"/>
      <c r="C269" s="821"/>
      <c r="D269" s="821"/>
      <c r="E269" s="821"/>
      <c r="F269" s="821"/>
      <c r="G269" s="821"/>
      <c r="H269" s="821"/>
      <c r="I269" s="821"/>
      <c r="J269" s="821"/>
      <c r="K269" s="821"/>
      <c r="L269" s="821"/>
    </row>
    <row r="270" spans="1:12" s="801" customFormat="1">
      <c r="A270" s="795"/>
      <c r="B270" s="818"/>
      <c r="C270" s="818"/>
      <c r="D270" s="818"/>
      <c r="E270" s="818"/>
      <c r="F270" s="818"/>
      <c r="G270" s="818"/>
      <c r="H270" s="818"/>
      <c r="I270" s="818"/>
      <c r="J270" s="818"/>
      <c r="K270" s="818"/>
      <c r="L270" s="818"/>
    </row>
    <row r="271" spans="1:12" s="801" customFormat="1">
      <c r="A271" s="795"/>
      <c r="B271" s="818"/>
      <c r="C271" s="818"/>
      <c r="D271" s="818"/>
      <c r="E271" s="818"/>
      <c r="F271" s="818"/>
      <c r="G271" s="818"/>
      <c r="H271" s="818"/>
      <c r="I271" s="818"/>
      <c r="J271" s="818"/>
      <c r="K271" s="818"/>
      <c r="L271" s="818"/>
    </row>
    <row r="272" spans="1:12" s="801" customFormat="1">
      <c r="A272" s="795"/>
      <c r="B272" s="818"/>
      <c r="C272" s="818"/>
      <c r="D272" s="818"/>
      <c r="E272" s="818"/>
      <c r="F272" s="818"/>
      <c r="G272" s="818"/>
      <c r="H272" s="818"/>
      <c r="I272" s="818"/>
      <c r="J272" s="818"/>
      <c r="K272" s="819"/>
      <c r="L272" s="819"/>
    </row>
    <row r="273" spans="1:12" s="801" customFormat="1">
      <c r="A273" s="795"/>
      <c r="B273" s="818"/>
      <c r="C273" s="818"/>
      <c r="D273" s="818"/>
      <c r="E273" s="818"/>
      <c r="F273" s="818"/>
      <c r="G273" s="818"/>
      <c r="H273" s="818"/>
      <c r="I273" s="818"/>
      <c r="J273" s="818"/>
      <c r="K273" s="818"/>
      <c r="L273" s="818"/>
    </row>
    <row r="274" spans="1:12" s="801" customFormat="1">
      <c r="A274" s="795"/>
      <c r="B274" s="818"/>
      <c r="C274" s="818"/>
      <c r="D274" s="818"/>
      <c r="E274" s="818"/>
      <c r="F274" s="818"/>
      <c r="G274" s="818"/>
      <c r="H274" s="818"/>
      <c r="I274" s="818"/>
      <c r="J274" s="818"/>
      <c r="K274" s="818"/>
      <c r="L274" s="818"/>
    </row>
    <row r="275" spans="1:12" s="801" customFormat="1">
      <c r="A275" s="795"/>
      <c r="B275" s="818"/>
      <c r="C275" s="818"/>
      <c r="D275" s="818"/>
      <c r="E275" s="818"/>
      <c r="F275" s="818"/>
      <c r="G275" s="818"/>
      <c r="H275" s="818"/>
      <c r="I275" s="818"/>
      <c r="J275" s="818"/>
      <c r="K275" s="819"/>
      <c r="L275" s="819"/>
    </row>
    <row r="276" spans="1:12" s="801" customFormat="1">
      <c r="A276" s="795"/>
      <c r="B276" s="818"/>
      <c r="C276" s="818"/>
      <c r="D276" s="818"/>
      <c r="E276" s="818"/>
      <c r="F276" s="818"/>
      <c r="G276" s="818"/>
      <c r="H276" s="818"/>
      <c r="I276" s="818"/>
      <c r="J276" s="818"/>
      <c r="K276" s="818"/>
      <c r="L276" s="818"/>
    </row>
    <row r="277" spans="1:12" s="801" customFormat="1">
      <c r="A277" s="795"/>
      <c r="B277" s="818"/>
      <c r="C277" s="818"/>
      <c r="D277" s="818"/>
      <c r="E277" s="818"/>
      <c r="F277" s="818"/>
      <c r="G277" s="818"/>
      <c r="H277" s="818"/>
      <c r="I277" s="818"/>
      <c r="J277" s="818"/>
      <c r="K277" s="818"/>
      <c r="L277" s="818"/>
    </row>
    <row r="278" spans="1:12" s="801" customFormat="1">
      <c r="A278" s="795"/>
      <c r="B278" s="818"/>
      <c r="C278" s="818"/>
      <c r="D278" s="818"/>
      <c r="E278" s="818"/>
      <c r="F278" s="818"/>
      <c r="G278" s="818"/>
      <c r="H278" s="818"/>
      <c r="I278" s="818"/>
      <c r="J278" s="818"/>
      <c r="K278" s="818"/>
      <c r="L278" s="818"/>
    </row>
    <row r="279" spans="1:12" s="801" customFormat="1">
      <c r="A279" s="795"/>
      <c r="B279" s="818"/>
      <c r="C279" s="818"/>
      <c r="D279" s="818"/>
      <c r="E279" s="818"/>
      <c r="F279" s="818"/>
      <c r="G279" s="818"/>
      <c r="H279" s="818"/>
      <c r="I279" s="818"/>
      <c r="J279" s="818"/>
      <c r="K279" s="818"/>
      <c r="L279" s="818"/>
    </row>
    <row r="280" spans="1:12" s="801" customFormat="1">
      <c r="A280" s="795"/>
      <c r="B280" s="818"/>
      <c r="C280" s="818"/>
      <c r="D280" s="818"/>
      <c r="E280" s="818"/>
      <c r="F280" s="818"/>
      <c r="G280" s="818"/>
      <c r="H280" s="818"/>
      <c r="I280" s="818"/>
      <c r="J280" s="818"/>
      <c r="K280" s="818"/>
      <c r="L280" s="818"/>
    </row>
    <row r="281" spans="1:12" s="801" customFormat="1">
      <c r="A281" s="795"/>
      <c r="B281" s="818"/>
      <c r="C281" s="818"/>
      <c r="D281" s="818"/>
      <c r="E281" s="818"/>
      <c r="F281" s="818"/>
      <c r="G281" s="818"/>
      <c r="H281" s="818"/>
      <c r="I281" s="818"/>
      <c r="J281" s="818"/>
      <c r="K281" s="818"/>
      <c r="L281" s="818"/>
    </row>
    <row r="282" spans="1:12" s="801" customFormat="1">
      <c r="A282" s="795"/>
      <c r="B282" s="818"/>
      <c r="C282" s="818"/>
      <c r="D282" s="818"/>
      <c r="E282" s="818"/>
      <c r="F282" s="818"/>
      <c r="G282" s="818"/>
      <c r="H282" s="818"/>
      <c r="I282" s="818"/>
      <c r="J282" s="818"/>
      <c r="K282" s="818"/>
      <c r="L282" s="818"/>
    </row>
    <row r="283" spans="1:12" s="801" customFormat="1">
      <c r="A283" s="795"/>
      <c r="B283" s="818"/>
      <c r="C283" s="818"/>
      <c r="D283" s="818"/>
      <c r="E283" s="818"/>
      <c r="F283" s="818"/>
      <c r="G283" s="818"/>
      <c r="H283" s="818"/>
      <c r="I283" s="818"/>
      <c r="J283" s="818"/>
      <c r="K283" s="818"/>
      <c r="L283" s="818"/>
    </row>
    <row r="284" spans="1:12" s="801" customFormat="1">
      <c r="A284" s="795"/>
      <c r="B284" s="818"/>
      <c r="C284" s="818"/>
      <c r="D284" s="818"/>
      <c r="E284" s="818"/>
      <c r="F284" s="818"/>
      <c r="G284" s="818"/>
      <c r="H284" s="818"/>
      <c r="I284" s="818"/>
      <c r="J284" s="818"/>
      <c r="K284" s="818"/>
      <c r="L284" s="818"/>
    </row>
    <row r="285" spans="1:12" s="801" customFormat="1">
      <c r="A285" s="795"/>
      <c r="B285" s="818"/>
      <c r="C285" s="818"/>
      <c r="D285" s="818"/>
      <c r="E285" s="818"/>
      <c r="F285" s="818"/>
      <c r="G285" s="818"/>
      <c r="H285" s="818"/>
      <c r="I285" s="818"/>
      <c r="J285" s="818"/>
      <c r="K285" s="818"/>
      <c r="L285" s="818"/>
    </row>
    <row r="286" spans="1:12" s="801" customFormat="1">
      <c r="A286" s="795"/>
      <c r="B286" s="818"/>
      <c r="C286" s="818"/>
      <c r="D286" s="818"/>
      <c r="E286" s="818"/>
      <c r="F286" s="818"/>
      <c r="G286" s="818"/>
      <c r="H286" s="818"/>
      <c r="I286" s="818"/>
      <c r="J286" s="818"/>
      <c r="K286" s="818"/>
      <c r="L286" s="818"/>
    </row>
    <row r="287" spans="1:12" s="801" customFormat="1">
      <c r="A287" s="795"/>
      <c r="B287" s="818"/>
      <c r="C287" s="818"/>
      <c r="D287" s="818"/>
      <c r="E287" s="818"/>
      <c r="F287" s="818"/>
      <c r="G287" s="818"/>
      <c r="H287" s="818"/>
      <c r="I287" s="818"/>
      <c r="J287" s="818"/>
      <c r="K287" s="818"/>
      <c r="L287" s="818"/>
    </row>
    <row r="288" spans="1:12" s="801" customFormat="1">
      <c r="A288" s="795"/>
      <c r="B288" s="818"/>
      <c r="C288" s="818"/>
      <c r="D288" s="818"/>
      <c r="E288" s="818"/>
      <c r="F288" s="818"/>
      <c r="G288" s="818"/>
      <c r="H288" s="818"/>
      <c r="I288" s="818"/>
      <c r="J288" s="818"/>
      <c r="K288" s="818"/>
      <c r="L288" s="818"/>
    </row>
    <row r="289" spans="1:12" s="801" customFormat="1">
      <c r="A289" s="795"/>
      <c r="B289" s="818"/>
      <c r="C289" s="818"/>
      <c r="D289" s="818"/>
      <c r="E289" s="818"/>
      <c r="F289" s="818"/>
      <c r="G289" s="818"/>
      <c r="H289" s="818"/>
      <c r="I289" s="818"/>
      <c r="J289" s="818"/>
      <c r="K289" s="818"/>
      <c r="L289" s="818"/>
    </row>
    <row r="290" spans="1:12" s="801" customFormat="1">
      <c r="A290" s="795"/>
      <c r="B290" s="818"/>
      <c r="C290" s="818"/>
      <c r="D290" s="818"/>
      <c r="E290" s="818"/>
      <c r="F290" s="818"/>
      <c r="G290" s="818"/>
      <c r="H290" s="818"/>
      <c r="I290" s="818"/>
      <c r="J290" s="818"/>
      <c r="K290" s="818"/>
      <c r="L290" s="818"/>
    </row>
    <row r="291" spans="1:12" s="801" customFormat="1">
      <c r="A291" s="795"/>
      <c r="B291" s="818"/>
      <c r="C291" s="818"/>
      <c r="D291" s="818"/>
      <c r="E291" s="818"/>
      <c r="F291" s="818"/>
      <c r="G291" s="818"/>
      <c r="H291" s="818"/>
      <c r="I291" s="818"/>
      <c r="J291" s="818"/>
      <c r="K291" s="819"/>
      <c r="L291" s="819"/>
    </row>
    <row r="292" spans="1:12" s="801" customFormat="1">
      <c r="A292" s="795"/>
      <c r="B292" s="818"/>
      <c r="C292" s="818"/>
      <c r="D292" s="818"/>
      <c r="E292" s="818"/>
      <c r="F292" s="818"/>
      <c r="G292" s="818"/>
      <c r="H292" s="818"/>
      <c r="I292" s="818"/>
      <c r="J292" s="818"/>
      <c r="K292" s="818"/>
      <c r="L292" s="818"/>
    </row>
    <row r="293" spans="1:12" s="801" customFormat="1">
      <c r="A293" s="795"/>
      <c r="B293" s="818"/>
      <c r="C293" s="818"/>
      <c r="D293" s="818"/>
      <c r="E293" s="818"/>
      <c r="F293" s="818"/>
      <c r="G293" s="818"/>
      <c r="H293" s="818"/>
      <c r="I293" s="818"/>
      <c r="J293" s="818"/>
      <c r="K293" s="818"/>
      <c r="L293" s="818"/>
    </row>
    <row r="294" spans="1:12" s="801" customFormat="1">
      <c r="A294" s="795"/>
      <c r="B294" s="818"/>
      <c r="C294" s="818"/>
      <c r="D294" s="818"/>
      <c r="E294" s="818"/>
      <c r="F294" s="818"/>
      <c r="G294" s="818"/>
      <c r="H294" s="818"/>
      <c r="I294" s="818"/>
      <c r="J294" s="818"/>
      <c r="K294" s="818"/>
      <c r="L294" s="818"/>
    </row>
    <row r="295" spans="1:12" s="801" customFormat="1">
      <c r="A295" s="795"/>
      <c r="B295" s="818"/>
      <c r="C295" s="818"/>
      <c r="D295" s="818"/>
      <c r="E295" s="818"/>
      <c r="F295" s="818"/>
      <c r="G295" s="818"/>
      <c r="H295" s="818"/>
      <c r="I295" s="818"/>
      <c r="J295" s="818"/>
      <c r="K295" s="818"/>
      <c r="L295" s="818"/>
    </row>
    <row r="296" spans="1:12" s="801" customFormat="1">
      <c r="A296" s="795"/>
      <c r="B296" s="818"/>
      <c r="C296" s="819"/>
      <c r="D296" s="819"/>
      <c r="E296" s="818"/>
      <c r="F296" s="818"/>
      <c r="G296" s="819"/>
      <c r="H296" s="819"/>
      <c r="I296" s="818"/>
      <c r="J296" s="818"/>
      <c r="K296" s="818"/>
      <c r="L296" s="818"/>
    </row>
    <row r="297" spans="1:12" s="801" customFormat="1">
      <c r="A297" s="795"/>
      <c r="B297" s="818"/>
      <c r="C297" s="818"/>
      <c r="D297" s="818"/>
      <c r="E297" s="818"/>
      <c r="F297" s="818"/>
      <c r="G297" s="818"/>
      <c r="H297" s="818"/>
      <c r="I297" s="818"/>
      <c r="J297" s="818"/>
      <c r="K297" s="818"/>
      <c r="L297" s="818"/>
    </row>
    <row r="298" spans="1:12" s="801" customFormat="1">
      <c r="A298" s="795"/>
      <c r="B298" s="818"/>
      <c r="C298" s="818"/>
      <c r="D298" s="818"/>
      <c r="E298" s="818"/>
      <c r="F298" s="818"/>
      <c r="G298" s="818"/>
      <c r="H298" s="818"/>
      <c r="I298" s="818"/>
      <c r="J298" s="818"/>
      <c r="K298" s="818"/>
      <c r="L298" s="818"/>
    </row>
    <row r="299" spans="1:12" s="801" customFormat="1">
      <c r="A299" s="795"/>
      <c r="B299" s="818"/>
      <c r="C299" s="818"/>
      <c r="D299" s="818"/>
      <c r="E299" s="818"/>
      <c r="F299" s="818"/>
      <c r="G299" s="818"/>
      <c r="H299" s="818"/>
      <c r="I299" s="818"/>
      <c r="J299" s="818"/>
      <c r="K299" s="818"/>
      <c r="L299" s="818"/>
    </row>
    <row r="300" spans="1:12" s="801" customFormat="1">
      <c r="A300" s="795"/>
      <c r="B300" s="818"/>
      <c r="C300" s="818"/>
      <c r="D300" s="818"/>
      <c r="E300" s="818"/>
      <c r="F300" s="818"/>
      <c r="G300" s="818"/>
      <c r="H300" s="818"/>
      <c r="I300" s="818"/>
      <c r="J300" s="818"/>
      <c r="K300" s="818"/>
      <c r="L300" s="818"/>
    </row>
    <row r="301" spans="1:12" s="801" customFormat="1">
      <c r="A301" s="795"/>
      <c r="B301" s="818"/>
      <c r="C301" s="818"/>
      <c r="D301" s="818"/>
      <c r="E301" s="818"/>
      <c r="F301" s="818"/>
      <c r="G301" s="818"/>
      <c r="H301" s="818"/>
      <c r="I301" s="818"/>
      <c r="J301" s="818"/>
      <c r="K301" s="818"/>
      <c r="L301" s="818"/>
    </row>
    <row r="302" spans="1:12" s="801" customFormat="1">
      <c r="A302" s="795"/>
      <c r="B302" s="818"/>
      <c r="C302" s="818"/>
      <c r="D302" s="818"/>
      <c r="E302" s="818"/>
      <c r="F302" s="818"/>
      <c r="G302" s="818"/>
      <c r="H302" s="818"/>
      <c r="I302" s="818"/>
      <c r="J302" s="818"/>
      <c r="K302" s="818"/>
      <c r="L302" s="818"/>
    </row>
    <row r="303" spans="1:12" s="801" customFormat="1">
      <c r="A303" s="795"/>
      <c r="B303" s="818"/>
      <c r="C303" s="818"/>
      <c r="D303" s="818"/>
      <c r="E303" s="818"/>
      <c r="F303" s="818"/>
      <c r="G303" s="818"/>
      <c r="H303" s="818"/>
      <c r="I303" s="818"/>
      <c r="J303" s="818"/>
      <c r="K303" s="818"/>
      <c r="L303" s="818"/>
    </row>
    <row r="304" spans="1:12" s="801" customFormat="1">
      <c r="A304" s="795"/>
      <c r="B304" s="818"/>
      <c r="C304" s="818"/>
      <c r="D304" s="818"/>
      <c r="E304" s="818"/>
      <c r="F304" s="818"/>
      <c r="G304" s="818"/>
      <c r="H304" s="818"/>
      <c r="I304" s="818"/>
      <c r="J304" s="818"/>
      <c r="K304" s="819"/>
      <c r="L304" s="819"/>
    </row>
    <row r="305" spans="1:12" s="801" customFormat="1">
      <c r="A305" s="795"/>
      <c r="B305" s="818"/>
      <c r="C305" s="818"/>
      <c r="D305" s="818"/>
      <c r="E305" s="818"/>
      <c r="F305" s="818"/>
      <c r="G305" s="818"/>
      <c r="H305" s="818"/>
      <c r="I305" s="818"/>
      <c r="J305" s="818"/>
      <c r="K305" s="818"/>
      <c r="L305" s="818"/>
    </row>
    <row r="306" spans="1:12" s="801" customFormat="1">
      <c r="A306" s="795"/>
      <c r="B306" s="818"/>
      <c r="C306" s="818"/>
      <c r="D306" s="818"/>
      <c r="E306" s="818"/>
      <c r="F306" s="818"/>
      <c r="G306" s="818"/>
      <c r="H306" s="818"/>
      <c r="I306" s="818"/>
      <c r="J306" s="818"/>
      <c r="K306" s="818"/>
      <c r="L306" s="818"/>
    </row>
    <row r="307" spans="1:12" s="801" customFormat="1">
      <c r="A307" s="795"/>
      <c r="B307" s="818"/>
      <c r="C307" s="818"/>
      <c r="D307" s="818"/>
      <c r="E307" s="818"/>
      <c r="F307" s="818"/>
      <c r="G307" s="818"/>
      <c r="H307" s="818"/>
      <c r="I307" s="818"/>
      <c r="J307" s="818"/>
      <c r="K307" s="819"/>
      <c r="L307" s="819"/>
    </row>
    <row r="308" spans="1:12" s="801" customFormat="1">
      <c r="A308" s="795"/>
      <c r="B308" s="818"/>
      <c r="C308" s="818"/>
      <c r="D308" s="818"/>
      <c r="E308" s="818"/>
      <c r="F308" s="818"/>
      <c r="G308" s="818"/>
      <c r="H308" s="818"/>
      <c r="I308" s="818"/>
      <c r="J308" s="818"/>
      <c r="K308" s="819"/>
      <c r="L308" s="819"/>
    </row>
    <row r="309" spans="1:12" s="801" customFormat="1">
      <c r="A309" s="795"/>
      <c r="B309" s="818"/>
      <c r="C309" s="818"/>
      <c r="D309" s="818"/>
      <c r="E309" s="818"/>
      <c r="F309" s="818"/>
      <c r="G309" s="818"/>
      <c r="H309" s="818"/>
      <c r="I309" s="818"/>
      <c r="J309" s="818"/>
      <c r="K309" s="818"/>
      <c r="L309" s="818"/>
    </row>
    <row r="310" spans="1:12" s="801" customFormat="1">
      <c r="A310" s="795"/>
      <c r="B310" s="818"/>
      <c r="C310" s="818"/>
      <c r="D310" s="818"/>
      <c r="E310" s="818"/>
      <c r="F310" s="818"/>
      <c r="G310" s="818"/>
      <c r="H310" s="818"/>
      <c r="I310" s="818"/>
      <c r="J310" s="818"/>
      <c r="K310" s="819"/>
      <c r="L310" s="819"/>
    </row>
    <row r="311" spans="1:12" s="801" customFormat="1">
      <c r="A311" s="795"/>
      <c r="B311" s="818"/>
      <c r="C311" s="818"/>
      <c r="D311" s="818"/>
      <c r="E311" s="818"/>
      <c r="F311" s="818"/>
      <c r="G311" s="818"/>
      <c r="H311" s="818"/>
      <c r="I311" s="818"/>
      <c r="J311" s="818"/>
      <c r="K311" s="818"/>
      <c r="L311" s="818"/>
    </row>
    <row r="312" spans="1:12" s="801" customFormat="1">
      <c r="A312" s="795"/>
      <c r="B312" s="818"/>
      <c r="C312" s="818"/>
      <c r="D312" s="818"/>
      <c r="E312" s="818"/>
      <c r="F312" s="818"/>
      <c r="G312" s="818"/>
      <c r="H312" s="818"/>
      <c r="I312" s="818"/>
      <c r="J312" s="818"/>
      <c r="K312" s="818"/>
      <c r="L312" s="818"/>
    </row>
    <row r="313" spans="1:12" s="801" customFormat="1">
      <c r="A313" s="795"/>
      <c r="B313" s="818"/>
      <c r="C313" s="818"/>
      <c r="D313" s="818"/>
      <c r="E313" s="818"/>
      <c r="F313" s="818"/>
      <c r="G313" s="818"/>
      <c r="H313" s="818"/>
      <c r="I313" s="818"/>
      <c r="J313" s="818"/>
      <c r="K313" s="819"/>
      <c r="L313" s="819"/>
    </row>
    <row r="314" spans="1:12" s="801" customFormat="1">
      <c r="A314" s="795"/>
      <c r="B314" s="818"/>
      <c r="C314" s="818"/>
      <c r="D314" s="818"/>
      <c r="E314" s="818"/>
      <c r="F314" s="818"/>
      <c r="G314" s="818"/>
      <c r="H314" s="818"/>
      <c r="I314" s="818"/>
      <c r="J314" s="818"/>
      <c r="K314" s="818"/>
      <c r="L314" s="818"/>
    </row>
    <row r="315" spans="1:12" s="801" customFormat="1">
      <c r="A315" s="795"/>
      <c r="B315" s="818"/>
      <c r="C315" s="818"/>
      <c r="D315" s="818"/>
      <c r="E315" s="818"/>
      <c r="F315" s="818"/>
      <c r="G315" s="818"/>
      <c r="H315" s="818"/>
      <c r="I315" s="818"/>
      <c r="J315" s="818"/>
      <c r="K315" s="818"/>
      <c r="L315" s="818"/>
    </row>
    <row r="316" spans="1:12" s="801" customFormat="1">
      <c r="A316" s="795"/>
      <c r="B316" s="818"/>
      <c r="C316" s="818"/>
      <c r="D316" s="818"/>
      <c r="E316" s="818"/>
      <c r="F316" s="818"/>
      <c r="G316" s="818"/>
      <c r="H316" s="818"/>
      <c r="I316" s="818"/>
      <c r="J316" s="818"/>
      <c r="K316" s="818"/>
      <c r="L316" s="818"/>
    </row>
    <row r="317" spans="1:12" s="801" customFormat="1">
      <c r="A317" s="795"/>
      <c r="B317" s="818"/>
      <c r="C317" s="818"/>
      <c r="D317" s="818"/>
      <c r="E317" s="818"/>
      <c r="F317" s="818"/>
      <c r="G317" s="818"/>
      <c r="H317" s="818"/>
      <c r="I317" s="818"/>
      <c r="J317" s="818"/>
      <c r="K317" s="818"/>
      <c r="L317" s="818"/>
    </row>
    <row r="318" spans="1:12" s="801" customFormat="1">
      <c r="A318" s="795"/>
      <c r="B318" s="818"/>
      <c r="C318" s="818"/>
      <c r="D318" s="818"/>
      <c r="E318" s="818"/>
      <c r="F318" s="818"/>
      <c r="G318" s="818"/>
      <c r="H318" s="818"/>
      <c r="I318" s="818"/>
      <c r="J318" s="818"/>
      <c r="K318" s="818"/>
      <c r="L318" s="818"/>
    </row>
    <row r="319" spans="1:12" s="801" customFormat="1">
      <c r="A319" s="795"/>
      <c r="B319" s="818"/>
      <c r="C319" s="818"/>
      <c r="D319" s="818"/>
      <c r="E319" s="818"/>
      <c r="F319" s="818"/>
      <c r="G319" s="818"/>
      <c r="H319" s="818"/>
      <c r="I319" s="818"/>
      <c r="J319" s="818"/>
      <c r="K319" s="818"/>
      <c r="L319" s="818"/>
    </row>
    <row r="320" spans="1:12" s="801" customFormat="1">
      <c r="A320" s="795"/>
      <c r="B320" s="818"/>
      <c r="C320" s="818"/>
      <c r="D320" s="818"/>
      <c r="E320" s="818"/>
      <c r="F320" s="818"/>
      <c r="G320" s="818"/>
      <c r="H320" s="818"/>
      <c r="I320" s="818"/>
      <c r="J320" s="818"/>
      <c r="K320" s="818"/>
      <c r="L320" s="818"/>
    </row>
    <row r="321" spans="1:12" s="801" customFormat="1">
      <c r="A321" s="795"/>
      <c r="B321" s="818"/>
      <c r="C321" s="818"/>
      <c r="D321" s="818"/>
      <c r="E321" s="818"/>
      <c r="F321" s="818"/>
      <c r="G321" s="818"/>
      <c r="H321" s="818"/>
      <c r="I321" s="818"/>
      <c r="J321" s="818"/>
      <c r="K321" s="818"/>
      <c r="L321" s="818"/>
    </row>
    <row r="322" spans="1:12" s="801" customFormat="1">
      <c r="A322" s="795"/>
      <c r="B322" s="818"/>
      <c r="C322" s="818"/>
      <c r="D322" s="818"/>
      <c r="E322" s="818"/>
      <c r="F322" s="818"/>
      <c r="G322" s="818"/>
      <c r="H322" s="818"/>
      <c r="I322" s="818"/>
      <c r="J322" s="818"/>
      <c r="K322" s="819"/>
      <c r="L322" s="819"/>
    </row>
    <row r="323" spans="1:12" s="801" customFormat="1">
      <c r="A323" s="795"/>
      <c r="B323" s="818"/>
      <c r="C323" s="818"/>
      <c r="D323" s="818"/>
      <c r="E323" s="818"/>
      <c r="F323" s="818"/>
      <c r="G323" s="818"/>
      <c r="H323" s="818"/>
      <c r="I323" s="818"/>
      <c r="J323" s="818"/>
      <c r="K323" s="818"/>
      <c r="L323" s="818"/>
    </row>
    <row r="324" spans="1:12" s="801" customFormat="1">
      <c r="A324" s="795"/>
      <c r="B324" s="818"/>
      <c r="C324" s="818"/>
      <c r="D324" s="818"/>
      <c r="E324" s="818"/>
      <c r="F324" s="818"/>
      <c r="G324" s="818"/>
      <c r="H324" s="818"/>
      <c r="I324" s="818"/>
      <c r="J324" s="818"/>
      <c r="K324" s="819"/>
      <c r="L324" s="819"/>
    </row>
    <row r="325" spans="1:12" s="801" customFormat="1">
      <c r="A325" s="795"/>
      <c r="B325" s="818"/>
      <c r="C325" s="818"/>
      <c r="D325" s="818"/>
      <c r="E325" s="818"/>
      <c r="F325" s="818"/>
      <c r="G325" s="818"/>
      <c r="H325" s="818"/>
      <c r="I325" s="818"/>
      <c r="J325" s="818"/>
      <c r="K325" s="818"/>
      <c r="L325" s="818"/>
    </row>
    <row r="326" spans="1:12" s="801" customFormat="1">
      <c r="A326" s="795"/>
      <c r="B326" s="818"/>
      <c r="C326" s="818"/>
      <c r="D326" s="818"/>
      <c r="E326" s="818"/>
      <c r="F326" s="818"/>
      <c r="G326" s="818"/>
      <c r="H326" s="818"/>
      <c r="I326" s="818"/>
      <c r="J326" s="818"/>
      <c r="K326" s="818"/>
      <c r="L326" s="818"/>
    </row>
    <row r="327" spans="1:12" s="801" customFormat="1">
      <c r="A327" s="795"/>
      <c r="B327" s="818"/>
      <c r="C327" s="818"/>
      <c r="D327" s="818"/>
      <c r="E327" s="818"/>
      <c r="F327" s="818"/>
      <c r="G327" s="818"/>
      <c r="H327" s="818"/>
      <c r="I327" s="818"/>
      <c r="J327" s="818"/>
      <c r="K327" s="818"/>
      <c r="L327" s="818"/>
    </row>
    <row r="328" spans="1:12" s="801" customFormat="1">
      <c r="A328" s="795"/>
      <c r="B328" s="818"/>
      <c r="C328" s="818"/>
      <c r="D328" s="818"/>
      <c r="E328" s="818"/>
      <c r="F328" s="818"/>
      <c r="G328" s="818"/>
      <c r="H328" s="818"/>
      <c r="I328" s="818"/>
      <c r="J328" s="818"/>
      <c r="K328" s="818"/>
      <c r="L328" s="818"/>
    </row>
    <row r="329" spans="1:12" s="801" customFormat="1">
      <c r="A329" s="795"/>
      <c r="B329" s="818"/>
      <c r="C329" s="818"/>
      <c r="D329" s="818"/>
      <c r="E329" s="818"/>
      <c r="F329" s="818"/>
      <c r="G329" s="818"/>
      <c r="H329" s="818"/>
      <c r="I329" s="818"/>
      <c r="J329" s="818"/>
      <c r="K329" s="818"/>
      <c r="L329" s="818"/>
    </row>
    <row r="330" spans="1:12" s="801" customFormat="1">
      <c r="A330" s="795"/>
      <c r="B330" s="818"/>
      <c r="C330" s="818"/>
      <c r="D330" s="818"/>
      <c r="E330" s="818"/>
      <c r="F330" s="818"/>
      <c r="G330" s="818"/>
      <c r="H330" s="818"/>
      <c r="I330" s="818"/>
      <c r="J330" s="818"/>
      <c r="K330" s="818"/>
      <c r="L330" s="818"/>
    </row>
    <row r="331" spans="1:12" s="801" customFormat="1">
      <c r="A331" s="795"/>
      <c r="B331" s="818"/>
      <c r="C331" s="818"/>
      <c r="D331" s="818"/>
      <c r="E331" s="818"/>
      <c r="F331" s="818"/>
      <c r="G331" s="818"/>
      <c r="H331" s="818"/>
      <c r="I331" s="818"/>
      <c r="J331" s="818"/>
      <c r="K331" s="818"/>
      <c r="L331" s="818"/>
    </row>
    <row r="332" spans="1:12" s="801" customFormat="1">
      <c r="A332" s="795"/>
      <c r="B332" s="818"/>
      <c r="C332" s="818"/>
      <c r="D332" s="818"/>
      <c r="E332" s="818"/>
      <c r="F332" s="818"/>
      <c r="G332" s="818"/>
      <c r="H332" s="818"/>
      <c r="I332" s="818"/>
      <c r="J332" s="818"/>
      <c r="K332" s="818"/>
      <c r="L332" s="818"/>
    </row>
    <row r="333" spans="1:12" s="801" customFormat="1">
      <c r="A333" s="795"/>
      <c r="B333" s="818"/>
      <c r="C333" s="818"/>
      <c r="D333" s="818"/>
      <c r="E333" s="818"/>
      <c r="F333" s="818"/>
      <c r="G333" s="818"/>
      <c r="H333" s="818"/>
      <c r="I333" s="818"/>
      <c r="J333" s="818"/>
      <c r="K333" s="818"/>
      <c r="L333" s="818"/>
    </row>
    <row r="334" spans="1:12" s="801" customFormat="1">
      <c r="A334" s="795"/>
      <c r="B334" s="818"/>
      <c r="C334" s="818"/>
      <c r="D334" s="818"/>
      <c r="E334" s="818"/>
      <c r="F334" s="818"/>
      <c r="G334" s="818"/>
      <c r="H334" s="818"/>
      <c r="I334" s="818"/>
      <c r="J334" s="818"/>
      <c r="K334" s="819"/>
      <c r="L334" s="819"/>
    </row>
    <row r="335" spans="1:12" s="801" customFormat="1">
      <c r="A335" s="795"/>
      <c r="B335" s="818"/>
      <c r="C335" s="818"/>
      <c r="D335" s="818"/>
      <c r="E335" s="818"/>
      <c r="F335" s="818"/>
      <c r="G335" s="818"/>
      <c r="H335" s="818"/>
      <c r="I335" s="818"/>
      <c r="J335" s="818"/>
      <c r="K335" s="818"/>
      <c r="L335" s="818"/>
    </row>
    <row r="336" spans="1:12" s="801" customFormat="1">
      <c r="A336" s="795"/>
      <c r="B336" s="818"/>
      <c r="C336" s="818"/>
      <c r="D336" s="818"/>
      <c r="E336" s="818"/>
      <c r="F336" s="818"/>
      <c r="G336" s="818"/>
      <c r="H336" s="818"/>
      <c r="I336" s="818"/>
      <c r="J336" s="818"/>
      <c r="K336" s="818"/>
      <c r="L336" s="818"/>
    </row>
    <row r="337" spans="1:12" s="801" customFormat="1">
      <c r="A337" s="795"/>
      <c r="B337" s="818"/>
      <c r="C337" s="818"/>
      <c r="D337" s="818"/>
      <c r="E337" s="818"/>
      <c r="F337" s="818"/>
      <c r="G337" s="818"/>
      <c r="H337" s="818"/>
      <c r="I337" s="818"/>
      <c r="J337" s="818"/>
      <c r="K337" s="818"/>
      <c r="L337" s="818"/>
    </row>
    <row r="338" spans="1:12" s="801" customFormat="1">
      <c r="A338" s="795"/>
      <c r="B338" s="818"/>
      <c r="C338" s="818"/>
      <c r="D338" s="818"/>
      <c r="E338" s="818"/>
      <c r="F338" s="818"/>
      <c r="G338" s="818"/>
      <c r="H338" s="818"/>
      <c r="I338" s="818"/>
      <c r="J338" s="818"/>
      <c r="K338" s="818"/>
      <c r="L338" s="818"/>
    </row>
    <row r="339" spans="1:12" s="801" customFormat="1">
      <c r="A339" s="795"/>
      <c r="B339" s="818"/>
      <c r="C339" s="818"/>
      <c r="D339" s="818"/>
      <c r="E339" s="818"/>
      <c r="F339" s="818"/>
      <c r="G339" s="818"/>
      <c r="H339" s="818"/>
      <c r="I339" s="818"/>
      <c r="J339" s="818"/>
      <c r="K339" s="818"/>
      <c r="L339" s="818"/>
    </row>
    <row r="340" spans="1:12" s="801" customFormat="1">
      <c r="A340" s="795"/>
      <c r="B340" s="818"/>
      <c r="C340" s="818"/>
      <c r="D340" s="818"/>
      <c r="E340" s="818"/>
      <c r="F340" s="818"/>
      <c r="G340" s="818"/>
      <c r="H340" s="818"/>
      <c r="I340" s="818"/>
      <c r="J340" s="818"/>
      <c r="K340" s="818"/>
      <c r="L340" s="818"/>
    </row>
    <row r="341" spans="1:12" s="801" customFormat="1">
      <c r="A341" s="795"/>
      <c r="B341" s="818"/>
      <c r="C341" s="818"/>
      <c r="D341" s="818"/>
      <c r="E341" s="818"/>
      <c r="F341" s="818"/>
      <c r="G341" s="818"/>
      <c r="H341" s="818"/>
      <c r="I341" s="818"/>
      <c r="J341" s="818"/>
      <c r="K341" s="818"/>
      <c r="L341" s="818"/>
    </row>
    <row r="342" spans="1:12" s="801" customFormat="1">
      <c r="A342" s="795"/>
      <c r="B342" s="818"/>
      <c r="C342" s="818"/>
      <c r="D342" s="818"/>
      <c r="E342" s="818"/>
      <c r="F342" s="818"/>
      <c r="G342" s="818"/>
      <c r="H342" s="818"/>
      <c r="I342" s="818"/>
      <c r="J342" s="818"/>
      <c r="K342" s="819"/>
      <c r="L342" s="819"/>
    </row>
    <row r="343" spans="1:12" s="801" customFormat="1">
      <c r="A343" s="795"/>
      <c r="B343" s="818"/>
      <c r="C343" s="818"/>
      <c r="D343" s="818"/>
      <c r="E343" s="818"/>
      <c r="F343" s="818"/>
      <c r="G343" s="818"/>
      <c r="H343" s="818"/>
      <c r="I343" s="818"/>
      <c r="J343" s="818"/>
      <c r="K343" s="818"/>
      <c r="L343" s="818"/>
    </row>
    <row r="344" spans="1:12" s="801" customFormat="1">
      <c r="A344" s="795"/>
      <c r="B344" s="818"/>
      <c r="C344" s="818"/>
      <c r="D344" s="818"/>
      <c r="E344" s="818"/>
      <c r="F344" s="818"/>
      <c r="G344" s="818"/>
      <c r="H344" s="818"/>
      <c r="I344" s="818"/>
      <c r="J344" s="818"/>
      <c r="K344" s="818"/>
      <c r="L344" s="818"/>
    </row>
    <row r="345" spans="1:12" s="801" customFormat="1">
      <c r="A345" s="795"/>
      <c r="B345" s="818"/>
      <c r="C345" s="818"/>
      <c r="D345" s="818"/>
      <c r="E345" s="818"/>
      <c r="F345" s="818"/>
      <c r="G345" s="818"/>
      <c r="H345" s="818"/>
      <c r="I345" s="818"/>
      <c r="J345" s="818"/>
      <c r="K345" s="818"/>
      <c r="L345" s="818"/>
    </row>
    <row r="346" spans="1:12" s="801" customFormat="1">
      <c r="A346" s="795"/>
      <c r="B346" s="818"/>
      <c r="C346" s="818"/>
      <c r="D346" s="818"/>
      <c r="E346" s="818"/>
      <c r="F346" s="818"/>
      <c r="G346" s="818"/>
      <c r="H346" s="818"/>
      <c r="I346" s="818"/>
      <c r="J346" s="818"/>
      <c r="K346" s="818"/>
      <c r="L346" s="818"/>
    </row>
    <row r="347" spans="1:12" s="801" customFormat="1">
      <c r="A347" s="795"/>
      <c r="B347" s="818"/>
      <c r="C347" s="818"/>
      <c r="D347" s="818"/>
      <c r="E347" s="818"/>
      <c r="F347" s="818"/>
      <c r="G347" s="818"/>
      <c r="H347" s="818"/>
      <c r="I347" s="818"/>
      <c r="J347" s="818"/>
      <c r="K347" s="818"/>
      <c r="L347" s="818"/>
    </row>
    <row r="348" spans="1:12" s="801" customFormat="1">
      <c r="A348" s="795"/>
      <c r="B348" s="818"/>
      <c r="C348" s="818"/>
      <c r="D348" s="818"/>
      <c r="E348" s="818"/>
      <c r="F348" s="818"/>
      <c r="G348" s="818"/>
      <c r="H348" s="818"/>
      <c r="I348" s="818"/>
      <c r="J348" s="818"/>
      <c r="K348" s="819"/>
      <c r="L348" s="819"/>
    </row>
    <row r="349" spans="1:12" s="801" customFormat="1">
      <c r="A349" s="795"/>
      <c r="B349" s="818"/>
      <c r="C349" s="818"/>
      <c r="D349" s="818"/>
      <c r="E349" s="818"/>
      <c r="F349" s="818"/>
      <c r="G349" s="818"/>
      <c r="H349" s="818"/>
      <c r="I349" s="818"/>
      <c r="J349" s="818"/>
      <c r="K349" s="819"/>
      <c r="L349" s="819"/>
    </row>
    <row r="350" spans="1:12" s="801" customFormat="1">
      <c r="A350" s="795"/>
      <c r="B350" s="818"/>
      <c r="C350" s="818"/>
      <c r="D350" s="818"/>
      <c r="E350" s="818"/>
      <c r="F350" s="818"/>
      <c r="G350" s="818"/>
      <c r="H350" s="818"/>
      <c r="I350" s="818"/>
      <c r="J350" s="818"/>
      <c r="K350" s="818"/>
      <c r="L350" s="818"/>
    </row>
    <row r="351" spans="1:12" s="801" customFormat="1">
      <c r="A351" s="795"/>
      <c r="B351" s="818"/>
      <c r="C351" s="818"/>
      <c r="D351" s="818"/>
      <c r="E351" s="818"/>
      <c r="F351" s="818"/>
      <c r="G351" s="818"/>
      <c r="H351" s="818"/>
      <c r="I351" s="818"/>
      <c r="J351" s="818"/>
      <c r="K351" s="818"/>
      <c r="L351" s="818"/>
    </row>
    <row r="352" spans="1:12" s="801" customFormat="1">
      <c r="A352" s="795"/>
      <c r="B352" s="818"/>
      <c r="C352" s="818"/>
      <c r="D352" s="818"/>
      <c r="E352" s="818"/>
      <c r="F352" s="818"/>
      <c r="G352" s="818"/>
      <c r="H352" s="818"/>
      <c r="I352" s="818"/>
      <c r="J352" s="818"/>
      <c r="K352" s="818"/>
      <c r="L352" s="818"/>
    </row>
    <row r="353" spans="1:12" s="801" customFormat="1">
      <c r="A353" s="795"/>
      <c r="B353" s="818"/>
      <c r="C353" s="818"/>
      <c r="D353" s="818"/>
      <c r="E353" s="818"/>
      <c r="F353" s="818"/>
      <c r="G353" s="818"/>
      <c r="H353" s="818"/>
      <c r="I353" s="818"/>
      <c r="J353" s="818"/>
      <c r="K353" s="818"/>
      <c r="L353" s="818"/>
    </row>
    <row r="354" spans="1:12" s="801" customFormat="1">
      <c r="A354" s="795"/>
      <c r="B354" s="818"/>
      <c r="C354" s="818"/>
      <c r="D354" s="818"/>
      <c r="E354" s="818"/>
      <c r="F354" s="818"/>
      <c r="G354" s="818"/>
      <c r="H354" s="818"/>
      <c r="I354" s="818"/>
      <c r="J354" s="818"/>
      <c r="K354" s="818"/>
      <c r="L354" s="818"/>
    </row>
    <row r="355" spans="1:12" s="801" customFormat="1">
      <c r="A355" s="795"/>
      <c r="B355" s="818"/>
      <c r="C355" s="818"/>
      <c r="D355" s="818"/>
      <c r="E355" s="818"/>
      <c r="F355" s="818"/>
      <c r="G355" s="818"/>
      <c r="H355" s="818"/>
      <c r="I355" s="818"/>
      <c r="J355" s="818"/>
      <c r="K355" s="818"/>
      <c r="L355" s="818"/>
    </row>
    <row r="356" spans="1:12" s="822" customFormat="1" ht="12">
      <c r="A356" s="820"/>
      <c r="B356" s="821"/>
      <c r="C356" s="821"/>
      <c r="D356" s="821"/>
      <c r="E356" s="821"/>
      <c r="F356" s="821"/>
      <c r="G356" s="821"/>
      <c r="H356" s="821"/>
      <c r="I356" s="821"/>
      <c r="J356" s="821"/>
      <c r="K356" s="821"/>
      <c r="L356" s="821"/>
    </row>
    <row r="357" spans="1:12" s="801" customFormat="1">
      <c r="A357" s="795"/>
      <c r="B357" s="818"/>
      <c r="C357" s="818"/>
      <c r="D357" s="818"/>
      <c r="E357" s="818"/>
      <c r="F357" s="818"/>
      <c r="G357" s="818"/>
      <c r="H357" s="818"/>
      <c r="I357" s="818"/>
      <c r="J357" s="818"/>
      <c r="K357" s="818"/>
      <c r="L357" s="818"/>
    </row>
    <row r="358" spans="1:12" s="801" customFormat="1">
      <c r="A358" s="795"/>
      <c r="B358" s="818"/>
      <c r="C358" s="818"/>
      <c r="D358" s="818"/>
      <c r="E358" s="818"/>
      <c r="F358" s="818"/>
      <c r="G358" s="818"/>
      <c r="H358" s="818"/>
      <c r="I358" s="818"/>
      <c r="J358" s="818"/>
      <c r="K358" s="818"/>
      <c r="L358" s="818"/>
    </row>
    <row r="359" spans="1:12" s="801" customFormat="1">
      <c r="A359" s="795"/>
      <c r="B359" s="818"/>
      <c r="C359" s="818"/>
      <c r="D359" s="818"/>
      <c r="E359" s="818"/>
      <c r="F359" s="818"/>
      <c r="G359" s="818"/>
      <c r="H359" s="818"/>
      <c r="I359" s="818"/>
      <c r="J359" s="818"/>
      <c r="K359" s="818"/>
      <c r="L359" s="818"/>
    </row>
    <row r="360" spans="1:12" s="801" customFormat="1">
      <c r="A360" s="795"/>
      <c r="B360" s="818"/>
      <c r="C360" s="818"/>
      <c r="D360" s="818"/>
      <c r="E360" s="818"/>
      <c r="F360" s="818"/>
      <c r="G360" s="818"/>
      <c r="H360" s="818"/>
      <c r="I360" s="818"/>
      <c r="J360" s="818"/>
      <c r="K360" s="818"/>
      <c r="L360" s="818"/>
    </row>
    <row r="361" spans="1:12" s="801" customFormat="1">
      <c r="A361" s="795"/>
      <c r="B361" s="818"/>
      <c r="C361" s="818"/>
      <c r="D361" s="818"/>
      <c r="E361" s="818"/>
      <c r="F361" s="818"/>
      <c r="G361" s="818"/>
      <c r="H361" s="818"/>
      <c r="I361" s="818"/>
      <c r="J361" s="818"/>
      <c r="K361" s="818"/>
      <c r="L361" s="818"/>
    </row>
    <row r="362" spans="1:12" s="801" customFormat="1">
      <c r="A362" s="795"/>
      <c r="B362" s="818"/>
      <c r="C362" s="818"/>
      <c r="D362" s="818"/>
      <c r="E362" s="818"/>
      <c r="F362" s="818"/>
      <c r="G362" s="818"/>
      <c r="H362" s="818"/>
      <c r="I362" s="818"/>
      <c r="J362" s="818"/>
      <c r="K362" s="818"/>
      <c r="L362" s="818"/>
    </row>
    <row r="363" spans="1:12" s="801" customFormat="1">
      <c r="A363" s="795"/>
      <c r="B363" s="818"/>
      <c r="C363" s="818"/>
      <c r="D363" s="818"/>
      <c r="E363" s="818"/>
      <c r="F363" s="818"/>
      <c r="G363" s="818"/>
      <c r="H363" s="818"/>
      <c r="I363" s="818"/>
      <c r="J363" s="818"/>
      <c r="K363" s="818"/>
      <c r="L363" s="818"/>
    </row>
    <row r="364" spans="1:12" s="801" customFormat="1">
      <c r="A364" s="795"/>
      <c r="B364" s="818"/>
      <c r="C364" s="818"/>
      <c r="D364" s="818"/>
      <c r="E364" s="818"/>
      <c r="F364" s="818"/>
      <c r="G364" s="818"/>
      <c r="H364" s="818"/>
      <c r="I364" s="818"/>
      <c r="J364" s="818"/>
      <c r="K364" s="818"/>
      <c r="L364" s="818"/>
    </row>
    <row r="365" spans="1:12" s="801" customFormat="1">
      <c r="A365" s="795"/>
      <c r="B365" s="818"/>
      <c r="C365" s="818"/>
      <c r="D365" s="818"/>
      <c r="E365" s="818"/>
      <c r="F365" s="818"/>
      <c r="G365" s="818"/>
      <c r="H365" s="818"/>
      <c r="I365" s="818"/>
      <c r="J365" s="818"/>
      <c r="K365" s="818"/>
      <c r="L365" s="818"/>
    </row>
    <row r="366" spans="1:12" s="801" customFormat="1">
      <c r="A366" s="795"/>
      <c r="B366" s="818"/>
      <c r="C366" s="818"/>
      <c r="D366" s="818"/>
      <c r="E366" s="818"/>
      <c r="F366" s="818"/>
      <c r="G366" s="818"/>
      <c r="H366" s="818"/>
      <c r="I366" s="818"/>
      <c r="J366" s="818"/>
      <c r="K366" s="818"/>
      <c r="L366" s="818"/>
    </row>
    <row r="367" spans="1:12" s="801" customFormat="1">
      <c r="A367" s="795"/>
      <c r="B367" s="818"/>
      <c r="C367" s="818"/>
      <c r="D367" s="818"/>
      <c r="E367" s="818"/>
      <c r="F367" s="818"/>
      <c r="G367" s="818"/>
      <c r="H367" s="818"/>
      <c r="I367" s="818"/>
      <c r="J367" s="818"/>
      <c r="K367" s="818"/>
      <c r="L367" s="818"/>
    </row>
    <row r="368" spans="1:12" s="801" customFormat="1">
      <c r="A368" s="795"/>
      <c r="B368" s="818"/>
      <c r="C368" s="818"/>
      <c r="D368" s="818"/>
      <c r="E368" s="818"/>
      <c r="F368" s="818"/>
      <c r="G368" s="818"/>
      <c r="H368" s="818"/>
      <c r="I368" s="818"/>
      <c r="J368" s="818"/>
      <c r="K368" s="818"/>
      <c r="L368" s="818"/>
    </row>
    <row r="369" spans="1:12" s="801" customFormat="1">
      <c r="A369" s="795"/>
      <c r="B369" s="818"/>
      <c r="C369" s="818"/>
      <c r="D369" s="818"/>
      <c r="E369" s="818"/>
      <c r="F369" s="818"/>
      <c r="G369" s="818"/>
      <c r="H369" s="818"/>
      <c r="I369" s="818"/>
      <c r="J369" s="818"/>
      <c r="K369" s="819"/>
      <c r="L369" s="819"/>
    </row>
    <row r="370" spans="1:12" s="801" customFormat="1">
      <c r="A370" s="795"/>
      <c r="B370" s="818"/>
      <c r="C370" s="818"/>
      <c r="D370" s="818"/>
      <c r="E370" s="818"/>
      <c r="F370" s="818"/>
      <c r="G370" s="818"/>
      <c r="H370" s="818"/>
      <c r="I370" s="818"/>
      <c r="J370" s="818"/>
      <c r="K370" s="818"/>
      <c r="L370" s="818"/>
    </row>
    <row r="371" spans="1:12" s="801" customFormat="1">
      <c r="A371" s="795"/>
      <c r="B371" s="818"/>
      <c r="C371" s="818"/>
      <c r="D371" s="818"/>
      <c r="E371" s="818"/>
      <c r="F371" s="818"/>
      <c r="G371" s="818"/>
      <c r="H371" s="818"/>
      <c r="I371" s="818"/>
      <c r="J371" s="818"/>
      <c r="K371" s="818"/>
      <c r="L371" s="818"/>
    </row>
    <row r="372" spans="1:12" s="801" customFormat="1">
      <c r="A372" s="795"/>
      <c r="B372" s="818"/>
      <c r="C372" s="818"/>
      <c r="D372" s="818"/>
      <c r="E372" s="818"/>
      <c r="F372" s="818"/>
      <c r="G372" s="818"/>
      <c r="H372" s="818"/>
      <c r="I372" s="818"/>
      <c r="J372" s="818"/>
      <c r="K372" s="818"/>
      <c r="L372" s="818"/>
    </row>
    <row r="373" spans="1:12" s="801" customFormat="1">
      <c r="A373" s="795"/>
      <c r="B373" s="818"/>
      <c r="C373" s="818"/>
      <c r="D373" s="818"/>
      <c r="E373" s="818"/>
      <c r="F373" s="818"/>
      <c r="G373" s="818"/>
      <c r="H373" s="818"/>
      <c r="I373" s="818"/>
      <c r="J373" s="818"/>
      <c r="K373" s="818"/>
      <c r="L373" s="818"/>
    </row>
    <row r="374" spans="1:12" s="801" customFormat="1">
      <c r="A374" s="795"/>
      <c r="B374" s="818"/>
      <c r="C374" s="818"/>
      <c r="D374" s="818"/>
      <c r="E374" s="818"/>
      <c r="F374" s="818"/>
      <c r="G374" s="818"/>
      <c r="H374" s="818"/>
      <c r="I374" s="818"/>
      <c r="J374" s="818"/>
      <c r="K374" s="818"/>
      <c r="L374" s="818"/>
    </row>
    <row r="375" spans="1:12" s="801" customFormat="1">
      <c r="A375" s="795"/>
      <c r="B375" s="818"/>
      <c r="C375" s="818"/>
      <c r="D375" s="818"/>
      <c r="E375" s="818"/>
      <c r="F375" s="818"/>
      <c r="G375" s="818"/>
      <c r="H375" s="818"/>
      <c r="I375" s="818"/>
      <c r="J375" s="818"/>
      <c r="K375" s="818"/>
      <c r="L375" s="818"/>
    </row>
    <row r="376" spans="1:12" s="801" customFormat="1">
      <c r="A376" s="795"/>
      <c r="B376" s="818"/>
      <c r="C376" s="818"/>
      <c r="D376" s="818"/>
      <c r="E376" s="818"/>
      <c r="F376" s="818"/>
      <c r="G376" s="818"/>
      <c r="H376" s="818"/>
      <c r="I376" s="818"/>
      <c r="J376" s="818"/>
      <c r="K376" s="818"/>
      <c r="L376" s="818"/>
    </row>
    <row r="377" spans="1:12" s="801" customFormat="1">
      <c r="A377" s="795"/>
      <c r="B377" s="818"/>
      <c r="C377" s="818"/>
      <c r="D377" s="818"/>
      <c r="E377" s="818"/>
      <c r="F377" s="818"/>
      <c r="G377" s="818"/>
      <c r="H377" s="818"/>
      <c r="I377" s="818"/>
      <c r="J377" s="818"/>
      <c r="K377" s="818"/>
      <c r="L377" s="818"/>
    </row>
    <row r="378" spans="1:12" s="801" customFormat="1">
      <c r="A378" s="795"/>
      <c r="B378" s="818"/>
      <c r="C378" s="818"/>
      <c r="D378" s="818"/>
      <c r="E378" s="818"/>
      <c r="F378" s="818"/>
      <c r="G378" s="818"/>
      <c r="H378" s="818"/>
      <c r="I378" s="818"/>
      <c r="J378" s="818"/>
      <c r="K378" s="818"/>
      <c r="L378" s="818"/>
    </row>
    <row r="379" spans="1:12" s="801" customFormat="1">
      <c r="A379" s="795"/>
      <c r="B379" s="818"/>
      <c r="C379" s="818"/>
      <c r="D379" s="818"/>
      <c r="E379" s="818"/>
      <c r="F379" s="818"/>
      <c r="G379" s="818"/>
      <c r="H379" s="818"/>
      <c r="I379" s="818"/>
      <c r="J379" s="818"/>
      <c r="K379" s="818"/>
      <c r="L379" s="818"/>
    </row>
    <row r="380" spans="1:12" s="801" customFormat="1">
      <c r="A380" s="795"/>
      <c r="B380" s="818"/>
      <c r="C380" s="818"/>
      <c r="D380" s="818"/>
      <c r="E380" s="818"/>
      <c r="F380" s="818"/>
      <c r="G380" s="818"/>
      <c r="H380" s="818"/>
      <c r="I380" s="818"/>
      <c r="J380" s="818"/>
      <c r="K380" s="818"/>
      <c r="L380" s="818"/>
    </row>
    <row r="381" spans="1:12" s="801" customFormat="1">
      <c r="A381" s="795"/>
      <c r="B381" s="818"/>
      <c r="C381" s="818"/>
      <c r="D381" s="818"/>
      <c r="E381" s="818"/>
      <c r="F381" s="818"/>
      <c r="G381" s="818"/>
      <c r="H381" s="818"/>
      <c r="I381" s="818"/>
      <c r="J381" s="818"/>
      <c r="K381" s="818"/>
      <c r="L381" s="818"/>
    </row>
    <row r="382" spans="1:12" s="801" customFormat="1">
      <c r="A382" s="795"/>
      <c r="B382" s="818"/>
      <c r="C382" s="818"/>
      <c r="D382" s="818"/>
      <c r="E382" s="818"/>
      <c r="F382" s="818"/>
      <c r="G382" s="818"/>
      <c r="H382" s="818"/>
      <c r="I382" s="818"/>
      <c r="J382" s="818"/>
      <c r="K382" s="818"/>
      <c r="L382" s="818"/>
    </row>
    <row r="383" spans="1:12" s="801" customFormat="1">
      <c r="A383" s="795"/>
      <c r="B383" s="818"/>
      <c r="C383" s="818"/>
      <c r="D383" s="818"/>
      <c r="E383" s="818"/>
      <c r="F383" s="818"/>
      <c r="G383" s="818"/>
      <c r="H383" s="818"/>
      <c r="I383" s="818"/>
      <c r="J383" s="818"/>
      <c r="K383" s="818"/>
      <c r="L383" s="818"/>
    </row>
    <row r="384" spans="1:12" s="801" customFormat="1">
      <c r="A384" s="795"/>
      <c r="B384" s="818"/>
      <c r="C384" s="818"/>
      <c r="D384" s="818"/>
      <c r="E384" s="818"/>
      <c r="F384" s="818"/>
      <c r="G384" s="818"/>
      <c r="H384" s="818"/>
      <c r="I384" s="818"/>
      <c r="J384" s="818"/>
      <c r="K384" s="818"/>
      <c r="L384" s="818"/>
    </row>
    <row r="385" spans="1:12" s="801" customFormat="1">
      <c r="A385" s="795"/>
      <c r="B385" s="818"/>
      <c r="C385" s="818"/>
      <c r="D385" s="818"/>
      <c r="E385" s="818"/>
      <c r="F385" s="818"/>
      <c r="G385" s="818"/>
      <c r="H385" s="818"/>
      <c r="I385" s="818"/>
      <c r="J385" s="818"/>
      <c r="K385" s="819"/>
      <c r="L385" s="819"/>
    </row>
    <row r="386" spans="1:12" s="801" customFormat="1">
      <c r="A386" s="795"/>
      <c r="B386" s="818"/>
      <c r="C386" s="818"/>
      <c r="D386" s="819"/>
      <c r="E386" s="818"/>
      <c r="F386" s="818"/>
      <c r="G386" s="818"/>
      <c r="H386" s="818"/>
      <c r="I386" s="818"/>
      <c r="J386" s="818"/>
      <c r="K386" s="819"/>
      <c r="L386" s="819"/>
    </row>
    <row r="387" spans="1:12" s="801" customFormat="1">
      <c r="A387" s="795"/>
      <c r="B387" s="818"/>
      <c r="C387" s="818"/>
      <c r="D387" s="818"/>
      <c r="E387" s="818"/>
      <c r="F387" s="818"/>
      <c r="G387" s="818"/>
      <c r="H387" s="818"/>
      <c r="I387" s="818"/>
      <c r="J387" s="818"/>
      <c r="K387" s="818"/>
      <c r="L387" s="818"/>
    </row>
    <row r="388" spans="1:12" s="801" customFormat="1">
      <c r="A388" s="795"/>
      <c r="B388" s="818"/>
      <c r="C388" s="818"/>
      <c r="D388" s="818"/>
      <c r="E388" s="818"/>
      <c r="F388" s="818"/>
      <c r="G388" s="818"/>
      <c r="H388" s="818"/>
      <c r="I388" s="818"/>
      <c r="J388" s="818"/>
      <c r="K388" s="818"/>
      <c r="L388" s="818"/>
    </row>
    <row r="389" spans="1:12" s="801" customFormat="1">
      <c r="A389" s="795"/>
      <c r="B389" s="818"/>
      <c r="C389" s="818"/>
      <c r="D389" s="818"/>
      <c r="E389" s="818"/>
      <c r="F389" s="818"/>
      <c r="G389" s="818"/>
      <c r="H389" s="818"/>
      <c r="I389" s="818"/>
      <c r="J389" s="818"/>
      <c r="K389" s="818"/>
      <c r="L389" s="818"/>
    </row>
    <row r="390" spans="1:12" s="801" customFormat="1">
      <c r="A390" s="795"/>
      <c r="B390" s="818"/>
      <c r="C390" s="818"/>
      <c r="D390" s="818"/>
      <c r="E390" s="818"/>
      <c r="F390" s="818"/>
      <c r="G390" s="818"/>
      <c r="H390" s="818"/>
      <c r="I390" s="818"/>
      <c r="J390" s="818"/>
      <c r="K390" s="818"/>
      <c r="L390" s="818"/>
    </row>
    <row r="391" spans="1:12" s="801" customFormat="1">
      <c r="A391" s="795"/>
      <c r="B391" s="818"/>
      <c r="C391" s="818"/>
      <c r="D391" s="818"/>
      <c r="E391" s="818"/>
      <c r="F391" s="818"/>
      <c r="G391" s="818"/>
      <c r="H391" s="818"/>
      <c r="I391" s="818"/>
      <c r="J391" s="818"/>
      <c r="K391" s="818"/>
      <c r="L391" s="818"/>
    </row>
    <row r="392" spans="1:12" s="801" customFormat="1">
      <c r="A392" s="795"/>
      <c r="B392" s="818"/>
      <c r="C392" s="818"/>
      <c r="D392" s="818"/>
      <c r="E392" s="818"/>
      <c r="F392" s="818"/>
      <c r="G392" s="818"/>
      <c r="H392" s="818"/>
      <c r="I392" s="818"/>
      <c r="J392" s="818"/>
      <c r="K392" s="818"/>
      <c r="L392" s="818"/>
    </row>
    <row r="393" spans="1:12" s="801" customFormat="1">
      <c r="A393" s="795"/>
      <c r="B393" s="818"/>
      <c r="C393" s="818"/>
      <c r="D393" s="818"/>
      <c r="E393" s="818"/>
      <c r="F393" s="818"/>
      <c r="G393" s="818"/>
      <c r="H393" s="818"/>
      <c r="I393" s="818"/>
      <c r="J393" s="818"/>
      <c r="K393" s="818"/>
      <c r="L393" s="818"/>
    </row>
    <row r="394" spans="1:12" s="801" customFormat="1">
      <c r="A394" s="795"/>
      <c r="B394" s="818"/>
      <c r="C394" s="818"/>
      <c r="D394" s="818"/>
      <c r="E394" s="818"/>
      <c r="F394" s="818"/>
      <c r="G394" s="818"/>
      <c r="H394" s="818"/>
      <c r="I394" s="818"/>
      <c r="J394" s="818"/>
      <c r="K394" s="818"/>
      <c r="L394" s="818"/>
    </row>
    <row r="395" spans="1:12" s="801" customFormat="1">
      <c r="A395" s="795"/>
      <c r="B395" s="818"/>
      <c r="C395" s="818"/>
      <c r="D395" s="818"/>
      <c r="E395" s="818"/>
      <c r="F395" s="818"/>
      <c r="G395" s="818"/>
      <c r="H395" s="818"/>
      <c r="I395" s="818"/>
      <c r="J395" s="818"/>
      <c r="K395" s="818"/>
      <c r="L395" s="818"/>
    </row>
    <row r="396" spans="1:12" s="801" customFormat="1">
      <c r="A396" s="795"/>
      <c r="B396" s="818"/>
      <c r="C396" s="818"/>
      <c r="D396" s="818"/>
      <c r="E396" s="818"/>
      <c r="F396" s="818"/>
      <c r="G396" s="818"/>
      <c r="H396" s="818"/>
      <c r="I396" s="818"/>
      <c r="J396" s="818"/>
      <c r="K396" s="818"/>
      <c r="L396" s="818"/>
    </row>
    <row r="397" spans="1:12" s="801" customFormat="1">
      <c r="A397" s="795"/>
      <c r="B397" s="818"/>
      <c r="C397" s="818"/>
      <c r="D397" s="818"/>
      <c r="E397" s="818"/>
      <c r="F397" s="818"/>
      <c r="G397" s="818"/>
      <c r="H397" s="818"/>
      <c r="I397" s="818"/>
      <c r="J397" s="818"/>
      <c r="K397" s="818"/>
      <c r="L397" s="818"/>
    </row>
    <row r="398" spans="1:12" s="801" customFormat="1">
      <c r="A398" s="795"/>
      <c r="B398" s="818"/>
      <c r="C398" s="818"/>
      <c r="D398" s="818"/>
      <c r="E398" s="818"/>
      <c r="F398" s="818"/>
      <c r="G398" s="818"/>
      <c r="H398" s="818"/>
      <c r="I398" s="818"/>
      <c r="J398" s="818"/>
      <c r="K398" s="818"/>
      <c r="L398" s="818"/>
    </row>
    <row r="399" spans="1:12" s="801" customFormat="1">
      <c r="A399" s="795"/>
      <c r="B399" s="818"/>
      <c r="C399" s="818"/>
      <c r="D399" s="818"/>
      <c r="E399" s="818"/>
      <c r="F399" s="818"/>
      <c r="G399" s="818"/>
      <c r="H399" s="818"/>
      <c r="I399" s="818"/>
      <c r="J399" s="818"/>
      <c r="K399" s="818"/>
      <c r="L399" s="818"/>
    </row>
    <row r="400" spans="1:12" s="801" customFormat="1">
      <c r="A400" s="795"/>
      <c r="B400" s="818"/>
      <c r="C400" s="818"/>
      <c r="D400" s="818"/>
      <c r="E400" s="818"/>
      <c r="F400" s="818"/>
      <c r="G400" s="818"/>
      <c r="H400" s="818"/>
      <c r="I400" s="818"/>
      <c r="J400" s="818"/>
      <c r="K400" s="818"/>
      <c r="L400" s="818"/>
    </row>
    <row r="401" spans="1:12" s="801" customFormat="1">
      <c r="A401" s="795"/>
      <c r="B401" s="818"/>
      <c r="C401" s="818"/>
      <c r="D401" s="818"/>
      <c r="E401" s="818"/>
      <c r="F401" s="818"/>
      <c r="G401" s="818"/>
      <c r="H401" s="818"/>
      <c r="I401" s="818"/>
      <c r="J401" s="818"/>
      <c r="K401" s="818"/>
      <c r="L401" s="818"/>
    </row>
    <row r="402" spans="1:12" s="801" customFormat="1">
      <c r="A402" s="795"/>
      <c r="B402" s="818"/>
      <c r="C402" s="818"/>
      <c r="D402" s="818"/>
      <c r="E402" s="818"/>
      <c r="F402" s="818"/>
      <c r="G402" s="818"/>
      <c r="H402" s="818"/>
      <c r="I402" s="818"/>
      <c r="J402" s="818"/>
      <c r="K402" s="818"/>
      <c r="L402" s="818"/>
    </row>
    <row r="403" spans="1:12" s="801" customFormat="1">
      <c r="A403" s="795"/>
      <c r="B403" s="818"/>
      <c r="C403" s="818"/>
      <c r="D403" s="818"/>
      <c r="E403" s="818"/>
      <c r="F403" s="818"/>
      <c r="G403" s="818"/>
      <c r="H403" s="818"/>
      <c r="I403" s="818"/>
      <c r="J403" s="818"/>
      <c r="K403" s="818"/>
      <c r="L403" s="818"/>
    </row>
    <row r="404" spans="1:12" s="801" customFormat="1">
      <c r="A404" s="795"/>
      <c r="B404" s="818"/>
      <c r="C404" s="818"/>
      <c r="D404" s="818"/>
      <c r="E404" s="818"/>
      <c r="F404" s="818"/>
      <c r="G404" s="818"/>
      <c r="H404" s="818"/>
      <c r="I404" s="818"/>
      <c r="J404" s="818"/>
      <c r="K404" s="818"/>
      <c r="L404" s="818"/>
    </row>
    <row r="405" spans="1:12" s="801" customFormat="1">
      <c r="A405" s="795"/>
      <c r="B405" s="818"/>
      <c r="C405" s="818"/>
      <c r="D405" s="818"/>
      <c r="E405" s="818"/>
      <c r="F405" s="818"/>
      <c r="G405" s="818"/>
      <c r="H405" s="818"/>
      <c r="I405" s="818"/>
      <c r="J405" s="818"/>
      <c r="K405" s="818"/>
      <c r="L405" s="818"/>
    </row>
    <row r="406" spans="1:12" s="801" customFormat="1">
      <c r="A406" s="795"/>
      <c r="B406" s="818"/>
      <c r="C406" s="818"/>
      <c r="D406" s="818"/>
      <c r="E406" s="818"/>
      <c r="F406" s="818"/>
      <c r="G406" s="818"/>
      <c r="H406" s="818"/>
      <c r="I406" s="818"/>
      <c r="J406" s="818"/>
      <c r="K406" s="818"/>
      <c r="L406" s="818"/>
    </row>
    <row r="407" spans="1:12" s="801" customFormat="1">
      <c r="A407" s="795"/>
      <c r="B407" s="818"/>
      <c r="C407" s="818"/>
      <c r="D407" s="818"/>
      <c r="E407" s="818"/>
      <c r="F407" s="818"/>
      <c r="G407" s="818"/>
      <c r="H407" s="818"/>
      <c r="I407" s="818"/>
      <c r="J407" s="818"/>
      <c r="K407" s="818"/>
      <c r="L407" s="818"/>
    </row>
    <row r="408" spans="1:12" s="801" customFormat="1">
      <c r="A408" s="795"/>
      <c r="B408" s="818"/>
      <c r="C408" s="818"/>
      <c r="D408" s="818"/>
      <c r="E408" s="818"/>
      <c r="F408" s="818"/>
      <c r="G408" s="818"/>
      <c r="H408" s="818"/>
      <c r="I408" s="818"/>
      <c r="J408" s="818"/>
      <c r="K408" s="818"/>
      <c r="L408" s="818"/>
    </row>
    <row r="409" spans="1:12" s="822" customFormat="1" ht="12">
      <c r="A409" s="820"/>
      <c r="B409" s="821"/>
      <c r="C409" s="821"/>
      <c r="D409" s="821"/>
      <c r="E409" s="821"/>
      <c r="F409" s="821"/>
      <c r="G409" s="821"/>
      <c r="H409" s="821"/>
      <c r="I409" s="821"/>
      <c r="J409" s="821"/>
      <c r="K409" s="821"/>
      <c r="L409" s="821"/>
    </row>
    <row r="410" spans="1:12" s="801" customFormat="1">
      <c r="A410" s="795"/>
      <c r="B410" s="818"/>
      <c r="C410" s="818"/>
      <c r="D410" s="818"/>
      <c r="E410" s="818"/>
      <c r="F410" s="818"/>
      <c r="G410" s="818"/>
      <c r="H410" s="818"/>
      <c r="I410" s="818"/>
      <c r="J410" s="818"/>
      <c r="K410" s="818"/>
      <c r="L410" s="818"/>
    </row>
    <row r="411" spans="1:12" s="801" customFormat="1">
      <c r="A411" s="795"/>
      <c r="B411" s="818"/>
      <c r="C411" s="818"/>
      <c r="D411" s="818"/>
      <c r="E411" s="818"/>
      <c r="F411" s="818"/>
      <c r="G411" s="818"/>
      <c r="H411" s="818"/>
      <c r="I411" s="818"/>
      <c r="J411" s="818"/>
      <c r="K411" s="818"/>
      <c r="L411" s="818"/>
    </row>
    <row r="412" spans="1:12" s="801" customFormat="1">
      <c r="A412" s="795"/>
      <c r="B412" s="818"/>
      <c r="C412" s="818"/>
      <c r="D412" s="818"/>
      <c r="E412" s="818"/>
      <c r="F412" s="818"/>
      <c r="G412" s="818"/>
      <c r="H412" s="818"/>
      <c r="I412" s="818"/>
      <c r="J412" s="818"/>
      <c r="K412" s="818"/>
      <c r="L412" s="818"/>
    </row>
    <row r="413" spans="1:12" s="801" customFormat="1">
      <c r="A413" s="795"/>
      <c r="B413" s="818"/>
      <c r="C413" s="818"/>
      <c r="D413" s="818"/>
      <c r="E413" s="818"/>
      <c r="F413" s="818"/>
      <c r="G413" s="818"/>
      <c r="H413" s="818"/>
      <c r="I413" s="818"/>
      <c r="J413" s="818"/>
      <c r="K413" s="818"/>
      <c r="L413" s="818"/>
    </row>
    <row r="414" spans="1:12" s="801" customFormat="1">
      <c r="A414" s="795"/>
      <c r="B414" s="818"/>
      <c r="C414" s="818"/>
      <c r="D414" s="818"/>
      <c r="E414" s="818"/>
      <c r="F414" s="818"/>
      <c r="G414" s="818"/>
      <c r="H414" s="818"/>
      <c r="I414" s="818"/>
      <c r="J414" s="818"/>
      <c r="K414" s="818"/>
      <c r="L414" s="818"/>
    </row>
    <row r="415" spans="1:12" s="801" customFormat="1">
      <c r="A415" s="795"/>
      <c r="B415" s="818"/>
      <c r="C415" s="818"/>
      <c r="D415" s="818"/>
      <c r="E415" s="818"/>
      <c r="F415" s="818"/>
      <c r="G415" s="818"/>
      <c r="H415" s="818"/>
      <c r="I415" s="818"/>
      <c r="J415" s="818"/>
      <c r="K415" s="818"/>
      <c r="L415" s="818"/>
    </row>
    <row r="416" spans="1:12" s="801" customFormat="1">
      <c r="A416" s="795"/>
      <c r="B416" s="818"/>
      <c r="C416" s="818"/>
      <c r="D416" s="818"/>
      <c r="E416" s="818"/>
      <c r="F416" s="818"/>
      <c r="G416" s="818"/>
      <c r="H416" s="818"/>
      <c r="I416" s="818"/>
      <c r="J416" s="818"/>
      <c r="K416" s="818"/>
      <c r="L416" s="818"/>
    </row>
    <row r="417" spans="1:12" s="801" customFormat="1">
      <c r="A417" s="795"/>
      <c r="B417" s="818"/>
      <c r="C417" s="818"/>
      <c r="D417" s="818"/>
      <c r="E417" s="818"/>
      <c r="F417" s="818"/>
      <c r="G417" s="818"/>
      <c r="H417" s="818"/>
      <c r="I417" s="818"/>
      <c r="J417" s="818"/>
      <c r="K417" s="819"/>
      <c r="L417" s="819"/>
    </row>
    <row r="418" spans="1:12" s="801" customFormat="1">
      <c r="A418" s="795"/>
      <c r="B418" s="818"/>
      <c r="C418" s="818"/>
      <c r="D418" s="818"/>
      <c r="E418" s="818"/>
      <c r="F418" s="818"/>
      <c r="G418" s="818"/>
      <c r="H418" s="818"/>
      <c r="I418" s="818"/>
      <c r="J418" s="818"/>
      <c r="K418" s="818"/>
      <c r="L418" s="818"/>
    </row>
    <row r="419" spans="1:12" s="801" customFormat="1">
      <c r="A419" s="795"/>
      <c r="B419" s="818"/>
      <c r="C419" s="818"/>
      <c r="D419" s="818"/>
      <c r="E419" s="818"/>
      <c r="F419" s="818"/>
      <c r="G419" s="818"/>
      <c r="H419" s="818"/>
      <c r="I419" s="818"/>
      <c r="J419" s="818"/>
      <c r="K419" s="818"/>
      <c r="L419" s="818"/>
    </row>
    <row r="420" spans="1:12" s="801" customFormat="1">
      <c r="A420" s="795"/>
      <c r="B420" s="818"/>
      <c r="C420" s="818"/>
      <c r="D420" s="818"/>
      <c r="E420" s="818"/>
      <c r="F420" s="818"/>
      <c r="G420" s="818"/>
      <c r="H420" s="818"/>
      <c r="I420" s="818"/>
      <c r="J420" s="818"/>
      <c r="K420" s="818"/>
      <c r="L420" s="818"/>
    </row>
    <row r="421" spans="1:12" s="801" customFormat="1">
      <c r="A421" s="795"/>
      <c r="B421" s="818"/>
      <c r="C421" s="818"/>
      <c r="D421" s="818"/>
      <c r="E421" s="818"/>
      <c r="F421" s="818"/>
      <c r="G421" s="818"/>
      <c r="H421" s="818"/>
      <c r="I421" s="818"/>
      <c r="J421" s="818"/>
      <c r="K421" s="818"/>
      <c r="L421" s="818"/>
    </row>
    <row r="422" spans="1:12" s="801" customFormat="1">
      <c r="A422" s="795"/>
      <c r="B422" s="818"/>
      <c r="C422" s="818"/>
      <c r="D422" s="818"/>
      <c r="E422" s="818"/>
      <c r="F422" s="818"/>
      <c r="G422" s="818"/>
      <c r="H422" s="818"/>
      <c r="I422" s="818"/>
      <c r="J422" s="818"/>
      <c r="K422" s="819"/>
      <c r="L422" s="819"/>
    </row>
    <row r="423" spans="1:12" s="801" customFormat="1">
      <c r="A423" s="795"/>
      <c r="B423" s="818"/>
      <c r="C423" s="818"/>
      <c r="D423" s="818"/>
      <c r="E423" s="818"/>
      <c r="F423" s="818"/>
      <c r="G423" s="818"/>
      <c r="H423" s="818"/>
      <c r="I423" s="818"/>
      <c r="J423" s="818"/>
      <c r="K423" s="819"/>
      <c r="L423" s="819"/>
    </row>
    <row r="424" spans="1:12" s="801" customFormat="1">
      <c r="A424" s="795"/>
      <c r="B424" s="818"/>
      <c r="C424" s="818"/>
      <c r="D424" s="818"/>
      <c r="E424" s="818"/>
      <c r="F424" s="818"/>
      <c r="G424" s="818"/>
      <c r="H424" s="818"/>
      <c r="I424" s="818"/>
      <c r="J424" s="818"/>
      <c r="K424" s="818"/>
      <c r="L424" s="818"/>
    </row>
    <row r="425" spans="1:12" s="801" customFormat="1">
      <c r="A425" s="795"/>
      <c r="B425" s="818"/>
      <c r="C425" s="818"/>
      <c r="D425" s="818"/>
      <c r="E425" s="818"/>
      <c r="F425" s="818"/>
      <c r="G425" s="818"/>
      <c r="H425" s="818"/>
      <c r="I425" s="818"/>
      <c r="J425" s="818"/>
      <c r="K425" s="818"/>
      <c r="L425" s="818"/>
    </row>
    <row r="426" spans="1:12" s="801" customFormat="1">
      <c r="A426" s="795"/>
      <c r="B426" s="818"/>
      <c r="C426" s="818"/>
      <c r="D426" s="818"/>
      <c r="E426" s="818"/>
      <c r="F426" s="818"/>
      <c r="G426" s="818"/>
      <c r="H426" s="818"/>
      <c r="I426" s="818"/>
      <c r="J426" s="818"/>
      <c r="K426" s="818"/>
      <c r="L426" s="818"/>
    </row>
    <row r="427" spans="1:12" s="801" customFormat="1">
      <c r="A427" s="795"/>
      <c r="B427" s="818"/>
      <c r="C427" s="818"/>
      <c r="D427" s="818"/>
      <c r="E427" s="818"/>
      <c r="F427" s="818"/>
      <c r="G427" s="818"/>
      <c r="H427" s="818"/>
      <c r="I427" s="818"/>
      <c r="J427" s="818"/>
      <c r="K427" s="818"/>
      <c r="L427" s="818"/>
    </row>
    <row r="428" spans="1:12" s="801" customFormat="1">
      <c r="A428" s="795"/>
      <c r="B428" s="818"/>
      <c r="C428" s="818"/>
      <c r="D428" s="818"/>
      <c r="E428" s="818"/>
      <c r="F428" s="818"/>
      <c r="G428" s="818"/>
      <c r="H428" s="818"/>
      <c r="I428" s="818"/>
      <c r="J428" s="818"/>
      <c r="K428" s="818"/>
      <c r="L428" s="818"/>
    </row>
    <row r="429" spans="1:12" s="801" customFormat="1">
      <c r="A429" s="795"/>
      <c r="B429" s="818"/>
      <c r="C429" s="818"/>
      <c r="D429" s="818"/>
      <c r="E429" s="818"/>
      <c r="F429" s="818"/>
      <c r="G429" s="818"/>
      <c r="H429" s="818"/>
      <c r="I429" s="818"/>
      <c r="J429" s="818"/>
      <c r="K429" s="818"/>
      <c r="L429" s="818"/>
    </row>
    <row r="430" spans="1:12" s="801" customFormat="1">
      <c r="A430" s="795"/>
      <c r="B430" s="818"/>
      <c r="C430" s="818"/>
      <c r="D430" s="818"/>
      <c r="E430" s="818"/>
      <c r="F430" s="818"/>
      <c r="G430" s="818"/>
      <c r="H430" s="818"/>
      <c r="I430" s="818"/>
      <c r="J430" s="818"/>
      <c r="K430" s="818"/>
      <c r="L430" s="818"/>
    </row>
    <row r="431" spans="1:12" s="801" customFormat="1">
      <c r="A431" s="795"/>
      <c r="B431" s="818"/>
      <c r="C431" s="818"/>
      <c r="D431" s="818"/>
      <c r="E431" s="818"/>
      <c r="F431" s="818"/>
      <c r="G431" s="818"/>
      <c r="H431" s="818"/>
      <c r="I431" s="818"/>
      <c r="J431" s="818"/>
      <c r="K431" s="818"/>
      <c r="L431" s="818"/>
    </row>
    <row r="432" spans="1:12" s="801" customFormat="1">
      <c r="A432" s="795"/>
      <c r="B432" s="818"/>
      <c r="C432" s="818"/>
      <c r="D432" s="818"/>
      <c r="E432" s="818"/>
      <c r="F432" s="818"/>
      <c r="G432" s="818"/>
      <c r="H432" s="818"/>
      <c r="I432" s="818"/>
      <c r="J432" s="818"/>
      <c r="K432" s="818"/>
      <c r="L432" s="818"/>
    </row>
    <row r="433" spans="1:12" s="801" customFormat="1">
      <c r="A433" s="795"/>
      <c r="B433" s="818"/>
      <c r="C433" s="818"/>
      <c r="D433" s="818"/>
      <c r="E433" s="818"/>
      <c r="F433" s="818"/>
      <c r="G433" s="818"/>
      <c r="H433" s="818"/>
      <c r="I433" s="818"/>
      <c r="J433" s="818"/>
      <c r="K433" s="818"/>
      <c r="L433" s="818"/>
    </row>
    <row r="434" spans="1:12" s="801" customFormat="1">
      <c r="A434" s="795"/>
      <c r="B434" s="818"/>
      <c r="C434" s="818"/>
      <c r="D434" s="818"/>
      <c r="E434" s="818"/>
      <c r="F434" s="818"/>
      <c r="G434" s="818"/>
      <c r="H434" s="818"/>
      <c r="I434" s="818"/>
      <c r="J434" s="818"/>
      <c r="K434" s="818"/>
      <c r="L434" s="818"/>
    </row>
    <row r="435" spans="1:12" s="801" customFormat="1">
      <c r="A435" s="795"/>
      <c r="B435" s="818"/>
      <c r="C435" s="818"/>
      <c r="D435" s="818"/>
      <c r="E435" s="818"/>
      <c r="F435" s="818"/>
      <c r="G435" s="818"/>
      <c r="H435" s="818"/>
      <c r="I435" s="818"/>
      <c r="J435" s="818"/>
      <c r="K435" s="818"/>
      <c r="L435" s="818"/>
    </row>
    <row r="436" spans="1:12" s="801" customFormat="1">
      <c r="A436" s="795"/>
      <c r="B436" s="818"/>
      <c r="C436" s="818"/>
      <c r="D436" s="818"/>
      <c r="E436" s="818"/>
      <c r="F436" s="818"/>
      <c r="G436" s="818"/>
      <c r="H436" s="818"/>
      <c r="I436" s="818"/>
      <c r="J436" s="818"/>
      <c r="K436" s="818"/>
      <c r="L436" s="818"/>
    </row>
    <row r="437" spans="1:12" s="801" customFormat="1">
      <c r="A437" s="795"/>
      <c r="B437" s="818"/>
      <c r="C437" s="818"/>
      <c r="D437" s="818"/>
      <c r="E437" s="818"/>
      <c r="F437" s="818"/>
      <c r="G437" s="818"/>
      <c r="H437" s="818"/>
      <c r="I437" s="818"/>
      <c r="J437" s="818"/>
      <c r="K437" s="818"/>
      <c r="L437" s="818"/>
    </row>
    <row r="438" spans="1:12" s="801" customFormat="1">
      <c r="A438" s="795"/>
      <c r="B438" s="818"/>
      <c r="C438" s="818"/>
      <c r="D438" s="818"/>
      <c r="E438" s="818"/>
      <c r="F438" s="818"/>
      <c r="G438" s="818"/>
      <c r="H438" s="818"/>
      <c r="I438" s="818"/>
      <c r="J438" s="818"/>
      <c r="K438" s="818"/>
      <c r="L438" s="818"/>
    </row>
    <row r="439" spans="1:12" s="801" customFormat="1">
      <c r="A439" s="795"/>
      <c r="B439" s="818"/>
      <c r="C439" s="818"/>
      <c r="D439" s="818"/>
      <c r="E439" s="818"/>
      <c r="F439" s="818"/>
      <c r="G439" s="818"/>
      <c r="H439" s="818"/>
      <c r="I439" s="818"/>
      <c r="J439" s="818"/>
      <c r="K439" s="818"/>
      <c r="L439" s="818"/>
    </row>
    <row r="440" spans="1:12" s="801" customFormat="1">
      <c r="A440" s="795"/>
      <c r="B440" s="818"/>
      <c r="C440" s="818"/>
      <c r="D440" s="818"/>
      <c r="E440" s="818"/>
      <c r="F440" s="818"/>
      <c r="G440" s="818"/>
      <c r="H440" s="818"/>
      <c r="I440" s="818"/>
      <c r="J440" s="818"/>
      <c r="K440" s="818"/>
      <c r="L440" s="818"/>
    </row>
    <row r="441" spans="1:12" s="801" customFormat="1">
      <c r="A441" s="795"/>
      <c r="B441" s="818"/>
      <c r="C441" s="818"/>
      <c r="D441" s="818"/>
      <c r="E441" s="818"/>
      <c r="F441" s="818"/>
      <c r="G441" s="818"/>
      <c r="H441" s="818"/>
      <c r="I441" s="818"/>
      <c r="J441" s="818"/>
      <c r="K441" s="818"/>
      <c r="L441" s="818"/>
    </row>
    <row r="442" spans="1:12" s="801" customFormat="1">
      <c r="A442" s="795"/>
      <c r="B442" s="818"/>
      <c r="C442" s="818"/>
      <c r="D442" s="818"/>
      <c r="E442" s="818"/>
      <c r="F442" s="818"/>
      <c r="G442" s="818"/>
      <c r="H442" s="818"/>
      <c r="I442" s="818"/>
      <c r="J442" s="818"/>
      <c r="K442" s="818"/>
      <c r="L442" s="818"/>
    </row>
    <row r="443" spans="1:12" s="801" customFormat="1">
      <c r="A443" s="795"/>
      <c r="B443" s="818"/>
      <c r="C443" s="818"/>
      <c r="D443" s="818"/>
      <c r="E443" s="818"/>
      <c r="F443" s="818"/>
      <c r="G443" s="818"/>
      <c r="H443" s="818"/>
      <c r="I443" s="818"/>
      <c r="J443" s="818"/>
      <c r="K443" s="819"/>
      <c r="L443" s="819"/>
    </row>
    <row r="444" spans="1:12" s="801" customFormat="1">
      <c r="A444" s="795"/>
      <c r="B444" s="818"/>
      <c r="C444" s="818"/>
      <c r="D444" s="818"/>
      <c r="E444" s="818"/>
      <c r="F444" s="818"/>
      <c r="G444" s="818"/>
      <c r="H444" s="818"/>
      <c r="I444" s="818"/>
      <c r="J444" s="818"/>
      <c r="K444" s="818"/>
      <c r="L444" s="818"/>
    </row>
    <row r="445" spans="1:12" s="801" customFormat="1">
      <c r="A445" s="795"/>
      <c r="B445" s="818"/>
      <c r="C445" s="818"/>
      <c r="D445" s="818"/>
      <c r="E445" s="818"/>
      <c r="F445" s="818"/>
      <c r="G445" s="818"/>
      <c r="H445" s="818"/>
      <c r="I445" s="818"/>
      <c r="J445" s="818"/>
      <c r="K445" s="818"/>
      <c r="L445" s="818"/>
    </row>
    <row r="446" spans="1:12" s="801" customFormat="1">
      <c r="A446" s="795"/>
      <c r="B446" s="818"/>
      <c r="C446" s="818"/>
      <c r="D446" s="818"/>
      <c r="E446" s="818"/>
      <c r="F446" s="818"/>
      <c r="G446" s="818"/>
      <c r="H446" s="818"/>
      <c r="I446" s="818"/>
      <c r="J446" s="818"/>
      <c r="K446" s="818"/>
      <c r="L446" s="818"/>
    </row>
    <row r="447" spans="1:12" s="801" customFormat="1">
      <c r="A447" s="795"/>
      <c r="B447" s="818"/>
      <c r="C447" s="818"/>
      <c r="D447" s="818"/>
      <c r="E447" s="818"/>
      <c r="F447" s="818"/>
      <c r="G447" s="818"/>
      <c r="H447" s="818"/>
      <c r="I447" s="818"/>
      <c r="J447" s="818"/>
      <c r="K447" s="818"/>
      <c r="L447" s="818"/>
    </row>
    <row r="448" spans="1:12" s="801" customFormat="1">
      <c r="A448" s="795"/>
      <c r="B448" s="818"/>
      <c r="C448" s="818"/>
      <c r="D448" s="818"/>
      <c r="E448" s="818"/>
      <c r="F448" s="818"/>
      <c r="G448" s="818"/>
      <c r="H448" s="818"/>
      <c r="I448" s="818"/>
      <c r="J448" s="818"/>
      <c r="K448" s="818"/>
      <c r="L448" s="818"/>
    </row>
    <row r="449" spans="1:12" s="801" customFormat="1">
      <c r="A449" s="795"/>
      <c r="B449" s="818"/>
      <c r="C449" s="818"/>
      <c r="D449" s="818"/>
      <c r="E449" s="818"/>
      <c r="F449" s="818"/>
      <c r="G449" s="818"/>
      <c r="H449" s="818"/>
      <c r="I449" s="818"/>
      <c r="J449" s="818"/>
      <c r="K449" s="818"/>
      <c r="L449" s="818"/>
    </row>
    <row r="450" spans="1:12" s="801" customFormat="1">
      <c r="A450" s="795"/>
      <c r="B450" s="818"/>
      <c r="C450" s="818"/>
      <c r="D450" s="818"/>
      <c r="E450" s="818"/>
      <c r="F450" s="818"/>
      <c r="G450" s="818"/>
      <c r="H450" s="818"/>
      <c r="I450" s="818"/>
      <c r="J450" s="818"/>
      <c r="K450" s="818"/>
      <c r="L450" s="818"/>
    </row>
    <row r="451" spans="1:12" s="801" customFormat="1">
      <c r="A451" s="795"/>
      <c r="B451" s="818"/>
      <c r="C451" s="818"/>
      <c r="D451" s="818"/>
      <c r="E451" s="818"/>
      <c r="F451" s="818"/>
      <c r="G451" s="818"/>
      <c r="H451" s="818"/>
      <c r="I451" s="818"/>
      <c r="J451" s="818"/>
      <c r="K451" s="818"/>
      <c r="L451" s="818"/>
    </row>
    <row r="452" spans="1:12" s="801" customFormat="1">
      <c r="A452" s="795"/>
      <c r="B452" s="818"/>
      <c r="C452" s="818"/>
      <c r="D452" s="818"/>
      <c r="E452" s="818"/>
      <c r="F452" s="818"/>
      <c r="G452" s="818"/>
      <c r="H452" s="818"/>
      <c r="I452" s="818"/>
      <c r="J452" s="818"/>
      <c r="K452" s="818"/>
      <c r="L452" s="818"/>
    </row>
    <row r="453" spans="1:12" s="801" customFormat="1">
      <c r="A453" s="795"/>
      <c r="B453" s="818"/>
      <c r="C453" s="818"/>
      <c r="D453" s="818"/>
      <c r="E453" s="818"/>
      <c r="F453" s="818"/>
      <c r="G453" s="818"/>
      <c r="H453" s="818"/>
      <c r="I453" s="818"/>
      <c r="J453" s="818"/>
      <c r="K453" s="818"/>
      <c r="L453" s="818"/>
    </row>
    <row r="454" spans="1:12" s="801" customFormat="1">
      <c r="A454" s="795"/>
      <c r="B454" s="818"/>
      <c r="C454" s="818"/>
      <c r="D454" s="818"/>
      <c r="E454" s="818"/>
      <c r="F454" s="818"/>
      <c r="G454" s="818"/>
      <c r="H454" s="818"/>
      <c r="I454" s="818"/>
      <c r="J454" s="818"/>
      <c r="K454" s="818"/>
      <c r="L454" s="818"/>
    </row>
    <row r="455" spans="1:12" s="801" customFormat="1">
      <c r="A455" s="795"/>
      <c r="B455" s="818"/>
      <c r="C455" s="818"/>
      <c r="D455" s="818"/>
      <c r="E455" s="818"/>
      <c r="F455" s="818"/>
      <c r="G455" s="818"/>
      <c r="H455" s="818"/>
      <c r="I455" s="818"/>
      <c r="J455" s="818"/>
      <c r="K455" s="818"/>
      <c r="L455" s="818"/>
    </row>
    <row r="456" spans="1:12" s="801" customFormat="1">
      <c r="A456" s="795"/>
      <c r="B456" s="818"/>
      <c r="C456" s="818"/>
      <c r="D456" s="818"/>
      <c r="E456" s="818"/>
      <c r="F456" s="818"/>
      <c r="G456" s="818"/>
      <c r="H456" s="818"/>
      <c r="I456" s="818"/>
      <c r="J456" s="818"/>
      <c r="K456" s="818"/>
      <c r="L456" s="818"/>
    </row>
    <row r="457" spans="1:12" s="801" customFormat="1">
      <c r="A457" s="795"/>
      <c r="B457" s="818"/>
      <c r="C457" s="818"/>
      <c r="D457" s="818"/>
      <c r="E457" s="818"/>
      <c r="F457" s="818"/>
      <c r="G457" s="818"/>
      <c r="H457" s="818"/>
      <c r="I457" s="818"/>
      <c r="J457" s="818"/>
      <c r="K457" s="818"/>
      <c r="L457" s="818"/>
    </row>
    <row r="458" spans="1:12" s="801" customFormat="1">
      <c r="A458" s="795"/>
      <c r="B458" s="818"/>
      <c r="C458" s="818"/>
      <c r="D458" s="818"/>
      <c r="E458" s="818"/>
      <c r="F458" s="818"/>
      <c r="G458" s="818"/>
      <c r="H458" s="818"/>
      <c r="I458" s="818"/>
      <c r="J458" s="818"/>
      <c r="K458" s="818"/>
      <c r="L458" s="818"/>
    </row>
    <row r="459" spans="1:12" s="801" customFormat="1">
      <c r="A459" s="795"/>
      <c r="B459" s="818"/>
      <c r="C459" s="818"/>
      <c r="D459" s="818"/>
      <c r="E459" s="818"/>
      <c r="F459" s="818"/>
      <c r="G459" s="818"/>
      <c r="H459" s="818"/>
      <c r="I459" s="818"/>
      <c r="J459" s="818"/>
      <c r="K459" s="819"/>
      <c r="L459" s="819"/>
    </row>
    <row r="460" spans="1:12" s="801" customFormat="1">
      <c r="A460" s="795"/>
      <c r="B460" s="818"/>
      <c r="C460" s="819"/>
      <c r="D460" s="819"/>
      <c r="E460" s="818"/>
      <c r="F460" s="819"/>
      <c r="G460" s="819"/>
      <c r="H460" s="819"/>
      <c r="I460" s="818"/>
      <c r="J460" s="818"/>
      <c r="K460" s="819"/>
      <c r="L460" s="819"/>
    </row>
    <row r="461" spans="1:12" s="801" customFormat="1">
      <c r="A461" s="795"/>
      <c r="B461" s="818"/>
      <c r="C461" s="818"/>
      <c r="D461" s="818"/>
      <c r="E461" s="818"/>
      <c r="F461" s="818"/>
      <c r="G461" s="818"/>
      <c r="H461" s="818"/>
      <c r="I461" s="818"/>
      <c r="J461" s="818"/>
      <c r="K461" s="818"/>
      <c r="L461" s="818"/>
    </row>
    <row r="462" spans="1:12" s="801" customFormat="1">
      <c r="A462" s="795"/>
      <c r="B462" s="818"/>
      <c r="C462" s="818"/>
      <c r="D462" s="818"/>
      <c r="E462" s="818"/>
      <c r="F462" s="818"/>
      <c r="G462" s="818"/>
      <c r="H462" s="818"/>
      <c r="I462" s="818"/>
      <c r="J462" s="818"/>
      <c r="K462" s="818"/>
      <c r="L462" s="818"/>
    </row>
    <row r="463" spans="1:12" s="801" customFormat="1">
      <c r="A463" s="795"/>
      <c r="B463" s="818"/>
      <c r="C463" s="818"/>
      <c r="D463" s="818"/>
      <c r="E463" s="818"/>
      <c r="F463" s="818"/>
      <c r="G463" s="818"/>
      <c r="H463" s="818"/>
      <c r="I463" s="818"/>
      <c r="J463" s="818"/>
      <c r="K463" s="818"/>
      <c r="L463" s="818"/>
    </row>
    <row r="464" spans="1:12" s="801" customFormat="1">
      <c r="A464" s="795"/>
      <c r="B464" s="818"/>
      <c r="C464" s="818"/>
      <c r="D464" s="818"/>
      <c r="E464" s="818"/>
      <c r="F464" s="818"/>
      <c r="G464" s="818"/>
      <c r="H464" s="818"/>
      <c r="I464" s="818"/>
      <c r="J464" s="818"/>
      <c r="K464" s="818"/>
      <c r="L464" s="818"/>
    </row>
    <row r="465" spans="1:12" s="801" customFormat="1">
      <c r="A465" s="795"/>
      <c r="B465" s="818"/>
      <c r="C465" s="818"/>
      <c r="D465" s="818"/>
      <c r="E465" s="818"/>
      <c r="F465" s="818"/>
      <c r="G465" s="818"/>
      <c r="H465" s="818"/>
      <c r="I465" s="818"/>
      <c r="J465" s="818"/>
      <c r="K465" s="818"/>
      <c r="L465" s="818"/>
    </row>
    <row r="466" spans="1:12" s="801" customFormat="1">
      <c r="A466" s="795"/>
      <c r="B466" s="818"/>
      <c r="C466" s="818"/>
      <c r="D466" s="818"/>
      <c r="E466" s="818"/>
      <c r="F466" s="818"/>
      <c r="G466" s="818"/>
      <c r="H466" s="818"/>
      <c r="I466" s="818"/>
      <c r="J466" s="818"/>
      <c r="K466" s="818"/>
      <c r="L466" s="818"/>
    </row>
    <row r="467" spans="1:12" s="801" customFormat="1">
      <c r="A467" s="795"/>
      <c r="B467" s="818"/>
      <c r="C467" s="818"/>
      <c r="D467" s="818"/>
      <c r="E467" s="818"/>
      <c r="F467" s="818"/>
      <c r="G467" s="818"/>
      <c r="H467" s="818"/>
      <c r="I467" s="818"/>
      <c r="J467" s="818"/>
      <c r="K467" s="819"/>
      <c r="L467" s="819"/>
    </row>
    <row r="468" spans="1:12" s="801" customFormat="1">
      <c r="A468" s="795"/>
      <c r="B468" s="818"/>
      <c r="C468" s="818"/>
      <c r="D468" s="818"/>
      <c r="E468" s="818"/>
      <c r="F468" s="818"/>
      <c r="G468" s="818"/>
      <c r="H468" s="818"/>
      <c r="I468" s="818"/>
      <c r="J468" s="818"/>
      <c r="K468" s="818"/>
      <c r="L468" s="818"/>
    </row>
    <row r="469" spans="1:12" s="801" customFormat="1">
      <c r="A469" s="795"/>
      <c r="B469" s="818"/>
      <c r="C469" s="818"/>
      <c r="D469" s="818"/>
      <c r="E469" s="818"/>
      <c r="F469" s="818"/>
      <c r="G469" s="818"/>
      <c r="H469" s="818"/>
      <c r="I469" s="818"/>
      <c r="J469" s="818"/>
      <c r="K469" s="818"/>
      <c r="L469" s="818"/>
    </row>
    <row r="470" spans="1:12" s="801" customFormat="1">
      <c r="A470" s="795"/>
      <c r="B470" s="818"/>
      <c r="C470" s="818"/>
      <c r="D470" s="818"/>
      <c r="E470" s="818"/>
      <c r="F470" s="818"/>
      <c r="G470" s="818"/>
      <c r="H470" s="818"/>
      <c r="I470" s="818"/>
      <c r="J470" s="818"/>
      <c r="K470" s="818"/>
      <c r="L470" s="818"/>
    </row>
    <row r="471" spans="1:12" s="801" customFormat="1">
      <c r="A471" s="795"/>
      <c r="B471" s="818"/>
      <c r="C471" s="818"/>
      <c r="D471" s="818"/>
      <c r="E471" s="818"/>
      <c r="F471" s="818"/>
      <c r="G471" s="818"/>
      <c r="H471" s="818"/>
      <c r="I471" s="818"/>
      <c r="J471" s="818"/>
      <c r="K471" s="818"/>
      <c r="L471" s="818"/>
    </row>
    <row r="472" spans="1:12" s="801" customFormat="1">
      <c r="A472" s="795"/>
      <c r="B472" s="818"/>
      <c r="C472" s="818"/>
      <c r="D472" s="818"/>
      <c r="E472" s="818"/>
      <c r="F472" s="818"/>
      <c r="G472" s="818"/>
      <c r="H472" s="818"/>
      <c r="I472" s="818"/>
      <c r="J472" s="818"/>
      <c r="K472" s="818"/>
      <c r="L472" s="818"/>
    </row>
    <row r="473" spans="1:12" s="801" customFormat="1">
      <c r="A473" s="795"/>
      <c r="B473" s="818"/>
      <c r="C473" s="819"/>
      <c r="D473" s="819"/>
      <c r="E473" s="818"/>
      <c r="F473" s="818"/>
      <c r="G473" s="819"/>
      <c r="H473" s="819"/>
      <c r="I473" s="818"/>
      <c r="J473" s="818"/>
      <c r="K473" s="818"/>
      <c r="L473" s="818"/>
    </row>
    <row r="474" spans="1:12" s="801" customFormat="1">
      <c r="A474" s="795"/>
      <c r="B474" s="818"/>
      <c r="C474" s="818"/>
      <c r="D474" s="818"/>
      <c r="E474" s="818"/>
      <c r="F474" s="818"/>
      <c r="G474" s="818"/>
      <c r="H474" s="818"/>
      <c r="I474" s="818"/>
      <c r="J474" s="818"/>
      <c r="K474" s="818"/>
      <c r="L474" s="818"/>
    </row>
    <row r="475" spans="1:12" s="801" customFormat="1">
      <c r="A475" s="795"/>
      <c r="B475" s="818"/>
      <c r="C475" s="818"/>
      <c r="D475" s="818"/>
      <c r="E475" s="818"/>
      <c r="F475" s="818"/>
      <c r="G475" s="818"/>
      <c r="H475" s="818"/>
      <c r="I475" s="818"/>
      <c r="J475" s="818"/>
      <c r="K475" s="818"/>
      <c r="L475" s="818"/>
    </row>
    <row r="476" spans="1:12" s="801" customFormat="1">
      <c r="A476" s="795"/>
      <c r="B476" s="818"/>
      <c r="C476" s="818"/>
      <c r="D476" s="818"/>
      <c r="E476" s="818"/>
      <c r="F476" s="818"/>
      <c r="G476" s="818"/>
      <c r="H476" s="818"/>
      <c r="I476" s="818"/>
      <c r="J476" s="818"/>
      <c r="K476" s="818"/>
      <c r="L476" s="818"/>
    </row>
    <row r="477" spans="1:12" s="801" customFormat="1">
      <c r="A477" s="795"/>
      <c r="B477" s="818"/>
      <c r="C477" s="818"/>
      <c r="D477" s="818"/>
      <c r="E477" s="818"/>
      <c r="F477" s="818"/>
      <c r="G477" s="818"/>
      <c r="H477" s="818"/>
      <c r="I477" s="818"/>
      <c r="J477" s="818"/>
      <c r="K477" s="819"/>
      <c r="L477" s="819"/>
    </row>
    <row r="478" spans="1:12" s="801" customFormat="1">
      <c r="A478" s="795"/>
      <c r="B478" s="818"/>
      <c r="C478" s="818"/>
      <c r="D478" s="818"/>
      <c r="E478" s="818"/>
      <c r="F478" s="818"/>
      <c r="G478" s="818"/>
      <c r="H478" s="818"/>
      <c r="I478" s="818"/>
      <c r="J478" s="818"/>
      <c r="K478" s="818"/>
      <c r="L478" s="818"/>
    </row>
    <row r="479" spans="1:12" s="801" customFormat="1">
      <c r="A479" s="795"/>
      <c r="B479" s="818"/>
      <c r="C479" s="818"/>
      <c r="D479" s="818"/>
      <c r="E479" s="818"/>
      <c r="F479" s="818"/>
      <c r="G479" s="818"/>
      <c r="H479" s="818"/>
      <c r="I479" s="818"/>
      <c r="J479" s="818"/>
      <c r="K479" s="819"/>
      <c r="L479" s="819"/>
    </row>
    <row r="480" spans="1:12" s="801" customFormat="1">
      <c r="A480" s="795"/>
      <c r="B480" s="818"/>
      <c r="C480" s="818"/>
      <c r="D480" s="818"/>
      <c r="E480" s="818"/>
      <c r="F480" s="818"/>
      <c r="G480" s="818"/>
      <c r="H480" s="818"/>
      <c r="I480" s="818"/>
      <c r="J480" s="818"/>
      <c r="K480" s="818"/>
      <c r="L480" s="818"/>
    </row>
    <row r="481" spans="1:12" s="801" customFormat="1">
      <c r="A481" s="795"/>
      <c r="B481" s="818"/>
      <c r="C481" s="818"/>
      <c r="D481" s="818"/>
      <c r="E481" s="818"/>
      <c r="F481" s="818"/>
      <c r="G481" s="818"/>
      <c r="H481" s="818"/>
      <c r="I481" s="818"/>
      <c r="J481" s="818"/>
      <c r="K481" s="818"/>
      <c r="L481" s="818"/>
    </row>
    <row r="482" spans="1:12" s="801" customFormat="1">
      <c r="A482" s="795"/>
      <c r="B482" s="818"/>
      <c r="C482" s="818"/>
      <c r="D482" s="818"/>
      <c r="E482" s="818"/>
      <c r="F482" s="818"/>
      <c r="G482" s="818"/>
      <c r="H482" s="818"/>
      <c r="I482" s="818"/>
      <c r="J482" s="818"/>
      <c r="K482" s="818"/>
      <c r="L482" s="818"/>
    </row>
    <row r="483" spans="1:12" s="801" customFormat="1">
      <c r="A483" s="795"/>
      <c r="B483" s="818"/>
      <c r="C483" s="818"/>
      <c r="D483" s="818"/>
      <c r="E483" s="818"/>
      <c r="F483" s="818"/>
      <c r="G483" s="818"/>
      <c r="H483" s="818"/>
      <c r="I483" s="818"/>
      <c r="J483" s="818"/>
      <c r="K483" s="818"/>
      <c r="L483" s="818"/>
    </row>
    <row r="484" spans="1:12" s="801" customFormat="1">
      <c r="A484" s="795"/>
      <c r="B484" s="818"/>
      <c r="C484" s="818"/>
      <c r="D484" s="818"/>
      <c r="E484" s="818"/>
      <c r="F484" s="818"/>
      <c r="G484" s="818"/>
      <c r="H484" s="818"/>
      <c r="I484" s="818"/>
      <c r="J484" s="818"/>
      <c r="K484" s="818"/>
      <c r="L484" s="818"/>
    </row>
    <row r="485" spans="1:12" s="801" customFormat="1">
      <c r="A485" s="795"/>
      <c r="B485" s="818"/>
      <c r="C485" s="818"/>
      <c r="D485" s="818"/>
      <c r="E485" s="818"/>
      <c r="F485" s="818"/>
      <c r="G485" s="818"/>
      <c r="H485" s="818"/>
      <c r="I485" s="818"/>
      <c r="J485" s="818"/>
      <c r="K485" s="818"/>
      <c r="L485" s="818"/>
    </row>
    <row r="486" spans="1:12" s="801" customFormat="1">
      <c r="A486" s="795"/>
      <c r="B486" s="818"/>
      <c r="C486" s="818"/>
      <c r="D486" s="818"/>
      <c r="E486" s="818"/>
      <c r="F486" s="818"/>
      <c r="G486" s="818"/>
      <c r="H486" s="818"/>
      <c r="I486" s="818"/>
      <c r="J486" s="818"/>
      <c r="K486" s="818"/>
      <c r="L486" s="818"/>
    </row>
    <row r="487" spans="1:12" s="801" customFormat="1">
      <c r="A487" s="795"/>
      <c r="B487" s="818"/>
      <c r="C487" s="818"/>
      <c r="D487" s="818"/>
      <c r="E487" s="818"/>
      <c r="F487" s="818"/>
      <c r="G487" s="818"/>
      <c r="H487" s="818"/>
      <c r="I487" s="818"/>
      <c r="J487" s="818"/>
      <c r="K487" s="818"/>
      <c r="L487" s="818"/>
    </row>
    <row r="488" spans="1:12" s="801" customFormat="1">
      <c r="A488" s="795"/>
      <c r="B488" s="818"/>
      <c r="C488" s="818"/>
      <c r="D488" s="818"/>
      <c r="E488" s="818"/>
      <c r="F488" s="818"/>
      <c r="G488" s="818"/>
      <c r="H488" s="818"/>
      <c r="I488" s="818"/>
      <c r="J488" s="818"/>
      <c r="K488" s="818"/>
      <c r="L488" s="818"/>
    </row>
    <row r="489" spans="1:12" s="801" customFormat="1">
      <c r="A489" s="795"/>
      <c r="B489" s="818"/>
      <c r="C489" s="818"/>
      <c r="D489" s="818"/>
      <c r="E489" s="818"/>
      <c r="F489" s="818"/>
      <c r="G489" s="818"/>
      <c r="H489" s="818"/>
      <c r="I489" s="818"/>
      <c r="J489" s="818"/>
      <c r="K489" s="818"/>
      <c r="L489" s="818"/>
    </row>
    <row r="490" spans="1:12" s="801" customFormat="1">
      <c r="B490" s="823"/>
      <c r="C490" s="823"/>
      <c r="D490" s="823"/>
      <c r="E490" s="823"/>
      <c r="F490" s="823"/>
      <c r="G490" s="823"/>
      <c r="H490" s="823"/>
      <c r="I490" s="823"/>
      <c r="J490" s="823"/>
      <c r="K490" s="823"/>
      <c r="L490" s="823"/>
    </row>
    <row r="491" spans="1:12" s="801" customFormat="1">
      <c r="B491" s="823"/>
      <c r="C491" s="823"/>
      <c r="D491" s="823"/>
      <c r="E491" s="823"/>
      <c r="F491" s="823"/>
      <c r="G491" s="823"/>
      <c r="H491" s="823"/>
      <c r="I491" s="823"/>
      <c r="J491" s="823"/>
      <c r="K491" s="823"/>
      <c r="L491" s="823"/>
    </row>
    <row r="492" spans="1:12" s="801" customFormat="1">
      <c r="B492" s="823"/>
      <c r="C492" s="823"/>
      <c r="D492" s="823"/>
      <c r="E492" s="823"/>
      <c r="F492" s="823"/>
      <c r="G492" s="823"/>
      <c r="H492" s="823"/>
      <c r="I492" s="823"/>
      <c r="J492" s="823"/>
      <c r="K492" s="823"/>
      <c r="L492" s="823"/>
    </row>
    <row r="493" spans="1:12" s="801" customFormat="1">
      <c r="B493" s="823"/>
      <c r="C493" s="823"/>
      <c r="D493" s="823"/>
      <c r="E493" s="823"/>
      <c r="F493" s="823"/>
      <c r="G493" s="823"/>
      <c r="H493" s="823"/>
      <c r="I493" s="823"/>
      <c r="J493" s="823"/>
      <c r="K493" s="823"/>
      <c r="L493" s="823"/>
    </row>
    <row r="494" spans="1:12" s="801" customFormat="1">
      <c r="B494" s="823"/>
      <c r="C494" s="823"/>
      <c r="D494" s="823"/>
      <c r="E494" s="823"/>
      <c r="F494" s="823"/>
      <c r="G494" s="823"/>
      <c r="H494" s="823"/>
      <c r="I494" s="823"/>
      <c r="J494" s="823"/>
      <c r="K494" s="823"/>
      <c r="L494" s="823"/>
    </row>
    <row r="495" spans="1:12" s="801" customFormat="1">
      <c r="B495" s="823"/>
      <c r="C495" s="823"/>
      <c r="D495" s="823"/>
      <c r="E495" s="823"/>
      <c r="F495" s="823"/>
      <c r="G495" s="823"/>
      <c r="H495" s="823"/>
      <c r="I495" s="823"/>
      <c r="J495" s="823"/>
      <c r="K495" s="823"/>
      <c r="L495" s="823"/>
    </row>
    <row r="496" spans="1:12" s="801" customFormat="1">
      <c r="B496" s="823"/>
      <c r="C496" s="823"/>
      <c r="D496" s="823"/>
      <c r="E496" s="823"/>
      <c r="F496" s="823"/>
      <c r="G496" s="823"/>
      <c r="H496" s="823"/>
      <c r="I496" s="823"/>
      <c r="J496" s="823"/>
      <c r="K496" s="823"/>
      <c r="L496" s="823"/>
    </row>
    <row r="497" spans="2:12" s="801" customFormat="1">
      <c r="B497" s="823"/>
      <c r="C497" s="823"/>
      <c r="D497" s="823"/>
      <c r="E497" s="823"/>
      <c r="F497" s="823"/>
      <c r="G497" s="823"/>
      <c r="H497" s="823"/>
      <c r="I497" s="823"/>
      <c r="J497" s="823"/>
      <c r="K497" s="823"/>
      <c r="L497" s="823"/>
    </row>
    <row r="498" spans="2:12" s="801" customFormat="1">
      <c r="B498" s="823"/>
      <c r="C498" s="823"/>
      <c r="D498" s="823"/>
      <c r="E498" s="823"/>
      <c r="F498" s="823"/>
      <c r="G498" s="823"/>
      <c r="H498" s="823"/>
      <c r="I498" s="823"/>
      <c r="J498" s="823"/>
      <c r="K498" s="823"/>
      <c r="L498" s="823"/>
    </row>
    <row r="499" spans="2:12" s="801" customFormat="1">
      <c r="B499" s="823"/>
      <c r="C499" s="823"/>
      <c r="D499" s="823"/>
      <c r="E499" s="823"/>
      <c r="F499" s="823"/>
      <c r="G499" s="823"/>
      <c r="H499" s="823"/>
      <c r="I499" s="823"/>
      <c r="J499" s="823"/>
      <c r="K499" s="823"/>
      <c r="L499" s="823"/>
    </row>
    <row r="500" spans="2:12" s="801" customFormat="1">
      <c r="B500" s="823"/>
      <c r="C500" s="823"/>
      <c r="D500" s="823"/>
      <c r="E500" s="823"/>
      <c r="F500" s="823"/>
      <c r="G500" s="823"/>
      <c r="H500" s="823"/>
      <c r="I500" s="823"/>
      <c r="J500" s="823"/>
      <c r="K500" s="823"/>
      <c r="L500" s="823"/>
    </row>
    <row r="501" spans="2:12" s="801" customFormat="1">
      <c r="B501" s="823"/>
      <c r="C501" s="823"/>
      <c r="D501" s="823"/>
      <c r="E501" s="823"/>
      <c r="F501" s="823"/>
      <c r="G501" s="823"/>
      <c r="H501" s="823"/>
      <c r="I501" s="823"/>
      <c r="J501" s="823"/>
      <c r="K501" s="823"/>
      <c r="L501" s="823"/>
    </row>
    <row r="502" spans="2:12" s="801" customFormat="1">
      <c r="B502" s="823"/>
      <c r="C502" s="823"/>
      <c r="D502" s="823"/>
      <c r="E502" s="823"/>
      <c r="F502" s="823"/>
      <c r="G502" s="823"/>
      <c r="H502" s="823"/>
      <c r="I502" s="823"/>
      <c r="J502" s="823"/>
      <c r="K502" s="823"/>
      <c r="L502" s="823"/>
    </row>
    <row r="503" spans="2:12" s="801" customFormat="1">
      <c r="B503" s="823"/>
      <c r="C503" s="823"/>
      <c r="D503" s="823"/>
      <c r="E503" s="823"/>
      <c r="F503" s="823"/>
      <c r="G503" s="823"/>
      <c r="H503" s="823"/>
      <c r="I503" s="823"/>
      <c r="J503" s="823"/>
      <c r="K503" s="823"/>
      <c r="L503" s="823"/>
    </row>
    <row r="504" spans="2:12" s="801" customFormat="1">
      <c r="B504" s="823"/>
      <c r="C504" s="823"/>
      <c r="D504" s="823"/>
      <c r="E504" s="823"/>
      <c r="F504" s="823"/>
      <c r="G504" s="823"/>
      <c r="H504" s="823"/>
      <c r="I504" s="823"/>
      <c r="J504" s="823"/>
      <c r="K504" s="823"/>
      <c r="L504" s="823"/>
    </row>
    <row r="505" spans="2:12" s="801" customFormat="1">
      <c r="B505" s="823"/>
      <c r="C505" s="823"/>
      <c r="D505" s="823"/>
      <c r="E505" s="823"/>
      <c r="F505" s="823"/>
      <c r="G505" s="823"/>
      <c r="H505" s="823"/>
      <c r="I505" s="823"/>
      <c r="J505" s="823"/>
      <c r="K505" s="823"/>
      <c r="L505" s="823"/>
    </row>
    <row r="506" spans="2:12" s="801" customFormat="1">
      <c r="B506" s="823"/>
      <c r="C506" s="823"/>
      <c r="D506" s="823"/>
      <c r="E506" s="823"/>
      <c r="F506" s="823"/>
      <c r="G506" s="823"/>
      <c r="H506" s="823"/>
      <c r="I506" s="823"/>
      <c r="J506" s="823"/>
      <c r="K506" s="823"/>
      <c r="L506" s="823"/>
    </row>
    <row r="507" spans="2:12" s="801" customFormat="1">
      <c r="B507" s="823"/>
      <c r="C507" s="823"/>
      <c r="D507" s="823"/>
      <c r="E507" s="823"/>
      <c r="F507" s="823"/>
      <c r="G507" s="823"/>
      <c r="H507" s="823"/>
      <c r="I507" s="823"/>
      <c r="J507" s="823"/>
      <c r="K507" s="823"/>
      <c r="L507" s="823"/>
    </row>
    <row r="508" spans="2:12" s="801" customFormat="1">
      <c r="B508" s="823"/>
      <c r="C508" s="823"/>
      <c r="D508" s="823"/>
      <c r="E508" s="823"/>
      <c r="F508" s="823"/>
      <c r="G508" s="823"/>
      <c r="H508" s="823"/>
      <c r="I508" s="823"/>
      <c r="J508" s="823"/>
      <c r="K508" s="823"/>
      <c r="L508" s="823"/>
    </row>
    <row r="509" spans="2:12" s="801" customFormat="1">
      <c r="B509" s="823"/>
      <c r="C509" s="823"/>
      <c r="D509" s="823"/>
      <c r="E509" s="823"/>
      <c r="F509" s="823"/>
      <c r="G509" s="823"/>
      <c r="H509" s="823"/>
      <c r="I509" s="823"/>
      <c r="J509" s="823"/>
      <c r="K509" s="823"/>
      <c r="L509" s="823"/>
    </row>
    <row r="510" spans="2:12" s="801" customFormat="1">
      <c r="B510" s="823"/>
      <c r="C510" s="823"/>
      <c r="D510" s="823"/>
      <c r="E510" s="823"/>
      <c r="F510" s="823"/>
      <c r="G510" s="823"/>
      <c r="H510" s="823"/>
      <c r="I510" s="823"/>
      <c r="J510" s="823"/>
      <c r="K510" s="823"/>
      <c r="L510" s="823"/>
    </row>
    <row r="511" spans="2:12" s="801" customFormat="1">
      <c r="B511" s="823"/>
      <c r="C511" s="823"/>
      <c r="D511" s="823"/>
      <c r="E511" s="823"/>
      <c r="F511" s="823"/>
      <c r="G511" s="823"/>
      <c r="H511" s="823"/>
      <c r="I511" s="823"/>
      <c r="J511" s="823"/>
      <c r="K511" s="823"/>
      <c r="L511" s="823"/>
    </row>
    <row r="512" spans="2:12" s="801" customFormat="1">
      <c r="B512" s="823"/>
      <c r="C512" s="823"/>
      <c r="D512" s="823"/>
      <c r="E512" s="823"/>
      <c r="F512" s="823"/>
      <c r="G512" s="823"/>
      <c r="H512" s="823"/>
      <c r="I512" s="823"/>
      <c r="J512" s="823"/>
      <c r="K512" s="823"/>
      <c r="L512" s="823"/>
    </row>
    <row r="513" spans="2:12" s="801" customFormat="1">
      <c r="B513" s="823"/>
      <c r="C513" s="823"/>
      <c r="D513" s="823"/>
      <c r="E513" s="823"/>
      <c r="F513" s="823"/>
      <c r="G513" s="823"/>
      <c r="H513" s="823"/>
      <c r="I513" s="823"/>
      <c r="J513" s="823"/>
      <c r="K513" s="823"/>
      <c r="L513" s="823"/>
    </row>
    <row r="514" spans="2:12" s="801" customFormat="1">
      <c r="B514" s="823"/>
      <c r="C514" s="823"/>
      <c r="D514" s="823"/>
      <c r="E514" s="823"/>
      <c r="F514" s="823"/>
      <c r="G514" s="823"/>
      <c r="H514" s="823"/>
      <c r="I514" s="823"/>
      <c r="J514" s="823"/>
      <c r="K514" s="823"/>
      <c r="L514" s="823"/>
    </row>
    <row r="515" spans="2:12" s="801" customFormat="1">
      <c r="B515" s="823"/>
      <c r="C515" s="823"/>
      <c r="D515" s="823"/>
      <c r="E515" s="823"/>
      <c r="F515" s="823"/>
      <c r="G515" s="823"/>
      <c r="H515" s="823"/>
      <c r="I515" s="823"/>
      <c r="J515" s="823"/>
      <c r="K515" s="823"/>
      <c r="L515" s="823"/>
    </row>
    <row r="516" spans="2:12" s="801" customFormat="1">
      <c r="B516" s="823"/>
      <c r="C516" s="823"/>
      <c r="D516" s="823"/>
      <c r="E516" s="823"/>
      <c r="F516" s="823"/>
      <c r="G516" s="823"/>
      <c r="H516" s="823"/>
      <c r="I516" s="823"/>
      <c r="J516" s="823"/>
      <c r="K516" s="823"/>
      <c r="L516" s="823"/>
    </row>
    <row r="517" spans="2:12" s="801" customFormat="1">
      <c r="B517" s="823"/>
      <c r="C517" s="823"/>
      <c r="D517" s="823"/>
      <c r="E517" s="823"/>
      <c r="F517" s="823"/>
      <c r="G517" s="823"/>
      <c r="H517" s="823"/>
      <c r="I517" s="823"/>
      <c r="J517" s="823"/>
      <c r="K517" s="823"/>
      <c r="L517" s="823"/>
    </row>
    <row r="518" spans="2:12" s="801" customFormat="1">
      <c r="B518" s="823"/>
      <c r="C518" s="823"/>
      <c r="D518" s="823"/>
      <c r="E518" s="823"/>
      <c r="F518" s="823"/>
      <c r="G518" s="823"/>
      <c r="H518" s="823"/>
      <c r="I518" s="823"/>
      <c r="J518" s="823"/>
      <c r="K518" s="823"/>
      <c r="L518" s="823"/>
    </row>
    <row r="519" spans="2:12" s="801" customFormat="1">
      <c r="B519" s="823"/>
      <c r="C519" s="823"/>
      <c r="D519" s="823"/>
      <c r="E519" s="823"/>
      <c r="F519" s="823"/>
      <c r="G519" s="823"/>
      <c r="H519" s="823"/>
      <c r="I519" s="823"/>
      <c r="J519" s="823"/>
      <c r="K519" s="823"/>
      <c r="L519" s="823"/>
    </row>
    <row r="520" spans="2:12" s="801" customFormat="1">
      <c r="B520" s="823"/>
      <c r="C520" s="823"/>
      <c r="D520" s="823"/>
      <c r="E520" s="823"/>
      <c r="F520" s="823"/>
      <c r="G520" s="823"/>
      <c r="H520" s="823"/>
      <c r="I520" s="823"/>
      <c r="J520" s="823"/>
      <c r="K520" s="823"/>
      <c r="L520" s="823"/>
    </row>
    <row r="521" spans="2:12" s="801" customFormat="1">
      <c r="B521" s="823"/>
      <c r="C521" s="823"/>
      <c r="D521" s="823"/>
      <c r="E521" s="823"/>
      <c r="F521" s="823"/>
      <c r="G521" s="823"/>
      <c r="H521" s="823"/>
      <c r="I521" s="823"/>
      <c r="J521" s="823"/>
      <c r="K521" s="823"/>
      <c r="L521" s="823"/>
    </row>
    <row r="522" spans="2:12" s="801" customFormat="1">
      <c r="B522" s="823"/>
      <c r="C522" s="823"/>
      <c r="D522" s="823"/>
      <c r="E522" s="823"/>
      <c r="F522" s="823"/>
      <c r="G522" s="823"/>
      <c r="H522" s="823"/>
      <c r="I522" s="823"/>
      <c r="J522" s="823"/>
      <c r="K522" s="823"/>
      <c r="L522" s="823"/>
    </row>
    <row r="523" spans="2:12" s="801" customFormat="1">
      <c r="B523" s="823"/>
      <c r="C523" s="823"/>
      <c r="D523" s="823"/>
      <c r="E523" s="823"/>
      <c r="F523" s="823"/>
      <c r="G523" s="823"/>
      <c r="H523" s="823"/>
      <c r="I523" s="823"/>
      <c r="J523" s="823"/>
      <c r="K523" s="823"/>
      <c r="L523" s="823"/>
    </row>
    <row r="524" spans="2:12" s="801" customFormat="1">
      <c r="B524" s="823"/>
      <c r="C524" s="823"/>
      <c r="D524" s="823"/>
      <c r="E524" s="823"/>
      <c r="F524" s="823"/>
      <c r="G524" s="823"/>
      <c r="H524" s="823"/>
      <c r="I524" s="823"/>
      <c r="J524" s="823"/>
      <c r="K524" s="823"/>
      <c r="L524" s="823"/>
    </row>
    <row r="525" spans="2:12" s="801" customFormat="1">
      <c r="B525" s="823"/>
      <c r="C525" s="823"/>
      <c r="D525" s="823"/>
      <c r="E525" s="823"/>
      <c r="F525" s="823"/>
      <c r="G525" s="823"/>
      <c r="H525" s="823"/>
      <c r="I525" s="823"/>
      <c r="J525" s="823"/>
      <c r="K525" s="823"/>
      <c r="L525" s="823"/>
    </row>
    <row r="526" spans="2:12" s="801" customFormat="1">
      <c r="B526" s="823"/>
      <c r="C526" s="823"/>
      <c r="D526" s="823"/>
      <c r="E526" s="823"/>
      <c r="F526" s="823"/>
      <c r="G526" s="823"/>
      <c r="H526" s="823"/>
      <c r="I526" s="823"/>
      <c r="J526" s="823"/>
      <c r="K526" s="823"/>
      <c r="L526" s="823"/>
    </row>
    <row r="527" spans="2:12" s="801" customFormat="1">
      <c r="B527" s="823"/>
      <c r="C527" s="823"/>
      <c r="D527" s="823"/>
      <c r="E527" s="823"/>
      <c r="F527" s="823"/>
      <c r="G527" s="823"/>
      <c r="H527" s="823"/>
      <c r="I527" s="823"/>
      <c r="J527" s="823"/>
      <c r="K527" s="823"/>
      <c r="L527" s="823"/>
    </row>
    <row r="528" spans="2:12" s="801" customFormat="1">
      <c r="B528" s="823"/>
      <c r="C528" s="823"/>
      <c r="D528" s="823"/>
      <c r="E528" s="823"/>
      <c r="F528" s="823"/>
      <c r="G528" s="823"/>
      <c r="H528" s="823"/>
      <c r="I528" s="823"/>
      <c r="J528" s="823"/>
      <c r="K528" s="823"/>
      <c r="L528" s="823"/>
    </row>
    <row r="529" spans="2:12" s="801" customFormat="1">
      <c r="B529" s="823"/>
      <c r="C529" s="823"/>
      <c r="D529" s="823"/>
      <c r="E529" s="823"/>
      <c r="F529" s="823"/>
      <c r="G529" s="823"/>
      <c r="H529" s="823"/>
      <c r="I529" s="823"/>
      <c r="J529" s="823"/>
      <c r="K529" s="823"/>
      <c r="L529" s="823"/>
    </row>
    <row r="530" spans="2:12" s="801" customFormat="1">
      <c r="B530" s="823"/>
      <c r="C530" s="823"/>
      <c r="D530" s="823"/>
      <c r="E530" s="823"/>
      <c r="F530" s="823"/>
      <c r="G530" s="823"/>
      <c r="H530" s="823"/>
      <c r="I530" s="823"/>
      <c r="J530" s="823"/>
      <c r="K530" s="823"/>
      <c r="L530" s="823"/>
    </row>
    <row r="531" spans="2:12" s="801" customFormat="1">
      <c r="B531" s="823"/>
      <c r="C531" s="823"/>
      <c r="D531" s="823"/>
      <c r="E531" s="823"/>
      <c r="F531" s="823"/>
      <c r="G531" s="823"/>
      <c r="H531" s="823"/>
      <c r="I531" s="823"/>
      <c r="J531" s="823"/>
      <c r="K531" s="823"/>
      <c r="L531" s="823"/>
    </row>
    <row r="532" spans="2:12" s="801" customFormat="1">
      <c r="B532" s="823"/>
      <c r="C532" s="823"/>
      <c r="D532" s="823"/>
      <c r="E532" s="823"/>
      <c r="F532" s="823"/>
      <c r="G532" s="823"/>
      <c r="H532" s="823"/>
      <c r="I532" s="823"/>
      <c r="J532" s="823"/>
      <c r="K532" s="823"/>
      <c r="L532" s="823"/>
    </row>
    <row r="533" spans="2:12" s="801" customFormat="1">
      <c r="B533" s="823"/>
      <c r="C533" s="823"/>
      <c r="D533" s="823"/>
      <c r="E533" s="823"/>
      <c r="F533" s="823"/>
      <c r="G533" s="823"/>
      <c r="H533" s="823"/>
      <c r="I533" s="823"/>
      <c r="J533" s="823"/>
      <c r="K533" s="823"/>
      <c r="L533" s="823"/>
    </row>
    <row r="534" spans="2:12" s="801" customFormat="1">
      <c r="B534" s="823"/>
      <c r="C534" s="823"/>
      <c r="D534" s="823"/>
      <c r="E534" s="823"/>
      <c r="F534" s="823"/>
      <c r="G534" s="823"/>
      <c r="H534" s="823"/>
      <c r="I534" s="823"/>
      <c r="J534" s="823"/>
      <c r="K534" s="823"/>
      <c r="L534" s="823"/>
    </row>
    <row r="535" spans="2:12" s="801" customFormat="1">
      <c r="B535" s="823"/>
      <c r="C535" s="823"/>
      <c r="D535" s="823"/>
      <c r="E535" s="823"/>
      <c r="F535" s="823"/>
      <c r="G535" s="823"/>
      <c r="H535" s="823"/>
      <c r="I535" s="823"/>
      <c r="J535" s="823"/>
      <c r="K535" s="823"/>
      <c r="L535" s="823"/>
    </row>
    <row r="536" spans="2:12" s="801" customFormat="1">
      <c r="B536" s="823"/>
      <c r="C536" s="823"/>
      <c r="D536" s="823"/>
      <c r="E536" s="823"/>
      <c r="F536" s="823"/>
      <c r="G536" s="823"/>
      <c r="H536" s="823"/>
      <c r="I536" s="823"/>
      <c r="J536" s="823"/>
      <c r="K536" s="823"/>
      <c r="L536" s="823"/>
    </row>
    <row r="537" spans="2:12" s="801" customFormat="1">
      <c r="B537" s="823"/>
      <c r="C537" s="823"/>
      <c r="D537" s="823"/>
      <c r="E537" s="823"/>
      <c r="F537" s="823"/>
      <c r="G537" s="823"/>
      <c r="H537" s="823"/>
      <c r="I537" s="823"/>
      <c r="J537" s="823"/>
      <c r="K537" s="823"/>
      <c r="L537" s="823"/>
    </row>
    <row r="538" spans="2:12" s="801" customFormat="1">
      <c r="B538" s="823"/>
      <c r="C538" s="823"/>
      <c r="D538" s="823"/>
      <c r="E538" s="823"/>
      <c r="F538" s="823"/>
      <c r="G538" s="823"/>
      <c r="H538" s="823"/>
      <c r="I538" s="823"/>
      <c r="J538" s="823"/>
      <c r="K538" s="823"/>
      <c r="L538" s="823"/>
    </row>
    <row r="539" spans="2:12" s="801" customFormat="1">
      <c r="B539" s="823"/>
      <c r="C539" s="823"/>
      <c r="D539" s="823"/>
      <c r="E539" s="823"/>
      <c r="F539" s="823"/>
      <c r="G539" s="823"/>
      <c r="H539" s="823"/>
      <c r="I539" s="823"/>
      <c r="J539" s="823"/>
      <c r="K539" s="823"/>
      <c r="L539" s="823"/>
    </row>
    <row r="540" spans="2:12" s="801" customFormat="1">
      <c r="B540" s="823"/>
      <c r="C540" s="823"/>
      <c r="D540" s="823"/>
      <c r="E540" s="823"/>
      <c r="F540" s="823"/>
      <c r="G540" s="823"/>
      <c r="H540" s="823"/>
      <c r="I540" s="823"/>
      <c r="J540" s="823"/>
      <c r="K540" s="823"/>
      <c r="L540" s="823"/>
    </row>
    <row r="541" spans="2:12" s="801" customFormat="1">
      <c r="B541" s="823"/>
      <c r="C541" s="823"/>
      <c r="D541" s="823"/>
      <c r="E541" s="823"/>
      <c r="F541" s="823"/>
      <c r="G541" s="823"/>
      <c r="H541" s="823"/>
      <c r="I541" s="823"/>
      <c r="J541" s="823"/>
      <c r="K541" s="823"/>
      <c r="L541" s="823"/>
    </row>
    <row r="542" spans="2:12" s="801" customFormat="1">
      <c r="B542" s="823"/>
      <c r="C542" s="823"/>
      <c r="D542" s="823"/>
      <c r="E542" s="823"/>
      <c r="F542" s="823"/>
      <c r="G542" s="823"/>
      <c r="H542" s="823"/>
      <c r="I542" s="823"/>
      <c r="J542" s="823"/>
      <c r="K542" s="823"/>
      <c r="L542" s="823"/>
    </row>
    <row r="543" spans="2:12" s="801" customFormat="1">
      <c r="B543" s="823"/>
      <c r="C543" s="823"/>
      <c r="D543" s="823"/>
      <c r="E543" s="823"/>
      <c r="F543" s="823"/>
      <c r="G543" s="823"/>
      <c r="H543" s="823"/>
      <c r="I543" s="823"/>
      <c r="J543" s="823"/>
      <c r="K543" s="823"/>
      <c r="L543" s="823"/>
    </row>
    <row r="544" spans="2:12" s="801" customFormat="1">
      <c r="B544" s="823"/>
      <c r="C544" s="823"/>
      <c r="D544" s="823"/>
      <c r="E544" s="823"/>
      <c r="F544" s="823"/>
      <c r="G544" s="823"/>
      <c r="H544" s="823"/>
      <c r="I544" s="823"/>
      <c r="J544" s="823"/>
      <c r="K544" s="823"/>
      <c r="L544" s="823"/>
    </row>
    <row r="545" spans="2:12" s="801" customFormat="1">
      <c r="B545" s="823"/>
      <c r="C545" s="823"/>
      <c r="D545" s="823"/>
      <c r="E545" s="823"/>
      <c r="F545" s="823"/>
      <c r="G545" s="823"/>
      <c r="H545" s="823"/>
      <c r="I545" s="823"/>
      <c r="J545" s="823"/>
      <c r="K545" s="823"/>
      <c r="L545" s="823"/>
    </row>
    <row r="546" spans="2:12" s="801" customFormat="1">
      <c r="B546" s="823"/>
      <c r="C546" s="823"/>
      <c r="D546" s="823"/>
      <c r="E546" s="823"/>
      <c r="F546" s="823"/>
      <c r="G546" s="823"/>
      <c r="H546" s="823"/>
      <c r="I546" s="823"/>
      <c r="J546" s="823"/>
      <c r="K546" s="823"/>
      <c r="L546" s="823"/>
    </row>
    <row r="547" spans="2:12" s="801" customFormat="1">
      <c r="B547" s="823"/>
      <c r="C547" s="823"/>
      <c r="D547" s="823"/>
      <c r="E547" s="823"/>
      <c r="F547" s="823"/>
      <c r="G547" s="823"/>
      <c r="H547" s="823"/>
      <c r="I547" s="823"/>
      <c r="J547" s="823"/>
      <c r="K547" s="823"/>
      <c r="L547" s="823"/>
    </row>
    <row r="548" spans="2:12" s="801" customFormat="1">
      <c r="B548" s="823"/>
      <c r="C548" s="823"/>
      <c r="D548" s="823"/>
      <c r="E548" s="823"/>
      <c r="F548" s="823"/>
      <c r="G548" s="823"/>
      <c r="H548" s="823"/>
      <c r="I548" s="823"/>
      <c r="J548" s="823"/>
      <c r="K548" s="823"/>
      <c r="L548" s="823"/>
    </row>
    <row r="549" spans="2:12" s="801" customFormat="1">
      <c r="B549" s="823"/>
      <c r="C549" s="823"/>
      <c r="D549" s="823"/>
      <c r="E549" s="823"/>
      <c r="F549" s="823"/>
      <c r="G549" s="823"/>
      <c r="H549" s="823"/>
      <c r="I549" s="823"/>
      <c r="J549" s="823"/>
      <c r="K549" s="823"/>
      <c r="L549" s="823"/>
    </row>
    <row r="550" spans="2:12" s="801" customFormat="1">
      <c r="B550" s="823"/>
      <c r="C550" s="823"/>
      <c r="D550" s="823"/>
      <c r="E550" s="823"/>
      <c r="F550" s="823"/>
      <c r="G550" s="823"/>
      <c r="H550" s="823"/>
      <c r="I550" s="823"/>
      <c r="J550" s="823"/>
      <c r="K550" s="823"/>
      <c r="L550" s="823"/>
    </row>
    <row r="551" spans="2:12" s="801" customFormat="1">
      <c r="B551" s="823"/>
      <c r="C551" s="823"/>
      <c r="D551" s="823"/>
      <c r="E551" s="823"/>
      <c r="F551" s="823"/>
      <c r="G551" s="823"/>
      <c r="H551" s="823"/>
      <c r="I551" s="823"/>
      <c r="J551" s="823"/>
      <c r="K551" s="823"/>
      <c r="L551" s="823"/>
    </row>
    <row r="552" spans="2:12" s="801" customFormat="1">
      <c r="B552" s="823"/>
      <c r="C552" s="823"/>
      <c r="D552" s="823"/>
      <c r="E552" s="823"/>
      <c r="F552" s="823"/>
      <c r="G552" s="823"/>
      <c r="H552" s="823"/>
      <c r="I552" s="823"/>
      <c r="J552" s="823"/>
      <c r="K552" s="823"/>
      <c r="L552" s="823"/>
    </row>
    <row r="553" spans="2:12" s="801" customFormat="1">
      <c r="B553" s="823"/>
      <c r="C553" s="823"/>
      <c r="D553" s="823"/>
      <c r="E553" s="823"/>
      <c r="F553" s="823"/>
      <c r="G553" s="823"/>
      <c r="H553" s="823"/>
      <c r="I553" s="823"/>
      <c r="J553" s="823"/>
      <c r="K553" s="823"/>
      <c r="L553" s="823"/>
    </row>
    <row r="554" spans="2:12" s="801" customFormat="1">
      <c r="B554" s="823"/>
      <c r="C554" s="823"/>
      <c r="D554" s="823"/>
      <c r="E554" s="823"/>
      <c r="F554" s="823"/>
      <c r="G554" s="823"/>
      <c r="H554" s="823"/>
      <c r="I554" s="823"/>
      <c r="J554" s="823"/>
      <c r="K554" s="823"/>
      <c r="L554" s="823"/>
    </row>
    <row r="555" spans="2:12" s="801" customFormat="1">
      <c r="B555" s="823"/>
      <c r="C555" s="823"/>
      <c r="D555" s="823"/>
      <c r="E555" s="823"/>
      <c r="F555" s="823"/>
      <c r="G555" s="823"/>
      <c r="H555" s="823"/>
      <c r="I555" s="823"/>
      <c r="J555" s="823"/>
      <c r="K555" s="823"/>
      <c r="L555" s="823"/>
    </row>
    <row r="556" spans="2:12" s="801" customFormat="1">
      <c r="B556" s="823"/>
      <c r="C556" s="823"/>
      <c r="D556" s="823"/>
      <c r="E556" s="823"/>
      <c r="F556" s="823"/>
      <c r="G556" s="823"/>
      <c r="H556" s="823"/>
      <c r="I556" s="823"/>
      <c r="J556" s="823"/>
      <c r="K556" s="823"/>
      <c r="L556" s="823"/>
    </row>
    <row r="557" spans="2:12" s="801" customFormat="1">
      <c r="B557" s="823"/>
      <c r="C557" s="823"/>
      <c r="D557" s="823"/>
      <c r="E557" s="823"/>
      <c r="F557" s="823"/>
      <c r="G557" s="823"/>
      <c r="H557" s="823"/>
      <c r="I557" s="823"/>
      <c r="J557" s="823"/>
      <c r="K557" s="823"/>
      <c r="L557" s="823"/>
    </row>
    <row r="558" spans="2:12" s="801" customFormat="1">
      <c r="B558" s="823"/>
      <c r="C558" s="823"/>
      <c r="D558" s="823"/>
      <c r="E558" s="823"/>
      <c r="F558" s="823"/>
      <c r="G558" s="823"/>
      <c r="H558" s="823"/>
      <c r="I558" s="823"/>
      <c r="J558" s="823"/>
      <c r="K558" s="823"/>
      <c r="L558" s="823"/>
    </row>
    <row r="559" spans="2:12" s="801" customFormat="1">
      <c r="B559" s="823"/>
      <c r="C559" s="823"/>
      <c r="D559" s="823"/>
      <c r="E559" s="823"/>
      <c r="F559" s="823"/>
      <c r="G559" s="823"/>
      <c r="H559" s="823"/>
      <c r="I559" s="823"/>
      <c r="J559" s="823"/>
      <c r="K559" s="823"/>
      <c r="L559" s="823"/>
    </row>
    <row r="560" spans="2:12" s="801" customFormat="1">
      <c r="B560" s="823"/>
      <c r="C560" s="823"/>
      <c r="D560" s="823"/>
      <c r="E560" s="823"/>
      <c r="F560" s="823"/>
      <c r="G560" s="823"/>
      <c r="H560" s="823"/>
      <c r="I560" s="823"/>
      <c r="J560" s="823"/>
      <c r="K560" s="823"/>
      <c r="L560" s="823"/>
    </row>
    <row r="561" spans="2:12" s="801" customFormat="1">
      <c r="B561" s="823"/>
      <c r="C561" s="823"/>
      <c r="D561" s="823"/>
      <c r="E561" s="823"/>
      <c r="F561" s="823"/>
      <c r="G561" s="823"/>
      <c r="H561" s="823"/>
      <c r="I561" s="823"/>
      <c r="J561" s="823"/>
      <c r="K561" s="823"/>
      <c r="L561" s="823"/>
    </row>
    <row r="562" spans="2:12" s="801" customFormat="1">
      <c r="B562" s="823"/>
      <c r="C562" s="823"/>
      <c r="D562" s="823"/>
      <c r="E562" s="823"/>
      <c r="F562" s="823"/>
      <c r="G562" s="823"/>
      <c r="H562" s="823"/>
      <c r="I562" s="823"/>
      <c r="J562" s="823"/>
      <c r="K562" s="823"/>
      <c r="L562" s="823"/>
    </row>
    <row r="563" spans="2:12" s="801" customFormat="1">
      <c r="B563" s="823"/>
      <c r="C563" s="823"/>
      <c r="D563" s="823"/>
      <c r="E563" s="823"/>
      <c r="F563" s="823"/>
      <c r="G563" s="823"/>
      <c r="H563" s="823"/>
      <c r="I563" s="823"/>
      <c r="J563" s="823"/>
      <c r="K563" s="823"/>
      <c r="L563" s="823"/>
    </row>
    <row r="564" spans="2:12" s="801" customFormat="1">
      <c r="B564" s="823"/>
      <c r="C564" s="823"/>
      <c r="D564" s="823"/>
      <c r="E564" s="823"/>
      <c r="F564" s="823"/>
      <c r="G564" s="823"/>
      <c r="H564" s="823"/>
      <c r="I564" s="823"/>
      <c r="J564" s="823"/>
      <c r="K564" s="823"/>
      <c r="L564" s="823"/>
    </row>
    <row r="565" spans="2:12" s="801" customFormat="1">
      <c r="B565" s="823"/>
      <c r="C565" s="823"/>
      <c r="D565" s="823"/>
      <c r="E565" s="823"/>
      <c r="F565" s="823"/>
      <c r="G565" s="823"/>
      <c r="H565" s="823"/>
      <c r="I565" s="823"/>
      <c r="J565" s="823"/>
      <c r="K565" s="823"/>
      <c r="L565" s="823"/>
    </row>
    <row r="566" spans="2:12" s="801" customFormat="1">
      <c r="B566" s="823"/>
      <c r="C566" s="823"/>
      <c r="D566" s="823"/>
      <c r="E566" s="823"/>
      <c r="F566" s="823"/>
      <c r="G566" s="823"/>
      <c r="H566" s="823"/>
      <c r="I566" s="823"/>
      <c r="J566" s="823"/>
      <c r="K566" s="823"/>
      <c r="L566" s="823"/>
    </row>
    <row r="567" spans="2:12" s="801" customFormat="1">
      <c r="B567" s="823"/>
      <c r="C567" s="823"/>
      <c r="D567" s="823"/>
      <c r="E567" s="823"/>
      <c r="F567" s="823"/>
      <c r="G567" s="823"/>
      <c r="H567" s="823"/>
      <c r="I567" s="823"/>
      <c r="J567" s="823"/>
      <c r="K567" s="823"/>
      <c r="L567" s="823"/>
    </row>
    <row r="568" spans="2:12" s="801" customFormat="1">
      <c r="B568" s="823"/>
      <c r="C568" s="823"/>
      <c r="D568" s="823"/>
      <c r="E568" s="823"/>
      <c r="F568" s="823"/>
      <c r="G568" s="823"/>
      <c r="H568" s="823"/>
      <c r="I568" s="823"/>
      <c r="J568" s="823"/>
      <c r="K568" s="823"/>
      <c r="L568" s="823"/>
    </row>
    <row r="569" spans="2:12" s="801" customFormat="1">
      <c r="B569" s="823"/>
      <c r="C569" s="823"/>
      <c r="D569" s="823"/>
      <c r="E569" s="823"/>
      <c r="F569" s="823"/>
      <c r="G569" s="823"/>
      <c r="H569" s="823"/>
      <c r="I569" s="823"/>
      <c r="J569" s="823"/>
      <c r="K569" s="823"/>
      <c r="L569" s="823"/>
    </row>
    <row r="570" spans="2:12" s="801" customFormat="1">
      <c r="B570" s="823"/>
      <c r="C570" s="823"/>
      <c r="D570" s="823"/>
      <c r="E570" s="823"/>
      <c r="F570" s="823"/>
      <c r="G570" s="823"/>
      <c r="H570" s="823"/>
      <c r="I570" s="823"/>
      <c r="J570" s="823"/>
      <c r="K570" s="823"/>
      <c r="L570" s="823"/>
    </row>
    <row r="571" spans="2:12" s="801" customFormat="1">
      <c r="B571" s="823"/>
      <c r="C571" s="823"/>
      <c r="D571" s="823"/>
      <c r="E571" s="823"/>
      <c r="F571" s="823"/>
      <c r="G571" s="823"/>
      <c r="H571" s="823"/>
      <c r="I571" s="823"/>
      <c r="J571" s="823"/>
      <c r="K571" s="823"/>
      <c r="L571" s="823"/>
    </row>
    <row r="572" spans="2:12" s="801" customFormat="1">
      <c r="B572" s="823"/>
      <c r="C572" s="823"/>
      <c r="D572" s="823"/>
      <c r="E572" s="823"/>
      <c r="F572" s="823"/>
      <c r="G572" s="823"/>
      <c r="H572" s="823"/>
      <c r="I572" s="823"/>
      <c r="J572" s="823"/>
      <c r="K572" s="823"/>
      <c r="L572" s="823"/>
    </row>
    <row r="573" spans="2:12" s="801" customFormat="1">
      <c r="B573" s="823"/>
      <c r="C573" s="823"/>
      <c r="D573" s="823"/>
      <c r="E573" s="823"/>
      <c r="F573" s="823"/>
      <c r="G573" s="823"/>
      <c r="H573" s="823"/>
      <c r="I573" s="823"/>
      <c r="J573" s="823"/>
      <c r="K573" s="823"/>
      <c r="L573" s="823"/>
    </row>
    <row r="574" spans="2:12" s="801" customFormat="1">
      <c r="B574" s="823"/>
      <c r="C574" s="823"/>
      <c r="D574" s="823"/>
      <c r="E574" s="823"/>
      <c r="F574" s="823"/>
      <c r="G574" s="823"/>
      <c r="H574" s="823"/>
      <c r="I574" s="823"/>
      <c r="J574" s="823"/>
      <c r="K574" s="823"/>
      <c r="L574" s="823"/>
    </row>
    <row r="575" spans="2:12" s="801" customFormat="1">
      <c r="B575" s="823"/>
      <c r="C575" s="823"/>
      <c r="D575" s="823"/>
      <c r="E575" s="823"/>
      <c r="F575" s="823"/>
      <c r="G575" s="823"/>
      <c r="H575" s="823"/>
      <c r="I575" s="823"/>
      <c r="J575" s="823"/>
      <c r="K575" s="823"/>
      <c r="L575" s="823"/>
    </row>
    <row r="576" spans="2:12" s="801" customFormat="1">
      <c r="B576" s="823"/>
      <c r="C576" s="823"/>
      <c r="D576" s="823"/>
      <c r="E576" s="823"/>
      <c r="F576" s="823"/>
      <c r="G576" s="823"/>
      <c r="H576" s="823"/>
      <c r="I576" s="823"/>
      <c r="J576" s="823"/>
      <c r="K576" s="823"/>
      <c r="L576" s="823"/>
    </row>
    <row r="577" spans="2:12" s="801" customFormat="1">
      <c r="B577" s="823"/>
      <c r="C577" s="823"/>
      <c r="D577" s="823"/>
      <c r="E577" s="823"/>
      <c r="F577" s="823"/>
      <c r="G577" s="823"/>
      <c r="H577" s="823"/>
      <c r="I577" s="823"/>
      <c r="J577" s="823"/>
      <c r="K577" s="823"/>
      <c r="L577" s="823"/>
    </row>
    <row r="578" spans="2:12" s="801" customFormat="1">
      <c r="B578" s="823"/>
      <c r="C578" s="823"/>
      <c r="D578" s="823"/>
      <c r="E578" s="823"/>
      <c r="F578" s="823"/>
      <c r="G578" s="823"/>
      <c r="H578" s="823"/>
      <c r="I578" s="823"/>
      <c r="J578" s="823"/>
      <c r="K578" s="823"/>
      <c r="L578" s="823"/>
    </row>
    <row r="579" spans="2:12" s="801" customFormat="1">
      <c r="B579" s="823"/>
      <c r="C579" s="823"/>
      <c r="D579" s="823"/>
      <c r="E579" s="823"/>
      <c r="F579" s="823"/>
      <c r="G579" s="823"/>
      <c r="H579" s="823"/>
      <c r="I579" s="823"/>
      <c r="J579" s="823"/>
      <c r="K579" s="823"/>
      <c r="L579" s="823"/>
    </row>
    <row r="580" spans="2:12" s="801" customFormat="1">
      <c r="B580" s="823"/>
      <c r="C580" s="823"/>
      <c r="D580" s="823"/>
      <c r="E580" s="823"/>
      <c r="F580" s="823"/>
      <c r="G580" s="823"/>
      <c r="H580" s="823"/>
      <c r="I580" s="823"/>
      <c r="J580" s="823"/>
      <c r="K580" s="823"/>
      <c r="L580" s="823"/>
    </row>
    <row r="581" spans="2:12" s="801" customFormat="1">
      <c r="B581" s="823"/>
      <c r="C581" s="823"/>
      <c r="D581" s="823"/>
      <c r="E581" s="823"/>
      <c r="F581" s="823"/>
      <c r="G581" s="823"/>
      <c r="H581" s="823"/>
      <c r="I581" s="823"/>
      <c r="J581" s="823"/>
      <c r="K581" s="823"/>
      <c r="L581" s="823"/>
    </row>
    <row r="582" spans="2:12" s="801" customFormat="1">
      <c r="B582" s="823"/>
      <c r="C582" s="823"/>
      <c r="D582" s="823"/>
      <c r="E582" s="823"/>
      <c r="F582" s="823"/>
      <c r="G582" s="823"/>
      <c r="H582" s="823"/>
      <c r="I582" s="823"/>
      <c r="J582" s="823"/>
      <c r="K582" s="823"/>
      <c r="L582" s="823"/>
    </row>
    <row r="583" spans="2:12" s="801" customFormat="1">
      <c r="B583" s="823"/>
      <c r="C583" s="823"/>
      <c r="D583" s="823"/>
      <c r="E583" s="823"/>
      <c r="F583" s="823"/>
      <c r="G583" s="823"/>
      <c r="H583" s="823"/>
      <c r="I583" s="823"/>
      <c r="J583" s="823"/>
      <c r="K583" s="823"/>
      <c r="L583" s="823"/>
    </row>
    <row r="584" spans="2:12" s="801" customFormat="1">
      <c r="B584" s="823"/>
      <c r="C584" s="823"/>
      <c r="D584" s="823"/>
      <c r="E584" s="823"/>
      <c r="F584" s="823"/>
      <c r="G584" s="823"/>
      <c r="H584" s="823"/>
      <c r="I584" s="823"/>
      <c r="J584" s="823"/>
      <c r="K584" s="823"/>
      <c r="L584" s="823"/>
    </row>
    <row r="585" spans="2:12" s="801" customFormat="1">
      <c r="B585" s="823"/>
      <c r="C585" s="823"/>
      <c r="D585" s="823"/>
      <c r="E585" s="823"/>
      <c r="F585" s="823"/>
      <c r="G585" s="823"/>
      <c r="H585" s="823"/>
      <c r="I585" s="823"/>
      <c r="J585" s="823"/>
      <c r="K585" s="823"/>
      <c r="L585" s="823"/>
    </row>
    <row r="586" spans="2:12" s="801" customFormat="1">
      <c r="B586" s="823"/>
      <c r="C586" s="823"/>
      <c r="D586" s="823"/>
      <c r="E586" s="823"/>
      <c r="F586" s="823"/>
      <c r="G586" s="823"/>
      <c r="H586" s="823"/>
      <c r="I586" s="823"/>
      <c r="J586" s="823"/>
      <c r="K586" s="823"/>
      <c r="L586" s="823"/>
    </row>
    <row r="587" spans="2:12" s="801" customFormat="1">
      <c r="B587" s="823"/>
      <c r="C587" s="823"/>
      <c r="D587" s="823"/>
      <c r="E587" s="823"/>
      <c r="F587" s="823"/>
      <c r="G587" s="823"/>
      <c r="H587" s="823"/>
      <c r="I587" s="823"/>
      <c r="J587" s="823"/>
      <c r="K587" s="823"/>
      <c r="L587" s="823"/>
    </row>
    <row r="588" spans="2:12" s="801" customFormat="1">
      <c r="B588" s="823"/>
      <c r="C588" s="823"/>
      <c r="D588" s="823"/>
      <c r="E588" s="823"/>
      <c r="F588" s="823"/>
      <c r="G588" s="823"/>
      <c r="H588" s="823"/>
      <c r="I588" s="823"/>
      <c r="J588" s="823"/>
      <c r="K588" s="823"/>
      <c r="L588" s="823"/>
    </row>
    <row r="589" spans="2:12" s="801" customFormat="1">
      <c r="B589" s="823"/>
      <c r="C589" s="823"/>
      <c r="D589" s="823"/>
      <c r="E589" s="823"/>
      <c r="F589" s="823"/>
      <c r="G589" s="823"/>
      <c r="H589" s="823"/>
      <c r="I589" s="823"/>
      <c r="J589" s="823"/>
      <c r="K589" s="823"/>
      <c r="L589" s="823"/>
    </row>
    <row r="590" spans="2:12" s="801" customFormat="1">
      <c r="B590" s="823"/>
      <c r="C590" s="823"/>
      <c r="D590" s="823"/>
      <c r="E590" s="823"/>
      <c r="F590" s="823"/>
      <c r="G590" s="823"/>
      <c r="H590" s="823"/>
      <c r="I590" s="823"/>
      <c r="J590" s="823"/>
      <c r="K590" s="823"/>
      <c r="L590" s="823"/>
    </row>
    <row r="591" spans="2:12" s="801" customFormat="1">
      <c r="B591" s="823"/>
      <c r="C591" s="823"/>
      <c r="D591" s="823"/>
      <c r="E591" s="823"/>
      <c r="F591" s="823"/>
      <c r="G591" s="823"/>
      <c r="H591" s="823"/>
      <c r="I591" s="823"/>
      <c r="J591" s="823"/>
      <c r="K591" s="823"/>
      <c r="L591" s="823"/>
    </row>
    <row r="592" spans="2:12" s="801" customFormat="1">
      <c r="B592" s="823"/>
      <c r="C592" s="823"/>
      <c r="D592" s="823"/>
      <c r="E592" s="823"/>
      <c r="F592" s="823"/>
      <c r="G592" s="823"/>
      <c r="H592" s="823"/>
      <c r="I592" s="823"/>
      <c r="J592" s="823"/>
      <c r="K592" s="823"/>
      <c r="L592" s="823"/>
    </row>
    <row r="593" spans="2:12" s="801" customFormat="1">
      <c r="B593" s="823"/>
      <c r="C593" s="823"/>
      <c r="D593" s="823"/>
      <c r="E593" s="823"/>
      <c r="F593" s="823"/>
      <c r="G593" s="823"/>
      <c r="H593" s="823"/>
      <c r="I593" s="823"/>
      <c r="J593" s="823"/>
      <c r="K593" s="823"/>
      <c r="L593" s="823"/>
    </row>
    <row r="594" spans="2:12" s="801" customFormat="1">
      <c r="B594" s="823"/>
      <c r="C594" s="823"/>
      <c r="D594" s="823"/>
      <c r="E594" s="823"/>
      <c r="F594" s="823"/>
      <c r="G594" s="823"/>
      <c r="H594" s="823"/>
      <c r="I594" s="823"/>
      <c r="J594" s="823"/>
      <c r="K594" s="823"/>
      <c r="L594" s="823"/>
    </row>
    <row r="595" spans="2:12" s="801" customFormat="1">
      <c r="B595" s="823"/>
      <c r="C595" s="823"/>
      <c r="D595" s="823"/>
      <c r="E595" s="823"/>
      <c r="F595" s="823"/>
      <c r="G595" s="823"/>
      <c r="H595" s="823"/>
      <c r="I595" s="823"/>
      <c r="J595" s="823"/>
      <c r="K595" s="823"/>
      <c r="L595" s="823"/>
    </row>
    <row r="596" spans="2:12" s="801" customFormat="1">
      <c r="B596" s="823"/>
      <c r="C596" s="823"/>
      <c r="D596" s="823"/>
      <c r="E596" s="823"/>
      <c r="F596" s="823"/>
      <c r="G596" s="823"/>
      <c r="H596" s="823"/>
      <c r="I596" s="823"/>
      <c r="J596" s="823"/>
      <c r="K596" s="823"/>
      <c r="L596" s="823"/>
    </row>
    <row r="597" spans="2:12" s="801" customFormat="1">
      <c r="B597" s="823"/>
      <c r="C597" s="823"/>
      <c r="D597" s="823"/>
      <c r="E597" s="823"/>
      <c r="F597" s="823"/>
      <c r="G597" s="823"/>
      <c r="H597" s="823"/>
      <c r="I597" s="823"/>
      <c r="J597" s="823"/>
      <c r="K597" s="823"/>
      <c r="L597" s="823"/>
    </row>
    <row r="598" spans="2:12" s="801" customFormat="1">
      <c r="B598" s="823"/>
      <c r="C598" s="823"/>
      <c r="D598" s="823"/>
      <c r="E598" s="823"/>
      <c r="F598" s="823"/>
      <c r="G598" s="823"/>
      <c r="H598" s="823"/>
      <c r="I598" s="823"/>
      <c r="J598" s="823"/>
      <c r="K598" s="823"/>
      <c r="L598" s="823"/>
    </row>
    <row r="599" spans="2:12" s="801" customFormat="1">
      <c r="B599" s="823"/>
      <c r="C599" s="823"/>
      <c r="D599" s="823"/>
      <c r="E599" s="823"/>
      <c r="F599" s="823"/>
      <c r="G599" s="823"/>
      <c r="H599" s="823"/>
      <c r="I599" s="823"/>
      <c r="J599" s="823"/>
      <c r="K599" s="823"/>
      <c r="L599" s="823"/>
    </row>
    <row r="600" spans="2:12" s="801" customFormat="1">
      <c r="B600" s="823"/>
      <c r="C600" s="823"/>
      <c r="D600" s="823"/>
      <c r="E600" s="823"/>
      <c r="F600" s="823"/>
      <c r="G600" s="823"/>
      <c r="H600" s="823"/>
      <c r="I600" s="823"/>
      <c r="J600" s="823"/>
      <c r="K600" s="823"/>
      <c r="L600" s="823"/>
    </row>
    <row r="601" spans="2:12" s="801" customFormat="1">
      <c r="B601" s="823"/>
      <c r="C601" s="823"/>
      <c r="D601" s="823"/>
      <c r="E601" s="823"/>
      <c r="F601" s="823"/>
      <c r="G601" s="823"/>
      <c r="H601" s="823"/>
      <c r="I601" s="823"/>
      <c r="J601" s="823"/>
      <c r="K601" s="823"/>
      <c r="L601" s="823"/>
    </row>
    <row r="602" spans="2:12" s="801" customFormat="1">
      <c r="B602" s="823"/>
      <c r="C602" s="823"/>
      <c r="D602" s="823"/>
      <c r="E602" s="823"/>
      <c r="F602" s="823"/>
      <c r="G602" s="823"/>
      <c r="H602" s="823"/>
      <c r="I602" s="823"/>
      <c r="J602" s="823"/>
      <c r="K602" s="823"/>
      <c r="L602" s="823"/>
    </row>
    <row r="603" spans="2:12" s="801" customFormat="1">
      <c r="B603" s="823"/>
      <c r="C603" s="823"/>
      <c r="D603" s="823"/>
      <c r="E603" s="823"/>
      <c r="F603" s="823"/>
      <c r="G603" s="823"/>
      <c r="H603" s="823"/>
      <c r="I603" s="823"/>
      <c r="J603" s="823"/>
      <c r="K603" s="823"/>
      <c r="L603" s="823"/>
    </row>
    <row r="604" spans="2:12" s="801" customFormat="1">
      <c r="B604" s="823"/>
      <c r="C604" s="823"/>
      <c r="D604" s="823"/>
      <c r="E604" s="823"/>
      <c r="F604" s="823"/>
      <c r="G604" s="823"/>
      <c r="H604" s="823"/>
      <c r="I604" s="823"/>
      <c r="J604" s="823"/>
      <c r="K604" s="823"/>
      <c r="L604" s="823"/>
    </row>
    <row r="605" spans="2:12" s="801" customFormat="1">
      <c r="B605" s="823"/>
      <c r="C605" s="823"/>
      <c r="D605" s="823"/>
      <c r="E605" s="823"/>
      <c r="F605" s="823"/>
      <c r="G605" s="823"/>
      <c r="H605" s="823"/>
      <c r="I605" s="823"/>
      <c r="J605" s="823"/>
      <c r="K605" s="823"/>
      <c r="L605" s="823"/>
    </row>
    <row r="606" spans="2:12" s="801" customFormat="1">
      <c r="B606" s="823"/>
      <c r="C606" s="823"/>
      <c r="D606" s="823"/>
      <c r="E606" s="823"/>
      <c r="F606" s="823"/>
      <c r="G606" s="823"/>
      <c r="H606" s="823"/>
      <c r="I606" s="823"/>
      <c r="J606" s="823"/>
      <c r="K606" s="823"/>
      <c r="L606" s="823"/>
    </row>
    <row r="607" spans="2:12" s="801" customFormat="1">
      <c r="B607" s="823"/>
      <c r="C607" s="823"/>
      <c r="D607" s="823"/>
      <c r="E607" s="823"/>
      <c r="F607" s="823"/>
      <c r="G607" s="823"/>
      <c r="H607" s="823"/>
      <c r="I607" s="823"/>
      <c r="J607" s="823"/>
      <c r="K607" s="823"/>
      <c r="L607" s="823"/>
    </row>
    <row r="608" spans="2:12" s="801" customFormat="1">
      <c r="B608" s="823"/>
      <c r="C608" s="823"/>
      <c r="D608" s="823"/>
      <c r="E608" s="823"/>
      <c r="F608" s="823"/>
      <c r="G608" s="823"/>
      <c r="H608" s="823"/>
      <c r="I608" s="823"/>
      <c r="J608" s="823"/>
      <c r="K608" s="823"/>
      <c r="L608" s="823"/>
    </row>
    <row r="609" spans="2:12" s="801" customFormat="1">
      <c r="B609" s="823"/>
      <c r="C609" s="823"/>
      <c r="D609" s="823"/>
      <c r="E609" s="823"/>
      <c r="F609" s="823"/>
      <c r="G609" s="823"/>
      <c r="H609" s="823"/>
      <c r="I609" s="823"/>
      <c r="J609" s="823"/>
      <c r="K609" s="823"/>
      <c r="L609" s="823"/>
    </row>
    <row r="610" spans="2:12" s="801" customFormat="1">
      <c r="B610" s="823"/>
      <c r="C610" s="823"/>
      <c r="D610" s="823"/>
      <c r="E610" s="823"/>
      <c r="F610" s="823"/>
      <c r="G610" s="823"/>
      <c r="H610" s="823"/>
      <c r="I610" s="823"/>
      <c r="J610" s="823"/>
      <c r="K610" s="823"/>
      <c r="L610" s="823"/>
    </row>
    <row r="611" spans="2:12" s="801" customFormat="1">
      <c r="B611" s="823"/>
      <c r="C611" s="823"/>
      <c r="D611" s="823"/>
      <c r="E611" s="823"/>
      <c r="F611" s="823"/>
      <c r="G611" s="823"/>
      <c r="H611" s="823"/>
      <c r="I611" s="823"/>
      <c r="J611" s="823"/>
      <c r="K611" s="823"/>
      <c r="L611" s="823"/>
    </row>
    <row r="612" spans="2:12" s="801" customFormat="1">
      <c r="B612" s="823"/>
      <c r="C612" s="823"/>
      <c r="D612" s="823"/>
      <c r="E612" s="823"/>
      <c r="F612" s="823"/>
      <c r="G612" s="823"/>
      <c r="H612" s="823"/>
      <c r="I612" s="823"/>
      <c r="J612" s="823"/>
      <c r="K612" s="823"/>
      <c r="L612" s="823"/>
    </row>
    <row r="613" spans="2:12" s="801" customFormat="1">
      <c r="B613" s="823"/>
      <c r="C613" s="823"/>
      <c r="D613" s="823"/>
      <c r="E613" s="823"/>
      <c r="F613" s="823"/>
      <c r="G613" s="823"/>
      <c r="H613" s="823"/>
      <c r="I613" s="823"/>
      <c r="J613" s="823"/>
      <c r="K613" s="823"/>
      <c r="L613" s="823"/>
    </row>
    <row r="614" spans="2:12" s="801" customFormat="1">
      <c r="B614" s="823"/>
      <c r="C614" s="823"/>
      <c r="D614" s="823"/>
      <c r="E614" s="823"/>
      <c r="F614" s="823"/>
      <c r="G614" s="823"/>
      <c r="H614" s="823"/>
      <c r="I614" s="823"/>
      <c r="J614" s="823"/>
      <c r="K614" s="823"/>
      <c r="L614" s="823"/>
    </row>
    <row r="615" spans="2:12" s="801" customFormat="1">
      <c r="B615" s="823"/>
      <c r="C615" s="823"/>
      <c r="D615" s="823"/>
      <c r="E615" s="823"/>
      <c r="F615" s="823"/>
      <c r="G615" s="823"/>
      <c r="H615" s="823"/>
      <c r="I615" s="823"/>
      <c r="J615" s="823"/>
      <c r="K615" s="823"/>
      <c r="L615" s="823"/>
    </row>
    <row r="616" spans="2:12" s="801" customFormat="1">
      <c r="B616" s="823"/>
      <c r="C616" s="823"/>
      <c r="D616" s="823"/>
      <c r="E616" s="823"/>
      <c r="F616" s="823"/>
      <c r="G616" s="823"/>
      <c r="H616" s="823"/>
      <c r="I616" s="823"/>
      <c r="J616" s="823"/>
      <c r="K616" s="823"/>
      <c r="L616" s="823"/>
    </row>
    <row r="617" spans="2:12" s="801" customFormat="1">
      <c r="B617" s="823"/>
      <c r="C617" s="823"/>
      <c r="D617" s="823"/>
      <c r="E617" s="823"/>
      <c r="F617" s="823"/>
      <c r="G617" s="823"/>
      <c r="H617" s="823"/>
      <c r="I617" s="823"/>
      <c r="J617" s="823"/>
      <c r="K617" s="823"/>
      <c r="L617" s="823"/>
    </row>
    <row r="618" spans="2:12" s="801" customFormat="1">
      <c r="B618" s="823"/>
      <c r="C618" s="823"/>
      <c r="D618" s="823"/>
      <c r="E618" s="823"/>
      <c r="F618" s="823"/>
      <c r="G618" s="823"/>
      <c r="H618" s="823"/>
      <c r="I618" s="823"/>
      <c r="J618" s="823"/>
      <c r="K618" s="823"/>
      <c r="L618" s="823"/>
    </row>
    <row r="619" spans="2:12" s="801" customFormat="1">
      <c r="B619" s="823"/>
      <c r="C619" s="823"/>
      <c r="D619" s="823"/>
      <c r="E619" s="823"/>
      <c r="F619" s="823"/>
      <c r="G619" s="823"/>
      <c r="H619" s="823"/>
      <c r="I619" s="823"/>
      <c r="J619" s="823"/>
      <c r="K619" s="823"/>
      <c r="L619" s="823"/>
    </row>
    <row r="620" spans="2:12" s="801" customFormat="1">
      <c r="B620" s="823"/>
      <c r="C620" s="823"/>
      <c r="D620" s="823"/>
      <c r="E620" s="823"/>
      <c r="F620" s="823"/>
      <c r="G620" s="823"/>
      <c r="H620" s="823"/>
      <c r="I620" s="823"/>
      <c r="J620" s="823"/>
      <c r="K620" s="823"/>
      <c r="L620" s="823"/>
    </row>
    <row r="621" spans="2:12" s="801" customFormat="1">
      <c r="B621" s="823"/>
      <c r="C621" s="823"/>
      <c r="D621" s="823"/>
      <c r="E621" s="823"/>
      <c r="F621" s="823"/>
      <c r="G621" s="823"/>
      <c r="H621" s="823"/>
      <c r="I621" s="823"/>
      <c r="J621" s="823"/>
      <c r="K621" s="823"/>
      <c r="L621" s="823"/>
    </row>
    <row r="622" spans="2:12" s="801" customFormat="1">
      <c r="B622" s="823"/>
      <c r="C622" s="823"/>
      <c r="D622" s="823"/>
      <c r="E622" s="823"/>
      <c r="F622" s="823"/>
      <c r="G622" s="823"/>
      <c r="H622" s="823"/>
      <c r="I622" s="823"/>
      <c r="J622" s="823"/>
      <c r="K622" s="823"/>
      <c r="L622" s="823"/>
    </row>
    <row r="623" spans="2:12" s="801" customFormat="1">
      <c r="B623" s="823"/>
      <c r="C623" s="823"/>
      <c r="D623" s="823"/>
      <c r="E623" s="823"/>
      <c r="F623" s="823"/>
      <c r="G623" s="823"/>
      <c r="H623" s="823"/>
      <c r="I623" s="823"/>
      <c r="J623" s="823"/>
      <c r="K623" s="823"/>
      <c r="L623" s="823"/>
    </row>
    <row r="624" spans="2:12" s="801" customFormat="1">
      <c r="B624" s="823"/>
      <c r="C624" s="823"/>
      <c r="D624" s="823"/>
      <c r="E624" s="823"/>
      <c r="F624" s="823"/>
      <c r="G624" s="823"/>
      <c r="H624" s="823"/>
      <c r="I624" s="823"/>
      <c r="J624" s="823"/>
      <c r="K624" s="823"/>
      <c r="L624" s="823"/>
    </row>
    <row r="625" spans="2:12" s="801" customFormat="1">
      <c r="B625" s="823"/>
      <c r="C625" s="823"/>
      <c r="D625" s="823"/>
      <c r="E625" s="823"/>
      <c r="F625" s="823"/>
      <c r="G625" s="823"/>
      <c r="H625" s="823"/>
      <c r="I625" s="823"/>
      <c r="J625" s="823"/>
      <c r="K625" s="823"/>
      <c r="L625" s="823"/>
    </row>
    <row r="626" spans="2:12" s="801" customFormat="1">
      <c r="B626" s="823"/>
      <c r="C626" s="823"/>
      <c r="D626" s="823"/>
      <c r="E626" s="823"/>
      <c r="F626" s="823"/>
      <c r="G626" s="823"/>
      <c r="H626" s="823"/>
      <c r="I626" s="823"/>
      <c r="J626" s="823"/>
      <c r="K626" s="823"/>
      <c r="L626" s="823"/>
    </row>
    <row r="627" spans="2:12" s="801" customFormat="1">
      <c r="B627" s="823"/>
      <c r="C627" s="823"/>
      <c r="D627" s="823"/>
      <c r="E627" s="823"/>
      <c r="F627" s="823"/>
      <c r="G627" s="823"/>
      <c r="H627" s="823"/>
      <c r="I627" s="823"/>
      <c r="J627" s="823"/>
      <c r="K627" s="823"/>
      <c r="L627" s="823"/>
    </row>
    <row r="628" spans="2:12" s="801" customFormat="1">
      <c r="B628" s="823"/>
      <c r="C628" s="823"/>
      <c r="D628" s="823"/>
      <c r="E628" s="823"/>
      <c r="F628" s="823"/>
      <c r="G628" s="823"/>
      <c r="H628" s="823"/>
      <c r="I628" s="823"/>
      <c r="J628" s="823"/>
      <c r="K628" s="823"/>
      <c r="L628" s="823"/>
    </row>
    <row r="629" spans="2:12" s="801" customFormat="1">
      <c r="B629" s="823"/>
      <c r="C629" s="823"/>
      <c r="D629" s="823"/>
      <c r="E629" s="823"/>
      <c r="F629" s="823"/>
      <c r="G629" s="823"/>
      <c r="H629" s="823"/>
      <c r="I629" s="823"/>
      <c r="J629" s="823"/>
      <c r="K629" s="823"/>
      <c r="L629" s="823"/>
    </row>
    <row r="630" spans="2:12" s="801" customFormat="1">
      <c r="B630" s="823"/>
      <c r="C630" s="823"/>
      <c r="D630" s="823"/>
      <c r="E630" s="823"/>
      <c r="F630" s="823"/>
      <c r="G630" s="823"/>
      <c r="H630" s="823"/>
      <c r="I630" s="823"/>
      <c r="J630" s="823"/>
      <c r="K630" s="823"/>
      <c r="L630" s="823"/>
    </row>
    <row r="631" spans="2:12" s="801" customFormat="1">
      <c r="B631" s="823"/>
      <c r="C631" s="823"/>
      <c r="D631" s="823"/>
      <c r="E631" s="823"/>
      <c r="F631" s="823"/>
      <c r="G631" s="823"/>
      <c r="H631" s="823"/>
      <c r="I631" s="823"/>
      <c r="J631" s="823"/>
      <c r="K631" s="823"/>
      <c r="L631" s="823"/>
    </row>
    <row r="632" spans="2:12" s="801" customFormat="1">
      <c r="B632" s="823"/>
      <c r="C632" s="823"/>
      <c r="D632" s="823"/>
      <c r="E632" s="823"/>
      <c r="F632" s="823"/>
      <c r="G632" s="823"/>
      <c r="H632" s="823"/>
      <c r="I632" s="823"/>
      <c r="J632" s="823"/>
      <c r="K632" s="823"/>
      <c r="L632" s="823"/>
    </row>
    <row r="633" spans="2:12" s="801" customFormat="1">
      <c r="B633" s="823"/>
      <c r="C633" s="823"/>
      <c r="D633" s="823"/>
      <c r="E633" s="823"/>
      <c r="F633" s="823"/>
      <c r="G633" s="823"/>
      <c r="H633" s="823"/>
      <c r="I633" s="823"/>
      <c r="J633" s="823"/>
      <c r="K633" s="823"/>
      <c r="L633" s="823"/>
    </row>
    <row r="634" spans="2:12" s="801" customFormat="1">
      <c r="B634" s="823"/>
      <c r="C634" s="823"/>
      <c r="D634" s="823"/>
      <c r="E634" s="823"/>
      <c r="F634" s="823"/>
      <c r="G634" s="823"/>
      <c r="H634" s="823"/>
      <c r="I634" s="823"/>
      <c r="J634" s="823"/>
      <c r="K634" s="823"/>
      <c r="L634" s="823"/>
    </row>
    <row r="635" spans="2:12" s="801" customFormat="1">
      <c r="B635" s="823"/>
      <c r="C635" s="823"/>
      <c r="D635" s="823"/>
      <c r="E635" s="823"/>
      <c r="F635" s="823"/>
      <c r="G635" s="823"/>
      <c r="H635" s="823"/>
      <c r="I635" s="823"/>
      <c r="J635" s="823"/>
      <c r="K635" s="823"/>
      <c r="L635" s="823"/>
    </row>
    <row r="636" spans="2:12" s="801" customFormat="1">
      <c r="B636" s="823"/>
      <c r="C636" s="823"/>
      <c r="D636" s="823"/>
      <c r="E636" s="823"/>
      <c r="F636" s="823"/>
      <c r="G636" s="823"/>
      <c r="H636" s="823"/>
      <c r="I636" s="823"/>
      <c r="J636" s="823"/>
      <c r="K636" s="823"/>
      <c r="L636" s="823"/>
    </row>
    <row r="637" spans="2:12" s="801" customFormat="1">
      <c r="B637" s="823"/>
      <c r="C637" s="823"/>
      <c r="D637" s="823"/>
      <c r="E637" s="823"/>
      <c r="F637" s="823"/>
      <c r="G637" s="823"/>
      <c r="H637" s="823"/>
      <c r="I637" s="823"/>
      <c r="J637" s="823"/>
      <c r="K637" s="823"/>
      <c r="L637" s="823"/>
    </row>
    <row r="638" spans="2:12" s="801" customFormat="1">
      <c r="B638" s="823"/>
      <c r="C638" s="823"/>
      <c r="D638" s="823"/>
      <c r="E638" s="823"/>
      <c r="F638" s="823"/>
      <c r="G638" s="823"/>
      <c r="H638" s="823"/>
      <c r="I638" s="823"/>
      <c r="J638" s="823"/>
      <c r="K638" s="823"/>
      <c r="L638" s="823"/>
    </row>
    <row r="639" spans="2:12" s="801" customFormat="1">
      <c r="B639" s="823"/>
      <c r="C639" s="823"/>
      <c r="D639" s="823"/>
      <c r="E639" s="823"/>
      <c r="F639" s="823"/>
      <c r="G639" s="823"/>
      <c r="H639" s="823"/>
      <c r="I639" s="823"/>
      <c r="J639" s="823"/>
      <c r="K639" s="823"/>
      <c r="L639" s="823"/>
    </row>
    <row r="640" spans="2:12" s="801" customFormat="1">
      <c r="B640" s="823"/>
      <c r="C640" s="823"/>
      <c r="D640" s="823"/>
      <c r="E640" s="823"/>
      <c r="F640" s="823"/>
      <c r="G640" s="823"/>
      <c r="H640" s="823"/>
      <c r="I640" s="823"/>
      <c r="J640" s="823"/>
      <c r="K640" s="823"/>
      <c r="L640" s="823"/>
    </row>
    <row r="641" spans="2:12" s="801" customFormat="1">
      <c r="B641" s="823"/>
      <c r="C641" s="823"/>
      <c r="D641" s="823"/>
      <c r="E641" s="823"/>
      <c r="F641" s="823"/>
      <c r="G641" s="823"/>
      <c r="H641" s="823"/>
      <c r="I641" s="823"/>
      <c r="J641" s="823"/>
      <c r="K641" s="823"/>
      <c r="L641" s="823"/>
    </row>
    <row r="642" spans="2:12" s="801" customFormat="1">
      <c r="B642" s="823"/>
      <c r="C642" s="823"/>
      <c r="D642" s="823"/>
      <c r="E642" s="823"/>
      <c r="F642" s="823"/>
      <c r="G642" s="823"/>
      <c r="H642" s="823"/>
      <c r="I642" s="823"/>
      <c r="J642" s="823"/>
      <c r="K642" s="823"/>
      <c r="L642" s="823"/>
    </row>
    <row r="643" spans="2:12" s="801" customFormat="1">
      <c r="B643" s="823"/>
      <c r="C643" s="823"/>
      <c r="D643" s="823"/>
      <c r="E643" s="823"/>
      <c r="F643" s="823"/>
      <c r="G643" s="823"/>
      <c r="H643" s="823"/>
      <c r="I643" s="823"/>
      <c r="J643" s="823"/>
      <c r="K643" s="823"/>
      <c r="L643" s="823"/>
    </row>
    <row r="644" spans="2:12" s="801" customFormat="1">
      <c r="B644" s="823"/>
      <c r="C644" s="823"/>
      <c r="D644" s="823"/>
      <c r="E644" s="823"/>
      <c r="F644" s="823"/>
      <c r="G644" s="823"/>
      <c r="H644" s="823"/>
      <c r="I644" s="823"/>
      <c r="J644" s="823"/>
      <c r="K644" s="823"/>
      <c r="L644" s="823"/>
    </row>
    <row r="645" spans="2:12" s="801" customFormat="1">
      <c r="B645" s="823"/>
      <c r="C645" s="823"/>
      <c r="D645" s="823"/>
      <c r="E645" s="823"/>
      <c r="F645" s="823"/>
      <c r="G645" s="823"/>
      <c r="H645" s="823"/>
      <c r="I645" s="823"/>
      <c r="J645" s="823"/>
      <c r="K645" s="823"/>
      <c r="L645" s="823"/>
    </row>
    <row r="646" spans="2:12" s="801" customFormat="1">
      <c r="B646" s="823"/>
      <c r="C646" s="823"/>
      <c r="D646" s="823"/>
      <c r="E646" s="823"/>
      <c r="F646" s="823"/>
      <c r="G646" s="823"/>
      <c r="H646" s="823"/>
      <c r="I646" s="823"/>
      <c r="J646" s="823"/>
      <c r="K646" s="823"/>
      <c r="L646" s="823"/>
    </row>
    <row r="647" spans="2:12" s="801" customFormat="1">
      <c r="B647" s="823"/>
      <c r="C647" s="823"/>
      <c r="D647" s="823"/>
      <c r="E647" s="823"/>
      <c r="F647" s="823"/>
      <c r="G647" s="823"/>
      <c r="H647" s="823"/>
      <c r="I647" s="823"/>
      <c r="J647" s="823"/>
      <c r="K647" s="823"/>
      <c r="L647" s="823"/>
    </row>
    <row r="648" spans="2:12" s="801" customFormat="1">
      <c r="B648" s="823"/>
      <c r="C648" s="823"/>
      <c r="D648" s="823"/>
      <c r="E648" s="823"/>
      <c r="F648" s="823"/>
      <c r="G648" s="823"/>
      <c r="H648" s="823"/>
      <c r="I648" s="823"/>
      <c r="J648" s="823"/>
      <c r="K648" s="823"/>
      <c r="L648" s="823"/>
    </row>
    <row r="649" spans="2:12" s="801" customFormat="1">
      <c r="B649" s="823"/>
      <c r="C649" s="823"/>
      <c r="D649" s="823"/>
      <c r="E649" s="823"/>
      <c r="F649" s="823"/>
      <c r="G649" s="823"/>
      <c r="H649" s="823"/>
      <c r="I649" s="823"/>
      <c r="J649" s="823"/>
      <c r="K649" s="823"/>
      <c r="L649" s="823"/>
    </row>
    <row r="650" spans="2:12" s="801" customFormat="1">
      <c r="B650" s="823"/>
      <c r="C650" s="823"/>
      <c r="D650" s="823"/>
      <c r="E650" s="823"/>
      <c r="F650" s="823"/>
      <c r="G650" s="823"/>
      <c r="H650" s="823"/>
      <c r="I650" s="823"/>
      <c r="J650" s="823"/>
      <c r="K650" s="823"/>
      <c r="L650" s="823"/>
    </row>
    <row r="651" spans="2:12" s="801" customFormat="1">
      <c r="B651" s="823"/>
      <c r="C651" s="823"/>
      <c r="D651" s="823"/>
      <c r="E651" s="823"/>
      <c r="F651" s="823"/>
      <c r="G651" s="823"/>
      <c r="H651" s="823"/>
      <c r="I651" s="823"/>
      <c r="J651" s="823"/>
      <c r="K651" s="823"/>
      <c r="L651" s="823"/>
    </row>
    <row r="652" spans="2:12" s="801" customFormat="1">
      <c r="B652" s="823"/>
      <c r="C652" s="823"/>
      <c r="D652" s="823"/>
      <c r="E652" s="823"/>
      <c r="F652" s="823"/>
      <c r="G652" s="823"/>
      <c r="H652" s="823"/>
      <c r="I652" s="823"/>
      <c r="J652" s="823"/>
      <c r="K652" s="823"/>
      <c r="L652" s="823"/>
    </row>
    <row r="653" spans="2:12" s="801" customFormat="1">
      <c r="B653" s="823"/>
      <c r="C653" s="823"/>
      <c r="D653" s="823"/>
      <c r="E653" s="823"/>
      <c r="F653" s="823"/>
      <c r="G653" s="823"/>
      <c r="H653" s="823"/>
      <c r="I653" s="823"/>
      <c r="J653" s="823"/>
      <c r="K653" s="823"/>
      <c r="L653" s="823"/>
    </row>
    <row r="654" spans="2:12" s="801" customFormat="1">
      <c r="B654" s="823"/>
      <c r="C654" s="823"/>
      <c r="D654" s="823"/>
      <c r="E654" s="823"/>
      <c r="F654" s="823"/>
      <c r="G654" s="823"/>
      <c r="H654" s="823"/>
      <c r="I654" s="823"/>
      <c r="J654" s="823"/>
      <c r="K654" s="823"/>
      <c r="L654" s="823"/>
    </row>
    <row r="655" spans="2:12" s="801" customFormat="1">
      <c r="B655" s="823"/>
      <c r="C655" s="823"/>
      <c r="D655" s="823"/>
      <c r="E655" s="823"/>
      <c r="F655" s="823"/>
      <c r="G655" s="823"/>
      <c r="H655" s="823"/>
      <c r="I655" s="823"/>
      <c r="J655" s="823"/>
      <c r="K655" s="823"/>
      <c r="L655" s="823"/>
    </row>
    <row r="656" spans="2:12" s="801" customFormat="1">
      <c r="B656" s="823"/>
      <c r="C656" s="823"/>
      <c r="D656" s="823"/>
      <c r="E656" s="823"/>
      <c r="F656" s="823"/>
      <c r="G656" s="823"/>
      <c r="H656" s="823"/>
      <c r="I656" s="823"/>
      <c r="J656" s="823"/>
      <c r="K656" s="823"/>
      <c r="L656" s="823"/>
    </row>
    <row r="657" spans="2:12" s="801" customFormat="1">
      <c r="B657" s="823"/>
      <c r="C657" s="823"/>
      <c r="D657" s="823"/>
      <c r="E657" s="823"/>
      <c r="F657" s="823"/>
      <c r="G657" s="823"/>
      <c r="H657" s="823"/>
      <c r="I657" s="823"/>
      <c r="J657" s="823"/>
      <c r="K657" s="823"/>
      <c r="L657" s="823"/>
    </row>
    <row r="658" spans="2:12" s="801" customFormat="1">
      <c r="B658" s="823"/>
      <c r="C658" s="823"/>
      <c r="D658" s="823"/>
      <c r="E658" s="823"/>
      <c r="F658" s="823"/>
      <c r="G658" s="823"/>
      <c r="H658" s="823"/>
      <c r="I658" s="823"/>
      <c r="J658" s="823"/>
      <c r="K658" s="823"/>
      <c r="L658" s="823"/>
    </row>
    <row r="659" spans="2:12" s="801" customFormat="1">
      <c r="B659" s="823"/>
      <c r="C659" s="823"/>
      <c r="D659" s="823"/>
      <c r="E659" s="823"/>
      <c r="F659" s="823"/>
      <c r="G659" s="823"/>
      <c r="H659" s="823"/>
      <c r="I659" s="823"/>
      <c r="J659" s="823"/>
      <c r="K659" s="823"/>
      <c r="L659" s="823"/>
    </row>
    <row r="660" spans="2:12" s="801" customFormat="1">
      <c r="B660" s="823"/>
      <c r="C660" s="823"/>
      <c r="D660" s="823"/>
      <c r="E660" s="823"/>
      <c r="F660" s="823"/>
      <c r="G660" s="823"/>
      <c r="H660" s="823"/>
      <c r="I660" s="823"/>
      <c r="J660" s="823"/>
      <c r="K660" s="823"/>
      <c r="L660" s="823"/>
    </row>
    <row r="661" spans="2:12" s="801" customFormat="1">
      <c r="B661" s="823"/>
      <c r="C661" s="823"/>
      <c r="D661" s="823"/>
      <c r="E661" s="823"/>
      <c r="F661" s="823"/>
      <c r="G661" s="823"/>
      <c r="H661" s="823"/>
      <c r="I661" s="823"/>
      <c r="J661" s="823"/>
      <c r="K661" s="823"/>
      <c r="L661" s="823"/>
    </row>
    <row r="662" spans="2:12" s="801" customFormat="1">
      <c r="B662" s="823"/>
      <c r="C662" s="823"/>
      <c r="D662" s="823"/>
      <c r="E662" s="823"/>
      <c r="F662" s="823"/>
      <c r="G662" s="823"/>
      <c r="H662" s="823"/>
      <c r="I662" s="823"/>
      <c r="J662" s="823"/>
      <c r="K662" s="823"/>
      <c r="L662" s="823"/>
    </row>
    <row r="663" spans="2:12" s="801" customFormat="1">
      <c r="B663" s="823"/>
      <c r="C663" s="823"/>
      <c r="D663" s="823"/>
      <c r="E663" s="823"/>
      <c r="F663" s="823"/>
      <c r="G663" s="823"/>
      <c r="H663" s="823"/>
      <c r="I663" s="823"/>
      <c r="J663" s="823"/>
      <c r="K663" s="823"/>
      <c r="L663" s="823"/>
    </row>
    <row r="664" spans="2:12" s="801" customFormat="1">
      <c r="B664" s="823"/>
      <c r="C664" s="823"/>
      <c r="D664" s="823"/>
      <c r="E664" s="823"/>
      <c r="F664" s="823"/>
      <c r="G664" s="823"/>
      <c r="H664" s="823"/>
      <c r="I664" s="823"/>
      <c r="J664" s="823"/>
      <c r="K664" s="823"/>
      <c r="L664" s="823"/>
    </row>
    <row r="665" spans="2:12" s="801" customFormat="1">
      <c r="B665" s="823"/>
      <c r="C665" s="823"/>
      <c r="D665" s="823"/>
      <c r="E665" s="823"/>
      <c r="F665" s="823"/>
      <c r="G665" s="823"/>
      <c r="H665" s="823"/>
      <c r="I665" s="823"/>
      <c r="J665" s="823"/>
      <c r="K665" s="823"/>
      <c r="L665" s="823"/>
    </row>
    <row r="666" spans="2:12" s="801" customFormat="1">
      <c r="B666" s="823"/>
      <c r="C666" s="823"/>
      <c r="D666" s="823"/>
      <c r="E666" s="823"/>
      <c r="F666" s="823"/>
      <c r="G666" s="823"/>
      <c r="H666" s="823"/>
      <c r="I666" s="823"/>
      <c r="J666" s="823"/>
      <c r="K666" s="823"/>
      <c r="L666" s="823"/>
    </row>
    <row r="667" spans="2:12" s="801" customFormat="1">
      <c r="B667" s="823"/>
      <c r="C667" s="823"/>
      <c r="D667" s="823"/>
      <c r="E667" s="823"/>
      <c r="F667" s="823"/>
      <c r="G667" s="823"/>
      <c r="H667" s="823"/>
      <c r="I667" s="823"/>
      <c r="J667" s="823"/>
      <c r="K667" s="823"/>
      <c r="L667" s="823"/>
    </row>
    <row r="668" spans="2:12" s="801" customFormat="1">
      <c r="B668" s="823"/>
      <c r="C668" s="823"/>
      <c r="D668" s="823"/>
      <c r="E668" s="823"/>
      <c r="F668" s="823"/>
      <c r="G668" s="823"/>
      <c r="H668" s="823"/>
      <c r="I668" s="823"/>
      <c r="J668" s="823"/>
      <c r="K668" s="823"/>
      <c r="L668" s="823"/>
    </row>
    <row r="669" spans="2:12" s="801" customFormat="1">
      <c r="B669" s="823"/>
      <c r="C669" s="823"/>
      <c r="D669" s="823"/>
      <c r="E669" s="823"/>
      <c r="F669" s="823"/>
      <c r="G669" s="823"/>
      <c r="H669" s="823"/>
      <c r="I669" s="823"/>
      <c r="J669" s="823"/>
      <c r="K669" s="823"/>
      <c r="L669" s="823"/>
    </row>
    <row r="670" spans="2:12" s="801" customFormat="1">
      <c r="B670" s="823"/>
      <c r="C670" s="823"/>
      <c r="D670" s="823"/>
      <c r="E670" s="823"/>
      <c r="F670" s="823"/>
      <c r="G670" s="823"/>
      <c r="H670" s="823"/>
      <c r="I670" s="823"/>
      <c r="J670" s="823"/>
      <c r="K670" s="823"/>
      <c r="L670" s="823"/>
    </row>
    <row r="671" spans="2:12" s="801" customFormat="1">
      <c r="B671" s="823"/>
      <c r="C671" s="823"/>
      <c r="D671" s="823"/>
      <c r="E671" s="823"/>
      <c r="F671" s="823"/>
      <c r="G671" s="823"/>
      <c r="H671" s="823"/>
      <c r="I671" s="823"/>
      <c r="J671" s="823"/>
      <c r="K671" s="823"/>
      <c r="L671" s="823"/>
    </row>
    <row r="672" spans="2:12" s="801" customFormat="1">
      <c r="B672" s="823"/>
      <c r="C672" s="823"/>
      <c r="D672" s="823"/>
      <c r="E672" s="823"/>
      <c r="F672" s="823"/>
      <c r="G672" s="823"/>
      <c r="H672" s="823"/>
      <c r="I672" s="823"/>
      <c r="J672" s="823"/>
      <c r="K672" s="823"/>
      <c r="L672" s="823"/>
    </row>
    <row r="673" spans="2:12" s="801" customFormat="1">
      <c r="B673" s="823"/>
      <c r="C673" s="823"/>
      <c r="D673" s="823"/>
      <c r="E673" s="823"/>
      <c r="F673" s="823"/>
      <c r="G673" s="823"/>
      <c r="H673" s="823"/>
      <c r="I673" s="823"/>
      <c r="J673" s="823"/>
      <c r="K673" s="823"/>
      <c r="L673" s="823"/>
    </row>
    <row r="674" spans="2:12" s="801" customFormat="1">
      <c r="B674" s="823"/>
      <c r="C674" s="823"/>
      <c r="D674" s="823"/>
      <c r="E674" s="823"/>
      <c r="F674" s="823"/>
      <c r="G674" s="823"/>
      <c r="H674" s="823"/>
      <c r="I674" s="823"/>
      <c r="J674" s="823"/>
      <c r="K674" s="823"/>
      <c r="L674" s="823"/>
    </row>
    <row r="675" spans="2:12" s="801" customFormat="1">
      <c r="B675" s="823"/>
      <c r="C675" s="823"/>
      <c r="D675" s="823"/>
      <c r="E675" s="823"/>
      <c r="F675" s="823"/>
      <c r="G675" s="823"/>
      <c r="H675" s="823"/>
      <c r="I675" s="823"/>
      <c r="J675" s="823"/>
      <c r="K675" s="823"/>
      <c r="L675" s="823"/>
    </row>
    <row r="676" spans="2:12" s="801" customFormat="1">
      <c r="B676" s="823"/>
      <c r="C676" s="823"/>
      <c r="D676" s="823"/>
      <c r="E676" s="823"/>
      <c r="F676" s="823"/>
      <c r="G676" s="823"/>
      <c r="H676" s="823"/>
      <c r="I676" s="823"/>
      <c r="J676" s="823"/>
      <c r="K676" s="823"/>
      <c r="L676" s="823"/>
    </row>
    <row r="677" spans="2:12" s="801" customFormat="1">
      <c r="B677" s="823"/>
      <c r="C677" s="823"/>
      <c r="D677" s="823"/>
      <c r="E677" s="823"/>
      <c r="F677" s="823"/>
      <c r="G677" s="823"/>
      <c r="H677" s="823"/>
      <c r="I677" s="823"/>
      <c r="J677" s="823"/>
      <c r="K677" s="823"/>
      <c r="L677" s="823"/>
    </row>
    <row r="678" spans="2:12" s="801" customFormat="1">
      <c r="B678" s="823"/>
      <c r="C678" s="823"/>
      <c r="D678" s="823"/>
      <c r="E678" s="823"/>
      <c r="F678" s="823"/>
      <c r="G678" s="823"/>
      <c r="H678" s="823"/>
      <c r="I678" s="823"/>
      <c r="J678" s="823"/>
      <c r="K678" s="823"/>
      <c r="L678" s="823"/>
    </row>
    <row r="679" spans="2:12" s="801" customFormat="1">
      <c r="B679" s="823"/>
      <c r="C679" s="823"/>
      <c r="D679" s="823"/>
      <c r="E679" s="823"/>
      <c r="F679" s="823"/>
      <c r="G679" s="823"/>
      <c r="H679" s="823"/>
      <c r="I679" s="823"/>
      <c r="J679" s="823"/>
      <c r="K679" s="823"/>
      <c r="L679" s="823"/>
    </row>
    <row r="680" spans="2:12" s="801" customFormat="1">
      <c r="B680" s="823"/>
      <c r="C680" s="823"/>
      <c r="D680" s="823"/>
      <c r="E680" s="823"/>
      <c r="F680" s="823"/>
      <c r="G680" s="823"/>
      <c r="H680" s="823"/>
      <c r="I680" s="823"/>
      <c r="J680" s="823"/>
      <c r="K680" s="823"/>
      <c r="L680" s="823"/>
    </row>
    <row r="681" spans="2:12" s="801" customFormat="1">
      <c r="B681" s="823"/>
      <c r="C681" s="823"/>
      <c r="D681" s="823"/>
      <c r="E681" s="823"/>
      <c r="F681" s="823"/>
      <c r="G681" s="823"/>
      <c r="H681" s="823"/>
      <c r="I681" s="823"/>
      <c r="J681" s="823"/>
      <c r="K681" s="823"/>
      <c r="L681" s="823"/>
    </row>
    <row r="682" spans="2:12" s="801" customFormat="1">
      <c r="B682" s="823"/>
      <c r="C682" s="823"/>
      <c r="D682" s="823"/>
      <c r="E682" s="823"/>
      <c r="F682" s="823"/>
      <c r="G682" s="823"/>
      <c r="H682" s="823"/>
      <c r="I682" s="823"/>
      <c r="J682" s="823"/>
      <c r="K682" s="823"/>
      <c r="L682" s="823"/>
    </row>
    <row r="683" spans="2:12" s="801" customFormat="1">
      <c r="B683" s="823"/>
      <c r="C683" s="823"/>
      <c r="D683" s="823"/>
      <c r="E683" s="823"/>
      <c r="F683" s="823"/>
      <c r="G683" s="823"/>
      <c r="H683" s="823"/>
      <c r="I683" s="823"/>
      <c r="J683" s="823"/>
      <c r="K683" s="823"/>
      <c r="L683" s="823"/>
    </row>
    <row r="684" spans="2:12" s="801" customFormat="1">
      <c r="B684" s="823"/>
      <c r="C684" s="823"/>
      <c r="D684" s="823"/>
      <c r="E684" s="823"/>
      <c r="F684" s="823"/>
      <c r="G684" s="823"/>
      <c r="H684" s="823"/>
      <c r="I684" s="823"/>
      <c r="J684" s="823"/>
      <c r="K684" s="823"/>
      <c r="L684" s="823"/>
    </row>
    <row r="685" spans="2:12" s="801" customFormat="1">
      <c r="B685" s="823"/>
      <c r="C685" s="823"/>
      <c r="D685" s="823"/>
      <c r="E685" s="823"/>
      <c r="F685" s="823"/>
      <c r="G685" s="823"/>
      <c r="H685" s="823"/>
      <c r="I685" s="823"/>
      <c r="J685" s="823"/>
      <c r="K685" s="823"/>
      <c r="L685" s="823"/>
    </row>
    <row r="686" spans="2:12" s="801" customFormat="1">
      <c r="B686" s="823"/>
      <c r="C686" s="823"/>
      <c r="D686" s="823"/>
      <c r="E686" s="823"/>
      <c r="F686" s="823"/>
      <c r="G686" s="823"/>
      <c r="H686" s="823"/>
      <c r="I686" s="823"/>
      <c r="J686" s="823"/>
      <c r="K686" s="823"/>
      <c r="L686" s="823"/>
    </row>
    <row r="687" spans="2:12" s="801" customFormat="1">
      <c r="B687" s="823"/>
      <c r="C687" s="823"/>
      <c r="D687" s="823"/>
      <c r="E687" s="823"/>
      <c r="F687" s="823"/>
      <c r="G687" s="823"/>
      <c r="H687" s="823"/>
      <c r="I687" s="823"/>
      <c r="J687" s="823"/>
      <c r="K687" s="823"/>
      <c r="L687" s="823"/>
    </row>
    <row r="688" spans="2:12" s="801" customFormat="1">
      <c r="B688" s="823"/>
      <c r="C688" s="823"/>
      <c r="D688" s="823"/>
      <c r="E688" s="823"/>
      <c r="F688" s="823"/>
      <c r="G688" s="823"/>
      <c r="H688" s="823"/>
      <c r="I688" s="823"/>
      <c r="J688" s="823"/>
      <c r="K688" s="823"/>
      <c r="L688" s="823"/>
    </row>
    <row r="689" spans="2:12" s="801" customFormat="1">
      <c r="B689" s="823"/>
      <c r="C689" s="823"/>
      <c r="D689" s="823"/>
      <c r="E689" s="823"/>
      <c r="F689" s="823"/>
      <c r="G689" s="823"/>
      <c r="H689" s="823"/>
      <c r="I689" s="823"/>
      <c r="J689" s="823"/>
      <c r="K689" s="823"/>
      <c r="L689" s="823"/>
    </row>
    <row r="690" spans="2:12" s="801" customFormat="1">
      <c r="B690" s="823"/>
      <c r="C690" s="823"/>
      <c r="D690" s="823"/>
      <c r="E690" s="823"/>
      <c r="F690" s="823"/>
      <c r="G690" s="823"/>
      <c r="H690" s="823"/>
      <c r="I690" s="823"/>
      <c r="J690" s="823"/>
      <c r="K690" s="823"/>
      <c r="L690" s="823"/>
    </row>
    <row r="691" spans="2:12" s="801" customFormat="1">
      <c r="B691" s="823"/>
      <c r="C691" s="823"/>
      <c r="D691" s="823"/>
      <c r="E691" s="823"/>
      <c r="F691" s="823"/>
      <c r="G691" s="823"/>
      <c r="H691" s="823"/>
      <c r="I691" s="823"/>
      <c r="J691" s="823"/>
      <c r="K691" s="823"/>
      <c r="L691" s="823"/>
    </row>
    <row r="692" spans="2:12" s="801" customFormat="1">
      <c r="B692" s="823"/>
      <c r="C692" s="823"/>
      <c r="D692" s="823"/>
      <c r="E692" s="823"/>
      <c r="F692" s="823"/>
      <c r="G692" s="823"/>
      <c r="H692" s="823"/>
      <c r="I692" s="823"/>
      <c r="J692" s="823"/>
      <c r="K692" s="823"/>
      <c r="L692" s="823"/>
    </row>
    <row r="693" spans="2:12" s="801" customFormat="1">
      <c r="B693" s="823"/>
      <c r="C693" s="823"/>
      <c r="D693" s="823"/>
      <c r="E693" s="823"/>
      <c r="F693" s="823"/>
      <c r="G693" s="823"/>
      <c r="H693" s="823"/>
      <c r="I693" s="823"/>
      <c r="J693" s="823"/>
      <c r="K693" s="823"/>
      <c r="L693" s="823"/>
    </row>
    <row r="694" spans="2:12" s="801" customFormat="1">
      <c r="B694" s="823"/>
      <c r="C694" s="823"/>
      <c r="D694" s="823"/>
      <c r="E694" s="823"/>
      <c r="F694" s="823"/>
      <c r="G694" s="823"/>
      <c r="H694" s="823"/>
      <c r="I694" s="823"/>
      <c r="J694" s="823"/>
      <c r="K694" s="823"/>
      <c r="L694" s="823"/>
    </row>
    <row r="695" spans="2:12" s="801" customFormat="1">
      <c r="B695" s="823"/>
      <c r="C695" s="823"/>
      <c r="D695" s="823"/>
      <c r="E695" s="823"/>
      <c r="F695" s="823"/>
      <c r="G695" s="823"/>
      <c r="H695" s="823"/>
      <c r="I695" s="823"/>
      <c r="J695" s="823"/>
      <c r="K695" s="823"/>
      <c r="L695" s="823"/>
    </row>
    <row r="696" spans="2:12" s="801" customFormat="1">
      <c r="B696" s="823"/>
      <c r="C696" s="823"/>
      <c r="D696" s="823"/>
      <c r="E696" s="823"/>
      <c r="F696" s="823"/>
      <c r="G696" s="823"/>
      <c r="H696" s="823"/>
      <c r="I696" s="823"/>
      <c r="J696" s="823"/>
      <c r="K696" s="823"/>
      <c r="L696" s="823"/>
    </row>
    <row r="697" spans="2:12" s="801" customFormat="1">
      <c r="B697" s="823"/>
      <c r="C697" s="823"/>
      <c r="D697" s="823"/>
      <c r="E697" s="823"/>
      <c r="F697" s="823"/>
      <c r="G697" s="823"/>
      <c r="H697" s="823"/>
      <c r="I697" s="823"/>
      <c r="J697" s="823"/>
      <c r="K697" s="823"/>
      <c r="L697" s="823"/>
    </row>
    <row r="698" spans="2:12" s="801" customFormat="1">
      <c r="B698" s="823"/>
      <c r="C698" s="823"/>
      <c r="D698" s="823"/>
      <c r="E698" s="823"/>
      <c r="F698" s="823"/>
      <c r="G698" s="823"/>
      <c r="H698" s="823"/>
      <c r="I698" s="823"/>
      <c r="J698" s="823"/>
      <c r="K698" s="823"/>
      <c r="L698" s="823"/>
    </row>
    <row r="699" spans="2:12" s="801" customFormat="1">
      <c r="B699" s="823"/>
      <c r="C699" s="823"/>
      <c r="D699" s="823"/>
      <c r="E699" s="823"/>
      <c r="F699" s="823"/>
      <c r="G699" s="823"/>
      <c r="H699" s="823"/>
      <c r="I699" s="823"/>
      <c r="J699" s="823"/>
      <c r="K699" s="823"/>
      <c r="L699" s="823"/>
    </row>
    <row r="700" spans="2:12" s="801" customFormat="1">
      <c r="B700" s="823"/>
      <c r="C700" s="823"/>
      <c r="D700" s="823"/>
      <c r="E700" s="823"/>
      <c r="F700" s="823"/>
      <c r="G700" s="823"/>
      <c r="H700" s="823"/>
      <c r="I700" s="823"/>
      <c r="J700" s="823"/>
      <c r="K700" s="823"/>
      <c r="L700" s="823"/>
    </row>
    <row r="701" spans="2:12" s="801" customFormat="1">
      <c r="B701" s="823"/>
      <c r="C701" s="823"/>
      <c r="D701" s="823"/>
      <c r="E701" s="823"/>
      <c r="F701" s="823"/>
      <c r="G701" s="823"/>
      <c r="H701" s="823"/>
      <c r="I701" s="823"/>
      <c r="J701" s="823"/>
      <c r="K701" s="823"/>
      <c r="L701" s="823"/>
    </row>
    <row r="702" spans="2:12" s="801" customFormat="1">
      <c r="B702" s="823"/>
      <c r="C702" s="823"/>
      <c r="D702" s="823"/>
      <c r="E702" s="823"/>
      <c r="F702" s="823"/>
      <c r="G702" s="823"/>
      <c r="H702" s="823"/>
      <c r="I702" s="823"/>
      <c r="J702" s="823"/>
      <c r="K702" s="823"/>
      <c r="L702" s="823"/>
    </row>
    <row r="703" spans="2:12" s="801" customFormat="1">
      <c r="B703" s="823"/>
      <c r="C703" s="823"/>
      <c r="D703" s="823"/>
      <c r="E703" s="823"/>
      <c r="F703" s="823"/>
      <c r="G703" s="823"/>
      <c r="H703" s="823"/>
      <c r="I703" s="823"/>
      <c r="J703" s="823"/>
      <c r="K703" s="823"/>
      <c r="L703" s="823"/>
    </row>
    <row r="704" spans="2:12" s="801" customFormat="1">
      <c r="B704" s="823"/>
      <c r="C704" s="823"/>
      <c r="D704" s="823"/>
      <c r="E704" s="823"/>
      <c r="F704" s="823"/>
      <c r="G704" s="823"/>
      <c r="H704" s="823"/>
      <c r="I704" s="823"/>
      <c r="J704" s="823"/>
      <c r="K704" s="823"/>
      <c r="L704" s="823"/>
    </row>
    <row r="705" spans="2:12" s="801" customFormat="1">
      <c r="B705" s="823"/>
      <c r="C705" s="823"/>
      <c r="D705" s="823"/>
      <c r="E705" s="823"/>
      <c r="F705" s="823"/>
      <c r="G705" s="823"/>
      <c r="H705" s="823"/>
      <c r="I705" s="823"/>
      <c r="J705" s="823"/>
      <c r="K705" s="823"/>
      <c r="L705" s="823"/>
    </row>
    <row r="706" spans="2:12" s="801" customFormat="1">
      <c r="B706" s="823"/>
      <c r="C706" s="823"/>
      <c r="D706" s="823"/>
      <c r="E706" s="823"/>
      <c r="F706" s="823"/>
      <c r="G706" s="823"/>
      <c r="H706" s="823"/>
      <c r="I706" s="823"/>
      <c r="J706" s="823"/>
      <c r="K706" s="823"/>
      <c r="L706" s="823"/>
    </row>
    <row r="707" spans="2:12" s="801" customFormat="1">
      <c r="B707" s="823"/>
      <c r="C707" s="823"/>
      <c r="D707" s="823"/>
      <c r="E707" s="823"/>
      <c r="F707" s="823"/>
      <c r="G707" s="823"/>
      <c r="H707" s="823"/>
      <c r="I707" s="823"/>
      <c r="J707" s="823"/>
      <c r="K707" s="823"/>
      <c r="L707" s="823"/>
    </row>
    <row r="708" spans="2:12" s="801" customFormat="1">
      <c r="B708" s="823"/>
      <c r="C708" s="823"/>
      <c r="D708" s="823"/>
      <c r="E708" s="823"/>
      <c r="F708" s="823"/>
      <c r="G708" s="823"/>
      <c r="H708" s="823"/>
      <c r="I708" s="823"/>
      <c r="J708" s="823"/>
      <c r="K708" s="823"/>
      <c r="L708" s="823"/>
    </row>
    <row r="709" spans="2:12" s="801" customFormat="1">
      <c r="B709" s="823"/>
      <c r="C709" s="823"/>
      <c r="D709" s="823"/>
      <c r="E709" s="823"/>
      <c r="F709" s="823"/>
      <c r="G709" s="823"/>
      <c r="H709" s="823"/>
      <c r="I709" s="823"/>
      <c r="J709" s="823"/>
      <c r="K709" s="823"/>
      <c r="L709" s="823"/>
    </row>
    <row r="710" spans="2:12" s="801" customFormat="1">
      <c r="B710" s="823"/>
      <c r="C710" s="823"/>
      <c r="D710" s="823"/>
      <c r="E710" s="823"/>
      <c r="F710" s="823"/>
      <c r="G710" s="823"/>
      <c r="H710" s="823"/>
      <c r="I710" s="823"/>
      <c r="J710" s="823"/>
      <c r="K710" s="823"/>
      <c r="L710" s="823"/>
    </row>
    <row r="711" spans="2:12" s="801" customFormat="1">
      <c r="B711" s="823"/>
      <c r="C711" s="823"/>
      <c r="D711" s="823"/>
      <c r="E711" s="823"/>
      <c r="F711" s="823"/>
      <c r="G711" s="823"/>
      <c r="H711" s="823"/>
      <c r="I711" s="823"/>
      <c r="J711" s="823"/>
      <c r="K711" s="823"/>
      <c r="L711" s="823"/>
    </row>
    <row r="712" spans="2:12" s="801" customFormat="1">
      <c r="B712" s="823"/>
      <c r="C712" s="823"/>
      <c r="D712" s="823"/>
      <c r="E712" s="823"/>
      <c r="F712" s="823"/>
      <c r="G712" s="823"/>
      <c r="H712" s="823"/>
      <c r="I712" s="823"/>
      <c r="J712" s="823"/>
      <c r="K712" s="823"/>
      <c r="L712" s="823"/>
    </row>
    <row r="713" spans="2:12" s="801" customFormat="1">
      <c r="B713" s="823"/>
      <c r="C713" s="823"/>
      <c r="D713" s="823"/>
      <c r="E713" s="823"/>
      <c r="F713" s="823"/>
      <c r="G713" s="823"/>
      <c r="H713" s="823"/>
      <c r="I713" s="823"/>
      <c r="J713" s="823"/>
      <c r="K713" s="823"/>
      <c r="L713" s="823"/>
    </row>
    <row r="714" spans="2:12" s="801" customFormat="1">
      <c r="B714" s="823"/>
      <c r="C714" s="823"/>
      <c r="D714" s="823"/>
      <c r="E714" s="823"/>
      <c r="F714" s="823"/>
      <c r="G714" s="823"/>
      <c r="H714" s="823"/>
      <c r="I714" s="823"/>
      <c r="J714" s="823"/>
      <c r="K714" s="823"/>
      <c r="L714" s="823"/>
    </row>
    <row r="715" spans="2:12" s="801" customFormat="1">
      <c r="B715" s="823"/>
      <c r="C715" s="823"/>
      <c r="D715" s="823"/>
      <c r="E715" s="823"/>
      <c r="F715" s="823"/>
      <c r="G715" s="823"/>
      <c r="H715" s="823"/>
      <c r="I715" s="823"/>
      <c r="J715" s="823"/>
      <c r="K715" s="823"/>
      <c r="L715" s="823"/>
    </row>
    <row r="716" spans="2:12" s="801" customFormat="1">
      <c r="B716" s="823"/>
      <c r="C716" s="823"/>
      <c r="D716" s="823"/>
      <c r="E716" s="823"/>
      <c r="F716" s="823"/>
      <c r="G716" s="823"/>
      <c r="H716" s="823"/>
      <c r="I716" s="823"/>
      <c r="J716" s="823"/>
      <c r="K716" s="823"/>
      <c r="L716" s="823"/>
    </row>
    <row r="717" spans="2:12" s="801" customFormat="1">
      <c r="B717" s="823"/>
      <c r="C717" s="823"/>
      <c r="D717" s="823"/>
      <c r="E717" s="823"/>
      <c r="F717" s="823"/>
      <c r="G717" s="823"/>
      <c r="H717" s="823"/>
      <c r="I717" s="823"/>
      <c r="J717" s="823"/>
      <c r="K717" s="823"/>
      <c r="L717" s="823"/>
    </row>
    <row r="718" spans="2:12" s="801" customFormat="1">
      <c r="B718" s="823"/>
      <c r="C718" s="823"/>
      <c r="D718" s="823"/>
      <c r="E718" s="823"/>
      <c r="F718" s="823"/>
      <c r="G718" s="823"/>
      <c r="H718" s="823"/>
      <c r="I718" s="823"/>
      <c r="J718" s="823"/>
      <c r="K718" s="823"/>
      <c r="L718" s="823"/>
    </row>
    <row r="719" spans="2:12" s="801" customFormat="1">
      <c r="B719" s="823"/>
      <c r="C719" s="823"/>
      <c r="D719" s="823"/>
      <c r="E719" s="823"/>
      <c r="F719" s="823"/>
      <c r="G719" s="823"/>
      <c r="H719" s="823"/>
      <c r="I719" s="823"/>
      <c r="J719" s="823"/>
      <c r="K719" s="823"/>
      <c r="L719" s="823"/>
    </row>
    <row r="720" spans="2:12" s="801" customFormat="1">
      <c r="B720" s="823"/>
      <c r="C720" s="823"/>
      <c r="D720" s="823"/>
      <c r="E720" s="823"/>
      <c r="F720" s="823"/>
      <c r="G720" s="823"/>
      <c r="H720" s="823"/>
      <c r="I720" s="823"/>
      <c r="J720" s="823"/>
      <c r="K720" s="823"/>
      <c r="L720" s="823"/>
    </row>
    <row r="721" spans="2:12" s="801" customFormat="1">
      <c r="B721" s="823"/>
      <c r="C721" s="823"/>
      <c r="D721" s="823"/>
      <c r="E721" s="823"/>
      <c r="F721" s="823"/>
      <c r="G721" s="823"/>
      <c r="H721" s="823"/>
      <c r="I721" s="823"/>
      <c r="J721" s="823"/>
      <c r="K721" s="823"/>
      <c r="L721" s="823"/>
    </row>
    <row r="722" spans="2:12" s="801" customFormat="1">
      <c r="B722" s="823"/>
      <c r="C722" s="823"/>
      <c r="D722" s="823"/>
      <c r="E722" s="823"/>
      <c r="F722" s="823"/>
      <c r="G722" s="823"/>
      <c r="H722" s="823"/>
      <c r="I722" s="823"/>
      <c r="J722" s="823"/>
      <c r="K722" s="823"/>
      <c r="L722" s="823"/>
    </row>
    <row r="723" spans="2:12" s="801" customFormat="1">
      <c r="B723" s="823"/>
      <c r="C723" s="823"/>
      <c r="D723" s="823"/>
      <c r="E723" s="823"/>
      <c r="F723" s="823"/>
      <c r="G723" s="823"/>
      <c r="H723" s="823"/>
      <c r="I723" s="823"/>
      <c r="J723" s="823"/>
      <c r="K723" s="823"/>
      <c r="L723" s="823"/>
    </row>
    <row r="724" spans="2:12" s="801" customFormat="1">
      <c r="B724" s="823"/>
      <c r="C724" s="823"/>
      <c r="D724" s="823"/>
      <c r="E724" s="823"/>
      <c r="F724" s="823"/>
      <c r="G724" s="823"/>
      <c r="H724" s="823"/>
      <c r="I724" s="823"/>
      <c r="J724" s="823"/>
      <c r="K724" s="823"/>
      <c r="L724" s="823"/>
    </row>
    <row r="725" spans="2:12" s="801" customFormat="1">
      <c r="B725" s="823"/>
      <c r="C725" s="823"/>
      <c r="D725" s="823"/>
      <c r="E725" s="823"/>
      <c r="F725" s="823"/>
      <c r="G725" s="823"/>
      <c r="H725" s="823"/>
      <c r="I725" s="823"/>
      <c r="J725" s="823"/>
      <c r="K725" s="823"/>
      <c r="L725" s="823"/>
    </row>
    <row r="726" spans="2:12" s="801" customFormat="1">
      <c r="B726" s="823"/>
      <c r="C726" s="823"/>
      <c r="D726" s="823"/>
      <c r="E726" s="823"/>
      <c r="F726" s="823"/>
      <c r="G726" s="823"/>
      <c r="H726" s="823"/>
      <c r="I726" s="823"/>
      <c r="J726" s="823"/>
      <c r="K726" s="823"/>
      <c r="L726" s="823"/>
    </row>
    <row r="727" spans="2:12" s="801" customFormat="1">
      <c r="B727" s="823"/>
      <c r="C727" s="823"/>
      <c r="D727" s="823"/>
      <c r="E727" s="823"/>
      <c r="F727" s="823"/>
      <c r="G727" s="823"/>
      <c r="H727" s="823"/>
      <c r="I727" s="823"/>
      <c r="J727" s="823"/>
      <c r="K727" s="823"/>
      <c r="L727" s="823"/>
    </row>
    <row r="728" spans="2:12" s="801" customFormat="1">
      <c r="B728" s="823"/>
      <c r="C728" s="823"/>
      <c r="D728" s="823"/>
      <c r="E728" s="823"/>
      <c r="F728" s="823"/>
      <c r="G728" s="823"/>
      <c r="H728" s="823"/>
      <c r="I728" s="823"/>
      <c r="J728" s="823"/>
      <c r="K728" s="823"/>
      <c r="L728" s="823"/>
    </row>
    <row r="729" spans="2:12" s="801" customFormat="1">
      <c r="B729" s="823"/>
      <c r="C729" s="823"/>
      <c r="D729" s="823"/>
      <c r="E729" s="823"/>
      <c r="F729" s="823"/>
      <c r="G729" s="823"/>
      <c r="H729" s="823"/>
      <c r="I729" s="823"/>
      <c r="J729" s="823"/>
      <c r="K729" s="823"/>
      <c r="L729" s="823"/>
    </row>
    <row r="730" spans="2:12" s="801" customFormat="1">
      <c r="B730" s="823"/>
      <c r="C730" s="823"/>
      <c r="D730" s="823"/>
      <c r="E730" s="823"/>
      <c r="F730" s="823"/>
      <c r="G730" s="823"/>
      <c r="H730" s="823"/>
      <c r="I730" s="823"/>
      <c r="J730" s="823"/>
      <c r="K730" s="823"/>
      <c r="L730" s="823"/>
    </row>
    <row r="731" spans="2:12" s="801" customFormat="1">
      <c r="B731" s="823"/>
      <c r="C731" s="823"/>
      <c r="D731" s="823"/>
      <c r="E731" s="823"/>
      <c r="F731" s="823"/>
      <c r="G731" s="823"/>
      <c r="H731" s="823"/>
      <c r="I731" s="823"/>
      <c r="J731" s="823"/>
      <c r="K731" s="823"/>
      <c r="L731" s="823"/>
    </row>
    <row r="732" spans="2:12" s="801" customFormat="1">
      <c r="B732" s="823"/>
      <c r="C732" s="823"/>
      <c r="D732" s="823"/>
      <c r="E732" s="823"/>
      <c r="F732" s="823"/>
      <c r="G732" s="823"/>
      <c r="H732" s="823"/>
      <c r="I732" s="823"/>
      <c r="J732" s="823"/>
      <c r="K732" s="823"/>
      <c r="L732" s="823"/>
    </row>
    <row r="733" spans="2:12" s="801" customFormat="1">
      <c r="B733" s="823"/>
      <c r="C733" s="823"/>
      <c r="D733" s="823"/>
      <c r="E733" s="823"/>
      <c r="F733" s="823"/>
      <c r="G733" s="823"/>
      <c r="H733" s="823"/>
      <c r="I733" s="823"/>
      <c r="J733" s="823"/>
      <c r="K733" s="823"/>
      <c r="L733" s="823"/>
    </row>
    <row r="734" spans="2:12" s="801" customFormat="1">
      <c r="B734" s="823"/>
      <c r="C734" s="823"/>
      <c r="D734" s="823"/>
      <c r="E734" s="823"/>
      <c r="F734" s="823"/>
      <c r="G734" s="823"/>
      <c r="H734" s="823"/>
      <c r="I734" s="823"/>
      <c r="J734" s="823"/>
      <c r="K734" s="823"/>
      <c r="L734" s="823"/>
    </row>
    <row r="735" spans="2:12" s="801" customFormat="1">
      <c r="B735" s="823"/>
      <c r="C735" s="823"/>
      <c r="D735" s="823"/>
      <c r="E735" s="823"/>
      <c r="F735" s="823"/>
      <c r="G735" s="823"/>
      <c r="H735" s="823"/>
      <c r="I735" s="823"/>
      <c r="J735" s="823"/>
      <c r="K735" s="823"/>
      <c r="L735" s="823"/>
    </row>
    <row r="736" spans="2:12" s="801" customFormat="1">
      <c r="B736" s="823"/>
      <c r="C736" s="823"/>
      <c r="D736" s="823"/>
      <c r="E736" s="823"/>
      <c r="F736" s="823"/>
      <c r="G736" s="823"/>
      <c r="H736" s="823"/>
      <c r="I736" s="823"/>
      <c r="J736" s="823"/>
      <c r="K736" s="823"/>
      <c r="L736" s="823"/>
    </row>
    <row r="737" spans="2:12" s="801" customFormat="1">
      <c r="B737" s="823"/>
      <c r="C737" s="823"/>
      <c r="D737" s="823"/>
      <c r="E737" s="823"/>
      <c r="F737" s="823"/>
      <c r="G737" s="823"/>
      <c r="H737" s="823"/>
      <c r="I737" s="823"/>
      <c r="J737" s="823"/>
      <c r="K737" s="823"/>
      <c r="L737" s="823"/>
    </row>
    <row r="738" spans="2:12" s="801" customFormat="1">
      <c r="B738" s="823"/>
      <c r="C738" s="823"/>
      <c r="D738" s="823"/>
      <c r="E738" s="823"/>
      <c r="F738" s="823"/>
      <c r="G738" s="823"/>
      <c r="H738" s="823"/>
      <c r="I738" s="823"/>
      <c r="J738" s="823"/>
      <c r="K738" s="823"/>
      <c r="L738" s="823"/>
    </row>
    <row r="739" spans="2:12" s="801" customFormat="1">
      <c r="B739" s="823"/>
      <c r="C739" s="823"/>
      <c r="D739" s="823"/>
      <c r="E739" s="823"/>
      <c r="F739" s="823"/>
      <c r="G739" s="823"/>
      <c r="H739" s="823"/>
      <c r="I739" s="823"/>
      <c r="J739" s="823"/>
      <c r="K739" s="823"/>
      <c r="L739" s="823"/>
    </row>
    <row r="740" spans="2:12" s="801" customFormat="1">
      <c r="B740" s="823"/>
      <c r="C740" s="823"/>
      <c r="D740" s="823"/>
      <c r="E740" s="823"/>
      <c r="F740" s="823"/>
      <c r="G740" s="823"/>
      <c r="H740" s="823"/>
      <c r="I740" s="823"/>
      <c r="J740" s="823"/>
      <c r="K740" s="823"/>
      <c r="L740" s="823"/>
    </row>
    <row r="741" spans="2:12" s="801" customFormat="1">
      <c r="B741" s="823"/>
      <c r="C741" s="823"/>
      <c r="D741" s="823"/>
      <c r="E741" s="823"/>
      <c r="F741" s="823"/>
      <c r="G741" s="823"/>
      <c r="H741" s="823"/>
      <c r="I741" s="823"/>
      <c r="J741" s="823"/>
      <c r="K741" s="823"/>
      <c r="L741" s="823"/>
    </row>
    <row r="742" spans="2:12" s="801" customFormat="1">
      <c r="B742" s="823"/>
      <c r="C742" s="823"/>
      <c r="D742" s="823"/>
      <c r="E742" s="823"/>
      <c r="F742" s="823"/>
      <c r="G742" s="823"/>
      <c r="H742" s="823"/>
      <c r="I742" s="823"/>
      <c r="J742" s="823"/>
      <c r="K742" s="823"/>
      <c r="L742" s="823"/>
    </row>
    <row r="743" spans="2:12" s="801" customFormat="1">
      <c r="B743" s="823"/>
      <c r="C743" s="823"/>
      <c r="D743" s="823"/>
      <c r="E743" s="823"/>
      <c r="F743" s="823"/>
      <c r="G743" s="823"/>
      <c r="H743" s="823"/>
      <c r="I743" s="823"/>
      <c r="J743" s="823"/>
      <c r="K743" s="823"/>
      <c r="L743" s="823"/>
    </row>
    <row r="744" spans="2:12" s="801" customFormat="1">
      <c r="B744" s="823"/>
      <c r="C744" s="823"/>
      <c r="D744" s="823"/>
      <c r="E744" s="823"/>
      <c r="F744" s="823"/>
      <c r="G744" s="823"/>
      <c r="H744" s="823"/>
      <c r="I744" s="823"/>
      <c r="J744" s="823"/>
      <c r="K744" s="823"/>
      <c r="L744" s="823"/>
    </row>
    <row r="745" spans="2:12" s="801" customFormat="1">
      <c r="B745" s="823"/>
      <c r="C745" s="823"/>
      <c r="D745" s="823"/>
      <c r="E745" s="823"/>
      <c r="F745" s="823"/>
      <c r="G745" s="823"/>
      <c r="H745" s="823"/>
      <c r="I745" s="823"/>
      <c r="J745" s="823"/>
      <c r="K745" s="823"/>
      <c r="L745" s="823"/>
    </row>
    <row r="746" spans="2:12" s="801" customFormat="1">
      <c r="B746" s="823"/>
      <c r="C746" s="823"/>
      <c r="D746" s="823"/>
      <c r="E746" s="823"/>
      <c r="F746" s="823"/>
      <c r="G746" s="823"/>
      <c r="H746" s="823"/>
      <c r="I746" s="823"/>
      <c r="J746" s="823"/>
      <c r="K746" s="823"/>
      <c r="L746" s="823"/>
    </row>
    <row r="747" spans="2:12" s="801" customFormat="1">
      <c r="B747" s="823"/>
      <c r="C747" s="823"/>
      <c r="D747" s="823"/>
      <c r="E747" s="823"/>
      <c r="F747" s="823"/>
      <c r="G747" s="823"/>
      <c r="H747" s="823"/>
      <c r="I747" s="823"/>
      <c r="J747" s="823"/>
      <c r="K747" s="823"/>
      <c r="L747" s="823"/>
    </row>
    <row r="748" spans="2:12" s="801" customFormat="1">
      <c r="B748" s="823"/>
      <c r="C748" s="823"/>
      <c r="D748" s="823"/>
      <c r="E748" s="823"/>
      <c r="F748" s="823"/>
      <c r="G748" s="823"/>
      <c r="H748" s="823"/>
      <c r="I748" s="823"/>
      <c r="J748" s="823"/>
      <c r="K748" s="823"/>
      <c r="L748" s="823"/>
    </row>
    <row r="749" spans="2:12" s="801" customFormat="1">
      <c r="B749" s="823"/>
      <c r="C749" s="823"/>
      <c r="D749" s="823"/>
      <c r="E749" s="823"/>
      <c r="F749" s="823"/>
      <c r="G749" s="823"/>
      <c r="H749" s="823"/>
      <c r="I749" s="823"/>
      <c r="J749" s="823"/>
      <c r="K749" s="823"/>
      <c r="L749" s="823"/>
    </row>
    <row r="750" spans="2:12" s="801" customFormat="1">
      <c r="B750" s="823"/>
      <c r="C750" s="823"/>
      <c r="D750" s="823"/>
      <c r="E750" s="823"/>
      <c r="F750" s="823"/>
      <c r="G750" s="823"/>
      <c r="H750" s="823"/>
      <c r="I750" s="823"/>
      <c r="J750" s="823"/>
      <c r="K750" s="823"/>
      <c r="L750" s="823"/>
    </row>
    <row r="751" spans="2:12" s="801" customFormat="1">
      <c r="B751" s="823"/>
      <c r="C751" s="823"/>
      <c r="D751" s="823"/>
      <c r="E751" s="823"/>
      <c r="F751" s="823"/>
      <c r="G751" s="823"/>
      <c r="H751" s="823"/>
      <c r="I751" s="823"/>
      <c r="J751" s="823"/>
      <c r="K751" s="823"/>
      <c r="L751" s="823"/>
    </row>
    <row r="752" spans="2:12" s="801" customFormat="1">
      <c r="B752" s="823"/>
      <c r="C752" s="823"/>
      <c r="D752" s="823"/>
      <c r="E752" s="823"/>
      <c r="F752" s="823"/>
      <c r="G752" s="823"/>
      <c r="H752" s="823"/>
      <c r="I752" s="823"/>
      <c r="J752" s="823"/>
      <c r="K752" s="823"/>
      <c r="L752" s="823"/>
    </row>
    <row r="753" spans="2:12" s="801" customFormat="1">
      <c r="B753" s="823"/>
      <c r="C753" s="823"/>
      <c r="D753" s="823"/>
      <c r="E753" s="823"/>
      <c r="F753" s="823"/>
      <c r="G753" s="823"/>
      <c r="H753" s="823"/>
      <c r="I753" s="823"/>
      <c r="J753" s="823"/>
      <c r="K753" s="823"/>
      <c r="L753" s="823"/>
    </row>
    <row r="754" spans="2:12" s="801" customFormat="1">
      <c r="B754" s="823"/>
      <c r="C754" s="823"/>
      <c r="D754" s="823"/>
      <c r="E754" s="823"/>
      <c r="F754" s="823"/>
      <c r="G754" s="823"/>
      <c r="H754" s="823"/>
      <c r="I754" s="823"/>
      <c r="J754" s="823"/>
      <c r="K754" s="823"/>
      <c r="L754" s="823"/>
    </row>
    <row r="755" spans="2:12" s="801" customFormat="1">
      <c r="B755" s="823"/>
      <c r="C755" s="823"/>
      <c r="D755" s="823"/>
      <c r="E755" s="823"/>
      <c r="F755" s="823"/>
      <c r="G755" s="823"/>
      <c r="H755" s="823"/>
      <c r="I755" s="823"/>
      <c r="J755" s="823"/>
      <c r="K755" s="823"/>
      <c r="L755" s="823"/>
    </row>
    <row r="756" spans="2:12" s="801" customFormat="1">
      <c r="B756" s="823"/>
      <c r="C756" s="823"/>
      <c r="D756" s="823"/>
      <c r="E756" s="823"/>
      <c r="F756" s="823"/>
      <c r="G756" s="823"/>
      <c r="H756" s="823"/>
      <c r="I756" s="823"/>
      <c r="J756" s="823"/>
      <c r="K756" s="823"/>
      <c r="L756" s="823"/>
    </row>
    <row r="757" spans="2:12" s="801" customFormat="1">
      <c r="B757" s="823"/>
      <c r="C757" s="823"/>
      <c r="D757" s="823"/>
      <c r="E757" s="823"/>
      <c r="F757" s="823"/>
      <c r="G757" s="823"/>
      <c r="H757" s="823"/>
      <c r="I757" s="823"/>
      <c r="J757" s="823"/>
      <c r="K757" s="823"/>
      <c r="L757" s="823"/>
    </row>
    <row r="758" spans="2:12" s="801" customFormat="1">
      <c r="B758" s="823"/>
      <c r="C758" s="823"/>
      <c r="D758" s="823"/>
      <c r="E758" s="823"/>
      <c r="F758" s="823"/>
      <c r="G758" s="823"/>
      <c r="H758" s="823"/>
      <c r="I758" s="823"/>
      <c r="J758" s="823"/>
      <c r="K758" s="823"/>
      <c r="L758" s="823"/>
    </row>
    <row r="759" spans="2:12" s="801" customFormat="1">
      <c r="B759" s="823"/>
      <c r="C759" s="823"/>
      <c r="D759" s="823"/>
      <c r="E759" s="823"/>
      <c r="F759" s="823"/>
      <c r="G759" s="823"/>
      <c r="H759" s="823"/>
      <c r="I759" s="823"/>
      <c r="J759" s="823"/>
      <c r="K759" s="823"/>
      <c r="L759" s="823"/>
    </row>
    <row r="760" spans="2:12" s="801" customFormat="1">
      <c r="B760" s="823"/>
      <c r="C760" s="823"/>
      <c r="D760" s="823"/>
      <c r="E760" s="823"/>
      <c r="F760" s="823"/>
      <c r="G760" s="823"/>
      <c r="H760" s="823"/>
      <c r="I760" s="823"/>
      <c r="J760" s="823"/>
      <c r="K760" s="823"/>
      <c r="L760" s="823"/>
    </row>
    <row r="761" spans="2:12" s="801" customFormat="1">
      <c r="B761" s="823"/>
      <c r="C761" s="823"/>
      <c r="D761" s="823"/>
      <c r="E761" s="823"/>
      <c r="F761" s="823"/>
      <c r="G761" s="823"/>
      <c r="H761" s="823"/>
      <c r="I761" s="823"/>
      <c r="J761" s="823"/>
      <c r="K761" s="823"/>
      <c r="L761" s="823"/>
    </row>
    <row r="762" spans="2:12" s="801" customFormat="1">
      <c r="B762" s="823"/>
      <c r="C762" s="823"/>
      <c r="D762" s="823"/>
      <c r="E762" s="823"/>
      <c r="F762" s="823"/>
      <c r="G762" s="823"/>
      <c r="H762" s="823"/>
      <c r="I762" s="823"/>
      <c r="J762" s="823"/>
      <c r="K762" s="823"/>
      <c r="L762" s="823"/>
    </row>
    <row r="763" spans="2:12" s="801" customFormat="1">
      <c r="B763" s="823"/>
      <c r="C763" s="823"/>
      <c r="D763" s="823"/>
      <c r="E763" s="823"/>
      <c r="F763" s="823"/>
      <c r="G763" s="823"/>
      <c r="H763" s="823"/>
      <c r="I763" s="823"/>
      <c r="J763" s="823"/>
      <c r="K763" s="823"/>
      <c r="L763" s="823"/>
    </row>
    <row r="764" spans="2:12" s="801" customFormat="1">
      <c r="B764" s="823"/>
      <c r="C764" s="823"/>
      <c r="D764" s="823"/>
      <c r="E764" s="823"/>
      <c r="F764" s="823"/>
      <c r="G764" s="823"/>
      <c r="H764" s="823"/>
      <c r="I764" s="823"/>
      <c r="J764" s="823"/>
      <c r="K764" s="823"/>
      <c r="L764" s="823"/>
    </row>
    <row r="765" spans="2:12" s="801" customFormat="1">
      <c r="B765" s="823"/>
      <c r="C765" s="823"/>
      <c r="D765" s="823"/>
      <c r="E765" s="823"/>
      <c r="F765" s="823"/>
      <c r="G765" s="823"/>
      <c r="H765" s="823"/>
      <c r="I765" s="823"/>
      <c r="J765" s="823"/>
      <c r="K765" s="823"/>
      <c r="L765" s="823"/>
    </row>
    <row r="766" spans="2:12" s="801" customFormat="1">
      <c r="B766" s="823"/>
      <c r="C766" s="823"/>
      <c r="D766" s="823"/>
      <c r="E766" s="823"/>
      <c r="F766" s="823"/>
      <c r="G766" s="823"/>
      <c r="H766" s="823"/>
      <c r="I766" s="823"/>
      <c r="J766" s="823"/>
      <c r="K766" s="823"/>
      <c r="L766" s="823"/>
    </row>
    <row r="767" spans="2:12" s="801" customFormat="1">
      <c r="B767" s="823"/>
      <c r="C767" s="823"/>
      <c r="D767" s="823"/>
      <c r="E767" s="823"/>
      <c r="F767" s="823"/>
      <c r="G767" s="823"/>
      <c r="H767" s="823"/>
      <c r="I767" s="823"/>
      <c r="J767" s="823"/>
      <c r="K767" s="823"/>
      <c r="L767" s="823"/>
    </row>
    <row r="768" spans="2:12" s="801" customFormat="1">
      <c r="B768" s="823"/>
      <c r="C768" s="823"/>
      <c r="D768" s="823"/>
      <c r="E768" s="823"/>
      <c r="F768" s="823"/>
      <c r="G768" s="823"/>
      <c r="H768" s="823"/>
      <c r="I768" s="823"/>
      <c r="J768" s="823"/>
      <c r="K768" s="823"/>
      <c r="L768" s="823"/>
    </row>
    <row r="769" spans="2:12" s="801" customFormat="1">
      <c r="B769" s="823"/>
      <c r="C769" s="823"/>
      <c r="D769" s="823"/>
      <c r="E769" s="823"/>
      <c r="F769" s="823"/>
      <c r="G769" s="823"/>
      <c r="H769" s="823"/>
      <c r="I769" s="823"/>
      <c r="J769" s="823"/>
      <c r="K769" s="823"/>
      <c r="L769" s="823"/>
    </row>
    <row r="770" spans="2:12" s="801" customFormat="1">
      <c r="B770" s="823"/>
      <c r="C770" s="823"/>
      <c r="D770" s="823"/>
      <c r="E770" s="823"/>
      <c r="F770" s="823"/>
      <c r="G770" s="823"/>
      <c r="H770" s="823"/>
      <c r="I770" s="823"/>
      <c r="J770" s="823"/>
      <c r="K770" s="823"/>
      <c r="L770" s="823"/>
    </row>
    <row r="771" spans="2:12" s="801" customFormat="1">
      <c r="B771" s="823"/>
      <c r="C771" s="823"/>
      <c r="D771" s="823"/>
      <c r="E771" s="823"/>
      <c r="F771" s="823"/>
      <c r="G771" s="823"/>
      <c r="H771" s="823"/>
      <c r="I771" s="823"/>
      <c r="J771" s="823"/>
      <c r="K771" s="823"/>
      <c r="L771" s="823"/>
    </row>
    <row r="772" spans="2:12" s="801" customFormat="1">
      <c r="B772" s="823"/>
      <c r="C772" s="823"/>
      <c r="D772" s="823"/>
      <c r="E772" s="823"/>
      <c r="F772" s="823"/>
      <c r="G772" s="823"/>
      <c r="H772" s="823"/>
      <c r="I772" s="823"/>
      <c r="J772" s="823"/>
      <c r="K772" s="823"/>
      <c r="L772" s="823"/>
    </row>
    <row r="773" spans="2:12" s="801" customFormat="1">
      <c r="B773" s="823"/>
      <c r="C773" s="823"/>
      <c r="D773" s="823"/>
      <c r="E773" s="823"/>
      <c r="F773" s="823"/>
      <c r="G773" s="823"/>
      <c r="H773" s="823"/>
      <c r="I773" s="823"/>
      <c r="J773" s="823"/>
      <c r="K773" s="823"/>
      <c r="L773" s="823"/>
    </row>
    <row r="774" spans="2:12" s="801" customFormat="1">
      <c r="B774" s="823"/>
      <c r="C774" s="823"/>
      <c r="D774" s="823"/>
      <c r="E774" s="823"/>
      <c r="F774" s="823"/>
      <c r="G774" s="823"/>
      <c r="H774" s="823"/>
      <c r="I774" s="823"/>
      <c r="J774" s="823"/>
      <c r="K774" s="823"/>
      <c r="L774" s="823"/>
    </row>
    <row r="775" spans="2:12" s="801" customFormat="1">
      <c r="B775" s="823"/>
      <c r="C775" s="823"/>
      <c r="D775" s="823"/>
      <c r="E775" s="823"/>
      <c r="F775" s="823"/>
      <c r="G775" s="823"/>
      <c r="H775" s="823"/>
      <c r="I775" s="823"/>
      <c r="J775" s="823"/>
      <c r="K775" s="823"/>
      <c r="L775" s="823"/>
    </row>
    <row r="776" spans="2:12" s="801" customFormat="1">
      <c r="B776" s="823"/>
      <c r="C776" s="823"/>
      <c r="D776" s="823"/>
      <c r="E776" s="823"/>
      <c r="F776" s="823"/>
      <c r="G776" s="823"/>
      <c r="H776" s="823"/>
      <c r="I776" s="823"/>
      <c r="J776" s="823"/>
      <c r="K776" s="823"/>
      <c r="L776" s="823"/>
    </row>
    <row r="777" spans="2:12" s="801" customFormat="1">
      <c r="B777" s="823"/>
      <c r="C777" s="823"/>
      <c r="D777" s="823"/>
      <c r="E777" s="823"/>
      <c r="F777" s="823"/>
      <c r="G777" s="823"/>
      <c r="H777" s="823"/>
      <c r="I777" s="823"/>
      <c r="J777" s="823"/>
      <c r="K777" s="823"/>
      <c r="L777" s="823"/>
    </row>
    <row r="778" spans="2:12" s="801" customFormat="1">
      <c r="B778" s="823"/>
      <c r="C778" s="823"/>
      <c r="D778" s="823"/>
      <c r="E778" s="823"/>
      <c r="F778" s="823"/>
      <c r="G778" s="823"/>
      <c r="H778" s="823"/>
      <c r="I778" s="823"/>
      <c r="J778" s="823"/>
      <c r="K778" s="823"/>
      <c r="L778" s="823"/>
    </row>
    <row r="779" spans="2:12" s="801" customFormat="1">
      <c r="B779" s="823"/>
      <c r="C779" s="823"/>
      <c r="D779" s="823"/>
      <c r="E779" s="823"/>
      <c r="F779" s="823"/>
      <c r="G779" s="823"/>
      <c r="H779" s="823"/>
      <c r="I779" s="823"/>
      <c r="J779" s="823"/>
      <c r="K779" s="823"/>
      <c r="L779" s="823"/>
    </row>
    <row r="780" spans="2:12" s="801" customFormat="1">
      <c r="B780" s="823"/>
      <c r="C780" s="823"/>
      <c r="D780" s="823"/>
      <c r="E780" s="823"/>
      <c r="F780" s="823"/>
      <c r="G780" s="823"/>
      <c r="H780" s="823"/>
      <c r="I780" s="823"/>
      <c r="J780" s="823"/>
      <c r="K780" s="823"/>
      <c r="L780" s="823"/>
    </row>
    <row r="781" spans="2:12" s="801" customFormat="1">
      <c r="B781" s="823"/>
      <c r="C781" s="823"/>
      <c r="D781" s="823"/>
      <c r="E781" s="823"/>
      <c r="F781" s="823"/>
      <c r="G781" s="823"/>
      <c r="H781" s="823"/>
      <c r="I781" s="823"/>
      <c r="J781" s="823"/>
      <c r="K781" s="823"/>
      <c r="L781" s="823"/>
    </row>
    <row r="782" spans="2:12" s="801" customFormat="1">
      <c r="B782" s="823"/>
      <c r="C782" s="823"/>
      <c r="D782" s="823"/>
      <c r="E782" s="823"/>
      <c r="F782" s="823"/>
      <c r="G782" s="823"/>
      <c r="H782" s="823"/>
      <c r="I782" s="823"/>
      <c r="J782" s="823"/>
      <c r="K782" s="823"/>
      <c r="L782" s="823"/>
    </row>
    <row r="783" spans="2:12" s="801" customFormat="1">
      <c r="B783" s="823"/>
      <c r="C783" s="823"/>
      <c r="D783" s="823"/>
      <c r="E783" s="823"/>
      <c r="F783" s="823"/>
      <c r="G783" s="823"/>
      <c r="H783" s="823"/>
      <c r="I783" s="823"/>
      <c r="J783" s="823"/>
      <c r="K783" s="823"/>
      <c r="L783" s="823"/>
    </row>
    <row r="784" spans="2:12" s="801" customFormat="1">
      <c r="B784" s="823"/>
      <c r="C784" s="823"/>
      <c r="D784" s="823"/>
      <c r="E784" s="823"/>
      <c r="F784" s="823"/>
      <c r="G784" s="823"/>
      <c r="H784" s="823"/>
      <c r="I784" s="823"/>
      <c r="J784" s="823"/>
      <c r="K784" s="823"/>
      <c r="L784" s="823"/>
    </row>
    <row r="785" spans="2:12" s="801" customFormat="1">
      <c r="B785" s="823"/>
      <c r="C785" s="823"/>
      <c r="D785" s="823"/>
      <c r="E785" s="823"/>
      <c r="F785" s="823"/>
      <c r="G785" s="823"/>
      <c r="H785" s="823"/>
      <c r="I785" s="823"/>
      <c r="J785" s="823"/>
      <c r="K785" s="823"/>
      <c r="L785" s="823"/>
    </row>
    <row r="786" spans="2:12" s="801" customFormat="1">
      <c r="B786" s="823"/>
      <c r="C786" s="823"/>
      <c r="D786" s="823"/>
      <c r="E786" s="823"/>
      <c r="F786" s="823"/>
      <c r="G786" s="823"/>
      <c r="H786" s="823"/>
      <c r="I786" s="823"/>
      <c r="J786" s="823"/>
      <c r="K786" s="823"/>
      <c r="L786" s="823"/>
    </row>
    <row r="787" spans="2:12" s="801" customFormat="1">
      <c r="B787" s="823"/>
      <c r="C787" s="823"/>
      <c r="D787" s="823"/>
      <c r="E787" s="823"/>
      <c r="F787" s="823"/>
      <c r="G787" s="823"/>
      <c r="H787" s="823"/>
      <c r="I787" s="823"/>
      <c r="J787" s="823"/>
      <c r="K787" s="823"/>
      <c r="L787" s="823"/>
    </row>
    <row r="788" spans="2:12" s="801" customFormat="1">
      <c r="B788" s="823"/>
      <c r="C788" s="823"/>
      <c r="D788" s="823"/>
      <c r="E788" s="823"/>
      <c r="F788" s="823"/>
      <c r="G788" s="823"/>
      <c r="H788" s="823"/>
      <c r="I788" s="823"/>
      <c r="J788" s="823"/>
      <c r="K788" s="823"/>
      <c r="L788" s="823"/>
    </row>
    <row r="789" spans="2:12" s="801" customFormat="1">
      <c r="B789" s="823"/>
      <c r="C789" s="823"/>
      <c r="D789" s="823"/>
      <c r="E789" s="823"/>
      <c r="F789" s="823"/>
      <c r="G789" s="823"/>
      <c r="H789" s="823"/>
      <c r="I789" s="823"/>
      <c r="J789" s="823"/>
      <c r="K789" s="823"/>
      <c r="L789" s="823"/>
    </row>
    <row r="790" spans="2:12" s="801" customFormat="1">
      <c r="B790" s="823"/>
      <c r="C790" s="823"/>
      <c r="D790" s="823"/>
      <c r="E790" s="823"/>
      <c r="F790" s="823"/>
      <c r="G790" s="823"/>
      <c r="H790" s="823"/>
      <c r="I790" s="823"/>
      <c r="J790" s="823"/>
      <c r="K790" s="823"/>
      <c r="L790" s="823"/>
    </row>
    <row r="791" spans="2:12" s="801" customFormat="1">
      <c r="B791" s="823"/>
      <c r="C791" s="823"/>
      <c r="D791" s="823"/>
      <c r="E791" s="823"/>
      <c r="F791" s="823"/>
      <c r="G791" s="823"/>
      <c r="H791" s="823"/>
      <c r="I791" s="823"/>
      <c r="J791" s="823"/>
      <c r="K791" s="823"/>
      <c r="L791" s="823"/>
    </row>
    <row r="792" spans="2:12" s="801" customFormat="1">
      <c r="B792" s="823"/>
      <c r="C792" s="823"/>
      <c r="D792" s="823"/>
      <c r="E792" s="823"/>
      <c r="F792" s="823"/>
      <c r="G792" s="823"/>
      <c r="H792" s="823"/>
      <c r="I792" s="823"/>
      <c r="J792" s="823"/>
      <c r="K792" s="823"/>
      <c r="L792" s="823"/>
    </row>
    <row r="793" spans="2:12" s="801" customFormat="1">
      <c r="B793" s="823"/>
      <c r="C793" s="823"/>
      <c r="D793" s="823"/>
      <c r="E793" s="823"/>
      <c r="F793" s="823"/>
      <c r="G793" s="823"/>
      <c r="H793" s="823"/>
      <c r="I793" s="823"/>
      <c r="J793" s="823"/>
      <c r="K793" s="823"/>
      <c r="L793" s="823"/>
    </row>
    <row r="794" spans="2:12" s="801" customFormat="1">
      <c r="B794" s="823"/>
      <c r="C794" s="823"/>
      <c r="D794" s="823"/>
      <c r="E794" s="823"/>
      <c r="F794" s="823"/>
      <c r="G794" s="823"/>
      <c r="H794" s="823"/>
      <c r="I794" s="823"/>
      <c r="J794" s="823"/>
      <c r="K794" s="823"/>
      <c r="L794" s="823"/>
    </row>
    <row r="795" spans="2:12" s="801" customFormat="1">
      <c r="B795" s="823"/>
      <c r="C795" s="823"/>
      <c r="D795" s="823"/>
      <c r="E795" s="823"/>
      <c r="F795" s="823"/>
      <c r="G795" s="823"/>
      <c r="H795" s="823"/>
      <c r="I795" s="823"/>
      <c r="J795" s="823"/>
      <c r="K795" s="823"/>
      <c r="L795" s="823"/>
    </row>
    <row r="796" spans="2:12" s="801" customFormat="1">
      <c r="B796" s="823"/>
      <c r="C796" s="823"/>
      <c r="D796" s="823"/>
      <c r="E796" s="823"/>
      <c r="F796" s="823"/>
      <c r="G796" s="823"/>
      <c r="H796" s="823"/>
      <c r="I796" s="823"/>
      <c r="J796" s="823"/>
      <c r="K796" s="823"/>
      <c r="L796" s="823"/>
    </row>
    <row r="797" spans="2:12" s="801" customFormat="1">
      <c r="B797" s="823"/>
      <c r="C797" s="823"/>
      <c r="D797" s="823"/>
      <c r="E797" s="823"/>
      <c r="F797" s="823"/>
      <c r="G797" s="823"/>
      <c r="H797" s="823"/>
      <c r="I797" s="823"/>
      <c r="J797" s="823"/>
      <c r="K797" s="823"/>
      <c r="L797" s="823"/>
    </row>
    <row r="798" spans="2:12" s="801" customFormat="1">
      <c r="B798" s="823"/>
      <c r="C798" s="823"/>
      <c r="D798" s="823"/>
      <c r="E798" s="823"/>
      <c r="F798" s="823"/>
      <c r="G798" s="823"/>
      <c r="H798" s="823"/>
      <c r="I798" s="823"/>
      <c r="J798" s="823"/>
      <c r="K798" s="823"/>
      <c r="L798" s="823"/>
    </row>
    <row r="799" spans="2:12" s="801" customFormat="1">
      <c r="B799" s="823"/>
      <c r="C799" s="823"/>
      <c r="D799" s="823"/>
      <c r="E799" s="823"/>
      <c r="F799" s="823"/>
      <c r="G799" s="823"/>
      <c r="H799" s="823"/>
      <c r="I799" s="823"/>
      <c r="J799" s="823"/>
      <c r="K799" s="823"/>
      <c r="L799" s="823"/>
    </row>
    <row r="800" spans="2:12" s="801" customFormat="1">
      <c r="B800" s="823"/>
      <c r="C800" s="823"/>
      <c r="D800" s="823"/>
      <c r="E800" s="823"/>
      <c r="F800" s="823"/>
      <c r="G800" s="823"/>
      <c r="H800" s="823"/>
      <c r="I800" s="823"/>
      <c r="J800" s="823"/>
      <c r="K800" s="823"/>
      <c r="L800" s="823"/>
    </row>
    <row r="801" spans="2:12" s="801" customFormat="1">
      <c r="B801" s="823"/>
      <c r="C801" s="823"/>
      <c r="D801" s="823"/>
      <c r="E801" s="823"/>
      <c r="F801" s="823"/>
      <c r="G801" s="823"/>
      <c r="H801" s="823"/>
      <c r="I801" s="823"/>
      <c r="J801" s="823"/>
      <c r="K801" s="823"/>
      <c r="L801" s="823"/>
    </row>
    <row r="802" spans="2:12" s="801" customFormat="1">
      <c r="B802" s="823"/>
      <c r="C802" s="823"/>
      <c r="D802" s="823"/>
      <c r="E802" s="823"/>
      <c r="F802" s="823"/>
      <c r="G802" s="823"/>
      <c r="H802" s="823"/>
      <c r="I802" s="823"/>
      <c r="J802" s="823"/>
      <c r="K802" s="823"/>
      <c r="L802" s="823"/>
    </row>
    <row r="803" spans="2:12" s="801" customFormat="1">
      <c r="B803" s="823"/>
      <c r="C803" s="823"/>
      <c r="D803" s="823"/>
      <c r="E803" s="823"/>
      <c r="F803" s="823"/>
      <c r="G803" s="823"/>
      <c r="H803" s="823"/>
      <c r="I803" s="823"/>
      <c r="J803" s="823"/>
      <c r="K803" s="823"/>
      <c r="L803" s="823"/>
    </row>
    <row r="804" spans="2:12" s="801" customFormat="1">
      <c r="B804" s="823"/>
      <c r="C804" s="823"/>
      <c r="D804" s="823"/>
      <c r="E804" s="823"/>
      <c r="F804" s="823"/>
      <c r="G804" s="823"/>
      <c r="H804" s="823"/>
      <c r="I804" s="823"/>
      <c r="J804" s="823"/>
      <c r="K804" s="823"/>
      <c r="L804" s="823"/>
    </row>
    <row r="805" spans="2:12" s="801" customFormat="1">
      <c r="B805" s="823"/>
      <c r="C805" s="823"/>
      <c r="D805" s="823"/>
      <c r="E805" s="823"/>
      <c r="F805" s="823"/>
      <c r="G805" s="823"/>
      <c r="H805" s="823"/>
      <c r="I805" s="823"/>
      <c r="J805" s="823"/>
      <c r="K805" s="823"/>
      <c r="L805" s="823"/>
    </row>
    <row r="806" spans="2:12" s="801" customFormat="1">
      <c r="B806" s="823"/>
      <c r="C806" s="823"/>
      <c r="D806" s="823"/>
      <c r="E806" s="823"/>
      <c r="F806" s="823"/>
      <c r="G806" s="823"/>
      <c r="H806" s="823"/>
      <c r="I806" s="823"/>
      <c r="J806" s="823"/>
      <c r="K806" s="823"/>
      <c r="L806" s="823"/>
    </row>
    <row r="807" spans="2:12" s="801" customFormat="1">
      <c r="B807" s="823"/>
      <c r="C807" s="823"/>
      <c r="D807" s="823"/>
      <c r="E807" s="823"/>
      <c r="F807" s="823"/>
      <c r="G807" s="823"/>
      <c r="H807" s="823"/>
      <c r="I807" s="823"/>
      <c r="J807" s="823"/>
      <c r="K807" s="823"/>
      <c r="L807" s="823"/>
    </row>
    <row r="808" spans="2:12" s="801" customFormat="1">
      <c r="B808" s="823"/>
      <c r="C808" s="823"/>
      <c r="D808" s="823"/>
      <c r="E808" s="823"/>
      <c r="F808" s="823"/>
      <c r="G808" s="823"/>
      <c r="H808" s="823"/>
      <c r="I808" s="823"/>
      <c r="J808" s="823"/>
      <c r="K808" s="823"/>
      <c r="L808" s="823"/>
    </row>
    <row r="809" spans="2:12" s="801" customFormat="1">
      <c r="B809" s="823"/>
      <c r="C809" s="823"/>
      <c r="D809" s="823"/>
      <c r="E809" s="823"/>
      <c r="F809" s="823"/>
      <c r="G809" s="823"/>
      <c r="H809" s="823"/>
      <c r="I809" s="823"/>
      <c r="J809" s="823"/>
      <c r="K809" s="823"/>
      <c r="L809" s="823"/>
    </row>
    <row r="810" spans="2:12" s="801" customFormat="1">
      <c r="B810" s="823"/>
      <c r="C810" s="823"/>
      <c r="D810" s="823"/>
      <c r="E810" s="823"/>
      <c r="F810" s="823"/>
      <c r="G810" s="823"/>
      <c r="H810" s="823"/>
      <c r="I810" s="823"/>
      <c r="J810" s="823"/>
      <c r="K810" s="823"/>
      <c r="L810" s="823"/>
    </row>
    <row r="811" spans="2:12" s="801" customFormat="1">
      <c r="B811" s="823"/>
      <c r="C811" s="823"/>
      <c r="D811" s="823"/>
      <c r="E811" s="823"/>
      <c r="F811" s="823"/>
      <c r="G811" s="823"/>
      <c r="H811" s="823"/>
      <c r="I811" s="823"/>
      <c r="J811" s="823"/>
      <c r="K811" s="823"/>
      <c r="L811" s="823"/>
    </row>
    <row r="812" spans="2:12" s="801" customFormat="1">
      <c r="B812" s="823"/>
      <c r="C812" s="823"/>
      <c r="D812" s="823"/>
      <c r="E812" s="823"/>
      <c r="F812" s="823"/>
      <c r="G812" s="823"/>
      <c r="H812" s="823"/>
      <c r="I812" s="823"/>
      <c r="J812" s="823"/>
      <c r="K812" s="823"/>
      <c r="L812" s="823"/>
    </row>
    <row r="813" spans="2:12" s="801" customFormat="1">
      <c r="B813" s="823"/>
      <c r="C813" s="823"/>
      <c r="D813" s="823"/>
      <c r="E813" s="823"/>
      <c r="F813" s="823"/>
      <c r="G813" s="823"/>
      <c r="H813" s="823"/>
      <c r="I813" s="823"/>
      <c r="J813" s="823"/>
      <c r="K813" s="823"/>
      <c r="L813" s="823"/>
    </row>
    <row r="814" spans="2:12" s="801" customFormat="1">
      <c r="B814" s="823"/>
      <c r="C814" s="823"/>
      <c r="D814" s="823"/>
      <c r="E814" s="823"/>
      <c r="F814" s="823"/>
      <c r="G814" s="823"/>
      <c r="H814" s="823"/>
      <c r="I814" s="823"/>
      <c r="J814" s="823"/>
      <c r="K814" s="823"/>
      <c r="L814" s="823"/>
    </row>
    <row r="815" spans="2:12" s="801" customFormat="1">
      <c r="B815" s="823"/>
      <c r="C815" s="823"/>
      <c r="D815" s="823"/>
      <c r="E815" s="823"/>
      <c r="F815" s="823"/>
      <c r="G815" s="823"/>
      <c r="H815" s="823"/>
      <c r="I815" s="823"/>
      <c r="J815" s="823"/>
      <c r="K815" s="823"/>
      <c r="L815" s="823"/>
    </row>
    <row r="816" spans="2:12" s="801" customFormat="1">
      <c r="B816" s="823"/>
      <c r="C816" s="823"/>
      <c r="D816" s="823"/>
      <c r="E816" s="823"/>
      <c r="F816" s="823"/>
      <c r="G816" s="823"/>
      <c r="H816" s="823"/>
      <c r="I816" s="823"/>
      <c r="J816" s="823"/>
      <c r="K816" s="823"/>
      <c r="L816" s="823"/>
    </row>
    <row r="817" spans="2:12" s="801" customFormat="1">
      <c r="B817" s="823"/>
      <c r="C817" s="823"/>
      <c r="D817" s="823"/>
      <c r="E817" s="823"/>
      <c r="F817" s="823"/>
      <c r="G817" s="823"/>
      <c r="H817" s="823"/>
      <c r="I817" s="823"/>
      <c r="J817" s="823"/>
      <c r="K817" s="823"/>
      <c r="L817" s="823"/>
    </row>
    <row r="818" spans="2:12" s="801" customFormat="1">
      <c r="B818" s="823"/>
      <c r="C818" s="823"/>
      <c r="D818" s="823"/>
      <c r="E818" s="823"/>
      <c r="F818" s="823"/>
      <c r="G818" s="823"/>
      <c r="H818" s="823"/>
      <c r="I818" s="823"/>
      <c r="J818" s="823"/>
      <c r="K818" s="823"/>
      <c r="L818" s="823"/>
    </row>
    <row r="819" spans="2:12" s="801" customFormat="1">
      <c r="B819" s="823"/>
      <c r="C819" s="823"/>
      <c r="D819" s="823"/>
      <c r="E819" s="823"/>
      <c r="F819" s="823"/>
      <c r="G819" s="823"/>
      <c r="H819" s="823"/>
      <c r="I819" s="823"/>
      <c r="J819" s="823"/>
      <c r="K819" s="823"/>
      <c r="L819" s="823"/>
    </row>
    <row r="820" spans="2:12" s="801" customFormat="1">
      <c r="B820" s="823"/>
      <c r="C820" s="823"/>
      <c r="D820" s="823"/>
      <c r="E820" s="823"/>
      <c r="F820" s="823"/>
      <c r="G820" s="823"/>
      <c r="H820" s="823"/>
      <c r="I820" s="823"/>
      <c r="J820" s="823"/>
      <c r="K820" s="823"/>
      <c r="L820" s="823"/>
    </row>
    <row r="821" spans="2:12" s="801" customFormat="1">
      <c r="B821" s="823"/>
      <c r="C821" s="823"/>
      <c r="D821" s="823"/>
      <c r="E821" s="823"/>
      <c r="F821" s="823"/>
      <c r="G821" s="823"/>
      <c r="H821" s="823"/>
      <c r="I821" s="823"/>
      <c r="J821" s="823"/>
      <c r="K821" s="823"/>
      <c r="L821" s="823"/>
    </row>
    <row r="822" spans="2:12" s="801" customFormat="1">
      <c r="B822" s="823"/>
      <c r="C822" s="823"/>
      <c r="D822" s="823"/>
      <c r="E822" s="823"/>
      <c r="F822" s="823"/>
      <c r="G822" s="823"/>
      <c r="H822" s="823"/>
      <c r="I822" s="823"/>
      <c r="J822" s="823"/>
      <c r="K822" s="823"/>
      <c r="L822" s="823"/>
    </row>
    <row r="823" spans="2:12" s="801" customFormat="1">
      <c r="B823" s="823"/>
      <c r="C823" s="823"/>
      <c r="D823" s="823"/>
      <c r="E823" s="823"/>
      <c r="F823" s="823"/>
      <c r="G823" s="823"/>
      <c r="H823" s="823"/>
      <c r="I823" s="823"/>
      <c r="J823" s="823"/>
      <c r="K823" s="823"/>
      <c r="L823" s="823"/>
    </row>
    <row r="824" spans="2:12" s="801" customFormat="1">
      <c r="B824" s="823"/>
      <c r="C824" s="823"/>
      <c r="D824" s="823"/>
      <c r="E824" s="823"/>
      <c r="F824" s="823"/>
      <c r="G824" s="823"/>
      <c r="H824" s="823"/>
      <c r="I824" s="823"/>
      <c r="J824" s="823"/>
      <c r="K824" s="823"/>
      <c r="L824" s="823"/>
    </row>
    <row r="825" spans="2:12" s="801" customFormat="1">
      <c r="B825" s="823"/>
      <c r="C825" s="823"/>
      <c r="D825" s="823"/>
      <c r="E825" s="823"/>
      <c r="F825" s="823"/>
      <c r="G825" s="823"/>
      <c r="H825" s="823"/>
      <c r="I825" s="823"/>
      <c r="J825" s="823"/>
      <c r="K825" s="823"/>
      <c r="L825" s="823"/>
    </row>
    <row r="826" spans="2:12" s="801" customFormat="1">
      <c r="B826" s="823"/>
      <c r="C826" s="823"/>
      <c r="D826" s="823"/>
      <c r="E826" s="823"/>
      <c r="F826" s="823"/>
      <c r="G826" s="823"/>
      <c r="H826" s="823"/>
      <c r="I826" s="823"/>
      <c r="J826" s="823"/>
      <c r="K826" s="823"/>
      <c r="L826" s="823"/>
    </row>
    <row r="827" spans="2:12" s="801" customFormat="1">
      <c r="B827" s="823"/>
      <c r="C827" s="823"/>
      <c r="D827" s="823"/>
      <c r="E827" s="823"/>
      <c r="F827" s="823"/>
      <c r="G827" s="823"/>
      <c r="H827" s="823"/>
      <c r="I827" s="823"/>
      <c r="J827" s="823"/>
      <c r="K827" s="823"/>
      <c r="L827" s="823"/>
    </row>
    <row r="828" spans="2:12" s="801" customFormat="1">
      <c r="B828" s="823"/>
      <c r="C828" s="823"/>
      <c r="D828" s="823"/>
      <c r="E828" s="823"/>
      <c r="F828" s="823"/>
      <c r="G828" s="823"/>
      <c r="H828" s="823"/>
      <c r="I828" s="823"/>
      <c r="J828" s="823"/>
      <c r="K828" s="823"/>
      <c r="L828" s="823"/>
    </row>
    <row r="829" spans="2:12" s="801" customFormat="1">
      <c r="B829" s="823"/>
      <c r="C829" s="823"/>
      <c r="D829" s="823"/>
      <c r="E829" s="823"/>
      <c r="F829" s="823"/>
      <c r="G829" s="823"/>
      <c r="H829" s="823"/>
      <c r="I829" s="823"/>
      <c r="J829" s="823"/>
      <c r="K829" s="823"/>
      <c r="L829" s="823"/>
    </row>
    <row r="830" spans="2:12" s="801" customFormat="1">
      <c r="B830" s="823"/>
      <c r="C830" s="823"/>
      <c r="D830" s="823"/>
      <c r="E830" s="823"/>
      <c r="F830" s="823"/>
      <c r="G830" s="823"/>
      <c r="H830" s="823"/>
      <c r="I830" s="823"/>
      <c r="J830" s="823"/>
      <c r="K830" s="823"/>
      <c r="L830" s="823"/>
    </row>
    <row r="831" spans="2:12" s="801" customFormat="1">
      <c r="B831" s="823"/>
      <c r="C831" s="823"/>
      <c r="D831" s="823"/>
      <c r="E831" s="823"/>
      <c r="F831" s="823"/>
      <c r="G831" s="823"/>
      <c r="H831" s="823"/>
      <c r="I831" s="823"/>
      <c r="J831" s="823"/>
      <c r="K831" s="823"/>
      <c r="L831" s="823"/>
    </row>
    <row r="832" spans="2:12" s="801" customFormat="1">
      <c r="B832" s="823"/>
      <c r="C832" s="823"/>
      <c r="D832" s="823"/>
      <c r="E832" s="823"/>
      <c r="F832" s="823"/>
      <c r="G832" s="823"/>
      <c r="H832" s="823"/>
      <c r="I832" s="823"/>
      <c r="J832" s="823"/>
      <c r="K832" s="823"/>
      <c r="L832" s="823"/>
    </row>
    <row r="833" spans="2:12" s="801" customFormat="1">
      <c r="B833" s="823"/>
      <c r="C833" s="823"/>
      <c r="D833" s="823"/>
      <c r="E833" s="823"/>
      <c r="F833" s="823"/>
      <c r="G833" s="823"/>
      <c r="H833" s="823"/>
      <c r="I833" s="823"/>
      <c r="J833" s="823"/>
      <c r="K833" s="823"/>
      <c r="L833" s="823"/>
    </row>
    <row r="834" spans="2:12" s="801" customFormat="1">
      <c r="B834" s="823"/>
      <c r="C834" s="823"/>
      <c r="D834" s="823"/>
      <c r="E834" s="823"/>
      <c r="F834" s="823"/>
      <c r="G834" s="823"/>
      <c r="H834" s="823"/>
      <c r="I834" s="823"/>
      <c r="J834" s="823"/>
      <c r="K834" s="823"/>
      <c r="L834" s="823"/>
    </row>
    <row r="835" spans="2:12" s="801" customFormat="1">
      <c r="B835" s="823"/>
      <c r="C835" s="823"/>
      <c r="D835" s="823"/>
      <c r="E835" s="823"/>
      <c r="F835" s="823"/>
      <c r="G835" s="823"/>
      <c r="H835" s="823"/>
      <c r="I835" s="823"/>
      <c r="J835" s="823"/>
      <c r="K835" s="823"/>
      <c r="L835" s="823"/>
    </row>
    <row r="836" spans="2:12" s="801" customFormat="1">
      <c r="B836" s="823"/>
      <c r="C836" s="823"/>
      <c r="D836" s="823"/>
      <c r="E836" s="823"/>
      <c r="F836" s="823"/>
      <c r="G836" s="823"/>
      <c r="H836" s="823"/>
      <c r="I836" s="823"/>
      <c r="J836" s="823"/>
      <c r="K836" s="823"/>
      <c r="L836" s="823"/>
    </row>
    <row r="837" spans="2:12" s="801" customFormat="1">
      <c r="B837" s="823"/>
      <c r="C837" s="823"/>
      <c r="D837" s="823"/>
      <c r="E837" s="823"/>
      <c r="F837" s="823"/>
      <c r="G837" s="823"/>
      <c r="H837" s="823"/>
      <c r="I837" s="823"/>
      <c r="J837" s="823"/>
      <c r="K837" s="823"/>
      <c r="L837" s="823"/>
    </row>
    <row r="838" spans="2:12" s="801" customFormat="1">
      <c r="B838" s="823"/>
      <c r="C838" s="823"/>
      <c r="D838" s="823"/>
      <c r="E838" s="823"/>
      <c r="F838" s="823"/>
      <c r="G838" s="823"/>
      <c r="H838" s="823"/>
      <c r="I838" s="823"/>
      <c r="J838" s="823"/>
      <c r="K838" s="823"/>
      <c r="L838" s="823"/>
    </row>
    <row r="839" spans="2:12" s="801" customFormat="1">
      <c r="B839" s="823"/>
      <c r="C839" s="823"/>
      <c r="D839" s="823"/>
      <c r="E839" s="823"/>
      <c r="F839" s="823"/>
      <c r="G839" s="823"/>
      <c r="H839" s="823"/>
      <c r="I839" s="823"/>
      <c r="J839" s="823"/>
      <c r="K839" s="823"/>
      <c r="L839" s="823"/>
    </row>
    <row r="840" spans="2:12" s="801" customFormat="1">
      <c r="B840" s="823"/>
      <c r="C840" s="823"/>
      <c r="D840" s="823"/>
      <c r="E840" s="823"/>
      <c r="F840" s="823"/>
      <c r="G840" s="823"/>
      <c r="H840" s="823"/>
      <c r="I840" s="823"/>
      <c r="J840" s="823"/>
      <c r="K840" s="823"/>
      <c r="L840" s="823"/>
    </row>
    <row r="841" spans="2:12" s="801" customFormat="1">
      <c r="B841" s="823"/>
      <c r="C841" s="823"/>
      <c r="D841" s="823"/>
      <c r="E841" s="823"/>
      <c r="F841" s="823"/>
      <c r="G841" s="823"/>
      <c r="H841" s="823"/>
      <c r="I841" s="823"/>
      <c r="J841" s="823"/>
      <c r="K841" s="823"/>
      <c r="L841" s="823"/>
    </row>
    <row r="842" spans="2:12" s="801" customFormat="1">
      <c r="B842" s="823"/>
      <c r="C842" s="823"/>
      <c r="D842" s="823"/>
      <c r="E842" s="823"/>
      <c r="F842" s="823"/>
      <c r="G842" s="823"/>
      <c r="H842" s="823"/>
      <c r="I842" s="823"/>
      <c r="J842" s="823"/>
      <c r="K842" s="823"/>
      <c r="L842" s="823"/>
    </row>
    <row r="843" spans="2:12" s="801" customFormat="1">
      <c r="B843" s="823"/>
      <c r="C843" s="823"/>
      <c r="D843" s="823"/>
      <c r="E843" s="823"/>
      <c r="F843" s="823"/>
      <c r="G843" s="823"/>
      <c r="H843" s="823"/>
      <c r="I843" s="823"/>
      <c r="J843" s="823"/>
      <c r="K843" s="823"/>
      <c r="L843" s="823"/>
    </row>
    <row r="844" spans="2:12" s="801" customFormat="1">
      <c r="B844" s="823"/>
      <c r="C844" s="823"/>
      <c r="D844" s="823"/>
      <c r="E844" s="823"/>
      <c r="F844" s="823"/>
      <c r="G844" s="823"/>
      <c r="H844" s="823"/>
      <c r="I844" s="823"/>
      <c r="J844" s="823"/>
      <c r="K844" s="823"/>
      <c r="L844" s="823"/>
    </row>
    <row r="845" spans="2:12" s="801" customFormat="1">
      <c r="B845" s="823"/>
      <c r="C845" s="823"/>
      <c r="D845" s="823"/>
      <c r="E845" s="823"/>
      <c r="F845" s="823"/>
      <c r="G845" s="823"/>
      <c r="H845" s="823"/>
      <c r="I845" s="823"/>
      <c r="J845" s="823"/>
      <c r="K845" s="823"/>
      <c r="L845" s="823"/>
    </row>
    <row r="846" spans="2:12" s="801" customFormat="1">
      <c r="B846" s="823"/>
      <c r="C846" s="823"/>
      <c r="D846" s="823"/>
      <c r="E846" s="823"/>
      <c r="F846" s="823"/>
      <c r="G846" s="823"/>
      <c r="H846" s="823"/>
      <c r="I846" s="823"/>
      <c r="J846" s="823"/>
      <c r="K846" s="823"/>
      <c r="L846" s="823"/>
    </row>
    <row r="847" spans="2:12" s="801" customFormat="1">
      <c r="B847" s="823"/>
      <c r="C847" s="823"/>
      <c r="D847" s="823"/>
      <c r="E847" s="823"/>
      <c r="F847" s="823"/>
      <c r="G847" s="823"/>
      <c r="H847" s="823"/>
      <c r="I847" s="823"/>
      <c r="J847" s="823"/>
      <c r="K847" s="823"/>
      <c r="L847" s="823"/>
    </row>
    <row r="848" spans="2:12" s="801" customFormat="1">
      <c r="B848" s="823"/>
      <c r="C848" s="823"/>
      <c r="D848" s="823"/>
      <c r="E848" s="823"/>
      <c r="F848" s="823"/>
      <c r="G848" s="823"/>
      <c r="H848" s="823"/>
      <c r="I848" s="823"/>
      <c r="J848" s="823"/>
      <c r="K848" s="823"/>
      <c r="L848" s="823"/>
    </row>
    <row r="849" spans="2:12" s="801" customFormat="1">
      <c r="B849" s="823"/>
      <c r="C849" s="823"/>
      <c r="D849" s="823"/>
      <c r="E849" s="823"/>
      <c r="F849" s="823"/>
      <c r="G849" s="823"/>
      <c r="H849" s="823"/>
      <c r="I849" s="823"/>
      <c r="J849" s="823"/>
      <c r="K849" s="823"/>
      <c r="L849" s="823"/>
    </row>
    <row r="850" spans="2:12" s="801" customFormat="1">
      <c r="B850" s="823"/>
      <c r="C850" s="823"/>
      <c r="D850" s="823"/>
      <c r="E850" s="823"/>
      <c r="F850" s="823"/>
      <c r="G850" s="823"/>
      <c r="H850" s="823"/>
      <c r="I850" s="823"/>
      <c r="J850" s="823"/>
      <c r="K850" s="823"/>
      <c r="L850" s="823"/>
    </row>
    <row r="851" spans="2:12" s="801" customFormat="1">
      <c r="B851" s="823"/>
      <c r="C851" s="823"/>
      <c r="D851" s="823"/>
      <c r="E851" s="823"/>
      <c r="F851" s="823"/>
      <c r="G851" s="823"/>
      <c r="H851" s="823"/>
      <c r="I851" s="823"/>
      <c r="J851" s="823"/>
      <c r="K851" s="823"/>
      <c r="L851" s="823"/>
    </row>
    <row r="852" spans="2:12" s="801" customFormat="1">
      <c r="B852" s="823"/>
      <c r="C852" s="823"/>
      <c r="D852" s="823"/>
      <c r="E852" s="823"/>
      <c r="F852" s="823"/>
      <c r="G852" s="823"/>
      <c r="H852" s="823"/>
      <c r="I852" s="823"/>
      <c r="J852" s="823"/>
      <c r="K852" s="823"/>
      <c r="L852" s="823"/>
    </row>
    <row r="853" spans="2:12" s="801" customFormat="1">
      <c r="B853" s="823"/>
      <c r="C853" s="823"/>
      <c r="D853" s="823"/>
      <c r="E853" s="823"/>
      <c r="F853" s="823"/>
      <c r="G853" s="823"/>
      <c r="H853" s="823"/>
      <c r="I853" s="823"/>
      <c r="J853" s="823"/>
      <c r="K853" s="823"/>
      <c r="L853" s="823"/>
    </row>
    <row r="854" spans="2:12" s="801" customFormat="1">
      <c r="B854" s="823"/>
      <c r="C854" s="823"/>
      <c r="D854" s="823"/>
      <c r="E854" s="823"/>
      <c r="F854" s="823"/>
      <c r="G854" s="823"/>
      <c r="H854" s="823"/>
      <c r="I854" s="823"/>
      <c r="J854" s="823"/>
      <c r="K854" s="823"/>
      <c r="L854" s="823"/>
    </row>
    <row r="855" spans="2:12" s="801" customFormat="1">
      <c r="B855" s="823"/>
      <c r="C855" s="823"/>
      <c r="D855" s="823"/>
      <c r="E855" s="823"/>
      <c r="F855" s="823"/>
      <c r="G855" s="823"/>
      <c r="H855" s="823"/>
      <c r="I855" s="823"/>
      <c r="J855" s="823"/>
      <c r="K855" s="823"/>
      <c r="L855" s="823"/>
    </row>
    <row r="856" spans="2:12" s="801" customFormat="1">
      <c r="B856" s="823"/>
      <c r="C856" s="823"/>
      <c r="D856" s="823"/>
      <c r="E856" s="823"/>
      <c r="F856" s="823"/>
      <c r="G856" s="823"/>
      <c r="H856" s="823"/>
      <c r="I856" s="823"/>
      <c r="J856" s="823"/>
      <c r="K856" s="823"/>
      <c r="L856" s="823"/>
    </row>
    <row r="857" spans="2:12" s="801" customFormat="1">
      <c r="B857" s="823"/>
      <c r="C857" s="823"/>
      <c r="D857" s="823"/>
      <c r="E857" s="823"/>
      <c r="F857" s="823"/>
      <c r="G857" s="823"/>
      <c r="H857" s="823"/>
      <c r="I857" s="823"/>
      <c r="J857" s="823"/>
      <c r="K857" s="823"/>
      <c r="L857" s="823"/>
    </row>
    <row r="858" spans="2:12" s="801" customFormat="1">
      <c r="B858" s="823"/>
      <c r="C858" s="823"/>
      <c r="D858" s="823"/>
      <c r="E858" s="823"/>
      <c r="F858" s="823"/>
      <c r="G858" s="823"/>
      <c r="H858" s="823"/>
      <c r="I858" s="823"/>
      <c r="J858" s="823"/>
      <c r="K858" s="823"/>
      <c r="L858" s="823"/>
    </row>
    <row r="859" spans="2:12" s="801" customFormat="1">
      <c r="B859" s="823"/>
      <c r="C859" s="823"/>
      <c r="D859" s="823"/>
      <c r="E859" s="823"/>
      <c r="F859" s="823"/>
      <c r="G859" s="823"/>
      <c r="H859" s="823"/>
      <c r="I859" s="823"/>
      <c r="J859" s="823"/>
      <c r="K859" s="823"/>
      <c r="L859" s="823"/>
    </row>
    <row r="860" spans="2:12" s="801" customFormat="1">
      <c r="B860" s="823"/>
      <c r="C860" s="823"/>
      <c r="D860" s="823"/>
      <c r="E860" s="823"/>
      <c r="F860" s="823"/>
      <c r="G860" s="823"/>
      <c r="H860" s="823"/>
      <c r="I860" s="823"/>
      <c r="J860" s="823"/>
      <c r="K860" s="823"/>
      <c r="L860" s="823"/>
    </row>
    <row r="861" spans="2:12" s="801" customFormat="1">
      <c r="B861" s="823"/>
      <c r="C861" s="823"/>
      <c r="D861" s="823"/>
      <c r="E861" s="823"/>
      <c r="F861" s="823"/>
      <c r="G861" s="823"/>
      <c r="H861" s="823"/>
      <c r="I861" s="823"/>
      <c r="J861" s="823"/>
      <c r="K861" s="823"/>
      <c r="L861" s="823"/>
    </row>
    <row r="862" spans="2:12" s="801" customFormat="1">
      <c r="B862" s="823"/>
      <c r="C862" s="823"/>
      <c r="D862" s="823"/>
      <c r="E862" s="823"/>
      <c r="F862" s="823"/>
      <c r="G862" s="823"/>
      <c r="H862" s="823"/>
      <c r="I862" s="823"/>
      <c r="J862" s="823"/>
      <c r="K862" s="823"/>
      <c r="L862" s="823"/>
    </row>
    <row r="863" spans="2:12" s="801" customFormat="1">
      <c r="B863" s="823"/>
      <c r="C863" s="823"/>
      <c r="D863" s="823"/>
      <c r="E863" s="823"/>
      <c r="F863" s="823"/>
      <c r="G863" s="823"/>
      <c r="H863" s="823"/>
      <c r="I863" s="823"/>
      <c r="J863" s="823"/>
      <c r="K863" s="823"/>
      <c r="L863" s="823"/>
    </row>
    <row r="864" spans="2:12" s="801" customFormat="1">
      <c r="B864" s="823"/>
      <c r="C864" s="823"/>
      <c r="D864" s="823"/>
      <c r="E864" s="823"/>
      <c r="F864" s="823"/>
      <c r="G864" s="823"/>
      <c r="H864" s="823"/>
      <c r="I864" s="823"/>
      <c r="J864" s="823"/>
      <c r="K864" s="823"/>
      <c r="L864" s="823"/>
    </row>
    <row r="865" spans="2:12" s="801" customFormat="1">
      <c r="B865" s="823"/>
      <c r="C865" s="823"/>
      <c r="D865" s="823"/>
      <c r="E865" s="823"/>
      <c r="F865" s="823"/>
      <c r="G865" s="823"/>
      <c r="H865" s="823"/>
      <c r="I865" s="823"/>
      <c r="J865" s="823"/>
      <c r="K865" s="823"/>
      <c r="L865" s="823"/>
    </row>
    <row r="866" spans="2:12" s="801" customFormat="1">
      <c r="B866" s="823"/>
      <c r="C866" s="823"/>
      <c r="D866" s="823"/>
      <c r="E866" s="823"/>
      <c r="F866" s="823"/>
      <c r="G866" s="823"/>
      <c r="H866" s="823"/>
      <c r="I866" s="823"/>
      <c r="J866" s="823"/>
      <c r="K866" s="823"/>
      <c r="L866" s="823"/>
    </row>
    <row r="867" spans="2:12" s="801" customFormat="1">
      <c r="B867" s="823"/>
      <c r="C867" s="823"/>
      <c r="D867" s="823"/>
      <c r="E867" s="823"/>
      <c r="F867" s="823"/>
      <c r="G867" s="823"/>
      <c r="H867" s="823"/>
      <c r="I867" s="823"/>
      <c r="J867" s="823"/>
      <c r="K867" s="823"/>
      <c r="L867" s="823"/>
    </row>
    <row r="868" spans="2:12" s="801" customFormat="1">
      <c r="B868" s="823"/>
      <c r="C868" s="823"/>
      <c r="D868" s="823"/>
      <c r="E868" s="823"/>
      <c r="F868" s="823"/>
      <c r="G868" s="823"/>
      <c r="H868" s="823"/>
      <c r="I868" s="823"/>
      <c r="J868" s="823"/>
      <c r="K868" s="823"/>
      <c r="L868" s="823"/>
    </row>
    <row r="869" spans="2:12" s="801" customFormat="1">
      <c r="B869" s="823"/>
      <c r="C869" s="823"/>
      <c r="D869" s="823"/>
      <c r="E869" s="823"/>
      <c r="F869" s="823"/>
      <c r="G869" s="823"/>
      <c r="H869" s="823"/>
      <c r="I869" s="823"/>
      <c r="J869" s="823"/>
      <c r="K869" s="823"/>
      <c r="L869" s="823"/>
    </row>
    <row r="870" spans="2:12" s="801" customFormat="1">
      <c r="B870" s="823"/>
      <c r="C870" s="823"/>
      <c r="D870" s="823"/>
      <c r="E870" s="823"/>
      <c r="F870" s="823"/>
      <c r="G870" s="823"/>
      <c r="H870" s="823"/>
      <c r="I870" s="823"/>
      <c r="J870" s="823"/>
      <c r="K870" s="823"/>
      <c r="L870" s="823"/>
    </row>
    <row r="871" spans="2:12" s="801" customFormat="1">
      <c r="B871" s="823"/>
      <c r="C871" s="823"/>
      <c r="D871" s="823"/>
      <c r="E871" s="823"/>
      <c r="F871" s="823"/>
      <c r="G871" s="823"/>
      <c r="H871" s="823"/>
      <c r="I871" s="823"/>
      <c r="J871" s="823"/>
      <c r="K871" s="823"/>
      <c r="L871" s="823"/>
    </row>
    <row r="872" spans="2:12" s="801" customFormat="1">
      <c r="B872" s="823"/>
      <c r="C872" s="823"/>
      <c r="D872" s="823"/>
      <c r="E872" s="823"/>
      <c r="F872" s="823"/>
      <c r="G872" s="823"/>
      <c r="H872" s="823"/>
      <c r="I872" s="823"/>
      <c r="J872" s="823"/>
      <c r="K872" s="823"/>
      <c r="L872" s="823"/>
    </row>
    <row r="873" spans="2:12" s="801" customFormat="1">
      <c r="B873" s="823"/>
      <c r="C873" s="823"/>
      <c r="D873" s="823"/>
      <c r="E873" s="823"/>
      <c r="F873" s="823"/>
      <c r="G873" s="823"/>
      <c r="H873" s="823"/>
      <c r="I873" s="823"/>
      <c r="J873" s="823"/>
      <c r="K873" s="823"/>
      <c r="L873" s="823"/>
    </row>
    <row r="874" spans="2:12" s="801" customFormat="1">
      <c r="B874" s="823"/>
      <c r="C874" s="823"/>
      <c r="D874" s="823"/>
      <c r="E874" s="823"/>
      <c r="F874" s="823"/>
      <c r="G874" s="823"/>
      <c r="H874" s="823"/>
      <c r="I874" s="823"/>
      <c r="J874" s="823"/>
      <c r="K874" s="823"/>
      <c r="L874" s="823"/>
    </row>
    <row r="875" spans="2:12" s="801" customFormat="1">
      <c r="B875" s="823"/>
      <c r="C875" s="823"/>
      <c r="D875" s="823"/>
      <c r="E875" s="823"/>
      <c r="F875" s="823"/>
      <c r="G875" s="823"/>
      <c r="H875" s="823"/>
      <c r="I875" s="823"/>
      <c r="J875" s="823"/>
      <c r="K875" s="823"/>
      <c r="L875" s="823"/>
    </row>
    <row r="876" spans="2:12" s="801" customFormat="1">
      <c r="B876" s="823"/>
      <c r="C876" s="823"/>
      <c r="D876" s="823"/>
      <c r="E876" s="823"/>
      <c r="F876" s="823"/>
      <c r="G876" s="823"/>
      <c r="H876" s="823"/>
      <c r="I876" s="823"/>
      <c r="J876" s="823"/>
      <c r="K876" s="823"/>
      <c r="L876" s="823"/>
    </row>
    <row r="877" spans="2:12" s="801" customFormat="1">
      <c r="B877" s="823"/>
      <c r="C877" s="823"/>
      <c r="D877" s="823"/>
      <c r="E877" s="823"/>
      <c r="F877" s="823"/>
      <c r="G877" s="823"/>
      <c r="H877" s="823"/>
      <c r="I877" s="823"/>
      <c r="J877" s="823"/>
      <c r="K877" s="823"/>
      <c r="L877" s="823"/>
    </row>
    <row r="878" spans="2:12" s="801" customFormat="1">
      <c r="B878" s="823"/>
      <c r="C878" s="823"/>
      <c r="D878" s="823"/>
      <c r="E878" s="823"/>
      <c r="F878" s="823"/>
      <c r="G878" s="823"/>
      <c r="H878" s="823"/>
      <c r="I878" s="823"/>
      <c r="J878" s="823"/>
      <c r="K878" s="823"/>
      <c r="L878" s="823"/>
    </row>
    <row r="879" spans="2:12" s="801" customFormat="1">
      <c r="B879" s="823"/>
      <c r="C879" s="823"/>
      <c r="D879" s="823"/>
      <c r="E879" s="823"/>
      <c r="F879" s="823"/>
      <c r="G879" s="823"/>
      <c r="H879" s="823"/>
      <c r="I879" s="823"/>
      <c r="J879" s="823"/>
      <c r="K879" s="823"/>
      <c r="L879" s="823"/>
    </row>
    <row r="880" spans="2:12" s="801" customFormat="1">
      <c r="B880" s="823"/>
      <c r="C880" s="823"/>
      <c r="D880" s="823"/>
      <c r="E880" s="823"/>
      <c r="F880" s="823"/>
      <c r="G880" s="823"/>
      <c r="H880" s="823"/>
      <c r="I880" s="823"/>
      <c r="J880" s="823"/>
      <c r="K880" s="823"/>
      <c r="L880" s="823"/>
    </row>
    <row r="881" spans="2:12" s="801" customFormat="1">
      <c r="B881" s="823"/>
      <c r="C881" s="823"/>
      <c r="D881" s="823"/>
      <c r="E881" s="823"/>
      <c r="F881" s="823"/>
      <c r="G881" s="823"/>
      <c r="H881" s="823"/>
      <c r="I881" s="823"/>
      <c r="J881" s="823"/>
      <c r="K881" s="823"/>
      <c r="L881" s="823"/>
    </row>
    <row r="882" spans="2:12" s="801" customFormat="1">
      <c r="B882" s="823"/>
      <c r="C882" s="823"/>
      <c r="D882" s="823"/>
      <c r="E882" s="823"/>
      <c r="F882" s="823"/>
      <c r="G882" s="823"/>
      <c r="H882" s="823"/>
      <c r="I882" s="823"/>
      <c r="J882" s="823"/>
      <c r="K882" s="823"/>
      <c r="L882" s="823"/>
    </row>
    <row r="883" spans="2:12" s="801" customFormat="1">
      <c r="B883" s="823"/>
      <c r="C883" s="823"/>
      <c r="D883" s="823"/>
      <c r="E883" s="823"/>
      <c r="F883" s="823"/>
      <c r="G883" s="823"/>
      <c r="H883" s="823"/>
      <c r="I883" s="823"/>
      <c r="J883" s="823"/>
      <c r="K883" s="823"/>
      <c r="L883" s="823"/>
    </row>
    <row r="884" spans="2:12" s="801" customFormat="1">
      <c r="B884" s="823"/>
      <c r="C884" s="823"/>
      <c r="D884" s="823"/>
      <c r="E884" s="823"/>
      <c r="F884" s="823"/>
      <c r="G884" s="823"/>
      <c r="H884" s="823"/>
      <c r="I884" s="823"/>
      <c r="J884" s="823"/>
      <c r="K884" s="823"/>
      <c r="L884" s="823"/>
    </row>
    <row r="885" spans="2:12" s="801" customFormat="1">
      <c r="B885" s="823"/>
      <c r="C885" s="823"/>
      <c r="D885" s="823"/>
      <c r="E885" s="823"/>
      <c r="F885" s="823"/>
      <c r="G885" s="823"/>
      <c r="H885" s="823"/>
      <c r="I885" s="823"/>
      <c r="J885" s="823"/>
      <c r="K885" s="823"/>
      <c r="L885" s="823"/>
    </row>
    <row r="886" spans="2:12" s="801" customFormat="1">
      <c r="B886" s="823"/>
      <c r="C886" s="823"/>
      <c r="D886" s="823"/>
      <c r="E886" s="823"/>
      <c r="F886" s="823"/>
      <c r="G886" s="823"/>
      <c r="H886" s="823"/>
      <c r="I886" s="823"/>
      <c r="J886" s="823"/>
      <c r="K886" s="823"/>
      <c r="L886" s="823"/>
    </row>
    <row r="887" spans="2:12" s="801" customFormat="1">
      <c r="B887" s="823"/>
      <c r="C887" s="823"/>
      <c r="D887" s="823"/>
      <c r="E887" s="823"/>
      <c r="F887" s="823"/>
      <c r="G887" s="823"/>
      <c r="H887" s="823"/>
      <c r="I887" s="823"/>
      <c r="J887" s="823"/>
      <c r="K887" s="823"/>
      <c r="L887" s="823"/>
    </row>
    <row r="888" spans="2:12" s="801" customFormat="1">
      <c r="B888" s="823"/>
      <c r="C888" s="823"/>
      <c r="D888" s="823"/>
      <c r="E888" s="823"/>
      <c r="F888" s="823"/>
      <c r="G888" s="823"/>
      <c r="H888" s="823"/>
      <c r="I888" s="823"/>
      <c r="J888" s="823"/>
      <c r="K888" s="823"/>
      <c r="L888" s="823"/>
    </row>
    <row r="889" spans="2:12" s="801" customFormat="1">
      <c r="B889" s="823"/>
      <c r="C889" s="823"/>
      <c r="D889" s="823"/>
      <c r="E889" s="823"/>
      <c r="F889" s="823"/>
      <c r="G889" s="823"/>
      <c r="H889" s="823"/>
      <c r="I889" s="823"/>
      <c r="J889" s="823"/>
      <c r="K889" s="823"/>
      <c r="L889" s="823"/>
    </row>
    <row r="890" spans="2:12" s="801" customFormat="1">
      <c r="B890" s="823"/>
      <c r="C890" s="823"/>
      <c r="D890" s="823"/>
      <c r="E890" s="823"/>
      <c r="F890" s="823"/>
      <c r="G890" s="823"/>
      <c r="H890" s="823"/>
      <c r="I890" s="823"/>
      <c r="J890" s="823"/>
      <c r="K890" s="823"/>
      <c r="L890" s="823"/>
    </row>
    <row r="891" spans="2:12" s="801" customFormat="1">
      <c r="B891" s="823"/>
      <c r="C891" s="823"/>
      <c r="D891" s="823"/>
      <c r="E891" s="823"/>
      <c r="F891" s="823"/>
      <c r="G891" s="823"/>
      <c r="H891" s="823"/>
      <c r="I891" s="823"/>
      <c r="J891" s="823"/>
      <c r="K891" s="823"/>
      <c r="L891" s="823"/>
    </row>
    <row r="892" spans="2:12" s="801" customFormat="1">
      <c r="B892" s="823"/>
      <c r="C892" s="823"/>
      <c r="D892" s="823"/>
      <c r="E892" s="823"/>
      <c r="F892" s="823"/>
      <c r="G892" s="823"/>
      <c r="H892" s="823"/>
      <c r="I892" s="823"/>
      <c r="J892" s="823"/>
      <c r="K892" s="823"/>
      <c r="L892" s="823"/>
    </row>
    <row r="893" spans="2:12" s="801" customFormat="1">
      <c r="B893" s="823"/>
      <c r="C893" s="823"/>
      <c r="D893" s="823"/>
      <c r="E893" s="823"/>
      <c r="F893" s="823"/>
      <c r="G893" s="823"/>
      <c r="H893" s="823"/>
      <c r="I893" s="823"/>
      <c r="J893" s="823"/>
      <c r="K893" s="823"/>
      <c r="L893" s="823"/>
    </row>
    <row r="894" spans="2:12" s="801" customFormat="1">
      <c r="B894" s="823"/>
      <c r="C894" s="823"/>
      <c r="D894" s="823"/>
      <c r="E894" s="823"/>
      <c r="F894" s="823"/>
      <c r="G894" s="823"/>
      <c r="H894" s="823"/>
      <c r="I894" s="823"/>
      <c r="J894" s="823"/>
      <c r="K894" s="823"/>
      <c r="L894" s="823"/>
    </row>
    <row r="895" spans="2:12" s="801" customFormat="1">
      <c r="B895" s="823"/>
      <c r="C895" s="823"/>
      <c r="D895" s="823"/>
      <c r="E895" s="823"/>
      <c r="F895" s="823"/>
      <c r="G895" s="823"/>
      <c r="H895" s="823"/>
      <c r="I895" s="823"/>
      <c r="J895" s="823"/>
      <c r="K895" s="823"/>
      <c r="L895" s="823"/>
    </row>
    <row r="896" spans="2:12" s="801" customFormat="1">
      <c r="B896" s="823"/>
      <c r="C896" s="823"/>
      <c r="D896" s="823"/>
      <c r="E896" s="823"/>
      <c r="F896" s="823"/>
      <c r="G896" s="823"/>
      <c r="H896" s="823"/>
      <c r="I896" s="823"/>
      <c r="J896" s="823"/>
      <c r="K896" s="823"/>
      <c r="L896" s="823"/>
    </row>
    <row r="897" spans="2:12" s="801" customFormat="1">
      <c r="B897" s="823"/>
      <c r="C897" s="823"/>
      <c r="D897" s="823"/>
      <c r="E897" s="823"/>
      <c r="F897" s="823"/>
      <c r="G897" s="823"/>
      <c r="H897" s="823"/>
      <c r="I897" s="823"/>
      <c r="J897" s="823"/>
      <c r="K897" s="823"/>
      <c r="L897" s="823"/>
    </row>
    <row r="898" spans="2:12" s="801" customFormat="1">
      <c r="B898" s="823"/>
      <c r="C898" s="823"/>
      <c r="D898" s="823"/>
      <c r="E898" s="823"/>
      <c r="F898" s="823"/>
      <c r="G898" s="823"/>
      <c r="H898" s="823"/>
      <c r="I898" s="823"/>
      <c r="J898" s="823"/>
      <c r="K898" s="823"/>
      <c r="L898" s="823"/>
    </row>
    <row r="899" spans="2:12" s="801" customFormat="1">
      <c r="B899" s="823"/>
      <c r="C899" s="823"/>
      <c r="D899" s="823"/>
      <c r="E899" s="823"/>
      <c r="F899" s="823"/>
      <c r="G899" s="823"/>
      <c r="H899" s="823"/>
      <c r="I899" s="823"/>
      <c r="J899" s="823"/>
      <c r="K899" s="823"/>
      <c r="L899" s="823"/>
    </row>
    <row r="900" spans="2:12" s="801" customFormat="1">
      <c r="B900" s="823"/>
      <c r="C900" s="823"/>
      <c r="D900" s="823"/>
      <c r="E900" s="823"/>
      <c r="F900" s="823"/>
      <c r="G900" s="823"/>
      <c r="H900" s="823"/>
      <c r="I900" s="823"/>
      <c r="J900" s="823"/>
      <c r="K900" s="823"/>
      <c r="L900" s="823"/>
    </row>
    <row r="901" spans="2:12" s="801" customFormat="1">
      <c r="B901" s="823"/>
      <c r="C901" s="823"/>
      <c r="D901" s="823"/>
      <c r="E901" s="823"/>
      <c r="F901" s="823"/>
      <c r="G901" s="823"/>
      <c r="H901" s="823"/>
      <c r="I901" s="823"/>
      <c r="J901" s="823"/>
      <c r="K901" s="823"/>
      <c r="L901" s="823"/>
    </row>
    <row r="902" spans="2:12" s="801" customFormat="1">
      <c r="B902" s="823"/>
      <c r="C902" s="823"/>
      <c r="D902" s="823"/>
      <c r="E902" s="823"/>
      <c r="F902" s="823"/>
      <c r="G902" s="823"/>
      <c r="H902" s="823"/>
      <c r="I902" s="823"/>
      <c r="J902" s="823"/>
      <c r="K902" s="823"/>
      <c r="L902" s="823"/>
    </row>
    <row r="903" spans="2:12" s="801" customFormat="1">
      <c r="B903" s="823"/>
      <c r="C903" s="823"/>
      <c r="D903" s="823"/>
      <c r="E903" s="823"/>
      <c r="F903" s="823"/>
      <c r="G903" s="823"/>
      <c r="H903" s="823"/>
      <c r="I903" s="823"/>
      <c r="J903" s="823"/>
      <c r="K903" s="823"/>
      <c r="L903" s="823"/>
    </row>
    <row r="904" spans="2:12" s="801" customFormat="1">
      <c r="B904" s="823"/>
      <c r="C904" s="823"/>
      <c r="D904" s="823"/>
      <c r="E904" s="823"/>
      <c r="F904" s="823"/>
      <c r="G904" s="823"/>
      <c r="H904" s="823"/>
      <c r="I904" s="823"/>
      <c r="J904" s="823"/>
      <c r="K904" s="823"/>
      <c r="L904" s="823"/>
    </row>
    <row r="905" spans="2:12" s="801" customFormat="1">
      <c r="B905" s="823"/>
      <c r="C905" s="823"/>
      <c r="D905" s="823"/>
      <c r="E905" s="823"/>
      <c r="F905" s="823"/>
      <c r="G905" s="823"/>
      <c r="H905" s="823"/>
      <c r="I905" s="823"/>
      <c r="J905" s="823"/>
      <c r="K905" s="823"/>
      <c r="L905" s="823"/>
    </row>
    <row r="906" spans="2:12" s="801" customFormat="1">
      <c r="B906" s="823"/>
      <c r="C906" s="823"/>
      <c r="D906" s="823"/>
      <c r="E906" s="823"/>
      <c r="F906" s="823"/>
      <c r="G906" s="823"/>
      <c r="H906" s="823"/>
      <c r="I906" s="823"/>
      <c r="J906" s="823"/>
      <c r="K906" s="823"/>
      <c r="L906" s="823"/>
    </row>
    <row r="907" spans="2:12" s="801" customFormat="1">
      <c r="B907" s="823"/>
      <c r="C907" s="823"/>
      <c r="D907" s="823"/>
      <c r="E907" s="823"/>
      <c r="F907" s="823"/>
      <c r="G907" s="823"/>
      <c r="H907" s="823"/>
      <c r="I907" s="823"/>
      <c r="J907" s="823"/>
      <c r="K907" s="823"/>
      <c r="L907" s="823"/>
    </row>
    <row r="908" spans="2:12" s="801" customFormat="1">
      <c r="B908" s="823"/>
      <c r="C908" s="823"/>
      <c r="D908" s="823"/>
      <c r="E908" s="823"/>
      <c r="F908" s="823"/>
      <c r="G908" s="823"/>
      <c r="H908" s="823"/>
      <c r="I908" s="823"/>
      <c r="J908" s="823"/>
      <c r="K908" s="823"/>
      <c r="L908" s="823"/>
    </row>
    <row r="909" spans="2:12" s="801" customFormat="1">
      <c r="B909" s="823"/>
      <c r="C909" s="823"/>
      <c r="D909" s="823"/>
      <c r="E909" s="823"/>
      <c r="F909" s="823"/>
      <c r="G909" s="823"/>
      <c r="H909" s="823"/>
      <c r="I909" s="823"/>
      <c r="J909" s="823"/>
      <c r="K909" s="823"/>
      <c r="L909" s="823"/>
    </row>
    <row r="910" spans="2:12" s="801" customFormat="1">
      <c r="B910" s="823"/>
      <c r="C910" s="823"/>
      <c r="D910" s="823"/>
      <c r="E910" s="823"/>
      <c r="F910" s="823"/>
      <c r="G910" s="823"/>
      <c r="H910" s="823"/>
      <c r="I910" s="823"/>
      <c r="J910" s="823"/>
      <c r="K910" s="823"/>
      <c r="L910" s="823"/>
    </row>
    <row r="911" spans="2:12" s="801" customFormat="1">
      <c r="B911" s="823"/>
      <c r="C911" s="823"/>
      <c r="D911" s="823"/>
      <c r="E911" s="823"/>
      <c r="F911" s="823"/>
      <c r="G911" s="823"/>
      <c r="H911" s="823"/>
      <c r="I911" s="823"/>
      <c r="J911" s="823"/>
      <c r="K911" s="823"/>
      <c r="L911" s="823"/>
    </row>
    <row r="912" spans="2:12" s="801" customFormat="1">
      <c r="B912" s="823"/>
      <c r="C912" s="823"/>
      <c r="D912" s="823"/>
      <c r="E912" s="823"/>
      <c r="F912" s="823"/>
      <c r="G912" s="823"/>
      <c r="H912" s="823"/>
      <c r="I912" s="823"/>
      <c r="J912" s="823"/>
      <c r="K912" s="823"/>
      <c r="L912" s="823"/>
    </row>
    <row r="913" spans="2:12" s="801" customFormat="1">
      <c r="B913" s="823"/>
      <c r="C913" s="823"/>
      <c r="D913" s="823"/>
      <c r="E913" s="823"/>
      <c r="F913" s="823"/>
      <c r="G913" s="823"/>
      <c r="H913" s="823"/>
      <c r="I913" s="823"/>
      <c r="J913" s="823"/>
      <c r="K913" s="823"/>
      <c r="L913" s="823"/>
    </row>
    <row r="914" spans="2:12" s="801" customFormat="1">
      <c r="B914" s="823"/>
      <c r="C914" s="823"/>
      <c r="D914" s="823"/>
      <c r="E914" s="823"/>
      <c r="F914" s="823"/>
      <c r="G914" s="823"/>
      <c r="H914" s="823"/>
      <c r="I914" s="823"/>
      <c r="J914" s="823"/>
      <c r="K914" s="823"/>
      <c r="L914" s="823"/>
    </row>
    <row r="915" spans="2:12" s="801" customFormat="1">
      <c r="B915" s="823"/>
      <c r="C915" s="823"/>
      <c r="D915" s="823"/>
      <c r="E915" s="823"/>
      <c r="F915" s="823"/>
      <c r="G915" s="823"/>
      <c r="H915" s="823"/>
      <c r="I915" s="823"/>
      <c r="J915" s="823"/>
      <c r="K915" s="823"/>
      <c r="L915" s="823"/>
    </row>
    <row r="916" spans="2:12" s="801" customFormat="1">
      <c r="B916" s="823"/>
      <c r="C916" s="823"/>
      <c r="D916" s="823"/>
      <c r="E916" s="823"/>
      <c r="F916" s="823"/>
      <c r="G916" s="823"/>
      <c r="H916" s="823"/>
      <c r="I916" s="823"/>
      <c r="J916" s="823"/>
      <c r="K916" s="823"/>
      <c r="L916" s="823"/>
    </row>
    <row r="917" spans="2:12" s="801" customFormat="1">
      <c r="B917" s="823"/>
      <c r="C917" s="823"/>
      <c r="D917" s="823"/>
      <c r="E917" s="823"/>
      <c r="F917" s="823"/>
      <c r="G917" s="823"/>
      <c r="H917" s="823"/>
      <c r="I917" s="823"/>
      <c r="J917" s="823"/>
      <c r="K917" s="823"/>
      <c r="L917" s="823"/>
    </row>
    <row r="918" spans="2:12" s="801" customFormat="1">
      <c r="B918" s="823"/>
      <c r="C918" s="823"/>
      <c r="D918" s="823"/>
      <c r="E918" s="823"/>
      <c r="F918" s="823"/>
      <c r="G918" s="823"/>
      <c r="H918" s="823"/>
      <c r="I918" s="823"/>
      <c r="J918" s="823"/>
      <c r="K918" s="823"/>
      <c r="L918" s="823"/>
    </row>
    <row r="919" spans="2:12" s="801" customFormat="1">
      <c r="B919" s="823"/>
      <c r="C919" s="823"/>
      <c r="D919" s="823"/>
      <c r="E919" s="823"/>
      <c r="F919" s="823"/>
      <c r="G919" s="823"/>
      <c r="H919" s="823"/>
      <c r="I919" s="823"/>
      <c r="J919" s="823"/>
      <c r="K919" s="823"/>
      <c r="L919" s="823"/>
    </row>
    <row r="920" spans="2:12" s="801" customFormat="1">
      <c r="B920" s="823"/>
      <c r="C920" s="823"/>
      <c r="D920" s="823"/>
      <c r="E920" s="823"/>
      <c r="F920" s="823"/>
      <c r="G920" s="823"/>
      <c r="H920" s="823"/>
      <c r="I920" s="823"/>
      <c r="J920" s="823"/>
      <c r="K920" s="823"/>
      <c r="L920" s="823"/>
    </row>
    <row r="921" spans="2:12" s="801" customFormat="1">
      <c r="B921" s="823"/>
      <c r="C921" s="823"/>
      <c r="D921" s="823"/>
      <c r="E921" s="823"/>
      <c r="F921" s="823"/>
      <c r="G921" s="823"/>
      <c r="H921" s="823"/>
      <c r="I921" s="823"/>
      <c r="J921" s="823"/>
      <c r="K921" s="823"/>
      <c r="L921" s="823"/>
    </row>
    <row r="922" spans="2:12" s="801" customFormat="1">
      <c r="B922" s="823"/>
      <c r="C922" s="823"/>
      <c r="D922" s="823"/>
      <c r="E922" s="823"/>
      <c r="F922" s="823"/>
      <c r="G922" s="823"/>
      <c r="H922" s="823"/>
      <c r="I922" s="823"/>
      <c r="J922" s="823"/>
      <c r="K922" s="823"/>
      <c r="L922" s="823"/>
    </row>
    <row r="923" spans="2:12" s="801" customFormat="1">
      <c r="B923" s="823"/>
      <c r="C923" s="823"/>
      <c r="D923" s="823"/>
      <c r="E923" s="823"/>
      <c r="F923" s="823"/>
      <c r="G923" s="823"/>
      <c r="H923" s="823"/>
      <c r="I923" s="823"/>
      <c r="J923" s="823"/>
      <c r="K923" s="823"/>
      <c r="L923" s="823"/>
    </row>
    <row r="924" spans="2:12" s="801" customFormat="1">
      <c r="B924" s="823"/>
      <c r="C924" s="823"/>
      <c r="D924" s="823"/>
      <c r="E924" s="823"/>
      <c r="F924" s="823"/>
      <c r="G924" s="823"/>
      <c r="H924" s="823"/>
      <c r="I924" s="823"/>
      <c r="J924" s="823"/>
      <c r="K924" s="823"/>
      <c r="L924" s="823"/>
    </row>
    <row r="925" spans="2:12" s="801" customFormat="1">
      <c r="B925" s="823"/>
      <c r="C925" s="823"/>
      <c r="D925" s="823"/>
      <c r="E925" s="823"/>
      <c r="F925" s="823"/>
      <c r="G925" s="823"/>
      <c r="H925" s="823"/>
      <c r="I925" s="823"/>
      <c r="J925" s="823"/>
      <c r="K925" s="823"/>
      <c r="L925" s="823"/>
    </row>
    <row r="926" spans="2:12" s="801" customFormat="1">
      <c r="B926" s="823"/>
      <c r="C926" s="823"/>
      <c r="D926" s="823"/>
      <c r="E926" s="823"/>
      <c r="F926" s="823"/>
      <c r="G926" s="823"/>
      <c r="H926" s="823"/>
      <c r="I926" s="823"/>
      <c r="J926" s="823"/>
      <c r="K926" s="823"/>
      <c r="L926" s="823"/>
    </row>
    <row r="927" spans="2:12" s="801" customFormat="1">
      <c r="B927" s="823"/>
      <c r="C927" s="823"/>
      <c r="D927" s="823"/>
      <c r="E927" s="823"/>
      <c r="F927" s="823"/>
      <c r="G927" s="823"/>
      <c r="H927" s="823"/>
      <c r="I927" s="823"/>
      <c r="J927" s="823"/>
      <c r="K927" s="823"/>
      <c r="L927" s="823"/>
    </row>
    <row r="928" spans="2:12" s="801" customFormat="1">
      <c r="B928" s="823"/>
      <c r="C928" s="823"/>
      <c r="D928" s="823"/>
      <c r="E928" s="823"/>
      <c r="F928" s="823"/>
      <c r="G928" s="823"/>
      <c r="H928" s="823"/>
      <c r="I928" s="823"/>
      <c r="J928" s="823"/>
      <c r="K928" s="823"/>
      <c r="L928" s="823"/>
    </row>
    <row r="929" spans="2:12" s="801" customFormat="1">
      <c r="B929" s="823"/>
      <c r="C929" s="823"/>
      <c r="D929" s="823"/>
      <c r="E929" s="823"/>
      <c r="F929" s="823"/>
      <c r="G929" s="823"/>
      <c r="H929" s="823"/>
      <c r="I929" s="823"/>
      <c r="J929" s="823"/>
      <c r="K929" s="823"/>
      <c r="L929" s="823"/>
    </row>
    <row r="930" spans="2:12" s="801" customFormat="1">
      <c r="B930" s="823"/>
      <c r="C930" s="823"/>
      <c r="D930" s="823"/>
      <c r="E930" s="823"/>
      <c r="F930" s="823"/>
      <c r="G930" s="823"/>
      <c r="H930" s="823"/>
      <c r="I930" s="823"/>
      <c r="J930" s="823"/>
      <c r="K930" s="823"/>
      <c r="L930" s="823"/>
    </row>
    <row r="931" spans="2:12" s="801" customFormat="1">
      <c r="B931" s="823"/>
      <c r="C931" s="823"/>
      <c r="D931" s="823"/>
      <c r="E931" s="823"/>
      <c r="F931" s="823"/>
      <c r="G931" s="823"/>
      <c r="H931" s="823"/>
      <c r="I931" s="823"/>
      <c r="J931" s="823"/>
      <c r="K931" s="823"/>
      <c r="L931" s="823"/>
    </row>
    <row r="932" spans="2:12" s="801" customFormat="1">
      <c r="B932" s="823"/>
      <c r="C932" s="823"/>
      <c r="D932" s="823"/>
      <c r="E932" s="823"/>
      <c r="F932" s="823"/>
      <c r="G932" s="823"/>
      <c r="H932" s="823"/>
      <c r="I932" s="823"/>
      <c r="J932" s="823"/>
      <c r="K932" s="823"/>
      <c r="L932" s="823"/>
    </row>
    <row r="933" spans="2:12" s="801" customFormat="1">
      <c r="B933" s="823"/>
      <c r="C933" s="823"/>
      <c r="D933" s="823"/>
      <c r="E933" s="823"/>
      <c r="F933" s="823"/>
      <c r="G933" s="823"/>
      <c r="H933" s="823"/>
      <c r="I933" s="823"/>
      <c r="J933" s="823"/>
      <c r="K933" s="823"/>
      <c r="L933" s="823"/>
    </row>
    <row r="934" spans="2:12" s="801" customFormat="1">
      <c r="B934" s="823"/>
      <c r="C934" s="823"/>
      <c r="D934" s="823"/>
      <c r="E934" s="823"/>
      <c r="F934" s="823"/>
      <c r="G934" s="823"/>
      <c r="H934" s="823"/>
      <c r="I934" s="823"/>
      <c r="J934" s="823"/>
      <c r="K934" s="823"/>
      <c r="L934" s="823"/>
    </row>
    <row r="935" spans="2:12" s="801" customFormat="1">
      <c r="B935" s="823"/>
      <c r="C935" s="823"/>
      <c r="D935" s="823"/>
      <c r="E935" s="823"/>
      <c r="F935" s="823"/>
      <c r="G935" s="823"/>
      <c r="H935" s="823"/>
      <c r="I935" s="823"/>
      <c r="J935" s="823"/>
      <c r="K935" s="823"/>
      <c r="L935" s="823"/>
    </row>
    <row r="936" spans="2:12" s="801" customFormat="1">
      <c r="B936" s="823"/>
      <c r="C936" s="823"/>
      <c r="D936" s="823"/>
      <c r="E936" s="823"/>
      <c r="F936" s="823"/>
      <c r="G936" s="823"/>
      <c r="H936" s="823"/>
      <c r="I936" s="823"/>
      <c r="J936" s="823"/>
      <c r="K936" s="823"/>
      <c r="L936" s="823"/>
    </row>
    <row r="937" spans="2:12" s="801" customFormat="1">
      <c r="B937" s="823"/>
      <c r="C937" s="823"/>
      <c r="D937" s="823"/>
      <c r="E937" s="823"/>
      <c r="F937" s="823"/>
      <c r="G937" s="823"/>
      <c r="H937" s="823"/>
      <c r="I937" s="823"/>
      <c r="J937" s="823"/>
      <c r="K937" s="823"/>
      <c r="L937" s="823"/>
    </row>
    <row r="938" spans="2:12" s="801" customFormat="1">
      <c r="B938" s="823"/>
      <c r="C938" s="823"/>
      <c r="D938" s="823"/>
      <c r="E938" s="823"/>
      <c r="F938" s="823"/>
      <c r="G938" s="823"/>
      <c r="H938" s="823"/>
      <c r="I938" s="823"/>
      <c r="J938" s="823"/>
      <c r="K938" s="823"/>
      <c r="L938" s="823"/>
    </row>
    <row r="939" spans="2:12" s="801" customFormat="1">
      <c r="B939" s="823"/>
      <c r="C939" s="823"/>
      <c r="D939" s="823"/>
      <c r="E939" s="823"/>
      <c r="F939" s="823"/>
      <c r="G939" s="823"/>
      <c r="H939" s="823"/>
      <c r="I939" s="823"/>
      <c r="J939" s="823"/>
      <c r="K939" s="823"/>
      <c r="L939" s="823"/>
    </row>
    <row r="940" spans="2:12" s="801" customFormat="1">
      <c r="B940" s="823"/>
      <c r="C940" s="823"/>
      <c r="D940" s="823"/>
      <c r="E940" s="823"/>
      <c r="F940" s="823"/>
      <c r="G940" s="823"/>
      <c r="H940" s="823"/>
      <c r="I940" s="823"/>
      <c r="J940" s="823"/>
      <c r="K940" s="823"/>
      <c r="L940" s="823"/>
    </row>
    <row r="941" spans="2:12" s="801" customFormat="1">
      <c r="B941" s="823"/>
      <c r="C941" s="823"/>
      <c r="D941" s="823"/>
      <c r="E941" s="823"/>
      <c r="F941" s="823"/>
      <c r="G941" s="823"/>
      <c r="H941" s="823"/>
      <c r="I941" s="823"/>
      <c r="J941" s="823"/>
      <c r="K941" s="823"/>
      <c r="L941" s="823"/>
    </row>
    <row r="942" spans="2:12" s="801" customFormat="1">
      <c r="B942" s="823"/>
      <c r="C942" s="823"/>
      <c r="D942" s="823"/>
      <c r="E942" s="823"/>
      <c r="F942" s="823"/>
      <c r="G942" s="823"/>
      <c r="H942" s="823"/>
      <c r="I942" s="823"/>
      <c r="J942" s="823"/>
      <c r="K942" s="823"/>
      <c r="L942" s="823"/>
    </row>
    <row r="943" spans="2:12" s="801" customFormat="1">
      <c r="B943" s="823"/>
      <c r="C943" s="823"/>
      <c r="D943" s="823"/>
      <c r="E943" s="823"/>
      <c r="F943" s="823"/>
      <c r="G943" s="823"/>
      <c r="H943" s="823"/>
      <c r="I943" s="823"/>
      <c r="J943" s="823"/>
      <c r="K943" s="823"/>
      <c r="L943" s="823"/>
    </row>
    <row r="944" spans="2:12" s="801" customFormat="1">
      <c r="B944" s="823"/>
      <c r="C944" s="823"/>
      <c r="D944" s="823"/>
      <c r="E944" s="823"/>
      <c r="F944" s="823"/>
      <c r="G944" s="823"/>
      <c r="H944" s="823"/>
      <c r="I944" s="823"/>
      <c r="J944" s="823"/>
      <c r="K944" s="823"/>
      <c r="L944" s="823"/>
    </row>
    <row r="945" spans="2:12" s="801" customFormat="1">
      <c r="B945" s="823"/>
      <c r="C945" s="823"/>
      <c r="D945" s="823"/>
      <c r="E945" s="823"/>
      <c r="F945" s="823"/>
      <c r="G945" s="823"/>
      <c r="H945" s="823"/>
      <c r="I945" s="823"/>
      <c r="J945" s="823"/>
      <c r="K945" s="823"/>
      <c r="L945" s="823"/>
    </row>
    <row r="946" spans="2:12" s="801" customFormat="1">
      <c r="B946" s="823"/>
      <c r="C946" s="823"/>
      <c r="D946" s="823"/>
      <c r="E946" s="823"/>
      <c r="F946" s="823"/>
      <c r="G946" s="823"/>
      <c r="H946" s="823"/>
      <c r="I946" s="823"/>
      <c r="J946" s="823"/>
      <c r="K946" s="823"/>
      <c r="L946" s="823"/>
    </row>
    <row r="947" spans="2:12" s="801" customFormat="1">
      <c r="B947" s="823"/>
      <c r="C947" s="823"/>
      <c r="D947" s="823"/>
      <c r="E947" s="823"/>
      <c r="F947" s="823"/>
      <c r="G947" s="823"/>
      <c r="H947" s="823"/>
      <c r="I947" s="823"/>
      <c r="J947" s="823"/>
      <c r="K947" s="823"/>
      <c r="L947" s="823"/>
    </row>
    <row r="948" spans="2:12" s="801" customFormat="1">
      <c r="B948" s="823"/>
      <c r="C948" s="823"/>
      <c r="D948" s="823"/>
      <c r="E948" s="823"/>
      <c r="F948" s="823"/>
      <c r="G948" s="823"/>
      <c r="H948" s="823"/>
      <c r="I948" s="823"/>
      <c r="J948" s="823"/>
      <c r="K948" s="823"/>
      <c r="L948" s="823"/>
    </row>
    <row r="949" spans="2:12" s="801" customFormat="1">
      <c r="B949" s="823"/>
      <c r="C949" s="823"/>
      <c r="D949" s="823"/>
      <c r="E949" s="823"/>
      <c r="F949" s="823"/>
      <c r="G949" s="823"/>
      <c r="H949" s="823"/>
      <c r="I949" s="823"/>
      <c r="J949" s="823"/>
      <c r="K949" s="823"/>
      <c r="L949" s="823"/>
    </row>
    <row r="950" spans="2:12" s="801" customFormat="1">
      <c r="B950" s="823"/>
      <c r="C950" s="823"/>
      <c r="D950" s="823"/>
      <c r="E950" s="823"/>
      <c r="F950" s="823"/>
      <c r="G950" s="823"/>
      <c r="H950" s="823"/>
      <c r="I950" s="823"/>
      <c r="J950" s="823"/>
      <c r="K950" s="823"/>
      <c r="L950" s="823"/>
    </row>
    <row r="951" spans="2:12" s="801" customFormat="1">
      <c r="B951" s="823"/>
      <c r="C951" s="823"/>
      <c r="D951" s="823"/>
      <c r="E951" s="823"/>
      <c r="F951" s="823"/>
      <c r="G951" s="823"/>
      <c r="H951" s="823"/>
      <c r="I951" s="823"/>
      <c r="J951" s="823"/>
      <c r="K951" s="823"/>
      <c r="L951" s="823"/>
    </row>
    <row r="952" spans="2:12" s="801" customFormat="1">
      <c r="B952" s="823"/>
      <c r="C952" s="823"/>
      <c r="D952" s="823"/>
      <c r="E952" s="823"/>
      <c r="F952" s="823"/>
      <c r="G952" s="823"/>
      <c r="H952" s="823"/>
      <c r="I952" s="823"/>
      <c r="J952" s="823"/>
      <c r="K952" s="823"/>
      <c r="L952" s="823"/>
    </row>
    <row r="953" spans="2:12" s="801" customFormat="1">
      <c r="B953" s="823"/>
      <c r="C953" s="823"/>
      <c r="D953" s="823"/>
      <c r="E953" s="823"/>
      <c r="F953" s="823"/>
      <c r="G953" s="823"/>
      <c r="H953" s="823"/>
      <c r="I953" s="823"/>
      <c r="J953" s="823"/>
      <c r="K953" s="823"/>
      <c r="L953" s="823"/>
    </row>
    <row r="954" spans="2:12" s="801" customFormat="1">
      <c r="B954" s="823"/>
      <c r="C954" s="823"/>
      <c r="D954" s="823"/>
      <c r="E954" s="823"/>
      <c r="F954" s="823"/>
      <c r="G954" s="823"/>
      <c r="H954" s="823"/>
      <c r="I954" s="823"/>
      <c r="J954" s="823"/>
      <c r="K954" s="823"/>
      <c r="L954" s="823"/>
    </row>
    <row r="955" spans="2:12" s="801" customFormat="1">
      <c r="B955" s="823"/>
      <c r="C955" s="823"/>
      <c r="D955" s="823"/>
      <c r="E955" s="823"/>
      <c r="F955" s="823"/>
      <c r="G955" s="823"/>
      <c r="H955" s="823"/>
      <c r="I955" s="823"/>
      <c r="J955" s="823"/>
      <c r="K955" s="823"/>
      <c r="L955" s="823"/>
    </row>
    <row r="956" spans="2:12" s="801" customFormat="1">
      <c r="B956" s="823"/>
      <c r="C956" s="823"/>
      <c r="D956" s="823"/>
      <c r="E956" s="823"/>
      <c r="F956" s="823"/>
      <c r="G956" s="823"/>
      <c r="H956" s="823"/>
      <c r="I956" s="823"/>
      <c r="J956" s="823"/>
      <c r="K956" s="823"/>
      <c r="L956" s="823"/>
    </row>
    <row r="957" spans="2:12" s="801" customFormat="1">
      <c r="B957" s="823"/>
      <c r="C957" s="823"/>
      <c r="D957" s="823"/>
      <c r="E957" s="823"/>
      <c r="F957" s="823"/>
      <c r="G957" s="823"/>
      <c r="H957" s="823"/>
      <c r="I957" s="823"/>
      <c r="J957" s="823"/>
      <c r="K957" s="823"/>
      <c r="L957" s="823"/>
    </row>
    <row r="958" spans="2:12" s="801" customFormat="1">
      <c r="B958" s="823"/>
      <c r="C958" s="823"/>
      <c r="D958" s="823"/>
      <c r="E958" s="823"/>
      <c r="F958" s="823"/>
      <c r="G958" s="823"/>
      <c r="H958" s="823"/>
      <c r="I958" s="823"/>
      <c r="J958" s="823"/>
      <c r="K958" s="823"/>
      <c r="L958" s="823"/>
    </row>
    <row r="959" spans="2:12" s="801" customFormat="1">
      <c r="B959" s="823"/>
      <c r="C959" s="823"/>
      <c r="D959" s="823"/>
      <c r="E959" s="823"/>
      <c r="F959" s="823"/>
      <c r="G959" s="823"/>
      <c r="H959" s="823"/>
      <c r="I959" s="823"/>
      <c r="J959" s="823"/>
      <c r="K959" s="823"/>
      <c r="L959" s="823"/>
    </row>
    <row r="960" spans="2:12" s="801" customFormat="1">
      <c r="B960" s="823"/>
      <c r="C960" s="823"/>
      <c r="D960" s="823"/>
      <c r="E960" s="823"/>
      <c r="F960" s="823"/>
      <c r="G960" s="823"/>
      <c r="H960" s="823"/>
      <c r="I960" s="823"/>
      <c r="J960" s="823"/>
      <c r="K960" s="823"/>
      <c r="L960" s="823"/>
    </row>
    <row r="961" spans="2:12" s="801" customFormat="1">
      <c r="B961" s="823"/>
      <c r="C961" s="823"/>
      <c r="D961" s="823"/>
      <c r="E961" s="823"/>
      <c r="F961" s="823"/>
      <c r="G961" s="823"/>
      <c r="H961" s="823"/>
      <c r="I961" s="823"/>
      <c r="J961" s="823"/>
      <c r="K961" s="823"/>
      <c r="L961" s="823"/>
    </row>
    <row r="962" spans="2:12" s="801" customFormat="1">
      <c r="B962" s="823"/>
      <c r="C962" s="823"/>
      <c r="D962" s="823"/>
      <c r="E962" s="823"/>
      <c r="F962" s="823"/>
      <c r="G962" s="823"/>
      <c r="H962" s="823"/>
      <c r="I962" s="823"/>
      <c r="J962" s="823"/>
      <c r="K962" s="823"/>
      <c r="L962" s="823"/>
    </row>
    <row r="963" spans="2:12" s="801" customFormat="1">
      <c r="B963" s="823"/>
      <c r="C963" s="823"/>
      <c r="D963" s="823"/>
      <c r="E963" s="823"/>
      <c r="F963" s="823"/>
      <c r="G963" s="823"/>
      <c r="H963" s="823"/>
      <c r="I963" s="823"/>
      <c r="J963" s="823"/>
      <c r="K963" s="823"/>
      <c r="L963" s="823"/>
    </row>
    <row r="964" spans="2:12" s="801" customFormat="1">
      <c r="B964" s="823"/>
      <c r="C964" s="823"/>
      <c r="D964" s="823"/>
      <c r="E964" s="823"/>
      <c r="F964" s="823"/>
      <c r="G964" s="823"/>
      <c r="H964" s="823"/>
      <c r="I964" s="823"/>
      <c r="J964" s="823"/>
      <c r="K964" s="823"/>
      <c r="L964" s="823"/>
    </row>
    <row r="965" spans="2:12" s="801" customFormat="1">
      <c r="B965" s="823"/>
      <c r="C965" s="823"/>
      <c r="D965" s="823"/>
      <c r="E965" s="823"/>
      <c r="F965" s="823"/>
      <c r="G965" s="823"/>
      <c r="H965" s="823"/>
      <c r="I965" s="823"/>
      <c r="J965" s="823"/>
      <c r="K965" s="823"/>
      <c r="L965" s="823"/>
    </row>
    <row r="966" spans="2:12" s="801" customFormat="1">
      <c r="B966" s="823"/>
      <c r="C966" s="823"/>
      <c r="D966" s="823"/>
      <c r="E966" s="823"/>
      <c r="F966" s="823"/>
      <c r="G966" s="823"/>
      <c r="H966" s="823"/>
      <c r="I966" s="823"/>
      <c r="J966" s="823"/>
      <c r="K966" s="823"/>
      <c r="L966" s="823"/>
    </row>
    <row r="967" spans="2:12" s="801" customFormat="1">
      <c r="B967" s="823"/>
      <c r="C967" s="823"/>
      <c r="D967" s="823"/>
      <c r="E967" s="823"/>
      <c r="F967" s="823"/>
      <c r="G967" s="823"/>
      <c r="H967" s="823"/>
      <c r="I967" s="823"/>
      <c r="J967" s="823"/>
      <c r="K967" s="823"/>
      <c r="L967" s="823"/>
    </row>
    <row r="968" spans="2:12" s="801" customFormat="1">
      <c r="B968" s="823"/>
      <c r="C968" s="823"/>
      <c r="D968" s="823"/>
      <c r="E968" s="823"/>
      <c r="F968" s="823"/>
      <c r="G968" s="823"/>
      <c r="H968" s="823"/>
      <c r="I968" s="823"/>
      <c r="J968" s="823"/>
      <c r="K968" s="823"/>
      <c r="L968" s="823"/>
    </row>
    <row r="969" spans="2:12" s="801" customFormat="1">
      <c r="B969" s="823"/>
      <c r="C969" s="823"/>
      <c r="D969" s="823"/>
      <c r="E969" s="823"/>
      <c r="F969" s="823"/>
      <c r="G969" s="823"/>
      <c r="H969" s="823"/>
      <c r="I969" s="823"/>
      <c r="J969" s="823"/>
      <c r="K969" s="823"/>
      <c r="L969" s="823"/>
    </row>
    <row r="970" spans="2:12" s="801" customFormat="1">
      <c r="B970" s="823"/>
      <c r="C970" s="823"/>
      <c r="D970" s="823"/>
      <c r="E970" s="823"/>
      <c r="F970" s="823"/>
      <c r="G970" s="823"/>
      <c r="H970" s="823"/>
      <c r="I970" s="823"/>
      <c r="J970" s="823"/>
      <c r="K970" s="823"/>
      <c r="L970" s="823"/>
    </row>
    <row r="971" spans="2:12" s="801" customFormat="1">
      <c r="B971" s="823"/>
      <c r="C971" s="823"/>
      <c r="D971" s="823"/>
      <c r="E971" s="823"/>
      <c r="F971" s="823"/>
      <c r="G971" s="823"/>
      <c r="H971" s="823"/>
      <c r="I971" s="823"/>
      <c r="J971" s="823"/>
      <c r="K971" s="823"/>
      <c r="L971" s="823"/>
    </row>
    <row r="972" spans="2:12" s="801" customFormat="1">
      <c r="B972" s="823"/>
      <c r="C972" s="823"/>
      <c r="D972" s="823"/>
      <c r="E972" s="823"/>
      <c r="F972" s="823"/>
      <c r="G972" s="823"/>
      <c r="H972" s="823"/>
      <c r="I972" s="823"/>
      <c r="J972" s="823"/>
      <c r="K972" s="823"/>
      <c r="L972" s="823"/>
    </row>
    <row r="973" spans="2:12" s="801" customFormat="1">
      <c r="B973" s="823"/>
      <c r="C973" s="823"/>
      <c r="D973" s="823"/>
      <c r="E973" s="823"/>
      <c r="F973" s="823"/>
      <c r="G973" s="823"/>
      <c r="H973" s="823"/>
      <c r="I973" s="823"/>
      <c r="J973" s="823"/>
      <c r="K973" s="823"/>
      <c r="L973" s="823"/>
    </row>
    <row r="974" spans="2:12" s="801" customFormat="1">
      <c r="B974" s="823"/>
      <c r="C974" s="823"/>
      <c r="D974" s="823"/>
      <c r="E974" s="823"/>
      <c r="F974" s="823"/>
      <c r="G974" s="823"/>
      <c r="H974" s="823"/>
      <c r="I974" s="823"/>
      <c r="J974" s="823"/>
      <c r="K974" s="823"/>
      <c r="L974" s="823"/>
    </row>
    <row r="975" spans="2:12" s="801" customFormat="1">
      <c r="B975" s="823"/>
      <c r="C975" s="823"/>
      <c r="D975" s="823"/>
      <c r="E975" s="823"/>
      <c r="F975" s="823"/>
      <c r="G975" s="823"/>
      <c r="H975" s="823"/>
      <c r="I975" s="823"/>
      <c r="J975" s="823"/>
      <c r="K975" s="823"/>
      <c r="L975" s="823"/>
    </row>
    <row r="976" spans="2:12" s="801" customFormat="1">
      <c r="B976" s="823"/>
      <c r="C976" s="823"/>
      <c r="D976" s="823"/>
      <c r="E976" s="823"/>
      <c r="F976" s="823"/>
      <c r="G976" s="823"/>
      <c r="H976" s="823"/>
      <c r="I976" s="823"/>
      <c r="J976" s="823"/>
      <c r="K976" s="823"/>
      <c r="L976" s="823"/>
    </row>
    <row r="977" spans="2:12" s="801" customFormat="1">
      <c r="B977" s="823"/>
      <c r="C977" s="823"/>
      <c r="D977" s="823"/>
      <c r="E977" s="823"/>
      <c r="F977" s="823"/>
      <c r="G977" s="823"/>
      <c r="H977" s="823"/>
      <c r="I977" s="823"/>
      <c r="J977" s="823"/>
      <c r="K977" s="823"/>
      <c r="L977" s="823"/>
    </row>
    <row r="978" spans="2:12" s="801" customFormat="1">
      <c r="B978" s="823"/>
      <c r="C978" s="823"/>
      <c r="D978" s="823"/>
      <c r="E978" s="823"/>
      <c r="F978" s="823"/>
      <c r="G978" s="823"/>
      <c r="H978" s="823"/>
      <c r="I978" s="823"/>
      <c r="J978" s="823"/>
      <c r="K978" s="823"/>
      <c r="L978" s="823"/>
    </row>
    <row r="979" spans="2:12" s="801" customFormat="1">
      <c r="B979" s="823"/>
      <c r="C979" s="823"/>
      <c r="D979" s="823"/>
      <c r="E979" s="823"/>
      <c r="F979" s="823"/>
      <c r="G979" s="823"/>
      <c r="H979" s="823"/>
      <c r="I979" s="823"/>
      <c r="J979" s="823"/>
      <c r="K979" s="823"/>
      <c r="L979" s="823"/>
    </row>
    <row r="980" spans="2:12" s="801" customFormat="1">
      <c r="B980" s="823"/>
      <c r="C980" s="823"/>
      <c r="D980" s="823"/>
      <c r="E980" s="823"/>
      <c r="F980" s="823"/>
      <c r="G980" s="823"/>
      <c r="H980" s="823"/>
      <c r="I980" s="823"/>
      <c r="J980" s="823"/>
      <c r="K980" s="823"/>
      <c r="L980" s="823"/>
    </row>
    <row r="981" spans="2:12" s="801" customFormat="1">
      <c r="B981" s="823"/>
      <c r="C981" s="823"/>
      <c r="D981" s="823"/>
      <c r="E981" s="823"/>
      <c r="F981" s="823"/>
      <c r="G981" s="823"/>
      <c r="H981" s="823"/>
      <c r="I981" s="823"/>
      <c r="J981" s="823"/>
      <c r="K981" s="823"/>
      <c r="L981" s="823"/>
    </row>
    <row r="982" spans="2:12" s="801" customFormat="1">
      <c r="B982" s="823"/>
      <c r="C982" s="823"/>
      <c r="D982" s="823"/>
      <c r="E982" s="823"/>
      <c r="F982" s="823"/>
      <c r="G982" s="823"/>
      <c r="H982" s="823"/>
      <c r="I982" s="823"/>
      <c r="J982" s="823"/>
      <c r="K982" s="823"/>
      <c r="L982" s="823"/>
    </row>
    <row r="983" spans="2:12" s="801" customFormat="1">
      <c r="B983" s="823"/>
      <c r="C983" s="823"/>
      <c r="D983" s="823"/>
      <c r="E983" s="823"/>
      <c r="F983" s="823"/>
      <c r="G983" s="823"/>
      <c r="H983" s="823"/>
      <c r="I983" s="823"/>
      <c r="J983" s="823"/>
      <c r="K983" s="823"/>
      <c r="L983" s="823"/>
    </row>
    <row r="984" spans="2:12" s="801" customFormat="1">
      <c r="B984" s="823"/>
      <c r="C984" s="823"/>
      <c r="D984" s="823"/>
      <c r="E984" s="823"/>
      <c r="F984" s="823"/>
      <c r="G984" s="823"/>
      <c r="H984" s="823"/>
      <c r="I984" s="823"/>
      <c r="J984" s="823"/>
      <c r="K984" s="823"/>
      <c r="L984" s="823"/>
    </row>
    <row r="985" spans="2:12" s="801" customFormat="1">
      <c r="B985" s="823"/>
      <c r="C985" s="823"/>
      <c r="D985" s="823"/>
      <c r="E985" s="823"/>
      <c r="F985" s="823"/>
      <c r="G985" s="823"/>
      <c r="H985" s="823"/>
      <c r="I985" s="823"/>
      <c r="J985" s="823"/>
      <c r="K985" s="823"/>
      <c r="L985" s="823"/>
    </row>
    <row r="986" spans="2:12" s="801" customFormat="1">
      <c r="B986" s="823"/>
      <c r="C986" s="823"/>
      <c r="D986" s="823"/>
      <c r="E986" s="823"/>
      <c r="F986" s="823"/>
      <c r="G986" s="823"/>
      <c r="H986" s="823"/>
      <c r="I986" s="823"/>
      <c r="J986" s="823"/>
      <c r="K986" s="823"/>
      <c r="L986" s="823"/>
    </row>
    <row r="987" spans="2:12" s="801" customFormat="1">
      <c r="B987" s="823"/>
      <c r="C987" s="823"/>
      <c r="D987" s="823"/>
      <c r="E987" s="823"/>
      <c r="F987" s="823"/>
      <c r="G987" s="823"/>
      <c r="H987" s="823"/>
      <c r="I987" s="823"/>
      <c r="J987" s="823"/>
      <c r="K987" s="823"/>
      <c r="L987" s="823"/>
    </row>
    <row r="988" spans="2:12" s="801" customFormat="1">
      <c r="B988" s="823"/>
      <c r="C988" s="823"/>
      <c r="D988" s="823"/>
      <c r="E988" s="823"/>
      <c r="F988" s="823"/>
      <c r="G988" s="823"/>
      <c r="H988" s="823"/>
      <c r="I988" s="823"/>
      <c r="J988" s="823"/>
      <c r="K988" s="823"/>
      <c r="L988" s="823"/>
    </row>
    <row r="989" spans="2:12" s="801" customFormat="1">
      <c r="B989" s="823"/>
      <c r="C989" s="823"/>
      <c r="D989" s="823"/>
      <c r="E989" s="823"/>
      <c r="F989" s="823"/>
      <c r="G989" s="823"/>
      <c r="H989" s="823"/>
      <c r="I989" s="823"/>
      <c r="J989" s="823"/>
      <c r="K989" s="823"/>
      <c r="L989" s="823"/>
    </row>
    <row r="990" spans="2:12" s="801" customFormat="1">
      <c r="B990" s="823"/>
      <c r="C990" s="823"/>
      <c r="D990" s="823"/>
      <c r="E990" s="823"/>
      <c r="F990" s="823"/>
      <c r="G990" s="823"/>
      <c r="H990" s="823"/>
      <c r="I990" s="823"/>
      <c r="J990" s="823"/>
      <c r="K990" s="823"/>
      <c r="L990" s="823"/>
    </row>
    <row r="991" spans="2:12" s="801" customFormat="1">
      <c r="B991" s="823"/>
      <c r="C991" s="823"/>
      <c r="D991" s="823"/>
      <c r="E991" s="823"/>
      <c r="F991" s="823"/>
      <c r="G991" s="823"/>
      <c r="H991" s="823"/>
      <c r="I991" s="823"/>
      <c r="J991" s="823"/>
      <c r="K991" s="823"/>
      <c r="L991" s="823"/>
    </row>
    <row r="992" spans="2:12" s="801" customFormat="1">
      <c r="B992" s="823"/>
      <c r="C992" s="823"/>
      <c r="D992" s="823"/>
      <c r="E992" s="823"/>
      <c r="F992" s="823"/>
      <c r="G992" s="823"/>
      <c r="H992" s="823"/>
      <c r="I992" s="823"/>
      <c r="J992" s="823"/>
      <c r="K992" s="823"/>
      <c r="L992" s="823"/>
    </row>
    <row r="993" spans="2:12" s="801" customFormat="1">
      <c r="B993" s="823"/>
      <c r="C993" s="823"/>
      <c r="D993" s="823"/>
      <c r="E993" s="823"/>
      <c r="F993" s="823"/>
      <c r="G993" s="823"/>
      <c r="H993" s="823"/>
      <c r="I993" s="823"/>
      <c r="J993" s="823"/>
      <c r="K993" s="823"/>
      <c r="L993" s="823"/>
    </row>
    <row r="994" spans="2:12" s="801" customFormat="1">
      <c r="B994" s="823"/>
      <c r="C994" s="823"/>
      <c r="D994" s="823"/>
      <c r="E994" s="823"/>
      <c r="F994" s="823"/>
      <c r="G994" s="823"/>
      <c r="H994" s="823"/>
      <c r="I994" s="823"/>
      <c r="J994" s="823"/>
      <c r="K994" s="823"/>
      <c r="L994" s="823"/>
    </row>
    <row r="995" spans="2:12" s="801" customFormat="1">
      <c r="B995" s="823"/>
      <c r="C995" s="823"/>
      <c r="D995" s="823"/>
      <c r="E995" s="823"/>
      <c r="F995" s="823"/>
      <c r="G995" s="823"/>
      <c r="H995" s="823"/>
      <c r="I995" s="823"/>
      <c r="J995" s="823"/>
      <c r="K995" s="823"/>
      <c r="L995" s="823"/>
    </row>
    <row r="996" spans="2:12" s="801" customFormat="1">
      <c r="B996" s="823"/>
      <c r="C996" s="823"/>
      <c r="D996" s="823"/>
      <c r="E996" s="823"/>
      <c r="F996" s="823"/>
      <c r="G996" s="823"/>
      <c r="H996" s="823"/>
      <c r="I996" s="823"/>
      <c r="J996" s="823"/>
      <c r="K996" s="823"/>
      <c r="L996" s="823"/>
    </row>
    <row r="997" spans="2:12" s="801" customFormat="1">
      <c r="B997" s="823"/>
      <c r="C997" s="823"/>
      <c r="D997" s="823"/>
      <c r="E997" s="823"/>
      <c r="F997" s="823"/>
      <c r="G997" s="823"/>
      <c r="H997" s="823"/>
      <c r="I997" s="823"/>
      <c r="J997" s="823"/>
      <c r="K997" s="823"/>
      <c r="L997" s="823"/>
    </row>
    <row r="998" spans="2:12" s="801" customFormat="1">
      <c r="B998" s="823"/>
      <c r="C998" s="823"/>
      <c r="D998" s="823"/>
      <c r="E998" s="823"/>
      <c r="F998" s="823"/>
      <c r="G998" s="823"/>
      <c r="H998" s="823"/>
      <c r="I998" s="823"/>
      <c r="J998" s="823"/>
      <c r="K998" s="823"/>
      <c r="L998" s="823"/>
    </row>
    <row r="999" spans="2:12" s="801" customFormat="1">
      <c r="B999" s="823"/>
      <c r="C999" s="823"/>
      <c r="D999" s="823"/>
      <c r="E999" s="823"/>
      <c r="F999" s="823"/>
      <c r="G999" s="823"/>
      <c r="H999" s="823"/>
      <c r="I999" s="823"/>
      <c r="J999" s="823"/>
      <c r="K999" s="823"/>
      <c r="L999" s="823"/>
    </row>
    <row r="1000" spans="2:12" s="801" customFormat="1">
      <c r="B1000" s="823"/>
      <c r="C1000" s="823"/>
      <c r="D1000" s="823"/>
      <c r="E1000" s="823"/>
      <c r="F1000" s="823"/>
      <c r="G1000" s="823"/>
      <c r="H1000" s="823"/>
      <c r="I1000" s="823"/>
      <c r="J1000" s="823"/>
      <c r="K1000" s="823"/>
      <c r="L1000" s="823"/>
    </row>
    <row r="1001" spans="2:12" s="801" customFormat="1">
      <c r="B1001" s="823"/>
      <c r="C1001" s="823"/>
      <c r="D1001" s="823"/>
      <c r="E1001" s="823"/>
      <c r="F1001" s="823"/>
      <c r="G1001" s="823"/>
      <c r="H1001" s="823"/>
      <c r="I1001" s="823"/>
      <c r="J1001" s="823"/>
      <c r="K1001" s="823"/>
      <c r="L1001" s="823"/>
    </row>
    <row r="1002" spans="2:12" s="801" customFormat="1">
      <c r="B1002" s="823"/>
      <c r="C1002" s="823"/>
      <c r="D1002" s="823"/>
      <c r="E1002" s="823"/>
      <c r="F1002" s="823"/>
      <c r="G1002" s="823"/>
      <c r="H1002" s="823"/>
      <c r="I1002" s="823"/>
      <c r="J1002" s="823"/>
      <c r="K1002" s="823"/>
      <c r="L1002" s="823"/>
    </row>
    <row r="1003" spans="2:12" s="801" customFormat="1">
      <c r="B1003" s="823"/>
      <c r="C1003" s="823"/>
      <c r="D1003" s="823"/>
      <c r="E1003" s="823"/>
      <c r="F1003" s="823"/>
      <c r="G1003" s="823"/>
      <c r="H1003" s="823"/>
      <c r="I1003" s="823"/>
      <c r="J1003" s="823"/>
      <c r="K1003" s="823"/>
      <c r="L1003" s="823"/>
    </row>
    <row r="1004" spans="2:12" s="801" customFormat="1">
      <c r="B1004" s="823"/>
      <c r="C1004" s="823"/>
      <c r="D1004" s="823"/>
      <c r="E1004" s="823"/>
      <c r="F1004" s="823"/>
      <c r="G1004" s="823"/>
      <c r="H1004" s="823"/>
      <c r="I1004" s="823"/>
      <c r="J1004" s="823"/>
      <c r="K1004" s="823"/>
      <c r="L1004" s="823"/>
    </row>
    <row r="1005" spans="2:12" s="801" customFormat="1">
      <c r="B1005" s="823"/>
      <c r="C1005" s="823"/>
      <c r="D1005" s="823"/>
      <c r="E1005" s="823"/>
      <c r="F1005" s="823"/>
      <c r="G1005" s="823"/>
      <c r="H1005" s="823"/>
      <c r="I1005" s="823"/>
      <c r="J1005" s="823"/>
      <c r="K1005" s="823"/>
      <c r="L1005" s="823"/>
    </row>
    <row r="1006" spans="2:12" s="801" customFormat="1">
      <c r="B1006" s="823"/>
      <c r="C1006" s="823"/>
      <c r="D1006" s="823"/>
      <c r="E1006" s="823"/>
      <c r="F1006" s="823"/>
      <c r="G1006" s="823"/>
      <c r="H1006" s="823"/>
      <c r="I1006" s="823"/>
      <c r="J1006" s="823"/>
      <c r="K1006" s="823"/>
      <c r="L1006" s="823"/>
    </row>
    <row r="1007" spans="2:12" s="801" customFormat="1">
      <c r="B1007" s="823"/>
      <c r="C1007" s="823"/>
      <c r="D1007" s="823"/>
      <c r="E1007" s="823"/>
      <c r="F1007" s="823"/>
      <c r="G1007" s="823"/>
      <c r="H1007" s="823"/>
      <c r="I1007" s="823"/>
      <c r="J1007" s="823"/>
      <c r="K1007" s="823"/>
      <c r="L1007" s="823"/>
    </row>
    <row r="1008" spans="2:12" s="801" customFormat="1">
      <c r="B1008" s="823"/>
      <c r="C1008" s="823"/>
      <c r="D1008" s="823"/>
      <c r="E1008" s="823"/>
      <c r="F1008" s="823"/>
      <c r="G1008" s="823"/>
      <c r="H1008" s="823"/>
      <c r="I1008" s="823"/>
      <c r="J1008" s="823"/>
      <c r="K1008" s="823"/>
      <c r="L1008" s="823"/>
    </row>
    <row r="1009" spans="2:12" s="801" customFormat="1">
      <c r="B1009" s="823"/>
      <c r="C1009" s="823"/>
      <c r="D1009" s="823"/>
      <c r="E1009" s="823"/>
      <c r="F1009" s="823"/>
      <c r="G1009" s="823"/>
      <c r="H1009" s="823"/>
      <c r="I1009" s="823"/>
      <c r="J1009" s="823"/>
      <c r="K1009" s="823"/>
      <c r="L1009" s="823"/>
    </row>
    <row r="1010" spans="2:12" s="801" customFormat="1">
      <c r="B1010" s="823"/>
      <c r="C1010" s="823"/>
      <c r="D1010" s="823"/>
      <c r="E1010" s="823"/>
      <c r="F1010" s="823"/>
      <c r="G1010" s="823"/>
      <c r="H1010" s="823"/>
      <c r="I1010" s="823"/>
      <c r="J1010" s="823"/>
      <c r="K1010" s="823"/>
      <c r="L1010" s="823"/>
    </row>
    <row r="1011" spans="2:12" s="801" customFormat="1">
      <c r="B1011" s="823"/>
      <c r="C1011" s="823"/>
      <c r="D1011" s="823"/>
      <c r="E1011" s="823"/>
      <c r="F1011" s="823"/>
      <c r="G1011" s="823"/>
      <c r="H1011" s="823"/>
      <c r="I1011" s="823"/>
      <c r="J1011" s="823"/>
      <c r="K1011" s="823"/>
      <c r="L1011" s="823"/>
    </row>
    <row r="1012" spans="2:12" s="801" customFormat="1">
      <c r="B1012" s="823"/>
      <c r="C1012" s="823"/>
      <c r="D1012" s="823"/>
      <c r="E1012" s="823"/>
      <c r="F1012" s="823"/>
      <c r="G1012" s="823"/>
      <c r="H1012" s="823"/>
      <c r="I1012" s="823"/>
      <c r="J1012" s="823"/>
      <c r="K1012" s="823"/>
      <c r="L1012" s="823"/>
    </row>
    <row r="1013" spans="2:12" s="801" customFormat="1">
      <c r="B1013" s="823"/>
      <c r="C1013" s="823"/>
      <c r="D1013" s="823"/>
      <c r="E1013" s="823"/>
      <c r="F1013" s="823"/>
      <c r="G1013" s="823"/>
      <c r="H1013" s="823"/>
      <c r="I1013" s="823"/>
      <c r="J1013" s="823"/>
      <c r="K1013" s="823"/>
      <c r="L1013" s="823"/>
    </row>
    <row r="1014" spans="2:12" s="801" customFormat="1">
      <c r="B1014" s="823"/>
      <c r="C1014" s="823"/>
      <c r="D1014" s="823"/>
      <c r="E1014" s="823"/>
      <c r="F1014" s="823"/>
      <c r="G1014" s="823"/>
      <c r="H1014" s="823"/>
      <c r="I1014" s="823"/>
      <c r="J1014" s="823"/>
      <c r="K1014" s="823"/>
      <c r="L1014" s="823"/>
    </row>
    <row r="1015" spans="2:12" s="801" customFormat="1">
      <c r="B1015" s="823"/>
      <c r="C1015" s="823"/>
      <c r="D1015" s="823"/>
      <c r="E1015" s="823"/>
      <c r="F1015" s="823"/>
      <c r="G1015" s="823"/>
      <c r="H1015" s="823"/>
      <c r="I1015" s="823"/>
      <c r="J1015" s="823"/>
      <c r="K1015" s="823"/>
      <c r="L1015" s="823"/>
    </row>
    <row r="1016" spans="2:12" s="801" customFormat="1">
      <c r="B1016" s="823"/>
      <c r="C1016" s="823"/>
      <c r="D1016" s="823"/>
      <c r="E1016" s="823"/>
      <c r="F1016" s="823"/>
      <c r="G1016" s="823"/>
      <c r="H1016" s="823"/>
      <c r="I1016" s="823"/>
      <c r="J1016" s="823"/>
      <c r="K1016" s="823"/>
      <c r="L1016" s="823"/>
    </row>
    <row r="1017" spans="2:12" s="801" customFormat="1">
      <c r="B1017" s="823"/>
      <c r="C1017" s="823"/>
      <c r="D1017" s="823"/>
      <c r="E1017" s="823"/>
      <c r="F1017" s="823"/>
      <c r="G1017" s="823"/>
      <c r="H1017" s="823"/>
      <c r="I1017" s="823"/>
      <c r="J1017" s="823"/>
      <c r="K1017" s="823"/>
      <c r="L1017" s="823"/>
    </row>
    <row r="1018" spans="2:12" s="801" customFormat="1">
      <c r="B1018" s="823"/>
      <c r="C1018" s="823"/>
      <c r="D1018" s="823"/>
      <c r="E1018" s="823"/>
      <c r="F1018" s="823"/>
      <c r="G1018" s="823"/>
      <c r="H1018" s="823"/>
      <c r="I1018" s="823"/>
      <c r="J1018" s="823"/>
      <c r="K1018" s="823"/>
      <c r="L1018" s="823"/>
    </row>
    <row r="1019" spans="2:12" s="801" customFormat="1">
      <c r="B1019" s="823"/>
      <c r="C1019" s="823"/>
      <c r="D1019" s="823"/>
      <c r="E1019" s="823"/>
      <c r="F1019" s="823"/>
      <c r="G1019" s="823"/>
      <c r="H1019" s="823"/>
      <c r="I1019" s="823"/>
      <c r="J1019" s="823"/>
      <c r="K1019" s="823"/>
      <c r="L1019" s="823"/>
    </row>
    <row r="1020" spans="2:12" s="801" customFormat="1">
      <c r="B1020" s="823"/>
      <c r="C1020" s="823"/>
      <c r="D1020" s="823"/>
      <c r="E1020" s="823"/>
      <c r="F1020" s="823"/>
      <c r="G1020" s="823"/>
      <c r="H1020" s="823"/>
      <c r="I1020" s="823"/>
      <c r="J1020" s="823"/>
      <c r="K1020" s="823"/>
      <c r="L1020" s="823"/>
    </row>
    <row r="1021" spans="2:12" s="801" customFormat="1">
      <c r="B1021" s="823"/>
      <c r="C1021" s="823"/>
      <c r="D1021" s="823"/>
      <c r="E1021" s="823"/>
      <c r="F1021" s="823"/>
      <c r="G1021" s="823"/>
      <c r="H1021" s="823"/>
      <c r="I1021" s="823"/>
      <c r="J1021" s="823"/>
      <c r="K1021" s="823"/>
      <c r="L1021" s="823"/>
    </row>
    <row r="1022" spans="2:12" s="801" customFormat="1">
      <c r="B1022" s="823"/>
      <c r="C1022" s="823"/>
      <c r="D1022" s="823"/>
      <c r="E1022" s="823"/>
      <c r="F1022" s="823"/>
      <c r="G1022" s="823"/>
      <c r="H1022" s="823"/>
      <c r="I1022" s="823"/>
      <c r="J1022" s="823"/>
      <c r="K1022" s="823"/>
      <c r="L1022" s="823"/>
    </row>
    <row r="1023" spans="2:12" s="801" customFormat="1">
      <c r="B1023" s="823"/>
      <c r="C1023" s="823"/>
      <c r="D1023" s="823"/>
      <c r="E1023" s="823"/>
      <c r="F1023" s="823"/>
      <c r="G1023" s="823"/>
      <c r="H1023" s="823"/>
      <c r="I1023" s="823"/>
      <c r="J1023" s="823"/>
      <c r="K1023" s="823"/>
      <c r="L1023" s="823"/>
    </row>
    <row r="1024" spans="2:12" s="801" customFormat="1">
      <c r="B1024" s="823"/>
      <c r="C1024" s="823"/>
      <c r="D1024" s="823"/>
      <c r="E1024" s="823"/>
      <c r="F1024" s="823"/>
      <c r="G1024" s="823"/>
      <c r="H1024" s="823"/>
      <c r="I1024" s="823"/>
      <c r="J1024" s="823"/>
      <c r="K1024" s="823"/>
      <c r="L1024" s="823"/>
    </row>
    <row r="1025" spans="2:12" s="801" customFormat="1">
      <c r="B1025" s="823"/>
      <c r="C1025" s="823"/>
      <c r="D1025" s="823"/>
      <c r="E1025" s="823"/>
      <c r="F1025" s="823"/>
      <c r="G1025" s="823"/>
      <c r="H1025" s="823"/>
      <c r="I1025" s="823"/>
      <c r="J1025" s="823"/>
      <c r="K1025" s="823"/>
      <c r="L1025" s="823"/>
    </row>
    <row r="1026" spans="2:12" s="801" customFormat="1">
      <c r="B1026" s="823"/>
      <c r="C1026" s="823"/>
      <c r="D1026" s="823"/>
      <c r="E1026" s="823"/>
      <c r="F1026" s="823"/>
      <c r="G1026" s="823"/>
      <c r="H1026" s="823"/>
      <c r="I1026" s="823"/>
      <c r="J1026" s="823"/>
      <c r="K1026" s="823"/>
      <c r="L1026" s="823"/>
    </row>
    <row r="1027" spans="2:12" s="801" customFormat="1">
      <c r="B1027" s="823"/>
      <c r="C1027" s="823"/>
      <c r="D1027" s="823"/>
      <c r="E1027" s="823"/>
      <c r="F1027" s="823"/>
      <c r="G1027" s="823"/>
      <c r="H1027" s="823"/>
      <c r="I1027" s="823"/>
      <c r="J1027" s="823"/>
      <c r="K1027" s="823"/>
      <c r="L1027" s="823"/>
    </row>
    <row r="1028" spans="2:12" s="801" customFormat="1">
      <c r="B1028" s="823"/>
      <c r="C1028" s="823"/>
      <c r="D1028" s="823"/>
      <c r="E1028" s="823"/>
      <c r="F1028" s="823"/>
      <c r="G1028" s="823"/>
      <c r="H1028" s="823"/>
      <c r="I1028" s="823"/>
      <c r="J1028" s="823"/>
      <c r="K1028" s="823"/>
      <c r="L1028" s="823"/>
    </row>
    <row r="1029" spans="2:12" s="801" customFormat="1">
      <c r="B1029" s="823"/>
      <c r="C1029" s="823"/>
      <c r="D1029" s="823"/>
      <c r="E1029" s="823"/>
      <c r="F1029" s="823"/>
      <c r="G1029" s="823"/>
      <c r="H1029" s="823"/>
      <c r="I1029" s="823"/>
      <c r="J1029" s="823"/>
      <c r="K1029" s="823"/>
      <c r="L1029" s="823"/>
    </row>
    <row r="1030" spans="2:12" s="801" customFormat="1">
      <c r="B1030" s="823"/>
      <c r="C1030" s="823"/>
      <c r="D1030" s="823"/>
      <c r="E1030" s="823"/>
      <c r="F1030" s="823"/>
      <c r="G1030" s="823"/>
      <c r="H1030" s="823"/>
      <c r="I1030" s="823"/>
      <c r="J1030" s="823"/>
      <c r="K1030" s="823"/>
      <c r="L1030" s="823"/>
    </row>
    <row r="1031" spans="2:12" s="801" customFormat="1">
      <c r="B1031" s="823"/>
      <c r="C1031" s="823"/>
      <c r="D1031" s="823"/>
      <c r="E1031" s="823"/>
      <c r="F1031" s="823"/>
      <c r="G1031" s="823"/>
      <c r="H1031" s="823"/>
      <c r="I1031" s="823"/>
      <c r="J1031" s="823"/>
      <c r="K1031" s="823"/>
      <c r="L1031" s="823"/>
    </row>
    <row r="1032" spans="2:12" s="801" customFormat="1">
      <c r="B1032" s="823"/>
      <c r="C1032" s="823"/>
      <c r="D1032" s="823"/>
      <c r="E1032" s="823"/>
      <c r="F1032" s="823"/>
      <c r="G1032" s="823"/>
      <c r="H1032" s="823"/>
      <c r="I1032" s="823"/>
      <c r="J1032" s="823"/>
      <c r="K1032" s="823"/>
      <c r="L1032" s="823"/>
    </row>
    <row r="1033" spans="2:12" s="801" customFormat="1">
      <c r="B1033" s="823"/>
      <c r="C1033" s="823"/>
      <c r="D1033" s="823"/>
      <c r="E1033" s="823"/>
      <c r="F1033" s="823"/>
      <c r="G1033" s="823"/>
      <c r="H1033" s="823"/>
      <c r="I1033" s="823"/>
      <c r="J1033" s="823"/>
      <c r="K1033" s="823"/>
      <c r="L1033" s="823"/>
    </row>
    <row r="1034" spans="2:12" s="801" customFormat="1">
      <c r="B1034" s="823"/>
      <c r="C1034" s="823"/>
      <c r="D1034" s="823"/>
      <c r="E1034" s="823"/>
      <c r="F1034" s="823"/>
      <c r="G1034" s="823"/>
      <c r="H1034" s="823"/>
      <c r="I1034" s="823"/>
      <c r="J1034" s="823"/>
      <c r="K1034" s="823"/>
      <c r="L1034" s="823"/>
    </row>
    <row r="1035" spans="2:12" s="801" customFormat="1">
      <c r="B1035" s="823"/>
      <c r="C1035" s="823"/>
      <c r="D1035" s="823"/>
      <c r="E1035" s="823"/>
      <c r="F1035" s="823"/>
      <c r="G1035" s="823"/>
      <c r="H1035" s="823"/>
      <c r="I1035" s="823"/>
      <c r="J1035" s="823"/>
      <c r="K1035" s="823"/>
      <c r="L1035" s="823"/>
    </row>
    <row r="1036" spans="2:12" s="801" customFormat="1">
      <c r="B1036" s="823"/>
      <c r="C1036" s="823"/>
      <c r="D1036" s="823"/>
      <c r="E1036" s="823"/>
      <c r="F1036" s="823"/>
      <c r="G1036" s="823"/>
      <c r="H1036" s="823"/>
      <c r="I1036" s="823"/>
      <c r="J1036" s="823"/>
      <c r="K1036" s="823"/>
      <c r="L1036" s="823"/>
    </row>
    <row r="1037" spans="2:12" s="801" customFormat="1">
      <c r="B1037" s="823"/>
      <c r="C1037" s="823"/>
      <c r="D1037" s="823"/>
      <c r="E1037" s="823"/>
      <c r="F1037" s="823"/>
      <c r="G1037" s="823"/>
      <c r="H1037" s="823"/>
      <c r="I1037" s="823"/>
      <c r="J1037" s="823"/>
      <c r="K1037" s="823"/>
      <c r="L1037" s="823"/>
    </row>
    <row r="1038" spans="2:12" s="801" customFormat="1">
      <c r="B1038" s="823"/>
      <c r="C1038" s="823"/>
      <c r="D1038" s="823"/>
      <c r="E1038" s="823"/>
      <c r="F1038" s="823"/>
      <c r="G1038" s="823"/>
      <c r="H1038" s="823"/>
      <c r="I1038" s="823"/>
      <c r="J1038" s="823"/>
      <c r="K1038" s="823"/>
      <c r="L1038" s="823"/>
    </row>
    <row r="1039" spans="2:12" s="801" customFormat="1">
      <c r="B1039" s="823"/>
      <c r="C1039" s="823"/>
      <c r="D1039" s="823"/>
      <c r="E1039" s="823"/>
      <c r="F1039" s="823"/>
      <c r="G1039" s="823"/>
      <c r="H1039" s="823"/>
      <c r="I1039" s="823"/>
      <c r="J1039" s="823"/>
      <c r="K1039" s="823"/>
      <c r="L1039" s="823"/>
    </row>
    <row r="1040" spans="2:12" s="801" customFormat="1">
      <c r="B1040" s="823"/>
      <c r="C1040" s="823"/>
      <c r="D1040" s="823"/>
      <c r="E1040" s="823"/>
      <c r="F1040" s="823"/>
      <c r="G1040" s="823"/>
      <c r="H1040" s="823"/>
      <c r="I1040" s="823"/>
      <c r="J1040" s="823"/>
      <c r="K1040" s="823"/>
      <c r="L1040" s="823"/>
    </row>
    <row r="1041" spans="2:12" s="801" customFormat="1">
      <c r="B1041" s="823"/>
      <c r="C1041" s="823"/>
      <c r="D1041" s="823"/>
      <c r="E1041" s="823"/>
      <c r="F1041" s="823"/>
      <c r="G1041" s="823"/>
      <c r="H1041" s="823"/>
      <c r="I1041" s="823"/>
      <c r="J1041" s="823"/>
      <c r="K1041" s="823"/>
      <c r="L1041" s="823"/>
    </row>
    <row r="1042" spans="2:12" s="801" customFormat="1">
      <c r="B1042" s="823"/>
      <c r="C1042" s="823"/>
      <c r="D1042" s="823"/>
      <c r="E1042" s="823"/>
      <c r="F1042" s="823"/>
      <c r="G1042" s="823"/>
      <c r="H1042" s="823"/>
      <c r="I1042" s="823"/>
      <c r="J1042" s="823"/>
      <c r="K1042" s="823"/>
      <c r="L1042" s="823"/>
    </row>
    <row r="1043" spans="2:12" s="801" customFormat="1">
      <c r="B1043" s="823"/>
      <c r="C1043" s="823"/>
      <c r="D1043" s="823"/>
      <c r="E1043" s="823"/>
      <c r="F1043" s="823"/>
      <c r="G1043" s="823"/>
      <c r="H1043" s="823"/>
      <c r="I1043" s="823"/>
      <c r="J1043" s="823"/>
      <c r="K1043" s="823"/>
      <c r="L1043" s="823"/>
    </row>
    <row r="1044" spans="2:12" s="801" customFormat="1">
      <c r="B1044" s="823"/>
      <c r="C1044" s="823"/>
      <c r="D1044" s="823"/>
      <c r="E1044" s="823"/>
      <c r="F1044" s="823"/>
      <c r="G1044" s="823"/>
      <c r="H1044" s="823"/>
      <c r="I1044" s="823"/>
      <c r="J1044" s="823"/>
      <c r="K1044" s="823"/>
      <c r="L1044" s="823"/>
    </row>
    <row r="1045" spans="2:12" s="801" customFormat="1">
      <c r="B1045" s="823"/>
      <c r="C1045" s="823"/>
      <c r="D1045" s="823"/>
      <c r="E1045" s="823"/>
      <c r="F1045" s="823"/>
      <c r="G1045" s="823"/>
      <c r="H1045" s="823"/>
      <c r="I1045" s="823"/>
      <c r="J1045" s="823"/>
      <c r="K1045" s="823"/>
      <c r="L1045" s="823"/>
    </row>
    <row r="1046" spans="2:12" s="801" customFormat="1">
      <c r="B1046" s="823"/>
      <c r="C1046" s="823"/>
      <c r="D1046" s="823"/>
      <c r="E1046" s="823"/>
      <c r="F1046" s="823"/>
      <c r="G1046" s="823"/>
      <c r="H1046" s="823"/>
      <c r="I1046" s="823"/>
      <c r="J1046" s="823"/>
      <c r="K1046" s="823"/>
      <c r="L1046" s="823"/>
    </row>
    <row r="1047" spans="2:12" s="801" customFormat="1">
      <c r="B1047" s="823"/>
      <c r="C1047" s="823"/>
      <c r="D1047" s="823"/>
      <c r="E1047" s="823"/>
      <c r="F1047" s="823"/>
      <c r="G1047" s="823"/>
      <c r="H1047" s="823"/>
      <c r="I1047" s="823"/>
      <c r="J1047" s="823"/>
      <c r="K1047" s="823"/>
      <c r="L1047" s="823"/>
    </row>
    <row r="1048" spans="2:12" s="801" customFormat="1">
      <c r="B1048" s="823"/>
      <c r="C1048" s="823"/>
      <c r="D1048" s="823"/>
      <c r="E1048" s="823"/>
      <c r="F1048" s="823"/>
      <c r="G1048" s="823"/>
      <c r="H1048" s="823"/>
      <c r="I1048" s="823"/>
      <c r="J1048" s="823"/>
      <c r="K1048" s="823"/>
      <c r="L1048" s="823"/>
    </row>
    <row r="1049" spans="2:12" s="801" customFormat="1">
      <c r="B1049" s="823"/>
      <c r="C1049" s="823"/>
      <c r="D1049" s="823"/>
      <c r="E1049" s="823"/>
      <c r="F1049" s="823"/>
      <c r="G1049" s="823"/>
      <c r="H1049" s="823"/>
      <c r="I1049" s="823"/>
      <c r="J1049" s="823"/>
      <c r="K1049" s="823"/>
      <c r="L1049" s="823"/>
    </row>
    <row r="1050" spans="2:12" s="801" customFormat="1">
      <c r="B1050" s="823"/>
      <c r="C1050" s="823"/>
      <c r="D1050" s="823"/>
      <c r="E1050" s="823"/>
      <c r="F1050" s="823"/>
      <c r="G1050" s="823"/>
      <c r="H1050" s="823"/>
      <c r="I1050" s="823"/>
      <c r="J1050" s="823"/>
      <c r="K1050" s="823"/>
      <c r="L1050" s="823"/>
    </row>
    <row r="1051" spans="2:12" s="801" customFormat="1">
      <c r="B1051" s="823"/>
      <c r="C1051" s="823"/>
      <c r="D1051" s="823"/>
      <c r="E1051" s="823"/>
      <c r="F1051" s="823"/>
      <c r="G1051" s="823"/>
      <c r="H1051" s="823"/>
      <c r="I1051" s="823"/>
      <c r="J1051" s="823"/>
      <c r="K1051" s="823"/>
      <c r="L1051" s="823"/>
    </row>
    <row r="1052" spans="2:12" s="801" customFormat="1">
      <c r="B1052" s="823"/>
      <c r="C1052" s="823"/>
      <c r="D1052" s="823"/>
      <c r="E1052" s="823"/>
      <c r="F1052" s="823"/>
      <c r="G1052" s="823"/>
      <c r="H1052" s="823"/>
      <c r="I1052" s="823"/>
      <c r="J1052" s="823"/>
      <c r="K1052" s="823"/>
      <c r="L1052" s="823"/>
    </row>
    <row r="1053" spans="2:12" s="801" customFormat="1">
      <c r="B1053" s="823"/>
      <c r="C1053" s="823"/>
      <c r="D1053" s="823"/>
      <c r="E1053" s="823"/>
      <c r="F1053" s="823"/>
      <c r="G1053" s="823"/>
      <c r="H1053" s="823"/>
      <c r="I1053" s="823"/>
      <c r="J1053" s="823"/>
      <c r="K1053" s="823"/>
      <c r="L1053" s="823"/>
    </row>
    <row r="1054" spans="2:12" s="801" customFormat="1">
      <c r="B1054" s="823"/>
      <c r="C1054" s="823"/>
      <c r="D1054" s="823"/>
      <c r="E1054" s="823"/>
      <c r="F1054" s="823"/>
      <c r="G1054" s="823"/>
      <c r="H1054" s="823"/>
      <c r="I1054" s="823"/>
      <c r="J1054" s="823"/>
      <c r="K1054" s="823"/>
      <c r="L1054" s="823"/>
    </row>
    <row r="1055" spans="2:12" s="801" customFormat="1">
      <c r="B1055" s="823"/>
      <c r="C1055" s="823"/>
      <c r="D1055" s="823"/>
      <c r="E1055" s="823"/>
      <c r="F1055" s="823"/>
      <c r="G1055" s="823"/>
      <c r="H1055" s="823"/>
      <c r="I1055" s="823"/>
      <c r="J1055" s="823"/>
      <c r="K1055" s="823"/>
      <c r="L1055" s="823"/>
    </row>
    <row r="1056" spans="2:12" s="801" customFormat="1">
      <c r="B1056" s="823"/>
      <c r="C1056" s="823"/>
      <c r="D1056" s="823"/>
      <c r="E1056" s="823"/>
      <c r="F1056" s="823"/>
      <c r="G1056" s="823"/>
      <c r="H1056" s="823"/>
      <c r="I1056" s="823"/>
      <c r="J1056" s="823"/>
      <c r="K1056" s="823"/>
      <c r="L1056" s="823"/>
    </row>
    <row r="1057" spans="2:12" s="801" customFormat="1">
      <c r="B1057" s="823"/>
      <c r="C1057" s="823"/>
      <c r="D1057" s="823"/>
      <c r="E1057" s="823"/>
      <c r="F1057" s="823"/>
      <c r="G1057" s="823"/>
      <c r="H1057" s="823"/>
      <c r="I1057" s="823"/>
      <c r="J1057" s="823"/>
      <c r="K1057" s="823"/>
      <c r="L1057" s="823"/>
    </row>
    <row r="1058" spans="2:12" s="801" customFormat="1">
      <c r="B1058" s="823"/>
      <c r="C1058" s="823"/>
      <c r="D1058" s="823"/>
      <c r="E1058" s="823"/>
      <c r="F1058" s="823"/>
      <c r="G1058" s="823"/>
      <c r="H1058" s="823"/>
      <c r="I1058" s="823"/>
      <c r="J1058" s="823"/>
      <c r="K1058" s="823"/>
      <c r="L1058" s="823"/>
    </row>
    <row r="1059" spans="2:12" s="801" customFormat="1">
      <c r="B1059" s="823"/>
      <c r="C1059" s="823"/>
      <c r="D1059" s="823"/>
      <c r="E1059" s="823"/>
      <c r="F1059" s="823"/>
      <c r="G1059" s="823"/>
      <c r="H1059" s="823"/>
      <c r="I1059" s="823"/>
      <c r="J1059" s="823"/>
      <c r="K1059" s="823"/>
      <c r="L1059" s="823"/>
    </row>
    <row r="1060" spans="2:12" s="801" customFormat="1">
      <c r="B1060" s="823"/>
      <c r="C1060" s="823"/>
      <c r="D1060" s="823"/>
      <c r="E1060" s="823"/>
      <c r="F1060" s="823"/>
      <c r="G1060" s="823"/>
      <c r="H1060" s="823"/>
      <c r="I1060" s="823"/>
      <c r="J1060" s="823"/>
      <c r="K1060" s="823"/>
      <c r="L1060" s="823"/>
    </row>
    <row r="1061" spans="2:12" s="801" customFormat="1">
      <c r="B1061" s="823"/>
      <c r="C1061" s="823"/>
      <c r="D1061" s="823"/>
      <c r="E1061" s="823"/>
      <c r="F1061" s="823"/>
      <c r="G1061" s="823"/>
      <c r="H1061" s="823"/>
      <c r="I1061" s="823"/>
      <c r="J1061" s="823"/>
      <c r="K1061" s="823"/>
      <c r="L1061" s="823"/>
    </row>
    <row r="1062" spans="2:12" s="801" customFormat="1">
      <c r="B1062" s="823"/>
      <c r="C1062" s="823"/>
      <c r="D1062" s="823"/>
      <c r="E1062" s="823"/>
      <c r="F1062" s="823"/>
      <c r="G1062" s="823"/>
      <c r="H1062" s="823"/>
      <c r="I1062" s="823"/>
      <c r="J1062" s="823"/>
      <c r="K1062" s="823"/>
      <c r="L1062" s="823"/>
    </row>
    <row r="1063" spans="2:12" s="801" customFormat="1">
      <c r="B1063" s="823"/>
      <c r="C1063" s="823"/>
      <c r="D1063" s="823"/>
      <c r="E1063" s="823"/>
      <c r="F1063" s="823"/>
      <c r="G1063" s="823"/>
      <c r="H1063" s="823"/>
      <c r="I1063" s="823"/>
      <c r="J1063" s="823"/>
      <c r="K1063" s="823"/>
      <c r="L1063" s="823"/>
    </row>
    <row r="1064" spans="2:12" s="801" customFormat="1">
      <c r="B1064" s="823"/>
      <c r="C1064" s="823"/>
      <c r="D1064" s="823"/>
      <c r="E1064" s="823"/>
      <c r="F1064" s="823"/>
      <c r="G1064" s="823"/>
      <c r="H1064" s="823"/>
      <c r="I1064" s="823"/>
      <c r="J1064" s="823"/>
      <c r="K1064" s="823"/>
      <c r="L1064" s="823"/>
    </row>
    <row r="1065" spans="2:12" s="801" customFormat="1">
      <c r="B1065" s="823"/>
      <c r="C1065" s="823"/>
      <c r="D1065" s="823"/>
      <c r="E1065" s="823"/>
      <c r="F1065" s="823"/>
      <c r="G1065" s="823"/>
      <c r="H1065" s="823"/>
      <c r="I1065" s="823"/>
      <c r="J1065" s="823"/>
      <c r="K1065" s="823"/>
      <c r="L1065" s="823"/>
    </row>
    <row r="1066" spans="2:12" s="801" customFormat="1">
      <c r="B1066" s="823"/>
      <c r="C1066" s="823"/>
      <c r="D1066" s="823"/>
      <c r="E1066" s="823"/>
      <c r="F1066" s="823"/>
      <c r="G1066" s="823"/>
      <c r="H1066" s="823"/>
      <c r="I1066" s="823"/>
      <c r="J1066" s="823"/>
      <c r="K1066" s="823"/>
      <c r="L1066" s="823"/>
    </row>
    <row r="1067" spans="2:12" s="801" customFormat="1">
      <c r="B1067" s="823"/>
      <c r="C1067" s="823"/>
      <c r="D1067" s="823"/>
      <c r="E1067" s="823"/>
      <c r="F1067" s="823"/>
      <c r="G1067" s="823"/>
      <c r="H1067" s="823"/>
      <c r="I1067" s="823"/>
      <c r="J1067" s="823"/>
      <c r="K1067" s="823"/>
      <c r="L1067" s="823"/>
    </row>
    <row r="1068" spans="2:12" s="801" customFormat="1">
      <c r="B1068" s="823"/>
      <c r="C1068" s="823"/>
      <c r="D1068" s="823"/>
      <c r="E1068" s="823"/>
      <c r="F1068" s="823"/>
      <c r="G1068" s="823"/>
      <c r="H1068" s="823"/>
      <c r="I1068" s="823"/>
      <c r="J1068" s="823"/>
      <c r="K1068" s="823"/>
      <c r="L1068" s="823"/>
    </row>
    <row r="1069" spans="2:12" s="801" customFormat="1">
      <c r="B1069" s="823"/>
      <c r="C1069" s="823"/>
      <c r="D1069" s="823"/>
      <c r="E1069" s="823"/>
      <c r="F1069" s="823"/>
      <c r="G1069" s="823"/>
      <c r="H1069" s="823"/>
      <c r="I1069" s="823"/>
      <c r="J1069" s="823"/>
      <c r="K1069" s="823"/>
      <c r="L1069" s="823"/>
    </row>
    <row r="1070" spans="2:12" s="801" customFormat="1">
      <c r="B1070" s="823"/>
      <c r="C1070" s="823"/>
      <c r="D1070" s="823"/>
      <c r="E1070" s="823"/>
      <c r="F1070" s="823"/>
      <c r="G1070" s="823"/>
      <c r="H1070" s="823"/>
      <c r="I1070" s="823"/>
      <c r="J1070" s="823"/>
      <c r="K1070" s="823"/>
      <c r="L1070" s="823"/>
    </row>
    <row r="1071" spans="2:12" s="801" customFormat="1">
      <c r="B1071" s="823"/>
      <c r="C1071" s="823"/>
      <c r="D1071" s="823"/>
      <c r="E1071" s="823"/>
      <c r="F1071" s="823"/>
      <c r="G1071" s="823"/>
      <c r="H1071" s="823"/>
      <c r="I1071" s="823"/>
      <c r="J1071" s="823"/>
      <c r="K1071" s="823"/>
      <c r="L1071" s="823"/>
    </row>
    <row r="1072" spans="2:12" s="801" customFormat="1">
      <c r="B1072" s="823"/>
      <c r="C1072" s="823"/>
      <c r="D1072" s="823"/>
      <c r="E1072" s="823"/>
      <c r="F1072" s="823"/>
      <c r="G1072" s="823"/>
      <c r="H1072" s="823"/>
      <c r="I1072" s="823"/>
      <c r="J1072" s="823"/>
      <c r="K1072" s="823"/>
      <c r="L1072" s="823"/>
    </row>
    <row r="1073" spans="2:12" s="801" customFormat="1">
      <c r="B1073" s="823"/>
      <c r="C1073" s="823"/>
      <c r="D1073" s="823"/>
      <c r="E1073" s="823"/>
      <c r="F1073" s="823"/>
      <c r="G1073" s="823"/>
      <c r="H1073" s="823"/>
      <c r="I1073" s="823"/>
      <c r="J1073" s="823"/>
      <c r="K1073" s="823"/>
      <c r="L1073" s="823"/>
    </row>
    <row r="1074" spans="2:12" s="801" customFormat="1">
      <c r="B1074" s="823"/>
      <c r="C1074" s="823"/>
      <c r="D1074" s="823"/>
      <c r="E1074" s="823"/>
      <c r="F1074" s="823"/>
      <c r="G1074" s="823"/>
      <c r="H1074" s="823"/>
      <c r="I1074" s="823"/>
      <c r="J1074" s="823"/>
      <c r="K1074" s="823"/>
      <c r="L1074" s="823"/>
    </row>
    <row r="1075" spans="2:12" s="801" customFormat="1">
      <c r="B1075" s="823"/>
      <c r="C1075" s="823"/>
      <c r="D1075" s="823"/>
      <c r="E1075" s="823"/>
      <c r="F1075" s="823"/>
      <c r="G1075" s="823"/>
      <c r="H1075" s="823"/>
      <c r="I1075" s="823"/>
      <c r="J1075" s="823"/>
      <c r="K1075" s="823"/>
      <c r="L1075" s="823"/>
    </row>
    <row r="1076" spans="2:12" s="801" customFormat="1">
      <c r="B1076" s="823"/>
      <c r="C1076" s="823"/>
      <c r="D1076" s="823"/>
      <c r="E1076" s="823"/>
      <c r="F1076" s="823"/>
      <c r="G1076" s="823"/>
      <c r="H1076" s="823"/>
      <c r="I1076" s="823"/>
      <c r="J1076" s="823"/>
      <c r="K1076" s="823"/>
      <c r="L1076" s="823"/>
    </row>
    <row r="1077" spans="2:12" s="801" customFormat="1">
      <c r="B1077" s="823"/>
      <c r="C1077" s="823"/>
      <c r="D1077" s="823"/>
      <c r="E1077" s="823"/>
      <c r="F1077" s="823"/>
      <c r="G1077" s="823"/>
      <c r="H1077" s="823"/>
      <c r="I1077" s="823"/>
      <c r="J1077" s="823"/>
      <c r="K1077" s="823"/>
      <c r="L1077" s="823"/>
    </row>
    <row r="1078" spans="2:12" s="801" customFormat="1">
      <c r="B1078" s="823"/>
      <c r="C1078" s="823"/>
      <c r="D1078" s="823"/>
      <c r="E1078" s="823"/>
      <c r="F1078" s="823"/>
      <c r="G1078" s="823"/>
      <c r="H1078" s="823"/>
      <c r="I1078" s="823"/>
      <c r="J1078" s="823"/>
      <c r="K1078" s="823"/>
      <c r="L1078" s="823"/>
    </row>
    <row r="1079" spans="2:12" s="801" customFormat="1">
      <c r="B1079" s="823"/>
      <c r="C1079" s="823"/>
      <c r="D1079" s="823"/>
      <c r="E1079" s="823"/>
      <c r="F1079" s="823"/>
      <c r="G1079" s="823"/>
      <c r="H1079" s="823"/>
      <c r="I1079" s="823"/>
      <c r="J1079" s="823"/>
      <c r="K1079" s="823"/>
      <c r="L1079" s="823"/>
    </row>
    <row r="1080" spans="2:12" s="801" customFormat="1">
      <c r="B1080" s="823"/>
      <c r="C1080" s="823"/>
      <c r="D1080" s="823"/>
      <c r="E1080" s="823"/>
      <c r="F1080" s="823"/>
      <c r="G1080" s="823"/>
      <c r="H1080" s="823"/>
      <c r="I1080" s="823"/>
      <c r="J1080" s="823"/>
      <c r="K1080" s="823"/>
      <c r="L1080" s="823"/>
    </row>
    <row r="1081" spans="2:12" s="801" customFormat="1">
      <c r="B1081" s="823"/>
      <c r="C1081" s="823"/>
      <c r="D1081" s="823"/>
      <c r="E1081" s="823"/>
      <c r="F1081" s="823"/>
      <c r="G1081" s="823"/>
      <c r="H1081" s="823"/>
      <c r="I1081" s="823"/>
      <c r="J1081" s="823"/>
      <c r="K1081" s="823"/>
      <c r="L1081" s="823"/>
    </row>
    <row r="1082" spans="2:12" s="801" customFormat="1">
      <c r="B1082" s="823"/>
      <c r="C1082" s="823"/>
      <c r="D1082" s="823"/>
      <c r="E1082" s="823"/>
      <c r="F1082" s="823"/>
      <c r="G1082" s="823"/>
      <c r="H1082" s="823"/>
      <c r="I1082" s="823"/>
      <c r="J1082" s="823"/>
      <c r="K1082" s="823"/>
      <c r="L1082" s="823"/>
    </row>
    <row r="1083" spans="2:12" s="801" customFormat="1">
      <c r="B1083" s="823"/>
      <c r="C1083" s="823"/>
      <c r="D1083" s="823"/>
      <c r="E1083" s="823"/>
      <c r="F1083" s="823"/>
      <c r="G1083" s="823"/>
      <c r="H1083" s="823"/>
      <c r="I1083" s="823"/>
      <c r="J1083" s="823"/>
      <c r="K1083" s="823"/>
      <c r="L1083" s="823"/>
    </row>
    <row r="1084" spans="2:12" s="801" customFormat="1">
      <c r="B1084" s="823"/>
      <c r="C1084" s="823"/>
      <c r="D1084" s="823"/>
      <c r="E1084" s="823"/>
      <c r="F1084" s="823"/>
      <c r="G1084" s="823"/>
      <c r="H1084" s="823"/>
      <c r="I1084" s="823"/>
      <c r="J1084" s="823"/>
      <c r="K1084" s="823"/>
      <c r="L1084" s="823"/>
    </row>
    <row r="1085" spans="2:12" s="801" customFormat="1">
      <c r="B1085" s="823"/>
      <c r="C1085" s="823"/>
      <c r="D1085" s="823"/>
      <c r="E1085" s="823"/>
      <c r="F1085" s="823"/>
      <c r="G1085" s="823"/>
      <c r="H1085" s="823"/>
      <c r="I1085" s="823"/>
      <c r="J1085" s="823"/>
      <c r="K1085" s="823"/>
      <c r="L1085" s="823"/>
    </row>
    <row r="1086" spans="2:12" s="801" customFormat="1">
      <c r="B1086" s="823"/>
      <c r="C1086" s="823"/>
      <c r="D1086" s="823"/>
      <c r="E1086" s="823"/>
      <c r="F1086" s="823"/>
      <c r="G1086" s="823"/>
      <c r="H1086" s="823"/>
      <c r="I1086" s="823"/>
      <c r="J1086" s="823"/>
      <c r="K1086" s="823"/>
      <c r="L1086" s="823"/>
    </row>
    <row r="1087" spans="2:12" s="801" customFormat="1">
      <c r="B1087" s="823"/>
      <c r="C1087" s="823"/>
      <c r="D1087" s="823"/>
      <c r="E1087" s="823"/>
      <c r="F1087" s="823"/>
      <c r="G1087" s="823"/>
      <c r="H1087" s="823"/>
      <c r="I1087" s="823"/>
      <c r="J1087" s="823"/>
      <c r="K1087" s="823"/>
      <c r="L1087" s="823"/>
    </row>
    <row r="1088" spans="2:12" s="801" customFormat="1">
      <c r="B1088" s="823"/>
      <c r="C1088" s="823"/>
      <c r="D1088" s="823"/>
      <c r="E1088" s="823"/>
      <c r="F1088" s="823"/>
      <c r="G1088" s="823"/>
      <c r="H1088" s="823"/>
      <c r="I1088" s="823"/>
      <c r="J1088" s="823"/>
      <c r="K1088" s="823"/>
      <c r="L1088" s="823"/>
    </row>
    <row r="1089" spans="2:12" s="801" customFormat="1">
      <c r="B1089" s="823"/>
      <c r="C1089" s="823"/>
      <c r="D1089" s="823"/>
      <c r="E1089" s="823"/>
      <c r="F1089" s="823"/>
      <c r="G1089" s="823"/>
      <c r="H1089" s="823"/>
      <c r="I1089" s="823"/>
      <c r="J1089" s="823"/>
      <c r="K1089" s="823"/>
      <c r="L1089" s="823"/>
    </row>
    <row r="1090" spans="2:12" s="801" customFormat="1">
      <c r="B1090" s="823"/>
      <c r="C1090" s="823"/>
      <c r="D1090" s="823"/>
      <c r="E1090" s="823"/>
      <c r="F1090" s="823"/>
      <c r="G1090" s="823"/>
      <c r="H1090" s="823"/>
      <c r="I1090" s="823"/>
      <c r="J1090" s="823"/>
      <c r="K1090" s="823"/>
      <c r="L1090" s="823"/>
    </row>
    <row r="1091" spans="2:12" s="801" customFormat="1">
      <c r="B1091" s="823"/>
      <c r="C1091" s="823"/>
      <c r="D1091" s="823"/>
      <c r="E1091" s="823"/>
      <c r="F1091" s="823"/>
      <c r="G1091" s="823"/>
      <c r="H1091" s="823"/>
      <c r="I1091" s="823"/>
      <c r="J1091" s="823"/>
      <c r="K1091" s="823"/>
      <c r="L1091" s="823"/>
    </row>
    <row r="1092" spans="2:12" s="801" customFormat="1">
      <c r="B1092" s="823"/>
      <c r="C1092" s="823"/>
      <c r="D1092" s="823"/>
      <c r="E1092" s="823"/>
      <c r="F1092" s="823"/>
      <c r="G1092" s="823"/>
      <c r="H1092" s="823"/>
      <c r="I1092" s="823"/>
      <c r="J1092" s="823"/>
      <c r="K1092" s="823"/>
      <c r="L1092" s="823"/>
    </row>
    <row r="1093" spans="2:12" s="801" customFormat="1">
      <c r="B1093" s="823"/>
      <c r="C1093" s="823"/>
      <c r="D1093" s="823"/>
      <c r="E1093" s="823"/>
      <c r="F1093" s="823"/>
      <c r="G1093" s="823"/>
      <c r="H1093" s="823"/>
      <c r="I1093" s="823"/>
      <c r="J1093" s="823"/>
      <c r="K1093" s="823"/>
      <c r="L1093" s="823"/>
    </row>
    <row r="1094" spans="2:12" s="801" customFormat="1">
      <c r="B1094" s="823"/>
      <c r="C1094" s="823"/>
      <c r="D1094" s="823"/>
      <c r="E1094" s="823"/>
      <c r="F1094" s="823"/>
      <c r="G1094" s="823"/>
      <c r="H1094" s="823"/>
      <c r="I1094" s="823"/>
      <c r="J1094" s="823"/>
      <c r="K1094" s="823"/>
      <c r="L1094" s="823"/>
    </row>
    <row r="1095" spans="2:12" s="801" customFormat="1">
      <c r="B1095" s="823"/>
      <c r="C1095" s="823"/>
      <c r="D1095" s="823"/>
      <c r="E1095" s="823"/>
      <c r="F1095" s="823"/>
      <c r="G1095" s="823"/>
      <c r="H1095" s="823"/>
      <c r="I1095" s="823"/>
      <c r="J1095" s="823"/>
      <c r="K1095" s="823"/>
      <c r="L1095" s="823"/>
    </row>
    <row r="1096" spans="2:12" s="801" customFormat="1">
      <c r="B1096" s="823"/>
      <c r="C1096" s="823"/>
      <c r="D1096" s="823"/>
      <c r="E1096" s="823"/>
      <c r="F1096" s="823"/>
      <c r="G1096" s="823"/>
      <c r="H1096" s="823"/>
      <c r="I1096" s="823"/>
      <c r="J1096" s="823"/>
      <c r="K1096" s="823"/>
      <c r="L1096" s="823"/>
    </row>
    <row r="1097" spans="2:12" s="801" customFormat="1">
      <c r="B1097" s="823"/>
      <c r="C1097" s="823"/>
      <c r="D1097" s="823"/>
      <c r="E1097" s="823"/>
      <c r="F1097" s="823"/>
      <c r="G1097" s="823"/>
      <c r="H1097" s="823"/>
      <c r="I1097" s="823"/>
      <c r="J1097" s="823"/>
      <c r="K1097" s="823"/>
      <c r="L1097" s="823"/>
    </row>
    <row r="1098" spans="2:12" s="801" customFormat="1">
      <c r="B1098" s="823"/>
      <c r="C1098" s="823"/>
      <c r="D1098" s="823"/>
      <c r="E1098" s="823"/>
      <c r="F1098" s="823"/>
      <c r="G1098" s="823"/>
      <c r="H1098" s="823"/>
      <c r="I1098" s="823"/>
      <c r="J1098" s="823"/>
      <c r="K1098" s="823"/>
      <c r="L1098" s="823"/>
    </row>
    <row r="1099" spans="2:12" s="801" customFormat="1">
      <c r="B1099" s="823"/>
      <c r="C1099" s="823"/>
      <c r="D1099" s="823"/>
      <c r="E1099" s="823"/>
      <c r="F1099" s="823"/>
      <c r="G1099" s="823"/>
      <c r="H1099" s="823"/>
      <c r="I1099" s="823"/>
      <c r="J1099" s="823"/>
      <c r="K1099" s="823"/>
      <c r="L1099" s="823"/>
    </row>
    <row r="1100" spans="2:12" s="801" customFormat="1">
      <c r="B1100" s="823"/>
      <c r="C1100" s="823"/>
      <c r="D1100" s="823"/>
      <c r="E1100" s="823"/>
      <c r="F1100" s="823"/>
      <c r="G1100" s="823"/>
      <c r="H1100" s="823"/>
      <c r="I1100" s="823"/>
      <c r="J1100" s="823"/>
      <c r="K1100" s="823"/>
      <c r="L1100" s="823"/>
    </row>
    <row r="1101" spans="2:12" s="801" customFormat="1">
      <c r="B1101" s="823"/>
      <c r="C1101" s="823"/>
      <c r="D1101" s="823"/>
      <c r="E1101" s="823"/>
      <c r="F1101" s="823"/>
      <c r="G1101" s="823"/>
      <c r="H1101" s="823"/>
      <c r="I1101" s="823"/>
      <c r="J1101" s="823"/>
      <c r="K1101" s="823"/>
      <c r="L1101" s="823"/>
    </row>
    <row r="1102" spans="2:12" s="801" customFormat="1">
      <c r="B1102" s="823"/>
      <c r="C1102" s="823"/>
      <c r="D1102" s="823"/>
      <c r="E1102" s="823"/>
      <c r="F1102" s="823"/>
      <c r="G1102" s="823"/>
      <c r="H1102" s="823"/>
      <c r="I1102" s="823"/>
      <c r="J1102" s="823"/>
      <c r="K1102" s="823"/>
      <c r="L1102" s="823"/>
    </row>
    <row r="1103" spans="2:12" s="801" customFormat="1">
      <c r="B1103" s="823"/>
      <c r="C1103" s="823"/>
      <c r="D1103" s="823"/>
      <c r="E1103" s="823"/>
      <c r="F1103" s="823"/>
      <c r="G1103" s="823"/>
      <c r="H1103" s="823"/>
      <c r="I1103" s="823"/>
      <c r="J1103" s="823"/>
      <c r="K1103" s="823"/>
      <c r="L1103" s="823"/>
    </row>
    <row r="1104" spans="2:12" s="801" customFormat="1">
      <c r="B1104" s="823"/>
      <c r="C1104" s="823"/>
      <c r="D1104" s="823"/>
      <c r="E1104" s="823"/>
      <c r="F1104" s="823"/>
      <c r="G1104" s="823"/>
      <c r="H1104" s="823"/>
      <c r="I1104" s="823"/>
      <c r="J1104" s="823"/>
      <c r="K1104" s="823"/>
      <c r="L1104" s="823"/>
    </row>
    <row r="1105" spans="2:12" s="801" customFormat="1">
      <c r="B1105" s="823"/>
      <c r="C1105" s="823"/>
      <c r="D1105" s="823"/>
      <c r="E1105" s="823"/>
      <c r="F1105" s="823"/>
      <c r="G1105" s="823"/>
      <c r="H1105" s="823"/>
      <c r="I1105" s="823"/>
      <c r="J1105" s="823"/>
      <c r="K1105" s="823"/>
      <c r="L1105" s="823"/>
    </row>
    <row r="1106" spans="2:12" s="801" customFormat="1">
      <c r="B1106" s="823"/>
      <c r="C1106" s="823"/>
      <c r="D1106" s="823"/>
      <c r="E1106" s="823"/>
      <c r="F1106" s="823"/>
      <c r="G1106" s="823"/>
      <c r="H1106" s="823"/>
      <c r="I1106" s="823"/>
      <c r="J1106" s="823"/>
      <c r="K1106" s="823"/>
      <c r="L1106" s="823"/>
    </row>
    <row r="1107" spans="2:12" s="801" customFormat="1">
      <c r="B1107" s="823"/>
      <c r="C1107" s="823"/>
      <c r="D1107" s="823"/>
      <c r="E1107" s="823"/>
      <c r="F1107" s="823"/>
      <c r="G1107" s="823"/>
      <c r="H1107" s="823"/>
      <c r="I1107" s="823"/>
      <c r="J1107" s="823"/>
      <c r="K1107" s="823"/>
      <c r="L1107" s="823"/>
    </row>
    <row r="1108" spans="2:12" s="801" customFormat="1">
      <c r="B1108" s="823"/>
      <c r="C1108" s="823"/>
      <c r="D1108" s="823"/>
      <c r="E1108" s="823"/>
      <c r="F1108" s="823"/>
      <c r="G1108" s="823"/>
      <c r="H1108" s="823"/>
      <c r="I1108" s="823"/>
      <c r="J1108" s="823"/>
      <c r="K1108" s="823"/>
      <c r="L1108" s="823"/>
    </row>
    <row r="1109" spans="2:12" s="801" customFormat="1">
      <c r="B1109" s="823"/>
      <c r="C1109" s="823"/>
      <c r="D1109" s="823"/>
      <c r="E1109" s="823"/>
      <c r="F1109" s="823"/>
      <c r="G1109" s="823"/>
      <c r="H1109" s="823"/>
      <c r="I1109" s="823"/>
      <c r="J1109" s="823"/>
      <c r="K1109" s="823"/>
      <c r="L1109" s="823"/>
    </row>
    <row r="1110" spans="2:12" s="801" customFormat="1">
      <c r="B1110" s="823"/>
      <c r="C1110" s="823"/>
      <c r="D1110" s="823"/>
      <c r="E1110" s="823"/>
      <c r="F1110" s="823"/>
      <c r="G1110" s="823"/>
      <c r="H1110" s="823"/>
      <c r="I1110" s="823"/>
      <c r="J1110" s="823"/>
      <c r="K1110" s="823"/>
      <c r="L1110" s="823"/>
    </row>
    <row r="1111" spans="2:12" s="801" customFormat="1">
      <c r="B1111" s="823"/>
      <c r="C1111" s="823"/>
      <c r="D1111" s="823"/>
      <c r="E1111" s="823"/>
      <c r="F1111" s="823"/>
      <c r="G1111" s="823"/>
      <c r="H1111" s="823"/>
      <c r="I1111" s="823"/>
      <c r="J1111" s="823"/>
      <c r="K1111" s="823"/>
      <c r="L1111" s="823"/>
    </row>
    <row r="1112" spans="2:12" s="801" customFormat="1">
      <c r="B1112" s="823"/>
      <c r="C1112" s="823"/>
      <c r="D1112" s="823"/>
      <c r="E1112" s="823"/>
      <c r="F1112" s="823"/>
      <c r="G1112" s="823"/>
      <c r="H1112" s="823"/>
      <c r="I1112" s="823"/>
      <c r="J1112" s="823"/>
      <c r="K1112" s="823"/>
      <c r="L1112" s="823"/>
    </row>
    <row r="1113" spans="2:12" s="801" customFormat="1">
      <c r="B1113" s="823"/>
      <c r="C1113" s="823"/>
      <c r="D1113" s="823"/>
      <c r="E1113" s="823"/>
      <c r="F1113" s="823"/>
      <c r="G1113" s="823"/>
      <c r="H1113" s="823"/>
      <c r="I1113" s="823"/>
      <c r="J1113" s="823"/>
      <c r="K1113" s="823"/>
      <c r="L1113" s="823"/>
    </row>
    <row r="1114" spans="2:12" s="801" customFormat="1">
      <c r="B1114" s="823"/>
      <c r="C1114" s="823"/>
      <c r="D1114" s="823"/>
      <c r="E1114" s="823"/>
      <c r="F1114" s="823"/>
      <c r="G1114" s="823"/>
      <c r="H1114" s="823"/>
      <c r="I1114" s="823"/>
      <c r="J1114" s="823"/>
      <c r="K1114" s="823"/>
      <c r="L1114" s="823"/>
    </row>
    <row r="1115" spans="2:12" s="801" customFormat="1">
      <c r="B1115" s="823"/>
      <c r="C1115" s="823"/>
      <c r="D1115" s="823"/>
      <c r="E1115" s="823"/>
      <c r="F1115" s="823"/>
      <c r="G1115" s="823"/>
      <c r="H1115" s="823"/>
      <c r="I1115" s="823"/>
      <c r="J1115" s="823"/>
      <c r="K1115" s="823"/>
      <c r="L1115" s="823"/>
    </row>
    <row r="1116" spans="2:12" s="801" customFormat="1">
      <c r="B1116" s="823"/>
      <c r="C1116" s="823"/>
      <c r="D1116" s="823"/>
      <c r="E1116" s="823"/>
      <c r="F1116" s="823"/>
      <c r="G1116" s="823"/>
      <c r="H1116" s="823"/>
      <c r="I1116" s="823"/>
      <c r="J1116" s="823"/>
      <c r="K1116" s="823"/>
      <c r="L1116" s="823"/>
    </row>
    <row r="1117" spans="2:12" s="801" customFormat="1">
      <c r="B1117" s="823"/>
      <c r="C1117" s="823"/>
      <c r="D1117" s="823"/>
      <c r="E1117" s="823"/>
      <c r="F1117" s="823"/>
      <c r="G1117" s="823"/>
      <c r="H1117" s="823"/>
      <c r="I1117" s="823"/>
      <c r="J1117" s="823"/>
      <c r="K1117" s="823"/>
      <c r="L1117" s="823"/>
    </row>
    <row r="1118" spans="2:12" s="801" customFormat="1">
      <c r="B1118" s="823"/>
      <c r="C1118" s="823"/>
      <c r="D1118" s="823"/>
      <c r="E1118" s="823"/>
      <c r="F1118" s="823"/>
      <c r="G1118" s="823"/>
      <c r="H1118" s="823"/>
      <c r="I1118" s="823"/>
      <c r="J1118" s="823"/>
      <c r="K1118" s="823"/>
      <c r="L1118" s="823"/>
    </row>
    <row r="1119" spans="2:12" s="801" customFormat="1">
      <c r="B1119" s="823"/>
      <c r="C1119" s="823"/>
      <c r="D1119" s="823"/>
      <c r="E1119" s="823"/>
      <c r="F1119" s="823"/>
      <c r="G1119" s="823"/>
      <c r="H1119" s="823"/>
      <c r="I1119" s="823"/>
      <c r="J1119" s="823"/>
      <c r="K1119" s="823"/>
      <c r="L1119" s="823"/>
    </row>
    <row r="1120" spans="2:12" s="801" customFormat="1">
      <c r="B1120" s="823"/>
      <c r="C1120" s="823"/>
      <c r="D1120" s="823"/>
      <c r="E1120" s="823"/>
      <c r="F1120" s="823"/>
      <c r="G1120" s="823"/>
      <c r="H1120" s="823"/>
      <c r="I1120" s="823"/>
      <c r="J1120" s="823"/>
      <c r="K1120" s="823"/>
      <c r="L1120" s="823"/>
    </row>
    <row r="1121" spans="2:12" s="801" customFormat="1">
      <c r="B1121" s="823"/>
      <c r="C1121" s="823"/>
      <c r="D1121" s="823"/>
      <c r="E1121" s="823"/>
      <c r="F1121" s="823"/>
      <c r="G1121" s="823"/>
      <c r="H1121" s="823"/>
      <c r="I1121" s="823"/>
      <c r="J1121" s="823"/>
      <c r="K1121" s="823"/>
      <c r="L1121" s="823"/>
    </row>
    <row r="1122" spans="2:12" s="801" customFormat="1">
      <c r="B1122" s="823"/>
      <c r="C1122" s="823"/>
      <c r="D1122" s="823"/>
      <c r="E1122" s="823"/>
      <c r="F1122" s="823"/>
      <c r="G1122" s="823"/>
      <c r="H1122" s="823"/>
      <c r="I1122" s="823"/>
      <c r="J1122" s="823"/>
      <c r="K1122" s="823"/>
      <c r="L1122" s="823"/>
    </row>
    <row r="1123" spans="2:12" s="801" customFormat="1">
      <c r="B1123" s="823"/>
      <c r="C1123" s="823"/>
      <c r="D1123" s="823"/>
      <c r="E1123" s="823"/>
      <c r="F1123" s="823"/>
      <c r="G1123" s="823"/>
      <c r="H1123" s="823"/>
      <c r="I1123" s="823"/>
      <c r="J1123" s="823"/>
      <c r="K1123" s="823"/>
      <c r="L1123" s="823"/>
    </row>
    <row r="1124" spans="2:12" s="801" customFormat="1">
      <c r="B1124" s="823"/>
      <c r="C1124" s="823"/>
      <c r="D1124" s="823"/>
      <c r="E1124" s="823"/>
      <c r="F1124" s="823"/>
      <c r="G1124" s="823"/>
      <c r="H1124" s="823"/>
      <c r="I1124" s="823"/>
      <c r="J1124" s="823"/>
      <c r="K1124" s="823"/>
      <c r="L1124" s="823"/>
    </row>
    <row r="1125" spans="2:12" s="801" customFormat="1">
      <c r="B1125" s="823"/>
      <c r="C1125" s="823"/>
      <c r="D1125" s="823"/>
      <c r="E1125" s="823"/>
      <c r="F1125" s="823"/>
      <c r="G1125" s="823"/>
      <c r="H1125" s="823"/>
      <c r="I1125" s="823"/>
      <c r="J1125" s="823"/>
      <c r="K1125" s="823"/>
      <c r="L1125" s="823"/>
    </row>
    <row r="1126" spans="2:12" s="801" customFormat="1">
      <c r="B1126" s="823"/>
      <c r="C1126" s="823"/>
      <c r="D1126" s="823"/>
      <c r="E1126" s="823"/>
      <c r="F1126" s="823"/>
      <c r="G1126" s="823"/>
      <c r="H1126" s="823"/>
      <c r="I1126" s="823"/>
      <c r="J1126" s="823"/>
      <c r="K1126" s="823"/>
      <c r="L1126" s="823"/>
    </row>
    <row r="1127" spans="2:12" s="801" customFormat="1">
      <c r="B1127" s="823"/>
      <c r="C1127" s="823"/>
      <c r="D1127" s="823"/>
      <c r="E1127" s="823"/>
      <c r="F1127" s="823"/>
      <c r="G1127" s="823"/>
      <c r="H1127" s="823"/>
      <c r="I1127" s="823"/>
      <c r="J1127" s="823"/>
      <c r="K1127" s="823"/>
      <c r="L1127" s="823"/>
    </row>
    <row r="1128" spans="2:12" s="801" customFormat="1">
      <c r="B1128" s="823"/>
      <c r="C1128" s="823"/>
      <c r="D1128" s="823"/>
      <c r="E1128" s="823"/>
      <c r="F1128" s="823"/>
      <c r="G1128" s="823"/>
      <c r="H1128" s="823"/>
      <c r="I1128" s="823"/>
      <c r="J1128" s="823"/>
      <c r="K1128" s="823"/>
      <c r="L1128" s="823"/>
    </row>
    <row r="1129" spans="2:12" s="801" customFormat="1">
      <c r="B1129" s="823"/>
      <c r="C1129" s="823"/>
      <c r="D1129" s="823"/>
      <c r="E1129" s="823"/>
      <c r="F1129" s="823"/>
      <c r="G1129" s="823"/>
      <c r="H1129" s="823"/>
      <c r="I1129" s="823"/>
      <c r="J1129" s="823"/>
      <c r="K1129" s="823"/>
      <c r="L1129" s="823"/>
    </row>
    <row r="1130" spans="2:12" s="801" customFormat="1">
      <c r="B1130" s="823"/>
      <c r="C1130" s="823"/>
      <c r="D1130" s="823"/>
      <c r="E1130" s="823"/>
      <c r="F1130" s="823"/>
      <c r="G1130" s="823"/>
      <c r="H1130" s="823"/>
      <c r="I1130" s="823"/>
      <c r="J1130" s="823"/>
      <c r="K1130" s="823"/>
      <c r="L1130" s="823"/>
    </row>
    <row r="1131" spans="2:12" s="801" customFormat="1">
      <c r="B1131" s="823"/>
      <c r="C1131" s="823"/>
      <c r="D1131" s="823"/>
      <c r="E1131" s="823"/>
      <c r="F1131" s="823"/>
      <c r="G1131" s="823"/>
      <c r="H1131" s="823"/>
      <c r="I1131" s="823"/>
      <c r="J1131" s="823"/>
      <c r="K1131" s="823"/>
      <c r="L1131" s="823"/>
    </row>
    <row r="1132" spans="2:12" s="801" customFormat="1">
      <c r="B1132" s="823"/>
      <c r="C1132" s="823"/>
      <c r="D1132" s="823"/>
      <c r="E1132" s="823"/>
      <c r="F1132" s="823"/>
      <c r="G1132" s="823"/>
      <c r="H1132" s="823"/>
      <c r="I1132" s="823"/>
      <c r="J1132" s="823"/>
      <c r="K1132" s="823"/>
      <c r="L1132" s="823"/>
    </row>
    <row r="1133" spans="2:12" s="801" customFormat="1">
      <c r="B1133" s="823"/>
      <c r="C1133" s="823"/>
      <c r="D1133" s="823"/>
      <c r="E1133" s="823"/>
      <c r="F1133" s="823"/>
      <c r="G1133" s="823"/>
      <c r="H1133" s="823"/>
      <c r="I1133" s="823"/>
      <c r="J1133" s="823"/>
      <c r="K1133" s="823"/>
      <c r="L1133" s="823"/>
    </row>
    <row r="1134" spans="2:12" s="801" customFormat="1">
      <c r="B1134" s="823"/>
      <c r="C1134" s="823"/>
      <c r="D1134" s="823"/>
      <c r="E1134" s="823"/>
      <c r="F1134" s="823"/>
      <c r="G1134" s="823"/>
      <c r="H1134" s="823"/>
      <c r="I1134" s="823"/>
      <c r="J1134" s="823"/>
      <c r="K1134" s="823"/>
      <c r="L1134" s="823"/>
    </row>
    <row r="1135" spans="2:12" s="801" customFormat="1">
      <c r="B1135" s="823"/>
      <c r="C1135" s="823"/>
      <c r="D1135" s="823"/>
      <c r="E1135" s="823"/>
      <c r="F1135" s="823"/>
      <c r="G1135" s="823"/>
      <c r="H1135" s="823"/>
      <c r="I1135" s="823"/>
      <c r="J1135" s="823"/>
      <c r="K1135" s="823"/>
      <c r="L1135" s="823"/>
    </row>
    <row r="1136" spans="2:12" s="801" customFormat="1">
      <c r="B1136" s="823"/>
      <c r="C1136" s="823"/>
      <c r="D1136" s="823"/>
      <c r="E1136" s="823"/>
      <c r="F1136" s="823"/>
      <c r="G1136" s="823"/>
      <c r="H1136" s="823"/>
      <c r="I1136" s="823"/>
      <c r="J1136" s="823"/>
      <c r="K1136" s="823"/>
      <c r="L1136" s="823"/>
    </row>
    <row r="1137" spans="2:12" s="801" customFormat="1">
      <c r="B1137" s="823"/>
      <c r="C1137" s="823"/>
      <c r="D1137" s="823"/>
      <c r="E1137" s="823"/>
      <c r="F1137" s="823"/>
      <c r="G1137" s="823"/>
      <c r="H1137" s="823"/>
      <c r="I1137" s="823"/>
      <c r="J1137" s="823"/>
      <c r="K1137" s="823"/>
      <c r="L1137" s="823"/>
    </row>
    <row r="1138" spans="2:12" s="801" customFormat="1">
      <c r="B1138" s="823"/>
      <c r="C1138" s="823"/>
      <c r="D1138" s="823"/>
      <c r="E1138" s="823"/>
      <c r="F1138" s="823"/>
      <c r="G1138" s="823"/>
      <c r="H1138" s="823"/>
      <c r="I1138" s="823"/>
      <c r="J1138" s="823"/>
      <c r="K1138" s="823"/>
      <c r="L1138" s="823"/>
    </row>
    <row r="1139" spans="2:12" s="801" customFormat="1">
      <c r="B1139" s="823"/>
      <c r="C1139" s="823"/>
      <c r="D1139" s="823"/>
      <c r="E1139" s="823"/>
      <c r="F1139" s="823"/>
      <c r="G1139" s="823"/>
      <c r="H1139" s="823"/>
      <c r="I1139" s="823"/>
      <c r="J1139" s="823"/>
      <c r="K1139" s="823"/>
      <c r="L1139" s="823"/>
    </row>
    <row r="1140" spans="2:12" s="801" customFormat="1">
      <c r="B1140" s="823"/>
      <c r="C1140" s="823"/>
      <c r="D1140" s="823"/>
      <c r="E1140" s="823"/>
      <c r="F1140" s="823"/>
      <c r="G1140" s="823"/>
      <c r="H1140" s="823"/>
      <c r="I1140" s="823"/>
      <c r="J1140" s="823"/>
      <c r="K1140" s="823"/>
      <c r="L1140" s="823"/>
    </row>
    <row r="1141" spans="2:12" s="801" customFormat="1">
      <c r="B1141" s="823"/>
      <c r="C1141" s="823"/>
      <c r="D1141" s="823"/>
      <c r="E1141" s="823"/>
      <c r="F1141" s="823"/>
      <c r="G1141" s="823"/>
      <c r="H1141" s="823"/>
      <c r="I1141" s="823"/>
      <c r="J1141" s="823"/>
      <c r="K1141" s="823"/>
      <c r="L1141" s="823"/>
    </row>
    <row r="1142" spans="2:12" s="801" customFormat="1">
      <c r="B1142" s="823"/>
      <c r="C1142" s="823"/>
      <c r="D1142" s="823"/>
      <c r="E1142" s="823"/>
      <c r="F1142" s="823"/>
      <c r="G1142" s="823"/>
      <c r="H1142" s="823"/>
      <c r="I1142" s="823"/>
      <c r="J1142" s="823"/>
      <c r="K1142" s="823"/>
      <c r="L1142" s="823"/>
    </row>
    <row r="1143" spans="2:12" s="801" customFormat="1">
      <c r="B1143" s="823"/>
      <c r="C1143" s="823"/>
      <c r="D1143" s="823"/>
      <c r="E1143" s="823"/>
      <c r="F1143" s="823"/>
      <c r="G1143" s="823"/>
      <c r="H1143" s="823"/>
      <c r="I1143" s="823"/>
      <c r="J1143" s="823"/>
      <c r="K1143" s="823"/>
      <c r="L1143" s="823"/>
    </row>
    <row r="1144" spans="2:12" s="801" customFormat="1">
      <c r="B1144" s="823"/>
      <c r="C1144" s="823"/>
      <c r="D1144" s="823"/>
      <c r="E1144" s="823"/>
      <c r="F1144" s="823"/>
      <c r="G1144" s="823"/>
      <c r="H1144" s="823"/>
      <c r="I1144" s="823"/>
      <c r="J1144" s="823"/>
      <c r="K1144" s="823"/>
      <c r="L1144" s="823"/>
    </row>
    <row r="1145" spans="2:12" s="801" customFormat="1">
      <c r="B1145" s="823"/>
      <c r="C1145" s="823"/>
      <c r="D1145" s="823"/>
      <c r="E1145" s="823"/>
      <c r="F1145" s="823"/>
      <c r="G1145" s="823"/>
      <c r="H1145" s="823"/>
      <c r="I1145" s="823"/>
      <c r="J1145" s="823"/>
      <c r="K1145" s="823"/>
      <c r="L1145" s="823"/>
    </row>
    <row r="1146" spans="2:12" s="801" customFormat="1">
      <c r="B1146" s="823"/>
      <c r="C1146" s="823"/>
      <c r="D1146" s="823"/>
      <c r="E1146" s="823"/>
      <c r="F1146" s="823"/>
      <c r="G1146" s="823"/>
      <c r="H1146" s="823"/>
      <c r="I1146" s="823"/>
      <c r="J1146" s="823"/>
      <c r="K1146" s="823"/>
      <c r="L1146" s="823"/>
    </row>
    <row r="1147" spans="2:12" s="801" customFormat="1">
      <c r="B1147" s="823"/>
      <c r="C1147" s="823"/>
      <c r="D1147" s="823"/>
      <c r="E1147" s="823"/>
      <c r="F1147" s="823"/>
      <c r="G1147" s="823"/>
      <c r="H1147" s="823"/>
      <c r="I1147" s="823"/>
      <c r="J1147" s="823"/>
      <c r="K1147" s="823"/>
      <c r="L1147" s="823"/>
    </row>
    <row r="1148" spans="2:12" s="801" customFormat="1">
      <c r="B1148" s="823"/>
      <c r="C1148" s="823"/>
      <c r="D1148" s="823"/>
      <c r="E1148" s="823"/>
      <c r="F1148" s="823"/>
      <c r="G1148" s="823"/>
      <c r="H1148" s="823"/>
      <c r="I1148" s="823"/>
      <c r="J1148" s="823"/>
      <c r="K1148" s="823"/>
      <c r="L1148" s="823"/>
    </row>
    <row r="1149" spans="2:12" s="801" customFormat="1">
      <c r="B1149" s="823"/>
      <c r="C1149" s="823"/>
      <c r="D1149" s="823"/>
      <c r="E1149" s="823"/>
      <c r="F1149" s="823"/>
      <c r="G1149" s="823"/>
      <c r="H1149" s="823"/>
      <c r="I1149" s="823"/>
      <c r="J1149" s="823"/>
      <c r="K1149" s="823"/>
      <c r="L1149" s="823"/>
    </row>
    <row r="1150" spans="2:12" s="801" customFormat="1">
      <c r="B1150" s="823"/>
      <c r="C1150" s="823"/>
      <c r="D1150" s="823"/>
      <c r="E1150" s="823"/>
      <c r="F1150" s="823"/>
      <c r="G1150" s="823"/>
      <c r="H1150" s="823"/>
      <c r="I1150" s="823"/>
      <c r="J1150" s="823"/>
      <c r="K1150" s="823"/>
      <c r="L1150" s="823"/>
    </row>
    <row r="1151" spans="2:12" s="801" customFormat="1">
      <c r="B1151" s="823"/>
      <c r="C1151" s="823"/>
      <c r="D1151" s="823"/>
      <c r="E1151" s="823"/>
      <c r="F1151" s="823"/>
      <c r="G1151" s="823"/>
      <c r="H1151" s="823"/>
      <c r="I1151" s="823"/>
      <c r="J1151" s="823"/>
      <c r="K1151" s="823"/>
      <c r="L1151" s="823"/>
    </row>
    <row r="1152" spans="2:12" s="801" customFormat="1">
      <c r="B1152" s="823"/>
      <c r="C1152" s="823"/>
      <c r="D1152" s="823"/>
      <c r="E1152" s="823"/>
      <c r="F1152" s="823"/>
      <c r="G1152" s="823"/>
      <c r="H1152" s="823"/>
      <c r="I1152" s="823"/>
      <c r="J1152" s="823"/>
      <c r="K1152" s="823"/>
      <c r="L1152" s="823"/>
    </row>
    <row r="1153" spans="2:12" s="801" customFormat="1">
      <c r="B1153" s="823"/>
      <c r="C1153" s="823"/>
      <c r="D1153" s="823"/>
      <c r="E1153" s="823"/>
      <c r="F1153" s="823"/>
      <c r="G1153" s="823"/>
      <c r="H1153" s="823"/>
      <c r="I1153" s="823"/>
      <c r="J1153" s="823"/>
      <c r="K1153" s="823"/>
      <c r="L1153" s="823"/>
    </row>
    <row r="1154" spans="2:12" s="801" customFormat="1">
      <c r="B1154" s="823"/>
      <c r="C1154" s="823"/>
      <c r="D1154" s="823"/>
      <c r="E1154" s="823"/>
      <c r="F1154" s="823"/>
      <c r="G1154" s="823"/>
      <c r="H1154" s="823"/>
      <c r="I1154" s="823"/>
      <c r="J1154" s="823"/>
      <c r="K1154" s="823"/>
      <c r="L1154" s="823"/>
    </row>
    <row r="1155" spans="2:12" s="801" customFormat="1">
      <c r="B1155" s="823"/>
      <c r="C1155" s="823"/>
      <c r="D1155" s="823"/>
      <c r="E1155" s="823"/>
      <c r="F1155" s="823"/>
      <c r="G1155" s="823"/>
      <c r="H1155" s="823"/>
      <c r="I1155" s="823"/>
      <c r="J1155" s="823"/>
      <c r="K1155" s="823"/>
      <c r="L1155" s="823"/>
    </row>
    <row r="1156" spans="2:12" s="801" customFormat="1">
      <c r="B1156" s="823"/>
      <c r="C1156" s="823"/>
      <c r="D1156" s="823"/>
      <c r="E1156" s="823"/>
      <c r="F1156" s="823"/>
      <c r="G1156" s="823"/>
      <c r="H1156" s="823"/>
      <c r="I1156" s="823"/>
      <c r="J1156" s="823"/>
      <c r="K1156" s="823"/>
      <c r="L1156" s="823"/>
    </row>
    <row r="1157" spans="2:12" s="801" customFormat="1">
      <c r="B1157" s="823"/>
      <c r="C1157" s="823"/>
      <c r="D1157" s="823"/>
      <c r="E1157" s="823"/>
      <c r="F1157" s="823"/>
      <c r="G1157" s="823"/>
      <c r="H1157" s="823"/>
      <c r="I1157" s="823"/>
      <c r="J1157" s="823"/>
      <c r="K1157" s="823"/>
      <c r="L1157" s="823"/>
    </row>
    <row r="1158" spans="2:12" s="801" customFormat="1">
      <c r="B1158" s="823"/>
      <c r="C1158" s="823"/>
      <c r="D1158" s="823"/>
      <c r="E1158" s="823"/>
      <c r="F1158" s="823"/>
      <c r="G1158" s="823"/>
      <c r="H1158" s="823"/>
      <c r="I1158" s="823"/>
      <c r="J1158" s="823"/>
      <c r="K1158" s="823"/>
      <c r="L1158" s="823"/>
    </row>
    <row r="1159" spans="2:12" s="801" customFormat="1">
      <c r="B1159" s="823"/>
      <c r="C1159" s="823"/>
      <c r="D1159" s="823"/>
      <c r="E1159" s="823"/>
      <c r="F1159" s="823"/>
      <c r="G1159" s="823"/>
      <c r="H1159" s="823"/>
      <c r="I1159" s="823"/>
      <c r="J1159" s="823"/>
      <c r="K1159" s="823"/>
      <c r="L1159" s="823"/>
    </row>
    <row r="1160" spans="2:12" s="801" customFormat="1">
      <c r="B1160" s="823"/>
      <c r="C1160" s="823"/>
      <c r="D1160" s="823"/>
      <c r="E1160" s="823"/>
      <c r="F1160" s="823"/>
      <c r="G1160" s="823"/>
      <c r="H1160" s="823"/>
      <c r="I1160" s="823"/>
      <c r="J1160" s="823"/>
      <c r="K1160" s="823"/>
      <c r="L1160" s="823"/>
    </row>
    <row r="1161" spans="2:12" s="801" customFormat="1">
      <c r="B1161" s="823"/>
      <c r="C1161" s="823"/>
      <c r="D1161" s="823"/>
      <c r="E1161" s="823"/>
      <c r="F1161" s="823"/>
      <c r="G1161" s="823"/>
      <c r="H1161" s="823"/>
      <c r="I1161" s="823"/>
      <c r="J1161" s="823"/>
      <c r="K1161" s="823"/>
      <c r="L1161" s="823"/>
    </row>
    <row r="1162" spans="2:12" s="801" customFormat="1">
      <c r="B1162" s="823"/>
      <c r="C1162" s="823"/>
      <c r="D1162" s="823"/>
      <c r="E1162" s="823"/>
      <c r="F1162" s="823"/>
      <c r="G1162" s="823"/>
      <c r="H1162" s="823"/>
      <c r="I1162" s="823"/>
      <c r="J1162" s="823"/>
      <c r="K1162" s="823"/>
      <c r="L1162" s="823"/>
    </row>
    <row r="1163" spans="2:12" s="801" customFormat="1">
      <c r="B1163" s="823"/>
      <c r="C1163" s="823"/>
      <c r="D1163" s="823"/>
      <c r="E1163" s="823"/>
      <c r="F1163" s="823"/>
      <c r="G1163" s="823"/>
      <c r="H1163" s="823"/>
      <c r="I1163" s="823"/>
      <c r="J1163" s="823"/>
      <c r="K1163" s="823"/>
      <c r="L1163" s="823"/>
    </row>
    <row r="1164" spans="2:12" s="801" customFormat="1">
      <c r="B1164" s="823"/>
      <c r="C1164" s="823"/>
      <c r="D1164" s="823"/>
      <c r="E1164" s="823"/>
      <c r="F1164" s="823"/>
      <c r="G1164" s="823"/>
      <c r="H1164" s="823"/>
      <c r="I1164" s="823"/>
      <c r="J1164" s="823"/>
      <c r="K1164" s="823"/>
      <c r="L1164" s="823"/>
    </row>
    <row r="1165" spans="2:12" s="801" customFormat="1">
      <c r="B1165" s="823"/>
      <c r="C1165" s="823"/>
      <c r="D1165" s="823"/>
      <c r="E1165" s="823"/>
      <c r="F1165" s="823"/>
      <c r="G1165" s="823"/>
      <c r="H1165" s="823"/>
      <c r="I1165" s="823"/>
      <c r="J1165" s="823"/>
      <c r="K1165" s="823"/>
      <c r="L1165" s="823"/>
    </row>
    <row r="1166" spans="2:12" s="801" customFormat="1">
      <c r="B1166" s="823"/>
      <c r="C1166" s="823"/>
      <c r="D1166" s="823"/>
      <c r="E1166" s="823"/>
      <c r="F1166" s="823"/>
      <c r="G1166" s="823"/>
      <c r="H1166" s="823"/>
      <c r="I1166" s="823"/>
      <c r="J1166" s="823"/>
      <c r="K1166" s="823"/>
      <c r="L1166" s="823"/>
    </row>
    <row r="1167" spans="2:12" s="801" customFormat="1">
      <c r="B1167" s="823"/>
      <c r="C1167" s="823"/>
      <c r="D1167" s="823"/>
      <c r="E1167" s="823"/>
      <c r="F1167" s="823"/>
      <c r="G1167" s="823"/>
      <c r="H1167" s="823"/>
      <c r="I1167" s="823"/>
      <c r="J1167" s="823"/>
      <c r="K1167" s="823"/>
      <c r="L1167" s="823"/>
    </row>
    <row r="1168" spans="2:12" s="801" customFormat="1">
      <c r="B1168" s="823"/>
      <c r="C1168" s="823"/>
      <c r="D1168" s="823"/>
      <c r="E1168" s="823"/>
      <c r="F1168" s="823"/>
      <c r="G1168" s="823"/>
      <c r="H1168" s="823"/>
      <c r="I1168" s="823"/>
      <c r="J1168" s="823"/>
      <c r="K1168" s="823"/>
      <c r="L1168" s="823"/>
    </row>
    <row r="1169" spans="2:12" s="801" customFormat="1">
      <c r="B1169" s="823"/>
      <c r="C1169" s="823"/>
      <c r="D1169" s="823"/>
      <c r="E1169" s="823"/>
      <c r="F1169" s="823"/>
      <c r="G1169" s="823"/>
      <c r="H1169" s="823"/>
      <c r="I1169" s="823"/>
      <c r="J1169" s="823"/>
      <c r="K1169" s="823"/>
      <c r="L1169" s="823"/>
    </row>
    <row r="1170" spans="2:12" s="801" customFormat="1">
      <c r="B1170" s="823"/>
      <c r="C1170" s="823"/>
      <c r="D1170" s="823"/>
      <c r="E1170" s="823"/>
      <c r="F1170" s="823"/>
      <c r="G1170" s="823"/>
      <c r="H1170" s="823"/>
      <c r="I1170" s="823"/>
      <c r="J1170" s="823"/>
      <c r="K1170" s="823"/>
      <c r="L1170" s="823"/>
    </row>
    <row r="1171" spans="2:12" s="801" customFormat="1">
      <c r="B1171" s="823"/>
      <c r="C1171" s="823"/>
      <c r="D1171" s="823"/>
      <c r="E1171" s="823"/>
      <c r="F1171" s="823"/>
      <c r="G1171" s="823"/>
      <c r="H1171" s="823"/>
      <c r="I1171" s="823"/>
      <c r="J1171" s="823"/>
      <c r="K1171" s="823"/>
      <c r="L1171" s="823"/>
    </row>
    <row r="1172" spans="2:12" s="801" customFormat="1">
      <c r="B1172" s="823"/>
      <c r="C1172" s="823"/>
      <c r="D1172" s="823"/>
      <c r="E1172" s="823"/>
      <c r="F1172" s="823"/>
      <c r="G1172" s="823"/>
      <c r="H1172" s="823"/>
      <c r="I1172" s="823"/>
      <c r="J1172" s="823"/>
      <c r="K1172" s="823"/>
      <c r="L1172" s="823"/>
    </row>
    <row r="1173" spans="2:12" s="801" customFormat="1">
      <c r="B1173" s="823"/>
      <c r="C1173" s="823"/>
      <c r="D1173" s="823"/>
      <c r="E1173" s="823"/>
      <c r="F1173" s="823"/>
      <c r="G1173" s="823"/>
      <c r="H1173" s="823"/>
      <c r="I1173" s="823"/>
      <c r="J1173" s="823"/>
      <c r="K1173" s="823"/>
      <c r="L1173" s="823"/>
    </row>
    <row r="1174" spans="2:12" s="801" customFormat="1">
      <c r="B1174" s="823"/>
      <c r="C1174" s="823"/>
      <c r="D1174" s="823"/>
      <c r="E1174" s="823"/>
      <c r="F1174" s="823"/>
      <c r="G1174" s="823"/>
      <c r="H1174" s="823"/>
      <c r="I1174" s="823"/>
      <c r="J1174" s="823"/>
      <c r="K1174" s="823"/>
      <c r="L1174" s="823"/>
    </row>
    <row r="1175" spans="2:12" s="801" customFormat="1">
      <c r="B1175" s="823"/>
      <c r="C1175" s="823"/>
      <c r="D1175" s="823"/>
      <c r="E1175" s="823"/>
      <c r="F1175" s="823"/>
      <c r="G1175" s="823"/>
      <c r="H1175" s="823"/>
      <c r="I1175" s="823"/>
      <c r="J1175" s="823"/>
      <c r="K1175" s="823"/>
      <c r="L1175" s="823"/>
    </row>
    <row r="1176" spans="2:12" s="801" customFormat="1">
      <c r="B1176" s="823"/>
      <c r="C1176" s="823"/>
      <c r="D1176" s="823"/>
      <c r="E1176" s="823"/>
      <c r="F1176" s="823"/>
      <c r="G1176" s="823"/>
      <c r="H1176" s="823"/>
      <c r="I1176" s="823"/>
      <c r="J1176" s="823"/>
      <c r="K1176" s="823"/>
      <c r="L1176" s="823"/>
    </row>
    <row r="1177" spans="2:12" s="801" customFormat="1">
      <c r="B1177" s="823"/>
      <c r="C1177" s="823"/>
      <c r="D1177" s="823"/>
      <c r="E1177" s="823"/>
      <c r="F1177" s="823"/>
      <c r="G1177" s="823"/>
      <c r="H1177" s="823"/>
      <c r="I1177" s="823"/>
      <c r="J1177" s="823"/>
      <c r="K1177" s="823"/>
      <c r="L1177" s="823"/>
    </row>
    <row r="1178" spans="2:12" s="801" customFormat="1">
      <c r="B1178" s="823"/>
      <c r="C1178" s="823"/>
      <c r="D1178" s="823"/>
      <c r="E1178" s="823"/>
      <c r="F1178" s="823"/>
      <c r="G1178" s="823"/>
      <c r="H1178" s="823"/>
      <c r="I1178" s="823"/>
      <c r="J1178" s="823"/>
      <c r="K1178" s="823"/>
      <c r="L1178" s="823"/>
    </row>
    <row r="1179" spans="2:12" s="801" customFormat="1">
      <c r="B1179" s="823"/>
      <c r="C1179" s="823"/>
      <c r="D1179" s="823"/>
      <c r="E1179" s="823"/>
      <c r="F1179" s="823"/>
      <c r="G1179" s="823"/>
      <c r="H1179" s="823"/>
      <c r="I1179" s="823"/>
      <c r="J1179" s="823"/>
      <c r="K1179" s="823"/>
      <c r="L1179" s="823"/>
    </row>
    <row r="1180" spans="2:12" s="801" customFormat="1">
      <c r="B1180" s="823"/>
      <c r="C1180" s="823"/>
      <c r="D1180" s="823"/>
      <c r="E1180" s="823"/>
      <c r="F1180" s="823"/>
      <c r="G1180" s="823"/>
      <c r="H1180" s="823"/>
      <c r="I1180" s="823"/>
      <c r="J1180" s="823"/>
      <c r="K1180" s="823"/>
      <c r="L1180" s="823"/>
    </row>
    <row r="1181" spans="2:12" s="801" customFormat="1">
      <c r="B1181" s="823"/>
      <c r="C1181" s="823"/>
      <c r="D1181" s="823"/>
      <c r="E1181" s="823"/>
      <c r="F1181" s="823"/>
      <c r="G1181" s="823"/>
      <c r="H1181" s="823"/>
      <c r="I1181" s="823"/>
      <c r="J1181" s="823"/>
      <c r="K1181" s="823"/>
      <c r="L1181" s="823"/>
    </row>
    <row r="1182" spans="2:12" s="801" customFormat="1">
      <c r="B1182" s="823"/>
      <c r="C1182" s="823"/>
      <c r="D1182" s="823"/>
      <c r="E1182" s="823"/>
      <c r="F1182" s="823"/>
      <c r="G1182" s="823"/>
      <c r="H1182" s="823"/>
      <c r="I1182" s="823"/>
      <c r="J1182" s="823"/>
      <c r="K1182" s="823"/>
      <c r="L1182" s="823"/>
    </row>
    <row r="1183" spans="2:12" s="801" customFormat="1">
      <c r="B1183" s="823"/>
      <c r="C1183" s="823"/>
      <c r="D1183" s="823"/>
      <c r="E1183" s="823"/>
      <c r="F1183" s="823"/>
      <c r="G1183" s="823"/>
      <c r="H1183" s="823"/>
      <c r="I1183" s="823"/>
      <c r="J1183" s="823"/>
      <c r="K1183" s="823"/>
      <c r="L1183" s="823"/>
    </row>
    <row r="1184" spans="2:12" s="801" customFormat="1">
      <c r="B1184" s="823"/>
      <c r="C1184" s="823"/>
      <c r="D1184" s="823"/>
      <c r="E1184" s="823"/>
      <c r="F1184" s="823"/>
      <c r="G1184" s="823"/>
      <c r="H1184" s="823"/>
      <c r="I1184" s="823"/>
      <c r="J1184" s="823"/>
      <c r="K1184" s="823"/>
      <c r="L1184" s="823"/>
    </row>
    <row r="1185" spans="2:12" s="801" customFormat="1">
      <c r="B1185" s="823"/>
      <c r="C1185" s="823"/>
      <c r="D1185" s="823"/>
      <c r="E1185" s="823"/>
      <c r="F1185" s="823"/>
      <c r="G1185" s="823"/>
      <c r="H1185" s="823"/>
      <c r="I1185" s="823"/>
      <c r="J1185" s="823"/>
      <c r="K1185" s="823"/>
      <c r="L1185" s="823"/>
    </row>
    <row r="1186" spans="2:12" s="801" customFormat="1">
      <c r="B1186" s="823"/>
      <c r="C1186" s="823"/>
      <c r="D1186" s="823"/>
      <c r="E1186" s="823"/>
      <c r="F1186" s="823"/>
      <c r="G1186" s="823"/>
      <c r="H1186" s="823"/>
      <c r="I1186" s="823"/>
      <c r="J1186" s="823"/>
      <c r="K1186" s="823"/>
      <c r="L1186" s="823"/>
    </row>
    <row r="1187" spans="2:12" s="801" customFormat="1">
      <c r="B1187" s="823"/>
      <c r="C1187" s="823"/>
      <c r="D1187" s="823"/>
      <c r="E1187" s="823"/>
      <c r="F1187" s="823"/>
      <c r="G1187" s="823"/>
      <c r="H1187" s="823"/>
      <c r="I1187" s="823"/>
      <c r="J1187" s="823"/>
      <c r="K1187" s="823"/>
      <c r="L1187" s="823"/>
    </row>
    <row r="1188" spans="2:12" s="801" customFormat="1">
      <c r="B1188" s="823"/>
      <c r="C1188" s="823"/>
      <c r="D1188" s="823"/>
      <c r="E1188" s="823"/>
      <c r="F1188" s="823"/>
      <c r="G1188" s="823"/>
      <c r="H1188" s="823"/>
      <c r="I1188" s="823"/>
      <c r="J1188" s="823"/>
      <c r="K1188" s="823"/>
      <c r="L1188" s="823"/>
    </row>
    <row r="1189" spans="2:12" s="801" customFormat="1">
      <c r="B1189" s="823"/>
      <c r="C1189" s="823"/>
      <c r="D1189" s="823"/>
      <c r="E1189" s="823"/>
      <c r="F1189" s="823"/>
      <c r="G1189" s="823"/>
      <c r="H1189" s="823"/>
      <c r="I1189" s="823"/>
      <c r="J1189" s="823"/>
      <c r="K1189" s="823"/>
      <c r="L1189" s="823"/>
    </row>
    <row r="1190" spans="2:12" s="801" customFormat="1">
      <c r="B1190" s="823"/>
      <c r="C1190" s="823"/>
      <c r="D1190" s="823"/>
      <c r="E1190" s="823"/>
      <c r="F1190" s="823"/>
      <c r="G1190" s="823"/>
      <c r="H1190" s="823"/>
      <c r="I1190" s="823"/>
      <c r="J1190" s="823"/>
      <c r="K1190" s="823"/>
      <c r="L1190" s="823"/>
    </row>
    <row r="1191" spans="2:12" s="801" customFormat="1">
      <c r="B1191" s="823"/>
      <c r="C1191" s="823"/>
      <c r="D1191" s="823"/>
      <c r="E1191" s="823"/>
      <c r="F1191" s="823"/>
      <c r="G1191" s="823"/>
      <c r="H1191" s="823"/>
      <c r="I1191" s="823"/>
      <c r="J1191" s="823"/>
      <c r="K1191" s="823"/>
      <c r="L1191" s="823"/>
    </row>
    <row r="1192" spans="2:12" s="801" customFormat="1">
      <c r="B1192" s="823"/>
      <c r="C1192" s="823"/>
      <c r="D1192" s="823"/>
      <c r="E1192" s="823"/>
      <c r="F1192" s="823"/>
      <c r="G1192" s="823"/>
      <c r="H1192" s="823"/>
      <c r="I1192" s="823"/>
      <c r="J1192" s="823"/>
      <c r="K1192" s="823"/>
      <c r="L1192" s="823"/>
    </row>
    <row r="1193" spans="2:12" s="801" customFormat="1">
      <c r="B1193" s="823"/>
      <c r="C1193" s="823"/>
      <c r="D1193" s="823"/>
      <c r="E1193" s="823"/>
      <c r="F1193" s="823"/>
      <c r="G1193" s="823"/>
      <c r="H1193" s="823"/>
      <c r="I1193" s="823"/>
      <c r="J1193" s="823"/>
      <c r="K1193" s="823"/>
      <c r="L1193" s="823"/>
    </row>
    <row r="1194" spans="2:12" s="801" customFormat="1">
      <c r="B1194" s="823"/>
      <c r="C1194" s="823"/>
      <c r="D1194" s="823"/>
      <c r="E1194" s="823"/>
      <c r="F1194" s="823"/>
      <c r="G1194" s="823"/>
      <c r="H1194" s="823"/>
      <c r="I1194" s="823"/>
      <c r="J1194" s="823"/>
      <c r="K1194" s="823"/>
      <c r="L1194" s="823"/>
    </row>
    <row r="1195" spans="2:12" s="801" customFormat="1">
      <c r="B1195" s="823"/>
      <c r="C1195" s="823"/>
      <c r="D1195" s="823"/>
      <c r="E1195" s="823"/>
      <c r="F1195" s="823"/>
      <c r="G1195" s="823"/>
      <c r="H1195" s="823"/>
      <c r="I1195" s="823"/>
      <c r="J1195" s="823"/>
      <c r="K1195" s="823"/>
      <c r="L1195" s="823"/>
    </row>
    <row r="1196" spans="2:12" s="801" customFormat="1">
      <c r="B1196" s="823"/>
      <c r="C1196" s="823"/>
      <c r="D1196" s="823"/>
      <c r="E1196" s="823"/>
      <c r="F1196" s="823"/>
      <c r="G1196" s="823"/>
      <c r="H1196" s="823"/>
      <c r="I1196" s="823"/>
      <c r="J1196" s="823"/>
      <c r="K1196" s="823"/>
      <c r="L1196" s="823"/>
    </row>
    <row r="1197" spans="2:12" s="801" customFormat="1">
      <c r="B1197" s="823"/>
      <c r="C1197" s="823"/>
      <c r="D1197" s="823"/>
      <c r="E1197" s="823"/>
      <c r="F1197" s="823"/>
      <c r="G1197" s="823"/>
      <c r="H1197" s="823"/>
      <c r="I1197" s="823"/>
      <c r="J1197" s="823"/>
      <c r="K1197" s="823"/>
      <c r="L1197" s="823"/>
    </row>
    <row r="1198" spans="2:12" s="801" customFormat="1">
      <c r="B1198" s="823"/>
      <c r="C1198" s="823"/>
      <c r="D1198" s="823"/>
      <c r="E1198" s="823"/>
      <c r="F1198" s="823"/>
      <c r="G1198" s="823"/>
      <c r="H1198" s="823"/>
      <c r="I1198" s="823"/>
      <c r="J1198" s="823"/>
      <c r="K1198" s="823"/>
      <c r="L1198" s="823"/>
    </row>
    <row r="1199" spans="2:12" s="801" customFormat="1">
      <c r="B1199" s="823"/>
      <c r="C1199" s="823"/>
      <c r="D1199" s="823"/>
      <c r="E1199" s="823"/>
      <c r="F1199" s="823"/>
      <c r="G1199" s="823"/>
      <c r="H1199" s="823"/>
      <c r="I1199" s="823"/>
      <c r="J1199" s="823"/>
      <c r="K1199" s="823"/>
      <c r="L1199" s="823"/>
    </row>
    <row r="1200" spans="2:12" s="801" customFormat="1">
      <c r="B1200" s="823"/>
      <c r="C1200" s="823"/>
      <c r="D1200" s="823"/>
      <c r="E1200" s="823"/>
      <c r="F1200" s="823"/>
      <c r="G1200" s="823"/>
      <c r="H1200" s="823"/>
      <c r="I1200" s="823"/>
      <c r="J1200" s="823"/>
      <c r="K1200" s="823"/>
      <c r="L1200" s="823"/>
    </row>
    <row r="1201" spans="2:12" s="801" customFormat="1">
      <c r="B1201" s="823"/>
      <c r="C1201" s="823"/>
      <c r="D1201" s="823"/>
      <c r="E1201" s="823"/>
      <c r="F1201" s="823"/>
      <c r="G1201" s="823"/>
      <c r="H1201" s="823"/>
      <c r="I1201" s="823"/>
      <c r="J1201" s="823"/>
      <c r="K1201" s="823"/>
      <c r="L1201" s="823"/>
    </row>
    <row r="1202" spans="2:12" s="801" customFormat="1">
      <c r="B1202" s="823"/>
      <c r="C1202" s="823"/>
      <c r="D1202" s="823"/>
      <c r="E1202" s="823"/>
      <c r="F1202" s="823"/>
      <c r="G1202" s="823"/>
      <c r="H1202" s="823"/>
      <c r="I1202" s="823"/>
      <c r="J1202" s="823"/>
      <c r="K1202" s="823"/>
      <c r="L1202" s="823"/>
    </row>
    <row r="1203" spans="2:12" s="801" customFormat="1">
      <c r="B1203" s="823"/>
      <c r="C1203" s="823"/>
      <c r="D1203" s="823"/>
      <c r="E1203" s="823"/>
      <c r="F1203" s="823"/>
      <c r="G1203" s="823"/>
      <c r="H1203" s="823"/>
      <c r="I1203" s="823"/>
      <c r="J1203" s="823"/>
      <c r="K1203" s="823"/>
      <c r="L1203" s="823"/>
    </row>
    <row r="1204" spans="2:12" s="801" customFormat="1">
      <c r="B1204" s="823"/>
      <c r="C1204" s="823"/>
      <c r="D1204" s="823"/>
      <c r="E1204" s="823"/>
      <c r="F1204" s="823"/>
      <c r="G1204" s="823"/>
      <c r="H1204" s="823"/>
      <c r="I1204" s="823"/>
      <c r="J1204" s="823"/>
      <c r="K1204" s="823"/>
      <c r="L1204" s="823"/>
    </row>
    <row r="1205" spans="2:12" s="801" customFormat="1">
      <c r="B1205" s="823"/>
      <c r="C1205" s="823"/>
      <c r="D1205" s="823"/>
      <c r="E1205" s="823"/>
      <c r="F1205" s="823"/>
      <c r="G1205" s="823"/>
      <c r="H1205" s="823"/>
      <c r="I1205" s="823"/>
      <c r="J1205" s="823"/>
      <c r="K1205" s="823"/>
      <c r="L1205" s="823"/>
    </row>
    <row r="1206" spans="2:12" s="801" customFormat="1">
      <c r="B1206" s="823"/>
      <c r="C1206" s="823"/>
      <c r="D1206" s="823"/>
      <c r="E1206" s="823"/>
      <c r="F1206" s="823"/>
      <c r="G1206" s="823"/>
      <c r="H1206" s="823"/>
      <c r="I1206" s="823"/>
      <c r="J1206" s="823"/>
      <c r="K1206" s="823"/>
      <c r="L1206" s="823"/>
    </row>
    <row r="1207" spans="2:12" s="801" customFormat="1">
      <c r="B1207" s="823"/>
      <c r="C1207" s="823"/>
      <c r="D1207" s="823"/>
      <c r="E1207" s="823"/>
      <c r="F1207" s="823"/>
      <c r="G1207" s="823"/>
      <c r="H1207" s="823"/>
      <c r="I1207" s="823"/>
      <c r="J1207" s="823"/>
      <c r="K1207" s="823"/>
      <c r="L1207" s="823"/>
    </row>
    <row r="1208" spans="2:12" s="801" customFormat="1">
      <c r="B1208" s="823"/>
      <c r="C1208" s="823"/>
      <c r="D1208" s="823"/>
      <c r="E1208" s="823"/>
      <c r="F1208" s="823"/>
      <c r="G1208" s="823"/>
      <c r="H1208" s="823"/>
      <c r="I1208" s="823"/>
      <c r="J1208" s="823"/>
      <c r="K1208" s="823"/>
      <c r="L1208" s="823"/>
    </row>
    <row r="1209" spans="2:12" s="801" customFormat="1">
      <c r="B1209" s="823"/>
      <c r="C1209" s="823"/>
      <c r="D1209" s="823"/>
      <c r="E1209" s="823"/>
      <c r="F1209" s="823"/>
      <c r="G1209" s="823"/>
      <c r="H1209" s="823"/>
      <c r="I1209" s="823"/>
      <c r="J1209" s="823"/>
      <c r="K1209" s="823"/>
      <c r="L1209" s="823"/>
    </row>
    <row r="1210" spans="2:12" s="801" customFormat="1">
      <c r="B1210" s="823"/>
      <c r="C1210" s="823"/>
      <c r="D1210" s="823"/>
      <c r="E1210" s="823"/>
      <c r="F1210" s="823"/>
      <c r="G1210" s="823"/>
      <c r="H1210" s="823"/>
      <c r="I1210" s="823"/>
      <c r="J1210" s="823"/>
      <c r="K1210" s="823"/>
      <c r="L1210" s="823"/>
    </row>
    <row r="1211" spans="2:12" s="801" customFormat="1">
      <c r="B1211" s="823"/>
      <c r="C1211" s="823"/>
      <c r="D1211" s="823"/>
      <c r="E1211" s="823"/>
      <c r="F1211" s="823"/>
      <c r="G1211" s="823"/>
      <c r="H1211" s="823"/>
      <c r="I1211" s="823"/>
      <c r="J1211" s="823"/>
      <c r="K1211" s="823"/>
      <c r="L1211" s="823"/>
    </row>
    <row r="1212" spans="2:12" s="801" customFormat="1">
      <c r="B1212" s="823"/>
      <c r="C1212" s="823"/>
      <c r="D1212" s="823"/>
      <c r="E1212" s="823"/>
      <c r="F1212" s="823"/>
      <c r="G1212" s="823"/>
      <c r="H1212" s="823"/>
      <c r="I1212" s="823"/>
      <c r="J1212" s="823"/>
      <c r="K1212" s="823"/>
      <c r="L1212" s="823"/>
    </row>
    <row r="1213" spans="2:12" s="801" customFormat="1">
      <c r="B1213" s="823"/>
      <c r="C1213" s="823"/>
      <c r="D1213" s="823"/>
      <c r="E1213" s="823"/>
      <c r="F1213" s="823"/>
      <c r="G1213" s="823"/>
      <c r="H1213" s="823"/>
      <c r="I1213" s="823"/>
      <c r="J1213" s="823"/>
      <c r="K1213" s="823"/>
      <c r="L1213" s="823"/>
    </row>
    <row r="1214" spans="2:12" s="801" customFormat="1">
      <c r="B1214" s="823"/>
      <c r="C1214" s="823"/>
      <c r="D1214" s="823"/>
      <c r="E1214" s="823"/>
      <c r="F1214" s="823"/>
      <c r="G1214" s="823"/>
      <c r="H1214" s="823"/>
      <c r="I1214" s="823"/>
      <c r="J1214" s="823"/>
      <c r="K1214" s="823"/>
      <c r="L1214" s="823"/>
    </row>
    <row r="1215" spans="2:12" s="801" customFormat="1">
      <c r="B1215" s="823"/>
      <c r="C1215" s="823"/>
      <c r="D1215" s="823"/>
      <c r="E1215" s="823"/>
      <c r="F1215" s="823"/>
      <c r="G1215" s="823"/>
      <c r="H1215" s="823"/>
      <c r="I1215" s="823"/>
      <c r="J1215" s="823"/>
      <c r="K1215" s="823"/>
      <c r="L1215" s="823"/>
    </row>
    <row r="1216" spans="2:12" s="801" customFormat="1">
      <c r="B1216" s="823"/>
      <c r="C1216" s="823"/>
      <c r="D1216" s="823"/>
      <c r="E1216" s="823"/>
      <c r="F1216" s="823"/>
      <c r="G1216" s="823"/>
      <c r="H1216" s="823"/>
      <c r="I1216" s="823"/>
      <c r="J1216" s="823"/>
      <c r="K1216" s="823"/>
      <c r="L1216" s="823"/>
    </row>
    <row r="1217" spans="2:12" s="801" customFormat="1">
      <c r="B1217" s="823"/>
      <c r="C1217" s="823"/>
      <c r="D1217" s="823"/>
      <c r="E1217" s="823"/>
      <c r="F1217" s="823"/>
      <c r="G1217" s="823"/>
      <c r="H1217" s="823"/>
      <c r="I1217" s="823"/>
      <c r="J1217" s="823"/>
      <c r="K1217" s="823"/>
      <c r="L1217" s="823"/>
    </row>
    <row r="1218" spans="2:12" s="801" customFormat="1">
      <c r="B1218" s="823"/>
      <c r="C1218" s="823"/>
      <c r="D1218" s="823"/>
      <c r="E1218" s="823"/>
      <c r="F1218" s="823"/>
      <c r="G1218" s="823"/>
      <c r="H1218" s="823"/>
      <c r="I1218" s="823"/>
      <c r="J1218" s="823"/>
      <c r="K1218" s="823"/>
      <c r="L1218" s="823"/>
    </row>
    <row r="1219" spans="2:12" s="801" customFormat="1">
      <c r="B1219" s="823"/>
      <c r="C1219" s="823"/>
      <c r="D1219" s="823"/>
      <c r="E1219" s="823"/>
      <c r="F1219" s="823"/>
      <c r="G1219" s="823"/>
      <c r="H1219" s="823"/>
      <c r="I1219" s="823"/>
      <c r="J1219" s="823"/>
      <c r="K1219" s="823"/>
      <c r="L1219" s="823"/>
    </row>
    <row r="1220" spans="2:12" s="801" customFormat="1">
      <c r="B1220" s="823"/>
      <c r="C1220" s="823"/>
      <c r="D1220" s="823"/>
      <c r="E1220" s="823"/>
      <c r="F1220" s="823"/>
      <c r="G1220" s="823"/>
      <c r="H1220" s="823"/>
      <c r="I1220" s="823"/>
      <c r="J1220" s="823"/>
      <c r="K1220" s="823"/>
      <c r="L1220" s="823"/>
    </row>
    <row r="1221" spans="2:12" s="801" customFormat="1">
      <c r="B1221" s="823"/>
      <c r="C1221" s="823"/>
      <c r="D1221" s="823"/>
      <c r="E1221" s="823"/>
      <c r="F1221" s="823"/>
      <c r="G1221" s="823"/>
      <c r="H1221" s="823"/>
      <c r="I1221" s="823"/>
      <c r="J1221" s="823"/>
      <c r="K1221" s="823"/>
      <c r="L1221" s="823"/>
    </row>
    <row r="1222" spans="2:12" s="801" customFormat="1">
      <c r="B1222" s="823"/>
      <c r="C1222" s="823"/>
      <c r="D1222" s="823"/>
      <c r="E1222" s="823"/>
      <c r="F1222" s="823"/>
      <c r="G1222" s="823"/>
      <c r="H1222" s="823"/>
      <c r="I1222" s="823"/>
      <c r="J1222" s="823"/>
      <c r="K1222" s="823"/>
      <c r="L1222" s="823"/>
    </row>
    <row r="1223" spans="2:12" s="801" customFormat="1">
      <c r="B1223" s="823"/>
      <c r="C1223" s="823"/>
      <c r="D1223" s="823"/>
      <c r="E1223" s="823"/>
      <c r="F1223" s="823"/>
      <c r="G1223" s="823"/>
      <c r="H1223" s="823"/>
      <c r="I1223" s="823"/>
      <c r="J1223" s="823"/>
      <c r="K1223" s="823"/>
      <c r="L1223" s="823"/>
    </row>
    <row r="1224" spans="2:12" s="801" customFormat="1">
      <c r="B1224" s="823"/>
      <c r="C1224" s="823"/>
      <c r="D1224" s="823"/>
      <c r="E1224" s="823"/>
      <c r="F1224" s="823"/>
      <c r="G1224" s="823"/>
      <c r="H1224" s="823"/>
      <c r="I1224" s="823"/>
      <c r="J1224" s="823"/>
      <c r="K1224" s="823"/>
      <c r="L1224" s="823"/>
    </row>
    <row r="1225" spans="2:12" s="801" customFormat="1">
      <c r="B1225" s="823"/>
      <c r="C1225" s="823"/>
      <c r="D1225" s="823"/>
      <c r="E1225" s="823"/>
      <c r="F1225" s="823"/>
      <c r="G1225" s="823"/>
      <c r="H1225" s="823"/>
      <c r="I1225" s="823"/>
      <c r="J1225" s="823"/>
      <c r="K1225" s="823"/>
      <c r="L1225" s="823"/>
    </row>
    <row r="1226" spans="2:12" s="801" customFormat="1">
      <c r="B1226" s="823"/>
      <c r="C1226" s="823"/>
      <c r="D1226" s="823"/>
      <c r="E1226" s="823"/>
      <c r="F1226" s="823"/>
      <c r="G1226" s="823"/>
      <c r="H1226" s="823"/>
      <c r="I1226" s="823"/>
      <c r="J1226" s="823"/>
      <c r="K1226" s="823"/>
      <c r="L1226" s="823"/>
    </row>
    <row r="1227" spans="2:12" s="801" customFormat="1">
      <c r="B1227" s="823"/>
      <c r="C1227" s="823"/>
      <c r="D1227" s="823"/>
      <c r="E1227" s="823"/>
      <c r="F1227" s="823"/>
      <c r="G1227" s="823"/>
      <c r="H1227" s="823"/>
      <c r="I1227" s="823"/>
      <c r="J1227" s="823"/>
      <c r="K1227" s="823"/>
      <c r="L1227" s="823"/>
    </row>
    <row r="1228" spans="2:12" s="801" customFormat="1">
      <c r="B1228" s="823"/>
      <c r="C1228" s="823"/>
      <c r="D1228" s="823"/>
      <c r="E1228" s="823"/>
      <c r="F1228" s="823"/>
      <c r="G1228" s="823"/>
      <c r="H1228" s="823"/>
      <c r="I1228" s="823"/>
      <c r="J1228" s="823"/>
      <c r="K1228" s="823"/>
      <c r="L1228" s="823"/>
    </row>
    <row r="1229" spans="2:12" s="801" customFormat="1">
      <c r="B1229" s="823"/>
      <c r="C1229" s="823"/>
      <c r="D1229" s="823"/>
      <c r="E1229" s="823"/>
      <c r="F1229" s="823"/>
      <c r="G1229" s="823"/>
      <c r="H1229" s="823"/>
      <c r="I1229" s="823"/>
      <c r="J1229" s="823"/>
      <c r="K1229" s="823"/>
      <c r="L1229" s="823"/>
    </row>
    <row r="1230" spans="2:12" s="801" customFormat="1">
      <c r="B1230" s="823"/>
      <c r="C1230" s="823"/>
      <c r="D1230" s="823"/>
      <c r="E1230" s="823"/>
      <c r="F1230" s="823"/>
      <c r="G1230" s="823"/>
      <c r="H1230" s="823"/>
      <c r="I1230" s="823"/>
      <c r="J1230" s="823"/>
      <c r="K1230" s="823"/>
      <c r="L1230" s="823"/>
    </row>
    <row r="1231" spans="2:12" s="801" customFormat="1">
      <c r="B1231" s="823"/>
      <c r="C1231" s="823"/>
      <c r="D1231" s="823"/>
      <c r="E1231" s="823"/>
      <c r="F1231" s="823"/>
      <c r="G1231" s="823"/>
      <c r="H1231" s="823"/>
      <c r="I1231" s="823"/>
      <c r="J1231" s="823"/>
      <c r="K1231" s="823"/>
      <c r="L1231" s="823"/>
    </row>
    <row r="1232" spans="2:12" s="801" customFormat="1">
      <c r="B1232" s="823"/>
      <c r="C1232" s="823"/>
      <c r="D1232" s="823"/>
      <c r="E1232" s="823"/>
      <c r="F1232" s="823"/>
      <c r="G1232" s="823"/>
      <c r="H1232" s="823"/>
      <c r="I1232" s="823"/>
      <c r="J1232" s="823"/>
      <c r="K1232" s="823"/>
      <c r="L1232" s="823"/>
    </row>
    <row r="1233" spans="2:12" s="801" customFormat="1">
      <c r="B1233" s="823"/>
      <c r="C1233" s="823"/>
      <c r="D1233" s="823"/>
      <c r="E1233" s="823"/>
      <c r="F1233" s="823"/>
      <c r="G1233" s="823"/>
      <c r="H1233" s="823"/>
      <c r="I1233" s="823"/>
      <c r="J1233" s="823"/>
      <c r="K1233" s="823"/>
      <c r="L1233" s="823"/>
    </row>
    <row r="1234" spans="2:12" s="801" customFormat="1">
      <c r="B1234" s="823"/>
      <c r="C1234" s="823"/>
      <c r="D1234" s="823"/>
      <c r="E1234" s="823"/>
      <c r="F1234" s="823"/>
      <c r="G1234" s="823"/>
      <c r="H1234" s="823"/>
      <c r="I1234" s="823"/>
      <c r="J1234" s="823"/>
      <c r="K1234" s="823"/>
      <c r="L1234" s="823"/>
    </row>
    <row r="1235" spans="2:12" s="801" customFormat="1">
      <c r="B1235" s="823"/>
      <c r="C1235" s="823"/>
      <c r="D1235" s="823"/>
      <c r="E1235" s="823"/>
      <c r="F1235" s="823"/>
      <c r="G1235" s="823"/>
      <c r="H1235" s="823"/>
      <c r="I1235" s="823"/>
      <c r="J1235" s="823"/>
      <c r="K1235" s="823"/>
      <c r="L1235" s="823"/>
    </row>
    <row r="1236" spans="2:12" s="801" customFormat="1">
      <c r="B1236" s="823"/>
      <c r="C1236" s="823"/>
      <c r="D1236" s="823"/>
      <c r="E1236" s="823"/>
      <c r="F1236" s="823"/>
      <c r="G1236" s="823"/>
      <c r="H1236" s="823"/>
      <c r="I1236" s="823"/>
      <c r="J1236" s="823"/>
      <c r="K1236" s="823"/>
      <c r="L1236" s="823"/>
    </row>
    <row r="1237" spans="2:12" s="801" customFormat="1">
      <c r="B1237" s="823"/>
      <c r="C1237" s="823"/>
      <c r="D1237" s="823"/>
      <c r="E1237" s="823"/>
      <c r="F1237" s="823"/>
      <c r="G1237" s="823"/>
      <c r="H1237" s="823"/>
      <c r="I1237" s="823"/>
      <c r="J1237" s="823"/>
      <c r="K1237" s="823"/>
      <c r="L1237" s="823"/>
    </row>
    <row r="1238" spans="2:12" s="801" customFormat="1">
      <c r="B1238" s="823"/>
      <c r="C1238" s="823"/>
      <c r="D1238" s="823"/>
      <c r="E1238" s="823"/>
      <c r="F1238" s="823"/>
      <c r="G1238" s="823"/>
      <c r="H1238" s="823"/>
      <c r="I1238" s="823"/>
      <c r="J1238" s="823"/>
      <c r="K1238" s="823"/>
      <c r="L1238" s="823"/>
    </row>
    <row r="1239" spans="2:12" s="801" customFormat="1">
      <c r="B1239" s="823"/>
      <c r="C1239" s="823"/>
      <c r="D1239" s="823"/>
      <c r="E1239" s="823"/>
      <c r="F1239" s="823"/>
      <c r="G1239" s="823"/>
      <c r="H1239" s="823"/>
      <c r="I1239" s="823"/>
      <c r="J1239" s="823"/>
      <c r="K1239" s="823"/>
      <c r="L1239" s="823"/>
    </row>
    <row r="1240" spans="2:12" s="801" customFormat="1">
      <c r="B1240" s="823"/>
      <c r="C1240" s="823"/>
      <c r="D1240" s="823"/>
      <c r="E1240" s="823"/>
      <c r="F1240" s="823"/>
      <c r="G1240" s="823"/>
      <c r="H1240" s="823"/>
      <c r="I1240" s="823"/>
      <c r="J1240" s="823"/>
      <c r="K1240" s="823"/>
      <c r="L1240" s="823"/>
    </row>
    <row r="1241" spans="2:12" s="801" customFormat="1">
      <c r="B1241" s="823"/>
      <c r="C1241" s="823"/>
      <c r="D1241" s="823"/>
      <c r="E1241" s="823"/>
      <c r="F1241" s="823"/>
      <c r="G1241" s="823"/>
      <c r="H1241" s="823"/>
      <c r="I1241" s="823"/>
      <c r="J1241" s="823"/>
      <c r="K1241" s="823"/>
      <c r="L1241" s="823"/>
    </row>
    <row r="1242" spans="2:12" s="801" customFormat="1">
      <c r="B1242" s="823"/>
      <c r="C1242" s="823"/>
      <c r="D1242" s="823"/>
      <c r="E1242" s="823"/>
      <c r="F1242" s="823"/>
      <c r="G1242" s="823"/>
      <c r="H1242" s="823"/>
      <c r="I1242" s="823"/>
      <c r="J1242" s="823"/>
      <c r="K1242" s="823"/>
      <c r="L1242" s="823"/>
    </row>
    <row r="1243" spans="2:12" s="801" customFormat="1">
      <c r="B1243" s="823"/>
      <c r="C1243" s="823"/>
      <c r="D1243" s="823"/>
      <c r="E1243" s="823"/>
      <c r="F1243" s="823"/>
      <c r="G1243" s="823"/>
      <c r="H1243" s="823"/>
      <c r="I1243" s="823"/>
      <c r="J1243" s="823"/>
      <c r="K1243" s="823"/>
      <c r="L1243" s="823"/>
    </row>
    <row r="1244" spans="2:12" s="801" customFormat="1">
      <c r="B1244" s="823"/>
      <c r="C1244" s="823"/>
      <c r="D1244" s="823"/>
      <c r="E1244" s="823"/>
      <c r="F1244" s="823"/>
      <c r="G1244" s="823"/>
      <c r="H1244" s="823"/>
      <c r="I1244" s="823"/>
      <c r="J1244" s="823"/>
      <c r="K1244" s="823"/>
      <c r="L1244" s="823"/>
    </row>
    <row r="1245" spans="2:12" s="801" customFormat="1">
      <c r="B1245" s="823"/>
      <c r="C1245" s="823"/>
      <c r="D1245" s="823"/>
      <c r="E1245" s="823"/>
      <c r="F1245" s="823"/>
      <c r="G1245" s="823"/>
      <c r="H1245" s="823"/>
      <c r="I1245" s="823"/>
      <c r="J1245" s="823"/>
      <c r="K1245" s="823"/>
      <c r="L1245" s="823"/>
    </row>
    <row r="1246" spans="2:12" s="801" customFormat="1">
      <c r="B1246" s="823"/>
      <c r="C1246" s="823"/>
      <c r="D1246" s="823"/>
      <c r="E1246" s="823"/>
      <c r="F1246" s="823"/>
      <c r="G1246" s="823"/>
      <c r="H1246" s="823"/>
      <c r="I1246" s="823"/>
      <c r="J1246" s="823"/>
      <c r="K1246" s="823"/>
      <c r="L1246" s="823"/>
    </row>
    <row r="1247" spans="2:12" s="801" customFormat="1">
      <c r="B1247" s="823"/>
      <c r="C1247" s="823"/>
      <c r="D1247" s="823"/>
      <c r="E1247" s="823"/>
      <c r="F1247" s="823"/>
      <c r="G1247" s="823"/>
      <c r="H1247" s="823"/>
      <c r="I1247" s="823"/>
      <c r="J1247" s="823"/>
      <c r="K1247" s="823"/>
      <c r="L1247" s="823"/>
    </row>
    <row r="1248" spans="2:12" s="801" customFormat="1">
      <c r="B1248" s="823"/>
      <c r="C1248" s="823"/>
      <c r="D1248" s="823"/>
      <c r="E1248" s="823"/>
      <c r="F1248" s="823"/>
      <c r="G1248" s="823"/>
      <c r="H1248" s="823"/>
      <c r="I1248" s="823"/>
      <c r="J1248" s="823"/>
      <c r="K1248" s="823"/>
      <c r="L1248" s="823"/>
    </row>
    <row r="1249" spans="2:12" s="801" customFormat="1">
      <c r="B1249" s="823"/>
      <c r="C1249" s="823"/>
      <c r="D1249" s="823"/>
      <c r="E1249" s="823"/>
      <c r="F1249" s="823"/>
      <c r="G1249" s="823"/>
      <c r="H1249" s="823"/>
      <c r="I1249" s="823"/>
      <c r="J1249" s="823"/>
      <c r="K1249" s="823"/>
      <c r="L1249" s="823"/>
    </row>
    <row r="1250" spans="2:12" s="801" customFormat="1">
      <c r="B1250" s="823"/>
      <c r="C1250" s="823"/>
      <c r="D1250" s="823"/>
      <c r="E1250" s="823"/>
      <c r="F1250" s="823"/>
      <c r="G1250" s="823"/>
      <c r="H1250" s="823"/>
      <c r="I1250" s="823"/>
      <c r="J1250" s="823"/>
      <c r="K1250" s="823"/>
      <c r="L1250" s="823"/>
    </row>
    <row r="1251" spans="2:12" s="801" customFormat="1">
      <c r="B1251" s="823"/>
      <c r="C1251" s="823"/>
      <c r="D1251" s="823"/>
      <c r="E1251" s="823"/>
      <c r="F1251" s="823"/>
      <c r="G1251" s="823"/>
      <c r="H1251" s="823"/>
      <c r="I1251" s="823"/>
      <c r="J1251" s="823"/>
      <c r="K1251" s="823"/>
      <c r="L1251" s="823"/>
    </row>
    <row r="1252" spans="2:12" s="801" customFormat="1">
      <c r="B1252" s="823"/>
      <c r="C1252" s="823"/>
      <c r="D1252" s="823"/>
      <c r="E1252" s="823"/>
      <c r="F1252" s="823"/>
      <c r="G1252" s="823"/>
      <c r="H1252" s="823"/>
      <c r="I1252" s="823"/>
      <c r="J1252" s="823"/>
      <c r="K1252" s="823"/>
      <c r="L1252" s="823"/>
    </row>
    <row r="1253" spans="2:12" s="801" customFormat="1">
      <c r="B1253" s="823"/>
      <c r="C1253" s="823"/>
      <c r="D1253" s="823"/>
      <c r="E1253" s="823"/>
      <c r="F1253" s="823"/>
      <c r="G1253" s="823"/>
      <c r="H1253" s="823"/>
      <c r="I1253" s="823"/>
      <c r="J1253" s="823"/>
      <c r="K1253" s="823"/>
      <c r="L1253" s="823"/>
    </row>
    <row r="1254" spans="2:12" s="801" customFormat="1">
      <c r="B1254" s="823"/>
      <c r="C1254" s="823"/>
      <c r="D1254" s="823"/>
      <c r="E1254" s="823"/>
      <c r="F1254" s="823"/>
      <c r="G1254" s="823"/>
      <c r="H1254" s="823"/>
      <c r="I1254" s="823"/>
      <c r="J1254" s="823"/>
      <c r="K1254" s="823"/>
      <c r="L1254" s="823"/>
    </row>
    <row r="1255" spans="2:12" s="801" customFormat="1">
      <c r="B1255" s="823"/>
      <c r="C1255" s="823"/>
      <c r="D1255" s="823"/>
      <c r="E1255" s="823"/>
      <c r="F1255" s="823"/>
      <c r="G1255" s="823"/>
      <c r="H1255" s="823"/>
      <c r="I1255" s="823"/>
      <c r="J1255" s="823"/>
      <c r="K1255" s="823"/>
      <c r="L1255" s="823"/>
    </row>
    <row r="1256" spans="2:12" s="801" customFormat="1">
      <c r="B1256" s="823"/>
      <c r="C1256" s="823"/>
      <c r="D1256" s="823"/>
      <c r="E1256" s="823"/>
      <c r="F1256" s="823"/>
      <c r="G1256" s="823"/>
      <c r="H1256" s="823"/>
      <c r="I1256" s="823"/>
      <c r="J1256" s="823"/>
      <c r="K1256" s="823"/>
      <c r="L1256" s="823"/>
    </row>
    <row r="1257" spans="2:12" s="801" customFormat="1">
      <c r="B1257" s="823"/>
      <c r="C1257" s="823"/>
      <c r="D1257" s="823"/>
      <c r="E1257" s="823"/>
      <c r="F1257" s="823"/>
      <c r="G1257" s="823"/>
      <c r="H1257" s="823"/>
      <c r="I1257" s="823"/>
      <c r="J1257" s="823"/>
      <c r="K1257" s="823"/>
      <c r="L1257" s="823"/>
    </row>
    <row r="1258" spans="2:12" s="801" customFormat="1">
      <c r="B1258" s="823"/>
      <c r="C1258" s="823"/>
      <c r="D1258" s="823"/>
      <c r="E1258" s="823"/>
      <c r="F1258" s="823"/>
      <c r="G1258" s="823"/>
      <c r="H1258" s="823"/>
      <c r="I1258" s="823"/>
      <c r="J1258" s="823"/>
      <c r="K1258" s="823"/>
      <c r="L1258" s="823"/>
    </row>
    <row r="1259" spans="2:12" s="801" customFormat="1">
      <c r="B1259" s="823"/>
      <c r="C1259" s="823"/>
      <c r="D1259" s="823"/>
      <c r="E1259" s="823"/>
      <c r="F1259" s="823"/>
      <c r="G1259" s="823"/>
      <c r="H1259" s="823"/>
      <c r="I1259" s="823"/>
      <c r="J1259" s="823"/>
      <c r="K1259" s="823"/>
      <c r="L1259" s="823"/>
    </row>
    <row r="1260" spans="2:12" s="801" customFormat="1">
      <c r="B1260" s="823"/>
      <c r="C1260" s="823"/>
      <c r="D1260" s="823"/>
      <c r="E1260" s="823"/>
      <c r="F1260" s="823"/>
      <c r="G1260" s="823"/>
      <c r="H1260" s="823"/>
      <c r="I1260" s="823"/>
      <c r="J1260" s="823"/>
      <c r="K1260" s="823"/>
      <c r="L1260" s="823"/>
    </row>
    <row r="1261" spans="2:12" s="801" customFormat="1">
      <c r="B1261" s="823"/>
      <c r="C1261" s="823"/>
      <c r="D1261" s="823"/>
      <c r="E1261" s="823"/>
      <c r="F1261" s="823"/>
      <c r="G1261" s="823"/>
      <c r="H1261" s="823"/>
      <c r="I1261" s="823"/>
      <c r="J1261" s="823"/>
      <c r="K1261" s="823"/>
      <c r="L1261" s="823"/>
    </row>
    <row r="1262" spans="2:12" s="801" customFormat="1">
      <c r="B1262" s="823"/>
      <c r="C1262" s="823"/>
      <c r="D1262" s="823"/>
      <c r="E1262" s="823"/>
      <c r="F1262" s="823"/>
      <c r="G1262" s="823"/>
      <c r="H1262" s="823"/>
      <c r="I1262" s="823"/>
      <c r="J1262" s="823"/>
      <c r="K1262" s="823"/>
      <c r="L1262" s="823"/>
    </row>
    <row r="1263" spans="2:12" s="801" customFormat="1">
      <c r="B1263" s="823"/>
      <c r="C1263" s="823"/>
      <c r="D1263" s="823"/>
      <c r="E1263" s="823"/>
      <c r="F1263" s="823"/>
      <c r="G1263" s="823"/>
      <c r="H1263" s="823"/>
      <c r="I1263" s="823"/>
      <c r="J1263" s="823"/>
      <c r="K1263" s="823"/>
      <c r="L1263" s="823"/>
    </row>
    <row r="1264" spans="2:12" s="801" customFormat="1">
      <c r="B1264" s="823"/>
      <c r="C1264" s="823"/>
      <c r="D1264" s="823"/>
      <c r="E1264" s="823"/>
      <c r="F1264" s="823"/>
      <c r="G1264" s="823"/>
      <c r="H1264" s="823"/>
      <c r="I1264" s="823"/>
      <c r="J1264" s="823"/>
      <c r="K1264" s="823"/>
      <c r="L1264" s="823"/>
    </row>
    <row r="1265" spans="2:12" s="801" customFormat="1">
      <c r="B1265" s="823"/>
      <c r="C1265" s="823"/>
      <c r="D1265" s="823"/>
      <c r="E1265" s="823"/>
      <c r="F1265" s="823"/>
      <c r="G1265" s="823"/>
      <c r="H1265" s="823"/>
      <c r="I1265" s="823"/>
      <c r="J1265" s="823"/>
      <c r="K1265" s="823"/>
      <c r="L1265" s="823"/>
    </row>
    <row r="1266" spans="2:12" s="801" customFormat="1">
      <c r="B1266" s="823"/>
      <c r="C1266" s="823"/>
      <c r="D1266" s="823"/>
      <c r="E1266" s="823"/>
      <c r="F1266" s="823"/>
      <c r="G1266" s="823"/>
      <c r="H1266" s="823"/>
      <c r="I1266" s="823"/>
      <c r="J1266" s="823"/>
      <c r="K1266" s="823"/>
      <c r="L1266" s="823"/>
    </row>
    <row r="1267" spans="2:12" s="801" customFormat="1">
      <c r="B1267" s="823"/>
      <c r="C1267" s="823"/>
      <c r="D1267" s="823"/>
      <c r="E1267" s="823"/>
      <c r="F1267" s="823"/>
      <c r="G1267" s="823"/>
      <c r="H1267" s="823"/>
      <c r="I1267" s="823"/>
      <c r="J1267" s="823"/>
      <c r="K1267" s="823"/>
      <c r="L1267" s="823"/>
    </row>
    <row r="1268" spans="2:12" s="801" customFormat="1">
      <c r="B1268" s="823"/>
      <c r="C1268" s="823"/>
      <c r="D1268" s="823"/>
      <c r="E1268" s="823"/>
      <c r="F1268" s="823"/>
      <c r="G1268" s="823"/>
      <c r="H1268" s="823"/>
      <c r="I1268" s="823"/>
      <c r="J1268" s="823"/>
      <c r="K1268" s="823"/>
      <c r="L1268" s="823"/>
    </row>
    <row r="1269" spans="2:12" s="801" customFormat="1">
      <c r="B1269" s="823"/>
      <c r="C1269" s="823"/>
      <c r="D1269" s="823"/>
      <c r="E1269" s="823"/>
      <c r="F1269" s="823"/>
      <c r="G1269" s="823"/>
      <c r="H1269" s="823"/>
      <c r="I1269" s="823"/>
      <c r="J1269" s="823"/>
      <c r="K1269" s="823"/>
      <c r="L1269" s="823"/>
    </row>
    <row r="1270" spans="2:12" s="801" customFormat="1">
      <c r="B1270" s="823"/>
      <c r="C1270" s="823"/>
      <c r="D1270" s="823"/>
      <c r="E1270" s="823"/>
      <c r="F1270" s="823"/>
      <c r="G1270" s="823"/>
      <c r="H1270" s="823"/>
      <c r="I1270" s="823"/>
      <c r="J1270" s="823"/>
      <c r="K1270" s="823"/>
      <c r="L1270" s="823"/>
    </row>
    <row r="1271" spans="2:12" s="801" customFormat="1">
      <c r="B1271" s="823"/>
      <c r="C1271" s="823"/>
      <c r="D1271" s="823"/>
      <c r="E1271" s="823"/>
      <c r="F1271" s="823"/>
      <c r="G1271" s="823"/>
      <c r="H1271" s="823"/>
      <c r="I1271" s="823"/>
      <c r="J1271" s="823"/>
      <c r="K1271" s="823"/>
      <c r="L1271" s="823"/>
    </row>
    <row r="1272" spans="2:12" s="801" customFormat="1">
      <c r="B1272" s="823"/>
      <c r="C1272" s="823"/>
      <c r="D1272" s="823"/>
      <c r="E1272" s="823"/>
      <c r="F1272" s="823"/>
      <c r="G1272" s="823"/>
      <c r="H1272" s="823"/>
      <c r="I1272" s="823"/>
      <c r="J1272" s="823"/>
      <c r="K1272" s="823"/>
      <c r="L1272" s="823"/>
    </row>
    <row r="1273" spans="2:12" s="801" customFormat="1">
      <c r="B1273" s="823"/>
      <c r="C1273" s="823"/>
      <c r="D1273" s="823"/>
      <c r="E1273" s="823"/>
      <c r="F1273" s="823"/>
      <c r="G1273" s="823"/>
      <c r="H1273" s="823"/>
      <c r="I1273" s="823"/>
      <c r="J1273" s="823"/>
      <c r="K1273" s="823"/>
      <c r="L1273" s="823"/>
    </row>
    <row r="1274" spans="2:12" s="801" customFormat="1">
      <c r="B1274" s="823"/>
      <c r="C1274" s="823"/>
      <c r="D1274" s="823"/>
      <c r="E1274" s="823"/>
      <c r="F1274" s="823"/>
      <c r="G1274" s="823"/>
      <c r="H1274" s="823"/>
      <c r="I1274" s="823"/>
      <c r="J1274" s="823"/>
      <c r="K1274" s="823"/>
      <c r="L1274" s="823"/>
    </row>
    <row r="1275" spans="2:12" s="801" customFormat="1">
      <c r="B1275" s="823"/>
      <c r="C1275" s="823"/>
      <c r="D1275" s="823"/>
      <c r="E1275" s="823"/>
      <c r="F1275" s="823"/>
      <c r="G1275" s="823"/>
      <c r="H1275" s="823"/>
      <c r="I1275" s="823"/>
      <c r="J1275" s="823"/>
      <c r="K1275" s="823"/>
      <c r="L1275" s="823"/>
    </row>
    <row r="1276" spans="2:12" s="801" customFormat="1">
      <c r="B1276" s="823"/>
      <c r="C1276" s="823"/>
      <c r="D1276" s="823"/>
      <c r="E1276" s="823"/>
      <c r="F1276" s="823"/>
      <c r="G1276" s="823"/>
      <c r="H1276" s="823"/>
      <c r="I1276" s="823"/>
      <c r="J1276" s="823"/>
      <c r="K1276" s="823"/>
      <c r="L1276" s="823"/>
    </row>
    <row r="1277" spans="2:12" s="801" customFormat="1">
      <c r="B1277" s="823"/>
      <c r="C1277" s="823"/>
      <c r="D1277" s="823"/>
      <c r="E1277" s="823"/>
      <c r="F1277" s="823"/>
      <c r="G1277" s="823"/>
      <c r="H1277" s="823"/>
      <c r="I1277" s="823"/>
      <c r="J1277" s="823"/>
      <c r="K1277" s="823"/>
      <c r="L1277" s="823"/>
    </row>
    <row r="1278" spans="2:12" s="801" customFormat="1">
      <c r="B1278" s="823"/>
      <c r="C1278" s="823"/>
      <c r="D1278" s="823"/>
      <c r="E1278" s="823"/>
      <c r="F1278" s="823"/>
      <c r="G1278" s="823"/>
      <c r="H1278" s="823"/>
      <c r="I1278" s="823"/>
      <c r="J1278" s="823"/>
      <c r="K1278" s="823"/>
      <c r="L1278" s="823"/>
    </row>
    <row r="1279" spans="2:12" s="801" customFormat="1">
      <c r="B1279" s="823"/>
      <c r="C1279" s="823"/>
      <c r="D1279" s="823"/>
      <c r="E1279" s="823"/>
      <c r="F1279" s="823"/>
      <c r="G1279" s="823"/>
      <c r="H1279" s="823"/>
      <c r="I1279" s="823"/>
      <c r="J1279" s="823"/>
      <c r="K1279" s="823"/>
      <c r="L1279" s="823"/>
    </row>
    <row r="1280" spans="2:12" s="801" customFormat="1">
      <c r="B1280" s="823"/>
      <c r="C1280" s="823"/>
      <c r="D1280" s="823"/>
      <c r="E1280" s="823"/>
      <c r="F1280" s="823"/>
      <c r="G1280" s="823"/>
      <c r="H1280" s="823"/>
      <c r="I1280" s="823"/>
      <c r="J1280" s="823"/>
      <c r="K1280" s="823"/>
      <c r="L1280" s="823"/>
    </row>
    <row r="1281" spans="2:12" s="801" customFormat="1">
      <c r="B1281" s="823"/>
      <c r="C1281" s="823"/>
      <c r="D1281" s="823"/>
      <c r="E1281" s="823"/>
      <c r="F1281" s="823"/>
      <c r="G1281" s="823"/>
      <c r="H1281" s="823"/>
      <c r="I1281" s="823"/>
      <c r="J1281" s="823"/>
      <c r="K1281" s="823"/>
      <c r="L1281" s="823"/>
    </row>
    <row r="1282" spans="2:12" s="801" customFormat="1">
      <c r="B1282" s="823"/>
      <c r="C1282" s="823"/>
      <c r="D1282" s="823"/>
      <c r="E1282" s="823"/>
      <c r="F1282" s="823"/>
      <c r="G1282" s="823"/>
      <c r="H1282" s="823"/>
      <c r="I1282" s="823"/>
      <c r="J1282" s="823"/>
      <c r="K1282" s="823"/>
      <c r="L1282" s="823"/>
    </row>
    <row r="1283" spans="2:12" s="801" customFormat="1">
      <c r="B1283" s="823"/>
      <c r="C1283" s="823"/>
      <c r="D1283" s="823"/>
      <c r="E1283" s="823"/>
      <c r="F1283" s="823"/>
      <c r="G1283" s="823"/>
      <c r="H1283" s="823"/>
      <c r="I1283" s="823"/>
      <c r="J1283" s="823"/>
      <c r="K1283" s="823"/>
      <c r="L1283" s="823"/>
    </row>
    <row r="1284" spans="2:12" s="801" customFormat="1">
      <c r="B1284" s="823"/>
      <c r="C1284" s="823"/>
      <c r="D1284" s="823"/>
      <c r="E1284" s="823"/>
      <c r="F1284" s="823"/>
      <c r="G1284" s="823"/>
      <c r="H1284" s="823"/>
      <c r="I1284" s="823"/>
      <c r="J1284" s="823"/>
      <c r="K1284" s="823"/>
      <c r="L1284" s="823"/>
    </row>
    <row r="1285" spans="2:12" s="801" customFormat="1">
      <c r="B1285" s="823"/>
      <c r="C1285" s="823"/>
      <c r="D1285" s="823"/>
      <c r="E1285" s="823"/>
      <c r="F1285" s="823"/>
      <c r="G1285" s="823"/>
      <c r="H1285" s="823"/>
      <c r="I1285" s="823"/>
      <c r="J1285" s="823"/>
      <c r="K1285" s="823"/>
      <c r="L1285" s="823"/>
    </row>
    <row r="1286" spans="2:12" s="801" customFormat="1">
      <c r="B1286" s="823"/>
      <c r="C1286" s="823"/>
      <c r="D1286" s="823"/>
      <c r="E1286" s="823"/>
      <c r="F1286" s="823"/>
      <c r="G1286" s="823"/>
      <c r="H1286" s="823"/>
      <c r="I1286" s="823"/>
      <c r="J1286" s="823"/>
      <c r="K1286" s="823"/>
      <c r="L1286" s="823"/>
    </row>
    <row r="1287" spans="2:12" s="801" customFormat="1">
      <c r="B1287" s="823"/>
      <c r="C1287" s="823"/>
      <c r="D1287" s="823"/>
      <c r="E1287" s="823"/>
      <c r="F1287" s="823"/>
      <c r="G1287" s="823"/>
      <c r="H1287" s="823"/>
      <c r="I1287" s="823"/>
      <c r="J1287" s="823"/>
      <c r="K1287" s="823"/>
      <c r="L1287" s="823"/>
    </row>
    <row r="1288" spans="2:12" s="801" customFormat="1">
      <c r="B1288" s="823"/>
      <c r="C1288" s="823"/>
      <c r="D1288" s="823"/>
      <c r="E1288" s="823"/>
      <c r="F1288" s="823"/>
      <c r="G1288" s="823"/>
      <c r="H1288" s="823"/>
      <c r="I1288" s="823"/>
      <c r="J1288" s="823"/>
      <c r="K1288" s="823"/>
      <c r="L1288" s="823"/>
    </row>
    <row r="1289" spans="2:12" s="801" customFormat="1">
      <c r="B1289" s="823"/>
      <c r="C1289" s="823"/>
      <c r="D1289" s="823"/>
      <c r="E1289" s="823"/>
      <c r="F1289" s="823"/>
      <c r="G1289" s="823"/>
      <c r="H1289" s="823"/>
      <c r="I1289" s="823"/>
      <c r="J1289" s="823"/>
      <c r="K1289" s="823"/>
      <c r="L1289" s="823"/>
    </row>
    <row r="1290" spans="2:12" s="801" customFormat="1">
      <c r="B1290" s="823"/>
      <c r="C1290" s="823"/>
      <c r="D1290" s="823"/>
      <c r="E1290" s="823"/>
      <c r="F1290" s="823"/>
      <c r="G1290" s="823"/>
      <c r="H1290" s="823"/>
      <c r="I1290" s="823"/>
      <c r="J1290" s="823"/>
      <c r="K1290" s="823"/>
      <c r="L1290" s="823"/>
    </row>
    <row r="1291" spans="2:12" s="801" customFormat="1">
      <c r="B1291" s="823"/>
      <c r="C1291" s="823"/>
      <c r="D1291" s="823"/>
      <c r="E1291" s="823"/>
      <c r="F1291" s="823"/>
      <c r="G1291" s="823"/>
      <c r="H1291" s="823"/>
      <c r="I1291" s="823"/>
      <c r="J1291" s="823"/>
      <c r="K1291" s="823"/>
      <c r="L1291" s="823"/>
    </row>
    <row r="1292" spans="2:12" s="801" customFormat="1">
      <c r="B1292" s="823"/>
      <c r="C1292" s="823"/>
      <c r="D1292" s="823"/>
      <c r="E1292" s="823"/>
      <c r="F1292" s="823"/>
      <c r="G1292" s="823"/>
      <c r="H1292" s="823"/>
      <c r="I1292" s="823"/>
      <c r="J1292" s="823"/>
      <c r="K1292" s="823"/>
      <c r="L1292" s="823"/>
    </row>
    <row r="1293" spans="2:12" s="801" customFormat="1">
      <c r="B1293" s="823"/>
      <c r="C1293" s="823"/>
      <c r="D1293" s="823"/>
      <c r="E1293" s="823"/>
      <c r="F1293" s="823"/>
      <c r="G1293" s="823"/>
      <c r="H1293" s="823"/>
      <c r="I1293" s="823"/>
      <c r="J1293" s="823"/>
      <c r="K1293" s="823"/>
      <c r="L1293" s="823"/>
    </row>
    <row r="1294" spans="2:12" s="801" customFormat="1">
      <c r="B1294" s="823"/>
      <c r="C1294" s="823"/>
      <c r="D1294" s="823"/>
      <c r="E1294" s="823"/>
      <c r="F1294" s="823"/>
      <c r="G1294" s="823"/>
      <c r="H1294" s="823"/>
      <c r="I1294" s="823"/>
      <c r="J1294" s="823"/>
      <c r="K1294" s="823"/>
      <c r="L1294" s="823"/>
    </row>
    <row r="1295" spans="2:12" s="801" customFormat="1">
      <c r="B1295" s="823"/>
      <c r="C1295" s="823"/>
      <c r="D1295" s="823"/>
      <c r="E1295" s="823"/>
      <c r="F1295" s="823"/>
      <c r="G1295" s="823"/>
      <c r="H1295" s="823"/>
      <c r="I1295" s="823"/>
      <c r="J1295" s="823"/>
      <c r="K1295" s="823"/>
      <c r="L1295" s="823"/>
    </row>
    <row r="1296" spans="2:12" s="801" customFormat="1">
      <c r="B1296" s="823"/>
      <c r="C1296" s="823"/>
      <c r="D1296" s="823"/>
      <c r="E1296" s="823"/>
      <c r="F1296" s="823"/>
      <c r="G1296" s="823"/>
      <c r="H1296" s="823"/>
      <c r="I1296" s="823"/>
      <c r="J1296" s="823"/>
      <c r="K1296" s="823"/>
      <c r="L1296" s="823"/>
    </row>
    <row r="1297" spans="2:12" s="801" customFormat="1">
      <c r="B1297" s="823"/>
      <c r="C1297" s="823"/>
      <c r="D1297" s="823"/>
      <c r="E1297" s="823"/>
      <c r="F1297" s="823"/>
      <c r="G1297" s="823"/>
      <c r="H1297" s="823"/>
      <c r="I1297" s="823"/>
      <c r="J1297" s="823"/>
      <c r="K1297" s="823"/>
      <c r="L1297" s="823"/>
    </row>
    <row r="1298" spans="2:12" s="801" customFormat="1">
      <c r="B1298" s="823"/>
      <c r="C1298" s="823"/>
      <c r="D1298" s="823"/>
      <c r="E1298" s="823"/>
      <c r="F1298" s="823"/>
      <c r="G1298" s="823"/>
      <c r="H1298" s="823"/>
      <c r="I1298" s="823"/>
      <c r="J1298" s="823"/>
      <c r="K1298" s="823"/>
      <c r="L1298" s="823"/>
    </row>
    <row r="1299" spans="2:12" s="801" customFormat="1">
      <c r="B1299" s="823"/>
      <c r="C1299" s="823"/>
      <c r="D1299" s="823"/>
      <c r="E1299" s="823"/>
      <c r="F1299" s="823"/>
      <c r="G1299" s="823"/>
      <c r="H1299" s="823"/>
      <c r="I1299" s="823"/>
      <c r="J1299" s="823"/>
      <c r="K1299" s="823"/>
      <c r="L1299" s="823"/>
    </row>
    <row r="1300" spans="2:12" s="801" customFormat="1">
      <c r="B1300" s="823"/>
      <c r="C1300" s="823"/>
      <c r="D1300" s="823"/>
      <c r="E1300" s="823"/>
      <c r="F1300" s="823"/>
      <c r="G1300" s="823"/>
      <c r="H1300" s="823"/>
      <c r="I1300" s="823"/>
      <c r="J1300" s="823"/>
      <c r="K1300" s="823"/>
      <c r="L1300" s="823"/>
    </row>
    <row r="1301" spans="2:12" s="801" customFormat="1">
      <c r="B1301" s="823"/>
      <c r="C1301" s="823"/>
      <c r="D1301" s="823"/>
      <c r="E1301" s="823"/>
      <c r="F1301" s="823"/>
      <c r="G1301" s="823"/>
      <c r="H1301" s="823"/>
      <c r="I1301" s="823"/>
      <c r="J1301" s="823"/>
      <c r="K1301" s="823"/>
      <c r="L1301" s="823"/>
    </row>
    <row r="1302" spans="2:12" s="801" customFormat="1">
      <c r="B1302" s="823"/>
      <c r="C1302" s="823"/>
      <c r="D1302" s="823"/>
      <c r="E1302" s="823"/>
      <c r="F1302" s="823"/>
      <c r="G1302" s="823"/>
      <c r="H1302" s="823"/>
      <c r="I1302" s="823"/>
      <c r="J1302" s="823"/>
      <c r="K1302" s="823"/>
      <c r="L1302" s="823"/>
    </row>
    <row r="1303" spans="2:12" s="801" customFormat="1">
      <c r="B1303" s="823"/>
      <c r="C1303" s="823"/>
      <c r="D1303" s="823"/>
      <c r="E1303" s="823"/>
      <c r="F1303" s="823"/>
      <c r="G1303" s="823"/>
      <c r="H1303" s="823"/>
      <c r="I1303" s="823"/>
      <c r="J1303" s="823"/>
      <c r="K1303" s="823"/>
      <c r="L1303" s="823"/>
    </row>
    <row r="1304" spans="2:12" s="801" customFormat="1">
      <c r="B1304" s="823"/>
      <c r="C1304" s="823"/>
      <c r="D1304" s="823"/>
      <c r="E1304" s="823"/>
      <c r="F1304" s="823"/>
      <c r="G1304" s="823"/>
      <c r="H1304" s="823"/>
      <c r="I1304" s="823"/>
      <c r="J1304" s="823"/>
      <c r="K1304" s="823"/>
      <c r="L1304" s="823"/>
    </row>
    <row r="1305" spans="2:12" s="801" customFormat="1">
      <c r="B1305" s="823"/>
      <c r="C1305" s="823"/>
      <c r="D1305" s="823"/>
      <c r="E1305" s="823"/>
      <c r="F1305" s="823"/>
      <c r="G1305" s="823"/>
      <c r="H1305" s="823"/>
      <c r="I1305" s="823"/>
      <c r="J1305" s="823"/>
      <c r="K1305" s="823"/>
      <c r="L1305" s="823"/>
    </row>
    <row r="1306" spans="2:12" s="801" customFormat="1">
      <c r="B1306" s="823"/>
      <c r="C1306" s="823"/>
      <c r="D1306" s="823"/>
      <c r="E1306" s="823"/>
      <c r="F1306" s="823"/>
      <c r="G1306" s="823"/>
      <c r="H1306" s="823"/>
      <c r="I1306" s="823"/>
      <c r="J1306" s="823"/>
      <c r="K1306" s="823"/>
      <c r="L1306" s="823"/>
    </row>
    <row r="1307" spans="2:12" s="801" customFormat="1">
      <c r="B1307" s="823"/>
      <c r="C1307" s="823"/>
      <c r="D1307" s="823"/>
      <c r="E1307" s="823"/>
      <c r="F1307" s="823"/>
      <c r="G1307" s="823"/>
      <c r="H1307" s="823"/>
      <c r="I1307" s="823"/>
      <c r="J1307" s="823"/>
      <c r="K1307" s="823"/>
      <c r="L1307" s="823"/>
    </row>
    <row r="1308" spans="2:12" s="801" customFormat="1">
      <c r="B1308" s="823"/>
      <c r="C1308" s="823"/>
      <c r="D1308" s="823"/>
      <c r="E1308" s="823"/>
      <c r="F1308" s="823"/>
      <c r="G1308" s="823"/>
      <c r="H1308" s="823"/>
      <c r="I1308" s="823"/>
      <c r="J1308" s="823"/>
      <c r="K1308" s="823"/>
      <c r="L1308" s="823"/>
    </row>
    <row r="1309" spans="2:12" s="801" customFormat="1">
      <c r="B1309" s="823"/>
      <c r="C1309" s="823"/>
      <c r="D1309" s="823"/>
      <c r="E1309" s="823"/>
      <c r="F1309" s="823"/>
      <c r="G1309" s="823"/>
      <c r="H1309" s="823"/>
      <c r="I1309" s="823"/>
      <c r="J1309" s="823"/>
      <c r="K1309" s="823"/>
      <c r="L1309" s="823"/>
    </row>
    <row r="1310" spans="2:12" s="801" customFormat="1">
      <c r="B1310" s="823"/>
      <c r="C1310" s="823"/>
      <c r="D1310" s="823"/>
      <c r="E1310" s="823"/>
      <c r="F1310" s="823"/>
      <c r="G1310" s="823"/>
      <c r="H1310" s="823"/>
      <c r="I1310" s="823"/>
      <c r="J1310" s="823"/>
      <c r="K1310" s="823"/>
      <c r="L1310" s="823"/>
    </row>
    <row r="1311" spans="2:12" s="801" customFormat="1">
      <c r="B1311" s="823"/>
      <c r="C1311" s="823"/>
      <c r="D1311" s="823"/>
      <c r="E1311" s="823"/>
      <c r="F1311" s="823"/>
      <c r="G1311" s="823"/>
      <c r="H1311" s="823"/>
      <c r="I1311" s="823"/>
      <c r="J1311" s="823"/>
      <c r="K1311" s="823"/>
      <c r="L1311" s="823"/>
    </row>
    <row r="1312" spans="2:12" s="801" customFormat="1">
      <c r="B1312" s="823"/>
      <c r="C1312" s="823"/>
      <c r="D1312" s="823"/>
      <c r="E1312" s="823"/>
      <c r="F1312" s="823"/>
      <c r="G1312" s="823"/>
      <c r="H1312" s="823"/>
      <c r="I1312" s="823"/>
      <c r="J1312" s="823"/>
      <c r="K1312" s="823"/>
      <c r="L1312" s="823"/>
    </row>
    <row r="1313" spans="2:12" s="801" customFormat="1">
      <c r="B1313" s="823"/>
      <c r="C1313" s="823"/>
      <c r="D1313" s="823"/>
      <c r="E1313" s="823"/>
      <c r="F1313" s="823"/>
      <c r="G1313" s="823"/>
      <c r="H1313" s="823"/>
      <c r="I1313" s="823"/>
      <c r="J1313" s="823"/>
      <c r="K1313" s="823"/>
      <c r="L1313" s="823"/>
    </row>
    <row r="1314" spans="2:12" s="801" customFormat="1">
      <c r="B1314" s="823"/>
      <c r="C1314" s="823"/>
      <c r="D1314" s="823"/>
      <c r="E1314" s="823"/>
      <c r="F1314" s="823"/>
      <c r="G1314" s="823"/>
      <c r="H1314" s="823"/>
      <c r="I1314" s="823"/>
      <c r="J1314" s="823"/>
      <c r="K1314" s="823"/>
      <c r="L1314" s="823"/>
    </row>
    <row r="1315" spans="2:12" s="801" customFormat="1">
      <c r="B1315" s="823"/>
      <c r="C1315" s="823"/>
      <c r="D1315" s="823"/>
      <c r="E1315" s="823"/>
      <c r="F1315" s="823"/>
      <c r="G1315" s="823"/>
      <c r="H1315" s="823"/>
      <c r="I1315" s="823"/>
      <c r="J1315" s="823"/>
      <c r="K1315" s="823"/>
      <c r="L1315" s="823"/>
    </row>
    <row r="1316" spans="2:12" s="801" customFormat="1">
      <c r="B1316" s="823"/>
      <c r="C1316" s="823"/>
      <c r="D1316" s="823"/>
      <c r="E1316" s="823"/>
      <c r="F1316" s="823"/>
      <c r="G1316" s="823"/>
      <c r="H1316" s="823"/>
      <c r="I1316" s="823"/>
      <c r="J1316" s="823"/>
      <c r="K1316" s="823"/>
      <c r="L1316" s="823"/>
    </row>
    <row r="1317" spans="2:12" s="801" customFormat="1">
      <c r="B1317" s="823"/>
      <c r="C1317" s="823"/>
      <c r="D1317" s="823"/>
      <c r="E1317" s="823"/>
      <c r="F1317" s="823"/>
      <c r="G1317" s="823"/>
      <c r="H1317" s="823"/>
      <c r="I1317" s="823"/>
      <c r="J1317" s="823"/>
      <c r="K1317" s="823"/>
      <c r="L1317" s="823"/>
    </row>
    <row r="1318" spans="2:12" s="801" customFormat="1">
      <c r="B1318" s="823"/>
      <c r="C1318" s="823"/>
      <c r="D1318" s="823"/>
      <c r="E1318" s="823"/>
      <c r="F1318" s="823"/>
      <c r="G1318" s="823"/>
      <c r="H1318" s="823"/>
      <c r="I1318" s="823"/>
      <c r="J1318" s="823"/>
      <c r="K1318" s="823"/>
      <c r="L1318" s="823"/>
    </row>
    <row r="1319" spans="2:12" s="801" customFormat="1">
      <c r="B1319" s="823"/>
      <c r="C1319" s="823"/>
      <c r="D1319" s="823"/>
      <c r="E1319" s="823"/>
      <c r="F1319" s="823"/>
      <c r="G1319" s="823"/>
      <c r="H1319" s="823"/>
      <c r="I1319" s="823"/>
      <c r="J1319" s="823"/>
      <c r="K1319" s="823"/>
      <c r="L1319" s="823"/>
    </row>
    <row r="1320" spans="2:12" s="801" customFormat="1">
      <c r="B1320" s="823"/>
      <c r="C1320" s="823"/>
      <c r="D1320" s="823"/>
      <c r="E1320" s="823"/>
      <c r="F1320" s="823"/>
      <c r="G1320" s="823"/>
      <c r="H1320" s="823"/>
      <c r="I1320" s="823"/>
      <c r="J1320" s="823"/>
      <c r="K1320" s="823"/>
      <c r="L1320" s="823"/>
    </row>
    <row r="1321" spans="2:12" s="801" customFormat="1">
      <c r="B1321" s="823"/>
      <c r="C1321" s="823"/>
      <c r="D1321" s="823"/>
      <c r="E1321" s="823"/>
      <c r="F1321" s="823"/>
      <c r="G1321" s="823"/>
      <c r="H1321" s="823"/>
      <c r="I1321" s="823"/>
      <c r="J1321" s="823"/>
      <c r="K1321" s="823"/>
      <c r="L1321" s="823"/>
    </row>
    <row r="1322" spans="2:12" s="801" customFormat="1">
      <c r="B1322" s="823"/>
      <c r="C1322" s="823"/>
      <c r="D1322" s="823"/>
      <c r="E1322" s="823"/>
      <c r="F1322" s="823"/>
      <c r="G1322" s="823"/>
      <c r="H1322" s="823"/>
      <c r="I1322" s="823"/>
      <c r="J1322" s="823"/>
      <c r="K1322" s="823"/>
      <c r="L1322" s="823"/>
    </row>
    <row r="1323" spans="2:12" s="801" customFormat="1">
      <c r="B1323" s="823"/>
      <c r="C1323" s="823"/>
      <c r="D1323" s="823"/>
      <c r="E1323" s="823"/>
      <c r="F1323" s="823"/>
      <c r="G1323" s="823"/>
      <c r="H1323" s="823"/>
      <c r="I1323" s="823"/>
      <c r="J1323" s="823"/>
      <c r="K1323" s="823"/>
      <c r="L1323" s="823"/>
    </row>
    <row r="1324" spans="2:12" s="801" customFormat="1">
      <c r="B1324" s="823"/>
      <c r="C1324" s="823"/>
      <c r="D1324" s="823"/>
      <c r="E1324" s="823"/>
      <c r="F1324" s="823"/>
      <c r="G1324" s="823"/>
      <c r="H1324" s="823"/>
      <c r="I1324" s="823"/>
      <c r="J1324" s="823"/>
      <c r="K1324" s="823"/>
      <c r="L1324" s="823"/>
    </row>
    <row r="1325" spans="2:12" s="801" customFormat="1">
      <c r="B1325" s="823"/>
      <c r="C1325" s="823"/>
      <c r="D1325" s="823"/>
      <c r="E1325" s="823"/>
      <c r="F1325" s="823"/>
      <c r="G1325" s="823"/>
      <c r="H1325" s="823"/>
      <c r="I1325" s="823"/>
      <c r="J1325" s="823"/>
      <c r="K1325" s="823"/>
      <c r="L1325" s="823"/>
    </row>
    <row r="1326" spans="2:12" s="801" customFormat="1">
      <c r="B1326" s="823"/>
      <c r="C1326" s="823"/>
      <c r="D1326" s="823"/>
      <c r="E1326" s="823"/>
      <c r="F1326" s="823"/>
      <c r="G1326" s="823"/>
      <c r="H1326" s="823"/>
      <c r="I1326" s="823"/>
      <c r="J1326" s="823"/>
      <c r="K1326" s="823"/>
      <c r="L1326" s="823"/>
    </row>
    <row r="1327" spans="2:12" s="801" customFormat="1">
      <c r="B1327" s="823"/>
      <c r="C1327" s="823"/>
      <c r="D1327" s="823"/>
      <c r="E1327" s="823"/>
      <c r="F1327" s="823"/>
      <c r="G1327" s="823"/>
      <c r="H1327" s="823"/>
      <c r="I1327" s="823"/>
      <c r="J1327" s="823"/>
      <c r="K1327" s="823"/>
      <c r="L1327" s="823"/>
    </row>
    <row r="1328" spans="2:12" s="801" customFormat="1">
      <c r="B1328" s="823"/>
      <c r="C1328" s="823"/>
      <c r="D1328" s="823"/>
      <c r="E1328" s="823"/>
      <c r="F1328" s="823"/>
      <c r="G1328" s="823"/>
      <c r="H1328" s="823"/>
      <c r="I1328" s="823"/>
      <c r="J1328" s="823"/>
      <c r="K1328" s="823"/>
      <c r="L1328" s="823"/>
    </row>
    <row r="1329" spans="2:12" s="801" customFormat="1">
      <c r="B1329" s="823"/>
      <c r="C1329" s="823"/>
      <c r="D1329" s="823"/>
      <c r="E1329" s="823"/>
      <c r="F1329" s="823"/>
      <c r="G1329" s="823"/>
      <c r="H1329" s="823"/>
      <c r="I1329" s="823"/>
      <c r="J1329" s="823"/>
      <c r="K1329" s="823"/>
      <c r="L1329" s="823"/>
    </row>
    <row r="1330" spans="2:12" s="801" customFormat="1">
      <c r="B1330" s="823"/>
      <c r="C1330" s="823"/>
      <c r="D1330" s="823"/>
      <c r="E1330" s="823"/>
      <c r="F1330" s="823"/>
      <c r="G1330" s="823"/>
      <c r="H1330" s="823"/>
      <c r="I1330" s="823"/>
      <c r="J1330" s="823"/>
      <c r="K1330" s="823"/>
      <c r="L1330" s="823"/>
    </row>
    <row r="1331" spans="2:12" s="801" customFormat="1">
      <c r="B1331" s="823"/>
      <c r="C1331" s="823"/>
      <c r="D1331" s="823"/>
      <c r="E1331" s="823"/>
      <c r="F1331" s="823"/>
      <c r="G1331" s="823"/>
      <c r="H1331" s="823"/>
      <c r="I1331" s="823"/>
      <c r="J1331" s="823"/>
      <c r="K1331" s="823"/>
      <c r="L1331" s="823"/>
    </row>
    <row r="1332" spans="2:12" s="801" customFormat="1">
      <c r="B1332" s="823"/>
      <c r="C1332" s="823"/>
      <c r="D1332" s="823"/>
      <c r="E1332" s="823"/>
      <c r="F1332" s="823"/>
      <c r="G1332" s="823"/>
      <c r="H1332" s="823"/>
      <c r="I1332" s="823"/>
      <c r="J1332" s="823"/>
      <c r="K1332" s="823"/>
      <c r="L1332" s="823"/>
    </row>
    <row r="1333" spans="2:12" s="801" customFormat="1">
      <c r="B1333" s="823"/>
      <c r="C1333" s="823"/>
      <c r="D1333" s="823"/>
      <c r="E1333" s="823"/>
      <c r="F1333" s="823"/>
      <c r="G1333" s="823"/>
      <c r="H1333" s="823"/>
      <c r="I1333" s="823"/>
      <c r="J1333" s="823"/>
      <c r="K1333" s="823"/>
      <c r="L1333" s="823"/>
    </row>
    <row r="1334" spans="2:12" s="801" customFormat="1">
      <c r="B1334" s="823"/>
      <c r="C1334" s="823"/>
      <c r="D1334" s="823"/>
      <c r="E1334" s="823"/>
      <c r="F1334" s="823"/>
      <c r="G1334" s="823"/>
      <c r="H1334" s="823"/>
      <c r="I1334" s="823"/>
      <c r="J1334" s="823"/>
      <c r="K1334" s="823"/>
      <c r="L1334" s="823"/>
    </row>
    <row r="1335" spans="2:12" s="801" customFormat="1">
      <c r="B1335" s="823"/>
      <c r="C1335" s="823"/>
      <c r="D1335" s="823"/>
      <c r="E1335" s="823"/>
      <c r="F1335" s="823"/>
      <c r="G1335" s="823"/>
      <c r="H1335" s="823"/>
      <c r="I1335" s="823"/>
      <c r="J1335" s="823"/>
      <c r="K1335" s="823"/>
      <c r="L1335" s="823"/>
    </row>
    <row r="1336" spans="2:12" s="801" customFormat="1">
      <c r="B1336" s="823"/>
      <c r="C1336" s="823"/>
      <c r="D1336" s="823"/>
      <c r="E1336" s="823"/>
      <c r="F1336" s="823"/>
      <c r="G1336" s="823"/>
      <c r="H1336" s="823"/>
      <c r="I1336" s="823"/>
      <c r="J1336" s="823"/>
      <c r="K1336" s="823"/>
      <c r="L1336" s="823"/>
    </row>
    <row r="1337" spans="2:12" s="801" customFormat="1">
      <c r="B1337" s="823"/>
      <c r="C1337" s="823"/>
      <c r="D1337" s="823"/>
      <c r="E1337" s="823"/>
      <c r="F1337" s="823"/>
      <c r="G1337" s="823"/>
      <c r="H1337" s="823"/>
      <c r="I1337" s="823"/>
      <c r="J1337" s="823"/>
      <c r="K1337" s="823"/>
      <c r="L1337" s="823"/>
    </row>
    <row r="1338" spans="2:12" s="801" customFormat="1">
      <c r="B1338" s="823"/>
      <c r="C1338" s="823"/>
      <c r="D1338" s="823"/>
      <c r="E1338" s="823"/>
      <c r="F1338" s="823"/>
      <c r="G1338" s="823"/>
      <c r="H1338" s="823"/>
      <c r="I1338" s="823"/>
      <c r="J1338" s="823"/>
      <c r="K1338" s="823"/>
      <c r="L1338" s="823"/>
    </row>
    <row r="1339" spans="2:12" s="801" customFormat="1">
      <c r="B1339" s="823"/>
      <c r="C1339" s="823"/>
      <c r="D1339" s="823"/>
      <c r="E1339" s="823"/>
      <c r="F1339" s="823"/>
      <c r="G1339" s="823"/>
      <c r="H1339" s="823"/>
      <c r="I1339" s="823"/>
      <c r="J1339" s="823"/>
      <c r="K1339" s="823"/>
      <c r="L1339" s="823"/>
    </row>
    <row r="1340" spans="2:12" s="801" customFormat="1">
      <c r="B1340" s="823"/>
      <c r="C1340" s="823"/>
      <c r="D1340" s="823"/>
      <c r="E1340" s="823"/>
      <c r="F1340" s="823"/>
      <c r="G1340" s="823"/>
      <c r="H1340" s="823"/>
      <c r="I1340" s="823"/>
      <c r="J1340" s="823"/>
      <c r="K1340" s="823"/>
      <c r="L1340" s="823"/>
    </row>
    <row r="1341" spans="2:12" s="801" customFormat="1">
      <c r="B1341" s="823"/>
      <c r="C1341" s="823"/>
      <c r="D1341" s="823"/>
      <c r="E1341" s="823"/>
      <c r="F1341" s="823"/>
      <c r="G1341" s="823"/>
      <c r="H1341" s="823"/>
      <c r="I1341" s="823"/>
      <c r="J1341" s="823"/>
      <c r="K1341" s="823"/>
      <c r="L1341" s="823"/>
    </row>
    <row r="1342" spans="2:12" s="801" customFormat="1">
      <c r="B1342" s="823"/>
      <c r="C1342" s="823"/>
      <c r="D1342" s="823"/>
      <c r="E1342" s="823"/>
      <c r="F1342" s="823"/>
      <c r="G1342" s="823"/>
      <c r="H1342" s="823"/>
      <c r="I1342" s="823"/>
      <c r="J1342" s="823"/>
      <c r="K1342" s="823"/>
      <c r="L1342" s="823"/>
    </row>
    <row r="1343" spans="2:12" s="801" customFormat="1">
      <c r="B1343" s="823"/>
      <c r="C1343" s="823"/>
      <c r="D1343" s="823"/>
      <c r="E1343" s="823"/>
      <c r="F1343" s="823"/>
      <c r="G1343" s="823"/>
      <c r="H1343" s="823"/>
      <c r="I1343" s="823"/>
      <c r="J1343" s="823"/>
      <c r="K1343" s="823"/>
      <c r="L1343" s="823"/>
    </row>
    <row r="1344" spans="2:12" s="801" customFormat="1">
      <c r="B1344" s="823"/>
      <c r="C1344" s="823"/>
      <c r="D1344" s="823"/>
      <c r="E1344" s="823"/>
      <c r="F1344" s="823"/>
      <c r="G1344" s="823"/>
      <c r="H1344" s="823"/>
      <c r="I1344" s="823"/>
      <c r="J1344" s="823"/>
      <c r="K1344" s="823"/>
      <c r="L1344" s="823"/>
    </row>
    <row r="1345" spans="2:12" s="801" customFormat="1">
      <c r="B1345" s="823"/>
      <c r="C1345" s="823"/>
      <c r="D1345" s="823"/>
      <c r="E1345" s="823"/>
      <c r="F1345" s="823"/>
      <c r="G1345" s="823"/>
      <c r="H1345" s="823"/>
      <c r="I1345" s="823"/>
      <c r="J1345" s="823"/>
      <c r="K1345" s="823"/>
      <c r="L1345" s="823"/>
    </row>
    <row r="1346" spans="2:12" s="801" customFormat="1">
      <c r="B1346" s="823"/>
      <c r="C1346" s="823"/>
      <c r="D1346" s="823"/>
      <c r="E1346" s="823"/>
      <c r="F1346" s="823"/>
      <c r="G1346" s="823"/>
      <c r="H1346" s="823"/>
      <c r="I1346" s="823"/>
      <c r="J1346" s="823"/>
      <c r="K1346" s="823"/>
      <c r="L1346" s="823"/>
    </row>
    <row r="1347" spans="2:12" s="801" customFormat="1">
      <c r="B1347" s="823"/>
      <c r="C1347" s="823"/>
      <c r="D1347" s="823"/>
      <c r="E1347" s="823"/>
      <c r="F1347" s="823"/>
      <c r="G1347" s="823"/>
      <c r="H1347" s="823"/>
      <c r="I1347" s="823"/>
      <c r="J1347" s="823"/>
      <c r="K1347" s="823"/>
      <c r="L1347" s="823"/>
    </row>
    <row r="1348" spans="2:12" s="801" customFormat="1">
      <c r="B1348" s="823"/>
      <c r="C1348" s="823"/>
      <c r="D1348" s="823"/>
      <c r="E1348" s="823"/>
      <c r="F1348" s="823"/>
      <c r="G1348" s="823"/>
      <c r="H1348" s="823"/>
      <c r="I1348" s="823"/>
      <c r="J1348" s="823"/>
      <c r="K1348" s="823"/>
      <c r="L1348" s="823"/>
    </row>
    <row r="1349" spans="2:12" s="801" customFormat="1">
      <c r="B1349" s="823"/>
      <c r="C1349" s="823"/>
      <c r="D1349" s="823"/>
      <c r="E1349" s="823"/>
      <c r="F1349" s="823"/>
      <c r="G1349" s="823"/>
      <c r="H1349" s="823"/>
      <c r="I1349" s="823"/>
      <c r="J1349" s="823"/>
      <c r="K1349" s="823"/>
      <c r="L1349" s="823"/>
    </row>
    <row r="1350" spans="2:12" s="801" customFormat="1">
      <c r="B1350" s="823"/>
      <c r="C1350" s="823"/>
      <c r="D1350" s="823"/>
      <c r="E1350" s="823"/>
      <c r="F1350" s="823"/>
      <c r="G1350" s="823"/>
      <c r="H1350" s="823"/>
      <c r="I1350" s="823"/>
      <c r="J1350" s="823"/>
      <c r="K1350" s="823"/>
      <c r="L1350" s="823"/>
    </row>
    <row r="1351" spans="2:12" s="801" customFormat="1">
      <c r="B1351" s="823"/>
      <c r="C1351" s="823"/>
      <c r="D1351" s="823"/>
      <c r="E1351" s="823"/>
      <c r="F1351" s="823"/>
      <c r="G1351" s="823"/>
      <c r="H1351" s="823"/>
      <c r="I1351" s="823"/>
      <c r="J1351" s="823"/>
      <c r="K1351" s="823"/>
      <c r="L1351" s="823"/>
    </row>
    <row r="1352" spans="2:12" s="801" customFormat="1">
      <c r="B1352" s="823"/>
      <c r="C1352" s="823"/>
      <c r="D1352" s="823"/>
      <c r="E1352" s="823"/>
      <c r="F1352" s="823"/>
      <c r="G1352" s="823"/>
      <c r="H1352" s="823"/>
      <c r="I1352" s="823"/>
      <c r="J1352" s="823"/>
      <c r="K1352" s="823"/>
      <c r="L1352" s="823"/>
    </row>
    <row r="1353" spans="2:12" s="801" customFormat="1">
      <c r="B1353" s="823"/>
      <c r="C1353" s="823"/>
      <c r="D1353" s="823"/>
      <c r="E1353" s="823"/>
      <c r="F1353" s="823"/>
      <c r="G1353" s="823"/>
      <c r="H1353" s="823"/>
      <c r="I1353" s="823"/>
      <c r="J1353" s="823"/>
      <c r="K1353" s="823"/>
      <c r="L1353" s="823"/>
    </row>
    <row r="1354" spans="2:12" s="801" customFormat="1">
      <c r="B1354" s="823"/>
      <c r="C1354" s="823"/>
      <c r="D1354" s="823"/>
      <c r="E1354" s="823"/>
      <c r="F1354" s="823"/>
      <c r="G1354" s="823"/>
      <c r="H1354" s="823"/>
      <c r="I1354" s="823"/>
      <c r="J1354" s="823"/>
      <c r="K1354" s="823"/>
      <c r="L1354" s="823"/>
    </row>
    <row r="1355" spans="2:12" s="801" customFormat="1">
      <c r="B1355" s="823"/>
      <c r="C1355" s="823"/>
      <c r="D1355" s="823"/>
      <c r="E1355" s="823"/>
      <c r="F1355" s="823"/>
      <c r="G1355" s="823"/>
      <c r="H1355" s="823"/>
      <c r="I1355" s="823"/>
      <c r="J1355" s="823"/>
      <c r="K1355" s="823"/>
      <c r="L1355" s="823"/>
    </row>
    <row r="1356" spans="2:12" s="801" customFormat="1">
      <c r="B1356" s="823"/>
      <c r="C1356" s="823"/>
      <c r="D1356" s="823"/>
      <c r="E1356" s="823"/>
      <c r="F1356" s="823"/>
      <c r="G1356" s="823"/>
      <c r="H1356" s="823"/>
      <c r="I1356" s="823"/>
      <c r="J1356" s="823"/>
      <c r="K1356" s="823"/>
      <c r="L1356" s="823"/>
    </row>
    <row r="1357" spans="2:12" s="801" customFormat="1">
      <c r="B1357" s="823"/>
      <c r="C1357" s="823"/>
      <c r="D1357" s="823"/>
      <c r="E1357" s="823"/>
      <c r="F1357" s="823"/>
      <c r="G1357" s="823"/>
      <c r="H1357" s="823"/>
      <c r="I1357" s="823"/>
      <c r="J1357" s="823"/>
      <c r="K1357" s="823"/>
      <c r="L1357" s="823"/>
    </row>
    <row r="1358" spans="2:12" s="801" customFormat="1">
      <c r="B1358" s="823"/>
      <c r="C1358" s="823"/>
      <c r="D1358" s="823"/>
      <c r="E1358" s="823"/>
      <c r="F1358" s="823"/>
      <c r="G1358" s="823"/>
      <c r="H1358" s="823"/>
      <c r="I1358" s="823"/>
      <c r="J1358" s="823"/>
      <c r="K1358" s="823"/>
      <c r="L1358" s="823"/>
    </row>
    <row r="1359" spans="2:12" s="801" customFormat="1">
      <c r="B1359" s="823"/>
      <c r="C1359" s="823"/>
      <c r="D1359" s="823"/>
      <c r="E1359" s="823"/>
      <c r="F1359" s="823"/>
      <c r="G1359" s="823"/>
      <c r="H1359" s="823"/>
      <c r="I1359" s="823"/>
      <c r="J1359" s="823"/>
      <c r="K1359" s="823"/>
      <c r="L1359" s="823"/>
    </row>
    <row r="1360" spans="2:12" s="801" customFormat="1">
      <c r="B1360" s="823"/>
      <c r="C1360" s="823"/>
      <c r="D1360" s="823"/>
      <c r="E1360" s="823"/>
      <c r="F1360" s="823"/>
      <c r="G1360" s="823"/>
      <c r="H1360" s="823"/>
      <c r="I1360" s="823"/>
      <c r="J1360" s="823"/>
      <c r="K1360" s="823"/>
      <c r="L1360" s="823"/>
    </row>
    <row r="1361" spans="2:12" s="801" customFormat="1">
      <c r="B1361" s="823"/>
      <c r="C1361" s="823"/>
      <c r="D1361" s="823"/>
      <c r="E1361" s="823"/>
      <c r="F1361" s="823"/>
      <c r="G1361" s="823"/>
      <c r="H1361" s="823"/>
      <c r="I1361" s="823"/>
      <c r="J1361" s="823"/>
      <c r="K1361" s="823"/>
      <c r="L1361" s="823"/>
    </row>
    <row r="1362" spans="2:12" s="801" customFormat="1">
      <c r="B1362" s="823"/>
      <c r="C1362" s="823"/>
      <c r="D1362" s="823"/>
      <c r="E1362" s="823"/>
      <c r="F1362" s="823"/>
      <c r="G1362" s="823"/>
      <c r="H1362" s="823"/>
      <c r="I1362" s="823"/>
      <c r="J1362" s="823"/>
      <c r="K1362" s="823"/>
      <c r="L1362" s="823"/>
    </row>
    <row r="1363" spans="2:12" s="801" customFormat="1">
      <c r="B1363" s="823"/>
      <c r="C1363" s="823"/>
      <c r="D1363" s="823"/>
      <c r="E1363" s="823"/>
      <c r="F1363" s="823"/>
      <c r="G1363" s="823"/>
      <c r="H1363" s="823"/>
      <c r="I1363" s="823"/>
      <c r="J1363" s="823"/>
      <c r="K1363" s="823"/>
      <c r="L1363" s="823"/>
    </row>
    <row r="1364" spans="2:12" s="801" customFormat="1">
      <c r="B1364" s="823"/>
      <c r="C1364" s="823"/>
      <c r="D1364" s="823"/>
      <c r="E1364" s="823"/>
      <c r="F1364" s="823"/>
      <c r="G1364" s="823"/>
      <c r="H1364" s="823"/>
      <c r="I1364" s="823"/>
      <c r="J1364" s="823"/>
      <c r="K1364" s="823"/>
      <c r="L1364" s="823"/>
    </row>
    <row r="1365" spans="2:12" s="801" customFormat="1">
      <c r="B1365" s="823"/>
      <c r="C1365" s="823"/>
      <c r="D1365" s="823"/>
      <c r="E1365" s="823"/>
      <c r="F1365" s="823"/>
      <c r="G1365" s="823"/>
      <c r="H1365" s="823"/>
      <c r="I1365" s="823"/>
      <c r="J1365" s="823"/>
      <c r="K1365" s="823"/>
      <c r="L1365" s="823"/>
    </row>
    <row r="1366" spans="2:12" s="801" customFormat="1">
      <c r="B1366" s="823"/>
      <c r="C1366" s="823"/>
      <c r="D1366" s="823"/>
      <c r="E1366" s="823"/>
      <c r="F1366" s="823"/>
      <c r="G1366" s="823"/>
      <c r="H1366" s="823"/>
      <c r="I1366" s="823"/>
      <c r="J1366" s="823"/>
      <c r="K1366" s="823"/>
      <c r="L1366" s="823"/>
    </row>
    <row r="1367" spans="2:12" s="801" customFormat="1">
      <c r="B1367" s="823"/>
      <c r="C1367" s="823"/>
      <c r="D1367" s="823"/>
      <c r="E1367" s="823"/>
      <c r="F1367" s="823"/>
      <c r="G1367" s="823"/>
      <c r="H1367" s="823"/>
      <c r="I1367" s="823"/>
      <c r="J1367" s="823"/>
      <c r="K1367" s="823"/>
      <c r="L1367" s="823"/>
    </row>
    <row r="1368" spans="2:12" s="801" customFormat="1">
      <c r="B1368" s="823"/>
      <c r="C1368" s="823"/>
      <c r="D1368" s="823"/>
      <c r="E1368" s="823"/>
      <c r="F1368" s="823"/>
      <c r="G1368" s="823"/>
      <c r="H1368" s="823"/>
      <c r="I1368" s="823"/>
      <c r="J1368" s="823"/>
      <c r="K1368" s="823"/>
      <c r="L1368" s="823"/>
    </row>
    <row r="1369" spans="2:12" s="801" customFormat="1">
      <c r="B1369" s="823"/>
      <c r="C1369" s="823"/>
      <c r="D1369" s="823"/>
      <c r="E1369" s="823"/>
      <c r="F1369" s="823"/>
      <c r="G1369" s="823"/>
      <c r="H1369" s="823"/>
      <c r="I1369" s="823"/>
      <c r="J1369" s="823"/>
      <c r="K1369" s="823"/>
      <c r="L1369" s="823"/>
    </row>
    <row r="1370" spans="2:12" s="801" customFormat="1">
      <c r="B1370" s="823"/>
      <c r="C1370" s="823"/>
      <c r="D1370" s="823"/>
      <c r="E1370" s="823"/>
      <c r="F1370" s="823"/>
      <c r="G1370" s="823"/>
      <c r="H1370" s="823"/>
      <c r="I1370" s="823"/>
      <c r="J1370" s="823"/>
      <c r="K1370" s="823"/>
      <c r="L1370" s="823"/>
    </row>
    <row r="1371" spans="2:12" s="801" customFormat="1">
      <c r="B1371" s="823"/>
      <c r="C1371" s="823"/>
      <c r="D1371" s="823"/>
      <c r="E1371" s="823"/>
      <c r="F1371" s="823"/>
      <c r="G1371" s="823"/>
      <c r="H1371" s="823"/>
      <c r="I1371" s="823"/>
      <c r="J1371" s="823"/>
      <c r="K1371" s="823"/>
      <c r="L1371" s="823"/>
    </row>
    <row r="1372" spans="2:12" s="801" customFormat="1">
      <c r="B1372" s="823"/>
      <c r="C1372" s="823"/>
      <c r="D1372" s="823"/>
      <c r="E1372" s="823"/>
      <c r="F1372" s="823"/>
      <c r="G1372" s="823"/>
      <c r="H1372" s="823"/>
      <c r="I1372" s="823"/>
      <c r="J1372" s="823"/>
      <c r="K1372" s="823"/>
      <c r="L1372" s="823"/>
    </row>
    <row r="1373" spans="2:12" s="801" customFormat="1">
      <c r="B1373" s="823"/>
      <c r="C1373" s="823"/>
      <c r="D1373" s="823"/>
      <c r="E1373" s="823"/>
      <c r="F1373" s="823"/>
      <c r="G1373" s="823"/>
      <c r="H1373" s="823"/>
      <c r="I1373" s="823"/>
      <c r="J1373" s="823"/>
      <c r="K1373" s="823"/>
      <c r="L1373" s="823"/>
    </row>
    <row r="1374" spans="2:12" s="801" customFormat="1">
      <c r="B1374" s="823"/>
      <c r="C1374" s="823"/>
      <c r="D1374" s="823"/>
      <c r="E1374" s="823"/>
      <c r="F1374" s="823"/>
      <c r="G1374" s="823"/>
      <c r="H1374" s="823"/>
      <c r="I1374" s="823"/>
      <c r="J1374" s="823"/>
      <c r="K1374" s="823"/>
      <c r="L1374" s="823"/>
    </row>
    <row r="1375" spans="2:12" s="801" customFormat="1">
      <c r="B1375" s="823"/>
      <c r="C1375" s="823"/>
      <c r="D1375" s="823"/>
      <c r="E1375" s="823"/>
      <c r="F1375" s="823"/>
      <c r="G1375" s="823"/>
      <c r="H1375" s="823"/>
      <c r="I1375" s="823"/>
      <c r="J1375" s="823"/>
      <c r="K1375" s="823"/>
      <c r="L1375" s="823"/>
    </row>
    <row r="1376" spans="2:12" s="801" customFormat="1">
      <c r="B1376" s="823"/>
      <c r="C1376" s="823"/>
      <c r="D1376" s="823"/>
      <c r="E1376" s="823"/>
      <c r="F1376" s="823"/>
      <c r="G1376" s="823"/>
      <c r="H1376" s="823"/>
      <c r="I1376" s="823"/>
      <c r="J1376" s="823"/>
      <c r="K1376" s="823"/>
      <c r="L1376" s="823"/>
    </row>
    <row r="1377" spans="2:12" s="801" customFormat="1">
      <c r="B1377" s="823"/>
      <c r="C1377" s="823"/>
      <c r="D1377" s="823"/>
      <c r="E1377" s="823"/>
      <c r="F1377" s="823"/>
      <c r="G1377" s="823"/>
      <c r="H1377" s="823"/>
      <c r="I1377" s="823"/>
      <c r="J1377" s="823"/>
      <c r="K1377" s="823"/>
      <c r="L1377" s="823"/>
    </row>
    <row r="1378" spans="2:12" s="801" customFormat="1">
      <c r="B1378" s="823"/>
      <c r="C1378" s="823"/>
      <c r="D1378" s="823"/>
      <c r="E1378" s="823"/>
      <c r="F1378" s="823"/>
      <c r="G1378" s="823"/>
      <c r="H1378" s="823"/>
      <c r="I1378" s="823"/>
      <c r="J1378" s="823"/>
      <c r="K1378" s="823"/>
      <c r="L1378" s="823"/>
    </row>
    <row r="1379" spans="2:12" s="801" customFormat="1">
      <c r="B1379" s="823"/>
      <c r="C1379" s="823"/>
      <c r="D1379" s="823"/>
      <c r="E1379" s="823"/>
      <c r="F1379" s="823"/>
      <c r="G1379" s="823"/>
      <c r="H1379" s="823"/>
      <c r="I1379" s="823"/>
      <c r="J1379" s="823"/>
      <c r="K1379" s="823"/>
      <c r="L1379" s="823"/>
    </row>
    <row r="1380" spans="2:12" s="801" customFormat="1">
      <c r="B1380" s="823"/>
      <c r="C1380" s="823"/>
      <c r="D1380" s="823"/>
      <c r="E1380" s="823"/>
      <c r="F1380" s="823"/>
      <c r="G1380" s="823"/>
      <c r="H1380" s="823"/>
      <c r="I1380" s="823"/>
      <c r="J1380" s="823"/>
      <c r="K1380" s="823"/>
      <c r="L1380" s="823"/>
    </row>
    <row r="1381" spans="2:12" s="801" customFormat="1">
      <c r="B1381" s="823"/>
      <c r="C1381" s="823"/>
      <c r="D1381" s="823"/>
      <c r="E1381" s="823"/>
      <c r="F1381" s="823"/>
      <c r="G1381" s="823"/>
      <c r="H1381" s="823"/>
      <c r="I1381" s="823"/>
      <c r="J1381" s="823"/>
      <c r="K1381" s="823"/>
      <c r="L1381" s="823"/>
    </row>
    <row r="1382" spans="2:12" s="801" customFormat="1">
      <c r="B1382" s="823"/>
      <c r="C1382" s="823"/>
      <c r="D1382" s="823"/>
      <c r="E1382" s="823"/>
      <c r="F1382" s="823"/>
      <c r="G1382" s="823"/>
      <c r="H1382" s="823"/>
      <c r="I1382" s="823"/>
      <c r="J1382" s="823"/>
      <c r="K1382" s="823"/>
      <c r="L1382" s="823"/>
    </row>
    <row r="1383" spans="2:12" s="801" customFormat="1">
      <c r="B1383" s="823"/>
      <c r="C1383" s="823"/>
      <c r="D1383" s="823"/>
      <c r="E1383" s="823"/>
      <c r="F1383" s="823"/>
      <c r="G1383" s="823"/>
      <c r="H1383" s="823"/>
      <c r="I1383" s="823"/>
      <c r="J1383" s="823"/>
      <c r="K1383" s="823"/>
      <c r="L1383" s="823"/>
    </row>
    <row r="1384" spans="2:12" s="801" customFormat="1">
      <c r="B1384" s="823"/>
      <c r="C1384" s="823"/>
      <c r="D1384" s="823"/>
      <c r="E1384" s="823"/>
      <c r="F1384" s="823"/>
      <c r="G1384" s="823"/>
      <c r="H1384" s="823"/>
      <c r="I1384" s="823"/>
      <c r="J1384" s="823"/>
      <c r="K1384" s="823"/>
      <c r="L1384" s="823"/>
    </row>
    <row r="1385" spans="2:12" s="801" customFormat="1">
      <c r="B1385" s="823"/>
      <c r="C1385" s="823"/>
      <c r="D1385" s="823"/>
      <c r="E1385" s="823"/>
      <c r="F1385" s="823"/>
      <c r="G1385" s="823"/>
      <c r="H1385" s="823"/>
      <c r="I1385" s="823"/>
      <c r="J1385" s="823"/>
      <c r="K1385" s="823"/>
      <c r="L1385" s="823"/>
    </row>
    <row r="1386" spans="2:12" s="801" customFormat="1">
      <c r="B1386" s="823"/>
      <c r="C1386" s="823"/>
      <c r="D1386" s="823"/>
      <c r="E1386" s="823"/>
      <c r="F1386" s="823"/>
      <c r="G1386" s="823"/>
      <c r="H1386" s="823"/>
      <c r="I1386" s="823"/>
      <c r="J1386" s="823"/>
      <c r="K1386" s="823"/>
      <c r="L1386" s="823"/>
    </row>
    <row r="1387" spans="2:12" s="801" customFormat="1">
      <c r="B1387" s="823"/>
      <c r="C1387" s="823"/>
      <c r="D1387" s="823"/>
      <c r="E1387" s="823"/>
      <c r="F1387" s="823"/>
      <c r="G1387" s="823"/>
      <c r="H1387" s="823"/>
      <c r="I1387" s="823"/>
      <c r="J1387" s="823"/>
      <c r="K1387" s="823"/>
      <c r="L1387" s="823"/>
    </row>
    <row r="1388" spans="2:12" s="801" customFormat="1">
      <c r="B1388" s="823"/>
      <c r="C1388" s="823"/>
      <c r="D1388" s="823"/>
      <c r="E1388" s="823"/>
      <c r="F1388" s="823"/>
      <c r="G1388" s="823"/>
      <c r="H1388" s="823"/>
      <c r="I1388" s="823"/>
      <c r="J1388" s="823"/>
      <c r="K1388" s="823"/>
      <c r="L1388" s="823"/>
    </row>
    <row r="1389" spans="2:12" s="801" customFormat="1">
      <c r="B1389" s="823"/>
      <c r="C1389" s="823"/>
      <c r="D1389" s="823"/>
      <c r="E1389" s="823"/>
      <c r="F1389" s="823"/>
      <c r="G1389" s="823"/>
      <c r="H1389" s="823"/>
      <c r="I1389" s="823"/>
      <c r="J1389" s="823"/>
      <c r="K1389" s="823"/>
      <c r="L1389" s="823"/>
    </row>
    <row r="1390" spans="2:12" s="801" customFormat="1">
      <c r="B1390" s="823"/>
      <c r="C1390" s="823"/>
      <c r="D1390" s="823"/>
      <c r="E1390" s="823"/>
      <c r="F1390" s="823"/>
      <c r="G1390" s="823"/>
      <c r="H1390" s="823"/>
      <c r="I1390" s="823"/>
      <c r="J1390" s="823"/>
      <c r="K1390" s="823"/>
      <c r="L1390" s="823"/>
    </row>
    <row r="1391" spans="2:12" s="801" customFormat="1">
      <c r="B1391" s="823"/>
      <c r="C1391" s="823"/>
      <c r="D1391" s="823"/>
      <c r="E1391" s="823"/>
      <c r="F1391" s="823"/>
      <c r="G1391" s="823"/>
      <c r="H1391" s="823"/>
      <c r="I1391" s="823"/>
      <c r="J1391" s="823"/>
      <c r="K1391" s="823"/>
      <c r="L1391" s="823"/>
    </row>
    <row r="1392" spans="2:12" s="801" customFormat="1">
      <c r="B1392" s="823"/>
      <c r="C1392" s="823"/>
      <c r="D1392" s="823"/>
      <c r="E1392" s="823"/>
      <c r="F1392" s="823"/>
      <c r="G1392" s="823"/>
      <c r="H1392" s="823"/>
      <c r="I1392" s="823"/>
      <c r="J1392" s="823"/>
      <c r="K1392" s="823"/>
      <c r="L1392" s="823"/>
    </row>
    <row r="1393" spans="2:12" s="801" customFormat="1">
      <c r="B1393" s="823"/>
      <c r="C1393" s="823"/>
      <c r="D1393" s="823"/>
      <c r="E1393" s="823"/>
      <c r="F1393" s="823"/>
      <c r="G1393" s="823"/>
      <c r="H1393" s="823"/>
      <c r="I1393" s="823"/>
      <c r="J1393" s="823"/>
      <c r="K1393" s="823"/>
      <c r="L1393" s="823"/>
    </row>
    <row r="1394" spans="2:12" s="801" customFormat="1">
      <c r="B1394" s="823"/>
      <c r="C1394" s="823"/>
      <c r="D1394" s="823"/>
      <c r="E1394" s="823"/>
      <c r="F1394" s="823"/>
      <c r="G1394" s="823"/>
      <c r="H1394" s="823"/>
      <c r="I1394" s="823"/>
      <c r="J1394" s="823"/>
      <c r="K1394" s="823"/>
      <c r="L1394" s="823"/>
    </row>
    <row r="1395" spans="2:12" s="801" customFormat="1">
      <c r="B1395" s="823"/>
      <c r="C1395" s="823"/>
      <c r="D1395" s="823"/>
      <c r="E1395" s="823"/>
      <c r="F1395" s="823"/>
      <c r="G1395" s="823"/>
      <c r="H1395" s="823"/>
      <c r="I1395" s="823"/>
      <c r="J1395" s="823"/>
      <c r="K1395" s="823"/>
      <c r="L1395" s="823"/>
    </row>
    <row r="1396" spans="2:12" s="801" customFormat="1">
      <c r="B1396" s="823"/>
      <c r="C1396" s="823"/>
      <c r="D1396" s="823"/>
      <c r="E1396" s="823"/>
      <c r="F1396" s="823"/>
      <c r="G1396" s="823"/>
      <c r="H1396" s="823"/>
      <c r="I1396" s="823"/>
      <c r="J1396" s="823"/>
      <c r="K1396" s="823"/>
      <c r="L1396" s="823"/>
    </row>
    <row r="1397" spans="2:12" s="801" customFormat="1">
      <c r="B1397" s="823"/>
      <c r="C1397" s="823"/>
      <c r="D1397" s="823"/>
      <c r="E1397" s="823"/>
      <c r="F1397" s="823"/>
      <c r="G1397" s="823"/>
      <c r="H1397" s="823"/>
      <c r="I1397" s="823"/>
      <c r="J1397" s="823"/>
      <c r="K1397" s="823"/>
      <c r="L1397" s="823"/>
    </row>
    <row r="1398" spans="2:12" s="801" customFormat="1">
      <c r="B1398" s="823"/>
      <c r="C1398" s="823"/>
      <c r="D1398" s="823"/>
      <c r="E1398" s="823"/>
      <c r="F1398" s="823"/>
      <c r="G1398" s="823"/>
      <c r="H1398" s="823"/>
      <c r="I1398" s="823"/>
      <c r="J1398" s="823"/>
      <c r="K1398" s="823"/>
      <c r="L1398" s="823"/>
    </row>
    <row r="1399" spans="2:12" s="801" customFormat="1">
      <c r="B1399" s="823"/>
      <c r="C1399" s="823"/>
      <c r="D1399" s="823"/>
      <c r="E1399" s="823"/>
      <c r="F1399" s="823"/>
      <c r="G1399" s="823"/>
      <c r="H1399" s="823"/>
      <c r="I1399" s="823"/>
      <c r="J1399" s="823"/>
      <c r="K1399" s="823"/>
      <c r="L1399" s="823"/>
    </row>
    <row r="1400" spans="2:12" s="801" customFormat="1">
      <c r="B1400" s="823"/>
      <c r="C1400" s="823"/>
      <c r="D1400" s="823"/>
      <c r="E1400" s="823"/>
      <c r="F1400" s="823"/>
      <c r="G1400" s="823"/>
      <c r="H1400" s="823"/>
      <c r="I1400" s="823"/>
      <c r="J1400" s="823"/>
      <c r="K1400" s="823"/>
      <c r="L1400" s="823"/>
    </row>
    <row r="1401" spans="2:12" s="801" customFormat="1">
      <c r="B1401" s="823"/>
      <c r="C1401" s="823"/>
      <c r="D1401" s="823"/>
      <c r="E1401" s="823"/>
      <c r="F1401" s="823"/>
      <c r="G1401" s="823"/>
      <c r="H1401" s="823"/>
      <c r="I1401" s="823"/>
      <c r="J1401" s="823"/>
      <c r="K1401" s="823"/>
      <c r="L1401" s="823"/>
    </row>
    <row r="1402" spans="2:12" s="801" customFormat="1">
      <c r="B1402" s="823"/>
      <c r="C1402" s="823"/>
      <c r="D1402" s="823"/>
      <c r="E1402" s="823"/>
      <c r="F1402" s="823"/>
      <c r="G1402" s="823"/>
      <c r="H1402" s="823"/>
      <c r="I1402" s="823"/>
      <c r="J1402" s="823"/>
      <c r="K1402" s="823"/>
      <c r="L1402" s="823"/>
    </row>
    <row r="1403" spans="2:12" s="801" customFormat="1">
      <c r="B1403" s="823"/>
      <c r="C1403" s="823"/>
      <c r="D1403" s="823"/>
      <c r="E1403" s="823"/>
      <c r="F1403" s="823"/>
      <c r="G1403" s="823"/>
      <c r="H1403" s="823"/>
      <c r="I1403" s="823"/>
      <c r="J1403" s="823"/>
      <c r="K1403" s="823"/>
      <c r="L1403" s="823"/>
    </row>
    <row r="1404" spans="2:12" s="801" customFormat="1">
      <c r="B1404" s="823"/>
      <c r="C1404" s="823"/>
      <c r="D1404" s="823"/>
      <c r="E1404" s="823"/>
      <c r="F1404" s="823"/>
      <c r="G1404" s="823"/>
      <c r="H1404" s="823"/>
      <c r="I1404" s="823"/>
      <c r="J1404" s="823"/>
      <c r="K1404" s="823"/>
      <c r="L1404" s="823"/>
    </row>
    <row r="1405" spans="2:12" s="801" customFormat="1">
      <c r="B1405" s="823"/>
      <c r="C1405" s="823"/>
      <c r="D1405" s="823"/>
      <c r="E1405" s="823"/>
      <c r="F1405" s="823"/>
      <c r="G1405" s="823"/>
      <c r="H1405" s="823"/>
      <c r="I1405" s="823"/>
      <c r="J1405" s="823"/>
      <c r="K1405" s="823"/>
      <c r="L1405" s="823"/>
    </row>
    <row r="1406" spans="2:12" s="801" customFormat="1">
      <c r="B1406" s="823"/>
      <c r="C1406" s="823"/>
      <c r="D1406" s="823"/>
      <c r="E1406" s="823"/>
      <c r="F1406" s="823"/>
      <c r="G1406" s="823"/>
      <c r="H1406" s="823"/>
      <c r="I1406" s="823"/>
      <c r="J1406" s="823"/>
      <c r="K1406" s="823"/>
      <c r="L1406" s="823"/>
    </row>
    <row r="1407" spans="2:12" s="801" customFormat="1">
      <c r="B1407" s="823"/>
      <c r="C1407" s="823"/>
      <c r="D1407" s="823"/>
      <c r="E1407" s="823"/>
      <c r="F1407" s="823"/>
      <c r="G1407" s="823"/>
      <c r="H1407" s="823"/>
      <c r="I1407" s="823"/>
      <c r="J1407" s="823"/>
      <c r="K1407" s="823"/>
      <c r="L1407" s="823"/>
    </row>
    <row r="1408" spans="2:12" s="801" customFormat="1">
      <c r="B1408" s="823"/>
      <c r="C1408" s="823"/>
      <c r="D1408" s="823"/>
      <c r="E1408" s="823"/>
      <c r="F1408" s="823"/>
      <c r="G1408" s="823"/>
      <c r="H1408" s="823"/>
      <c r="I1408" s="823"/>
      <c r="J1408" s="823"/>
      <c r="K1408" s="823"/>
      <c r="L1408" s="823"/>
    </row>
    <row r="1409" spans="2:12" s="801" customFormat="1">
      <c r="B1409" s="823"/>
      <c r="C1409" s="823"/>
      <c r="D1409" s="823"/>
      <c r="E1409" s="823"/>
      <c r="F1409" s="823"/>
      <c r="G1409" s="823"/>
      <c r="H1409" s="823"/>
      <c r="I1409" s="823"/>
      <c r="J1409" s="823"/>
      <c r="K1409" s="823"/>
      <c r="L1409" s="823"/>
    </row>
    <row r="1410" spans="2:12" s="801" customFormat="1">
      <c r="B1410" s="823"/>
      <c r="C1410" s="823"/>
      <c r="D1410" s="823"/>
      <c r="E1410" s="823"/>
      <c r="F1410" s="823"/>
      <c r="G1410" s="823"/>
      <c r="H1410" s="823"/>
      <c r="I1410" s="823"/>
      <c r="J1410" s="823"/>
      <c r="K1410" s="823"/>
      <c r="L1410" s="823"/>
    </row>
    <row r="1411" spans="2:12" s="801" customFormat="1">
      <c r="B1411" s="823"/>
      <c r="C1411" s="823"/>
      <c r="D1411" s="823"/>
      <c r="E1411" s="823"/>
      <c r="F1411" s="823"/>
      <c r="G1411" s="823"/>
      <c r="H1411" s="823"/>
      <c r="I1411" s="823"/>
      <c r="J1411" s="823"/>
      <c r="K1411" s="823"/>
      <c r="L1411" s="823"/>
    </row>
    <row r="1412" spans="2:12" s="801" customFormat="1">
      <c r="B1412" s="823"/>
      <c r="C1412" s="823"/>
      <c r="D1412" s="823"/>
      <c r="E1412" s="823"/>
      <c r="F1412" s="823"/>
      <c r="G1412" s="823"/>
      <c r="H1412" s="823"/>
      <c r="I1412" s="823"/>
      <c r="J1412" s="823"/>
      <c r="K1412" s="823"/>
      <c r="L1412" s="823"/>
    </row>
    <row r="1413" spans="2:12" s="801" customFormat="1">
      <c r="B1413" s="823"/>
      <c r="C1413" s="823"/>
      <c r="D1413" s="823"/>
      <c r="E1413" s="823"/>
      <c r="F1413" s="823"/>
      <c r="G1413" s="823"/>
      <c r="H1413" s="823"/>
      <c r="I1413" s="823"/>
      <c r="J1413" s="823"/>
      <c r="K1413" s="823"/>
      <c r="L1413" s="823"/>
    </row>
    <row r="1414" spans="2:12" s="801" customFormat="1">
      <c r="B1414" s="823"/>
      <c r="C1414" s="823"/>
      <c r="D1414" s="823"/>
      <c r="E1414" s="823"/>
      <c r="F1414" s="823"/>
      <c r="G1414" s="823"/>
      <c r="H1414" s="823"/>
      <c r="I1414" s="823"/>
      <c r="J1414" s="823"/>
      <c r="K1414" s="823"/>
      <c r="L1414" s="823"/>
    </row>
    <row r="1415" spans="2:12" s="801" customFormat="1">
      <c r="B1415" s="823"/>
      <c r="C1415" s="823"/>
      <c r="D1415" s="823"/>
      <c r="E1415" s="823"/>
      <c r="F1415" s="823"/>
      <c r="G1415" s="823"/>
      <c r="H1415" s="823"/>
      <c r="I1415" s="823"/>
      <c r="J1415" s="823"/>
      <c r="K1415" s="823"/>
      <c r="L1415" s="823"/>
    </row>
    <row r="1416" spans="2:12" s="801" customFormat="1">
      <c r="B1416" s="823"/>
      <c r="C1416" s="823"/>
      <c r="D1416" s="823"/>
      <c r="E1416" s="823"/>
      <c r="F1416" s="823"/>
      <c r="G1416" s="823"/>
      <c r="H1416" s="823"/>
      <c r="I1416" s="823"/>
      <c r="J1416" s="823"/>
      <c r="K1416" s="823"/>
      <c r="L1416" s="823"/>
    </row>
    <row r="1417" spans="2:12" s="801" customFormat="1">
      <c r="B1417" s="823"/>
      <c r="C1417" s="823"/>
      <c r="D1417" s="823"/>
      <c r="E1417" s="823"/>
      <c r="F1417" s="823"/>
      <c r="G1417" s="823"/>
      <c r="H1417" s="823"/>
      <c r="I1417" s="823"/>
      <c r="J1417" s="823"/>
      <c r="K1417" s="823"/>
      <c r="L1417" s="823"/>
    </row>
    <row r="1418" spans="2:12" s="801" customFormat="1">
      <c r="B1418" s="823"/>
      <c r="C1418" s="823"/>
      <c r="D1418" s="823"/>
      <c r="E1418" s="823"/>
      <c r="F1418" s="823"/>
      <c r="G1418" s="823"/>
      <c r="H1418" s="823"/>
      <c r="I1418" s="823"/>
      <c r="J1418" s="823"/>
      <c r="K1418" s="823"/>
      <c r="L1418" s="823"/>
    </row>
    <row r="1419" spans="2:12" s="801" customFormat="1">
      <c r="B1419" s="823"/>
      <c r="C1419" s="823"/>
      <c r="D1419" s="823"/>
      <c r="E1419" s="823"/>
      <c r="F1419" s="823"/>
      <c r="G1419" s="823"/>
      <c r="H1419" s="823"/>
      <c r="I1419" s="823"/>
      <c r="J1419" s="823"/>
      <c r="K1419" s="823"/>
      <c r="L1419" s="823"/>
    </row>
    <row r="1420" spans="2:12" s="801" customFormat="1">
      <c r="B1420" s="823"/>
      <c r="C1420" s="823"/>
      <c r="D1420" s="823"/>
      <c r="E1420" s="823"/>
      <c r="F1420" s="823"/>
      <c r="G1420" s="823"/>
      <c r="H1420" s="823"/>
      <c r="I1420" s="823"/>
      <c r="J1420" s="823"/>
      <c r="K1420" s="823"/>
      <c r="L1420" s="823"/>
    </row>
    <row r="1421" spans="2:12" s="801" customFormat="1">
      <c r="B1421" s="823"/>
      <c r="C1421" s="823"/>
      <c r="D1421" s="823"/>
      <c r="E1421" s="823"/>
      <c r="F1421" s="823"/>
      <c r="G1421" s="823"/>
      <c r="H1421" s="823"/>
      <c r="I1421" s="823"/>
      <c r="J1421" s="823"/>
      <c r="K1421" s="823"/>
      <c r="L1421" s="823"/>
    </row>
    <row r="1422" spans="2:12" s="801" customFormat="1">
      <c r="B1422" s="823"/>
      <c r="C1422" s="823"/>
      <c r="D1422" s="823"/>
      <c r="E1422" s="823"/>
      <c r="F1422" s="823"/>
      <c r="G1422" s="823"/>
      <c r="H1422" s="823"/>
      <c r="I1422" s="823"/>
      <c r="J1422" s="823"/>
      <c r="K1422" s="823"/>
      <c r="L1422" s="823"/>
    </row>
    <row r="1423" spans="2:12" s="801" customFormat="1">
      <c r="B1423" s="823"/>
      <c r="C1423" s="823"/>
      <c r="D1423" s="823"/>
      <c r="E1423" s="823"/>
      <c r="F1423" s="823"/>
      <c r="G1423" s="823"/>
      <c r="H1423" s="823"/>
      <c r="I1423" s="823"/>
      <c r="J1423" s="823"/>
      <c r="K1423" s="823"/>
      <c r="L1423" s="823"/>
    </row>
    <row r="1424" spans="2:12" s="801" customFormat="1">
      <c r="B1424" s="823"/>
      <c r="C1424" s="823"/>
      <c r="D1424" s="823"/>
      <c r="E1424" s="823"/>
      <c r="F1424" s="823"/>
      <c r="G1424" s="823"/>
      <c r="H1424" s="823"/>
      <c r="I1424" s="823"/>
      <c r="J1424" s="823"/>
      <c r="K1424" s="823"/>
      <c r="L1424" s="823"/>
    </row>
    <row r="1425" spans="2:12" s="801" customFormat="1">
      <c r="B1425" s="823"/>
      <c r="C1425" s="823"/>
      <c r="D1425" s="823"/>
      <c r="E1425" s="823"/>
      <c r="F1425" s="823"/>
      <c r="G1425" s="823"/>
      <c r="H1425" s="823"/>
      <c r="I1425" s="823"/>
      <c r="J1425" s="823"/>
      <c r="K1425" s="823"/>
      <c r="L1425" s="823"/>
    </row>
    <row r="1426" spans="2:12" s="801" customFormat="1">
      <c r="B1426" s="823"/>
      <c r="C1426" s="823"/>
      <c r="D1426" s="823"/>
      <c r="E1426" s="823"/>
      <c r="F1426" s="823"/>
      <c r="G1426" s="823"/>
      <c r="H1426" s="823"/>
      <c r="I1426" s="823"/>
      <c r="J1426" s="823"/>
      <c r="K1426" s="823"/>
      <c r="L1426" s="823"/>
    </row>
    <row r="1427" spans="2:12" s="801" customFormat="1">
      <c r="B1427" s="823"/>
      <c r="C1427" s="823"/>
      <c r="D1427" s="823"/>
      <c r="E1427" s="823"/>
      <c r="F1427" s="823"/>
      <c r="G1427" s="823"/>
      <c r="H1427" s="823"/>
      <c r="I1427" s="823"/>
      <c r="J1427" s="823"/>
      <c r="K1427" s="823"/>
      <c r="L1427" s="823"/>
    </row>
    <row r="1428" spans="2:12" s="801" customFormat="1">
      <c r="B1428" s="823"/>
      <c r="C1428" s="823"/>
      <c r="D1428" s="823"/>
      <c r="E1428" s="823"/>
      <c r="F1428" s="823"/>
      <c r="G1428" s="823"/>
      <c r="H1428" s="823"/>
      <c r="I1428" s="823"/>
      <c r="J1428" s="823"/>
      <c r="K1428" s="823"/>
      <c r="L1428" s="823"/>
    </row>
    <row r="1429" spans="2:12" s="801" customFormat="1">
      <c r="B1429" s="823"/>
      <c r="C1429" s="823"/>
      <c r="D1429" s="823"/>
      <c r="E1429" s="823"/>
      <c r="F1429" s="823"/>
      <c r="G1429" s="823"/>
      <c r="H1429" s="823"/>
      <c r="I1429" s="823"/>
      <c r="J1429" s="823"/>
      <c r="K1429" s="823"/>
      <c r="L1429" s="823"/>
    </row>
    <row r="1430" spans="2:12" s="801" customFormat="1">
      <c r="B1430" s="823"/>
      <c r="C1430" s="823"/>
      <c r="D1430" s="823"/>
      <c r="E1430" s="823"/>
      <c r="F1430" s="823"/>
      <c r="G1430" s="823"/>
      <c r="H1430" s="823"/>
      <c r="I1430" s="823"/>
      <c r="J1430" s="823"/>
      <c r="K1430" s="823"/>
      <c r="L1430" s="823"/>
    </row>
    <row r="1431" spans="2:12" s="801" customFormat="1">
      <c r="B1431" s="823"/>
      <c r="C1431" s="823"/>
      <c r="D1431" s="823"/>
      <c r="E1431" s="823"/>
      <c r="F1431" s="823"/>
      <c r="G1431" s="823"/>
      <c r="H1431" s="823"/>
      <c r="I1431" s="823"/>
      <c r="J1431" s="823"/>
      <c r="K1431" s="823"/>
      <c r="L1431" s="823"/>
    </row>
    <row r="1432" spans="2:12" s="801" customFormat="1">
      <c r="B1432" s="823"/>
      <c r="C1432" s="823"/>
      <c r="D1432" s="823"/>
      <c r="E1432" s="823"/>
      <c r="F1432" s="823"/>
      <c r="G1432" s="823"/>
      <c r="H1432" s="823"/>
      <c r="I1432" s="823"/>
      <c r="J1432" s="823"/>
      <c r="K1432" s="823"/>
      <c r="L1432" s="823"/>
    </row>
    <row r="1433" spans="2:12" s="801" customFormat="1">
      <c r="B1433" s="823"/>
      <c r="C1433" s="823"/>
      <c r="D1433" s="823"/>
      <c r="E1433" s="823"/>
      <c r="F1433" s="823"/>
      <c r="G1433" s="823"/>
      <c r="H1433" s="823"/>
      <c r="I1433" s="823"/>
      <c r="J1433" s="823"/>
      <c r="K1433" s="823"/>
      <c r="L1433" s="823"/>
    </row>
    <row r="1434" spans="2:12" s="801" customFormat="1">
      <c r="B1434" s="823"/>
      <c r="C1434" s="823"/>
      <c r="D1434" s="823"/>
      <c r="E1434" s="823"/>
      <c r="F1434" s="823"/>
      <c r="G1434" s="823"/>
      <c r="H1434" s="823"/>
      <c r="I1434" s="823"/>
      <c r="J1434" s="823"/>
      <c r="K1434" s="823"/>
      <c r="L1434" s="823"/>
    </row>
    <row r="1435" spans="2:12" s="801" customFormat="1">
      <c r="B1435" s="823"/>
      <c r="C1435" s="823"/>
      <c r="D1435" s="823"/>
      <c r="E1435" s="823"/>
      <c r="F1435" s="823"/>
      <c r="G1435" s="823"/>
      <c r="H1435" s="823"/>
      <c r="I1435" s="823"/>
      <c r="J1435" s="823"/>
      <c r="K1435" s="823"/>
      <c r="L1435" s="823"/>
    </row>
    <row r="1436" spans="2:12" s="801" customFormat="1">
      <c r="B1436" s="823"/>
      <c r="C1436" s="823"/>
      <c r="D1436" s="823"/>
      <c r="E1436" s="823"/>
      <c r="F1436" s="823"/>
      <c r="G1436" s="823"/>
      <c r="H1436" s="823"/>
      <c r="I1436" s="823"/>
      <c r="J1436" s="823"/>
      <c r="K1436" s="823"/>
      <c r="L1436" s="823"/>
    </row>
    <row r="1437" spans="2:12" s="801" customFormat="1">
      <c r="B1437" s="823"/>
      <c r="C1437" s="823"/>
      <c r="D1437" s="823"/>
      <c r="E1437" s="823"/>
      <c r="F1437" s="823"/>
      <c r="G1437" s="823"/>
      <c r="H1437" s="823"/>
      <c r="I1437" s="823"/>
      <c r="J1437" s="823"/>
      <c r="K1437" s="823"/>
      <c r="L1437" s="823"/>
    </row>
    <row r="1438" spans="2:12" s="801" customFormat="1">
      <c r="B1438" s="823"/>
      <c r="C1438" s="823"/>
      <c r="D1438" s="823"/>
      <c r="E1438" s="823"/>
      <c r="F1438" s="823"/>
      <c r="G1438" s="823"/>
      <c r="H1438" s="823"/>
      <c r="I1438" s="823"/>
      <c r="J1438" s="823"/>
      <c r="K1438" s="823"/>
      <c r="L1438" s="823"/>
    </row>
    <row r="1439" spans="2:12" s="801" customFormat="1">
      <c r="B1439" s="823"/>
      <c r="C1439" s="823"/>
      <c r="D1439" s="823"/>
      <c r="E1439" s="823"/>
      <c r="F1439" s="823"/>
      <c r="G1439" s="823"/>
      <c r="H1439" s="823"/>
      <c r="I1439" s="823"/>
      <c r="J1439" s="823"/>
      <c r="K1439" s="823"/>
      <c r="L1439" s="823"/>
    </row>
    <row r="1440" spans="2:12" s="801" customFormat="1">
      <c r="B1440" s="823"/>
      <c r="C1440" s="823"/>
      <c r="D1440" s="823"/>
      <c r="E1440" s="823"/>
      <c r="F1440" s="823"/>
      <c r="G1440" s="823"/>
      <c r="H1440" s="823"/>
      <c r="I1440" s="823"/>
      <c r="J1440" s="823"/>
      <c r="K1440" s="823"/>
      <c r="L1440" s="823"/>
    </row>
    <row r="1441" spans="2:12" s="801" customFormat="1">
      <c r="B1441" s="823"/>
      <c r="C1441" s="823"/>
      <c r="D1441" s="823"/>
      <c r="E1441" s="823"/>
      <c r="F1441" s="823"/>
      <c r="G1441" s="823"/>
      <c r="H1441" s="823"/>
      <c r="I1441" s="823"/>
      <c r="J1441" s="823"/>
      <c r="K1441" s="823"/>
      <c r="L1441" s="823"/>
    </row>
    <row r="1442" spans="2:12" s="801" customFormat="1">
      <c r="B1442" s="823"/>
      <c r="C1442" s="823"/>
      <c r="D1442" s="823"/>
      <c r="E1442" s="823"/>
      <c r="F1442" s="823"/>
      <c r="G1442" s="823"/>
      <c r="H1442" s="823"/>
      <c r="I1442" s="823"/>
      <c r="J1442" s="823"/>
      <c r="K1442" s="823"/>
      <c r="L1442" s="823"/>
    </row>
    <row r="1443" spans="2:12" s="801" customFormat="1">
      <c r="B1443" s="823"/>
      <c r="C1443" s="823"/>
      <c r="D1443" s="823"/>
      <c r="E1443" s="823"/>
      <c r="F1443" s="823"/>
      <c r="G1443" s="823"/>
      <c r="H1443" s="823"/>
      <c r="I1443" s="823"/>
      <c r="J1443" s="823"/>
      <c r="K1443" s="823"/>
      <c r="L1443" s="823"/>
    </row>
    <row r="1444" spans="2:12" s="801" customFormat="1">
      <c r="B1444" s="823"/>
      <c r="C1444" s="823"/>
      <c r="D1444" s="823"/>
      <c r="E1444" s="823"/>
      <c r="F1444" s="823"/>
      <c r="G1444" s="823"/>
      <c r="H1444" s="823"/>
      <c r="I1444" s="823"/>
      <c r="J1444" s="823"/>
      <c r="K1444" s="823"/>
      <c r="L1444" s="823"/>
    </row>
    <row r="1445" spans="2:12" s="801" customFormat="1">
      <c r="B1445" s="823"/>
      <c r="C1445" s="823"/>
      <c r="D1445" s="823"/>
      <c r="E1445" s="823"/>
      <c r="F1445" s="823"/>
      <c r="G1445" s="823"/>
      <c r="H1445" s="823"/>
      <c r="I1445" s="823"/>
      <c r="J1445" s="823"/>
      <c r="K1445" s="823"/>
      <c r="L1445" s="823"/>
    </row>
    <row r="1446" spans="2:12" s="801" customFormat="1">
      <c r="B1446" s="823"/>
      <c r="C1446" s="823"/>
      <c r="D1446" s="823"/>
      <c r="E1446" s="823"/>
      <c r="F1446" s="823"/>
      <c r="G1446" s="823"/>
      <c r="H1446" s="823"/>
      <c r="I1446" s="823"/>
      <c r="J1446" s="823"/>
      <c r="K1446" s="823"/>
      <c r="L1446" s="823"/>
    </row>
    <row r="1447" spans="2:12" s="801" customFormat="1">
      <c r="B1447" s="823"/>
      <c r="C1447" s="823"/>
      <c r="D1447" s="823"/>
      <c r="E1447" s="823"/>
      <c r="F1447" s="823"/>
      <c r="G1447" s="823"/>
      <c r="H1447" s="823"/>
      <c r="I1447" s="823"/>
      <c r="J1447" s="823"/>
      <c r="K1447" s="823"/>
      <c r="L1447" s="823"/>
    </row>
    <row r="1448" spans="2:12" s="801" customFormat="1">
      <c r="B1448" s="823"/>
      <c r="C1448" s="823"/>
      <c r="D1448" s="823"/>
      <c r="E1448" s="823"/>
      <c r="F1448" s="823"/>
      <c r="G1448" s="823"/>
      <c r="H1448" s="823"/>
      <c r="I1448" s="823"/>
      <c r="J1448" s="823"/>
      <c r="K1448" s="823"/>
      <c r="L1448" s="823"/>
    </row>
    <row r="1449" spans="2:12" s="801" customFormat="1">
      <c r="B1449" s="823"/>
      <c r="C1449" s="823"/>
      <c r="D1449" s="823"/>
      <c r="E1449" s="823"/>
      <c r="F1449" s="823"/>
      <c r="G1449" s="823"/>
      <c r="H1449" s="823"/>
      <c r="I1449" s="823"/>
      <c r="J1449" s="823"/>
      <c r="K1449" s="823"/>
      <c r="L1449" s="823"/>
    </row>
    <row r="1450" spans="2:12" s="801" customFormat="1">
      <c r="B1450" s="823"/>
      <c r="C1450" s="823"/>
      <c r="D1450" s="823"/>
      <c r="E1450" s="823"/>
      <c r="F1450" s="823"/>
      <c r="G1450" s="823"/>
      <c r="H1450" s="823"/>
      <c r="I1450" s="823"/>
      <c r="J1450" s="823"/>
      <c r="K1450" s="823"/>
      <c r="L1450" s="823"/>
    </row>
    <row r="1451" spans="2:12" s="801" customFormat="1">
      <c r="B1451" s="823"/>
      <c r="C1451" s="823"/>
      <c r="D1451" s="823"/>
      <c r="E1451" s="823"/>
      <c r="F1451" s="823"/>
      <c r="G1451" s="823"/>
      <c r="H1451" s="823"/>
      <c r="I1451" s="823"/>
      <c r="J1451" s="823"/>
      <c r="K1451" s="823"/>
      <c r="L1451" s="823"/>
    </row>
    <row r="1452" spans="2:12" s="801" customFormat="1">
      <c r="B1452" s="823"/>
      <c r="C1452" s="823"/>
      <c r="D1452" s="823"/>
      <c r="E1452" s="823"/>
      <c r="F1452" s="823"/>
      <c r="G1452" s="823"/>
      <c r="H1452" s="823"/>
      <c r="I1452" s="823"/>
      <c r="J1452" s="823"/>
      <c r="K1452" s="823"/>
      <c r="L1452" s="823"/>
    </row>
    <row r="1453" spans="2:12" s="801" customFormat="1">
      <c r="B1453" s="823"/>
      <c r="C1453" s="823"/>
      <c r="D1453" s="823"/>
      <c r="E1453" s="823"/>
      <c r="F1453" s="823"/>
      <c r="G1453" s="823"/>
      <c r="H1453" s="823"/>
      <c r="I1453" s="823"/>
      <c r="J1453" s="823"/>
      <c r="K1453" s="823"/>
      <c r="L1453" s="823"/>
    </row>
    <row r="1454" spans="2:12" s="801" customFormat="1">
      <c r="B1454" s="823"/>
      <c r="C1454" s="823"/>
      <c r="D1454" s="823"/>
      <c r="E1454" s="823"/>
      <c r="F1454" s="823"/>
      <c r="G1454" s="823"/>
      <c r="H1454" s="823"/>
      <c r="I1454" s="823"/>
      <c r="J1454" s="823"/>
      <c r="K1454" s="823"/>
      <c r="L1454" s="823"/>
    </row>
    <row r="1455" spans="2:12" s="801" customFormat="1">
      <c r="B1455" s="823"/>
      <c r="C1455" s="823"/>
      <c r="D1455" s="823"/>
      <c r="E1455" s="823"/>
      <c r="F1455" s="823"/>
      <c r="G1455" s="823"/>
      <c r="H1455" s="823"/>
      <c r="I1455" s="823"/>
      <c r="J1455" s="823"/>
      <c r="K1455" s="823"/>
      <c r="L1455" s="823"/>
    </row>
    <row r="1456" spans="2:12" s="801" customFormat="1">
      <c r="B1456" s="823"/>
      <c r="C1456" s="823"/>
      <c r="D1456" s="823"/>
      <c r="E1456" s="823"/>
      <c r="F1456" s="823"/>
      <c r="G1456" s="823"/>
      <c r="H1456" s="823"/>
      <c r="I1456" s="823"/>
      <c r="J1456" s="823"/>
      <c r="K1456" s="823"/>
      <c r="L1456" s="823"/>
    </row>
    <row r="1457" spans="2:12" s="801" customFormat="1">
      <c r="B1457" s="823"/>
      <c r="C1457" s="823"/>
      <c r="D1457" s="823"/>
      <c r="E1457" s="823"/>
      <c r="F1457" s="823"/>
      <c r="G1457" s="823"/>
      <c r="H1457" s="823"/>
      <c r="I1457" s="823"/>
      <c r="J1457" s="823"/>
      <c r="K1457" s="823"/>
      <c r="L1457" s="823"/>
    </row>
    <row r="1458" spans="2:12" s="801" customFormat="1">
      <c r="B1458" s="823"/>
      <c r="C1458" s="823"/>
      <c r="D1458" s="823"/>
      <c r="E1458" s="823"/>
      <c r="F1458" s="823"/>
      <c r="G1458" s="823"/>
      <c r="H1458" s="823"/>
      <c r="I1458" s="823"/>
      <c r="J1458" s="823"/>
      <c r="K1458" s="823"/>
      <c r="L1458" s="823"/>
    </row>
    <row r="1459" spans="2:12" s="801" customFormat="1">
      <c r="B1459" s="823"/>
      <c r="C1459" s="823"/>
      <c r="D1459" s="823"/>
      <c r="E1459" s="823"/>
      <c r="F1459" s="823"/>
      <c r="G1459" s="823"/>
      <c r="H1459" s="823"/>
      <c r="I1459" s="823"/>
      <c r="J1459" s="823"/>
      <c r="K1459" s="823"/>
      <c r="L1459" s="823"/>
    </row>
    <row r="1460" spans="2:12" s="801" customFormat="1">
      <c r="B1460" s="823"/>
      <c r="C1460" s="823"/>
      <c r="D1460" s="823"/>
      <c r="E1460" s="823"/>
      <c r="F1460" s="823"/>
      <c r="G1460" s="823"/>
      <c r="H1460" s="823"/>
      <c r="I1460" s="823"/>
      <c r="J1460" s="823"/>
      <c r="K1460" s="823"/>
      <c r="L1460" s="823"/>
    </row>
    <row r="1461" spans="2:12" s="801" customFormat="1">
      <c r="B1461" s="823"/>
      <c r="C1461" s="823"/>
      <c r="D1461" s="823"/>
      <c r="E1461" s="823"/>
      <c r="F1461" s="823"/>
      <c r="G1461" s="823"/>
      <c r="H1461" s="823"/>
      <c r="I1461" s="823"/>
      <c r="J1461" s="823"/>
      <c r="K1461" s="823"/>
      <c r="L1461" s="823"/>
    </row>
    <row r="1462" spans="2:12" s="801" customFormat="1">
      <c r="B1462" s="823"/>
      <c r="C1462" s="823"/>
      <c r="D1462" s="823"/>
      <c r="E1462" s="823"/>
      <c r="F1462" s="823"/>
      <c r="G1462" s="823"/>
      <c r="H1462" s="823"/>
      <c r="I1462" s="823"/>
      <c r="J1462" s="823"/>
      <c r="K1462" s="823"/>
      <c r="L1462" s="823"/>
    </row>
    <row r="1463" spans="2:12" s="801" customFormat="1">
      <c r="B1463" s="823"/>
      <c r="C1463" s="823"/>
      <c r="D1463" s="823"/>
      <c r="E1463" s="823"/>
      <c r="F1463" s="823"/>
      <c r="G1463" s="823"/>
      <c r="H1463" s="823"/>
      <c r="I1463" s="823"/>
      <c r="J1463" s="823"/>
      <c r="K1463" s="823"/>
      <c r="L1463" s="823"/>
    </row>
    <row r="1464" spans="2:12" s="801" customFormat="1">
      <c r="B1464" s="823"/>
      <c r="C1464" s="823"/>
      <c r="D1464" s="823"/>
      <c r="E1464" s="823"/>
      <c r="F1464" s="823"/>
      <c r="G1464" s="823"/>
      <c r="H1464" s="823"/>
      <c r="I1464" s="823"/>
      <c r="J1464" s="823"/>
      <c r="K1464" s="823"/>
      <c r="L1464" s="823"/>
    </row>
    <row r="1465" spans="2:12" s="801" customFormat="1">
      <c r="B1465" s="823"/>
      <c r="C1465" s="823"/>
      <c r="D1465" s="823"/>
      <c r="E1465" s="823"/>
      <c r="F1465" s="823"/>
      <c r="G1465" s="823"/>
      <c r="H1465" s="823"/>
      <c r="I1465" s="823"/>
      <c r="J1465" s="823"/>
      <c r="K1465" s="823"/>
      <c r="L1465" s="823"/>
    </row>
    <row r="1466" spans="2:12" s="801" customFormat="1">
      <c r="B1466" s="823"/>
      <c r="C1466" s="823"/>
      <c r="D1466" s="823"/>
      <c r="E1466" s="823"/>
      <c r="F1466" s="823"/>
      <c r="G1466" s="823"/>
      <c r="H1466" s="823"/>
      <c r="I1466" s="823"/>
      <c r="J1466" s="823"/>
      <c r="K1466" s="823"/>
      <c r="L1466" s="823"/>
    </row>
    <row r="1467" spans="2:12" s="801" customFormat="1">
      <c r="B1467" s="823"/>
      <c r="C1467" s="823"/>
      <c r="D1467" s="823"/>
      <c r="E1467" s="823"/>
      <c r="F1467" s="823"/>
      <c r="G1467" s="823"/>
      <c r="H1467" s="823"/>
      <c r="I1467" s="823"/>
      <c r="J1467" s="823"/>
      <c r="K1467" s="823"/>
      <c r="L1467" s="823"/>
    </row>
    <row r="1468" spans="2:12" s="801" customFormat="1">
      <c r="B1468" s="823"/>
      <c r="C1468" s="823"/>
      <c r="D1468" s="823"/>
      <c r="E1468" s="823"/>
      <c r="F1468" s="823"/>
      <c r="G1468" s="823"/>
      <c r="H1468" s="823"/>
      <c r="I1468" s="823"/>
      <c r="J1468" s="823"/>
      <c r="K1468" s="823"/>
      <c r="L1468" s="823"/>
    </row>
    <row r="1469" spans="2:12" s="801" customFormat="1">
      <c r="B1469" s="823"/>
      <c r="C1469" s="823"/>
      <c r="D1469" s="823"/>
      <c r="E1469" s="823"/>
      <c r="F1469" s="823"/>
      <c r="G1469" s="823"/>
      <c r="H1469" s="823"/>
      <c r="I1469" s="823"/>
      <c r="J1469" s="823"/>
      <c r="K1469" s="823"/>
      <c r="L1469" s="823"/>
    </row>
    <row r="1470" spans="2:12" s="801" customFormat="1">
      <c r="B1470" s="823"/>
      <c r="C1470" s="823"/>
      <c r="D1470" s="823"/>
      <c r="E1470" s="823"/>
      <c r="F1470" s="823"/>
      <c r="G1470" s="823"/>
      <c r="H1470" s="823"/>
      <c r="I1470" s="823"/>
      <c r="J1470" s="823"/>
      <c r="K1470" s="823"/>
      <c r="L1470" s="823"/>
    </row>
    <row r="1471" spans="2:12" s="801" customFormat="1">
      <c r="B1471" s="823"/>
      <c r="C1471" s="823"/>
      <c r="D1471" s="823"/>
      <c r="E1471" s="823"/>
      <c r="F1471" s="823"/>
      <c r="G1471" s="823"/>
      <c r="H1471" s="823"/>
      <c r="I1471" s="823"/>
      <c r="J1471" s="823"/>
      <c r="K1471" s="823"/>
      <c r="L1471" s="823"/>
    </row>
    <row r="1472" spans="2:12" s="801" customFormat="1">
      <c r="B1472" s="823"/>
      <c r="C1472" s="823"/>
      <c r="D1472" s="823"/>
      <c r="E1472" s="823"/>
      <c r="F1472" s="823"/>
      <c r="G1472" s="823"/>
      <c r="H1472" s="823"/>
      <c r="I1472" s="823"/>
      <c r="J1472" s="823"/>
      <c r="K1472" s="823"/>
      <c r="L1472" s="823"/>
    </row>
    <row r="1473" spans="2:12" s="801" customFormat="1">
      <c r="B1473" s="823"/>
      <c r="C1473" s="823"/>
      <c r="D1473" s="823"/>
      <c r="E1473" s="823"/>
      <c r="F1473" s="823"/>
      <c r="G1473" s="823"/>
      <c r="H1473" s="823"/>
      <c r="I1473" s="823"/>
      <c r="J1473" s="823"/>
      <c r="K1473" s="823"/>
      <c r="L1473" s="823"/>
    </row>
    <row r="1474" spans="2:12" s="801" customFormat="1">
      <c r="B1474" s="823"/>
      <c r="C1474" s="823"/>
      <c r="D1474" s="823"/>
      <c r="E1474" s="823"/>
      <c r="F1474" s="823"/>
      <c r="G1474" s="823"/>
      <c r="H1474" s="823"/>
      <c r="I1474" s="823"/>
      <c r="J1474" s="823"/>
      <c r="K1474" s="823"/>
      <c r="L1474" s="823"/>
    </row>
    <row r="1475" spans="2:12" s="801" customFormat="1">
      <c r="B1475" s="823"/>
      <c r="C1475" s="823"/>
      <c r="D1475" s="823"/>
      <c r="E1475" s="823"/>
      <c r="F1475" s="823"/>
      <c r="G1475" s="823"/>
      <c r="H1475" s="823"/>
      <c r="I1475" s="823"/>
      <c r="J1475" s="823"/>
      <c r="K1475" s="823"/>
      <c r="L1475" s="823"/>
    </row>
    <row r="1476" spans="2:12" s="801" customFormat="1">
      <c r="B1476" s="823"/>
      <c r="C1476" s="823"/>
      <c r="D1476" s="823"/>
      <c r="E1476" s="823"/>
      <c r="F1476" s="823"/>
      <c r="G1476" s="823"/>
      <c r="H1476" s="823"/>
      <c r="I1476" s="823"/>
      <c r="J1476" s="823"/>
      <c r="K1476" s="823"/>
      <c r="L1476" s="823"/>
    </row>
    <row r="1477" spans="2:12" s="801" customFormat="1">
      <c r="B1477" s="823"/>
      <c r="C1477" s="823"/>
      <c r="D1477" s="823"/>
      <c r="E1477" s="823"/>
      <c r="F1477" s="823"/>
      <c r="G1477" s="823"/>
      <c r="H1477" s="823"/>
      <c r="I1477" s="823"/>
      <c r="J1477" s="823"/>
      <c r="K1477" s="823"/>
      <c r="L1477" s="823"/>
    </row>
    <row r="1478" spans="2:12" s="801" customFormat="1">
      <c r="B1478" s="823"/>
      <c r="C1478" s="823"/>
      <c r="D1478" s="823"/>
      <c r="E1478" s="823"/>
      <c r="F1478" s="823"/>
      <c r="G1478" s="823"/>
      <c r="H1478" s="823"/>
      <c r="I1478" s="823"/>
      <c r="J1478" s="823"/>
      <c r="K1478" s="823"/>
      <c r="L1478" s="823"/>
    </row>
    <row r="1479" spans="2:12" s="801" customFormat="1">
      <c r="B1479" s="823"/>
      <c r="C1479" s="823"/>
      <c r="D1479" s="823"/>
      <c r="E1479" s="823"/>
      <c r="F1479" s="823"/>
      <c r="G1479" s="823"/>
      <c r="H1479" s="823"/>
      <c r="I1479" s="823"/>
      <c r="J1479" s="823"/>
      <c r="K1479" s="823"/>
      <c r="L1479" s="823"/>
    </row>
    <row r="1480" spans="2:12" s="801" customFormat="1">
      <c r="B1480" s="823"/>
      <c r="C1480" s="823"/>
      <c r="D1480" s="823"/>
      <c r="E1480" s="823"/>
      <c r="F1480" s="823"/>
      <c r="G1480" s="823"/>
      <c r="H1480" s="823"/>
      <c r="I1480" s="823"/>
      <c r="J1480" s="823"/>
      <c r="K1480" s="823"/>
      <c r="L1480" s="823"/>
    </row>
    <row r="1481" spans="2:12" s="801" customFormat="1">
      <c r="B1481" s="823"/>
      <c r="C1481" s="823"/>
      <c r="D1481" s="823"/>
      <c r="E1481" s="823"/>
      <c r="F1481" s="823"/>
      <c r="G1481" s="823"/>
      <c r="H1481" s="823"/>
      <c r="I1481" s="823"/>
      <c r="J1481" s="823"/>
      <c r="K1481" s="823"/>
      <c r="L1481" s="823"/>
    </row>
    <row r="1482" spans="2:12" s="801" customFormat="1">
      <c r="B1482" s="823"/>
      <c r="C1482" s="823"/>
      <c r="D1482" s="823"/>
      <c r="E1482" s="823"/>
      <c r="F1482" s="823"/>
      <c r="G1482" s="823"/>
      <c r="H1482" s="823"/>
      <c r="I1482" s="823"/>
      <c r="J1482" s="823"/>
      <c r="K1482" s="823"/>
      <c r="L1482" s="823"/>
    </row>
    <row r="1483" spans="2:12" s="801" customFormat="1">
      <c r="B1483" s="823"/>
      <c r="C1483" s="823"/>
      <c r="D1483" s="823"/>
      <c r="E1483" s="823"/>
      <c r="F1483" s="823"/>
      <c r="G1483" s="823"/>
      <c r="H1483" s="823"/>
      <c r="I1483" s="823"/>
      <c r="J1483" s="823"/>
      <c r="K1483" s="823"/>
      <c r="L1483" s="823"/>
    </row>
    <row r="1484" spans="2:12" s="801" customFormat="1">
      <c r="B1484" s="823"/>
      <c r="C1484" s="823"/>
      <c r="D1484" s="823"/>
      <c r="E1484" s="823"/>
      <c r="F1484" s="823"/>
      <c r="G1484" s="823"/>
      <c r="H1484" s="823"/>
      <c r="I1484" s="823"/>
      <c r="J1484" s="823"/>
      <c r="K1484" s="823"/>
      <c r="L1484" s="823"/>
    </row>
    <row r="1485" spans="2:12" s="801" customFormat="1">
      <c r="B1485" s="823"/>
      <c r="C1485" s="823"/>
      <c r="D1485" s="823"/>
      <c r="E1485" s="823"/>
      <c r="F1485" s="823"/>
      <c r="G1485" s="823"/>
      <c r="H1485" s="823"/>
      <c r="I1485" s="823"/>
      <c r="J1485" s="823"/>
      <c r="K1485" s="823"/>
      <c r="L1485" s="823"/>
    </row>
    <row r="1486" spans="2:12" s="801" customFormat="1">
      <c r="B1486" s="823"/>
      <c r="C1486" s="823"/>
      <c r="D1486" s="823"/>
      <c r="E1486" s="823"/>
      <c r="F1486" s="823"/>
      <c r="G1486" s="823"/>
      <c r="H1486" s="823"/>
      <c r="I1486" s="823"/>
      <c r="J1486" s="823"/>
      <c r="K1486" s="823"/>
      <c r="L1486" s="823"/>
    </row>
    <row r="1487" spans="2:12" s="801" customFormat="1">
      <c r="B1487" s="823"/>
      <c r="C1487" s="823"/>
      <c r="D1487" s="823"/>
      <c r="E1487" s="823"/>
      <c r="F1487" s="823"/>
      <c r="G1487" s="823"/>
      <c r="H1487" s="823"/>
      <c r="I1487" s="823"/>
      <c r="J1487" s="823"/>
      <c r="K1487" s="823"/>
      <c r="L1487" s="823"/>
    </row>
    <row r="1488" spans="2:12" s="801" customFormat="1">
      <c r="B1488" s="823"/>
      <c r="C1488" s="823"/>
      <c r="D1488" s="823"/>
      <c r="E1488" s="823"/>
      <c r="F1488" s="823"/>
      <c r="G1488" s="823"/>
      <c r="H1488" s="823"/>
      <c r="I1488" s="823"/>
      <c r="J1488" s="823"/>
      <c r="K1488" s="823"/>
      <c r="L1488" s="823"/>
    </row>
    <row r="1489" spans="2:12" s="801" customFormat="1">
      <c r="B1489" s="823"/>
      <c r="C1489" s="823"/>
      <c r="D1489" s="823"/>
      <c r="E1489" s="823"/>
      <c r="F1489" s="823"/>
      <c r="G1489" s="823"/>
      <c r="H1489" s="823"/>
      <c r="I1489" s="823"/>
      <c r="J1489" s="823"/>
      <c r="K1489" s="823"/>
      <c r="L1489" s="823"/>
    </row>
    <row r="1490" spans="2:12" s="801" customFormat="1">
      <c r="B1490" s="823"/>
      <c r="C1490" s="823"/>
      <c r="D1490" s="823"/>
      <c r="E1490" s="823"/>
      <c r="F1490" s="823"/>
      <c r="G1490" s="823"/>
      <c r="H1490" s="823"/>
      <c r="I1490" s="823"/>
      <c r="J1490" s="823"/>
      <c r="K1490" s="823"/>
      <c r="L1490" s="823"/>
    </row>
    <row r="1491" spans="2:12" s="801" customFormat="1">
      <c r="B1491" s="823"/>
      <c r="C1491" s="823"/>
      <c r="D1491" s="823"/>
      <c r="E1491" s="823"/>
      <c r="F1491" s="823"/>
      <c r="G1491" s="823"/>
      <c r="H1491" s="823"/>
      <c r="I1491" s="823"/>
      <c r="J1491" s="823"/>
      <c r="K1491" s="823"/>
      <c r="L1491" s="823"/>
    </row>
    <row r="1492" spans="2:12" s="801" customFormat="1">
      <c r="B1492" s="823"/>
      <c r="C1492" s="823"/>
      <c r="D1492" s="823"/>
      <c r="E1492" s="823"/>
      <c r="F1492" s="823"/>
      <c r="G1492" s="823"/>
      <c r="H1492" s="823"/>
      <c r="I1492" s="823"/>
      <c r="J1492" s="823"/>
      <c r="K1492" s="823"/>
      <c r="L1492" s="823"/>
    </row>
    <row r="1493" spans="2:12" s="801" customFormat="1">
      <c r="B1493" s="823"/>
      <c r="C1493" s="823"/>
      <c r="D1493" s="823"/>
      <c r="E1493" s="823"/>
      <c r="F1493" s="823"/>
      <c r="G1493" s="823"/>
      <c r="H1493" s="823"/>
      <c r="I1493" s="823"/>
      <c r="J1493" s="823"/>
      <c r="K1493" s="823"/>
      <c r="L1493" s="823"/>
    </row>
    <row r="1494" spans="2:12" s="801" customFormat="1">
      <c r="B1494" s="823"/>
      <c r="C1494" s="823"/>
      <c r="D1494" s="823"/>
      <c r="E1494" s="823"/>
      <c r="F1494" s="823"/>
      <c r="G1494" s="823"/>
      <c r="H1494" s="823"/>
      <c r="I1494" s="823"/>
      <c r="J1494" s="823"/>
      <c r="K1494" s="823"/>
      <c r="L1494" s="823"/>
    </row>
    <row r="1495" spans="2:12" s="801" customFormat="1">
      <c r="B1495" s="823"/>
      <c r="C1495" s="823"/>
      <c r="D1495" s="823"/>
      <c r="E1495" s="823"/>
      <c r="F1495" s="823"/>
      <c r="G1495" s="823"/>
      <c r="H1495" s="823"/>
      <c r="I1495" s="823"/>
      <c r="J1495" s="823"/>
      <c r="K1495" s="823"/>
      <c r="L1495" s="823"/>
    </row>
    <row r="1496" spans="2:12" s="801" customFormat="1">
      <c r="B1496" s="823"/>
      <c r="C1496" s="823"/>
      <c r="D1496" s="823"/>
      <c r="E1496" s="823"/>
      <c r="F1496" s="823"/>
      <c r="G1496" s="823"/>
      <c r="H1496" s="823"/>
      <c r="I1496" s="823"/>
      <c r="J1496" s="823"/>
      <c r="K1496" s="823"/>
      <c r="L1496" s="823"/>
    </row>
    <row r="1497" spans="2:12" s="801" customFormat="1">
      <c r="B1497" s="823"/>
      <c r="C1497" s="823"/>
      <c r="D1497" s="823"/>
      <c r="E1497" s="823"/>
      <c r="F1497" s="823"/>
      <c r="G1497" s="823"/>
      <c r="H1497" s="823"/>
      <c r="I1497" s="823"/>
      <c r="J1497" s="823"/>
      <c r="K1497" s="823"/>
      <c r="L1497" s="823"/>
    </row>
    <row r="1498" spans="2:12" s="801" customFormat="1">
      <c r="B1498" s="823"/>
      <c r="C1498" s="823"/>
      <c r="D1498" s="823"/>
      <c r="E1498" s="823"/>
      <c r="F1498" s="823"/>
      <c r="G1498" s="823"/>
      <c r="H1498" s="823"/>
      <c r="I1498" s="823"/>
      <c r="J1498" s="823"/>
      <c r="K1498" s="823"/>
      <c r="L1498" s="823"/>
    </row>
    <row r="1499" spans="2:12" s="801" customFormat="1">
      <c r="B1499" s="823"/>
      <c r="C1499" s="823"/>
      <c r="D1499" s="823"/>
      <c r="E1499" s="823"/>
      <c r="F1499" s="823"/>
      <c r="G1499" s="823"/>
      <c r="H1499" s="823"/>
      <c r="I1499" s="823"/>
      <c r="J1499" s="823"/>
      <c r="K1499" s="823"/>
      <c r="L1499" s="823"/>
    </row>
    <row r="1500" spans="2:12" s="801" customFormat="1">
      <c r="B1500" s="823"/>
      <c r="C1500" s="823"/>
      <c r="D1500" s="823"/>
      <c r="E1500" s="823"/>
      <c r="F1500" s="823"/>
      <c r="G1500" s="823"/>
      <c r="H1500" s="823"/>
      <c r="I1500" s="823"/>
      <c r="J1500" s="823"/>
      <c r="K1500" s="823"/>
      <c r="L1500" s="823"/>
    </row>
    <row r="1501" spans="2:12" s="801" customFormat="1">
      <c r="B1501" s="823"/>
      <c r="C1501" s="823"/>
      <c r="D1501" s="823"/>
      <c r="E1501" s="823"/>
      <c r="F1501" s="823"/>
      <c r="G1501" s="823"/>
      <c r="H1501" s="823"/>
      <c r="I1501" s="823"/>
      <c r="J1501" s="823"/>
      <c r="K1501" s="823"/>
      <c r="L1501" s="823"/>
    </row>
    <row r="1502" spans="2:12" s="801" customFormat="1">
      <c r="B1502" s="823"/>
      <c r="C1502" s="823"/>
      <c r="D1502" s="823"/>
      <c r="E1502" s="823"/>
      <c r="F1502" s="823"/>
      <c r="G1502" s="823"/>
      <c r="H1502" s="823"/>
      <c r="I1502" s="823"/>
      <c r="J1502" s="823"/>
      <c r="K1502" s="823"/>
      <c r="L1502" s="823"/>
    </row>
    <row r="1503" spans="2:12" s="801" customFormat="1">
      <c r="B1503" s="823"/>
      <c r="C1503" s="823"/>
      <c r="D1503" s="823"/>
      <c r="E1503" s="823"/>
      <c r="F1503" s="823"/>
      <c r="G1503" s="823"/>
      <c r="H1503" s="823"/>
      <c r="I1503" s="823"/>
      <c r="J1503" s="823"/>
      <c r="K1503" s="823"/>
      <c r="L1503" s="823"/>
    </row>
    <row r="1504" spans="2:12" s="801" customFormat="1">
      <c r="B1504" s="823"/>
      <c r="C1504" s="823"/>
      <c r="D1504" s="823"/>
      <c r="E1504" s="823"/>
      <c r="F1504" s="823"/>
      <c r="G1504" s="823"/>
      <c r="H1504" s="823"/>
      <c r="I1504" s="823"/>
      <c r="J1504" s="823"/>
      <c r="K1504" s="823"/>
      <c r="L1504" s="823"/>
    </row>
    <row r="1505" spans="2:12" s="801" customFormat="1">
      <c r="B1505" s="823"/>
      <c r="C1505" s="823"/>
      <c r="D1505" s="823"/>
      <c r="E1505" s="823"/>
      <c r="F1505" s="823"/>
      <c r="G1505" s="823"/>
      <c r="H1505" s="823"/>
      <c r="I1505" s="823"/>
      <c r="J1505" s="823"/>
      <c r="K1505" s="823"/>
      <c r="L1505" s="823"/>
    </row>
    <row r="1506" spans="2:12" s="801" customFormat="1">
      <c r="B1506" s="823"/>
      <c r="C1506" s="823"/>
      <c r="D1506" s="823"/>
      <c r="E1506" s="823"/>
      <c r="F1506" s="823"/>
      <c r="G1506" s="823"/>
      <c r="H1506" s="823"/>
      <c r="I1506" s="823"/>
      <c r="J1506" s="823"/>
      <c r="K1506" s="823"/>
      <c r="L1506" s="823"/>
    </row>
    <row r="1507" spans="2:12" s="801" customFormat="1">
      <c r="B1507" s="823"/>
      <c r="C1507" s="823"/>
      <c r="D1507" s="823"/>
      <c r="E1507" s="823"/>
      <c r="F1507" s="823"/>
      <c r="G1507" s="823"/>
      <c r="H1507" s="823"/>
      <c r="I1507" s="823"/>
      <c r="J1507" s="823"/>
      <c r="K1507" s="823"/>
      <c r="L1507" s="823"/>
    </row>
    <row r="1508" spans="2:12" s="801" customFormat="1">
      <c r="B1508" s="823"/>
      <c r="C1508" s="823"/>
      <c r="D1508" s="823"/>
      <c r="E1508" s="823"/>
      <c r="F1508" s="823"/>
      <c r="G1508" s="823"/>
      <c r="H1508" s="823"/>
      <c r="I1508" s="823"/>
      <c r="J1508" s="823"/>
      <c r="K1508" s="823"/>
      <c r="L1508" s="823"/>
    </row>
    <row r="1509" spans="2:12" s="801" customFormat="1">
      <c r="B1509" s="823"/>
      <c r="C1509" s="823"/>
      <c r="D1509" s="823"/>
      <c r="E1509" s="823"/>
      <c r="F1509" s="823"/>
      <c r="G1509" s="823"/>
      <c r="H1509" s="823"/>
      <c r="I1509" s="823"/>
      <c r="J1509" s="823"/>
      <c r="K1509" s="823"/>
      <c r="L1509" s="823"/>
    </row>
    <row r="1510" spans="2:12" s="801" customFormat="1">
      <c r="B1510" s="823"/>
      <c r="C1510" s="823"/>
      <c r="D1510" s="823"/>
      <c r="E1510" s="823"/>
      <c r="F1510" s="823"/>
      <c r="G1510" s="823"/>
      <c r="H1510" s="823"/>
      <c r="I1510" s="823"/>
      <c r="J1510" s="823"/>
      <c r="K1510" s="823"/>
      <c r="L1510" s="823"/>
    </row>
    <row r="1511" spans="2:12" s="801" customFormat="1">
      <c r="B1511" s="823"/>
      <c r="C1511" s="823"/>
      <c r="D1511" s="823"/>
      <c r="E1511" s="823"/>
      <c r="F1511" s="823"/>
      <c r="G1511" s="823"/>
      <c r="H1511" s="823"/>
      <c r="I1511" s="823"/>
      <c r="J1511" s="823"/>
      <c r="K1511" s="823"/>
      <c r="L1511" s="823"/>
    </row>
    <row r="1512" spans="2:12" s="801" customFormat="1">
      <c r="B1512" s="823"/>
      <c r="C1512" s="823"/>
      <c r="D1512" s="823"/>
      <c r="E1512" s="823"/>
      <c r="F1512" s="823"/>
      <c r="G1512" s="823"/>
      <c r="H1512" s="823"/>
      <c r="I1512" s="823"/>
      <c r="J1512" s="823"/>
      <c r="K1512" s="823"/>
      <c r="L1512" s="823"/>
    </row>
    <row r="1513" spans="2:12" s="801" customFormat="1">
      <c r="B1513" s="823"/>
      <c r="C1513" s="823"/>
      <c r="D1513" s="823"/>
      <c r="E1513" s="823"/>
      <c r="F1513" s="823"/>
      <c r="G1513" s="823"/>
      <c r="H1513" s="823"/>
      <c r="I1513" s="823"/>
      <c r="J1513" s="823"/>
      <c r="K1513" s="823"/>
      <c r="L1513" s="823"/>
    </row>
    <row r="1514" spans="2:12" s="801" customFormat="1">
      <c r="B1514" s="823"/>
      <c r="C1514" s="823"/>
      <c r="D1514" s="823"/>
      <c r="E1514" s="823"/>
      <c r="F1514" s="823"/>
      <c r="G1514" s="823"/>
      <c r="H1514" s="823"/>
      <c r="I1514" s="823"/>
      <c r="J1514" s="823"/>
      <c r="K1514" s="823"/>
      <c r="L1514" s="823"/>
    </row>
    <row r="1515" spans="2:12" s="801" customFormat="1">
      <c r="B1515" s="823"/>
      <c r="C1515" s="823"/>
      <c r="D1515" s="823"/>
      <c r="E1515" s="823"/>
      <c r="F1515" s="823"/>
      <c r="G1515" s="823"/>
      <c r="H1515" s="823"/>
      <c r="I1515" s="823"/>
      <c r="J1515" s="823"/>
      <c r="K1515" s="823"/>
      <c r="L1515" s="823"/>
    </row>
    <row r="1516" spans="2:12" s="801" customFormat="1">
      <c r="B1516" s="823"/>
      <c r="C1516" s="823"/>
      <c r="D1516" s="823"/>
      <c r="E1516" s="823"/>
      <c r="F1516" s="823"/>
      <c r="G1516" s="823"/>
      <c r="H1516" s="823"/>
      <c r="I1516" s="823"/>
      <c r="J1516" s="823"/>
      <c r="K1516" s="823"/>
      <c r="L1516" s="823"/>
    </row>
    <row r="1517" spans="2:12" s="801" customFormat="1">
      <c r="B1517" s="823"/>
      <c r="C1517" s="823"/>
      <c r="D1517" s="823"/>
      <c r="E1517" s="823"/>
      <c r="F1517" s="823"/>
      <c r="G1517" s="823"/>
      <c r="H1517" s="823"/>
      <c r="I1517" s="823"/>
      <c r="J1517" s="823"/>
      <c r="K1517" s="823"/>
      <c r="L1517" s="823"/>
    </row>
    <row r="1518" spans="2:12" s="801" customFormat="1">
      <c r="B1518" s="823"/>
      <c r="C1518" s="823"/>
      <c r="D1518" s="823"/>
      <c r="E1518" s="823"/>
      <c r="F1518" s="823"/>
      <c r="G1518" s="823"/>
      <c r="H1518" s="823"/>
      <c r="I1518" s="823"/>
      <c r="J1518" s="823"/>
      <c r="K1518" s="823"/>
      <c r="L1518" s="823"/>
    </row>
    <row r="1519" spans="2:12" s="801" customFormat="1">
      <c r="B1519" s="823"/>
      <c r="C1519" s="823"/>
      <c r="D1519" s="823"/>
      <c r="E1519" s="823"/>
      <c r="F1519" s="823"/>
      <c r="G1519" s="823"/>
      <c r="H1519" s="823"/>
      <c r="I1519" s="823"/>
      <c r="J1519" s="823"/>
      <c r="K1519" s="823"/>
      <c r="L1519" s="823"/>
    </row>
    <row r="1520" spans="2:12" s="801" customFormat="1">
      <c r="B1520" s="823"/>
      <c r="C1520" s="823"/>
      <c r="D1520" s="823"/>
      <c r="E1520" s="823"/>
      <c r="F1520" s="823"/>
      <c r="G1520" s="823"/>
      <c r="H1520" s="823"/>
      <c r="I1520" s="823"/>
      <c r="J1520" s="823"/>
      <c r="K1520" s="823"/>
      <c r="L1520" s="823"/>
    </row>
    <row r="1521" spans="2:12" s="801" customFormat="1">
      <c r="B1521" s="823"/>
      <c r="C1521" s="823"/>
      <c r="D1521" s="823"/>
      <c r="E1521" s="823"/>
      <c r="F1521" s="823"/>
      <c r="G1521" s="823"/>
      <c r="H1521" s="823"/>
      <c r="I1521" s="823"/>
      <c r="J1521" s="823"/>
      <c r="K1521" s="823"/>
      <c r="L1521" s="823"/>
    </row>
    <row r="1522" spans="2:12" s="801" customFormat="1">
      <c r="B1522" s="823"/>
      <c r="C1522" s="823"/>
      <c r="D1522" s="823"/>
      <c r="E1522" s="823"/>
      <c r="F1522" s="823"/>
      <c r="G1522" s="823"/>
      <c r="H1522" s="823"/>
      <c r="I1522" s="823"/>
      <c r="J1522" s="823"/>
      <c r="K1522" s="823"/>
      <c r="L1522" s="823"/>
    </row>
    <row r="1523" spans="2:12" s="801" customFormat="1">
      <c r="B1523" s="823"/>
      <c r="C1523" s="823"/>
      <c r="D1523" s="823"/>
      <c r="E1523" s="823"/>
      <c r="F1523" s="823"/>
      <c r="G1523" s="823"/>
      <c r="H1523" s="823"/>
      <c r="I1523" s="823"/>
      <c r="J1523" s="823"/>
      <c r="K1523" s="823"/>
      <c r="L1523" s="823"/>
    </row>
    <row r="1524" spans="2:12" s="801" customFormat="1">
      <c r="B1524" s="823"/>
      <c r="C1524" s="823"/>
      <c r="D1524" s="823"/>
      <c r="E1524" s="823"/>
      <c r="F1524" s="823"/>
      <c r="G1524" s="823"/>
      <c r="H1524" s="823"/>
      <c r="I1524" s="823"/>
      <c r="J1524" s="823"/>
      <c r="K1524" s="823"/>
      <c r="L1524" s="823"/>
    </row>
    <row r="1525" spans="2:12" s="801" customFormat="1">
      <c r="B1525" s="823"/>
      <c r="C1525" s="823"/>
      <c r="D1525" s="823"/>
      <c r="E1525" s="823"/>
      <c r="F1525" s="823"/>
      <c r="G1525" s="823"/>
      <c r="H1525" s="823"/>
      <c r="I1525" s="823"/>
      <c r="J1525" s="823"/>
      <c r="K1525" s="823"/>
      <c r="L1525" s="823"/>
    </row>
    <row r="1526" spans="2:12" s="801" customFormat="1">
      <c r="B1526" s="823"/>
      <c r="C1526" s="823"/>
      <c r="D1526" s="823"/>
      <c r="E1526" s="823"/>
      <c r="F1526" s="823"/>
      <c r="G1526" s="823"/>
      <c r="H1526" s="823"/>
      <c r="I1526" s="823"/>
      <c r="J1526" s="823"/>
      <c r="K1526" s="823"/>
      <c r="L1526" s="823"/>
    </row>
    <row r="1527" spans="2:12" s="801" customFormat="1">
      <c r="B1527" s="823"/>
      <c r="C1527" s="823"/>
      <c r="D1527" s="823"/>
      <c r="E1527" s="823"/>
      <c r="F1527" s="823"/>
      <c r="G1527" s="823"/>
      <c r="H1527" s="823"/>
      <c r="I1527" s="823"/>
      <c r="J1527" s="823"/>
      <c r="K1527" s="823"/>
      <c r="L1527" s="823"/>
    </row>
    <row r="1528" spans="2:12" s="801" customFormat="1">
      <c r="B1528" s="823"/>
      <c r="C1528" s="823"/>
      <c r="D1528" s="823"/>
      <c r="E1528" s="823"/>
      <c r="F1528" s="823"/>
      <c r="G1528" s="823"/>
      <c r="H1528" s="823"/>
      <c r="I1528" s="823"/>
      <c r="J1528" s="823"/>
      <c r="K1528" s="823"/>
      <c r="L1528" s="823"/>
    </row>
    <row r="1529" spans="2:12" s="801" customFormat="1">
      <c r="B1529" s="823"/>
      <c r="C1529" s="823"/>
      <c r="D1529" s="823"/>
      <c r="E1529" s="823"/>
      <c r="F1529" s="823"/>
      <c r="G1529" s="823"/>
      <c r="H1529" s="823"/>
      <c r="I1529" s="823"/>
      <c r="J1529" s="823"/>
      <c r="K1529" s="823"/>
      <c r="L1529" s="823"/>
    </row>
    <row r="1530" spans="2:12" s="801" customFormat="1">
      <c r="B1530" s="823"/>
      <c r="C1530" s="823"/>
      <c r="D1530" s="823"/>
      <c r="E1530" s="823"/>
      <c r="F1530" s="823"/>
      <c r="G1530" s="823"/>
      <c r="H1530" s="823"/>
      <c r="I1530" s="823"/>
      <c r="J1530" s="823"/>
      <c r="K1530" s="823"/>
      <c r="L1530" s="823"/>
    </row>
    <row r="1531" spans="2:12" s="801" customFormat="1">
      <c r="B1531" s="823"/>
      <c r="C1531" s="823"/>
      <c r="D1531" s="823"/>
      <c r="E1531" s="823"/>
      <c r="F1531" s="823"/>
      <c r="G1531" s="823"/>
      <c r="H1531" s="823"/>
      <c r="I1531" s="823"/>
      <c r="J1531" s="823"/>
      <c r="K1531" s="823"/>
      <c r="L1531" s="823"/>
    </row>
    <row r="1532" spans="2:12" s="801" customFormat="1">
      <c r="B1532" s="823"/>
      <c r="C1532" s="823"/>
      <c r="D1532" s="823"/>
      <c r="E1532" s="823"/>
      <c r="F1532" s="823"/>
      <c r="G1532" s="823"/>
      <c r="H1532" s="823"/>
      <c r="I1532" s="823"/>
      <c r="J1532" s="823"/>
      <c r="K1532" s="823"/>
      <c r="L1532" s="823"/>
    </row>
    <row r="1533" spans="2:12" s="801" customFormat="1">
      <c r="B1533" s="823"/>
      <c r="C1533" s="823"/>
      <c r="D1533" s="823"/>
      <c r="E1533" s="823"/>
      <c r="F1533" s="823"/>
      <c r="G1533" s="823"/>
      <c r="H1533" s="823"/>
      <c r="I1533" s="823"/>
      <c r="J1533" s="823"/>
      <c r="K1533" s="823"/>
      <c r="L1533" s="823"/>
    </row>
    <row r="1534" spans="2:12" s="801" customFormat="1">
      <c r="B1534" s="823"/>
      <c r="C1534" s="823"/>
      <c r="D1534" s="823"/>
      <c r="E1534" s="823"/>
      <c r="F1534" s="823"/>
      <c r="G1534" s="823"/>
      <c r="H1534" s="823"/>
      <c r="I1534" s="823"/>
      <c r="J1534" s="823"/>
      <c r="K1534" s="823"/>
      <c r="L1534" s="823"/>
    </row>
    <row r="1535" spans="2:12" s="801" customFormat="1">
      <c r="B1535" s="823"/>
      <c r="C1535" s="823"/>
      <c r="D1535" s="823"/>
      <c r="E1535" s="823"/>
      <c r="F1535" s="823"/>
      <c r="G1535" s="823"/>
      <c r="H1535" s="823"/>
      <c r="I1535" s="823"/>
      <c r="J1535" s="823"/>
      <c r="K1535" s="823"/>
      <c r="L1535" s="823"/>
    </row>
    <row r="1536" spans="2:12" s="801" customFormat="1">
      <c r="B1536" s="823"/>
      <c r="C1536" s="823"/>
      <c r="D1536" s="823"/>
      <c r="E1536" s="823"/>
      <c r="F1536" s="823"/>
      <c r="G1536" s="823"/>
      <c r="H1536" s="823"/>
      <c r="I1536" s="823"/>
      <c r="J1536" s="823"/>
      <c r="K1536" s="823"/>
      <c r="L1536" s="823"/>
    </row>
    <row r="1537" spans="2:12" s="801" customFormat="1">
      <c r="B1537" s="823"/>
      <c r="C1537" s="823"/>
      <c r="D1537" s="823"/>
      <c r="E1537" s="823"/>
      <c r="F1537" s="823"/>
      <c r="G1537" s="823"/>
      <c r="H1537" s="823"/>
      <c r="I1537" s="823"/>
      <c r="J1537" s="823"/>
      <c r="K1537" s="823"/>
      <c r="L1537" s="823"/>
    </row>
    <row r="1538" spans="2:12" s="801" customFormat="1">
      <c r="B1538" s="823"/>
      <c r="C1538" s="823"/>
      <c r="D1538" s="823"/>
      <c r="E1538" s="823"/>
      <c r="F1538" s="823"/>
      <c r="G1538" s="823"/>
      <c r="H1538" s="823"/>
      <c r="I1538" s="823"/>
      <c r="J1538" s="823"/>
      <c r="K1538" s="823"/>
      <c r="L1538" s="823"/>
    </row>
    <row r="1539" spans="2:12" s="801" customFormat="1">
      <c r="B1539" s="823"/>
      <c r="C1539" s="823"/>
      <c r="D1539" s="823"/>
      <c r="E1539" s="823"/>
      <c r="F1539" s="823"/>
      <c r="G1539" s="823"/>
      <c r="H1539" s="823"/>
      <c r="I1539" s="823"/>
      <c r="J1539" s="823"/>
      <c r="K1539" s="823"/>
      <c r="L1539" s="823"/>
    </row>
    <row r="1540" spans="2:12" s="801" customFormat="1">
      <c r="B1540" s="823"/>
      <c r="C1540" s="823"/>
      <c r="D1540" s="823"/>
      <c r="E1540" s="823"/>
      <c r="F1540" s="823"/>
      <c r="G1540" s="823"/>
      <c r="H1540" s="823"/>
      <c r="I1540" s="823"/>
      <c r="J1540" s="823"/>
      <c r="K1540" s="823"/>
      <c r="L1540" s="823"/>
    </row>
    <row r="1541" spans="2:12" s="801" customFormat="1">
      <c r="B1541" s="823"/>
      <c r="C1541" s="823"/>
      <c r="D1541" s="823"/>
      <c r="E1541" s="823"/>
      <c r="F1541" s="823"/>
      <c r="G1541" s="823"/>
      <c r="H1541" s="823"/>
      <c r="I1541" s="823"/>
      <c r="J1541" s="823"/>
      <c r="K1541" s="823"/>
      <c r="L1541" s="823"/>
    </row>
    <row r="1542" spans="2:12" s="801" customFormat="1">
      <c r="B1542" s="823"/>
      <c r="C1542" s="823"/>
      <c r="D1542" s="823"/>
      <c r="E1542" s="823"/>
      <c r="F1542" s="823"/>
      <c r="G1542" s="823"/>
      <c r="H1542" s="823"/>
      <c r="I1542" s="823"/>
      <c r="J1542" s="823"/>
      <c r="K1542" s="823"/>
      <c r="L1542" s="823"/>
    </row>
    <row r="1543" spans="2:12" s="801" customFormat="1">
      <c r="B1543" s="823"/>
      <c r="C1543" s="823"/>
      <c r="D1543" s="823"/>
      <c r="E1543" s="823"/>
      <c r="F1543" s="823"/>
      <c r="G1543" s="823"/>
      <c r="H1543" s="823"/>
      <c r="I1543" s="823"/>
      <c r="J1543" s="823"/>
      <c r="K1543" s="823"/>
      <c r="L1543" s="823"/>
    </row>
    <row r="1544" spans="2:12" s="801" customFormat="1">
      <c r="B1544" s="823"/>
      <c r="C1544" s="823"/>
      <c r="D1544" s="823"/>
      <c r="E1544" s="823"/>
      <c r="F1544" s="823"/>
      <c r="G1544" s="823"/>
      <c r="H1544" s="823"/>
      <c r="I1544" s="823"/>
      <c r="J1544" s="823"/>
      <c r="K1544" s="823"/>
      <c r="L1544" s="823"/>
    </row>
    <row r="1545" spans="2:12" s="801" customFormat="1">
      <c r="B1545" s="823"/>
      <c r="C1545" s="823"/>
      <c r="D1545" s="823"/>
      <c r="E1545" s="823"/>
      <c r="F1545" s="823"/>
      <c r="G1545" s="823"/>
      <c r="H1545" s="823"/>
      <c r="I1545" s="823"/>
      <c r="J1545" s="823"/>
      <c r="K1545" s="823"/>
      <c r="L1545" s="823"/>
    </row>
    <row r="1546" spans="2:12" s="801" customFormat="1">
      <c r="B1546" s="823"/>
      <c r="C1546" s="823"/>
      <c r="D1546" s="823"/>
      <c r="E1546" s="823"/>
      <c r="F1546" s="823"/>
      <c r="G1546" s="823"/>
      <c r="H1546" s="823"/>
      <c r="I1546" s="823"/>
      <c r="J1546" s="823"/>
      <c r="K1546" s="823"/>
      <c r="L1546" s="823"/>
    </row>
    <row r="1547" spans="2:12" s="801" customFormat="1">
      <c r="B1547" s="823"/>
      <c r="C1547" s="823"/>
      <c r="D1547" s="823"/>
      <c r="E1547" s="823"/>
      <c r="F1547" s="823"/>
      <c r="G1547" s="823"/>
      <c r="H1547" s="823"/>
      <c r="I1547" s="823"/>
      <c r="J1547" s="823"/>
      <c r="K1547" s="823"/>
      <c r="L1547" s="823"/>
    </row>
    <row r="1548" spans="2:12" s="801" customFormat="1">
      <c r="B1548" s="823"/>
      <c r="C1548" s="823"/>
      <c r="D1548" s="823"/>
      <c r="E1548" s="823"/>
      <c r="F1548" s="823"/>
      <c r="G1548" s="823"/>
      <c r="H1548" s="823"/>
      <c r="I1548" s="823"/>
      <c r="J1548" s="823"/>
      <c r="K1548" s="823"/>
      <c r="L1548" s="823"/>
    </row>
    <row r="1549" spans="2:12" s="801" customFormat="1">
      <c r="B1549" s="823"/>
      <c r="C1549" s="823"/>
      <c r="D1549" s="823"/>
      <c r="E1549" s="823"/>
      <c r="F1549" s="823"/>
      <c r="G1549" s="823"/>
      <c r="H1549" s="823"/>
      <c r="I1549" s="823"/>
      <c r="J1549" s="823"/>
      <c r="K1549" s="823"/>
      <c r="L1549" s="823"/>
    </row>
    <row r="1550" spans="2:12" s="801" customFormat="1">
      <c r="B1550" s="823"/>
      <c r="C1550" s="823"/>
      <c r="D1550" s="823"/>
      <c r="E1550" s="823"/>
      <c r="F1550" s="823"/>
      <c r="G1550" s="823"/>
      <c r="H1550" s="823"/>
      <c r="I1550" s="823"/>
      <c r="J1550" s="823"/>
      <c r="K1550" s="823"/>
      <c r="L1550" s="823"/>
    </row>
    <row r="1551" spans="2:12" s="801" customFormat="1">
      <c r="B1551" s="823"/>
      <c r="C1551" s="823"/>
      <c r="D1551" s="823"/>
      <c r="E1551" s="823"/>
      <c r="F1551" s="823"/>
      <c r="G1551" s="823"/>
      <c r="H1551" s="823"/>
      <c r="I1551" s="823"/>
      <c r="J1551" s="823"/>
      <c r="K1551" s="823"/>
      <c r="L1551" s="823"/>
    </row>
    <row r="1552" spans="2:12" s="801" customFormat="1">
      <c r="B1552" s="823"/>
      <c r="C1552" s="823"/>
      <c r="D1552" s="823"/>
      <c r="E1552" s="823"/>
      <c r="F1552" s="823"/>
      <c r="G1552" s="823"/>
      <c r="H1552" s="823"/>
      <c r="I1552" s="823"/>
      <c r="J1552" s="823"/>
      <c r="K1552" s="823"/>
      <c r="L1552" s="823"/>
    </row>
    <row r="1553" spans="2:12" s="801" customFormat="1">
      <c r="B1553" s="823"/>
      <c r="C1553" s="823"/>
      <c r="D1553" s="823"/>
      <c r="E1553" s="823"/>
      <c r="F1553" s="823"/>
      <c r="G1553" s="823"/>
      <c r="H1553" s="823"/>
      <c r="I1553" s="823"/>
      <c r="J1553" s="823"/>
      <c r="K1553" s="823"/>
      <c r="L1553" s="823"/>
    </row>
    <row r="1554" spans="2:12" s="801" customFormat="1">
      <c r="B1554" s="823"/>
      <c r="C1554" s="823"/>
      <c r="D1554" s="823"/>
      <c r="E1554" s="823"/>
      <c r="F1554" s="823"/>
      <c r="G1554" s="823"/>
      <c r="H1554" s="823"/>
      <c r="I1554" s="823"/>
      <c r="J1554" s="823"/>
      <c r="K1554" s="823"/>
      <c r="L1554" s="823"/>
    </row>
    <row r="1555" spans="2:12" s="801" customFormat="1">
      <c r="B1555" s="823"/>
      <c r="C1555" s="823"/>
      <c r="D1555" s="823"/>
      <c r="E1555" s="823"/>
      <c r="F1555" s="823"/>
      <c r="G1555" s="823"/>
      <c r="H1555" s="823"/>
      <c r="I1555" s="823"/>
      <c r="J1555" s="823"/>
      <c r="K1555" s="823"/>
      <c r="L1555" s="823"/>
    </row>
    <row r="1556" spans="2:12" s="801" customFormat="1">
      <c r="B1556" s="823"/>
      <c r="C1556" s="823"/>
      <c r="D1556" s="823"/>
      <c r="E1556" s="823"/>
      <c r="F1556" s="823"/>
      <c r="G1556" s="823"/>
      <c r="H1556" s="823"/>
      <c r="I1556" s="823"/>
      <c r="J1556" s="823"/>
      <c r="K1556" s="823"/>
      <c r="L1556" s="823"/>
    </row>
    <row r="1557" spans="2:12" s="801" customFormat="1">
      <c r="B1557" s="823"/>
      <c r="C1557" s="823"/>
      <c r="D1557" s="823"/>
      <c r="E1557" s="823"/>
      <c r="F1557" s="823"/>
      <c r="G1557" s="823"/>
      <c r="H1557" s="823"/>
      <c r="I1557" s="823"/>
      <c r="J1557" s="823"/>
      <c r="K1557" s="823"/>
      <c r="L1557" s="823"/>
    </row>
    <row r="1558" spans="2:12" s="801" customFormat="1">
      <c r="B1558" s="823"/>
      <c r="C1558" s="823"/>
      <c r="D1558" s="823"/>
      <c r="E1558" s="823"/>
      <c r="F1558" s="823"/>
      <c r="G1558" s="823"/>
      <c r="H1558" s="823"/>
      <c r="I1558" s="823"/>
      <c r="J1558" s="823"/>
      <c r="K1558" s="823"/>
      <c r="L1558" s="823"/>
    </row>
    <row r="1559" spans="2:12" s="801" customFormat="1">
      <c r="B1559" s="823"/>
      <c r="C1559" s="823"/>
      <c r="D1559" s="823"/>
      <c r="E1559" s="823"/>
      <c r="F1559" s="823"/>
      <c r="G1559" s="823"/>
      <c r="H1559" s="823"/>
      <c r="I1559" s="823"/>
      <c r="J1559" s="823"/>
      <c r="K1559" s="823"/>
      <c r="L1559" s="823"/>
    </row>
    <row r="1560" spans="2:12" s="801" customFormat="1">
      <c r="B1560" s="823"/>
      <c r="C1560" s="823"/>
      <c r="D1560" s="823"/>
      <c r="E1560" s="823"/>
      <c r="F1560" s="823"/>
      <c r="G1560" s="823"/>
      <c r="H1560" s="823"/>
      <c r="I1560" s="823"/>
      <c r="J1560" s="823"/>
      <c r="K1560" s="823"/>
      <c r="L1560" s="823"/>
    </row>
    <row r="1561" spans="2:12" s="801" customFormat="1">
      <c r="B1561" s="823"/>
      <c r="C1561" s="823"/>
      <c r="D1561" s="823"/>
      <c r="E1561" s="823"/>
      <c r="F1561" s="823"/>
      <c r="G1561" s="823"/>
      <c r="H1561" s="823"/>
      <c r="I1561" s="823"/>
      <c r="J1561" s="823"/>
      <c r="K1561" s="823"/>
      <c r="L1561" s="823"/>
    </row>
    <row r="1562" spans="2:12" s="801" customFormat="1">
      <c r="B1562" s="823"/>
      <c r="C1562" s="823"/>
      <c r="D1562" s="823"/>
      <c r="E1562" s="823"/>
      <c r="F1562" s="823"/>
      <c r="G1562" s="823"/>
      <c r="H1562" s="823"/>
      <c r="I1562" s="823"/>
      <c r="J1562" s="823"/>
      <c r="K1562" s="823"/>
      <c r="L1562" s="823"/>
    </row>
    <row r="1563" spans="2:12" s="801" customFormat="1">
      <c r="B1563" s="823"/>
      <c r="C1563" s="823"/>
      <c r="D1563" s="823"/>
      <c r="E1563" s="823"/>
      <c r="F1563" s="823"/>
      <c r="G1563" s="823"/>
      <c r="H1563" s="823"/>
      <c r="I1563" s="823"/>
      <c r="J1563" s="823"/>
      <c r="K1563" s="823"/>
      <c r="L1563" s="823"/>
    </row>
    <row r="1564" spans="2:12" s="801" customFormat="1">
      <c r="B1564" s="823"/>
      <c r="C1564" s="823"/>
      <c r="D1564" s="823"/>
      <c r="E1564" s="823"/>
      <c r="F1564" s="823"/>
      <c r="G1564" s="823"/>
      <c r="H1564" s="823"/>
      <c r="I1564" s="823"/>
      <c r="J1564" s="823"/>
      <c r="K1564" s="823"/>
      <c r="L1564" s="823"/>
    </row>
    <row r="1565" spans="2:12" s="801" customFormat="1">
      <c r="B1565" s="823"/>
      <c r="C1565" s="823"/>
      <c r="D1565" s="823"/>
      <c r="E1565" s="823"/>
      <c r="F1565" s="823"/>
      <c r="G1565" s="823"/>
      <c r="H1565" s="823"/>
      <c r="I1565" s="823"/>
      <c r="J1565" s="823"/>
      <c r="K1565" s="823"/>
      <c r="L1565" s="823"/>
    </row>
    <row r="1566" spans="2:12" s="801" customFormat="1">
      <c r="B1566" s="823"/>
      <c r="C1566" s="823"/>
      <c r="D1566" s="823"/>
      <c r="E1566" s="823"/>
      <c r="F1566" s="823"/>
      <c r="G1566" s="823"/>
      <c r="H1566" s="823"/>
      <c r="I1566" s="823"/>
      <c r="J1566" s="823"/>
      <c r="K1566" s="823"/>
      <c r="L1566" s="823"/>
    </row>
    <row r="1567" spans="2:12" s="801" customFormat="1">
      <c r="B1567" s="823"/>
      <c r="C1567" s="823"/>
      <c r="D1567" s="823"/>
      <c r="E1567" s="823"/>
      <c r="F1567" s="823"/>
      <c r="G1567" s="823"/>
      <c r="H1567" s="823"/>
      <c r="I1567" s="823"/>
      <c r="J1567" s="823"/>
      <c r="K1567" s="823"/>
      <c r="L1567" s="823"/>
    </row>
    <row r="1568" spans="2:12" s="801" customFormat="1">
      <c r="B1568" s="823"/>
      <c r="C1568" s="823"/>
      <c r="D1568" s="823"/>
      <c r="E1568" s="823"/>
      <c r="F1568" s="823"/>
      <c r="G1568" s="823"/>
      <c r="H1568" s="823"/>
      <c r="I1568" s="823"/>
      <c r="J1568" s="823"/>
      <c r="K1568" s="823"/>
      <c r="L1568" s="823"/>
    </row>
    <row r="1569" spans="2:12" s="801" customFormat="1">
      <c r="B1569" s="823"/>
      <c r="C1569" s="823"/>
      <c r="D1569" s="823"/>
      <c r="E1569" s="823"/>
      <c r="F1569" s="823"/>
      <c r="G1569" s="823"/>
      <c r="H1569" s="823"/>
      <c r="I1569" s="823"/>
      <c r="J1569" s="823"/>
      <c r="K1569" s="823"/>
      <c r="L1569" s="823"/>
    </row>
    <row r="1570" spans="2:12" s="801" customFormat="1">
      <c r="B1570" s="823"/>
      <c r="C1570" s="823"/>
      <c r="D1570" s="823"/>
      <c r="E1570" s="823"/>
      <c r="F1570" s="823"/>
      <c r="G1570" s="823"/>
      <c r="H1570" s="823"/>
      <c r="I1570" s="823"/>
      <c r="J1570" s="823"/>
      <c r="K1570" s="823"/>
      <c r="L1570" s="823"/>
    </row>
    <row r="1571" spans="2:12" s="801" customFormat="1">
      <c r="B1571" s="823"/>
      <c r="C1571" s="823"/>
      <c r="D1571" s="823"/>
      <c r="E1571" s="823"/>
      <c r="F1571" s="823"/>
      <c r="G1571" s="823"/>
      <c r="H1571" s="823"/>
      <c r="I1571" s="823"/>
      <c r="J1571" s="823"/>
      <c r="K1571" s="823"/>
      <c r="L1571" s="823"/>
    </row>
    <row r="1572" spans="2:12" s="801" customFormat="1">
      <c r="B1572" s="823"/>
      <c r="C1572" s="823"/>
      <c r="D1572" s="823"/>
      <c r="E1572" s="823"/>
      <c r="F1572" s="823"/>
      <c r="G1572" s="823"/>
      <c r="H1572" s="823"/>
      <c r="I1572" s="823"/>
      <c r="J1572" s="823"/>
      <c r="K1572" s="823"/>
      <c r="L1572" s="823"/>
    </row>
    <row r="1573" spans="2:12" s="801" customFormat="1">
      <c r="B1573" s="823"/>
      <c r="C1573" s="823"/>
      <c r="D1573" s="823"/>
      <c r="E1573" s="823"/>
      <c r="F1573" s="823"/>
      <c r="G1573" s="823"/>
      <c r="H1573" s="823"/>
      <c r="I1573" s="823"/>
      <c r="J1573" s="823"/>
      <c r="K1573" s="823"/>
      <c r="L1573" s="823"/>
    </row>
    <row r="1574" spans="2:12" s="801" customFormat="1">
      <c r="B1574" s="823"/>
      <c r="C1574" s="823"/>
      <c r="D1574" s="823"/>
      <c r="E1574" s="823"/>
      <c r="F1574" s="823"/>
      <c r="G1574" s="823"/>
      <c r="H1574" s="823"/>
      <c r="I1574" s="823"/>
      <c r="J1574" s="823"/>
      <c r="K1574" s="823"/>
      <c r="L1574" s="823"/>
    </row>
    <row r="1575" spans="2:12" s="801" customFormat="1">
      <c r="B1575" s="823"/>
      <c r="C1575" s="823"/>
      <c r="D1575" s="823"/>
      <c r="E1575" s="823"/>
      <c r="F1575" s="823"/>
      <c r="G1575" s="823"/>
      <c r="H1575" s="823"/>
      <c r="I1575" s="823"/>
      <c r="J1575" s="823"/>
      <c r="K1575" s="823"/>
      <c r="L1575" s="823"/>
    </row>
    <row r="1576" spans="2:12" s="801" customFormat="1">
      <c r="B1576" s="823"/>
      <c r="C1576" s="823"/>
      <c r="D1576" s="823"/>
      <c r="E1576" s="823"/>
      <c r="F1576" s="823"/>
      <c r="G1576" s="823"/>
      <c r="H1576" s="823"/>
      <c r="I1576" s="823"/>
      <c r="J1576" s="823"/>
      <c r="K1576" s="823"/>
      <c r="L1576" s="823"/>
    </row>
    <row r="1577" spans="2:12" s="801" customFormat="1">
      <c r="B1577" s="823"/>
      <c r="C1577" s="823"/>
      <c r="D1577" s="823"/>
      <c r="E1577" s="823"/>
      <c r="F1577" s="823"/>
      <c r="G1577" s="823"/>
      <c r="H1577" s="823"/>
      <c r="I1577" s="823"/>
      <c r="J1577" s="823"/>
      <c r="K1577" s="823"/>
      <c r="L1577" s="823"/>
    </row>
    <row r="1578" spans="2:12" s="801" customFormat="1">
      <c r="B1578" s="823"/>
      <c r="C1578" s="823"/>
      <c r="D1578" s="823"/>
      <c r="E1578" s="823"/>
      <c r="F1578" s="823"/>
      <c r="G1578" s="823"/>
      <c r="H1578" s="823"/>
      <c r="I1578" s="823"/>
      <c r="J1578" s="823"/>
      <c r="K1578" s="823"/>
      <c r="L1578" s="823"/>
    </row>
    <row r="1579" spans="2:12" s="801" customFormat="1">
      <c r="B1579" s="823"/>
      <c r="C1579" s="823"/>
      <c r="D1579" s="823"/>
      <c r="E1579" s="823"/>
      <c r="F1579" s="823"/>
      <c r="G1579" s="823"/>
      <c r="H1579" s="823"/>
      <c r="I1579" s="823"/>
      <c r="J1579" s="823"/>
      <c r="K1579" s="823"/>
      <c r="L1579" s="823"/>
    </row>
    <row r="1580" spans="2:12" s="801" customFormat="1">
      <c r="B1580" s="823"/>
      <c r="C1580" s="823"/>
      <c r="D1580" s="823"/>
      <c r="E1580" s="823"/>
      <c r="F1580" s="823"/>
      <c r="G1580" s="823"/>
      <c r="H1580" s="823"/>
      <c r="I1580" s="823"/>
      <c r="J1580" s="823"/>
      <c r="K1580" s="823"/>
      <c r="L1580" s="823"/>
    </row>
    <row r="1581" spans="2:12" s="801" customFormat="1">
      <c r="B1581" s="823"/>
      <c r="C1581" s="823"/>
      <c r="D1581" s="823"/>
      <c r="E1581" s="823"/>
      <c r="F1581" s="823"/>
      <c r="G1581" s="823"/>
      <c r="H1581" s="823"/>
      <c r="I1581" s="823"/>
      <c r="J1581" s="823"/>
      <c r="K1581" s="823"/>
      <c r="L1581" s="823"/>
    </row>
    <row r="1582" spans="2:12" s="801" customFormat="1">
      <c r="B1582" s="823"/>
      <c r="C1582" s="823"/>
      <c r="D1582" s="823"/>
      <c r="E1582" s="823"/>
      <c r="F1582" s="823"/>
      <c r="G1582" s="823"/>
      <c r="H1582" s="823"/>
      <c r="I1582" s="823"/>
      <c r="J1582" s="823"/>
      <c r="K1582" s="823"/>
      <c r="L1582" s="823"/>
    </row>
    <row r="1583" spans="2:12" s="801" customFormat="1">
      <c r="B1583" s="823"/>
      <c r="C1583" s="823"/>
      <c r="D1583" s="823"/>
      <c r="E1583" s="823"/>
      <c r="F1583" s="823"/>
      <c r="G1583" s="823"/>
      <c r="H1583" s="823"/>
      <c r="I1583" s="823"/>
      <c r="J1583" s="823"/>
      <c r="K1583" s="823"/>
      <c r="L1583" s="823"/>
    </row>
    <row r="1584" spans="2:12" s="801" customFormat="1">
      <c r="B1584" s="823"/>
      <c r="C1584" s="823"/>
      <c r="D1584" s="823"/>
      <c r="E1584" s="823"/>
      <c r="F1584" s="823"/>
      <c r="G1584" s="823"/>
      <c r="H1584" s="823"/>
      <c r="I1584" s="823"/>
      <c r="J1584" s="823"/>
      <c r="K1584" s="823"/>
      <c r="L1584" s="823"/>
    </row>
    <row r="1585" spans="2:12" s="801" customFormat="1">
      <c r="B1585" s="823"/>
      <c r="C1585" s="823"/>
      <c r="D1585" s="823"/>
      <c r="E1585" s="823"/>
      <c r="F1585" s="823"/>
      <c r="G1585" s="823"/>
      <c r="H1585" s="823"/>
      <c r="I1585" s="823"/>
      <c r="J1585" s="823"/>
      <c r="K1585" s="823"/>
      <c r="L1585" s="823"/>
    </row>
    <row r="1586" spans="2:12" s="801" customFormat="1">
      <c r="B1586" s="823"/>
      <c r="C1586" s="823"/>
      <c r="D1586" s="823"/>
      <c r="E1586" s="823"/>
      <c r="F1586" s="823"/>
      <c r="G1586" s="823"/>
      <c r="H1586" s="823"/>
      <c r="I1586" s="823"/>
      <c r="J1586" s="823"/>
      <c r="K1586" s="823"/>
      <c r="L1586" s="823"/>
    </row>
    <row r="1587" spans="2:12" s="801" customFormat="1">
      <c r="B1587" s="823"/>
      <c r="C1587" s="823"/>
      <c r="D1587" s="823"/>
      <c r="E1587" s="823"/>
      <c r="F1587" s="823"/>
      <c r="G1587" s="823"/>
      <c r="H1587" s="823"/>
      <c r="I1587" s="823"/>
      <c r="J1587" s="823"/>
      <c r="K1587" s="823"/>
      <c r="L1587" s="823"/>
    </row>
    <row r="1588" spans="2:12" s="801" customFormat="1">
      <c r="B1588" s="823"/>
      <c r="C1588" s="823"/>
      <c r="D1588" s="823"/>
      <c r="E1588" s="823"/>
      <c r="F1588" s="823"/>
      <c r="G1588" s="823"/>
      <c r="H1588" s="823"/>
      <c r="I1588" s="823"/>
      <c r="J1588" s="823"/>
      <c r="K1588" s="823"/>
      <c r="L1588" s="823"/>
    </row>
    <row r="1589" spans="2:12" s="801" customFormat="1">
      <c r="B1589" s="823"/>
      <c r="C1589" s="823"/>
      <c r="D1589" s="823"/>
      <c r="E1589" s="823"/>
      <c r="F1589" s="823"/>
      <c r="G1589" s="823"/>
      <c r="H1589" s="823"/>
      <c r="I1589" s="823"/>
      <c r="J1589" s="823"/>
      <c r="K1589" s="823"/>
      <c r="L1589" s="823"/>
    </row>
    <row r="1590" spans="2:12" s="801" customFormat="1">
      <c r="B1590" s="823"/>
      <c r="C1590" s="823"/>
      <c r="D1590" s="823"/>
      <c r="E1590" s="823"/>
      <c r="F1590" s="823"/>
      <c r="G1590" s="823"/>
      <c r="H1590" s="823"/>
      <c r="I1590" s="823"/>
      <c r="J1590" s="823"/>
      <c r="K1590" s="823"/>
      <c r="L1590" s="823"/>
    </row>
    <row r="1591" spans="2:12" s="801" customFormat="1">
      <c r="B1591" s="823"/>
      <c r="C1591" s="823"/>
      <c r="D1591" s="823"/>
      <c r="E1591" s="823"/>
      <c r="F1591" s="823"/>
      <c r="G1591" s="823"/>
      <c r="H1591" s="823"/>
      <c r="I1591" s="823"/>
      <c r="J1591" s="823"/>
      <c r="K1591" s="823"/>
      <c r="L1591" s="823"/>
    </row>
    <row r="1592" spans="2:12" s="801" customFormat="1">
      <c r="B1592" s="823"/>
      <c r="C1592" s="823"/>
      <c r="D1592" s="823"/>
      <c r="E1592" s="823"/>
      <c r="F1592" s="823"/>
      <c r="G1592" s="823"/>
      <c r="H1592" s="823"/>
      <c r="I1592" s="823"/>
      <c r="J1592" s="823"/>
      <c r="K1592" s="823"/>
      <c r="L1592" s="823"/>
    </row>
    <row r="1593" spans="2:12" s="801" customFormat="1">
      <c r="B1593" s="823"/>
      <c r="C1593" s="823"/>
      <c r="D1593" s="823"/>
      <c r="E1593" s="823"/>
      <c r="F1593" s="823"/>
      <c r="G1593" s="823"/>
      <c r="H1593" s="823"/>
      <c r="I1593" s="823"/>
      <c r="J1593" s="823"/>
      <c r="K1593" s="823"/>
      <c r="L1593" s="823"/>
    </row>
    <row r="1594" spans="2:12" s="801" customFormat="1">
      <c r="B1594" s="823"/>
      <c r="C1594" s="823"/>
      <c r="D1594" s="823"/>
      <c r="E1594" s="823"/>
      <c r="F1594" s="823"/>
      <c r="G1594" s="823"/>
      <c r="H1594" s="823"/>
      <c r="I1594" s="823"/>
      <c r="J1594" s="823"/>
      <c r="K1594" s="823"/>
      <c r="L1594" s="823"/>
    </row>
    <row r="1595" spans="2:12" s="801" customFormat="1">
      <c r="B1595" s="823"/>
      <c r="C1595" s="823"/>
      <c r="D1595" s="823"/>
      <c r="E1595" s="823"/>
      <c r="F1595" s="823"/>
      <c r="G1595" s="823"/>
      <c r="H1595" s="823"/>
      <c r="I1595" s="823"/>
      <c r="J1595" s="823"/>
      <c r="K1595" s="823"/>
      <c r="L1595" s="823"/>
    </row>
    <row r="1596" spans="2:12" s="801" customFormat="1">
      <c r="B1596" s="823"/>
      <c r="C1596" s="823"/>
      <c r="D1596" s="823"/>
      <c r="E1596" s="823"/>
      <c r="F1596" s="823"/>
      <c r="G1596" s="823"/>
      <c r="H1596" s="823"/>
      <c r="I1596" s="823"/>
      <c r="J1596" s="823"/>
      <c r="K1596" s="823"/>
      <c r="L1596" s="823"/>
    </row>
    <row r="1597" spans="2:12" s="801" customFormat="1">
      <c r="B1597" s="823"/>
      <c r="C1597" s="823"/>
      <c r="D1597" s="823"/>
      <c r="E1597" s="823"/>
      <c r="F1597" s="823"/>
      <c r="G1597" s="823"/>
      <c r="H1597" s="823"/>
      <c r="I1597" s="823"/>
      <c r="J1597" s="823"/>
      <c r="K1597" s="823"/>
      <c r="L1597" s="823"/>
    </row>
    <row r="1598" spans="2:12" s="801" customFormat="1">
      <c r="B1598" s="823"/>
      <c r="C1598" s="823"/>
      <c r="D1598" s="823"/>
      <c r="E1598" s="823"/>
      <c r="F1598" s="823"/>
      <c r="G1598" s="823"/>
      <c r="H1598" s="823"/>
      <c r="I1598" s="823"/>
      <c r="J1598" s="823"/>
      <c r="K1598" s="823"/>
      <c r="L1598" s="823"/>
    </row>
    <row r="1599" spans="2:12" s="801" customFormat="1">
      <c r="B1599" s="823"/>
      <c r="C1599" s="823"/>
      <c r="D1599" s="823"/>
      <c r="E1599" s="823"/>
      <c r="F1599" s="823"/>
      <c r="G1599" s="823"/>
      <c r="H1599" s="823"/>
      <c r="I1599" s="823"/>
      <c r="J1599" s="823"/>
      <c r="K1599" s="823"/>
      <c r="L1599" s="823"/>
    </row>
    <row r="1600" spans="2:12" s="801" customFormat="1">
      <c r="B1600" s="823"/>
      <c r="C1600" s="823"/>
      <c r="D1600" s="823"/>
      <c r="E1600" s="823"/>
      <c r="F1600" s="823"/>
      <c r="G1600" s="823"/>
      <c r="H1600" s="823"/>
      <c r="I1600" s="823"/>
      <c r="J1600" s="823"/>
      <c r="K1600" s="823"/>
      <c r="L1600" s="823"/>
    </row>
    <row r="1601" spans="2:12" s="801" customFormat="1">
      <c r="B1601" s="823"/>
      <c r="C1601" s="823"/>
      <c r="D1601" s="823"/>
      <c r="E1601" s="823"/>
      <c r="F1601" s="823"/>
      <c r="G1601" s="823"/>
      <c r="H1601" s="823"/>
      <c r="I1601" s="823"/>
      <c r="J1601" s="823"/>
      <c r="K1601" s="823"/>
      <c r="L1601" s="823"/>
    </row>
    <row r="1602" spans="2:12" s="801" customFormat="1">
      <c r="B1602" s="823"/>
      <c r="C1602" s="823"/>
      <c r="D1602" s="823"/>
      <c r="E1602" s="823"/>
      <c r="F1602" s="823"/>
      <c r="G1602" s="823"/>
      <c r="H1602" s="823"/>
      <c r="I1602" s="823"/>
      <c r="J1602" s="823"/>
      <c r="K1602" s="823"/>
      <c r="L1602" s="823"/>
    </row>
    <row r="1603" spans="2:12" s="801" customFormat="1">
      <c r="B1603" s="823"/>
      <c r="C1603" s="823"/>
      <c r="D1603" s="823"/>
      <c r="E1603" s="823"/>
      <c r="F1603" s="823"/>
      <c r="G1603" s="823"/>
      <c r="H1603" s="823"/>
      <c r="I1603" s="823"/>
      <c r="J1603" s="823"/>
      <c r="K1603" s="823"/>
      <c r="L1603" s="823"/>
    </row>
    <row r="1604" spans="2:12" s="801" customFormat="1">
      <c r="B1604" s="823"/>
      <c r="C1604" s="823"/>
      <c r="D1604" s="823"/>
      <c r="E1604" s="823"/>
      <c r="F1604" s="823"/>
      <c r="G1604" s="823"/>
      <c r="H1604" s="823"/>
      <c r="I1604" s="823"/>
      <c r="J1604" s="823"/>
      <c r="K1604" s="823"/>
      <c r="L1604" s="823"/>
    </row>
    <row r="1605" spans="2:12" s="801" customFormat="1">
      <c r="B1605" s="823"/>
      <c r="C1605" s="823"/>
      <c r="D1605" s="823"/>
      <c r="E1605" s="823"/>
      <c r="F1605" s="823"/>
      <c r="G1605" s="823"/>
      <c r="H1605" s="823"/>
      <c r="I1605" s="823"/>
      <c r="J1605" s="823"/>
      <c r="K1605" s="823"/>
      <c r="L1605" s="823"/>
    </row>
    <row r="1606" spans="2:12" s="801" customFormat="1">
      <c r="B1606" s="823"/>
      <c r="C1606" s="823"/>
      <c r="D1606" s="823"/>
      <c r="E1606" s="823"/>
      <c r="F1606" s="823"/>
      <c r="G1606" s="823"/>
      <c r="H1606" s="823"/>
      <c r="I1606" s="823"/>
      <c r="J1606" s="823"/>
      <c r="K1606" s="823"/>
      <c r="L1606" s="823"/>
    </row>
    <row r="1607" spans="2:12" s="801" customFormat="1">
      <c r="B1607" s="823"/>
      <c r="C1607" s="823"/>
      <c r="D1607" s="823"/>
      <c r="E1607" s="823"/>
      <c r="F1607" s="823"/>
      <c r="G1607" s="823"/>
      <c r="H1607" s="823"/>
      <c r="I1607" s="823"/>
      <c r="J1607" s="823"/>
      <c r="K1607" s="823"/>
      <c r="L1607" s="823"/>
    </row>
    <row r="1608" spans="2:12" s="801" customFormat="1">
      <c r="B1608" s="823"/>
      <c r="C1608" s="823"/>
      <c r="D1608" s="823"/>
      <c r="E1608" s="823"/>
      <c r="F1608" s="823"/>
      <c r="G1608" s="823"/>
      <c r="H1608" s="823"/>
      <c r="I1608" s="823"/>
      <c r="J1608" s="823"/>
      <c r="K1608" s="823"/>
      <c r="L1608" s="823"/>
    </row>
    <row r="1609" spans="2:12" s="801" customFormat="1">
      <c r="B1609" s="823"/>
      <c r="C1609" s="823"/>
      <c r="D1609" s="823"/>
      <c r="E1609" s="823"/>
      <c r="F1609" s="823"/>
      <c r="G1609" s="823"/>
      <c r="H1609" s="823"/>
      <c r="I1609" s="823"/>
      <c r="J1609" s="823"/>
      <c r="K1609" s="823"/>
      <c r="L1609" s="823"/>
    </row>
    <row r="1610" spans="2:12" s="801" customFormat="1">
      <c r="B1610" s="823"/>
      <c r="C1610" s="823"/>
      <c r="D1610" s="823"/>
      <c r="E1610" s="823"/>
      <c r="F1610" s="823"/>
      <c r="G1610" s="823"/>
      <c r="H1610" s="823"/>
      <c r="I1610" s="823"/>
      <c r="J1610" s="823"/>
      <c r="K1610" s="823"/>
      <c r="L1610" s="823"/>
    </row>
    <row r="1611" spans="2:12" s="801" customFormat="1">
      <c r="B1611" s="823"/>
      <c r="C1611" s="823"/>
      <c r="D1611" s="823"/>
      <c r="E1611" s="823"/>
      <c r="F1611" s="823"/>
      <c r="G1611" s="823"/>
      <c r="H1611" s="823"/>
      <c r="I1611" s="823"/>
      <c r="J1611" s="823"/>
      <c r="K1611" s="823"/>
      <c r="L1611" s="823"/>
    </row>
    <row r="1612" spans="2:12" s="801" customFormat="1">
      <c r="B1612" s="823"/>
      <c r="C1612" s="823"/>
      <c r="D1612" s="823"/>
      <c r="E1612" s="823"/>
      <c r="F1612" s="823"/>
      <c r="G1612" s="823"/>
      <c r="H1612" s="823"/>
      <c r="I1612" s="823"/>
      <c r="J1612" s="823"/>
      <c r="K1612" s="823"/>
      <c r="L1612" s="823"/>
    </row>
    <row r="1613" spans="2:12" s="801" customFormat="1">
      <c r="B1613" s="823"/>
      <c r="C1613" s="823"/>
      <c r="D1613" s="823"/>
      <c r="E1613" s="823"/>
      <c r="F1613" s="823"/>
      <c r="G1613" s="823"/>
      <c r="H1613" s="823"/>
      <c r="I1613" s="823"/>
      <c r="J1613" s="823"/>
      <c r="K1613" s="823"/>
      <c r="L1613" s="823"/>
    </row>
    <row r="1614" spans="2:12" s="801" customFormat="1">
      <c r="B1614" s="823"/>
      <c r="C1614" s="823"/>
      <c r="D1614" s="823"/>
      <c r="E1614" s="823"/>
      <c r="F1614" s="823"/>
      <c r="G1614" s="823"/>
      <c r="H1614" s="823"/>
      <c r="I1614" s="823"/>
      <c r="J1614" s="823"/>
      <c r="K1614" s="823"/>
      <c r="L1614" s="823"/>
    </row>
    <row r="1615" spans="2:12" s="801" customFormat="1">
      <c r="B1615" s="823"/>
      <c r="C1615" s="823"/>
      <c r="D1615" s="823"/>
      <c r="E1615" s="823"/>
      <c r="F1615" s="823"/>
      <c r="G1615" s="823"/>
      <c r="H1615" s="823"/>
      <c r="I1615" s="823"/>
      <c r="J1615" s="823"/>
      <c r="K1615" s="823"/>
      <c r="L1615" s="823"/>
    </row>
    <row r="1616" spans="2:12" s="801" customFormat="1">
      <c r="B1616" s="823"/>
      <c r="C1616" s="823"/>
      <c r="D1616" s="823"/>
      <c r="E1616" s="823"/>
      <c r="F1616" s="823"/>
      <c r="G1616" s="823"/>
      <c r="H1616" s="823"/>
      <c r="I1616" s="823"/>
      <c r="J1616" s="823"/>
      <c r="K1616" s="823"/>
      <c r="L1616" s="823"/>
    </row>
    <row r="1617" spans="2:12" s="801" customFormat="1">
      <c r="B1617" s="823"/>
      <c r="C1617" s="823"/>
      <c r="D1617" s="823"/>
      <c r="E1617" s="823"/>
      <c r="F1617" s="823"/>
      <c r="G1617" s="823"/>
      <c r="H1617" s="823"/>
      <c r="I1617" s="823"/>
      <c r="J1617" s="823"/>
      <c r="K1617" s="823"/>
      <c r="L1617" s="823"/>
    </row>
    <row r="1618" spans="2:12" s="801" customFormat="1">
      <c r="B1618" s="823"/>
      <c r="C1618" s="823"/>
      <c r="D1618" s="823"/>
      <c r="E1618" s="823"/>
      <c r="F1618" s="823"/>
      <c r="G1618" s="823"/>
      <c r="H1618" s="823"/>
      <c r="I1618" s="823"/>
      <c r="J1618" s="823"/>
      <c r="K1618" s="823"/>
      <c r="L1618" s="823"/>
    </row>
    <row r="1619" spans="2:12" s="801" customFormat="1">
      <c r="B1619" s="823"/>
      <c r="C1619" s="823"/>
      <c r="D1619" s="823"/>
      <c r="E1619" s="823"/>
      <c r="F1619" s="823"/>
      <c r="G1619" s="823"/>
      <c r="H1619" s="823"/>
      <c r="I1619" s="823"/>
      <c r="J1619" s="823"/>
      <c r="K1619" s="823"/>
      <c r="L1619" s="823"/>
    </row>
    <row r="1620" spans="2:12" s="801" customFormat="1">
      <c r="B1620" s="823"/>
      <c r="C1620" s="823"/>
      <c r="D1620" s="823"/>
      <c r="E1620" s="823"/>
      <c r="F1620" s="823"/>
      <c r="G1620" s="823"/>
      <c r="H1620" s="823"/>
      <c r="I1620" s="823"/>
      <c r="J1620" s="823"/>
      <c r="K1620" s="823"/>
      <c r="L1620" s="823"/>
    </row>
    <row r="1621" spans="2:12" s="801" customFormat="1">
      <c r="B1621" s="823"/>
      <c r="C1621" s="823"/>
      <c r="D1621" s="823"/>
      <c r="E1621" s="823"/>
      <c r="F1621" s="823"/>
      <c r="G1621" s="823"/>
      <c r="H1621" s="823"/>
      <c r="I1621" s="823"/>
      <c r="J1621" s="823"/>
      <c r="K1621" s="823"/>
      <c r="L1621" s="823"/>
    </row>
    <row r="1622" spans="2:12" s="801" customFormat="1">
      <c r="B1622" s="823"/>
      <c r="C1622" s="823"/>
      <c r="D1622" s="823"/>
      <c r="E1622" s="823"/>
      <c r="F1622" s="823"/>
      <c r="G1622" s="823"/>
      <c r="H1622" s="823"/>
      <c r="I1622" s="823"/>
      <c r="J1622" s="823"/>
      <c r="K1622" s="823"/>
      <c r="L1622" s="823"/>
    </row>
    <row r="1623" spans="2:12" s="801" customFormat="1">
      <c r="B1623" s="823"/>
      <c r="C1623" s="823"/>
      <c r="D1623" s="823"/>
      <c r="E1623" s="823"/>
      <c r="F1623" s="823"/>
      <c r="G1623" s="823"/>
      <c r="H1623" s="823"/>
      <c r="I1623" s="823"/>
      <c r="J1623" s="823"/>
      <c r="K1623" s="823"/>
      <c r="L1623" s="823"/>
    </row>
    <row r="1624" spans="2:12" s="801" customFormat="1">
      <c r="B1624" s="823"/>
      <c r="C1624" s="823"/>
      <c r="D1624" s="823"/>
      <c r="E1624" s="823"/>
      <c r="F1624" s="823"/>
      <c r="G1624" s="823"/>
      <c r="H1624" s="823"/>
      <c r="I1624" s="823"/>
      <c r="J1624" s="823"/>
      <c r="K1624" s="823"/>
      <c r="L1624" s="823"/>
    </row>
    <row r="1625" spans="2:12" s="801" customFormat="1">
      <c r="B1625" s="823"/>
      <c r="C1625" s="823"/>
      <c r="D1625" s="823"/>
      <c r="E1625" s="823"/>
      <c r="F1625" s="823"/>
      <c r="G1625" s="823"/>
      <c r="H1625" s="823"/>
      <c r="I1625" s="823"/>
      <c r="J1625" s="823"/>
      <c r="K1625" s="823"/>
      <c r="L1625" s="823"/>
    </row>
    <row r="1626" spans="2:12" s="801" customFormat="1">
      <c r="B1626" s="823"/>
      <c r="C1626" s="823"/>
      <c r="D1626" s="823"/>
      <c r="E1626" s="823"/>
      <c r="F1626" s="823"/>
      <c r="G1626" s="823"/>
      <c r="H1626" s="823"/>
      <c r="I1626" s="823"/>
      <c r="J1626" s="823"/>
      <c r="K1626" s="823"/>
      <c r="L1626" s="823"/>
    </row>
    <row r="1627" spans="2:12" s="801" customFormat="1">
      <c r="B1627" s="823"/>
      <c r="C1627" s="823"/>
      <c r="D1627" s="823"/>
      <c r="E1627" s="823"/>
      <c r="F1627" s="823"/>
      <c r="G1627" s="823"/>
      <c r="H1627" s="823"/>
      <c r="I1627" s="823"/>
      <c r="J1627" s="823"/>
      <c r="K1627" s="823"/>
      <c r="L1627" s="823"/>
    </row>
    <row r="1628" spans="2:12" s="801" customFormat="1">
      <c r="B1628" s="823"/>
      <c r="C1628" s="823"/>
      <c r="D1628" s="823"/>
      <c r="E1628" s="823"/>
      <c r="F1628" s="823"/>
      <c r="G1628" s="823"/>
      <c r="H1628" s="823"/>
      <c r="I1628" s="823"/>
      <c r="J1628" s="823"/>
      <c r="K1628" s="823"/>
      <c r="L1628" s="823"/>
    </row>
    <row r="1629" spans="2:12" s="801" customFormat="1">
      <c r="B1629" s="823"/>
      <c r="C1629" s="823"/>
      <c r="D1629" s="823"/>
      <c r="E1629" s="823"/>
      <c r="F1629" s="823"/>
      <c r="G1629" s="823"/>
      <c r="H1629" s="823"/>
      <c r="I1629" s="823"/>
      <c r="J1629" s="823"/>
      <c r="K1629" s="823"/>
      <c r="L1629" s="823"/>
    </row>
    <row r="1630" spans="2:12" s="801" customFormat="1">
      <c r="B1630" s="823"/>
      <c r="C1630" s="823"/>
      <c r="D1630" s="823"/>
      <c r="E1630" s="823"/>
      <c r="F1630" s="823"/>
      <c r="G1630" s="823"/>
      <c r="H1630" s="823"/>
      <c r="I1630" s="823"/>
      <c r="J1630" s="823"/>
      <c r="K1630" s="823"/>
      <c r="L1630" s="823"/>
    </row>
    <row r="1631" spans="2:12" s="801" customFormat="1">
      <c r="B1631" s="823"/>
      <c r="C1631" s="823"/>
      <c r="D1631" s="823"/>
      <c r="E1631" s="823"/>
      <c r="F1631" s="823"/>
      <c r="G1631" s="823"/>
      <c r="H1631" s="823"/>
      <c r="I1631" s="823"/>
      <c r="J1631" s="823"/>
      <c r="K1631" s="823"/>
      <c r="L1631" s="823"/>
    </row>
    <row r="1632" spans="2:12" s="801" customFormat="1">
      <c r="B1632" s="823"/>
      <c r="C1632" s="823"/>
      <c r="D1632" s="823"/>
      <c r="E1632" s="823"/>
      <c r="F1632" s="823"/>
      <c r="G1632" s="823"/>
      <c r="H1632" s="823"/>
      <c r="I1632" s="823"/>
      <c r="J1632" s="823"/>
      <c r="K1632" s="823"/>
      <c r="L1632" s="823"/>
    </row>
    <row r="1633" spans="2:12" s="801" customFormat="1">
      <c r="B1633" s="823"/>
      <c r="C1633" s="823"/>
      <c r="D1633" s="823"/>
      <c r="E1633" s="823"/>
      <c r="F1633" s="823"/>
      <c r="G1633" s="823"/>
      <c r="H1633" s="823"/>
      <c r="I1633" s="823"/>
      <c r="J1633" s="823"/>
      <c r="K1633" s="823"/>
      <c r="L1633" s="823"/>
    </row>
    <row r="1634" spans="2:12" s="801" customFormat="1">
      <c r="B1634" s="823"/>
      <c r="C1634" s="823"/>
      <c r="D1634" s="823"/>
      <c r="E1634" s="823"/>
      <c r="F1634" s="823"/>
      <c r="G1634" s="823"/>
      <c r="H1634" s="823"/>
      <c r="I1634" s="823"/>
      <c r="J1634" s="823"/>
      <c r="K1634" s="823"/>
      <c r="L1634" s="823"/>
    </row>
    <row r="1635" spans="2:12" s="801" customFormat="1">
      <c r="B1635" s="823"/>
      <c r="C1635" s="823"/>
      <c r="D1635" s="823"/>
      <c r="E1635" s="823"/>
      <c r="F1635" s="823"/>
      <c r="G1635" s="823"/>
      <c r="H1635" s="823"/>
      <c r="I1635" s="823"/>
      <c r="J1635" s="823"/>
      <c r="K1635" s="823"/>
      <c r="L1635" s="823"/>
    </row>
    <row r="1636" spans="2:12" s="801" customFormat="1">
      <c r="B1636" s="823"/>
      <c r="C1636" s="823"/>
      <c r="D1636" s="823"/>
      <c r="E1636" s="823"/>
      <c r="F1636" s="823"/>
      <c r="G1636" s="823"/>
      <c r="H1636" s="823"/>
      <c r="I1636" s="823"/>
      <c r="J1636" s="823"/>
      <c r="K1636" s="823"/>
      <c r="L1636" s="823"/>
    </row>
    <row r="1637" spans="2:12" s="801" customFormat="1">
      <c r="B1637" s="823"/>
      <c r="C1637" s="823"/>
      <c r="D1637" s="823"/>
      <c r="E1637" s="823"/>
      <c r="F1637" s="823"/>
      <c r="G1637" s="823"/>
      <c r="H1637" s="823"/>
      <c r="I1637" s="823"/>
      <c r="J1637" s="823"/>
      <c r="K1637" s="823"/>
      <c r="L1637" s="823"/>
    </row>
    <row r="1638" spans="2:12" s="801" customFormat="1">
      <c r="B1638" s="823"/>
      <c r="C1638" s="823"/>
      <c r="D1638" s="823"/>
      <c r="E1638" s="823"/>
      <c r="F1638" s="823"/>
      <c r="G1638" s="823"/>
      <c r="H1638" s="823"/>
      <c r="I1638" s="823"/>
      <c r="J1638" s="823"/>
      <c r="K1638" s="823"/>
      <c r="L1638" s="823"/>
    </row>
    <row r="1639" spans="2:12" s="801" customFormat="1">
      <c r="B1639" s="823"/>
      <c r="C1639" s="823"/>
      <c r="D1639" s="823"/>
      <c r="E1639" s="823"/>
      <c r="F1639" s="823"/>
      <c r="G1639" s="823"/>
      <c r="H1639" s="823"/>
      <c r="I1639" s="823"/>
      <c r="J1639" s="823"/>
      <c r="K1639" s="823"/>
      <c r="L1639" s="823"/>
    </row>
    <row r="1640" spans="2:12" s="801" customFormat="1">
      <c r="B1640" s="823"/>
      <c r="C1640" s="823"/>
      <c r="D1640" s="823"/>
      <c r="E1640" s="823"/>
      <c r="F1640" s="823"/>
      <c r="G1640" s="823"/>
      <c r="H1640" s="823"/>
      <c r="I1640" s="823"/>
      <c r="J1640" s="823"/>
      <c r="K1640" s="823"/>
      <c r="L1640" s="823"/>
    </row>
    <row r="1641" spans="2:12" s="801" customFormat="1">
      <c r="B1641" s="823"/>
      <c r="C1641" s="823"/>
      <c r="D1641" s="823"/>
      <c r="E1641" s="823"/>
      <c r="F1641" s="823"/>
      <c r="G1641" s="823"/>
      <c r="H1641" s="823"/>
      <c r="I1641" s="823"/>
      <c r="J1641" s="823"/>
      <c r="K1641" s="823"/>
      <c r="L1641" s="823"/>
    </row>
    <row r="1642" spans="2:12" s="801" customFormat="1">
      <c r="B1642" s="823"/>
      <c r="C1642" s="823"/>
      <c r="D1642" s="823"/>
      <c r="E1642" s="823"/>
      <c r="F1642" s="823"/>
      <c r="G1642" s="823"/>
      <c r="H1642" s="823"/>
      <c r="I1642" s="823"/>
      <c r="J1642" s="823"/>
      <c r="K1642" s="823"/>
      <c r="L1642" s="823"/>
    </row>
    <row r="1643" spans="2:12" s="801" customFormat="1">
      <c r="B1643" s="823"/>
      <c r="C1643" s="823"/>
      <c r="D1643" s="823"/>
      <c r="E1643" s="823"/>
      <c r="F1643" s="823"/>
      <c r="G1643" s="823"/>
      <c r="H1643" s="823"/>
      <c r="I1643" s="823"/>
      <c r="J1643" s="823"/>
      <c r="K1643" s="823"/>
      <c r="L1643" s="823"/>
    </row>
    <row r="1644" spans="2:12" s="801" customFormat="1">
      <c r="B1644" s="823"/>
      <c r="C1644" s="823"/>
      <c r="D1644" s="823"/>
      <c r="E1644" s="823"/>
      <c r="F1644" s="823"/>
      <c r="G1644" s="823"/>
      <c r="H1644" s="823"/>
      <c r="I1644" s="823"/>
      <c r="J1644" s="823"/>
      <c r="K1644" s="823"/>
      <c r="L1644" s="823"/>
    </row>
    <row r="1645" spans="2:12" s="801" customFormat="1">
      <c r="B1645" s="823"/>
      <c r="C1645" s="823"/>
      <c r="D1645" s="823"/>
      <c r="E1645" s="823"/>
      <c r="F1645" s="823"/>
      <c r="G1645" s="823"/>
      <c r="H1645" s="823"/>
      <c r="I1645" s="823"/>
      <c r="J1645" s="823"/>
      <c r="K1645" s="823"/>
      <c r="L1645" s="823"/>
    </row>
    <row r="1646" spans="2:12" s="801" customFormat="1">
      <c r="B1646" s="823"/>
      <c r="C1646" s="823"/>
      <c r="D1646" s="823"/>
      <c r="E1646" s="823"/>
      <c r="F1646" s="823"/>
      <c r="G1646" s="823"/>
      <c r="H1646" s="823"/>
      <c r="I1646" s="823"/>
      <c r="J1646" s="823"/>
      <c r="K1646" s="823"/>
      <c r="L1646" s="823"/>
    </row>
    <row r="1647" spans="2:12" s="801" customFormat="1">
      <c r="B1647" s="823"/>
      <c r="C1647" s="823"/>
      <c r="D1647" s="823"/>
      <c r="E1647" s="823"/>
      <c r="F1647" s="823"/>
      <c r="G1647" s="823"/>
      <c r="H1647" s="823"/>
      <c r="I1647" s="823"/>
      <c r="J1647" s="823"/>
      <c r="K1647" s="823"/>
      <c r="L1647" s="823"/>
    </row>
    <row r="1648" spans="2:12" s="801" customFormat="1">
      <c r="B1648" s="823"/>
      <c r="C1648" s="823"/>
      <c r="D1648" s="823"/>
      <c r="E1648" s="823"/>
      <c r="F1648" s="823"/>
      <c r="G1648" s="823"/>
      <c r="H1648" s="823"/>
      <c r="I1648" s="823"/>
      <c r="J1648" s="823"/>
      <c r="K1648" s="823"/>
      <c r="L1648" s="823"/>
    </row>
    <row r="1649" spans="2:12" s="801" customFormat="1">
      <c r="B1649" s="823"/>
      <c r="C1649" s="823"/>
      <c r="D1649" s="823"/>
      <c r="E1649" s="823"/>
      <c r="F1649" s="823"/>
      <c r="G1649" s="823"/>
      <c r="H1649" s="823"/>
      <c r="I1649" s="823"/>
      <c r="J1649" s="823"/>
      <c r="K1649" s="823"/>
      <c r="L1649" s="823"/>
    </row>
    <row r="1650" spans="2:12" s="801" customFormat="1">
      <c r="B1650" s="823"/>
      <c r="C1650" s="823"/>
      <c r="D1650" s="823"/>
      <c r="E1650" s="823"/>
      <c r="F1650" s="823"/>
      <c r="G1650" s="823"/>
      <c r="H1650" s="823"/>
      <c r="I1650" s="823"/>
      <c r="J1650" s="823"/>
      <c r="K1650" s="823"/>
      <c r="L1650" s="823"/>
    </row>
    <row r="1651" spans="2:12" s="801" customFormat="1">
      <c r="B1651" s="823"/>
      <c r="C1651" s="823"/>
      <c r="D1651" s="823"/>
      <c r="E1651" s="823"/>
      <c r="F1651" s="823"/>
      <c r="G1651" s="823"/>
      <c r="H1651" s="823"/>
      <c r="I1651" s="823"/>
      <c r="J1651" s="823"/>
      <c r="K1651" s="823"/>
      <c r="L1651" s="823"/>
    </row>
    <row r="1652" spans="2:12" s="801" customFormat="1">
      <c r="B1652" s="823"/>
      <c r="C1652" s="823"/>
      <c r="D1652" s="823"/>
      <c r="E1652" s="823"/>
      <c r="F1652" s="823"/>
      <c r="G1652" s="823"/>
      <c r="H1652" s="823"/>
      <c r="I1652" s="823"/>
      <c r="J1652" s="823"/>
      <c r="K1652" s="823"/>
      <c r="L1652" s="823"/>
    </row>
    <row r="1653" spans="2:12" s="801" customFormat="1">
      <c r="B1653" s="823"/>
      <c r="C1653" s="823"/>
      <c r="D1653" s="823"/>
      <c r="E1653" s="823"/>
      <c r="F1653" s="823"/>
      <c r="G1653" s="823"/>
      <c r="H1653" s="823"/>
      <c r="I1653" s="823"/>
      <c r="J1653" s="823"/>
      <c r="K1653" s="823"/>
      <c r="L1653" s="823"/>
    </row>
    <row r="1654" spans="2:12" s="801" customFormat="1">
      <c r="B1654" s="823"/>
      <c r="C1654" s="823"/>
      <c r="D1654" s="823"/>
      <c r="E1654" s="823"/>
      <c r="F1654" s="823"/>
      <c r="G1654" s="823"/>
      <c r="H1654" s="823"/>
      <c r="I1654" s="823"/>
      <c r="J1654" s="823"/>
      <c r="K1654" s="823"/>
      <c r="L1654" s="823"/>
    </row>
    <row r="1655" spans="2:12" s="801" customFormat="1">
      <c r="B1655" s="823"/>
      <c r="C1655" s="823"/>
      <c r="D1655" s="823"/>
      <c r="E1655" s="823"/>
      <c r="F1655" s="823"/>
      <c r="G1655" s="823"/>
      <c r="H1655" s="823"/>
      <c r="I1655" s="823"/>
      <c r="J1655" s="823"/>
      <c r="K1655" s="823"/>
      <c r="L1655" s="823"/>
    </row>
    <row r="1656" spans="2:12" s="801" customFormat="1">
      <c r="B1656" s="823"/>
      <c r="C1656" s="823"/>
      <c r="D1656" s="823"/>
      <c r="E1656" s="823"/>
      <c r="F1656" s="823"/>
      <c r="G1656" s="823"/>
      <c r="H1656" s="823"/>
      <c r="I1656" s="823"/>
      <c r="J1656" s="823"/>
      <c r="K1656" s="823"/>
      <c r="L1656" s="823"/>
    </row>
    <row r="1657" spans="2:12" s="801" customFormat="1">
      <c r="B1657" s="823"/>
      <c r="C1657" s="823"/>
      <c r="D1657" s="823"/>
      <c r="E1657" s="823"/>
      <c r="F1657" s="823"/>
      <c r="G1657" s="823"/>
      <c r="H1657" s="823"/>
      <c r="I1657" s="823"/>
      <c r="J1657" s="823"/>
      <c r="K1657" s="823"/>
      <c r="L1657" s="823"/>
    </row>
    <row r="1658" spans="2:12" s="801" customFormat="1">
      <c r="B1658" s="823"/>
      <c r="C1658" s="823"/>
      <c r="D1658" s="823"/>
      <c r="E1658" s="823"/>
      <c r="F1658" s="823"/>
      <c r="G1658" s="823"/>
      <c r="H1658" s="823"/>
      <c r="I1658" s="823"/>
      <c r="J1658" s="823"/>
      <c r="K1658" s="823"/>
      <c r="L1658" s="823"/>
    </row>
    <row r="1659" spans="2:12" s="801" customFormat="1">
      <c r="B1659" s="823"/>
      <c r="C1659" s="823"/>
      <c r="D1659" s="823"/>
      <c r="E1659" s="823"/>
      <c r="F1659" s="823"/>
      <c r="G1659" s="823"/>
      <c r="H1659" s="823"/>
      <c r="I1659" s="823"/>
      <c r="J1659" s="823"/>
      <c r="K1659" s="823"/>
      <c r="L1659" s="823"/>
    </row>
    <row r="1660" spans="2:12" s="801" customFormat="1">
      <c r="B1660" s="823"/>
      <c r="C1660" s="823"/>
      <c r="D1660" s="823"/>
      <c r="E1660" s="823"/>
      <c r="F1660" s="823"/>
      <c r="G1660" s="823"/>
      <c r="H1660" s="823"/>
      <c r="I1660" s="823"/>
      <c r="J1660" s="823"/>
      <c r="K1660" s="823"/>
      <c r="L1660" s="823"/>
    </row>
    <row r="1661" spans="2:12" s="801" customFormat="1">
      <c r="B1661" s="823"/>
      <c r="C1661" s="823"/>
      <c r="D1661" s="823"/>
      <c r="E1661" s="823"/>
      <c r="F1661" s="823"/>
      <c r="G1661" s="823"/>
      <c r="H1661" s="823"/>
      <c r="I1661" s="823"/>
      <c r="J1661" s="823"/>
      <c r="K1661" s="823"/>
      <c r="L1661" s="823"/>
    </row>
    <row r="1662" spans="2:12" s="801" customFormat="1">
      <c r="B1662" s="823"/>
      <c r="C1662" s="823"/>
      <c r="D1662" s="823"/>
      <c r="E1662" s="823"/>
      <c r="F1662" s="823"/>
      <c r="G1662" s="823"/>
      <c r="H1662" s="823"/>
      <c r="I1662" s="823"/>
      <c r="J1662" s="823"/>
      <c r="K1662" s="823"/>
      <c r="L1662" s="823"/>
    </row>
    <row r="1663" spans="2:12" s="801" customFormat="1">
      <c r="B1663" s="823"/>
      <c r="C1663" s="823"/>
      <c r="D1663" s="823"/>
      <c r="E1663" s="823"/>
      <c r="F1663" s="823"/>
      <c r="G1663" s="823"/>
      <c r="H1663" s="823"/>
      <c r="I1663" s="823"/>
      <c r="J1663" s="823"/>
      <c r="K1663" s="823"/>
      <c r="L1663" s="823"/>
    </row>
    <row r="1664" spans="2:12" s="801" customFormat="1">
      <c r="B1664" s="823"/>
      <c r="C1664" s="823"/>
      <c r="D1664" s="823"/>
      <c r="E1664" s="823"/>
      <c r="F1664" s="823"/>
      <c r="G1664" s="823"/>
      <c r="H1664" s="823"/>
      <c r="I1664" s="823"/>
      <c r="J1664" s="823"/>
      <c r="K1664" s="823"/>
      <c r="L1664" s="823"/>
    </row>
    <row r="1665" spans="2:12" s="801" customFormat="1">
      <c r="B1665" s="823"/>
      <c r="C1665" s="823"/>
      <c r="D1665" s="823"/>
      <c r="E1665" s="823"/>
      <c r="F1665" s="823"/>
      <c r="G1665" s="823"/>
      <c r="H1665" s="823"/>
      <c r="I1665" s="823"/>
      <c r="J1665" s="823"/>
      <c r="K1665" s="823"/>
      <c r="L1665" s="823"/>
    </row>
    <row r="1666" spans="2:12" s="801" customFormat="1">
      <c r="B1666" s="823"/>
      <c r="C1666" s="823"/>
      <c r="D1666" s="823"/>
      <c r="E1666" s="823"/>
      <c r="F1666" s="823"/>
      <c r="G1666" s="823"/>
      <c r="H1666" s="823"/>
      <c r="I1666" s="823"/>
      <c r="J1666" s="823"/>
      <c r="K1666" s="823"/>
      <c r="L1666" s="823"/>
    </row>
    <row r="1667" spans="2:12" s="801" customFormat="1">
      <c r="B1667" s="823"/>
      <c r="C1667" s="823"/>
      <c r="D1667" s="823"/>
      <c r="E1667" s="823"/>
      <c r="F1667" s="823"/>
      <c r="G1667" s="823"/>
      <c r="H1667" s="823"/>
      <c r="I1667" s="823"/>
      <c r="J1667" s="823"/>
      <c r="K1667" s="823"/>
      <c r="L1667" s="823"/>
    </row>
    <row r="1668" spans="2:12" s="801" customFormat="1">
      <c r="B1668" s="823"/>
      <c r="C1668" s="823"/>
      <c r="D1668" s="823"/>
      <c r="E1668" s="823"/>
      <c r="F1668" s="823"/>
      <c r="G1668" s="823"/>
      <c r="H1668" s="823"/>
      <c r="I1668" s="823"/>
      <c r="J1668" s="823"/>
      <c r="K1668" s="823"/>
      <c r="L1668" s="823"/>
    </row>
    <row r="1669" spans="2:12" s="801" customFormat="1">
      <c r="B1669" s="823"/>
      <c r="C1669" s="823"/>
      <c r="D1669" s="823"/>
      <c r="E1669" s="823"/>
      <c r="F1669" s="823"/>
      <c r="G1669" s="823"/>
      <c r="H1669" s="823"/>
      <c r="I1669" s="823"/>
      <c r="J1669" s="823"/>
      <c r="K1669" s="823"/>
      <c r="L1669" s="823"/>
    </row>
    <row r="1670" spans="2:12" s="801" customFormat="1">
      <c r="B1670" s="823"/>
      <c r="C1670" s="823"/>
      <c r="D1670" s="823"/>
      <c r="E1670" s="823"/>
      <c r="F1670" s="823"/>
      <c r="G1670" s="823"/>
      <c r="H1670" s="823"/>
      <c r="I1670" s="823"/>
      <c r="J1670" s="823"/>
      <c r="K1670" s="823"/>
      <c r="L1670" s="823"/>
    </row>
    <row r="1671" spans="2:12" s="801" customFormat="1">
      <c r="B1671" s="823"/>
      <c r="C1671" s="823"/>
      <c r="D1671" s="823"/>
      <c r="E1671" s="823"/>
      <c r="F1671" s="823"/>
      <c r="G1671" s="823"/>
      <c r="H1671" s="823"/>
      <c r="I1671" s="823"/>
      <c r="J1671" s="823"/>
      <c r="K1671" s="823"/>
      <c r="L1671" s="823"/>
    </row>
    <row r="1672" spans="2:12" s="801" customFormat="1">
      <c r="B1672" s="823"/>
      <c r="C1672" s="823"/>
      <c r="D1672" s="823"/>
      <c r="E1672" s="823"/>
      <c r="F1672" s="823"/>
      <c r="G1672" s="823"/>
      <c r="H1672" s="823"/>
      <c r="I1672" s="823"/>
      <c r="J1672" s="823"/>
      <c r="K1672" s="823"/>
      <c r="L1672" s="823"/>
    </row>
    <row r="1673" spans="2:12" s="801" customFormat="1">
      <c r="B1673" s="823"/>
      <c r="C1673" s="823"/>
      <c r="D1673" s="823"/>
      <c r="E1673" s="823"/>
      <c r="F1673" s="823"/>
      <c r="G1673" s="823"/>
      <c r="H1673" s="823"/>
      <c r="I1673" s="823"/>
      <c r="J1673" s="823"/>
      <c r="K1673" s="823"/>
      <c r="L1673" s="823"/>
    </row>
    <row r="1674" spans="2:12" s="801" customFormat="1">
      <c r="B1674" s="823"/>
      <c r="C1674" s="823"/>
      <c r="D1674" s="823"/>
      <c r="E1674" s="823"/>
      <c r="F1674" s="823"/>
      <c r="G1674" s="823"/>
      <c r="H1674" s="823"/>
      <c r="I1674" s="823"/>
      <c r="J1674" s="823"/>
      <c r="K1674" s="823"/>
      <c r="L1674" s="823"/>
    </row>
    <row r="1675" spans="2:12" s="801" customFormat="1">
      <c r="B1675" s="823"/>
      <c r="C1675" s="823"/>
      <c r="D1675" s="823"/>
      <c r="E1675" s="823"/>
      <c r="F1675" s="823"/>
      <c r="G1675" s="823"/>
      <c r="H1675" s="823"/>
      <c r="I1675" s="823"/>
      <c r="J1675" s="823"/>
      <c r="K1675" s="823"/>
      <c r="L1675" s="823"/>
    </row>
    <row r="1676" spans="2:12" s="801" customFormat="1">
      <c r="B1676" s="823"/>
      <c r="C1676" s="823"/>
      <c r="D1676" s="823"/>
      <c r="E1676" s="823"/>
      <c r="F1676" s="823"/>
      <c r="G1676" s="823"/>
      <c r="H1676" s="823"/>
      <c r="I1676" s="823"/>
      <c r="J1676" s="823"/>
      <c r="K1676" s="823"/>
      <c r="L1676" s="823"/>
    </row>
    <row r="1677" spans="2:12" s="801" customFormat="1">
      <c r="B1677" s="823"/>
      <c r="C1677" s="823"/>
      <c r="D1677" s="823"/>
      <c r="E1677" s="823"/>
      <c r="F1677" s="823"/>
      <c r="G1677" s="823"/>
      <c r="H1677" s="823"/>
      <c r="I1677" s="823"/>
      <c r="J1677" s="823"/>
      <c r="K1677" s="823"/>
      <c r="L1677" s="823"/>
    </row>
    <row r="1678" spans="2:12" s="801" customFormat="1">
      <c r="B1678" s="823"/>
      <c r="C1678" s="823"/>
      <c r="D1678" s="823"/>
      <c r="E1678" s="823"/>
      <c r="F1678" s="823"/>
      <c r="G1678" s="823"/>
      <c r="H1678" s="823"/>
      <c r="I1678" s="823"/>
      <c r="J1678" s="823"/>
      <c r="K1678" s="823"/>
      <c r="L1678" s="823"/>
    </row>
    <row r="1679" spans="2:12" s="801" customFormat="1">
      <c r="B1679" s="823"/>
      <c r="C1679" s="823"/>
      <c r="D1679" s="823"/>
      <c r="E1679" s="823"/>
      <c r="F1679" s="823"/>
      <c r="G1679" s="823"/>
      <c r="H1679" s="823"/>
      <c r="I1679" s="823"/>
      <c r="J1679" s="823"/>
      <c r="K1679" s="823"/>
      <c r="L1679" s="823"/>
    </row>
    <row r="1680" spans="2:12" s="801" customFormat="1">
      <c r="B1680" s="823"/>
      <c r="C1680" s="823"/>
      <c r="D1680" s="823"/>
      <c r="E1680" s="823"/>
      <c r="F1680" s="823"/>
      <c r="G1680" s="823"/>
      <c r="H1680" s="823"/>
      <c r="I1680" s="823"/>
      <c r="J1680" s="823"/>
      <c r="K1680" s="823"/>
      <c r="L1680" s="823"/>
    </row>
    <row r="1681" spans="2:12" s="801" customFormat="1">
      <c r="B1681" s="823"/>
      <c r="C1681" s="823"/>
      <c r="D1681" s="823"/>
      <c r="E1681" s="823"/>
      <c r="F1681" s="823"/>
      <c r="G1681" s="823"/>
      <c r="H1681" s="823"/>
      <c r="I1681" s="823"/>
      <c r="J1681" s="823"/>
      <c r="K1681" s="823"/>
      <c r="L1681" s="823"/>
    </row>
    <row r="1682" spans="2:12" s="801" customFormat="1">
      <c r="B1682" s="823"/>
      <c r="C1682" s="823"/>
      <c r="D1682" s="823"/>
      <c r="E1682" s="823"/>
      <c r="F1682" s="823"/>
      <c r="G1682" s="823"/>
      <c r="H1682" s="823"/>
      <c r="I1682" s="823"/>
      <c r="J1682" s="823"/>
      <c r="K1682" s="823"/>
      <c r="L1682" s="823"/>
    </row>
    <row r="1683" spans="2:12" s="801" customFormat="1">
      <c r="B1683" s="823"/>
      <c r="C1683" s="823"/>
      <c r="D1683" s="823"/>
      <c r="E1683" s="823"/>
      <c r="F1683" s="823"/>
      <c r="G1683" s="823"/>
      <c r="H1683" s="823"/>
      <c r="I1683" s="823"/>
      <c r="J1683" s="823"/>
      <c r="K1683" s="823"/>
      <c r="L1683" s="823"/>
    </row>
    <row r="1684" spans="2:12" s="801" customFormat="1">
      <c r="B1684" s="823"/>
      <c r="C1684" s="823"/>
      <c r="D1684" s="823"/>
      <c r="E1684" s="823"/>
      <c r="F1684" s="823"/>
      <c r="G1684" s="823"/>
      <c r="H1684" s="823"/>
      <c r="I1684" s="823"/>
      <c r="J1684" s="823"/>
      <c r="K1684" s="823"/>
      <c r="L1684" s="823"/>
    </row>
    <row r="1685" spans="2:12" s="801" customFormat="1">
      <c r="B1685" s="823"/>
      <c r="C1685" s="823"/>
      <c r="D1685" s="823"/>
      <c r="E1685" s="823"/>
      <c r="F1685" s="823"/>
      <c r="G1685" s="823"/>
      <c r="H1685" s="823"/>
      <c r="I1685" s="823"/>
      <c r="J1685" s="823"/>
      <c r="K1685" s="823"/>
      <c r="L1685" s="823"/>
    </row>
    <row r="1686" spans="2:12" s="801" customFormat="1">
      <c r="B1686" s="823"/>
      <c r="C1686" s="823"/>
      <c r="D1686" s="823"/>
      <c r="E1686" s="823"/>
      <c r="F1686" s="823"/>
      <c r="G1686" s="823"/>
      <c r="H1686" s="823"/>
      <c r="I1686" s="823"/>
      <c r="J1686" s="823"/>
      <c r="K1686" s="823"/>
      <c r="L1686" s="823"/>
    </row>
    <row r="1687" spans="2:12" s="801" customFormat="1">
      <c r="B1687" s="823"/>
      <c r="C1687" s="823"/>
      <c r="D1687" s="823"/>
      <c r="E1687" s="823"/>
      <c r="F1687" s="823"/>
      <c r="G1687" s="823"/>
      <c r="H1687" s="823"/>
      <c r="I1687" s="823"/>
      <c r="J1687" s="823"/>
      <c r="K1687" s="823"/>
      <c r="L1687" s="823"/>
    </row>
    <row r="1688" spans="2:12" s="801" customFormat="1">
      <c r="B1688" s="823"/>
      <c r="C1688" s="823"/>
      <c r="D1688" s="823"/>
      <c r="E1688" s="823"/>
      <c r="F1688" s="823"/>
      <c r="G1688" s="823"/>
      <c r="H1688" s="823"/>
      <c r="I1688" s="823"/>
      <c r="J1688" s="823"/>
      <c r="K1688" s="823"/>
      <c r="L1688" s="823"/>
    </row>
    <row r="1689" spans="2:12" s="801" customFormat="1">
      <c r="B1689" s="823"/>
      <c r="C1689" s="823"/>
      <c r="D1689" s="823"/>
      <c r="E1689" s="823"/>
      <c r="F1689" s="823"/>
      <c r="G1689" s="823"/>
      <c r="H1689" s="823"/>
      <c r="I1689" s="823"/>
      <c r="J1689" s="823"/>
      <c r="K1689" s="823"/>
      <c r="L1689" s="823"/>
    </row>
    <row r="1690" spans="2:12" s="801" customFormat="1">
      <c r="B1690" s="823"/>
      <c r="C1690" s="823"/>
      <c r="D1690" s="823"/>
      <c r="E1690" s="823"/>
      <c r="F1690" s="823"/>
      <c r="G1690" s="823"/>
      <c r="H1690" s="823"/>
      <c r="I1690" s="823"/>
      <c r="J1690" s="823"/>
      <c r="K1690" s="823"/>
      <c r="L1690" s="823"/>
    </row>
    <row r="1691" spans="2:12" s="801" customFormat="1">
      <c r="B1691" s="823"/>
      <c r="C1691" s="823"/>
      <c r="D1691" s="823"/>
      <c r="E1691" s="823"/>
      <c r="F1691" s="823"/>
      <c r="G1691" s="823"/>
      <c r="H1691" s="823"/>
      <c r="I1691" s="823"/>
      <c r="J1691" s="823"/>
      <c r="K1691" s="823"/>
      <c r="L1691" s="823"/>
    </row>
    <row r="1692" spans="2:12" s="801" customFormat="1">
      <c r="B1692" s="823"/>
      <c r="C1692" s="823"/>
      <c r="D1692" s="823"/>
      <c r="E1692" s="823"/>
      <c r="F1692" s="823"/>
      <c r="G1692" s="823"/>
      <c r="H1692" s="823"/>
      <c r="I1692" s="823"/>
      <c r="J1692" s="823"/>
      <c r="K1692" s="823"/>
      <c r="L1692" s="823"/>
    </row>
    <row r="1693" spans="2:12" s="801" customFormat="1">
      <c r="B1693" s="823"/>
      <c r="C1693" s="823"/>
      <c r="D1693" s="823"/>
      <c r="E1693" s="823"/>
      <c r="F1693" s="823"/>
      <c r="G1693" s="823"/>
      <c r="H1693" s="823"/>
      <c r="I1693" s="823"/>
      <c r="J1693" s="823"/>
      <c r="K1693" s="823"/>
      <c r="L1693" s="823"/>
    </row>
    <row r="1694" spans="2:12" s="801" customFormat="1">
      <c r="B1694" s="823"/>
      <c r="C1694" s="823"/>
      <c r="D1694" s="823"/>
      <c r="E1694" s="823"/>
      <c r="F1694" s="823"/>
      <c r="G1694" s="823"/>
      <c r="H1694" s="823"/>
      <c r="I1694" s="823"/>
      <c r="J1694" s="823"/>
      <c r="K1694" s="823"/>
      <c r="L1694" s="823"/>
    </row>
    <row r="1695" spans="2:12" s="801" customFormat="1">
      <c r="B1695" s="823"/>
      <c r="C1695" s="823"/>
      <c r="D1695" s="823"/>
      <c r="E1695" s="823"/>
      <c r="F1695" s="823"/>
      <c r="G1695" s="823"/>
      <c r="H1695" s="823"/>
      <c r="I1695" s="823"/>
      <c r="J1695" s="823"/>
      <c r="K1695" s="823"/>
      <c r="L1695" s="823"/>
    </row>
    <row r="1696" spans="2:12" s="801" customFormat="1">
      <c r="B1696" s="823"/>
      <c r="C1696" s="823"/>
      <c r="D1696" s="823"/>
      <c r="E1696" s="823"/>
      <c r="F1696" s="823"/>
      <c r="G1696" s="823"/>
      <c r="H1696" s="823"/>
      <c r="I1696" s="823"/>
      <c r="J1696" s="823"/>
      <c r="K1696" s="823"/>
      <c r="L1696" s="823"/>
    </row>
    <row r="1697" spans="2:12" s="801" customFormat="1">
      <c r="B1697" s="823"/>
      <c r="C1697" s="823"/>
      <c r="D1697" s="823"/>
      <c r="E1697" s="823"/>
      <c r="F1697" s="823"/>
      <c r="G1697" s="823"/>
      <c r="H1697" s="823"/>
      <c r="I1697" s="823"/>
      <c r="J1697" s="823"/>
      <c r="K1697" s="823"/>
      <c r="L1697" s="823"/>
    </row>
    <row r="1698" spans="2:12" s="801" customFormat="1">
      <c r="B1698" s="823"/>
      <c r="C1698" s="823"/>
      <c r="D1698" s="823"/>
      <c r="E1698" s="823"/>
      <c r="F1698" s="823"/>
      <c r="G1698" s="823"/>
      <c r="H1698" s="823"/>
      <c r="I1698" s="823"/>
      <c r="J1698" s="823"/>
      <c r="K1698" s="823"/>
      <c r="L1698" s="823"/>
    </row>
    <row r="1699" spans="2:12" s="801" customFormat="1">
      <c r="B1699" s="823"/>
      <c r="C1699" s="823"/>
      <c r="D1699" s="823"/>
      <c r="E1699" s="823"/>
      <c r="F1699" s="823"/>
      <c r="G1699" s="823"/>
      <c r="H1699" s="823"/>
      <c r="I1699" s="823"/>
      <c r="J1699" s="823"/>
      <c r="K1699" s="823"/>
      <c r="L1699" s="823"/>
    </row>
    <row r="1700" spans="2:12" s="801" customFormat="1">
      <c r="B1700" s="823"/>
      <c r="C1700" s="823"/>
      <c r="D1700" s="823"/>
      <c r="E1700" s="823"/>
      <c r="F1700" s="823"/>
      <c r="G1700" s="823"/>
      <c r="H1700" s="823"/>
      <c r="I1700" s="823"/>
      <c r="J1700" s="823"/>
      <c r="K1700" s="823"/>
      <c r="L1700" s="823"/>
    </row>
    <row r="1701" spans="2:12" s="801" customFormat="1">
      <c r="B1701" s="823"/>
      <c r="C1701" s="823"/>
      <c r="D1701" s="823"/>
      <c r="E1701" s="823"/>
      <c r="F1701" s="823"/>
      <c r="G1701" s="823"/>
      <c r="H1701" s="823"/>
      <c r="I1701" s="823"/>
      <c r="J1701" s="823"/>
      <c r="K1701" s="823"/>
      <c r="L1701" s="823"/>
    </row>
    <row r="1702" spans="2:12" s="801" customFormat="1">
      <c r="B1702" s="823"/>
      <c r="C1702" s="823"/>
      <c r="D1702" s="823"/>
      <c r="E1702" s="823"/>
      <c r="F1702" s="823"/>
      <c r="G1702" s="823"/>
      <c r="H1702" s="823"/>
      <c r="I1702" s="823"/>
      <c r="J1702" s="823"/>
      <c r="K1702" s="823"/>
      <c r="L1702" s="823"/>
    </row>
    <row r="1703" spans="2:12" s="801" customFormat="1">
      <c r="B1703" s="823"/>
      <c r="C1703" s="823"/>
      <c r="D1703" s="823"/>
      <c r="E1703" s="823"/>
      <c r="F1703" s="823"/>
      <c r="G1703" s="823"/>
      <c r="H1703" s="823"/>
      <c r="I1703" s="823"/>
      <c r="J1703" s="823"/>
      <c r="K1703" s="823"/>
      <c r="L1703" s="823"/>
    </row>
    <row r="1704" spans="2:12" s="801" customFormat="1">
      <c r="B1704" s="823"/>
      <c r="C1704" s="823"/>
      <c r="D1704" s="823"/>
      <c r="E1704" s="823"/>
      <c r="F1704" s="823"/>
      <c r="G1704" s="823"/>
      <c r="H1704" s="823"/>
      <c r="I1704" s="823"/>
      <c r="J1704" s="823"/>
      <c r="K1704" s="823"/>
      <c r="L1704" s="823"/>
    </row>
    <row r="1705" spans="2:12" s="801" customFormat="1">
      <c r="B1705" s="823"/>
      <c r="C1705" s="823"/>
      <c r="D1705" s="823"/>
      <c r="E1705" s="823"/>
      <c r="F1705" s="823"/>
      <c r="G1705" s="823"/>
      <c r="H1705" s="823"/>
      <c r="I1705" s="823"/>
      <c r="J1705" s="823"/>
      <c r="K1705" s="823"/>
      <c r="L1705" s="823"/>
    </row>
    <row r="1706" spans="2:12" s="801" customFormat="1">
      <c r="B1706" s="823"/>
      <c r="C1706" s="823"/>
      <c r="D1706" s="823"/>
      <c r="E1706" s="823"/>
      <c r="F1706" s="823"/>
      <c r="G1706" s="823"/>
      <c r="H1706" s="823"/>
      <c r="I1706" s="823"/>
      <c r="J1706" s="823"/>
      <c r="K1706" s="823"/>
      <c r="L1706" s="823"/>
    </row>
    <row r="1707" spans="2:12" s="801" customFormat="1">
      <c r="B1707" s="823"/>
      <c r="C1707" s="823"/>
      <c r="D1707" s="823"/>
      <c r="E1707" s="823"/>
      <c r="F1707" s="823"/>
      <c r="G1707" s="823"/>
      <c r="H1707" s="823"/>
      <c r="I1707" s="823"/>
      <c r="J1707" s="823"/>
      <c r="K1707" s="823"/>
      <c r="L1707" s="823"/>
    </row>
    <row r="1708" spans="2:12" s="801" customFormat="1">
      <c r="B1708" s="823"/>
      <c r="C1708" s="823"/>
      <c r="D1708" s="823"/>
      <c r="E1708" s="823"/>
      <c r="F1708" s="823"/>
      <c r="G1708" s="823"/>
      <c r="H1708" s="823"/>
      <c r="I1708" s="823"/>
      <c r="J1708" s="823"/>
      <c r="K1708" s="823"/>
      <c r="L1708" s="823"/>
    </row>
    <row r="1709" spans="2:12" s="801" customFormat="1">
      <c r="B1709" s="823"/>
      <c r="C1709" s="823"/>
      <c r="D1709" s="823"/>
      <c r="E1709" s="823"/>
      <c r="F1709" s="823"/>
      <c r="G1709" s="823"/>
      <c r="H1709" s="823"/>
      <c r="I1709" s="823"/>
      <c r="J1709" s="823"/>
      <c r="K1709" s="823"/>
      <c r="L1709" s="823"/>
    </row>
    <row r="1710" spans="2:12" s="801" customFormat="1">
      <c r="B1710" s="823"/>
      <c r="C1710" s="823"/>
      <c r="D1710" s="823"/>
      <c r="E1710" s="823"/>
      <c r="F1710" s="823"/>
      <c r="G1710" s="823"/>
      <c r="H1710" s="823"/>
      <c r="I1710" s="823"/>
      <c r="J1710" s="823"/>
      <c r="K1710" s="823"/>
      <c r="L1710" s="823"/>
    </row>
    <row r="1711" spans="2:12" s="801" customFormat="1">
      <c r="B1711" s="823"/>
      <c r="C1711" s="823"/>
      <c r="D1711" s="823"/>
      <c r="E1711" s="823"/>
      <c r="F1711" s="823"/>
      <c r="G1711" s="823"/>
      <c r="H1711" s="823"/>
      <c r="I1711" s="823"/>
      <c r="J1711" s="823"/>
      <c r="K1711" s="823"/>
      <c r="L1711" s="823"/>
    </row>
    <row r="1712" spans="2:12" s="801" customFormat="1">
      <c r="B1712" s="823"/>
      <c r="C1712" s="823"/>
      <c r="D1712" s="823"/>
      <c r="E1712" s="823"/>
      <c r="F1712" s="823"/>
      <c r="G1712" s="823"/>
      <c r="H1712" s="823"/>
      <c r="I1712" s="823"/>
      <c r="J1712" s="823"/>
      <c r="K1712" s="823"/>
      <c r="L1712" s="823"/>
    </row>
    <row r="1713" spans="2:12" s="801" customFormat="1">
      <c r="B1713" s="823"/>
      <c r="C1713" s="823"/>
      <c r="D1713" s="823"/>
      <c r="E1713" s="823"/>
      <c r="F1713" s="823"/>
      <c r="G1713" s="823"/>
      <c r="H1713" s="823"/>
      <c r="I1713" s="823"/>
      <c r="J1713" s="823"/>
      <c r="K1713" s="823"/>
      <c r="L1713" s="823"/>
    </row>
    <row r="1714" spans="2:12" s="801" customFormat="1">
      <c r="B1714" s="823"/>
      <c r="C1714" s="823"/>
      <c r="D1714" s="823"/>
      <c r="E1714" s="823"/>
      <c r="F1714" s="823"/>
      <c r="G1714" s="823"/>
      <c r="H1714" s="823"/>
      <c r="I1714" s="823"/>
      <c r="J1714" s="823"/>
      <c r="K1714" s="823"/>
      <c r="L1714" s="823"/>
    </row>
    <row r="1715" spans="2:12" s="801" customFormat="1">
      <c r="B1715" s="823"/>
      <c r="C1715" s="823"/>
      <c r="D1715" s="823"/>
      <c r="E1715" s="823"/>
      <c r="F1715" s="823"/>
      <c r="G1715" s="823"/>
      <c r="H1715" s="823"/>
      <c r="I1715" s="823"/>
      <c r="J1715" s="823"/>
      <c r="K1715" s="823"/>
      <c r="L1715" s="823"/>
    </row>
    <row r="1716" spans="2:12" s="801" customFormat="1">
      <c r="B1716" s="823"/>
      <c r="C1716" s="823"/>
      <c r="D1716" s="823"/>
      <c r="E1716" s="823"/>
      <c r="F1716" s="823"/>
      <c r="G1716" s="823"/>
      <c r="H1716" s="823"/>
      <c r="I1716" s="823"/>
      <c r="J1716" s="823"/>
      <c r="K1716" s="823"/>
      <c r="L1716" s="823"/>
    </row>
    <row r="1717" spans="2:12" s="801" customFormat="1">
      <c r="B1717" s="823"/>
      <c r="C1717" s="823"/>
      <c r="D1717" s="823"/>
      <c r="E1717" s="823"/>
      <c r="F1717" s="823"/>
      <c r="G1717" s="823"/>
      <c r="H1717" s="823"/>
      <c r="I1717" s="823"/>
      <c r="J1717" s="823"/>
      <c r="K1717" s="823"/>
      <c r="L1717" s="823"/>
    </row>
    <row r="1718" spans="2:12" s="801" customFormat="1">
      <c r="B1718" s="823"/>
      <c r="C1718" s="823"/>
      <c r="D1718" s="823"/>
      <c r="E1718" s="823"/>
      <c r="F1718" s="823"/>
      <c r="G1718" s="823"/>
      <c r="H1718" s="823"/>
      <c r="I1718" s="823"/>
      <c r="J1718" s="823"/>
      <c r="K1718" s="823"/>
      <c r="L1718" s="823"/>
    </row>
    <row r="1719" spans="2:12" s="801" customFormat="1">
      <c r="B1719" s="823"/>
      <c r="C1719" s="823"/>
      <c r="D1719" s="823"/>
      <c r="E1719" s="823"/>
      <c r="F1719" s="823"/>
      <c r="G1719" s="823"/>
      <c r="H1719" s="823"/>
      <c r="I1719" s="823"/>
      <c r="J1719" s="823"/>
      <c r="K1719" s="823"/>
      <c r="L1719" s="823"/>
    </row>
    <row r="1720" spans="2:12" s="801" customFormat="1">
      <c r="B1720" s="823"/>
      <c r="C1720" s="823"/>
      <c r="D1720" s="823"/>
      <c r="E1720" s="823"/>
      <c r="F1720" s="823"/>
      <c r="G1720" s="823"/>
      <c r="H1720" s="823"/>
      <c r="I1720" s="823"/>
      <c r="J1720" s="823"/>
      <c r="K1720" s="823"/>
      <c r="L1720" s="823"/>
    </row>
    <row r="1721" spans="2:12" s="801" customFormat="1">
      <c r="B1721" s="823"/>
      <c r="C1721" s="823"/>
      <c r="D1721" s="823"/>
      <c r="E1721" s="823"/>
      <c r="F1721" s="823"/>
      <c r="G1721" s="823"/>
      <c r="H1721" s="823"/>
      <c r="I1721" s="823"/>
      <c r="J1721" s="823"/>
      <c r="K1721" s="823"/>
      <c r="L1721" s="823"/>
    </row>
    <row r="1722" spans="2:12" s="801" customFormat="1">
      <c r="B1722" s="823"/>
      <c r="C1722" s="823"/>
      <c r="D1722" s="823"/>
      <c r="E1722" s="823"/>
      <c r="F1722" s="823"/>
      <c r="G1722" s="823"/>
      <c r="H1722" s="823"/>
      <c r="I1722" s="823"/>
      <c r="J1722" s="823"/>
      <c r="K1722" s="823"/>
      <c r="L1722" s="823"/>
    </row>
    <row r="1723" spans="2:12" s="801" customFormat="1">
      <c r="B1723" s="823"/>
      <c r="C1723" s="823"/>
      <c r="D1723" s="823"/>
      <c r="E1723" s="823"/>
      <c r="F1723" s="823"/>
      <c r="G1723" s="823"/>
      <c r="H1723" s="823"/>
      <c r="I1723" s="823"/>
      <c r="J1723" s="823"/>
      <c r="K1723" s="823"/>
      <c r="L1723" s="823"/>
    </row>
    <row r="1724" spans="2:12" s="801" customFormat="1">
      <c r="B1724" s="823"/>
      <c r="C1724" s="823"/>
      <c r="D1724" s="823"/>
      <c r="E1724" s="823"/>
      <c r="F1724" s="823"/>
      <c r="G1724" s="823"/>
      <c r="H1724" s="823"/>
      <c r="I1724" s="823"/>
      <c r="J1724" s="823"/>
      <c r="K1724" s="823"/>
      <c r="L1724" s="823"/>
    </row>
    <row r="1725" spans="2:12" s="801" customFormat="1">
      <c r="B1725" s="823"/>
      <c r="C1725" s="823"/>
      <c r="D1725" s="823"/>
      <c r="E1725" s="823"/>
      <c r="F1725" s="823"/>
      <c r="G1725" s="823"/>
      <c r="H1725" s="823"/>
      <c r="I1725" s="823"/>
      <c r="J1725" s="823"/>
      <c r="K1725" s="823"/>
      <c r="L1725" s="823"/>
    </row>
    <row r="1726" spans="2:12" s="801" customFormat="1">
      <c r="B1726" s="823"/>
      <c r="C1726" s="823"/>
      <c r="D1726" s="823"/>
      <c r="E1726" s="823"/>
      <c r="F1726" s="823"/>
      <c r="G1726" s="823"/>
      <c r="H1726" s="823"/>
      <c r="I1726" s="823"/>
      <c r="J1726" s="823"/>
      <c r="K1726" s="823"/>
      <c r="L1726" s="823"/>
    </row>
    <row r="1727" spans="2:12" s="801" customFormat="1">
      <c r="B1727" s="823"/>
      <c r="C1727" s="823"/>
      <c r="D1727" s="823"/>
      <c r="E1727" s="823"/>
      <c r="F1727" s="823"/>
      <c r="G1727" s="823"/>
      <c r="H1727" s="823"/>
      <c r="I1727" s="823"/>
      <c r="J1727" s="823"/>
      <c r="K1727" s="823"/>
      <c r="L1727" s="823"/>
    </row>
    <row r="1728" spans="2:12" s="801" customFormat="1">
      <c r="B1728" s="823"/>
      <c r="C1728" s="823"/>
      <c r="D1728" s="823"/>
      <c r="E1728" s="823"/>
      <c r="F1728" s="823"/>
      <c r="G1728" s="823"/>
      <c r="H1728" s="823"/>
      <c r="I1728" s="823"/>
      <c r="J1728" s="823"/>
      <c r="K1728" s="823"/>
      <c r="L1728" s="823"/>
    </row>
    <row r="1729" spans="2:12" s="801" customFormat="1">
      <c r="B1729" s="823"/>
      <c r="C1729" s="823"/>
      <c r="D1729" s="823"/>
      <c r="E1729" s="823"/>
      <c r="F1729" s="823"/>
      <c r="G1729" s="823"/>
      <c r="H1729" s="823"/>
      <c r="I1729" s="823"/>
      <c r="J1729" s="823"/>
      <c r="K1729" s="823"/>
      <c r="L1729" s="823"/>
    </row>
    <row r="1730" spans="2:12" s="801" customFormat="1">
      <c r="B1730" s="823"/>
      <c r="C1730" s="823"/>
      <c r="D1730" s="823"/>
      <c r="E1730" s="823"/>
      <c r="F1730" s="823"/>
      <c r="G1730" s="823"/>
      <c r="H1730" s="823"/>
      <c r="I1730" s="823"/>
      <c r="J1730" s="823"/>
      <c r="K1730" s="823"/>
      <c r="L1730" s="823"/>
    </row>
    <row r="1731" spans="2:12" s="801" customFormat="1">
      <c r="B1731" s="823"/>
      <c r="C1731" s="823"/>
      <c r="D1731" s="823"/>
      <c r="E1731" s="823"/>
      <c r="F1731" s="823"/>
      <c r="G1731" s="823"/>
      <c r="H1731" s="823"/>
      <c r="I1731" s="823"/>
      <c r="J1731" s="823"/>
      <c r="K1731" s="823"/>
      <c r="L1731" s="823"/>
    </row>
    <row r="1732" spans="2:12" s="801" customFormat="1">
      <c r="B1732" s="823"/>
      <c r="C1732" s="823"/>
      <c r="D1732" s="823"/>
      <c r="E1732" s="823"/>
      <c r="F1732" s="823"/>
      <c r="G1732" s="823"/>
      <c r="H1732" s="823"/>
      <c r="I1732" s="823"/>
      <c r="J1732" s="823"/>
      <c r="K1732" s="823"/>
      <c r="L1732" s="823"/>
    </row>
    <row r="1733" spans="2:12" s="801" customFormat="1">
      <c r="B1733" s="823"/>
      <c r="C1733" s="823"/>
      <c r="D1733" s="823"/>
      <c r="E1733" s="823"/>
      <c r="F1733" s="823"/>
      <c r="G1733" s="823"/>
      <c r="H1733" s="823"/>
      <c r="I1733" s="823"/>
      <c r="J1733" s="823"/>
      <c r="K1733" s="823"/>
      <c r="L1733" s="823"/>
    </row>
    <row r="1734" spans="2:12" s="801" customFormat="1">
      <c r="B1734" s="823"/>
      <c r="C1734" s="823"/>
      <c r="D1734" s="823"/>
      <c r="E1734" s="823"/>
      <c r="F1734" s="823"/>
      <c r="G1734" s="823"/>
      <c r="H1734" s="823"/>
      <c r="I1734" s="823"/>
      <c r="J1734" s="823"/>
      <c r="K1734" s="823"/>
      <c r="L1734" s="823"/>
    </row>
    <row r="1735" spans="2:12" s="801" customFormat="1">
      <c r="B1735" s="823"/>
      <c r="C1735" s="823"/>
      <c r="D1735" s="823"/>
      <c r="E1735" s="823"/>
      <c r="F1735" s="823"/>
      <c r="G1735" s="823"/>
      <c r="H1735" s="823"/>
      <c r="I1735" s="823"/>
      <c r="J1735" s="823"/>
      <c r="K1735" s="823"/>
      <c r="L1735" s="823"/>
    </row>
    <row r="1736" spans="2:12" s="801" customFormat="1">
      <c r="B1736" s="823"/>
      <c r="C1736" s="823"/>
      <c r="D1736" s="823"/>
      <c r="E1736" s="823"/>
      <c r="F1736" s="823"/>
      <c r="G1736" s="823"/>
      <c r="H1736" s="823"/>
      <c r="I1736" s="823"/>
      <c r="J1736" s="823"/>
      <c r="K1736" s="823"/>
      <c r="L1736" s="823"/>
    </row>
    <row r="1737" spans="2:12" s="801" customFormat="1">
      <c r="B1737" s="823"/>
      <c r="C1737" s="823"/>
      <c r="D1737" s="823"/>
      <c r="E1737" s="823"/>
      <c r="F1737" s="823"/>
      <c r="G1737" s="823"/>
      <c r="H1737" s="823"/>
      <c r="I1737" s="823"/>
      <c r="J1737" s="823"/>
      <c r="K1737" s="823"/>
      <c r="L1737" s="823"/>
    </row>
    <row r="1738" spans="2:12" s="801" customFormat="1">
      <c r="B1738" s="823"/>
      <c r="C1738" s="823"/>
      <c r="D1738" s="823"/>
      <c r="E1738" s="823"/>
      <c r="F1738" s="823"/>
      <c r="G1738" s="823"/>
      <c r="H1738" s="823"/>
      <c r="I1738" s="823"/>
      <c r="J1738" s="823"/>
      <c r="K1738" s="823"/>
      <c r="L1738" s="823"/>
    </row>
    <row r="1739" spans="2:12" s="801" customFormat="1">
      <c r="B1739" s="823"/>
      <c r="C1739" s="823"/>
      <c r="D1739" s="823"/>
      <c r="E1739" s="823"/>
      <c r="F1739" s="823"/>
      <c r="G1739" s="823"/>
      <c r="H1739" s="823"/>
      <c r="I1739" s="823"/>
      <c r="J1739" s="823"/>
      <c r="K1739" s="823"/>
      <c r="L1739" s="823"/>
    </row>
    <row r="1740" spans="2:12" s="801" customFormat="1">
      <c r="B1740" s="823"/>
      <c r="C1740" s="823"/>
      <c r="D1740" s="823"/>
      <c r="E1740" s="823"/>
      <c r="F1740" s="823"/>
      <c r="G1740" s="823"/>
      <c r="H1740" s="823"/>
      <c r="I1740" s="823"/>
      <c r="J1740" s="823"/>
      <c r="K1740" s="823"/>
      <c r="L1740" s="823"/>
    </row>
    <row r="1741" spans="2:12" s="801" customFormat="1">
      <c r="B1741" s="823"/>
      <c r="C1741" s="823"/>
      <c r="D1741" s="823"/>
      <c r="E1741" s="823"/>
      <c r="F1741" s="823"/>
      <c r="G1741" s="823"/>
      <c r="H1741" s="823"/>
      <c r="I1741" s="823"/>
      <c r="J1741" s="823"/>
      <c r="K1741" s="823"/>
      <c r="L1741" s="823"/>
    </row>
    <row r="1742" spans="2:12" s="801" customFormat="1">
      <c r="B1742" s="823"/>
      <c r="C1742" s="823"/>
      <c r="D1742" s="823"/>
      <c r="E1742" s="823"/>
      <c r="F1742" s="823"/>
      <c r="G1742" s="823"/>
      <c r="H1742" s="823"/>
      <c r="I1742" s="823"/>
      <c r="J1742" s="823"/>
      <c r="K1742" s="823"/>
      <c r="L1742" s="823"/>
    </row>
    <row r="1743" spans="2:12" s="801" customFormat="1">
      <c r="B1743" s="823"/>
      <c r="C1743" s="823"/>
      <c r="D1743" s="823"/>
      <c r="E1743" s="823"/>
      <c r="F1743" s="823"/>
      <c r="G1743" s="823"/>
      <c r="H1743" s="823"/>
      <c r="I1743" s="823"/>
      <c r="J1743" s="823"/>
      <c r="K1743" s="823"/>
      <c r="L1743" s="823"/>
    </row>
    <row r="1744" spans="2:12" s="801" customFormat="1">
      <c r="B1744" s="823"/>
      <c r="C1744" s="823"/>
      <c r="D1744" s="823"/>
      <c r="E1744" s="823"/>
      <c r="F1744" s="823"/>
      <c r="G1744" s="823"/>
      <c r="H1744" s="823"/>
      <c r="I1744" s="823"/>
      <c r="J1744" s="823"/>
      <c r="K1744" s="823"/>
      <c r="L1744" s="823"/>
    </row>
    <row r="1745" spans="2:12" s="801" customFormat="1">
      <c r="B1745" s="823"/>
      <c r="C1745" s="823"/>
      <c r="D1745" s="823"/>
      <c r="E1745" s="823"/>
      <c r="F1745" s="823"/>
      <c r="G1745" s="823"/>
      <c r="H1745" s="823"/>
      <c r="I1745" s="823"/>
      <c r="J1745" s="823"/>
      <c r="K1745" s="823"/>
      <c r="L1745" s="823"/>
    </row>
    <row r="1746" spans="2:12" s="801" customFormat="1">
      <c r="B1746" s="823"/>
      <c r="C1746" s="823"/>
      <c r="D1746" s="823"/>
      <c r="E1746" s="823"/>
      <c r="F1746" s="823"/>
      <c r="G1746" s="823"/>
      <c r="H1746" s="823"/>
      <c r="I1746" s="823"/>
      <c r="J1746" s="823"/>
      <c r="K1746" s="823"/>
      <c r="L1746" s="823"/>
    </row>
    <row r="1747" spans="2:12" s="801" customFormat="1">
      <c r="B1747" s="823"/>
      <c r="C1747" s="823"/>
      <c r="D1747" s="823"/>
      <c r="E1747" s="823"/>
      <c r="F1747" s="823"/>
      <c r="G1747" s="823"/>
      <c r="H1747" s="823"/>
      <c r="I1747" s="823"/>
      <c r="J1747" s="823"/>
      <c r="K1747" s="823"/>
      <c r="L1747" s="823"/>
    </row>
    <row r="1748" spans="2:12" s="801" customFormat="1">
      <c r="B1748" s="823"/>
      <c r="C1748" s="823"/>
      <c r="D1748" s="823"/>
      <c r="E1748" s="823"/>
      <c r="F1748" s="823"/>
      <c r="G1748" s="823"/>
      <c r="H1748" s="823"/>
      <c r="I1748" s="823"/>
      <c r="J1748" s="823"/>
      <c r="K1748" s="823"/>
      <c r="L1748" s="823"/>
    </row>
    <row r="1749" spans="2:12" s="801" customFormat="1">
      <c r="B1749" s="823"/>
      <c r="C1749" s="823"/>
      <c r="D1749" s="823"/>
      <c r="E1749" s="823"/>
      <c r="F1749" s="823"/>
      <c r="G1749" s="823"/>
      <c r="H1749" s="823"/>
      <c r="I1749" s="823"/>
      <c r="J1749" s="823"/>
      <c r="K1749" s="823"/>
      <c r="L1749" s="823"/>
    </row>
    <row r="1750" spans="2:12" s="801" customFormat="1">
      <c r="B1750" s="823"/>
      <c r="C1750" s="823"/>
      <c r="D1750" s="823"/>
      <c r="E1750" s="823"/>
      <c r="F1750" s="823"/>
      <c r="G1750" s="823"/>
      <c r="H1750" s="823"/>
      <c r="I1750" s="823"/>
      <c r="J1750" s="823"/>
      <c r="K1750" s="823"/>
      <c r="L1750" s="823"/>
    </row>
    <row r="1751" spans="2:12" s="801" customFormat="1">
      <c r="B1751" s="823"/>
      <c r="C1751" s="823"/>
      <c r="D1751" s="823"/>
      <c r="E1751" s="823"/>
      <c r="F1751" s="823"/>
      <c r="G1751" s="823"/>
      <c r="H1751" s="823"/>
      <c r="I1751" s="823"/>
      <c r="J1751" s="823"/>
      <c r="K1751" s="823"/>
      <c r="L1751" s="823"/>
    </row>
    <row r="1752" spans="2:12" s="801" customFormat="1">
      <c r="B1752" s="823"/>
      <c r="C1752" s="823"/>
      <c r="D1752" s="823"/>
      <c r="E1752" s="823"/>
      <c r="F1752" s="823"/>
      <c r="G1752" s="823"/>
      <c r="H1752" s="823"/>
      <c r="I1752" s="823"/>
      <c r="J1752" s="823"/>
      <c r="K1752" s="823"/>
      <c r="L1752" s="823"/>
    </row>
    <row r="1753" spans="2:12" s="801" customFormat="1">
      <c r="B1753" s="823"/>
      <c r="C1753" s="823"/>
      <c r="D1753" s="823"/>
      <c r="E1753" s="823"/>
      <c r="F1753" s="823"/>
      <c r="G1753" s="823"/>
      <c r="H1753" s="823"/>
      <c r="I1753" s="823"/>
      <c r="J1753" s="823"/>
      <c r="K1753" s="823"/>
      <c r="L1753" s="823"/>
    </row>
    <row r="1754" spans="2:12" s="801" customFormat="1">
      <c r="B1754" s="823"/>
      <c r="C1754" s="823"/>
      <c r="D1754" s="823"/>
      <c r="E1754" s="823"/>
      <c r="F1754" s="823"/>
      <c r="G1754" s="823"/>
      <c r="H1754" s="823"/>
      <c r="I1754" s="823"/>
      <c r="J1754" s="823"/>
      <c r="K1754" s="823"/>
      <c r="L1754" s="823"/>
    </row>
    <row r="1755" spans="2:12" s="801" customFormat="1">
      <c r="B1755" s="823"/>
      <c r="C1755" s="823"/>
      <c r="D1755" s="823"/>
      <c r="E1755" s="823"/>
      <c r="F1755" s="823"/>
      <c r="G1755" s="823"/>
      <c r="H1755" s="823"/>
      <c r="I1755" s="823"/>
      <c r="J1755" s="823"/>
      <c r="K1755" s="823"/>
      <c r="L1755" s="823"/>
    </row>
    <row r="1756" spans="2:12" s="801" customFormat="1">
      <c r="B1756" s="823"/>
      <c r="C1756" s="823"/>
      <c r="D1756" s="823"/>
      <c r="E1756" s="823"/>
      <c r="F1756" s="823"/>
      <c r="G1756" s="823"/>
      <c r="H1756" s="823"/>
      <c r="I1756" s="823"/>
      <c r="J1756" s="823"/>
      <c r="K1756" s="823"/>
      <c r="L1756" s="823"/>
    </row>
    <row r="1757" spans="2:12" s="801" customFormat="1">
      <c r="B1757" s="823"/>
      <c r="C1757" s="823"/>
      <c r="D1757" s="823"/>
      <c r="E1757" s="823"/>
      <c r="F1757" s="823"/>
      <c r="G1757" s="823"/>
      <c r="H1757" s="823"/>
      <c r="I1757" s="823"/>
      <c r="J1757" s="823"/>
      <c r="K1757" s="823"/>
      <c r="L1757" s="823"/>
    </row>
    <row r="1758" spans="2:12" s="801" customFormat="1">
      <c r="B1758" s="823"/>
      <c r="C1758" s="823"/>
      <c r="D1758" s="823"/>
      <c r="E1758" s="823"/>
      <c r="F1758" s="823"/>
      <c r="G1758" s="823"/>
      <c r="H1758" s="823"/>
      <c r="I1758" s="823"/>
      <c r="J1758" s="823"/>
      <c r="K1758" s="823"/>
      <c r="L1758" s="823"/>
    </row>
    <row r="1759" spans="2:12" s="801" customFormat="1">
      <c r="B1759" s="823"/>
      <c r="C1759" s="823"/>
      <c r="D1759" s="823"/>
      <c r="E1759" s="823"/>
      <c r="F1759" s="823"/>
      <c r="G1759" s="823"/>
      <c r="H1759" s="823"/>
      <c r="I1759" s="823"/>
      <c r="J1759" s="823"/>
      <c r="K1759" s="823"/>
      <c r="L1759" s="823"/>
    </row>
    <row r="1760" spans="2:12" s="801" customFormat="1">
      <c r="B1760" s="823"/>
      <c r="C1760" s="823"/>
      <c r="D1760" s="823"/>
      <c r="E1760" s="823"/>
      <c r="F1760" s="823"/>
      <c r="G1760" s="823"/>
      <c r="H1760" s="823"/>
      <c r="I1760" s="823"/>
      <c r="J1760" s="823"/>
      <c r="K1760" s="823"/>
      <c r="L1760" s="823"/>
    </row>
    <row r="1761" spans="2:12" s="801" customFormat="1">
      <c r="B1761" s="823"/>
      <c r="C1761" s="823"/>
      <c r="D1761" s="823"/>
      <c r="E1761" s="823"/>
      <c r="F1761" s="823"/>
      <c r="G1761" s="823"/>
      <c r="H1761" s="823"/>
      <c r="I1761" s="823"/>
      <c r="J1761" s="823"/>
      <c r="K1761" s="823"/>
      <c r="L1761" s="823"/>
    </row>
    <row r="1762" spans="2:12" s="801" customFormat="1">
      <c r="B1762" s="823"/>
      <c r="C1762" s="823"/>
      <c r="D1762" s="823"/>
      <c r="E1762" s="823"/>
      <c r="F1762" s="823"/>
      <c r="G1762" s="823"/>
      <c r="H1762" s="823"/>
      <c r="I1762" s="823"/>
      <c r="J1762" s="823"/>
      <c r="K1762" s="823"/>
      <c r="L1762" s="823"/>
    </row>
    <row r="1763" spans="2:12" s="801" customFormat="1">
      <c r="B1763" s="823"/>
      <c r="C1763" s="823"/>
      <c r="D1763" s="823"/>
      <c r="E1763" s="823"/>
      <c r="F1763" s="823"/>
      <c r="G1763" s="823"/>
      <c r="H1763" s="823"/>
      <c r="I1763" s="823"/>
      <c r="J1763" s="823"/>
      <c r="K1763" s="823"/>
      <c r="L1763" s="823"/>
    </row>
    <row r="1764" spans="2:12" s="801" customFormat="1">
      <c r="B1764" s="823"/>
      <c r="C1764" s="823"/>
      <c r="D1764" s="823"/>
      <c r="E1764" s="823"/>
      <c r="F1764" s="823"/>
      <c r="G1764" s="823"/>
      <c r="H1764" s="823"/>
      <c r="I1764" s="823"/>
      <c r="J1764" s="823"/>
      <c r="K1764" s="823"/>
      <c r="L1764" s="823"/>
    </row>
    <row r="1765" spans="2:12" s="801" customFormat="1">
      <c r="B1765" s="823"/>
      <c r="C1765" s="823"/>
      <c r="D1765" s="823"/>
      <c r="E1765" s="823"/>
      <c r="F1765" s="823"/>
      <c r="G1765" s="823"/>
      <c r="H1765" s="823"/>
      <c r="I1765" s="823"/>
      <c r="J1765" s="823"/>
      <c r="K1765" s="823"/>
      <c r="L1765" s="823"/>
    </row>
    <row r="1766" spans="2:12" s="801" customFormat="1">
      <c r="B1766" s="823"/>
      <c r="C1766" s="823"/>
      <c r="D1766" s="823"/>
      <c r="E1766" s="823"/>
      <c r="F1766" s="823"/>
      <c r="G1766" s="823"/>
      <c r="H1766" s="823"/>
      <c r="I1766" s="823"/>
      <c r="J1766" s="823"/>
      <c r="K1766" s="823"/>
      <c r="L1766" s="823"/>
    </row>
    <row r="1767" spans="2:12" s="801" customFormat="1">
      <c r="B1767" s="823"/>
      <c r="C1767" s="823"/>
      <c r="D1767" s="823"/>
      <c r="E1767" s="823"/>
      <c r="F1767" s="823"/>
      <c r="G1767" s="823"/>
      <c r="H1767" s="823"/>
      <c r="I1767" s="823"/>
      <c r="J1767" s="823"/>
      <c r="K1767" s="823"/>
      <c r="L1767" s="823"/>
    </row>
    <row r="1768" spans="2:12" s="801" customFormat="1">
      <c r="B1768" s="823"/>
      <c r="C1768" s="823"/>
      <c r="D1768" s="823"/>
      <c r="E1768" s="823"/>
      <c r="F1768" s="823"/>
      <c r="G1768" s="823"/>
      <c r="H1768" s="823"/>
      <c r="I1768" s="823"/>
      <c r="J1768" s="823"/>
      <c r="K1768" s="823"/>
      <c r="L1768" s="823"/>
    </row>
    <row r="1769" spans="2:12" s="801" customFormat="1">
      <c r="B1769" s="823"/>
      <c r="C1769" s="823"/>
      <c r="D1769" s="823"/>
      <c r="E1769" s="823"/>
      <c r="F1769" s="823"/>
      <c r="G1769" s="823"/>
      <c r="H1769" s="823"/>
      <c r="I1769" s="823"/>
      <c r="J1769" s="823"/>
      <c r="K1769" s="823"/>
      <c r="L1769" s="823"/>
    </row>
    <row r="1770" spans="2:12" s="801" customFormat="1">
      <c r="B1770" s="823"/>
      <c r="C1770" s="823"/>
      <c r="D1770" s="823"/>
      <c r="E1770" s="823"/>
      <c r="F1770" s="823"/>
      <c r="G1770" s="823"/>
      <c r="H1770" s="823"/>
      <c r="I1770" s="823"/>
      <c r="J1770" s="823"/>
      <c r="K1770" s="823"/>
      <c r="L1770" s="823"/>
    </row>
    <row r="1771" spans="2:12" s="801" customFormat="1">
      <c r="B1771" s="823"/>
      <c r="C1771" s="823"/>
      <c r="D1771" s="823"/>
      <c r="E1771" s="823"/>
      <c r="F1771" s="823"/>
      <c r="G1771" s="823"/>
      <c r="H1771" s="823"/>
      <c r="I1771" s="823"/>
      <c r="J1771" s="823"/>
      <c r="K1771" s="823"/>
      <c r="L1771" s="823"/>
    </row>
    <row r="1772" spans="2:12" s="801" customFormat="1">
      <c r="B1772" s="823"/>
      <c r="C1772" s="823"/>
      <c r="D1772" s="823"/>
      <c r="E1772" s="823"/>
      <c r="F1772" s="823"/>
      <c r="G1772" s="823"/>
      <c r="H1772" s="823"/>
      <c r="I1772" s="823"/>
      <c r="J1772" s="823"/>
      <c r="K1772" s="823"/>
      <c r="L1772" s="823"/>
    </row>
    <row r="1773" spans="2:12" s="801" customFormat="1">
      <c r="B1773" s="823"/>
      <c r="C1773" s="823"/>
      <c r="D1773" s="823"/>
      <c r="E1773" s="823"/>
      <c r="F1773" s="823"/>
      <c r="G1773" s="823"/>
      <c r="H1773" s="823"/>
      <c r="I1773" s="823"/>
      <c r="J1773" s="823"/>
      <c r="K1773" s="823"/>
      <c r="L1773" s="823"/>
    </row>
    <row r="1774" spans="2:12" s="801" customFormat="1">
      <c r="B1774" s="823"/>
      <c r="C1774" s="823"/>
      <c r="D1774" s="823"/>
      <c r="E1774" s="823"/>
      <c r="F1774" s="823"/>
      <c r="G1774" s="823"/>
      <c r="H1774" s="823"/>
      <c r="I1774" s="823"/>
      <c r="J1774" s="823"/>
      <c r="K1774" s="823"/>
      <c r="L1774" s="823"/>
    </row>
    <row r="1775" spans="2:12" s="801" customFormat="1">
      <c r="B1775" s="823"/>
      <c r="C1775" s="823"/>
      <c r="D1775" s="823"/>
      <c r="E1775" s="823"/>
      <c r="F1775" s="823"/>
      <c r="G1775" s="823"/>
      <c r="H1775" s="823"/>
      <c r="I1775" s="823"/>
      <c r="J1775" s="823"/>
      <c r="K1775" s="823"/>
      <c r="L1775" s="823"/>
    </row>
    <row r="1776" spans="2:12" s="801" customFormat="1">
      <c r="B1776" s="823"/>
      <c r="C1776" s="823"/>
      <c r="D1776" s="823"/>
      <c r="E1776" s="823"/>
      <c r="F1776" s="823"/>
      <c r="G1776" s="823"/>
      <c r="H1776" s="823"/>
      <c r="I1776" s="823"/>
      <c r="J1776" s="823"/>
      <c r="K1776" s="823"/>
      <c r="L1776" s="823"/>
    </row>
    <row r="1777" spans="2:12" s="801" customFormat="1">
      <c r="B1777" s="823"/>
      <c r="C1777" s="823"/>
      <c r="D1777" s="823"/>
      <c r="E1777" s="823"/>
      <c r="F1777" s="823"/>
      <c r="G1777" s="823"/>
      <c r="H1777" s="823"/>
      <c r="I1777" s="823"/>
      <c r="J1777" s="823"/>
      <c r="K1777" s="823"/>
      <c r="L1777" s="823"/>
    </row>
    <row r="1778" spans="2:12" s="801" customFormat="1">
      <c r="B1778" s="823"/>
      <c r="C1778" s="823"/>
      <c r="D1778" s="823"/>
      <c r="E1778" s="823"/>
      <c r="F1778" s="823"/>
      <c r="G1778" s="823"/>
      <c r="H1778" s="823"/>
      <c r="I1778" s="823"/>
      <c r="J1778" s="823"/>
      <c r="K1778" s="823"/>
      <c r="L1778" s="823"/>
    </row>
    <row r="1779" spans="2:12" s="801" customFormat="1">
      <c r="B1779" s="823"/>
      <c r="C1779" s="823"/>
      <c r="D1779" s="823"/>
      <c r="E1779" s="823"/>
      <c r="F1779" s="823"/>
      <c r="G1779" s="823"/>
      <c r="H1779" s="823"/>
      <c r="I1779" s="823"/>
      <c r="J1779" s="823"/>
      <c r="K1779" s="823"/>
      <c r="L1779" s="823"/>
    </row>
    <row r="1780" spans="2:12" s="801" customFormat="1">
      <c r="B1780" s="823"/>
      <c r="C1780" s="823"/>
      <c r="D1780" s="823"/>
      <c r="E1780" s="823"/>
      <c r="F1780" s="823"/>
      <c r="G1780" s="823"/>
      <c r="H1780" s="823"/>
      <c r="I1780" s="823"/>
      <c r="J1780" s="823"/>
      <c r="K1780" s="823"/>
      <c r="L1780" s="823"/>
    </row>
    <row r="1781" spans="2:12" s="801" customFormat="1">
      <c r="B1781" s="823"/>
      <c r="C1781" s="823"/>
      <c r="D1781" s="823"/>
      <c r="E1781" s="823"/>
      <c r="F1781" s="823"/>
      <c r="G1781" s="823"/>
      <c r="H1781" s="823"/>
      <c r="I1781" s="823"/>
      <c r="J1781" s="823"/>
      <c r="K1781" s="823"/>
      <c r="L1781" s="823"/>
    </row>
    <row r="1782" spans="2:12" s="801" customFormat="1">
      <c r="B1782" s="823"/>
      <c r="C1782" s="823"/>
      <c r="D1782" s="823"/>
      <c r="E1782" s="823"/>
      <c r="F1782" s="823"/>
      <c r="G1782" s="823"/>
      <c r="H1782" s="823"/>
      <c r="I1782" s="823"/>
      <c r="J1782" s="823"/>
      <c r="K1782" s="823"/>
      <c r="L1782" s="823"/>
    </row>
    <row r="1783" spans="2:12" s="801" customFormat="1">
      <c r="B1783" s="823"/>
      <c r="C1783" s="823"/>
      <c r="D1783" s="823"/>
      <c r="E1783" s="823"/>
      <c r="F1783" s="823"/>
      <c r="G1783" s="823"/>
      <c r="H1783" s="823"/>
      <c r="I1783" s="823"/>
      <c r="J1783" s="823"/>
      <c r="K1783" s="823"/>
      <c r="L1783" s="823"/>
    </row>
    <row r="1784" spans="2:12" s="801" customFormat="1">
      <c r="B1784" s="823"/>
      <c r="C1784" s="823"/>
      <c r="D1784" s="823"/>
      <c r="E1784" s="823"/>
      <c r="F1784" s="823"/>
      <c r="G1784" s="823"/>
      <c r="H1784" s="823"/>
      <c r="I1784" s="823"/>
      <c r="J1784" s="823"/>
      <c r="K1784" s="823"/>
      <c r="L1784" s="823"/>
    </row>
    <row r="1785" spans="2:12" s="801" customFormat="1">
      <c r="B1785" s="823"/>
      <c r="C1785" s="823"/>
      <c r="D1785" s="823"/>
      <c r="E1785" s="823"/>
      <c r="F1785" s="823"/>
      <c r="G1785" s="823"/>
      <c r="H1785" s="823"/>
      <c r="I1785" s="823"/>
      <c r="J1785" s="823"/>
      <c r="K1785" s="823"/>
      <c r="L1785" s="823"/>
    </row>
    <row r="1786" spans="2:12" s="801" customFormat="1">
      <c r="B1786" s="823"/>
      <c r="C1786" s="823"/>
      <c r="D1786" s="823"/>
      <c r="E1786" s="823"/>
      <c r="F1786" s="823"/>
      <c r="G1786" s="823"/>
      <c r="H1786" s="823"/>
      <c r="I1786" s="823"/>
      <c r="J1786" s="823"/>
      <c r="K1786" s="823"/>
      <c r="L1786" s="823"/>
    </row>
    <row r="1787" spans="2:12" s="801" customFormat="1">
      <c r="B1787" s="823"/>
      <c r="C1787" s="823"/>
      <c r="D1787" s="823"/>
      <c r="E1787" s="823"/>
      <c r="F1787" s="823"/>
      <c r="G1787" s="823"/>
      <c r="H1787" s="823"/>
      <c r="I1787" s="823"/>
      <c r="J1787" s="823"/>
      <c r="K1787" s="823"/>
      <c r="L1787" s="823"/>
    </row>
    <row r="1788" spans="2:12" s="801" customFormat="1">
      <c r="B1788" s="823"/>
      <c r="C1788" s="823"/>
      <c r="D1788" s="823"/>
      <c r="E1788" s="823"/>
      <c r="F1788" s="823"/>
      <c r="G1788" s="823"/>
      <c r="H1788" s="823"/>
      <c r="I1788" s="823"/>
      <c r="J1788" s="823"/>
      <c r="K1788" s="823"/>
      <c r="L1788" s="823"/>
    </row>
    <row r="1789" spans="2:12" s="801" customFormat="1">
      <c r="B1789" s="823"/>
      <c r="C1789" s="823"/>
      <c r="D1789" s="823"/>
      <c r="E1789" s="823"/>
      <c r="F1789" s="823"/>
      <c r="G1789" s="823"/>
      <c r="H1789" s="823"/>
      <c r="I1789" s="823"/>
      <c r="J1789" s="823"/>
      <c r="K1789" s="823"/>
      <c r="L1789" s="823"/>
    </row>
    <row r="1790" spans="2:12" s="801" customFormat="1">
      <c r="B1790" s="823"/>
      <c r="C1790" s="823"/>
      <c r="D1790" s="823"/>
      <c r="E1790" s="823"/>
      <c r="F1790" s="823"/>
      <c r="G1790" s="823"/>
      <c r="H1790" s="823"/>
      <c r="I1790" s="823"/>
      <c r="J1790" s="823"/>
      <c r="K1790" s="823"/>
      <c r="L1790" s="823"/>
    </row>
    <row r="1791" spans="2:12" s="801" customFormat="1">
      <c r="B1791" s="823"/>
      <c r="C1791" s="823"/>
      <c r="D1791" s="823"/>
      <c r="E1791" s="823"/>
      <c r="F1791" s="823"/>
      <c r="G1791" s="823"/>
      <c r="H1791" s="823"/>
      <c r="I1791" s="823"/>
      <c r="J1791" s="823"/>
      <c r="K1791" s="823"/>
      <c r="L1791" s="823"/>
    </row>
    <row r="1792" spans="2:12" s="801" customFormat="1">
      <c r="B1792" s="823"/>
      <c r="C1792" s="823"/>
      <c r="D1792" s="823"/>
      <c r="E1792" s="823"/>
      <c r="F1792" s="823"/>
      <c r="G1792" s="823"/>
      <c r="H1792" s="823"/>
      <c r="I1792" s="823"/>
      <c r="J1792" s="823"/>
      <c r="K1792" s="823"/>
      <c r="L1792" s="823"/>
    </row>
    <row r="1793" spans="2:12" s="801" customFormat="1">
      <c r="B1793" s="823"/>
      <c r="C1793" s="823"/>
      <c r="D1793" s="823"/>
      <c r="E1793" s="823"/>
      <c r="F1793" s="823"/>
      <c r="G1793" s="823"/>
      <c r="H1793" s="823"/>
      <c r="I1793" s="823"/>
      <c r="J1793" s="823"/>
      <c r="K1793" s="823"/>
      <c r="L1793" s="823"/>
    </row>
    <row r="1794" spans="2:12" s="801" customFormat="1">
      <c r="B1794" s="823"/>
      <c r="C1794" s="823"/>
      <c r="D1794" s="823"/>
      <c r="E1794" s="823"/>
      <c r="F1794" s="823"/>
      <c r="G1794" s="823"/>
      <c r="H1794" s="823"/>
      <c r="I1794" s="823"/>
      <c r="J1794" s="823"/>
      <c r="K1794" s="823"/>
      <c r="L1794" s="823"/>
    </row>
    <row r="1795" spans="2:12" s="801" customFormat="1">
      <c r="B1795" s="823"/>
      <c r="C1795" s="823"/>
      <c r="D1795" s="823"/>
      <c r="E1795" s="823"/>
      <c r="F1795" s="823"/>
      <c r="G1795" s="823"/>
      <c r="H1795" s="823"/>
      <c r="I1795" s="823"/>
      <c r="J1795" s="823"/>
      <c r="K1795" s="823"/>
      <c r="L1795" s="823"/>
    </row>
    <row r="1796" spans="2:12" s="801" customFormat="1">
      <c r="B1796" s="823"/>
      <c r="C1796" s="823"/>
      <c r="D1796" s="823"/>
      <c r="E1796" s="823"/>
      <c r="F1796" s="823"/>
      <c r="G1796" s="823"/>
      <c r="H1796" s="823"/>
      <c r="I1796" s="823"/>
      <c r="J1796" s="823"/>
      <c r="K1796" s="823"/>
      <c r="L1796" s="823"/>
    </row>
    <row r="1797" spans="2:12" s="801" customFormat="1">
      <c r="B1797" s="823"/>
      <c r="C1797" s="823"/>
      <c r="D1797" s="823"/>
      <c r="E1797" s="823"/>
      <c r="F1797" s="823"/>
      <c r="G1797" s="823"/>
      <c r="H1797" s="823"/>
      <c r="I1797" s="823"/>
      <c r="J1797" s="823"/>
      <c r="K1797" s="823"/>
      <c r="L1797" s="823"/>
    </row>
    <row r="1798" spans="2:12" s="801" customFormat="1">
      <c r="B1798" s="823"/>
      <c r="C1798" s="823"/>
      <c r="D1798" s="823"/>
      <c r="E1798" s="823"/>
      <c r="F1798" s="823"/>
      <c r="G1798" s="823"/>
      <c r="H1798" s="823"/>
      <c r="I1798" s="823"/>
      <c r="J1798" s="823"/>
      <c r="K1798" s="823"/>
      <c r="L1798" s="823"/>
    </row>
    <row r="1799" spans="2:12" s="801" customFormat="1">
      <c r="B1799" s="823"/>
      <c r="C1799" s="823"/>
      <c r="D1799" s="823"/>
      <c r="E1799" s="823"/>
      <c r="F1799" s="823"/>
      <c r="G1799" s="823"/>
      <c r="H1799" s="823"/>
      <c r="I1799" s="823"/>
      <c r="J1799" s="823"/>
      <c r="K1799" s="823"/>
      <c r="L1799" s="823"/>
    </row>
    <row r="1800" spans="2:12" s="801" customFormat="1">
      <c r="B1800" s="823"/>
      <c r="C1800" s="823"/>
      <c r="D1800" s="823"/>
      <c r="E1800" s="823"/>
      <c r="F1800" s="823"/>
      <c r="G1800" s="823"/>
      <c r="H1800" s="823"/>
      <c r="I1800" s="823"/>
      <c r="J1800" s="823"/>
      <c r="K1800" s="823"/>
      <c r="L1800" s="823"/>
    </row>
    <row r="1801" spans="2:12" s="801" customFormat="1">
      <c r="B1801" s="823"/>
      <c r="C1801" s="823"/>
      <c r="D1801" s="823"/>
      <c r="E1801" s="823"/>
      <c r="F1801" s="823"/>
      <c r="G1801" s="823"/>
      <c r="H1801" s="823"/>
      <c r="I1801" s="823"/>
      <c r="J1801" s="823"/>
      <c r="K1801" s="823"/>
      <c r="L1801" s="823"/>
    </row>
    <row r="1802" spans="2:12" s="801" customFormat="1">
      <c r="B1802" s="823"/>
      <c r="C1802" s="823"/>
      <c r="D1802" s="823"/>
      <c r="E1802" s="823"/>
      <c r="F1802" s="823"/>
      <c r="G1802" s="823"/>
      <c r="H1802" s="823"/>
      <c r="I1802" s="823"/>
      <c r="J1802" s="823"/>
      <c r="K1802" s="823"/>
      <c r="L1802" s="823"/>
    </row>
    <row r="1803" spans="2:12" s="801" customFormat="1">
      <c r="B1803" s="823"/>
      <c r="C1803" s="823"/>
      <c r="D1803" s="823"/>
      <c r="E1803" s="823"/>
      <c r="F1803" s="823"/>
      <c r="G1803" s="823"/>
      <c r="H1803" s="823"/>
      <c r="I1803" s="823"/>
      <c r="J1803" s="823"/>
      <c r="K1803" s="823"/>
      <c r="L1803" s="823"/>
    </row>
    <row r="1804" spans="2:12" s="801" customFormat="1">
      <c r="B1804" s="823"/>
      <c r="C1804" s="823"/>
      <c r="D1804" s="823"/>
      <c r="E1804" s="823"/>
      <c r="F1804" s="823"/>
      <c r="G1804" s="823"/>
      <c r="H1804" s="823"/>
      <c r="I1804" s="823"/>
      <c r="J1804" s="823"/>
      <c r="K1804" s="823"/>
      <c r="L1804" s="823"/>
    </row>
    <row r="1805" spans="2:12" s="801" customFormat="1">
      <c r="B1805" s="823"/>
      <c r="C1805" s="823"/>
      <c r="D1805" s="823"/>
      <c r="E1805" s="823"/>
      <c r="F1805" s="823"/>
      <c r="G1805" s="823"/>
      <c r="H1805" s="823"/>
      <c r="I1805" s="823"/>
      <c r="J1805" s="823"/>
      <c r="K1805" s="823"/>
      <c r="L1805" s="823"/>
    </row>
    <row r="1806" spans="2:12" s="801" customFormat="1">
      <c r="B1806" s="823"/>
      <c r="C1806" s="823"/>
      <c r="D1806" s="823"/>
      <c r="E1806" s="823"/>
      <c r="F1806" s="823"/>
      <c r="G1806" s="823"/>
      <c r="H1806" s="823"/>
      <c r="I1806" s="823"/>
      <c r="J1806" s="823"/>
      <c r="K1806" s="823"/>
      <c r="L1806" s="823"/>
    </row>
    <row r="1807" spans="2:12" s="801" customFormat="1">
      <c r="B1807" s="823"/>
      <c r="C1807" s="823"/>
      <c r="D1807" s="823"/>
      <c r="E1807" s="823"/>
      <c r="F1807" s="823"/>
      <c r="G1807" s="823"/>
      <c r="H1807" s="823"/>
      <c r="I1807" s="823"/>
      <c r="J1807" s="823"/>
      <c r="K1807" s="823"/>
      <c r="L1807" s="823"/>
    </row>
    <row r="1808" spans="2:12" s="801" customFormat="1">
      <c r="B1808" s="823"/>
      <c r="C1808" s="823"/>
      <c r="D1808" s="823"/>
      <c r="E1808" s="823"/>
      <c r="F1808" s="823"/>
      <c r="G1808" s="823"/>
      <c r="H1808" s="823"/>
      <c r="I1808" s="823"/>
      <c r="J1808" s="823"/>
      <c r="K1808" s="823"/>
      <c r="L1808" s="823"/>
    </row>
    <row r="1809" spans="2:12" s="801" customFormat="1">
      <c r="B1809" s="823"/>
      <c r="C1809" s="823"/>
      <c r="D1809" s="823"/>
      <c r="E1809" s="823"/>
      <c r="F1809" s="823"/>
      <c r="G1809" s="823"/>
      <c r="H1809" s="823"/>
      <c r="I1809" s="823"/>
      <c r="J1809" s="823"/>
      <c r="K1809" s="823"/>
      <c r="L1809" s="823"/>
    </row>
    <row r="1810" spans="2:12" s="801" customFormat="1">
      <c r="B1810" s="823"/>
      <c r="C1810" s="823"/>
      <c r="D1810" s="823"/>
      <c r="E1810" s="823"/>
      <c r="F1810" s="823"/>
      <c r="G1810" s="823"/>
      <c r="H1810" s="823"/>
      <c r="I1810" s="823"/>
      <c r="J1810" s="823"/>
      <c r="K1810" s="823"/>
      <c r="L1810" s="823"/>
    </row>
    <row r="1811" spans="2:12" s="801" customFormat="1">
      <c r="B1811" s="823"/>
      <c r="C1811" s="823"/>
      <c r="D1811" s="823"/>
      <c r="E1811" s="823"/>
      <c r="F1811" s="823"/>
      <c r="G1811" s="823"/>
      <c r="H1811" s="823"/>
      <c r="I1811" s="823"/>
      <c r="J1811" s="823"/>
      <c r="K1811" s="823"/>
      <c r="L1811" s="823"/>
    </row>
    <row r="1812" spans="2:12" s="801" customFormat="1">
      <c r="B1812" s="823"/>
      <c r="C1812" s="823"/>
      <c r="D1812" s="823"/>
      <c r="E1812" s="823"/>
      <c r="F1812" s="823"/>
      <c r="G1812" s="823"/>
      <c r="H1812" s="823"/>
      <c r="I1812" s="823"/>
      <c r="J1812" s="823"/>
      <c r="K1812" s="823"/>
      <c r="L1812" s="823"/>
    </row>
    <row r="1813" spans="2:12" s="801" customFormat="1">
      <c r="B1813" s="823"/>
      <c r="C1813" s="823"/>
      <c r="D1813" s="823"/>
      <c r="E1813" s="823"/>
      <c r="F1813" s="823"/>
      <c r="G1813" s="823"/>
      <c r="H1813" s="823"/>
      <c r="I1813" s="823"/>
      <c r="J1813" s="823"/>
      <c r="K1813" s="823"/>
      <c r="L1813" s="823"/>
    </row>
    <row r="1814" spans="2:12" s="801" customFormat="1">
      <c r="B1814" s="823"/>
      <c r="C1814" s="823"/>
      <c r="D1814" s="823"/>
      <c r="E1814" s="823"/>
      <c r="F1814" s="823"/>
      <c r="G1814" s="823"/>
      <c r="H1814" s="823"/>
      <c r="I1814" s="823"/>
      <c r="J1814" s="823"/>
      <c r="K1814" s="823"/>
      <c r="L1814" s="823"/>
    </row>
    <row r="1815" spans="2:12" s="801" customFormat="1">
      <c r="B1815" s="823"/>
      <c r="C1815" s="823"/>
      <c r="D1815" s="823"/>
      <c r="E1815" s="823"/>
      <c r="F1815" s="823"/>
      <c r="G1815" s="823"/>
      <c r="H1815" s="823"/>
      <c r="I1815" s="823"/>
      <c r="J1815" s="823"/>
      <c r="K1815" s="823"/>
      <c r="L1815" s="823"/>
    </row>
    <row r="1816" spans="2:12" s="801" customFormat="1">
      <c r="B1816" s="823"/>
      <c r="C1816" s="823"/>
      <c r="D1816" s="823"/>
      <c r="E1816" s="823"/>
      <c r="F1816" s="823"/>
      <c r="G1816" s="823"/>
      <c r="H1816" s="823"/>
      <c r="I1816" s="823"/>
      <c r="J1816" s="823"/>
      <c r="K1816" s="823"/>
      <c r="L1816" s="823"/>
    </row>
    <row r="1817" spans="2:12" s="801" customFormat="1">
      <c r="B1817" s="823"/>
      <c r="C1817" s="823"/>
      <c r="D1817" s="823"/>
      <c r="E1817" s="823"/>
      <c r="F1817" s="823"/>
      <c r="G1817" s="823"/>
      <c r="H1817" s="823"/>
      <c r="I1817" s="823"/>
      <c r="J1817" s="823"/>
      <c r="K1817" s="823"/>
      <c r="L1817" s="823"/>
    </row>
    <row r="1818" spans="2:12" s="801" customFormat="1">
      <c r="B1818" s="823"/>
      <c r="C1818" s="823"/>
      <c r="D1818" s="823"/>
      <c r="E1818" s="823"/>
      <c r="F1818" s="823"/>
      <c r="G1818" s="823"/>
      <c r="H1818" s="823"/>
      <c r="I1818" s="823"/>
      <c r="J1818" s="823"/>
      <c r="K1818" s="823"/>
      <c r="L1818" s="823"/>
    </row>
    <row r="1819" spans="2:12" s="801" customFormat="1">
      <c r="B1819" s="823"/>
      <c r="C1819" s="823"/>
      <c r="D1819" s="823"/>
      <c r="E1819" s="823"/>
      <c r="F1819" s="823"/>
      <c r="G1819" s="823"/>
      <c r="H1819" s="823"/>
      <c r="I1819" s="823"/>
      <c r="J1819" s="823"/>
      <c r="K1819" s="823"/>
      <c r="L1819" s="823"/>
    </row>
    <row r="1820" spans="2:12" s="801" customFormat="1">
      <c r="B1820" s="823"/>
      <c r="C1820" s="823"/>
      <c r="D1820" s="823"/>
      <c r="E1820" s="823"/>
      <c r="F1820" s="823"/>
      <c r="G1820" s="823"/>
      <c r="H1820" s="823"/>
      <c r="I1820" s="823"/>
      <c r="J1820" s="823"/>
      <c r="K1820" s="823"/>
      <c r="L1820" s="823"/>
    </row>
    <row r="1821" spans="2:12" s="801" customFormat="1">
      <c r="B1821" s="823"/>
      <c r="C1821" s="823"/>
      <c r="D1821" s="823"/>
      <c r="E1821" s="823"/>
      <c r="F1821" s="823"/>
      <c r="G1821" s="823"/>
      <c r="H1821" s="823"/>
      <c r="I1821" s="823"/>
      <c r="J1821" s="823"/>
      <c r="K1821" s="823"/>
      <c r="L1821" s="823"/>
    </row>
    <row r="1822" spans="2:12" s="801" customFormat="1">
      <c r="B1822" s="823"/>
      <c r="C1822" s="823"/>
      <c r="D1822" s="823"/>
      <c r="E1822" s="823"/>
      <c r="F1822" s="823"/>
      <c r="G1822" s="823"/>
      <c r="H1822" s="823"/>
      <c r="I1822" s="823"/>
      <c r="J1822" s="823"/>
      <c r="K1822" s="823"/>
      <c r="L1822" s="823"/>
    </row>
    <row r="1823" spans="2:12" s="801" customFormat="1">
      <c r="B1823" s="823"/>
      <c r="C1823" s="823"/>
      <c r="D1823" s="823"/>
      <c r="E1823" s="823"/>
      <c r="F1823" s="823"/>
      <c r="G1823" s="823"/>
      <c r="H1823" s="823"/>
      <c r="I1823" s="823"/>
      <c r="J1823" s="823"/>
      <c r="K1823" s="823"/>
      <c r="L1823" s="823"/>
    </row>
    <row r="1824" spans="2:12" s="801" customFormat="1">
      <c r="B1824" s="823"/>
      <c r="C1824" s="823"/>
      <c r="D1824" s="823"/>
      <c r="E1824" s="823"/>
      <c r="F1824" s="823"/>
      <c r="G1824" s="823"/>
      <c r="H1824" s="823"/>
      <c r="I1824" s="823"/>
      <c r="J1824" s="823"/>
      <c r="K1824" s="823"/>
      <c r="L1824" s="823"/>
    </row>
    <row r="1825" spans="2:12" s="801" customFormat="1">
      <c r="B1825" s="823"/>
      <c r="C1825" s="823"/>
      <c r="D1825" s="823"/>
      <c r="E1825" s="823"/>
      <c r="F1825" s="823"/>
      <c r="G1825" s="823"/>
      <c r="H1825" s="823"/>
      <c r="I1825" s="823"/>
      <c r="J1825" s="823"/>
      <c r="K1825" s="823"/>
      <c r="L1825" s="823"/>
    </row>
    <row r="1826" spans="2:12" s="801" customFormat="1">
      <c r="B1826" s="823"/>
      <c r="C1826" s="823"/>
      <c r="D1826" s="823"/>
      <c r="E1826" s="823"/>
      <c r="F1826" s="823"/>
      <c r="G1826" s="823"/>
      <c r="H1826" s="823"/>
      <c r="I1826" s="823"/>
      <c r="J1826" s="823"/>
      <c r="K1826" s="823"/>
      <c r="L1826" s="823"/>
    </row>
    <row r="1827" spans="2:12" s="801" customFormat="1">
      <c r="B1827" s="823"/>
      <c r="C1827" s="823"/>
      <c r="D1827" s="823"/>
      <c r="E1827" s="823"/>
      <c r="F1827" s="823"/>
      <c r="G1827" s="823"/>
      <c r="H1827" s="823"/>
      <c r="I1827" s="823"/>
      <c r="J1827" s="823"/>
      <c r="K1827" s="823"/>
      <c r="L1827" s="823"/>
    </row>
    <row r="1828" spans="2:12" s="801" customFormat="1">
      <c r="B1828" s="823"/>
      <c r="C1828" s="823"/>
      <c r="D1828" s="823"/>
      <c r="E1828" s="823"/>
      <c r="F1828" s="823"/>
      <c r="G1828" s="823"/>
      <c r="H1828" s="823"/>
      <c r="I1828" s="823"/>
      <c r="J1828" s="823"/>
      <c r="K1828" s="823"/>
      <c r="L1828" s="823"/>
    </row>
    <row r="1829" spans="2:12" s="801" customFormat="1">
      <c r="B1829" s="823"/>
      <c r="C1829" s="823"/>
      <c r="D1829" s="823"/>
      <c r="E1829" s="823"/>
      <c r="F1829" s="823"/>
      <c r="G1829" s="823"/>
      <c r="H1829" s="823"/>
      <c r="I1829" s="823"/>
      <c r="J1829" s="823"/>
      <c r="K1829" s="823"/>
      <c r="L1829" s="823"/>
    </row>
    <row r="1830" spans="2:12" s="801" customFormat="1">
      <c r="B1830" s="823"/>
      <c r="C1830" s="823"/>
      <c r="D1830" s="823"/>
      <c r="E1830" s="823"/>
      <c r="F1830" s="823"/>
      <c r="G1830" s="823"/>
      <c r="H1830" s="823"/>
      <c r="I1830" s="823"/>
      <c r="J1830" s="823"/>
      <c r="K1830" s="823"/>
      <c r="L1830" s="823"/>
    </row>
    <row r="1831" spans="2:12" s="801" customFormat="1">
      <c r="B1831" s="823"/>
      <c r="C1831" s="823"/>
      <c r="D1831" s="823"/>
      <c r="E1831" s="823"/>
      <c r="F1831" s="823"/>
      <c r="G1831" s="823"/>
      <c r="H1831" s="823"/>
      <c r="I1831" s="823"/>
      <c r="J1831" s="823"/>
      <c r="K1831" s="823"/>
      <c r="L1831" s="823"/>
    </row>
    <row r="1832" spans="2:12" s="801" customFormat="1">
      <c r="B1832" s="823"/>
      <c r="C1832" s="823"/>
      <c r="D1832" s="823"/>
      <c r="E1832" s="823"/>
      <c r="F1832" s="823"/>
      <c r="G1832" s="823"/>
      <c r="H1832" s="823"/>
      <c r="I1832" s="823"/>
      <c r="J1832" s="823"/>
      <c r="K1832" s="823"/>
      <c r="L1832" s="823"/>
    </row>
    <row r="1833" spans="2:12" s="801" customFormat="1">
      <c r="B1833" s="823"/>
      <c r="C1833" s="823"/>
      <c r="D1833" s="823"/>
      <c r="E1833" s="823"/>
      <c r="F1833" s="823"/>
      <c r="G1833" s="823"/>
      <c r="H1833" s="823"/>
      <c r="I1833" s="823"/>
      <c r="J1833" s="823"/>
      <c r="K1833" s="823"/>
      <c r="L1833" s="823"/>
    </row>
    <row r="1834" spans="2:12" s="801" customFormat="1">
      <c r="B1834" s="823"/>
      <c r="C1834" s="823"/>
      <c r="D1834" s="823"/>
      <c r="E1834" s="823"/>
      <c r="F1834" s="823"/>
      <c r="G1834" s="823"/>
      <c r="H1834" s="823"/>
      <c r="I1834" s="823"/>
      <c r="J1834" s="823"/>
      <c r="K1834" s="823"/>
      <c r="L1834" s="823"/>
    </row>
    <row r="1835" spans="2:12" s="801" customFormat="1">
      <c r="B1835" s="823"/>
      <c r="C1835" s="823"/>
      <c r="D1835" s="823"/>
      <c r="E1835" s="823"/>
      <c r="F1835" s="823"/>
      <c r="G1835" s="823"/>
      <c r="H1835" s="823"/>
      <c r="I1835" s="823"/>
      <c r="J1835" s="823"/>
      <c r="K1835" s="823"/>
      <c r="L1835" s="823"/>
    </row>
    <row r="1836" spans="2:12" s="801" customFormat="1">
      <c r="B1836" s="823"/>
      <c r="C1836" s="823"/>
      <c r="D1836" s="823"/>
      <c r="E1836" s="823"/>
      <c r="F1836" s="823"/>
      <c r="G1836" s="823"/>
      <c r="H1836" s="823"/>
      <c r="I1836" s="823"/>
      <c r="J1836" s="823"/>
      <c r="K1836" s="823"/>
      <c r="L1836" s="823"/>
    </row>
    <row r="1837" spans="2:12" s="801" customFormat="1">
      <c r="B1837" s="823"/>
      <c r="C1837" s="823"/>
      <c r="D1837" s="823"/>
      <c r="E1837" s="823"/>
      <c r="F1837" s="823"/>
      <c r="G1837" s="823"/>
      <c r="H1837" s="823"/>
      <c r="I1837" s="823"/>
      <c r="J1837" s="823"/>
      <c r="K1837" s="823"/>
      <c r="L1837" s="823"/>
    </row>
    <row r="1838" spans="2:12" s="801" customFormat="1">
      <c r="B1838" s="823"/>
      <c r="C1838" s="823"/>
      <c r="D1838" s="823"/>
      <c r="E1838" s="823"/>
      <c r="F1838" s="823"/>
      <c r="G1838" s="823"/>
      <c r="H1838" s="823"/>
      <c r="I1838" s="823"/>
      <c r="J1838" s="823"/>
      <c r="K1838" s="823"/>
      <c r="L1838" s="823"/>
    </row>
    <row r="1839" spans="2:12" s="801" customFormat="1">
      <c r="B1839" s="823"/>
      <c r="C1839" s="823"/>
      <c r="D1839" s="823"/>
      <c r="E1839" s="823"/>
      <c r="F1839" s="823"/>
      <c r="G1839" s="823"/>
      <c r="H1839" s="823"/>
      <c r="I1839" s="823"/>
      <c r="J1839" s="823"/>
      <c r="K1839" s="823"/>
      <c r="L1839" s="823"/>
    </row>
    <row r="1840" spans="2:12" s="801" customFormat="1">
      <c r="B1840" s="823"/>
      <c r="C1840" s="823"/>
      <c r="D1840" s="823"/>
      <c r="E1840" s="823"/>
      <c r="F1840" s="823"/>
      <c r="G1840" s="823"/>
      <c r="H1840" s="823"/>
      <c r="I1840" s="823"/>
      <c r="J1840" s="823"/>
      <c r="K1840" s="823"/>
      <c r="L1840" s="823"/>
    </row>
    <row r="1841" spans="2:12" s="801" customFormat="1">
      <c r="B1841" s="823"/>
      <c r="C1841" s="823"/>
      <c r="D1841" s="823"/>
      <c r="E1841" s="823"/>
      <c r="F1841" s="823"/>
      <c r="G1841" s="823"/>
      <c r="H1841" s="823"/>
      <c r="I1841" s="823"/>
      <c r="J1841" s="823"/>
      <c r="K1841" s="823"/>
      <c r="L1841" s="823"/>
    </row>
    <row r="1842" spans="2:12" s="801" customFormat="1">
      <c r="B1842" s="823"/>
      <c r="C1842" s="823"/>
      <c r="D1842" s="823"/>
      <c r="E1842" s="823"/>
      <c r="F1842" s="823"/>
      <c r="G1842" s="823"/>
      <c r="H1842" s="823"/>
      <c r="I1842" s="823"/>
      <c r="J1842" s="823"/>
      <c r="K1842" s="823"/>
      <c r="L1842" s="823"/>
    </row>
    <row r="1843" spans="2:12" s="801" customFormat="1">
      <c r="B1843" s="823"/>
      <c r="C1843" s="823"/>
      <c r="D1843" s="823"/>
      <c r="E1843" s="823"/>
      <c r="F1843" s="823"/>
      <c r="G1843" s="823"/>
      <c r="H1843" s="823"/>
      <c r="I1843" s="823"/>
      <c r="J1843" s="823"/>
      <c r="K1843" s="823"/>
      <c r="L1843" s="823"/>
    </row>
    <row r="1844" spans="2:12" s="801" customFormat="1">
      <c r="B1844" s="823"/>
      <c r="C1844" s="823"/>
      <c r="D1844" s="823"/>
      <c r="E1844" s="823"/>
      <c r="F1844" s="823"/>
      <c r="G1844" s="823"/>
      <c r="H1844" s="823"/>
      <c r="I1844" s="823"/>
      <c r="J1844" s="823"/>
      <c r="K1844" s="823"/>
      <c r="L1844" s="823"/>
    </row>
    <row r="1845" spans="2:12" s="801" customFormat="1">
      <c r="B1845" s="823"/>
      <c r="C1845" s="823"/>
      <c r="D1845" s="823"/>
      <c r="E1845" s="823"/>
      <c r="F1845" s="823"/>
      <c r="G1845" s="823"/>
      <c r="H1845" s="823"/>
      <c r="I1845" s="823"/>
      <c r="J1845" s="823"/>
      <c r="K1845" s="823"/>
      <c r="L1845" s="823"/>
    </row>
    <row r="1846" spans="2:12" s="801" customFormat="1">
      <c r="B1846" s="823"/>
      <c r="C1846" s="823"/>
      <c r="D1846" s="823"/>
      <c r="E1846" s="823"/>
      <c r="F1846" s="823"/>
      <c r="G1846" s="823"/>
      <c r="H1846" s="823"/>
      <c r="I1846" s="823"/>
      <c r="J1846" s="823"/>
      <c r="K1846" s="823"/>
      <c r="L1846" s="823"/>
    </row>
    <row r="1847" spans="2:12" s="801" customFormat="1">
      <c r="B1847" s="823"/>
      <c r="C1847" s="823"/>
      <c r="D1847" s="823"/>
      <c r="E1847" s="823"/>
      <c r="F1847" s="823"/>
      <c r="G1847" s="823"/>
      <c r="H1847" s="823"/>
      <c r="I1847" s="823"/>
      <c r="J1847" s="823"/>
      <c r="K1847" s="823"/>
      <c r="L1847" s="823"/>
    </row>
    <row r="1848" spans="2:12" s="801" customFormat="1">
      <c r="B1848" s="823"/>
      <c r="C1848" s="823"/>
      <c r="D1848" s="823"/>
      <c r="E1848" s="823"/>
      <c r="F1848" s="823"/>
      <c r="G1848" s="823"/>
      <c r="H1848" s="823"/>
      <c r="I1848" s="823"/>
      <c r="J1848" s="823"/>
      <c r="K1848" s="823"/>
      <c r="L1848" s="823"/>
    </row>
    <row r="1849" spans="2:12" s="801" customFormat="1">
      <c r="B1849" s="823"/>
      <c r="C1849" s="823"/>
      <c r="D1849" s="823"/>
      <c r="E1849" s="823"/>
      <c r="F1849" s="823"/>
      <c r="G1849" s="823"/>
      <c r="H1849" s="823"/>
      <c r="I1849" s="823"/>
      <c r="J1849" s="823"/>
      <c r="K1849" s="823"/>
      <c r="L1849" s="823"/>
    </row>
    <row r="1850" spans="2:12" s="801" customFormat="1">
      <c r="B1850" s="823"/>
      <c r="C1850" s="823"/>
      <c r="D1850" s="823"/>
      <c r="E1850" s="823"/>
      <c r="F1850" s="823"/>
      <c r="G1850" s="823"/>
      <c r="H1850" s="823"/>
      <c r="I1850" s="823"/>
      <c r="J1850" s="823"/>
      <c r="K1850" s="823"/>
      <c r="L1850" s="823"/>
    </row>
    <row r="1851" spans="2:12" s="801" customFormat="1">
      <c r="B1851" s="823"/>
      <c r="C1851" s="823"/>
      <c r="D1851" s="823"/>
      <c r="E1851" s="823"/>
      <c r="F1851" s="823"/>
      <c r="G1851" s="823"/>
      <c r="H1851" s="823"/>
      <c r="I1851" s="823"/>
      <c r="J1851" s="823"/>
      <c r="K1851" s="823"/>
      <c r="L1851" s="823"/>
    </row>
    <row r="1852" spans="2:12" s="801" customFormat="1">
      <c r="B1852" s="823"/>
      <c r="C1852" s="823"/>
      <c r="D1852" s="823"/>
      <c r="E1852" s="823"/>
      <c r="F1852" s="823"/>
      <c r="G1852" s="823"/>
      <c r="H1852" s="823"/>
      <c r="I1852" s="823"/>
      <c r="J1852" s="823"/>
      <c r="K1852" s="823"/>
      <c r="L1852" s="823"/>
    </row>
    <row r="1853" spans="2:12" s="801" customFormat="1">
      <c r="B1853" s="823"/>
      <c r="C1853" s="823"/>
      <c r="D1853" s="823"/>
      <c r="E1853" s="823"/>
      <c r="F1853" s="823"/>
      <c r="G1853" s="823"/>
      <c r="H1853" s="823"/>
      <c r="I1853" s="823"/>
      <c r="J1853" s="823"/>
      <c r="K1853" s="823"/>
      <c r="L1853" s="823"/>
    </row>
    <row r="1854" spans="2:12" s="801" customFormat="1">
      <c r="B1854" s="823"/>
      <c r="C1854" s="823"/>
      <c r="D1854" s="823"/>
      <c r="E1854" s="823"/>
      <c r="F1854" s="823"/>
      <c r="G1854" s="823"/>
      <c r="H1854" s="823"/>
      <c r="I1854" s="823"/>
      <c r="J1854" s="823"/>
      <c r="K1854" s="823"/>
      <c r="L1854" s="823"/>
    </row>
    <row r="1855" spans="2:12" s="801" customFormat="1">
      <c r="B1855" s="823"/>
      <c r="C1855" s="823"/>
      <c r="D1855" s="823"/>
      <c r="E1855" s="823"/>
      <c r="F1855" s="823"/>
      <c r="G1855" s="823"/>
      <c r="H1855" s="823"/>
      <c r="I1855" s="823"/>
      <c r="J1855" s="823"/>
      <c r="K1855" s="823"/>
      <c r="L1855" s="823"/>
    </row>
    <row r="1856" spans="2:12" s="801" customFormat="1">
      <c r="B1856" s="823"/>
      <c r="C1856" s="823"/>
      <c r="D1856" s="823"/>
      <c r="E1856" s="823"/>
      <c r="F1856" s="823"/>
      <c r="G1856" s="823"/>
      <c r="H1856" s="823"/>
      <c r="I1856" s="823"/>
      <c r="J1856" s="823"/>
      <c r="K1856" s="823"/>
      <c r="L1856" s="823"/>
    </row>
    <row r="1857" spans="2:12" s="801" customFormat="1">
      <c r="B1857" s="823"/>
      <c r="C1857" s="823"/>
      <c r="D1857" s="823"/>
      <c r="E1857" s="823"/>
      <c r="F1857" s="823"/>
      <c r="G1857" s="823"/>
      <c r="H1857" s="823"/>
      <c r="I1857" s="823"/>
      <c r="J1857" s="823"/>
      <c r="K1857" s="823"/>
      <c r="L1857" s="823"/>
    </row>
    <row r="1858" spans="2:12" s="801" customFormat="1">
      <c r="B1858" s="823"/>
      <c r="C1858" s="823"/>
      <c r="D1858" s="823"/>
      <c r="E1858" s="823"/>
      <c r="F1858" s="823"/>
      <c r="G1858" s="823"/>
      <c r="H1858" s="823"/>
      <c r="I1858" s="823"/>
      <c r="J1858" s="823"/>
      <c r="K1858" s="823"/>
      <c r="L1858" s="823"/>
    </row>
    <row r="1859" spans="2:12" s="801" customFormat="1">
      <c r="B1859" s="823"/>
      <c r="C1859" s="823"/>
      <c r="D1859" s="823"/>
      <c r="E1859" s="823"/>
      <c r="F1859" s="823"/>
      <c r="G1859" s="823"/>
      <c r="H1859" s="823"/>
      <c r="I1859" s="823"/>
      <c r="J1859" s="823"/>
      <c r="K1859" s="823"/>
      <c r="L1859" s="823"/>
    </row>
    <row r="1860" spans="2:12" s="801" customFormat="1">
      <c r="B1860" s="823"/>
      <c r="C1860" s="823"/>
      <c r="D1860" s="823"/>
      <c r="E1860" s="823"/>
      <c r="F1860" s="823"/>
      <c r="G1860" s="823"/>
      <c r="H1860" s="823"/>
      <c r="I1860" s="823"/>
      <c r="J1860" s="823"/>
      <c r="K1860" s="823"/>
      <c r="L1860" s="823"/>
    </row>
    <row r="1861" spans="2:12" s="801" customFormat="1">
      <c r="B1861" s="823"/>
      <c r="C1861" s="823"/>
      <c r="D1861" s="823"/>
      <c r="E1861" s="823"/>
      <c r="F1861" s="823"/>
      <c r="G1861" s="823"/>
      <c r="H1861" s="823"/>
      <c r="I1861" s="823"/>
      <c r="J1861" s="823"/>
      <c r="K1861" s="823"/>
      <c r="L1861" s="823"/>
    </row>
    <row r="1862" spans="2:12" s="801" customFormat="1">
      <c r="B1862" s="823"/>
      <c r="C1862" s="823"/>
      <c r="D1862" s="823"/>
      <c r="E1862" s="823"/>
      <c r="F1862" s="823"/>
      <c r="G1862" s="823"/>
      <c r="H1862" s="823"/>
      <c r="I1862" s="823"/>
      <c r="J1862" s="823"/>
      <c r="K1862" s="823"/>
      <c r="L1862" s="823"/>
    </row>
    <row r="1863" spans="2:12" s="801" customFormat="1">
      <c r="B1863" s="823"/>
      <c r="C1863" s="823"/>
      <c r="D1863" s="823"/>
      <c r="E1863" s="823"/>
      <c r="F1863" s="823"/>
      <c r="G1863" s="823"/>
      <c r="H1863" s="823"/>
      <c r="I1863" s="823"/>
      <c r="J1863" s="823"/>
      <c r="K1863" s="823"/>
      <c r="L1863" s="823"/>
    </row>
    <row r="1864" spans="2:12" s="801" customFormat="1">
      <c r="B1864" s="823"/>
      <c r="C1864" s="823"/>
      <c r="D1864" s="823"/>
      <c r="E1864" s="823"/>
      <c r="F1864" s="823"/>
      <c r="G1864" s="823"/>
      <c r="H1864" s="823"/>
      <c r="I1864" s="823"/>
      <c r="J1864" s="823"/>
      <c r="K1864" s="823"/>
      <c r="L1864" s="823"/>
    </row>
    <row r="1865" spans="2:12" s="801" customFormat="1">
      <c r="B1865" s="823"/>
      <c r="C1865" s="823"/>
      <c r="D1865" s="823"/>
      <c r="E1865" s="823"/>
      <c r="F1865" s="823"/>
      <c r="G1865" s="823"/>
      <c r="H1865" s="823"/>
      <c r="I1865" s="823"/>
      <c r="J1865" s="823"/>
      <c r="K1865" s="823"/>
      <c r="L1865" s="823"/>
    </row>
    <row r="1866" spans="2:12" s="801" customFormat="1">
      <c r="B1866" s="823"/>
      <c r="C1866" s="823"/>
      <c r="D1866" s="823"/>
      <c r="E1866" s="823"/>
      <c r="F1866" s="823"/>
      <c r="G1866" s="823"/>
      <c r="H1866" s="823"/>
      <c r="I1866" s="823"/>
      <c r="J1866" s="823"/>
      <c r="K1866" s="823"/>
      <c r="L1866" s="823"/>
    </row>
    <row r="1867" spans="2:12" s="801" customFormat="1">
      <c r="B1867" s="823"/>
      <c r="C1867" s="823"/>
      <c r="D1867" s="823"/>
      <c r="E1867" s="823"/>
      <c r="F1867" s="823"/>
      <c r="G1867" s="823"/>
      <c r="H1867" s="823"/>
      <c r="I1867" s="823"/>
      <c r="J1867" s="823"/>
      <c r="K1867" s="823"/>
      <c r="L1867" s="823"/>
    </row>
    <row r="1868" spans="2:12" s="801" customFormat="1">
      <c r="B1868" s="823"/>
      <c r="C1868" s="823"/>
      <c r="D1868" s="823"/>
      <c r="E1868" s="823"/>
      <c r="F1868" s="823"/>
      <c r="G1868" s="823"/>
      <c r="H1868" s="823"/>
      <c r="I1868" s="823"/>
      <c r="J1868" s="823"/>
      <c r="K1868" s="823"/>
      <c r="L1868" s="823"/>
    </row>
    <row r="1869" spans="2:12" s="801" customFormat="1">
      <c r="B1869" s="823"/>
      <c r="C1869" s="823"/>
      <c r="D1869" s="823"/>
      <c r="E1869" s="823"/>
      <c r="F1869" s="823"/>
      <c r="G1869" s="823"/>
      <c r="H1869" s="823"/>
      <c r="I1869" s="823"/>
      <c r="J1869" s="823"/>
      <c r="K1869" s="823"/>
      <c r="L1869" s="823"/>
    </row>
    <row r="1870" spans="2:12" s="801" customFormat="1">
      <c r="B1870" s="823"/>
      <c r="C1870" s="823"/>
      <c r="D1870" s="823"/>
      <c r="E1870" s="823"/>
      <c r="F1870" s="823"/>
      <c r="G1870" s="823"/>
      <c r="H1870" s="823"/>
      <c r="I1870" s="823"/>
      <c r="J1870" s="823"/>
      <c r="K1870" s="823"/>
      <c r="L1870" s="823"/>
    </row>
    <row r="1871" spans="2:12" s="801" customFormat="1">
      <c r="B1871" s="823"/>
      <c r="C1871" s="823"/>
      <c r="D1871" s="823"/>
      <c r="E1871" s="823"/>
      <c r="F1871" s="823"/>
      <c r="G1871" s="823"/>
      <c r="H1871" s="823"/>
      <c r="I1871" s="823"/>
      <c r="J1871" s="823"/>
      <c r="K1871" s="823"/>
      <c r="L1871" s="823"/>
    </row>
    <row r="1872" spans="2:12" s="801" customFormat="1">
      <c r="B1872" s="823"/>
      <c r="C1872" s="823"/>
      <c r="D1872" s="823"/>
      <c r="E1872" s="823"/>
      <c r="F1872" s="823"/>
      <c r="G1872" s="823"/>
      <c r="H1872" s="823"/>
      <c r="I1872" s="823"/>
      <c r="J1872" s="823"/>
      <c r="K1872" s="823"/>
      <c r="L1872" s="823"/>
    </row>
    <row r="1873" spans="2:12" s="801" customFormat="1">
      <c r="B1873" s="823"/>
      <c r="C1873" s="823"/>
      <c r="D1873" s="823"/>
      <c r="E1873" s="823"/>
      <c r="F1873" s="823"/>
      <c r="G1873" s="823"/>
      <c r="H1873" s="823"/>
      <c r="I1873" s="823"/>
      <c r="J1873" s="823"/>
      <c r="K1873" s="823"/>
      <c r="L1873" s="823"/>
    </row>
    <row r="1874" spans="2:12" s="801" customFormat="1">
      <c r="B1874" s="823"/>
      <c r="C1874" s="823"/>
      <c r="D1874" s="823"/>
      <c r="E1874" s="823"/>
      <c r="F1874" s="823"/>
      <c r="G1874" s="823"/>
      <c r="H1874" s="823"/>
      <c r="I1874" s="823"/>
      <c r="J1874" s="823"/>
      <c r="K1874" s="823"/>
      <c r="L1874" s="823"/>
    </row>
    <row r="1875" spans="2:12" s="801" customFormat="1">
      <c r="B1875" s="823"/>
      <c r="C1875" s="823"/>
      <c r="D1875" s="823"/>
      <c r="E1875" s="823"/>
      <c r="F1875" s="823"/>
      <c r="G1875" s="823"/>
      <c r="H1875" s="823"/>
      <c r="I1875" s="823"/>
      <c r="J1875" s="823"/>
      <c r="K1875" s="823"/>
      <c r="L1875" s="823"/>
    </row>
    <row r="1876" spans="2:12" s="801" customFormat="1">
      <c r="B1876" s="823"/>
      <c r="C1876" s="823"/>
      <c r="D1876" s="823"/>
      <c r="E1876" s="823"/>
      <c r="F1876" s="823"/>
      <c r="G1876" s="823"/>
      <c r="H1876" s="823"/>
      <c r="I1876" s="823"/>
      <c r="J1876" s="823"/>
      <c r="K1876" s="823"/>
      <c r="L1876" s="823"/>
    </row>
    <row r="1877" spans="2:12" s="801" customFormat="1">
      <c r="B1877" s="823"/>
      <c r="C1877" s="823"/>
      <c r="D1877" s="823"/>
      <c r="E1877" s="823"/>
      <c r="F1877" s="823"/>
      <c r="G1877" s="823"/>
      <c r="H1877" s="823"/>
      <c r="I1877" s="823"/>
      <c r="J1877" s="823"/>
      <c r="K1877" s="823"/>
      <c r="L1877" s="823"/>
    </row>
    <row r="1878" spans="2:12" s="801" customFormat="1">
      <c r="B1878" s="823"/>
      <c r="C1878" s="823"/>
      <c r="D1878" s="823"/>
      <c r="E1878" s="823"/>
      <c r="F1878" s="823"/>
      <c r="G1878" s="823"/>
      <c r="H1878" s="823"/>
      <c r="I1878" s="823"/>
      <c r="J1878" s="823"/>
      <c r="K1878" s="823"/>
      <c r="L1878" s="823"/>
    </row>
    <row r="1879" spans="2:12" s="801" customFormat="1">
      <c r="B1879" s="823"/>
      <c r="C1879" s="823"/>
      <c r="D1879" s="823"/>
      <c r="E1879" s="823"/>
      <c r="F1879" s="823"/>
      <c r="G1879" s="823"/>
      <c r="H1879" s="823"/>
      <c r="I1879" s="823"/>
      <c r="J1879" s="823"/>
      <c r="K1879" s="823"/>
      <c r="L1879" s="823"/>
    </row>
    <row r="1880" spans="2:12" s="801" customFormat="1">
      <c r="B1880" s="823"/>
      <c r="C1880" s="823"/>
      <c r="D1880" s="823"/>
      <c r="E1880" s="823"/>
      <c r="F1880" s="823"/>
      <c r="G1880" s="823"/>
      <c r="H1880" s="823"/>
      <c r="I1880" s="823"/>
      <c r="J1880" s="823"/>
      <c r="K1880" s="823"/>
      <c r="L1880" s="823"/>
    </row>
    <row r="1881" spans="2:12" s="801" customFormat="1">
      <c r="B1881" s="823"/>
      <c r="C1881" s="823"/>
      <c r="D1881" s="823"/>
      <c r="E1881" s="823"/>
      <c r="F1881" s="823"/>
      <c r="G1881" s="823"/>
      <c r="H1881" s="823"/>
      <c r="I1881" s="823"/>
      <c r="J1881" s="823"/>
      <c r="K1881" s="823"/>
      <c r="L1881" s="823"/>
    </row>
    <row r="1882" spans="2:12" s="801" customFormat="1">
      <c r="B1882" s="823"/>
      <c r="C1882" s="823"/>
      <c r="D1882" s="823"/>
      <c r="E1882" s="823"/>
      <c r="F1882" s="823"/>
      <c r="G1882" s="823"/>
      <c r="H1882" s="823"/>
      <c r="I1882" s="823"/>
      <c r="J1882" s="823"/>
      <c r="K1882" s="823"/>
      <c r="L1882" s="823"/>
    </row>
    <row r="1883" spans="2:12" s="801" customFormat="1">
      <c r="B1883" s="823"/>
      <c r="C1883" s="823"/>
      <c r="D1883" s="823"/>
      <c r="E1883" s="823"/>
      <c r="F1883" s="823"/>
      <c r="G1883" s="823"/>
      <c r="H1883" s="823"/>
      <c r="I1883" s="823"/>
      <c r="J1883" s="823"/>
      <c r="K1883" s="823"/>
      <c r="L1883" s="823"/>
    </row>
    <row r="1884" spans="2:12" s="801" customFormat="1">
      <c r="B1884" s="823"/>
      <c r="C1884" s="823"/>
      <c r="D1884" s="823"/>
      <c r="E1884" s="823"/>
      <c r="F1884" s="823"/>
      <c r="G1884" s="823"/>
      <c r="H1884" s="823"/>
      <c r="I1884" s="823"/>
      <c r="J1884" s="823"/>
      <c r="K1884" s="823"/>
      <c r="L1884" s="823"/>
    </row>
    <row r="1885" spans="2:12" s="801" customFormat="1">
      <c r="B1885" s="823"/>
      <c r="C1885" s="823"/>
      <c r="D1885" s="823"/>
      <c r="E1885" s="823"/>
      <c r="F1885" s="823"/>
      <c r="G1885" s="823"/>
      <c r="H1885" s="823"/>
      <c r="I1885" s="823"/>
      <c r="J1885" s="823"/>
      <c r="K1885" s="823"/>
      <c r="L1885" s="823"/>
    </row>
    <row r="1886" spans="2:12" s="801" customFormat="1">
      <c r="B1886" s="823"/>
      <c r="C1886" s="823"/>
      <c r="D1886" s="823"/>
      <c r="E1886" s="823"/>
      <c r="F1886" s="823"/>
      <c r="G1886" s="823"/>
      <c r="H1886" s="823"/>
      <c r="I1886" s="823"/>
      <c r="J1886" s="823"/>
      <c r="K1886" s="823"/>
      <c r="L1886" s="823"/>
    </row>
    <row r="1887" spans="2:12" s="801" customFormat="1">
      <c r="B1887" s="823"/>
      <c r="C1887" s="823"/>
      <c r="D1887" s="823"/>
      <c r="E1887" s="823"/>
      <c r="F1887" s="823"/>
      <c r="G1887" s="823"/>
      <c r="H1887" s="823"/>
      <c r="I1887" s="823"/>
      <c r="J1887" s="823"/>
      <c r="K1887" s="823"/>
      <c r="L1887" s="823"/>
    </row>
    <row r="1888" spans="2:12" s="801" customFormat="1">
      <c r="B1888" s="823"/>
      <c r="C1888" s="823"/>
      <c r="D1888" s="823"/>
      <c r="E1888" s="823"/>
      <c r="F1888" s="823"/>
      <c r="G1888" s="823"/>
      <c r="H1888" s="823"/>
      <c r="I1888" s="823"/>
      <c r="J1888" s="823"/>
      <c r="K1888" s="823"/>
      <c r="L1888" s="823"/>
    </row>
    <row r="1889" spans="2:12" s="801" customFormat="1">
      <c r="B1889" s="823"/>
      <c r="C1889" s="823"/>
      <c r="D1889" s="823"/>
      <c r="E1889" s="823"/>
      <c r="F1889" s="823"/>
      <c r="G1889" s="823"/>
      <c r="H1889" s="823"/>
      <c r="I1889" s="823"/>
      <c r="J1889" s="823"/>
      <c r="K1889" s="823"/>
      <c r="L1889" s="823"/>
    </row>
    <row r="1890" spans="2:12" s="801" customFormat="1">
      <c r="B1890" s="823"/>
      <c r="C1890" s="823"/>
      <c r="D1890" s="823"/>
      <c r="E1890" s="823"/>
      <c r="F1890" s="823"/>
      <c r="G1890" s="823"/>
      <c r="H1890" s="823"/>
      <c r="I1890" s="823"/>
      <c r="J1890" s="823"/>
      <c r="K1890" s="823"/>
      <c r="L1890" s="823"/>
    </row>
    <row r="1891" spans="2:12" s="801" customFormat="1">
      <c r="B1891" s="823"/>
      <c r="C1891" s="823"/>
      <c r="D1891" s="823"/>
      <c r="E1891" s="823"/>
      <c r="F1891" s="823"/>
      <c r="G1891" s="823"/>
      <c r="H1891" s="823"/>
      <c r="I1891" s="823"/>
      <c r="J1891" s="823"/>
      <c r="K1891" s="823"/>
      <c r="L1891" s="823"/>
    </row>
    <row r="1892" spans="2:12" s="801" customFormat="1">
      <c r="B1892" s="823"/>
      <c r="C1892" s="823"/>
      <c r="D1892" s="823"/>
      <c r="E1892" s="823"/>
      <c r="F1892" s="823"/>
      <c r="G1892" s="823"/>
      <c r="H1892" s="823"/>
      <c r="I1892" s="823"/>
      <c r="J1892" s="823"/>
      <c r="K1892" s="823"/>
      <c r="L1892" s="823"/>
    </row>
    <row r="1893" spans="2:12" s="801" customFormat="1">
      <c r="B1893" s="823"/>
      <c r="C1893" s="823"/>
      <c r="D1893" s="823"/>
      <c r="E1893" s="823"/>
      <c r="F1893" s="823"/>
      <c r="G1893" s="823"/>
      <c r="H1893" s="823"/>
      <c r="I1893" s="823"/>
      <c r="J1893" s="823"/>
      <c r="K1893" s="823"/>
      <c r="L1893" s="823"/>
    </row>
    <row r="1894" spans="2:12" s="801" customFormat="1">
      <c r="B1894" s="823"/>
      <c r="C1894" s="823"/>
      <c r="D1894" s="823"/>
      <c r="E1894" s="823"/>
      <c r="F1894" s="823"/>
      <c r="G1894" s="823"/>
      <c r="H1894" s="823"/>
      <c r="I1894" s="823"/>
      <c r="J1894" s="823"/>
      <c r="K1894" s="823"/>
      <c r="L1894" s="823"/>
    </row>
    <row r="1895" spans="2:12" s="801" customFormat="1">
      <c r="B1895" s="823"/>
      <c r="C1895" s="823"/>
      <c r="D1895" s="823"/>
      <c r="E1895" s="823"/>
      <c r="F1895" s="823"/>
      <c r="G1895" s="823"/>
      <c r="H1895" s="823"/>
      <c r="I1895" s="823"/>
      <c r="J1895" s="823"/>
      <c r="K1895" s="823"/>
      <c r="L1895" s="823"/>
    </row>
    <row r="1896" spans="2:12" s="801" customFormat="1">
      <c r="B1896" s="823"/>
      <c r="C1896" s="823"/>
      <c r="D1896" s="823"/>
      <c r="E1896" s="823"/>
      <c r="F1896" s="823"/>
      <c r="G1896" s="823"/>
      <c r="H1896" s="823"/>
      <c r="I1896" s="823"/>
      <c r="J1896" s="823"/>
      <c r="K1896" s="823"/>
      <c r="L1896" s="823"/>
    </row>
    <row r="1897" spans="2:12" s="801" customFormat="1">
      <c r="B1897" s="823"/>
      <c r="C1897" s="823"/>
      <c r="D1897" s="823"/>
      <c r="E1897" s="823"/>
      <c r="F1897" s="823"/>
      <c r="G1897" s="823"/>
      <c r="H1897" s="823"/>
      <c r="I1897" s="823"/>
      <c r="J1897" s="823"/>
      <c r="K1897" s="823"/>
      <c r="L1897" s="823"/>
    </row>
    <row r="1898" spans="2:12" s="801" customFormat="1">
      <c r="B1898" s="823"/>
      <c r="C1898" s="823"/>
      <c r="D1898" s="823"/>
      <c r="E1898" s="823"/>
      <c r="F1898" s="823"/>
      <c r="G1898" s="823"/>
      <c r="H1898" s="823"/>
      <c r="I1898" s="823"/>
      <c r="J1898" s="823"/>
      <c r="K1898" s="823"/>
      <c r="L1898" s="823"/>
    </row>
    <row r="1899" spans="2:12" s="801" customFormat="1">
      <c r="B1899" s="823"/>
      <c r="C1899" s="823"/>
      <c r="D1899" s="823"/>
      <c r="E1899" s="823"/>
      <c r="F1899" s="823"/>
      <c r="G1899" s="823"/>
      <c r="H1899" s="823"/>
      <c r="I1899" s="823"/>
      <c r="J1899" s="823"/>
      <c r="K1899" s="823"/>
      <c r="L1899" s="823"/>
    </row>
    <row r="1900" spans="2:12" s="801" customFormat="1">
      <c r="B1900" s="823"/>
      <c r="C1900" s="823"/>
      <c r="D1900" s="823"/>
      <c r="E1900" s="823"/>
      <c r="F1900" s="823"/>
      <c r="G1900" s="823"/>
      <c r="H1900" s="823"/>
      <c r="I1900" s="823"/>
      <c r="J1900" s="823"/>
      <c r="K1900" s="823"/>
      <c r="L1900" s="823"/>
    </row>
    <row r="1901" spans="2:12" s="801" customFormat="1">
      <c r="B1901" s="823"/>
      <c r="C1901" s="823"/>
      <c r="D1901" s="823"/>
      <c r="E1901" s="823"/>
      <c r="F1901" s="823"/>
      <c r="G1901" s="823"/>
      <c r="H1901" s="823"/>
      <c r="I1901" s="823"/>
      <c r="J1901" s="823"/>
      <c r="K1901" s="823"/>
      <c r="L1901" s="823"/>
    </row>
    <row r="1902" spans="2:12" s="801" customFormat="1">
      <c r="B1902" s="823"/>
      <c r="C1902" s="823"/>
      <c r="D1902" s="823"/>
      <c r="E1902" s="823"/>
      <c r="F1902" s="823"/>
      <c r="G1902" s="823"/>
      <c r="H1902" s="823"/>
      <c r="I1902" s="823"/>
      <c r="J1902" s="823"/>
      <c r="K1902" s="823"/>
      <c r="L1902" s="823"/>
    </row>
    <row r="1903" spans="2:12" s="801" customFormat="1">
      <c r="B1903" s="823"/>
      <c r="C1903" s="823"/>
      <c r="D1903" s="823"/>
      <c r="E1903" s="823"/>
      <c r="F1903" s="823"/>
      <c r="G1903" s="823"/>
      <c r="H1903" s="823"/>
      <c r="I1903" s="823"/>
      <c r="J1903" s="823"/>
      <c r="K1903" s="823"/>
      <c r="L1903" s="823"/>
    </row>
    <row r="1904" spans="2:12" s="801" customFormat="1">
      <c r="B1904" s="823"/>
      <c r="C1904" s="823"/>
      <c r="D1904" s="823"/>
      <c r="E1904" s="823"/>
      <c r="F1904" s="823"/>
      <c r="G1904" s="823"/>
      <c r="H1904" s="823"/>
      <c r="I1904" s="823"/>
      <c r="J1904" s="823"/>
      <c r="K1904" s="823"/>
      <c r="L1904" s="823"/>
    </row>
    <row r="1905" spans="2:12" s="801" customFormat="1">
      <c r="B1905" s="823"/>
      <c r="C1905" s="823"/>
      <c r="D1905" s="823"/>
      <c r="E1905" s="823"/>
      <c r="F1905" s="823"/>
      <c r="G1905" s="823"/>
      <c r="H1905" s="823"/>
      <c r="I1905" s="823"/>
      <c r="J1905" s="823"/>
      <c r="K1905" s="823"/>
      <c r="L1905" s="823"/>
    </row>
    <row r="1906" spans="2:12" s="801" customFormat="1">
      <c r="B1906" s="823"/>
      <c r="C1906" s="823"/>
      <c r="D1906" s="823"/>
      <c r="E1906" s="823"/>
      <c r="F1906" s="823"/>
      <c r="G1906" s="823"/>
      <c r="H1906" s="823"/>
      <c r="I1906" s="823"/>
      <c r="J1906" s="823"/>
      <c r="K1906" s="823"/>
      <c r="L1906" s="823"/>
    </row>
    <row r="1907" spans="2:12" s="801" customFormat="1">
      <c r="B1907" s="823"/>
      <c r="C1907" s="823"/>
      <c r="D1907" s="823"/>
      <c r="E1907" s="823"/>
      <c r="F1907" s="823"/>
      <c r="G1907" s="823"/>
      <c r="H1907" s="823"/>
      <c r="I1907" s="823"/>
      <c r="J1907" s="823"/>
      <c r="K1907" s="823"/>
      <c r="L1907" s="823"/>
    </row>
    <row r="1908" spans="2:12" s="801" customFormat="1">
      <c r="B1908" s="823"/>
      <c r="C1908" s="823"/>
      <c r="D1908" s="823"/>
      <c r="E1908" s="823"/>
      <c r="F1908" s="823"/>
      <c r="G1908" s="823"/>
      <c r="H1908" s="823"/>
      <c r="I1908" s="823"/>
      <c r="J1908" s="823"/>
      <c r="K1908" s="823"/>
      <c r="L1908" s="823"/>
    </row>
    <row r="1909" spans="2:12" s="801" customFormat="1">
      <c r="B1909" s="823"/>
      <c r="C1909" s="823"/>
      <c r="D1909" s="823"/>
      <c r="E1909" s="823"/>
      <c r="F1909" s="823"/>
      <c r="G1909" s="823"/>
      <c r="H1909" s="823"/>
      <c r="I1909" s="823"/>
      <c r="J1909" s="823"/>
      <c r="K1909" s="823"/>
      <c r="L1909" s="823"/>
    </row>
    <row r="1910" spans="2:12" s="801" customFormat="1">
      <c r="B1910" s="823"/>
      <c r="C1910" s="823"/>
      <c r="D1910" s="823"/>
      <c r="E1910" s="823"/>
      <c r="F1910" s="823"/>
      <c r="G1910" s="823"/>
      <c r="H1910" s="823"/>
      <c r="I1910" s="823"/>
      <c r="J1910" s="823"/>
      <c r="K1910" s="823"/>
      <c r="L1910" s="823"/>
    </row>
    <row r="1911" spans="2:12" s="801" customFormat="1">
      <c r="B1911" s="823"/>
      <c r="C1911" s="823"/>
      <c r="D1911" s="823"/>
      <c r="E1911" s="823"/>
      <c r="F1911" s="823"/>
      <c r="G1911" s="823"/>
      <c r="H1911" s="823"/>
      <c r="I1911" s="823"/>
      <c r="J1911" s="823"/>
      <c r="K1911" s="823"/>
      <c r="L1911" s="823"/>
    </row>
    <row r="1912" spans="2:12" s="801" customFormat="1">
      <c r="B1912" s="823"/>
      <c r="C1912" s="823"/>
      <c r="D1912" s="823"/>
      <c r="E1912" s="823"/>
      <c r="F1912" s="823"/>
      <c r="G1912" s="823"/>
      <c r="H1912" s="823"/>
      <c r="I1912" s="823"/>
      <c r="J1912" s="823"/>
      <c r="K1912" s="823"/>
      <c r="L1912" s="823"/>
    </row>
    <row r="1913" spans="2:12" s="801" customFormat="1">
      <c r="B1913" s="823"/>
      <c r="C1913" s="823"/>
      <c r="D1913" s="823"/>
      <c r="E1913" s="823"/>
      <c r="F1913" s="823"/>
      <c r="G1913" s="823"/>
      <c r="H1913" s="823"/>
      <c r="I1913" s="823"/>
      <c r="J1913" s="823"/>
      <c r="K1913" s="823"/>
      <c r="L1913" s="823"/>
    </row>
    <row r="1914" spans="2:12" s="801" customFormat="1">
      <c r="B1914" s="823"/>
      <c r="C1914" s="823"/>
      <c r="D1914" s="823"/>
      <c r="E1914" s="823"/>
      <c r="F1914" s="823"/>
      <c r="G1914" s="823"/>
      <c r="H1914" s="823"/>
      <c r="I1914" s="823"/>
      <c r="J1914" s="823"/>
      <c r="K1914" s="823"/>
      <c r="L1914" s="823"/>
    </row>
    <row r="1915" spans="2:12" s="801" customFormat="1">
      <c r="B1915" s="823"/>
      <c r="C1915" s="823"/>
      <c r="D1915" s="823"/>
      <c r="E1915" s="823"/>
      <c r="F1915" s="823"/>
      <c r="G1915" s="823"/>
      <c r="H1915" s="823"/>
      <c r="I1915" s="823"/>
      <c r="J1915" s="823"/>
      <c r="K1915" s="823"/>
      <c r="L1915" s="823"/>
    </row>
    <row r="1916" spans="2:12" s="801" customFormat="1">
      <c r="B1916" s="823"/>
      <c r="C1916" s="823"/>
      <c r="D1916" s="823"/>
      <c r="E1916" s="823"/>
      <c r="F1916" s="823"/>
      <c r="G1916" s="823"/>
      <c r="H1916" s="823"/>
      <c r="I1916" s="823"/>
      <c r="J1916" s="823"/>
      <c r="K1916" s="823"/>
      <c r="L1916" s="823"/>
    </row>
    <row r="1917" spans="2:12" s="801" customFormat="1">
      <c r="B1917" s="823"/>
      <c r="C1917" s="823"/>
      <c r="D1917" s="823"/>
      <c r="E1917" s="823"/>
      <c r="F1917" s="823"/>
      <c r="G1917" s="823"/>
      <c r="H1917" s="823"/>
      <c r="I1917" s="823"/>
      <c r="J1917" s="823"/>
      <c r="K1917" s="823"/>
      <c r="L1917" s="823"/>
    </row>
    <row r="1918" spans="2:12" s="801" customFormat="1">
      <c r="B1918" s="823"/>
      <c r="C1918" s="823"/>
      <c r="D1918" s="823"/>
      <c r="E1918" s="823"/>
      <c r="F1918" s="823"/>
      <c r="G1918" s="823"/>
      <c r="H1918" s="823"/>
      <c r="I1918" s="823"/>
      <c r="J1918" s="823"/>
      <c r="K1918" s="823"/>
      <c r="L1918" s="823"/>
    </row>
    <row r="1919" spans="2:12" s="801" customFormat="1">
      <c r="B1919" s="823"/>
      <c r="C1919" s="823"/>
      <c r="D1919" s="823"/>
      <c r="E1919" s="823"/>
      <c r="F1919" s="823"/>
      <c r="G1919" s="823"/>
      <c r="H1919" s="823"/>
      <c r="I1919" s="823"/>
      <c r="J1919" s="823"/>
      <c r="K1919" s="823"/>
      <c r="L1919" s="823"/>
    </row>
    <row r="1920" spans="2:12" s="801" customFormat="1">
      <c r="B1920" s="823"/>
      <c r="C1920" s="823"/>
      <c r="D1920" s="823"/>
      <c r="E1920" s="823"/>
      <c r="F1920" s="823"/>
      <c r="G1920" s="823"/>
      <c r="H1920" s="823"/>
      <c r="I1920" s="823"/>
      <c r="J1920" s="823"/>
      <c r="K1920" s="823"/>
      <c r="L1920" s="823"/>
    </row>
    <row r="1921" spans="2:12" s="801" customFormat="1">
      <c r="B1921" s="823"/>
      <c r="C1921" s="823"/>
      <c r="D1921" s="823"/>
      <c r="E1921" s="823"/>
      <c r="F1921" s="823"/>
      <c r="G1921" s="823"/>
      <c r="H1921" s="823"/>
      <c r="I1921" s="823"/>
      <c r="J1921" s="823"/>
      <c r="K1921" s="823"/>
      <c r="L1921" s="823"/>
    </row>
    <row r="1922" spans="2:12" s="801" customFormat="1">
      <c r="B1922" s="823"/>
      <c r="C1922" s="823"/>
      <c r="D1922" s="823"/>
      <c r="E1922" s="823"/>
      <c r="F1922" s="823"/>
      <c r="G1922" s="823"/>
      <c r="H1922" s="823"/>
      <c r="I1922" s="823"/>
      <c r="J1922" s="823"/>
      <c r="K1922" s="823"/>
      <c r="L1922" s="823"/>
    </row>
    <row r="1923" spans="2:12" s="801" customFormat="1">
      <c r="B1923" s="823"/>
      <c r="C1923" s="823"/>
      <c r="D1923" s="823"/>
      <c r="E1923" s="823"/>
      <c r="F1923" s="823"/>
      <c r="G1923" s="823"/>
      <c r="H1923" s="823"/>
      <c r="I1923" s="823"/>
      <c r="J1923" s="823"/>
      <c r="K1923" s="823"/>
      <c r="L1923" s="823"/>
    </row>
    <row r="1924" spans="2:12" s="801" customFormat="1">
      <c r="B1924" s="823"/>
      <c r="C1924" s="823"/>
      <c r="D1924" s="823"/>
      <c r="E1924" s="823"/>
      <c r="F1924" s="823"/>
      <c r="G1924" s="823"/>
      <c r="H1924" s="823"/>
      <c r="I1924" s="823"/>
      <c r="J1924" s="823"/>
      <c r="K1924" s="823"/>
      <c r="L1924" s="823"/>
    </row>
    <row r="1925" spans="2:12" s="801" customFormat="1">
      <c r="B1925" s="823"/>
      <c r="C1925" s="823"/>
      <c r="D1925" s="823"/>
      <c r="E1925" s="823"/>
      <c r="F1925" s="823"/>
      <c r="G1925" s="823"/>
      <c r="H1925" s="823"/>
      <c r="I1925" s="823"/>
      <c r="J1925" s="823"/>
      <c r="K1925" s="823"/>
      <c r="L1925" s="823"/>
    </row>
    <row r="1926" spans="2:12" s="801" customFormat="1">
      <c r="B1926" s="823"/>
      <c r="C1926" s="823"/>
      <c r="D1926" s="823"/>
      <c r="E1926" s="823"/>
      <c r="F1926" s="823"/>
      <c r="G1926" s="823"/>
      <c r="H1926" s="823"/>
      <c r="I1926" s="823"/>
      <c r="J1926" s="823"/>
      <c r="K1926" s="823"/>
      <c r="L1926" s="823"/>
    </row>
    <row r="1927" spans="2:12" s="801" customFormat="1">
      <c r="B1927" s="823"/>
      <c r="C1927" s="823"/>
      <c r="D1927" s="823"/>
      <c r="E1927" s="823"/>
      <c r="F1927" s="823"/>
      <c r="G1927" s="823"/>
      <c r="H1927" s="823"/>
      <c r="I1927" s="823"/>
      <c r="J1927" s="823"/>
      <c r="K1927" s="823"/>
      <c r="L1927" s="823"/>
    </row>
    <row r="1928" spans="2:12" s="801" customFormat="1">
      <c r="B1928" s="823"/>
      <c r="C1928" s="823"/>
      <c r="D1928" s="823"/>
      <c r="E1928" s="823"/>
      <c r="F1928" s="823"/>
      <c r="G1928" s="823"/>
      <c r="H1928" s="823"/>
      <c r="I1928" s="823"/>
      <c r="J1928" s="823"/>
      <c r="K1928" s="823"/>
      <c r="L1928" s="823"/>
    </row>
    <row r="1929" spans="2:12" s="801" customFormat="1">
      <c r="B1929" s="823"/>
      <c r="C1929" s="823"/>
      <c r="D1929" s="823"/>
      <c r="E1929" s="823"/>
      <c r="F1929" s="823"/>
      <c r="G1929" s="823"/>
      <c r="H1929" s="823"/>
      <c r="I1929" s="823"/>
      <c r="J1929" s="823"/>
      <c r="K1929" s="823"/>
      <c r="L1929" s="823"/>
    </row>
    <row r="1930" spans="2:12" s="801" customFormat="1">
      <c r="B1930" s="823"/>
      <c r="C1930" s="823"/>
      <c r="D1930" s="823"/>
      <c r="E1930" s="823"/>
      <c r="F1930" s="823"/>
      <c r="G1930" s="823"/>
      <c r="H1930" s="823"/>
      <c r="I1930" s="823"/>
      <c r="J1930" s="823"/>
      <c r="K1930" s="823"/>
      <c r="L1930" s="823"/>
    </row>
    <row r="1931" spans="2:12" s="801" customFormat="1">
      <c r="B1931" s="823"/>
      <c r="C1931" s="823"/>
      <c r="D1931" s="823"/>
      <c r="E1931" s="823"/>
      <c r="F1931" s="823"/>
      <c r="G1931" s="823"/>
      <c r="H1931" s="823"/>
      <c r="I1931" s="823"/>
      <c r="J1931" s="823"/>
      <c r="K1931" s="823"/>
      <c r="L1931" s="823"/>
    </row>
    <row r="1932" spans="2:12" s="801" customFormat="1">
      <c r="B1932" s="823"/>
      <c r="C1932" s="823"/>
      <c r="D1932" s="823"/>
      <c r="E1932" s="823"/>
      <c r="F1932" s="823"/>
      <c r="G1932" s="823"/>
      <c r="H1932" s="823"/>
      <c r="I1932" s="823"/>
      <c r="J1932" s="823"/>
      <c r="K1932" s="823"/>
      <c r="L1932" s="823"/>
    </row>
    <row r="1933" spans="2:12" s="801" customFormat="1">
      <c r="B1933" s="823"/>
      <c r="C1933" s="823"/>
      <c r="D1933" s="823"/>
      <c r="E1933" s="823"/>
      <c r="F1933" s="823"/>
      <c r="G1933" s="823"/>
      <c r="H1933" s="823"/>
      <c r="I1933" s="823"/>
      <c r="J1933" s="823"/>
      <c r="K1933" s="823"/>
      <c r="L1933" s="823"/>
    </row>
    <row r="1934" spans="2:12" s="801" customFormat="1">
      <c r="B1934" s="823"/>
      <c r="C1934" s="823"/>
      <c r="D1934" s="823"/>
      <c r="E1934" s="823"/>
      <c r="F1934" s="823"/>
      <c r="G1934" s="823"/>
      <c r="H1934" s="823"/>
      <c r="I1934" s="823"/>
      <c r="J1934" s="823"/>
      <c r="K1934" s="823"/>
      <c r="L1934" s="823"/>
    </row>
    <row r="1935" spans="2:12" s="801" customFormat="1">
      <c r="B1935" s="823"/>
      <c r="C1935" s="823"/>
      <c r="D1935" s="823"/>
      <c r="E1935" s="823"/>
      <c r="F1935" s="823"/>
      <c r="G1935" s="823"/>
      <c r="H1935" s="823"/>
      <c r="I1935" s="823"/>
      <c r="J1935" s="823"/>
      <c r="K1935" s="823"/>
      <c r="L1935" s="823"/>
    </row>
    <row r="1936" spans="2:12" s="801" customFormat="1">
      <c r="B1936" s="823"/>
      <c r="C1936" s="823"/>
      <c r="D1936" s="823"/>
      <c r="E1936" s="823"/>
      <c r="F1936" s="823"/>
      <c r="G1936" s="823"/>
      <c r="H1936" s="823"/>
      <c r="I1936" s="823"/>
      <c r="J1936" s="823"/>
      <c r="K1936" s="823"/>
      <c r="L1936" s="823"/>
    </row>
    <row r="1937" spans="2:12" s="801" customFormat="1">
      <c r="B1937" s="823"/>
      <c r="C1937" s="823"/>
      <c r="D1937" s="823"/>
      <c r="E1937" s="823"/>
      <c r="F1937" s="823"/>
      <c r="G1937" s="823"/>
      <c r="H1937" s="823"/>
      <c r="I1937" s="823"/>
      <c r="J1937" s="823"/>
      <c r="K1937" s="823"/>
      <c r="L1937" s="823"/>
    </row>
    <row r="1938" spans="2:12" s="801" customFormat="1">
      <c r="B1938" s="823"/>
      <c r="C1938" s="823"/>
      <c r="D1938" s="823"/>
      <c r="E1938" s="823"/>
      <c r="F1938" s="823"/>
      <c r="G1938" s="823"/>
      <c r="H1938" s="823"/>
      <c r="I1938" s="823"/>
      <c r="J1938" s="823"/>
      <c r="K1938" s="823"/>
      <c r="L1938" s="823"/>
    </row>
    <row r="1939" spans="2:12" s="801" customFormat="1">
      <c r="B1939" s="823"/>
      <c r="C1939" s="823"/>
      <c r="D1939" s="823"/>
      <c r="E1939" s="823"/>
      <c r="F1939" s="823"/>
      <c r="G1939" s="823"/>
      <c r="H1939" s="823"/>
      <c r="I1939" s="823"/>
      <c r="J1939" s="823"/>
      <c r="K1939" s="823"/>
      <c r="L1939" s="823"/>
    </row>
    <row r="1940" spans="2:12" s="801" customFormat="1">
      <c r="B1940" s="823"/>
      <c r="C1940" s="823"/>
      <c r="D1940" s="823"/>
      <c r="E1940" s="823"/>
      <c r="F1940" s="823"/>
      <c r="G1940" s="823"/>
      <c r="H1940" s="823"/>
      <c r="I1940" s="823"/>
      <c r="J1940" s="823"/>
      <c r="K1940" s="823"/>
      <c r="L1940" s="823"/>
    </row>
    <row r="1941" spans="2:12" s="801" customFormat="1">
      <c r="B1941" s="823"/>
      <c r="C1941" s="823"/>
      <c r="D1941" s="823"/>
      <c r="E1941" s="823"/>
      <c r="F1941" s="823"/>
      <c r="G1941" s="823"/>
      <c r="H1941" s="823"/>
      <c r="I1941" s="823"/>
      <c r="J1941" s="823"/>
      <c r="K1941" s="823"/>
      <c r="L1941" s="823"/>
    </row>
    <row r="1942" spans="2:12" s="801" customFormat="1">
      <c r="B1942" s="823"/>
      <c r="C1942" s="823"/>
      <c r="D1942" s="823"/>
      <c r="E1942" s="823"/>
      <c r="F1942" s="823"/>
      <c r="G1942" s="823"/>
      <c r="H1942" s="823"/>
      <c r="I1942" s="823"/>
      <c r="J1942" s="823"/>
      <c r="K1942" s="823"/>
      <c r="L1942" s="823"/>
    </row>
    <row r="1943" spans="2:12" s="801" customFormat="1">
      <c r="B1943" s="823"/>
      <c r="C1943" s="823"/>
      <c r="D1943" s="823"/>
      <c r="E1943" s="823"/>
      <c r="F1943" s="823"/>
      <c r="G1943" s="823"/>
      <c r="H1943" s="823"/>
      <c r="I1943" s="823"/>
      <c r="J1943" s="823"/>
      <c r="K1943" s="823"/>
      <c r="L1943" s="823"/>
    </row>
    <row r="1944" spans="2:12" s="801" customFormat="1">
      <c r="B1944" s="823"/>
      <c r="C1944" s="823"/>
      <c r="D1944" s="823"/>
      <c r="E1944" s="823"/>
      <c r="F1944" s="823"/>
      <c r="G1944" s="823"/>
      <c r="H1944" s="823"/>
      <c r="I1944" s="823"/>
      <c r="J1944" s="823"/>
      <c r="K1944" s="823"/>
      <c r="L1944" s="823"/>
    </row>
    <row r="1945" spans="2:12" s="801" customFormat="1">
      <c r="B1945" s="823"/>
      <c r="C1945" s="823"/>
      <c r="D1945" s="823"/>
      <c r="E1945" s="823"/>
      <c r="F1945" s="823"/>
      <c r="G1945" s="823"/>
      <c r="H1945" s="823"/>
      <c r="I1945" s="823"/>
      <c r="J1945" s="823"/>
      <c r="K1945" s="823"/>
      <c r="L1945" s="823"/>
    </row>
    <row r="1946" spans="2:12" s="801" customFormat="1">
      <c r="B1946" s="823"/>
      <c r="C1946" s="823"/>
      <c r="D1946" s="823"/>
      <c r="E1946" s="823"/>
      <c r="F1946" s="823"/>
      <c r="G1946" s="823"/>
      <c r="H1946" s="823"/>
      <c r="I1946" s="823"/>
      <c r="J1946" s="823"/>
      <c r="K1946" s="823"/>
      <c r="L1946" s="823"/>
    </row>
    <row r="1947" spans="2:12" s="801" customFormat="1">
      <c r="B1947" s="823"/>
      <c r="C1947" s="823"/>
      <c r="D1947" s="823"/>
      <c r="E1947" s="823"/>
      <c r="F1947" s="823"/>
      <c r="G1947" s="823"/>
      <c r="H1947" s="823"/>
      <c r="I1947" s="823"/>
      <c r="J1947" s="823"/>
      <c r="K1947" s="823"/>
      <c r="L1947" s="823"/>
    </row>
    <row r="1948" spans="2:12" s="801" customFormat="1">
      <c r="B1948" s="823"/>
      <c r="C1948" s="823"/>
      <c r="D1948" s="823"/>
      <c r="E1948" s="823"/>
      <c r="F1948" s="823"/>
      <c r="G1948" s="823"/>
      <c r="H1948" s="823"/>
      <c r="I1948" s="823"/>
      <c r="J1948" s="823"/>
      <c r="K1948" s="823"/>
      <c r="L1948" s="823"/>
    </row>
    <row r="1949" spans="2:12" s="801" customFormat="1">
      <c r="B1949" s="823"/>
      <c r="C1949" s="823"/>
      <c r="D1949" s="823"/>
      <c r="E1949" s="823"/>
      <c r="F1949" s="823"/>
      <c r="G1949" s="823"/>
      <c r="H1949" s="823"/>
      <c r="I1949" s="823"/>
      <c r="J1949" s="823"/>
      <c r="K1949" s="823"/>
      <c r="L1949" s="823"/>
    </row>
    <row r="1950" spans="2:12" s="801" customFormat="1">
      <c r="B1950" s="823"/>
      <c r="C1950" s="823"/>
      <c r="D1950" s="823"/>
      <c r="E1950" s="823"/>
      <c r="F1950" s="823"/>
      <c r="G1950" s="823"/>
      <c r="H1950" s="823"/>
      <c r="I1950" s="823"/>
      <c r="J1950" s="823"/>
      <c r="K1950" s="823"/>
      <c r="L1950" s="823"/>
    </row>
    <row r="1951" spans="2:12" s="801" customFormat="1">
      <c r="B1951" s="823"/>
      <c r="C1951" s="823"/>
      <c r="D1951" s="823"/>
      <c r="E1951" s="823"/>
      <c r="F1951" s="823"/>
      <c r="G1951" s="823"/>
      <c r="H1951" s="823"/>
      <c r="I1951" s="823"/>
      <c r="J1951" s="823"/>
      <c r="K1951" s="823"/>
      <c r="L1951" s="823"/>
    </row>
    <row r="1952" spans="2:12" s="801" customFormat="1">
      <c r="B1952" s="823"/>
      <c r="C1952" s="823"/>
      <c r="D1952" s="823"/>
      <c r="E1952" s="823"/>
      <c r="F1952" s="823"/>
      <c r="G1952" s="823"/>
      <c r="H1952" s="823"/>
      <c r="I1952" s="823"/>
      <c r="J1952" s="823"/>
      <c r="K1952" s="823"/>
      <c r="L1952" s="823"/>
    </row>
    <row r="1953" spans="2:12" s="801" customFormat="1">
      <c r="B1953" s="823"/>
      <c r="C1953" s="823"/>
      <c r="D1953" s="823"/>
      <c r="E1953" s="823"/>
      <c r="F1953" s="823"/>
      <c r="G1953" s="823"/>
      <c r="H1953" s="823"/>
      <c r="I1953" s="823"/>
      <c r="J1953" s="823"/>
      <c r="K1953" s="823"/>
      <c r="L1953" s="823"/>
    </row>
    <row r="1954" spans="2:12" s="801" customFormat="1">
      <c r="B1954" s="823"/>
      <c r="C1954" s="823"/>
      <c r="D1954" s="823"/>
      <c r="E1954" s="823"/>
      <c r="F1954" s="823"/>
      <c r="G1954" s="823"/>
      <c r="H1954" s="823"/>
      <c r="I1954" s="823"/>
      <c r="J1954" s="823"/>
      <c r="K1954" s="823"/>
      <c r="L1954" s="823"/>
    </row>
    <row r="1955" spans="2:12" s="801" customFormat="1">
      <c r="B1955" s="823"/>
      <c r="C1955" s="823"/>
      <c r="D1955" s="823"/>
      <c r="E1955" s="823"/>
      <c r="F1955" s="823"/>
      <c r="G1955" s="823"/>
      <c r="H1955" s="823"/>
      <c r="I1955" s="823"/>
      <c r="J1955" s="823"/>
      <c r="K1955" s="823"/>
      <c r="L1955" s="823"/>
    </row>
    <row r="1956" spans="2:12" s="801" customFormat="1">
      <c r="B1956" s="823"/>
      <c r="C1956" s="823"/>
      <c r="D1956" s="823"/>
      <c r="E1956" s="823"/>
      <c r="F1956" s="823"/>
      <c r="G1956" s="823"/>
      <c r="H1956" s="823"/>
      <c r="I1956" s="823"/>
      <c r="J1956" s="823"/>
      <c r="K1956" s="823"/>
      <c r="L1956" s="823"/>
    </row>
    <row r="1957" spans="2:12" s="801" customFormat="1">
      <c r="B1957" s="823"/>
      <c r="C1957" s="823"/>
      <c r="D1957" s="823"/>
      <c r="E1957" s="823"/>
      <c r="F1957" s="823"/>
      <c r="G1957" s="823"/>
      <c r="H1957" s="823"/>
      <c r="I1957" s="823"/>
      <c r="J1957" s="823"/>
      <c r="K1957" s="823"/>
      <c r="L1957" s="823"/>
    </row>
    <row r="1958" spans="2:12" s="801" customFormat="1">
      <c r="B1958" s="823"/>
      <c r="C1958" s="823"/>
      <c r="D1958" s="823"/>
      <c r="E1958" s="823"/>
      <c r="F1958" s="823"/>
      <c r="G1958" s="823"/>
      <c r="H1958" s="823"/>
      <c r="I1958" s="823"/>
      <c r="J1958" s="823"/>
      <c r="K1958" s="823"/>
      <c r="L1958" s="823"/>
    </row>
    <row r="1959" spans="2:12" s="801" customFormat="1">
      <c r="B1959" s="823"/>
      <c r="C1959" s="823"/>
      <c r="D1959" s="823"/>
      <c r="E1959" s="823"/>
      <c r="F1959" s="823"/>
      <c r="G1959" s="823"/>
      <c r="H1959" s="823"/>
      <c r="I1959" s="823"/>
      <c r="J1959" s="823"/>
      <c r="K1959" s="823"/>
      <c r="L1959" s="823"/>
    </row>
    <row r="1960" spans="2:12" s="801" customFormat="1">
      <c r="B1960" s="823"/>
      <c r="C1960" s="823"/>
      <c r="D1960" s="823"/>
      <c r="E1960" s="823"/>
      <c r="F1960" s="823"/>
      <c r="G1960" s="823"/>
      <c r="H1960" s="823"/>
      <c r="I1960" s="823"/>
      <c r="J1960" s="823"/>
      <c r="K1960" s="823"/>
      <c r="L1960" s="823"/>
    </row>
    <row r="1961" spans="2:12" s="801" customFormat="1">
      <c r="B1961" s="823"/>
      <c r="C1961" s="823"/>
      <c r="D1961" s="823"/>
      <c r="E1961" s="823"/>
      <c r="F1961" s="823"/>
      <c r="G1961" s="823"/>
      <c r="H1961" s="823"/>
      <c r="I1961" s="823"/>
      <c r="J1961" s="823"/>
      <c r="K1961" s="823"/>
      <c r="L1961" s="823"/>
    </row>
    <row r="1962" spans="2:12" s="801" customFormat="1">
      <c r="B1962" s="823"/>
      <c r="C1962" s="823"/>
      <c r="D1962" s="823"/>
      <c r="E1962" s="823"/>
      <c r="F1962" s="823"/>
      <c r="G1962" s="823"/>
      <c r="H1962" s="823"/>
      <c r="I1962" s="823"/>
      <c r="J1962" s="823"/>
      <c r="K1962" s="823"/>
      <c r="L1962" s="823"/>
    </row>
    <row r="1963" spans="2:12" s="801" customFormat="1">
      <c r="B1963" s="823"/>
      <c r="C1963" s="823"/>
      <c r="D1963" s="823"/>
      <c r="E1963" s="823"/>
      <c r="F1963" s="823"/>
      <c r="G1963" s="823"/>
      <c r="H1963" s="823"/>
      <c r="I1963" s="823"/>
      <c r="J1963" s="823"/>
      <c r="K1963" s="823"/>
      <c r="L1963" s="823"/>
    </row>
    <row r="1964" spans="2:12" s="801" customFormat="1">
      <c r="B1964" s="823"/>
      <c r="C1964" s="823"/>
      <c r="D1964" s="823"/>
      <c r="E1964" s="823"/>
      <c r="F1964" s="823"/>
      <c r="G1964" s="823"/>
      <c r="H1964" s="823"/>
      <c r="I1964" s="823"/>
      <c r="J1964" s="823"/>
      <c r="K1964" s="823"/>
      <c r="L1964" s="823"/>
    </row>
    <row r="1965" spans="2:12" s="801" customFormat="1">
      <c r="B1965" s="823"/>
      <c r="C1965" s="823"/>
      <c r="D1965" s="823"/>
      <c r="E1965" s="823"/>
      <c r="F1965" s="823"/>
      <c r="G1965" s="823"/>
      <c r="H1965" s="823"/>
      <c r="I1965" s="823"/>
      <c r="J1965" s="823"/>
      <c r="K1965" s="823"/>
      <c r="L1965" s="823"/>
    </row>
    <row r="1966" spans="2:12" s="801" customFormat="1">
      <c r="B1966" s="823"/>
      <c r="C1966" s="823"/>
      <c r="D1966" s="823"/>
      <c r="E1966" s="823"/>
      <c r="F1966" s="823"/>
      <c r="G1966" s="823"/>
      <c r="H1966" s="823"/>
      <c r="I1966" s="823"/>
      <c r="J1966" s="823"/>
      <c r="K1966" s="823"/>
      <c r="L1966" s="823"/>
    </row>
    <row r="1967" spans="2:12" s="801" customFormat="1">
      <c r="B1967" s="823"/>
      <c r="C1967" s="823"/>
      <c r="D1967" s="823"/>
      <c r="E1967" s="823"/>
      <c r="F1967" s="823"/>
      <c r="G1967" s="823"/>
      <c r="H1967" s="823"/>
      <c r="I1967" s="823"/>
      <c r="J1967" s="823"/>
      <c r="K1967" s="823"/>
      <c r="L1967" s="823"/>
    </row>
    <row r="1968" spans="2:12" s="801" customFormat="1">
      <c r="B1968" s="823"/>
      <c r="C1968" s="823"/>
      <c r="D1968" s="823"/>
      <c r="E1968" s="823"/>
      <c r="F1968" s="823"/>
      <c r="G1968" s="823"/>
      <c r="H1968" s="823"/>
      <c r="I1968" s="823"/>
      <c r="J1968" s="823"/>
      <c r="K1968" s="823"/>
      <c r="L1968" s="823"/>
    </row>
    <row r="1969" spans="2:12" s="801" customFormat="1">
      <c r="B1969" s="823"/>
      <c r="C1969" s="823"/>
      <c r="D1969" s="823"/>
      <c r="E1969" s="823"/>
      <c r="F1969" s="823"/>
      <c r="G1969" s="823"/>
      <c r="H1969" s="823"/>
      <c r="I1969" s="823"/>
      <c r="J1969" s="823"/>
      <c r="K1969" s="823"/>
      <c r="L1969" s="823"/>
    </row>
    <row r="1970" spans="2:12" s="801" customFormat="1">
      <c r="B1970" s="823"/>
      <c r="C1970" s="823"/>
      <c r="D1970" s="823"/>
      <c r="E1970" s="823"/>
      <c r="F1970" s="823"/>
      <c r="G1970" s="823"/>
      <c r="H1970" s="823"/>
      <c r="I1970" s="823"/>
      <c r="J1970" s="823"/>
      <c r="K1970" s="823"/>
      <c r="L1970" s="823"/>
    </row>
    <row r="1971" spans="2:12" s="801" customFormat="1">
      <c r="B1971" s="823"/>
      <c r="C1971" s="823"/>
      <c r="D1971" s="823"/>
      <c r="E1971" s="823"/>
      <c r="F1971" s="823"/>
      <c r="G1971" s="823"/>
      <c r="H1971" s="823"/>
      <c r="I1971" s="823"/>
      <c r="J1971" s="823"/>
      <c r="K1971" s="823"/>
      <c r="L1971" s="823"/>
    </row>
    <row r="1972" spans="2:12" s="801" customFormat="1">
      <c r="B1972" s="823"/>
      <c r="C1972" s="823"/>
      <c r="D1972" s="823"/>
      <c r="E1972" s="823"/>
      <c r="F1972" s="823"/>
      <c r="G1972" s="823"/>
      <c r="H1972" s="823"/>
      <c r="I1972" s="823"/>
      <c r="J1972" s="823"/>
      <c r="K1972" s="823"/>
      <c r="L1972" s="823"/>
    </row>
    <row r="1973" spans="2:12" s="801" customFormat="1">
      <c r="B1973" s="823"/>
      <c r="C1973" s="823"/>
      <c r="D1973" s="823"/>
      <c r="E1973" s="823"/>
      <c r="F1973" s="823"/>
      <c r="G1973" s="823"/>
      <c r="H1973" s="823"/>
      <c r="I1973" s="823"/>
      <c r="J1973" s="823"/>
      <c r="K1973" s="823"/>
      <c r="L1973" s="823"/>
    </row>
    <row r="1974" spans="2:12" s="801" customFormat="1">
      <c r="B1974" s="823"/>
      <c r="C1974" s="823"/>
      <c r="D1974" s="823"/>
      <c r="E1974" s="823"/>
      <c r="F1974" s="823"/>
      <c r="G1974" s="823"/>
      <c r="H1974" s="823"/>
      <c r="I1974" s="823"/>
      <c r="J1974" s="823"/>
      <c r="K1974" s="823"/>
      <c r="L1974" s="823"/>
    </row>
    <row r="1975" spans="2:12" s="801" customFormat="1">
      <c r="B1975" s="823"/>
      <c r="C1975" s="823"/>
      <c r="D1975" s="823"/>
      <c r="E1975" s="823"/>
      <c r="F1975" s="823"/>
      <c r="G1975" s="823"/>
      <c r="H1975" s="823"/>
      <c r="I1975" s="823"/>
      <c r="J1975" s="823"/>
      <c r="K1975" s="823"/>
      <c r="L1975" s="823"/>
    </row>
    <row r="1976" spans="2:12" s="801" customFormat="1">
      <c r="B1976" s="823"/>
      <c r="C1976" s="823"/>
      <c r="D1976" s="823"/>
      <c r="E1976" s="823"/>
      <c r="F1976" s="823"/>
      <c r="G1976" s="823"/>
      <c r="H1976" s="823"/>
      <c r="I1976" s="823"/>
      <c r="J1976" s="823"/>
      <c r="K1976" s="823"/>
      <c r="L1976" s="823"/>
    </row>
    <row r="1977" spans="2:12" s="801" customFormat="1">
      <c r="B1977" s="823"/>
      <c r="C1977" s="823"/>
      <c r="D1977" s="823"/>
      <c r="E1977" s="823"/>
      <c r="F1977" s="823"/>
      <c r="G1977" s="823"/>
      <c r="H1977" s="823"/>
      <c r="I1977" s="823"/>
      <c r="J1977" s="823"/>
      <c r="K1977" s="823"/>
      <c r="L1977" s="823"/>
    </row>
    <row r="1978" spans="2:12" s="801" customFormat="1">
      <c r="B1978" s="823"/>
      <c r="C1978" s="823"/>
      <c r="D1978" s="823"/>
      <c r="E1978" s="823"/>
      <c r="F1978" s="823"/>
      <c r="G1978" s="823"/>
      <c r="H1978" s="823"/>
      <c r="I1978" s="823"/>
      <c r="J1978" s="823"/>
      <c r="K1978" s="823"/>
      <c r="L1978" s="823"/>
    </row>
    <row r="1979" spans="2:12" s="801" customFormat="1">
      <c r="B1979" s="823"/>
      <c r="C1979" s="823"/>
      <c r="D1979" s="823"/>
      <c r="E1979" s="823"/>
      <c r="F1979" s="823"/>
      <c r="G1979" s="823"/>
      <c r="H1979" s="823"/>
      <c r="I1979" s="823"/>
      <c r="J1979" s="823"/>
      <c r="K1979" s="823"/>
      <c r="L1979" s="823"/>
    </row>
    <row r="1980" spans="2:12" s="801" customFormat="1">
      <c r="B1980" s="823"/>
      <c r="C1980" s="823"/>
      <c r="D1980" s="823"/>
      <c r="E1980" s="823"/>
      <c r="F1980" s="823"/>
      <c r="G1980" s="823"/>
      <c r="H1980" s="823"/>
      <c r="I1980" s="823"/>
      <c r="J1980" s="823"/>
      <c r="K1980" s="823"/>
      <c r="L1980" s="823"/>
    </row>
    <row r="1981" spans="2:12" s="801" customFormat="1">
      <c r="B1981" s="823"/>
      <c r="C1981" s="823"/>
      <c r="D1981" s="823"/>
      <c r="E1981" s="823"/>
      <c r="F1981" s="823"/>
      <c r="G1981" s="823"/>
      <c r="H1981" s="823"/>
      <c r="I1981" s="823"/>
      <c r="J1981" s="823"/>
      <c r="K1981" s="823"/>
      <c r="L1981" s="823"/>
    </row>
    <row r="1982" spans="2:12" s="801" customFormat="1">
      <c r="B1982" s="823"/>
      <c r="C1982" s="823"/>
      <c r="D1982" s="823"/>
      <c r="E1982" s="823"/>
      <c r="F1982" s="823"/>
      <c r="G1982" s="823"/>
      <c r="H1982" s="823"/>
      <c r="I1982" s="823"/>
      <c r="J1982" s="823"/>
      <c r="K1982" s="823"/>
      <c r="L1982" s="823"/>
    </row>
    <row r="1983" spans="2:12" s="801" customFormat="1">
      <c r="B1983" s="823"/>
      <c r="C1983" s="823"/>
      <c r="D1983" s="823"/>
      <c r="E1983" s="823"/>
      <c r="F1983" s="823"/>
      <c r="G1983" s="823"/>
      <c r="H1983" s="823"/>
      <c r="I1983" s="823"/>
      <c r="J1983" s="823"/>
      <c r="K1983" s="823"/>
      <c r="L1983" s="823"/>
    </row>
    <row r="1984" spans="2:12" s="801" customFormat="1">
      <c r="B1984" s="823"/>
      <c r="C1984" s="823"/>
      <c r="D1984" s="823"/>
      <c r="E1984" s="823"/>
      <c r="F1984" s="823"/>
      <c r="G1984" s="823"/>
      <c r="H1984" s="823"/>
      <c r="I1984" s="823"/>
      <c r="J1984" s="823"/>
      <c r="K1984" s="823"/>
      <c r="L1984" s="823"/>
    </row>
    <row r="1985" spans="2:12" s="801" customFormat="1">
      <c r="B1985" s="823"/>
      <c r="C1985" s="823"/>
      <c r="D1985" s="823"/>
      <c r="E1985" s="823"/>
      <c r="F1985" s="823"/>
      <c r="G1985" s="823"/>
      <c r="H1985" s="823"/>
      <c r="I1985" s="823"/>
      <c r="J1985" s="823"/>
      <c r="K1985" s="823"/>
      <c r="L1985" s="823"/>
    </row>
    <row r="1986" spans="2:12" s="801" customFormat="1">
      <c r="B1986" s="823"/>
      <c r="C1986" s="823"/>
      <c r="D1986" s="823"/>
      <c r="E1986" s="823"/>
      <c r="F1986" s="823"/>
      <c r="G1986" s="823"/>
      <c r="H1986" s="823"/>
      <c r="I1986" s="823"/>
      <c r="J1986" s="823"/>
      <c r="K1986" s="823"/>
      <c r="L1986" s="823"/>
    </row>
    <row r="1987" spans="2:12" s="801" customFormat="1">
      <c r="B1987" s="823"/>
      <c r="C1987" s="823"/>
      <c r="D1987" s="823"/>
      <c r="E1987" s="823"/>
      <c r="F1987" s="823"/>
      <c r="G1987" s="823"/>
      <c r="H1987" s="823"/>
      <c r="I1987" s="823"/>
      <c r="J1987" s="823"/>
      <c r="K1987" s="823"/>
      <c r="L1987" s="823"/>
    </row>
    <row r="1988" spans="2:12" s="801" customFormat="1">
      <c r="B1988" s="823"/>
      <c r="C1988" s="823"/>
      <c r="D1988" s="823"/>
      <c r="E1988" s="823"/>
      <c r="F1988" s="823"/>
      <c r="G1988" s="823"/>
      <c r="H1988" s="823"/>
      <c r="I1988" s="823"/>
      <c r="J1988" s="823"/>
      <c r="K1988" s="823"/>
      <c r="L1988" s="823"/>
    </row>
    <row r="1989" spans="2:12" s="801" customFormat="1">
      <c r="B1989" s="823"/>
      <c r="C1989" s="823"/>
      <c r="D1989" s="823"/>
      <c r="E1989" s="823"/>
      <c r="F1989" s="823"/>
      <c r="G1989" s="823"/>
      <c r="H1989" s="823"/>
      <c r="I1989" s="823"/>
      <c r="J1989" s="823"/>
      <c r="K1989" s="823"/>
      <c r="L1989" s="823"/>
    </row>
    <row r="1990" spans="2:12" s="801" customFormat="1">
      <c r="B1990" s="823"/>
      <c r="C1990" s="823"/>
      <c r="D1990" s="823"/>
      <c r="E1990" s="823"/>
      <c r="F1990" s="823"/>
      <c r="G1990" s="823"/>
      <c r="H1990" s="823"/>
      <c r="I1990" s="823"/>
      <c r="J1990" s="823"/>
      <c r="K1990" s="823"/>
      <c r="L1990" s="823"/>
    </row>
    <row r="1991" spans="2:12" s="801" customFormat="1">
      <c r="B1991" s="823"/>
      <c r="C1991" s="823"/>
      <c r="D1991" s="823"/>
      <c r="E1991" s="823"/>
      <c r="F1991" s="823"/>
      <c r="G1991" s="823"/>
      <c r="H1991" s="823"/>
      <c r="I1991" s="823"/>
      <c r="J1991" s="823"/>
      <c r="K1991" s="823"/>
      <c r="L1991" s="823"/>
    </row>
    <row r="1992" spans="2:12" s="801" customFormat="1">
      <c r="B1992" s="823"/>
      <c r="C1992" s="823"/>
      <c r="D1992" s="823"/>
      <c r="E1992" s="823"/>
      <c r="F1992" s="823"/>
      <c r="G1992" s="823"/>
      <c r="H1992" s="823"/>
      <c r="I1992" s="823"/>
      <c r="J1992" s="823"/>
      <c r="K1992" s="823"/>
      <c r="L1992" s="823"/>
    </row>
    <row r="1993" spans="2:12" s="801" customFormat="1">
      <c r="B1993" s="823"/>
      <c r="C1993" s="823"/>
      <c r="D1993" s="823"/>
      <c r="E1993" s="823"/>
      <c r="F1993" s="823"/>
      <c r="G1993" s="823"/>
      <c r="H1993" s="823"/>
      <c r="I1993" s="823"/>
      <c r="J1993" s="823"/>
      <c r="K1993" s="823"/>
      <c r="L1993" s="823"/>
    </row>
    <row r="1994" spans="2:12" s="801" customFormat="1">
      <c r="B1994" s="823"/>
      <c r="C1994" s="823"/>
      <c r="D1994" s="823"/>
      <c r="E1994" s="823"/>
      <c r="F1994" s="823"/>
      <c r="G1994" s="823"/>
      <c r="H1994" s="823"/>
      <c r="I1994" s="823"/>
      <c r="J1994" s="823"/>
      <c r="K1994" s="823"/>
      <c r="L1994" s="823"/>
    </row>
    <row r="1995" spans="2:12" s="801" customFormat="1">
      <c r="B1995" s="823"/>
      <c r="C1995" s="823"/>
      <c r="D1995" s="823"/>
      <c r="E1995" s="823"/>
      <c r="F1995" s="823"/>
      <c r="G1995" s="823"/>
      <c r="H1995" s="823"/>
      <c r="I1995" s="823"/>
      <c r="J1995" s="823"/>
      <c r="K1995" s="823"/>
      <c r="L1995" s="823"/>
    </row>
    <row r="1996" spans="2:12" s="801" customFormat="1">
      <c r="B1996" s="823"/>
      <c r="C1996" s="823"/>
      <c r="D1996" s="823"/>
      <c r="E1996" s="823"/>
      <c r="F1996" s="823"/>
      <c r="G1996" s="823"/>
      <c r="H1996" s="823"/>
      <c r="I1996" s="823"/>
      <c r="J1996" s="823"/>
      <c r="K1996" s="823"/>
      <c r="L1996" s="823"/>
    </row>
    <row r="1997" spans="2:12" s="801" customFormat="1">
      <c r="B1997" s="823"/>
      <c r="C1997" s="823"/>
      <c r="D1997" s="823"/>
      <c r="E1997" s="823"/>
      <c r="F1997" s="823"/>
      <c r="G1997" s="823"/>
      <c r="H1997" s="823"/>
      <c r="I1997" s="823"/>
      <c r="J1997" s="823"/>
      <c r="K1997" s="823"/>
      <c r="L1997" s="823"/>
    </row>
    <row r="1998" spans="2:12" s="801" customFormat="1">
      <c r="B1998" s="823"/>
      <c r="C1998" s="823"/>
      <c r="D1998" s="823"/>
      <c r="E1998" s="823"/>
      <c r="F1998" s="823"/>
      <c r="G1998" s="823"/>
      <c r="H1998" s="823"/>
      <c r="I1998" s="823"/>
      <c r="J1998" s="823"/>
      <c r="K1998" s="823"/>
      <c r="L1998" s="823"/>
    </row>
    <row r="1999" spans="2:12" s="801" customFormat="1">
      <c r="B1999" s="823"/>
      <c r="C1999" s="823"/>
      <c r="D1999" s="823"/>
      <c r="E1999" s="823"/>
      <c r="F1999" s="823"/>
      <c r="G1999" s="823"/>
      <c r="H1999" s="823"/>
      <c r="I1999" s="823"/>
      <c r="J1999" s="823"/>
      <c r="K1999" s="823"/>
      <c r="L1999" s="823"/>
    </row>
    <row r="2000" spans="2:12" s="801" customFormat="1">
      <c r="B2000" s="823"/>
      <c r="C2000" s="823"/>
      <c r="D2000" s="823"/>
      <c r="E2000" s="823"/>
      <c r="F2000" s="823"/>
      <c r="G2000" s="823"/>
      <c r="H2000" s="823"/>
      <c r="I2000" s="823"/>
      <c r="J2000" s="823"/>
      <c r="K2000" s="823"/>
      <c r="L2000" s="823"/>
    </row>
    <row r="2001" spans="2:12" s="801" customFormat="1">
      <c r="B2001" s="823"/>
      <c r="C2001" s="823"/>
      <c r="D2001" s="823"/>
      <c r="E2001" s="823"/>
      <c r="F2001" s="823"/>
      <c r="G2001" s="823"/>
      <c r="H2001" s="823"/>
      <c r="I2001" s="823"/>
      <c r="J2001" s="823"/>
      <c r="K2001" s="823"/>
      <c r="L2001" s="823"/>
    </row>
    <row r="2002" spans="2:12" s="801" customFormat="1">
      <c r="B2002" s="823"/>
      <c r="C2002" s="823"/>
      <c r="D2002" s="823"/>
      <c r="E2002" s="823"/>
      <c r="F2002" s="823"/>
      <c r="G2002" s="823"/>
      <c r="H2002" s="823"/>
      <c r="I2002" s="823"/>
      <c r="J2002" s="823"/>
      <c r="K2002" s="823"/>
      <c r="L2002" s="823"/>
    </row>
    <row r="2003" spans="2:12" s="801" customFormat="1">
      <c r="B2003" s="823"/>
      <c r="C2003" s="823"/>
      <c r="D2003" s="823"/>
      <c r="E2003" s="823"/>
      <c r="F2003" s="823"/>
      <c r="G2003" s="823"/>
      <c r="H2003" s="823"/>
      <c r="I2003" s="823"/>
      <c r="J2003" s="823"/>
      <c r="K2003" s="823"/>
      <c r="L2003" s="823"/>
    </row>
    <row r="2004" spans="2:12" s="801" customFormat="1">
      <c r="B2004" s="823"/>
      <c r="C2004" s="823"/>
      <c r="D2004" s="823"/>
      <c r="E2004" s="823"/>
      <c r="F2004" s="823"/>
      <c r="G2004" s="823"/>
      <c r="H2004" s="823"/>
      <c r="I2004" s="823"/>
      <c r="J2004" s="823"/>
      <c r="K2004" s="823"/>
      <c r="L2004" s="823"/>
    </row>
    <row r="2005" spans="2:12" s="801" customFormat="1">
      <c r="B2005" s="823"/>
      <c r="C2005" s="823"/>
      <c r="D2005" s="823"/>
      <c r="E2005" s="823"/>
      <c r="F2005" s="823"/>
      <c r="G2005" s="823"/>
      <c r="H2005" s="823"/>
      <c r="I2005" s="823"/>
      <c r="J2005" s="823"/>
      <c r="K2005" s="823"/>
      <c r="L2005" s="823"/>
    </row>
    <row r="2006" spans="2:12" s="801" customFormat="1">
      <c r="B2006" s="823"/>
      <c r="C2006" s="823"/>
      <c r="D2006" s="823"/>
      <c r="E2006" s="823"/>
      <c r="F2006" s="823"/>
      <c r="G2006" s="823"/>
      <c r="H2006" s="823"/>
      <c r="I2006" s="823"/>
      <c r="J2006" s="823"/>
      <c r="K2006" s="823"/>
      <c r="L2006" s="823"/>
    </row>
    <row r="2007" spans="2:12" s="801" customFormat="1">
      <c r="B2007" s="823"/>
      <c r="C2007" s="823"/>
      <c r="D2007" s="823"/>
      <c r="E2007" s="823"/>
      <c r="F2007" s="823"/>
      <c r="G2007" s="823"/>
      <c r="H2007" s="823"/>
      <c r="I2007" s="823"/>
      <c r="J2007" s="823"/>
      <c r="K2007" s="823"/>
      <c r="L2007" s="823"/>
    </row>
    <row r="2008" spans="2:12" s="801" customFormat="1">
      <c r="B2008" s="823"/>
      <c r="C2008" s="823"/>
      <c r="D2008" s="823"/>
      <c r="E2008" s="823"/>
      <c r="F2008" s="823"/>
      <c r="G2008" s="823"/>
      <c r="H2008" s="823"/>
      <c r="I2008" s="823"/>
      <c r="J2008" s="823"/>
      <c r="K2008" s="823"/>
      <c r="L2008" s="823"/>
    </row>
    <row r="2009" spans="2:12" s="801" customFormat="1">
      <c r="B2009" s="823"/>
      <c r="C2009" s="823"/>
      <c r="D2009" s="823"/>
      <c r="E2009" s="823"/>
      <c r="F2009" s="823"/>
      <c r="G2009" s="823"/>
      <c r="H2009" s="823"/>
      <c r="I2009" s="823"/>
      <c r="J2009" s="823"/>
      <c r="K2009" s="823"/>
      <c r="L2009" s="823"/>
    </row>
    <row r="2010" spans="2:12" s="801" customFormat="1">
      <c r="B2010" s="823"/>
      <c r="C2010" s="823"/>
      <c r="D2010" s="823"/>
      <c r="E2010" s="823"/>
      <c r="F2010" s="823"/>
      <c r="G2010" s="823"/>
      <c r="H2010" s="823"/>
      <c r="I2010" s="823"/>
      <c r="J2010" s="823"/>
      <c r="K2010" s="823"/>
      <c r="L2010" s="823"/>
    </row>
    <row r="2011" spans="2:12" s="801" customFormat="1">
      <c r="B2011" s="823"/>
      <c r="C2011" s="823"/>
      <c r="D2011" s="823"/>
      <c r="E2011" s="823"/>
      <c r="F2011" s="823"/>
      <c r="G2011" s="823"/>
      <c r="H2011" s="823"/>
      <c r="I2011" s="823"/>
      <c r="J2011" s="823"/>
      <c r="K2011" s="823"/>
      <c r="L2011" s="823"/>
    </row>
    <row r="2012" spans="2:12" s="801" customFormat="1">
      <c r="B2012" s="823"/>
      <c r="C2012" s="823"/>
      <c r="D2012" s="823"/>
      <c r="E2012" s="823"/>
      <c r="F2012" s="823"/>
      <c r="G2012" s="823"/>
      <c r="H2012" s="823"/>
      <c r="I2012" s="823"/>
      <c r="J2012" s="823"/>
      <c r="K2012" s="823"/>
      <c r="L2012" s="823"/>
    </row>
    <row r="2013" spans="2:12" s="801" customFormat="1">
      <c r="B2013" s="823"/>
      <c r="C2013" s="823"/>
      <c r="D2013" s="823"/>
      <c r="E2013" s="823"/>
      <c r="F2013" s="823"/>
      <c r="G2013" s="823"/>
      <c r="H2013" s="823"/>
      <c r="I2013" s="823"/>
      <c r="J2013" s="823"/>
      <c r="K2013" s="823"/>
      <c r="L2013" s="823"/>
    </row>
    <row r="2014" spans="2:12" s="801" customFormat="1">
      <c r="B2014" s="823"/>
      <c r="C2014" s="823"/>
      <c r="D2014" s="823"/>
      <c r="E2014" s="823"/>
      <c r="F2014" s="823"/>
      <c r="G2014" s="823"/>
      <c r="H2014" s="823"/>
      <c r="I2014" s="823"/>
      <c r="J2014" s="823"/>
      <c r="K2014" s="823"/>
      <c r="L2014" s="823"/>
    </row>
    <row r="2015" spans="2:12" s="801" customFormat="1">
      <c r="B2015" s="823"/>
      <c r="C2015" s="823"/>
      <c r="D2015" s="823"/>
      <c r="E2015" s="823"/>
      <c r="F2015" s="823"/>
      <c r="G2015" s="823"/>
      <c r="H2015" s="823"/>
      <c r="I2015" s="823"/>
      <c r="J2015" s="823"/>
      <c r="K2015" s="823"/>
      <c r="L2015" s="823"/>
    </row>
    <row r="2016" spans="2:12" s="801" customFormat="1">
      <c r="B2016" s="823"/>
      <c r="C2016" s="823"/>
      <c r="D2016" s="823"/>
      <c r="E2016" s="823"/>
      <c r="F2016" s="823"/>
      <c r="G2016" s="823"/>
      <c r="H2016" s="823"/>
      <c r="I2016" s="823"/>
      <c r="J2016" s="823"/>
      <c r="K2016" s="823"/>
      <c r="L2016" s="823"/>
    </row>
    <row r="2017" spans="2:12" s="801" customFormat="1">
      <c r="B2017" s="823"/>
      <c r="C2017" s="823"/>
      <c r="D2017" s="823"/>
      <c r="E2017" s="823"/>
      <c r="F2017" s="823"/>
      <c r="G2017" s="823"/>
      <c r="H2017" s="823"/>
      <c r="I2017" s="823"/>
      <c r="J2017" s="823"/>
      <c r="K2017" s="823"/>
      <c r="L2017" s="823"/>
    </row>
    <row r="2018" spans="2:12" s="801" customFormat="1">
      <c r="B2018" s="823"/>
      <c r="C2018" s="823"/>
      <c r="D2018" s="823"/>
      <c r="E2018" s="823"/>
      <c r="F2018" s="823"/>
      <c r="G2018" s="823"/>
      <c r="H2018" s="823"/>
      <c r="I2018" s="823"/>
      <c r="J2018" s="823"/>
      <c r="K2018" s="823"/>
      <c r="L2018" s="823"/>
    </row>
    <row r="2019" spans="2:12" s="801" customFormat="1">
      <c r="B2019" s="823"/>
      <c r="C2019" s="823"/>
      <c r="D2019" s="823"/>
      <c r="E2019" s="823"/>
      <c r="F2019" s="823"/>
      <c r="G2019" s="823"/>
      <c r="H2019" s="823"/>
      <c r="I2019" s="823"/>
      <c r="J2019" s="823"/>
      <c r="K2019" s="823"/>
      <c r="L2019" s="823"/>
    </row>
    <row r="2020" spans="2:12" s="801" customFormat="1">
      <c r="B2020" s="823"/>
      <c r="C2020" s="823"/>
      <c r="D2020" s="823"/>
      <c r="E2020" s="823"/>
      <c r="F2020" s="823"/>
      <c r="G2020" s="823"/>
      <c r="H2020" s="823"/>
      <c r="I2020" s="823"/>
      <c r="J2020" s="823"/>
      <c r="K2020" s="823"/>
      <c r="L2020" s="823"/>
    </row>
    <row r="2021" spans="2:12" s="801" customFormat="1">
      <c r="B2021" s="823"/>
      <c r="C2021" s="823"/>
      <c r="D2021" s="823"/>
      <c r="E2021" s="823"/>
      <c r="F2021" s="823"/>
      <c r="G2021" s="823"/>
      <c r="H2021" s="823"/>
      <c r="I2021" s="823"/>
      <c r="J2021" s="823"/>
      <c r="K2021" s="823"/>
      <c r="L2021" s="823"/>
    </row>
    <row r="2022" spans="2:12" s="801" customFormat="1">
      <c r="B2022" s="823"/>
      <c r="C2022" s="823"/>
      <c r="D2022" s="823"/>
      <c r="E2022" s="823"/>
      <c r="F2022" s="823"/>
      <c r="G2022" s="823"/>
      <c r="H2022" s="823"/>
      <c r="I2022" s="823"/>
      <c r="J2022" s="823"/>
      <c r="K2022" s="823"/>
      <c r="L2022" s="823"/>
    </row>
    <row r="2023" spans="2:12" s="801" customFormat="1">
      <c r="B2023" s="823"/>
      <c r="C2023" s="823"/>
      <c r="D2023" s="823"/>
      <c r="E2023" s="823"/>
      <c r="F2023" s="823"/>
      <c r="G2023" s="823"/>
      <c r="H2023" s="823"/>
      <c r="I2023" s="823"/>
      <c r="J2023" s="823"/>
      <c r="K2023" s="823"/>
      <c r="L2023" s="823"/>
    </row>
    <row r="2024" spans="2:12" s="801" customFormat="1">
      <c r="B2024" s="823"/>
      <c r="C2024" s="823"/>
      <c r="D2024" s="823"/>
      <c r="E2024" s="823"/>
      <c r="F2024" s="823"/>
      <c r="G2024" s="823"/>
      <c r="H2024" s="823"/>
      <c r="I2024" s="823"/>
      <c r="J2024" s="823"/>
      <c r="K2024" s="823"/>
      <c r="L2024" s="823"/>
    </row>
    <row r="2025" spans="2:12" s="801" customFormat="1">
      <c r="B2025" s="823"/>
      <c r="C2025" s="823"/>
      <c r="D2025" s="823"/>
      <c r="E2025" s="823"/>
      <c r="F2025" s="823"/>
      <c r="G2025" s="823"/>
      <c r="H2025" s="823"/>
      <c r="I2025" s="823"/>
      <c r="J2025" s="823"/>
      <c r="K2025" s="823"/>
      <c r="L2025" s="823"/>
    </row>
    <row r="2026" spans="2:12" s="801" customFormat="1">
      <c r="B2026" s="823"/>
      <c r="C2026" s="823"/>
      <c r="D2026" s="823"/>
      <c r="E2026" s="823"/>
      <c r="F2026" s="823"/>
      <c r="G2026" s="823"/>
      <c r="H2026" s="823"/>
      <c r="I2026" s="823"/>
      <c r="J2026" s="823"/>
      <c r="K2026" s="823"/>
      <c r="L2026" s="823"/>
    </row>
    <row r="2027" spans="2:12" s="801" customFormat="1">
      <c r="B2027" s="823"/>
      <c r="C2027" s="823"/>
      <c r="D2027" s="823"/>
      <c r="E2027" s="823"/>
      <c r="F2027" s="823"/>
      <c r="G2027" s="823"/>
      <c r="H2027" s="823"/>
      <c r="I2027" s="823"/>
      <c r="J2027" s="823"/>
      <c r="K2027" s="823"/>
      <c r="L2027" s="823"/>
    </row>
    <row r="2028" spans="2:12" s="801" customFormat="1">
      <c r="B2028" s="823"/>
      <c r="C2028" s="823"/>
      <c r="D2028" s="823"/>
      <c r="E2028" s="823"/>
      <c r="F2028" s="823"/>
      <c r="G2028" s="823"/>
      <c r="H2028" s="823"/>
      <c r="I2028" s="823"/>
      <c r="J2028" s="823"/>
      <c r="K2028" s="823"/>
      <c r="L2028" s="823"/>
    </row>
    <row r="2029" spans="2:12" s="801" customFormat="1">
      <c r="B2029" s="823"/>
      <c r="C2029" s="823"/>
      <c r="D2029" s="823"/>
      <c r="E2029" s="823"/>
      <c r="F2029" s="823"/>
      <c r="G2029" s="823"/>
      <c r="H2029" s="823"/>
      <c r="I2029" s="823"/>
      <c r="J2029" s="823"/>
      <c r="K2029" s="823"/>
      <c r="L2029" s="823"/>
    </row>
    <row r="2030" spans="2:12" s="801" customFormat="1">
      <c r="B2030" s="823"/>
      <c r="C2030" s="823"/>
      <c r="D2030" s="823"/>
      <c r="E2030" s="823"/>
      <c r="F2030" s="823"/>
      <c r="G2030" s="823"/>
      <c r="H2030" s="823"/>
      <c r="I2030" s="823"/>
      <c r="J2030" s="823"/>
      <c r="K2030" s="823"/>
      <c r="L2030" s="823"/>
    </row>
    <row r="2031" spans="2:12" s="801" customFormat="1">
      <c r="B2031" s="823"/>
      <c r="C2031" s="823"/>
      <c r="D2031" s="823"/>
      <c r="E2031" s="823"/>
      <c r="F2031" s="823"/>
      <c r="G2031" s="823"/>
      <c r="H2031" s="823"/>
      <c r="I2031" s="823"/>
      <c r="J2031" s="823"/>
      <c r="K2031" s="823"/>
      <c r="L2031" s="823"/>
    </row>
    <row r="2032" spans="2:12" s="801" customFormat="1">
      <c r="B2032" s="823"/>
      <c r="C2032" s="823"/>
      <c r="D2032" s="823"/>
      <c r="E2032" s="823"/>
      <c r="F2032" s="823"/>
      <c r="G2032" s="823"/>
      <c r="H2032" s="823"/>
      <c r="I2032" s="823"/>
      <c r="J2032" s="823"/>
      <c r="K2032" s="823"/>
      <c r="L2032" s="823"/>
    </row>
    <row r="2033" spans="2:12" s="801" customFormat="1">
      <c r="B2033" s="823"/>
      <c r="C2033" s="823"/>
      <c r="D2033" s="823"/>
      <c r="E2033" s="823"/>
      <c r="F2033" s="823"/>
      <c r="G2033" s="823"/>
      <c r="H2033" s="823"/>
      <c r="I2033" s="823"/>
      <c r="J2033" s="823"/>
      <c r="K2033" s="823"/>
      <c r="L2033" s="823"/>
    </row>
    <row r="2034" spans="2:12" s="801" customFormat="1">
      <c r="B2034" s="823"/>
      <c r="C2034" s="823"/>
      <c r="D2034" s="823"/>
      <c r="E2034" s="823"/>
      <c r="F2034" s="823"/>
      <c r="G2034" s="823"/>
      <c r="H2034" s="823"/>
      <c r="I2034" s="823"/>
      <c r="J2034" s="823"/>
      <c r="K2034" s="823"/>
      <c r="L2034" s="823"/>
    </row>
    <row r="2035" spans="2:12" s="801" customFormat="1">
      <c r="B2035" s="823"/>
      <c r="C2035" s="823"/>
      <c r="D2035" s="823"/>
      <c r="E2035" s="823"/>
      <c r="F2035" s="823"/>
      <c r="G2035" s="823"/>
      <c r="H2035" s="823"/>
      <c r="I2035" s="823"/>
      <c r="J2035" s="823"/>
      <c r="K2035" s="823"/>
      <c r="L2035" s="823"/>
    </row>
    <row r="2036" spans="2:12" s="801" customFormat="1">
      <c r="B2036" s="823"/>
      <c r="C2036" s="823"/>
      <c r="D2036" s="823"/>
      <c r="E2036" s="823"/>
      <c r="F2036" s="823"/>
      <c r="G2036" s="823"/>
      <c r="H2036" s="823"/>
      <c r="I2036" s="823"/>
      <c r="J2036" s="823"/>
      <c r="K2036" s="823"/>
      <c r="L2036" s="823"/>
    </row>
    <row r="2037" spans="2:12" s="801" customFormat="1">
      <c r="B2037" s="823"/>
      <c r="C2037" s="823"/>
      <c r="D2037" s="823"/>
      <c r="E2037" s="823"/>
      <c r="F2037" s="823"/>
      <c r="G2037" s="823"/>
      <c r="H2037" s="823"/>
      <c r="I2037" s="823"/>
      <c r="J2037" s="823"/>
      <c r="K2037" s="823"/>
      <c r="L2037" s="823"/>
    </row>
    <row r="2038" spans="2:12" s="801" customFormat="1">
      <c r="B2038" s="823"/>
      <c r="C2038" s="823"/>
      <c r="D2038" s="823"/>
      <c r="E2038" s="823"/>
      <c r="F2038" s="823"/>
      <c r="G2038" s="823"/>
      <c r="H2038" s="823"/>
      <c r="I2038" s="823"/>
      <c r="J2038" s="823"/>
      <c r="K2038" s="823"/>
      <c r="L2038" s="823"/>
    </row>
    <row r="2039" spans="2:12" s="801" customFormat="1">
      <c r="B2039" s="823"/>
      <c r="C2039" s="823"/>
      <c r="D2039" s="823"/>
      <c r="E2039" s="823"/>
      <c r="F2039" s="823"/>
      <c r="G2039" s="823"/>
      <c r="H2039" s="823"/>
      <c r="I2039" s="823"/>
      <c r="J2039" s="823"/>
      <c r="K2039" s="823"/>
      <c r="L2039" s="823"/>
    </row>
    <row r="2040" spans="2:12" s="801" customFormat="1">
      <c r="B2040" s="823"/>
      <c r="C2040" s="823"/>
      <c r="D2040" s="823"/>
      <c r="E2040" s="823"/>
      <c r="F2040" s="823"/>
      <c r="G2040" s="823"/>
      <c r="H2040" s="823"/>
      <c r="I2040" s="823"/>
      <c r="J2040" s="823"/>
      <c r="K2040" s="823"/>
      <c r="L2040" s="823"/>
    </row>
    <row r="2041" spans="2:12" s="801" customFormat="1">
      <c r="B2041" s="823"/>
      <c r="C2041" s="823"/>
      <c r="D2041" s="823"/>
      <c r="E2041" s="823"/>
      <c r="F2041" s="823"/>
      <c r="G2041" s="823"/>
      <c r="H2041" s="823"/>
      <c r="I2041" s="823"/>
      <c r="J2041" s="823"/>
      <c r="K2041" s="823"/>
      <c r="L2041" s="823"/>
    </row>
    <row r="2042" spans="2:12" s="801" customFormat="1">
      <c r="B2042" s="823"/>
      <c r="C2042" s="823"/>
      <c r="D2042" s="823"/>
      <c r="E2042" s="823"/>
      <c r="F2042" s="823"/>
      <c r="G2042" s="823"/>
      <c r="H2042" s="823"/>
      <c r="I2042" s="823"/>
      <c r="J2042" s="823"/>
      <c r="K2042" s="823"/>
      <c r="L2042" s="823"/>
    </row>
    <row r="2043" spans="2:12" s="801" customFormat="1">
      <c r="B2043" s="823"/>
      <c r="C2043" s="823"/>
      <c r="D2043" s="823"/>
      <c r="E2043" s="823"/>
      <c r="F2043" s="823"/>
      <c r="G2043" s="823"/>
      <c r="H2043" s="823"/>
      <c r="I2043" s="823"/>
      <c r="J2043" s="823"/>
      <c r="K2043" s="823"/>
      <c r="L2043" s="823"/>
    </row>
    <row r="2044" spans="2:12" s="801" customFormat="1">
      <c r="B2044" s="823"/>
      <c r="C2044" s="823"/>
      <c r="D2044" s="823"/>
      <c r="E2044" s="823"/>
      <c r="F2044" s="823"/>
      <c r="G2044" s="823"/>
      <c r="H2044" s="823"/>
      <c r="I2044" s="823"/>
      <c r="J2044" s="823"/>
      <c r="K2044" s="823"/>
      <c r="L2044" s="823"/>
    </row>
    <row r="2045" spans="2:12" s="801" customFormat="1">
      <c r="B2045" s="823"/>
      <c r="C2045" s="823"/>
      <c r="D2045" s="823"/>
      <c r="E2045" s="823"/>
      <c r="F2045" s="823"/>
      <c r="G2045" s="823"/>
      <c r="H2045" s="823"/>
      <c r="I2045" s="823"/>
      <c r="J2045" s="823"/>
      <c r="K2045" s="823"/>
      <c r="L2045" s="823"/>
    </row>
    <row r="2046" spans="2:12" s="801" customFormat="1">
      <c r="B2046" s="823"/>
      <c r="C2046" s="823"/>
      <c r="D2046" s="823"/>
      <c r="E2046" s="823"/>
      <c r="F2046" s="823"/>
      <c r="G2046" s="823"/>
      <c r="H2046" s="823"/>
      <c r="I2046" s="823"/>
      <c r="J2046" s="823"/>
      <c r="K2046" s="823"/>
      <c r="L2046" s="823"/>
    </row>
    <row r="2047" spans="2:12" s="801" customFormat="1">
      <c r="B2047" s="823"/>
      <c r="C2047" s="823"/>
      <c r="D2047" s="823"/>
      <c r="E2047" s="823"/>
      <c r="F2047" s="823"/>
      <c r="G2047" s="823"/>
      <c r="H2047" s="823"/>
      <c r="I2047" s="823"/>
      <c r="J2047" s="823"/>
      <c r="K2047" s="823"/>
      <c r="L2047" s="823"/>
    </row>
    <row r="2048" spans="2:12" s="801" customFormat="1">
      <c r="B2048" s="823"/>
      <c r="C2048" s="823"/>
      <c r="D2048" s="823"/>
      <c r="E2048" s="823"/>
      <c r="F2048" s="823"/>
      <c r="G2048" s="823"/>
      <c r="H2048" s="823"/>
      <c r="I2048" s="823"/>
      <c r="J2048" s="823"/>
      <c r="K2048" s="823"/>
      <c r="L2048" s="823"/>
    </row>
    <row r="2049" spans="2:12" s="801" customFormat="1">
      <c r="B2049" s="823"/>
      <c r="C2049" s="823"/>
      <c r="D2049" s="823"/>
      <c r="E2049" s="823"/>
      <c r="F2049" s="823"/>
      <c r="G2049" s="823"/>
      <c r="H2049" s="823"/>
      <c r="I2049" s="823"/>
      <c r="J2049" s="823"/>
      <c r="K2049" s="823"/>
      <c r="L2049" s="823"/>
    </row>
    <row r="2050" spans="2:12" s="801" customFormat="1">
      <c r="B2050" s="823"/>
      <c r="C2050" s="823"/>
      <c r="D2050" s="823"/>
      <c r="E2050" s="823"/>
      <c r="F2050" s="823"/>
      <c r="G2050" s="823"/>
      <c r="H2050" s="823"/>
      <c r="I2050" s="823"/>
      <c r="J2050" s="823"/>
      <c r="K2050" s="823"/>
      <c r="L2050" s="823"/>
    </row>
    <row r="2051" spans="2:12" s="801" customFormat="1">
      <c r="B2051" s="823"/>
      <c r="C2051" s="823"/>
      <c r="D2051" s="823"/>
      <c r="E2051" s="823"/>
      <c r="F2051" s="823"/>
      <c r="G2051" s="823"/>
      <c r="H2051" s="823"/>
      <c r="I2051" s="823"/>
      <c r="J2051" s="823"/>
      <c r="K2051" s="823"/>
      <c r="L2051" s="823"/>
    </row>
    <row r="2052" spans="2:12" s="801" customFormat="1">
      <c r="B2052" s="823"/>
      <c r="C2052" s="823"/>
      <c r="D2052" s="823"/>
      <c r="E2052" s="823"/>
      <c r="F2052" s="823"/>
      <c r="G2052" s="823"/>
      <c r="H2052" s="823"/>
      <c r="I2052" s="823"/>
      <c r="J2052" s="823"/>
      <c r="K2052" s="823"/>
      <c r="L2052" s="823"/>
    </row>
    <row r="2053" spans="2:12" s="801" customFormat="1">
      <c r="B2053" s="823"/>
      <c r="C2053" s="823"/>
      <c r="D2053" s="823"/>
      <c r="E2053" s="823"/>
      <c r="F2053" s="823"/>
      <c r="G2053" s="823"/>
      <c r="H2053" s="823"/>
      <c r="I2053" s="823"/>
      <c r="J2053" s="823"/>
      <c r="K2053" s="823"/>
      <c r="L2053" s="823"/>
    </row>
    <row r="2054" spans="2:12" s="801" customFormat="1">
      <c r="B2054" s="823"/>
      <c r="C2054" s="823"/>
      <c r="D2054" s="823"/>
      <c r="E2054" s="823"/>
      <c r="F2054" s="823"/>
      <c r="G2054" s="823"/>
      <c r="H2054" s="823"/>
      <c r="I2054" s="823"/>
      <c r="J2054" s="823"/>
      <c r="K2054" s="823"/>
      <c r="L2054" s="823"/>
    </row>
    <row r="2055" spans="2:12" s="801" customFormat="1">
      <c r="B2055" s="823"/>
      <c r="C2055" s="823"/>
      <c r="D2055" s="823"/>
      <c r="E2055" s="823"/>
      <c r="F2055" s="823"/>
      <c r="G2055" s="823"/>
      <c r="H2055" s="823"/>
      <c r="I2055" s="823"/>
      <c r="J2055" s="823"/>
      <c r="K2055" s="823"/>
      <c r="L2055" s="823"/>
    </row>
    <row r="2056" spans="2:12" s="801" customFormat="1">
      <c r="B2056" s="823"/>
      <c r="C2056" s="823"/>
      <c r="D2056" s="823"/>
      <c r="E2056" s="823"/>
      <c r="F2056" s="823"/>
      <c r="G2056" s="823"/>
      <c r="H2056" s="823"/>
      <c r="I2056" s="823"/>
      <c r="J2056" s="823"/>
      <c r="K2056" s="823"/>
      <c r="L2056" s="823"/>
    </row>
    <row r="2057" spans="2:12" s="801" customFormat="1">
      <c r="B2057" s="823"/>
      <c r="C2057" s="823"/>
      <c r="D2057" s="823"/>
      <c r="E2057" s="823"/>
      <c r="F2057" s="823"/>
      <c r="G2057" s="823"/>
      <c r="H2057" s="823"/>
      <c r="I2057" s="823"/>
      <c r="J2057" s="823"/>
      <c r="K2057" s="823"/>
      <c r="L2057" s="823"/>
    </row>
    <row r="2058" spans="2:12" s="801" customFormat="1">
      <c r="B2058" s="823"/>
      <c r="C2058" s="823"/>
      <c r="D2058" s="823"/>
      <c r="E2058" s="823"/>
      <c r="F2058" s="823"/>
      <c r="G2058" s="823"/>
      <c r="H2058" s="823"/>
      <c r="I2058" s="823"/>
      <c r="J2058" s="823"/>
      <c r="K2058" s="823"/>
      <c r="L2058" s="823"/>
    </row>
    <row r="2059" spans="2:12" s="801" customFormat="1">
      <c r="B2059" s="823"/>
      <c r="C2059" s="823"/>
      <c r="D2059" s="823"/>
      <c r="E2059" s="823"/>
      <c r="F2059" s="823"/>
      <c r="G2059" s="823"/>
      <c r="H2059" s="823"/>
      <c r="I2059" s="823"/>
      <c r="J2059" s="823"/>
      <c r="K2059" s="823"/>
      <c r="L2059" s="823"/>
    </row>
    <row r="2060" spans="2:12" s="801" customFormat="1">
      <c r="B2060" s="823"/>
      <c r="C2060" s="823"/>
      <c r="D2060" s="823"/>
      <c r="E2060" s="823"/>
      <c r="F2060" s="823"/>
      <c r="G2060" s="823"/>
      <c r="H2060" s="823"/>
      <c r="I2060" s="823"/>
      <c r="J2060" s="823"/>
      <c r="K2060" s="823"/>
      <c r="L2060" s="823"/>
    </row>
    <row r="2061" spans="2:12" s="801" customFormat="1">
      <c r="B2061" s="823"/>
      <c r="C2061" s="823"/>
      <c r="D2061" s="823"/>
      <c r="E2061" s="823"/>
      <c r="F2061" s="823"/>
      <c r="G2061" s="823"/>
      <c r="H2061" s="823"/>
      <c r="I2061" s="823"/>
      <c r="J2061" s="823"/>
      <c r="K2061" s="823"/>
      <c r="L2061" s="823"/>
    </row>
    <row r="2062" spans="2:12" s="801" customFormat="1">
      <c r="B2062" s="823"/>
      <c r="C2062" s="823"/>
      <c r="D2062" s="823"/>
      <c r="E2062" s="823"/>
      <c r="F2062" s="823"/>
      <c r="G2062" s="823"/>
      <c r="H2062" s="823"/>
      <c r="I2062" s="823"/>
      <c r="J2062" s="823"/>
      <c r="K2062" s="823"/>
      <c r="L2062" s="823"/>
    </row>
    <row r="2063" spans="2:12" s="801" customFormat="1">
      <c r="B2063" s="823"/>
      <c r="C2063" s="823"/>
      <c r="D2063" s="823"/>
      <c r="E2063" s="823"/>
      <c r="F2063" s="823"/>
      <c r="G2063" s="823"/>
      <c r="H2063" s="823"/>
      <c r="I2063" s="823"/>
      <c r="J2063" s="823"/>
      <c r="K2063" s="823"/>
      <c r="L2063" s="823"/>
    </row>
    <row r="2064" spans="2:12" s="801" customFormat="1">
      <c r="B2064" s="823"/>
      <c r="C2064" s="823"/>
      <c r="D2064" s="823"/>
      <c r="E2064" s="823"/>
      <c r="F2064" s="823"/>
      <c r="G2064" s="823"/>
      <c r="H2064" s="823"/>
      <c r="I2064" s="823"/>
      <c r="J2064" s="823"/>
      <c r="K2064" s="823"/>
      <c r="L2064" s="823"/>
    </row>
    <row r="2065" spans="2:12" s="801" customFormat="1">
      <c r="B2065" s="823"/>
      <c r="C2065" s="823"/>
      <c r="D2065" s="823"/>
      <c r="E2065" s="823"/>
      <c r="F2065" s="823"/>
      <c r="G2065" s="823"/>
      <c r="H2065" s="823"/>
      <c r="I2065" s="823"/>
      <c r="J2065" s="823"/>
      <c r="K2065" s="823"/>
      <c r="L2065" s="823"/>
    </row>
    <row r="2066" spans="2:12" s="801" customFormat="1">
      <c r="B2066" s="823"/>
      <c r="C2066" s="823"/>
      <c r="D2066" s="823"/>
      <c r="E2066" s="823"/>
      <c r="F2066" s="823"/>
      <c r="G2066" s="823"/>
      <c r="H2066" s="823"/>
      <c r="I2066" s="823"/>
      <c r="J2066" s="823"/>
      <c r="K2066" s="823"/>
      <c r="L2066" s="823"/>
    </row>
    <row r="2067" spans="2:12" s="801" customFormat="1">
      <c r="B2067" s="823"/>
      <c r="C2067" s="823"/>
      <c r="D2067" s="823"/>
      <c r="E2067" s="823"/>
      <c r="F2067" s="823"/>
      <c r="G2067" s="823"/>
      <c r="H2067" s="823"/>
      <c r="I2067" s="823"/>
      <c r="J2067" s="823"/>
      <c r="K2067" s="823"/>
      <c r="L2067" s="823"/>
    </row>
    <row r="2068" spans="2:12" s="801" customFormat="1">
      <c r="B2068" s="823"/>
      <c r="C2068" s="823"/>
      <c r="D2068" s="823"/>
      <c r="E2068" s="823"/>
      <c r="F2068" s="823"/>
      <c r="G2068" s="823"/>
      <c r="H2068" s="823"/>
      <c r="I2068" s="823"/>
      <c r="J2068" s="823"/>
      <c r="K2068" s="823"/>
      <c r="L2068" s="823"/>
    </row>
    <row r="2069" spans="2:12" s="801" customFormat="1">
      <c r="B2069" s="823"/>
      <c r="C2069" s="823"/>
      <c r="D2069" s="823"/>
      <c r="E2069" s="823"/>
      <c r="F2069" s="823"/>
      <c r="G2069" s="823"/>
      <c r="H2069" s="823"/>
      <c r="I2069" s="823"/>
      <c r="J2069" s="823"/>
      <c r="K2069" s="823"/>
      <c r="L2069" s="823"/>
    </row>
    <row r="2070" spans="2:12" s="801" customFormat="1">
      <c r="B2070" s="823"/>
      <c r="C2070" s="823"/>
      <c r="D2070" s="823"/>
      <c r="E2070" s="823"/>
      <c r="F2070" s="823"/>
      <c r="G2070" s="823"/>
      <c r="H2070" s="823"/>
      <c r="I2070" s="823"/>
      <c r="J2070" s="823"/>
      <c r="K2070" s="823"/>
      <c r="L2070" s="823"/>
    </row>
    <row r="2071" spans="2:12" s="801" customFormat="1">
      <c r="B2071" s="823"/>
      <c r="C2071" s="823"/>
      <c r="D2071" s="823"/>
      <c r="E2071" s="823"/>
      <c r="F2071" s="823"/>
      <c r="G2071" s="823"/>
      <c r="H2071" s="823"/>
      <c r="I2071" s="823"/>
      <c r="J2071" s="823"/>
      <c r="K2071" s="823"/>
      <c r="L2071" s="823"/>
    </row>
    <row r="2072" spans="2:12" s="801" customFormat="1">
      <c r="B2072" s="823"/>
      <c r="C2072" s="823"/>
      <c r="D2072" s="823"/>
      <c r="E2072" s="823"/>
      <c r="F2072" s="823"/>
      <c r="G2072" s="823"/>
      <c r="H2072" s="823"/>
      <c r="I2072" s="823"/>
      <c r="J2072" s="823"/>
      <c r="K2072" s="823"/>
      <c r="L2072" s="823"/>
    </row>
    <row r="2073" spans="2:12" s="801" customFormat="1">
      <c r="B2073" s="823"/>
      <c r="C2073" s="823"/>
      <c r="D2073" s="823"/>
      <c r="E2073" s="823"/>
      <c r="F2073" s="823"/>
      <c r="G2073" s="823"/>
      <c r="H2073" s="823"/>
      <c r="I2073" s="823"/>
      <c r="J2073" s="823"/>
      <c r="K2073" s="823"/>
      <c r="L2073" s="823"/>
    </row>
    <row r="2074" spans="2:12" s="801" customFormat="1">
      <c r="B2074" s="823"/>
      <c r="C2074" s="823"/>
      <c r="D2074" s="823"/>
      <c r="E2074" s="823"/>
      <c r="F2074" s="823"/>
      <c r="G2074" s="823"/>
      <c r="H2074" s="823"/>
      <c r="I2074" s="823"/>
      <c r="J2074" s="823"/>
      <c r="K2074" s="823"/>
      <c r="L2074" s="823"/>
    </row>
    <row r="2075" spans="2:12" s="801" customFormat="1">
      <c r="B2075" s="823"/>
      <c r="C2075" s="823"/>
      <c r="D2075" s="823"/>
      <c r="E2075" s="823"/>
      <c r="F2075" s="823"/>
      <c r="G2075" s="823"/>
      <c r="H2075" s="823"/>
      <c r="I2075" s="823"/>
      <c r="J2075" s="823"/>
      <c r="K2075" s="823"/>
      <c r="L2075" s="823"/>
    </row>
    <row r="2076" spans="2:12" s="801" customFormat="1">
      <c r="B2076" s="823"/>
      <c r="C2076" s="823"/>
      <c r="D2076" s="823"/>
      <c r="E2076" s="823"/>
      <c r="F2076" s="823"/>
      <c r="G2076" s="823"/>
      <c r="H2076" s="823"/>
      <c r="I2076" s="823"/>
      <c r="J2076" s="823"/>
      <c r="K2076" s="823"/>
      <c r="L2076" s="823"/>
    </row>
    <row r="2077" spans="2:12" s="801" customFormat="1">
      <c r="B2077" s="823"/>
      <c r="C2077" s="823"/>
      <c r="D2077" s="823"/>
      <c r="E2077" s="823"/>
      <c r="F2077" s="823"/>
      <c r="G2077" s="823"/>
      <c r="H2077" s="823"/>
      <c r="I2077" s="823"/>
      <c r="J2077" s="823"/>
      <c r="K2077" s="823"/>
      <c r="L2077" s="823"/>
    </row>
    <row r="2078" spans="2:12" s="801" customFormat="1">
      <c r="B2078" s="823"/>
      <c r="C2078" s="823"/>
      <c r="D2078" s="823"/>
      <c r="E2078" s="823"/>
      <c r="F2078" s="823"/>
      <c r="G2078" s="823"/>
      <c r="H2078" s="823"/>
      <c r="I2078" s="823"/>
      <c r="J2078" s="823"/>
      <c r="K2078" s="823"/>
      <c r="L2078" s="823"/>
    </row>
    <row r="2079" spans="2:12" s="801" customFormat="1">
      <c r="B2079" s="823"/>
      <c r="C2079" s="823"/>
      <c r="D2079" s="823"/>
      <c r="E2079" s="823"/>
      <c r="F2079" s="823"/>
      <c r="G2079" s="823"/>
      <c r="H2079" s="823"/>
      <c r="I2079" s="823"/>
      <c r="J2079" s="823"/>
      <c r="K2079" s="823"/>
      <c r="L2079" s="823"/>
    </row>
    <row r="2080" spans="2:12" s="801" customFormat="1">
      <c r="B2080" s="823"/>
      <c r="C2080" s="823"/>
      <c r="D2080" s="823"/>
      <c r="E2080" s="823"/>
      <c r="F2080" s="823"/>
      <c r="G2080" s="823"/>
      <c r="H2080" s="823"/>
      <c r="I2080" s="823"/>
      <c r="J2080" s="823"/>
      <c r="K2080" s="823"/>
      <c r="L2080" s="823"/>
    </row>
    <row r="2081" spans="2:12" s="801" customFormat="1">
      <c r="B2081" s="823"/>
      <c r="C2081" s="823"/>
      <c r="D2081" s="823"/>
      <c r="E2081" s="823"/>
      <c r="F2081" s="823"/>
      <c r="G2081" s="823"/>
      <c r="H2081" s="823"/>
      <c r="I2081" s="823"/>
      <c r="J2081" s="823"/>
      <c r="K2081" s="823"/>
      <c r="L2081" s="823"/>
    </row>
    <row r="2082" spans="2:12" s="801" customFormat="1">
      <c r="B2082" s="823"/>
      <c r="C2082" s="823"/>
      <c r="D2082" s="823"/>
      <c r="E2082" s="823"/>
      <c r="F2082" s="823"/>
      <c r="G2082" s="823"/>
      <c r="H2082" s="823"/>
      <c r="I2082" s="823"/>
      <c r="J2082" s="823"/>
      <c r="K2082" s="823"/>
      <c r="L2082" s="823"/>
    </row>
    <row r="2083" spans="2:12" s="801" customFormat="1">
      <c r="B2083" s="823"/>
      <c r="C2083" s="823"/>
      <c r="D2083" s="823"/>
      <c r="E2083" s="823"/>
      <c r="F2083" s="823"/>
      <c r="G2083" s="823"/>
      <c r="H2083" s="823"/>
      <c r="I2083" s="823"/>
      <c r="J2083" s="823"/>
      <c r="K2083" s="823"/>
      <c r="L2083" s="823"/>
    </row>
    <row r="2084" spans="2:12" s="801" customFormat="1">
      <c r="B2084" s="823"/>
      <c r="C2084" s="823"/>
      <c r="D2084" s="823"/>
      <c r="E2084" s="823"/>
      <c r="F2084" s="823"/>
      <c r="G2084" s="823"/>
      <c r="H2084" s="823"/>
      <c r="I2084" s="823"/>
      <c r="J2084" s="823"/>
      <c r="K2084" s="823"/>
      <c r="L2084" s="823"/>
    </row>
    <row r="2085" spans="2:12" s="801" customFormat="1">
      <c r="B2085" s="823"/>
      <c r="C2085" s="823"/>
      <c r="D2085" s="823"/>
      <c r="E2085" s="823"/>
      <c r="F2085" s="823"/>
      <c r="G2085" s="823"/>
      <c r="H2085" s="823"/>
      <c r="I2085" s="823"/>
      <c r="J2085" s="823"/>
      <c r="K2085" s="823"/>
      <c r="L2085" s="823"/>
    </row>
    <row r="2086" spans="2:12" s="801" customFormat="1">
      <c r="B2086" s="823"/>
      <c r="C2086" s="823"/>
      <c r="D2086" s="823"/>
      <c r="E2086" s="823"/>
      <c r="F2086" s="823"/>
      <c r="G2086" s="823"/>
      <c r="H2086" s="823"/>
      <c r="I2086" s="823"/>
      <c r="J2086" s="823"/>
      <c r="K2086" s="823"/>
      <c r="L2086" s="823"/>
    </row>
    <row r="2087" spans="2:12" s="801" customFormat="1">
      <c r="B2087" s="823"/>
      <c r="C2087" s="823"/>
      <c r="D2087" s="823"/>
      <c r="E2087" s="823"/>
      <c r="F2087" s="823"/>
      <c r="G2087" s="823"/>
      <c r="H2087" s="823"/>
      <c r="I2087" s="823"/>
      <c r="J2087" s="823"/>
      <c r="K2087" s="823"/>
      <c r="L2087" s="823"/>
    </row>
    <row r="2088" spans="2:12" s="801" customFormat="1">
      <c r="B2088" s="823"/>
      <c r="C2088" s="823"/>
      <c r="D2088" s="823"/>
      <c r="E2088" s="823"/>
      <c r="F2088" s="823"/>
      <c r="G2088" s="823"/>
      <c r="H2088" s="823"/>
      <c r="I2088" s="823"/>
      <c r="J2088" s="823"/>
      <c r="K2088" s="823"/>
      <c r="L2088" s="823"/>
    </row>
    <row r="2089" spans="2:12" s="801" customFormat="1">
      <c r="B2089" s="823"/>
      <c r="C2089" s="823"/>
      <c r="D2089" s="823"/>
      <c r="E2089" s="823"/>
      <c r="F2089" s="823"/>
      <c r="G2089" s="823"/>
      <c r="H2089" s="823"/>
      <c r="I2089" s="823"/>
      <c r="J2089" s="823"/>
      <c r="K2089" s="823"/>
      <c r="L2089" s="823"/>
    </row>
    <row r="2090" spans="2:12" s="801" customFormat="1">
      <c r="B2090" s="823"/>
      <c r="C2090" s="823"/>
      <c r="D2090" s="823"/>
      <c r="E2090" s="823"/>
      <c r="F2090" s="823"/>
      <c r="G2090" s="823"/>
      <c r="H2090" s="823"/>
      <c r="I2090" s="823"/>
      <c r="J2090" s="823"/>
      <c r="K2090" s="823"/>
      <c r="L2090" s="823"/>
    </row>
    <row r="2091" spans="2:12" s="801" customFormat="1">
      <c r="B2091" s="823"/>
      <c r="C2091" s="823"/>
      <c r="D2091" s="823"/>
      <c r="E2091" s="823"/>
      <c r="F2091" s="823"/>
      <c r="G2091" s="823"/>
      <c r="H2091" s="823"/>
      <c r="I2091" s="823"/>
      <c r="J2091" s="823"/>
      <c r="K2091" s="823"/>
      <c r="L2091" s="823"/>
    </row>
    <row r="2092" spans="2:12" s="801" customFormat="1">
      <c r="B2092" s="823"/>
      <c r="C2092" s="823"/>
      <c r="D2092" s="823"/>
      <c r="E2092" s="823"/>
      <c r="F2092" s="823"/>
      <c r="G2092" s="823"/>
      <c r="H2092" s="823"/>
      <c r="I2092" s="823"/>
      <c r="J2092" s="823"/>
      <c r="K2092" s="823"/>
      <c r="L2092" s="823"/>
    </row>
    <row r="2093" spans="2:12" s="801" customFormat="1">
      <c r="B2093" s="823"/>
      <c r="C2093" s="823"/>
      <c r="D2093" s="823"/>
      <c r="E2093" s="823"/>
      <c r="F2093" s="823"/>
      <c r="G2093" s="823"/>
      <c r="H2093" s="823"/>
      <c r="I2093" s="823"/>
      <c r="J2093" s="823"/>
      <c r="K2093" s="823"/>
      <c r="L2093" s="823"/>
    </row>
    <row r="2094" spans="2:12" s="801" customFormat="1">
      <c r="B2094" s="823"/>
      <c r="C2094" s="823"/>
      <c r="D2094" s="823"/>
      <c r="E2094" s="823"/>
      <c r="F2094" s="823"/>
      <c r="G2094" s="823"/>
      <c r="H2094" s="823"/>
      <c r="I2094" s="823"/>
      <c r="J2094" s="823"/>
      <c r="K2094" s="823"/>
      <c r="L2094" s="823"/>
    </row>
    <row r="2095" spans="2:12" s="801" customFormat="1">
      <c r="B2095" s="823"/>
      <c r="C2095" s="823"/>
      <c r="D2095" s="823"/>
      <c r="E2095" s="823"/>
      <c r="F2095" s="823"/>
      <c r="G2095" s="823"/>
      <c r="H2095" s="823"/>
      <c r="I2095" s="823"/>
      <c r="J2095" s="823"/>
      <c r="K2095" s="823"/>
      <c r="L2095" s="823"/>
    </row>
    <row r="2096" spans="2:12" s="801" customFormat="1">
      <c r="B2096" s="823"/>
      <c r="C2096" s="823"/>
      <c r="D2096" s="823"/>
      <c r="E2096" s="823"/>
      <c r="F2096" s="823"/>
      <c r="G2096" s="823"/>
      <c r="H2096" s="823"/>
      <c r="I2096" s="823"/>
      <c r="J2096" s="823"/>
      <c r="K2096" s="823"/>
      <c r="L2096" s="823"/>
    </row>
    <row r="2097" spans="2:12" s="801" customFormat="1">
      <c r="B2097" s="823"/>
      <c r="C2097" s="823"/>
      <c r="D2097" s="823"/>
      <c r="E2097" s="823"/>
      <c r="F2097" s="823"/>
      <c r="G2097" s="823"/>
      <c r="H2097" s="823"/>
      <c r="I2097" s="823"/>
      <c r="J2097" s="823"/>
      <c r="K2097" s="823"/>
      <c r="L2097" s="823"/>
    </row>
    <row r="2098" spans="2:12" s="801" customFormat="1">
      <c r="B2098" s="823"/>
      <c r="C2098" s="823"/>
      <c r="D2098" s="823"/>
      <c r="E2098" s="823"/>
      <c r="F2098" s="823"/>
      <c r="G2098" s="823"/>
      <c r="H2098" s="823"/>
      <c r="I2098" s="823"/>
      <c r="J2098" s="823"/>
      <c r="K2098" s="823"/>
      <c r="L2098" s="823"/>
    </row>
    <row r="2099" spans="2:12" s="801" customFormat="1">
      <c r="B2099" s="823"/>
      <c r="C2099" s="823"/>
      <c r="D2099" s="823"/>
      <c r="E2099" s="823"/>
      <c r="F2099" s="823"/>
      <c r="G2099" s="823"/>
      <c r="H2099" s="823"/>
      <c r="I2099" s="823"/>
      <c r="J2099" s="823"/>
      <c r="K2099" s="823"/>
      <c r="L2099" s="823"/>
    </row>
    <row r="2100" spans="2:12" s="801" customFormat="1">
      <c r="B2100" s="823"/>
      <c r="C2100" s="823"/>
      <c r="D2100" s="823"/>
      <c r="E2100" s="823"/>
      <c r="F2100" s="823"/>
      <c r="G2100" s="823"/>
      <c r="H2100" s="823"/>
      <c r="I2100" s="823"/>
      <c r="J2100" s="823"/>
      <c r="K2100" s="823"/>
      <c r="L2100" s="823"/>
    </row>
    <row r="2101" spans="2:12" s="801" customFormat="1">
      <c r="B2101" s="823"/>
      <c r="C2101" s="823"/>
      <c r="D2101" s="823"/>
      <c r="E2101" s="823"/>
      <c r="F2101" s="823"/>
      <c r="G2101" s="823"/>
      <c r="H2101" s="823"/>
      <c r="I2101" s="823"/>
      <c r="J2101" s="823"/>
      <c r="K2101" s="823"/>
      <c r="L2101" s="823"/>
    </row>
    <row r="2102" spans="2:12" s="801" customFormat="1">
      <c r="B2102" s="823"/>
      <c r="C2102" s="823"/>
      <c r="D2102" s="823"/>
      <c r="E2102" s="823"/>
      <c r="F2102" s="823"/>
      <c r="G2102" s="823"/>
      <c r="H2102" s="823"/>
      <c r="I2102" s="823"/>
      <c r="J2102" s="823"/>
      <c r="K2102" s="823"/>
      <c r="L2102" s="823"/>
    </row>
    <row r="2103" spans="2:12" s="801" customFormat="1">
      <c r="B2103" s="823"/>
      <c r="C2103" s="823"/>
      <c r="D2103" s="823"/>
      <c r="E2103" s="823"/>
      <c r="F2103" s="823"/>
      <c r="G2103" s="823"/>
      <c r="H2103" s="823"/>
      <c r="I2103" s="823"/>
      <c r="J2103" s="823"/>
      <c r="K2103" s="823"/>
      <c r="L2103" s="823"/>
    </row>
    <row r="2104" spans="2:12" s="801" customFormat="1">
      <c r="B2104" s="823"/>
      <c r="C2104" s="823"/>
      <c r="D2104" s="823"/>
      <c r="E2104" s="823"/>
      <c r="F2104" s="823"/>
      <c r="G2104" s="823"/>
      <c r="H2104" s="823"/>
      <c r="I2104" s="823"/>
      <c r="J2104" s="823"/>
      <c r="K2104" s="823"/>
      <c r="L2104" s="823"/>
    </row>
    <row r="2105" spans="2:12" s="801" customFormat="1">
      <c r="B2105" s="823"/>
      <c r="C2105" s="823"/>
      <c r="D2105" s="823"/>
      <c r="E2105" s="823"/>
      <c r="F2105" s="823"/>
      <c r="G2105" s="823"/>
      <c r="H2105" s="823"/>
      <c r="I2105" s="823"/>
      <c r="J2105" s="823"/>
      <c r="K2105" s="823"/>
      <c r="L2105" s="823"/>
    </row>
    <row r="2106" spans="2:12" s="801" customFormat="1">
      <c r="B2106" s="823"/>
      <c r="C2106" s="823"/>
      <c r="D2106" s="823"/>
      <c r="E2106" s="823"/>
      <c r="F2106" s="823"/>
      <c r="G2106" s="823"/>
      <c r="H2106" s="823"/>
      <c r="I2106" s="823"/>
      <c r="J2106" s="823"/>
      <c r="K2106" s="823"/>
      <c r="L2106" s="823"/>
    </row>
    <row r="2107" spans="2:12" s="801" customFormat="1">
      <c r="B2107" s="823"/>
      <c r="C2107" s="823"/>
      <c r="D2107" s="823"/>
      <c r="E2107" s="823"/>
      <c r="F2107" s="823"/>
      <c r="G2107" s="823"/>
      <c r="H2107" s="823"/>
      <c r="I2107" s="823"/>
      <c r="J2107" s="823"/>
      <c r="K2107" s="823"/>
      <c r="L2107" s="823"/>
    </row>
    <row r="2108" spans="2:12" s="801" customFormat="1">
      <c r="B2108" s="823"/>
      <c r="C2108" s="823"/>
      <c r="D2108" s="823"/>
      <c r="E2108" s="823"/>
      <c r="F2108" s="823"/>
      <c r="G2108" s="823"/>
      <c r="H2108" s="823"/>
      <c r="I2108" s="823"/>
      <c r="J2108" s="823"/>
      <c r="K2108" s="823"/>
      <c r="L2108" s="823"/>
    </row>
    <row r="2109" spans="2:12" s="801" customFormat="1">
      <c r="B2109" s="823"/>
      <c r="C2109" s="823"/>
      <c r="D2109" s="823"/>
      <c r="E2109" s="823"/>
      <c r="F2109" s="823"/>
      <c r="G2109" s="823"/>
      <c r="H2109" s="823"/>
      <c r="I2109" s="823"/>
      <c r="J2109" s="823"/>
      <c r="K2109" s="823"/>
      <c r="L2109" s="823"/>
    </row>
    <row r="2110" spans="2:12" s="801" customFormat="1">
      <c r="B2110" s="823"/>
      <c r="C2110" s="823"/>
      <c r="D2110" s="823"/>
      <c r="E2110" s="823"/>
      <c r="F2110" s="823"/>
      <c r="G2110" s="823"/>
      <c r="H2110" s="823"/>
      <c r="I2110" s="823"/>
      <c r="J2110" s="823"/>
      <c r="K2110" s="823"/>
      <c r="L2110" s="823"/>
    </row>
    <row r="2111" spans="2:12" s="801" customFormat="1">
      <c r="B2111" s="823"/>
      <c r="C2111" s="823"/>
      <c r="D2111" s="823"/>
      <c r="E2111" s="823"/>
      <c r="F2111" s="823"/>
      <c r="G2111" s="823"/>
      <c r="H2111" s="823"/>
      <c r="I2111" s="823"/>
      <c r="J2111" s="823"/>
      <c r="K2111" s="823"/>
      <c r="L2111" s="823"/>
    </row>
    <row r="2112" spans="2:12" s="801" customFormat="1">
      <c r="B2112" s="823"/>
      <c r="C2112" s="823"/>
      <c r="D2112" s="823"/>
      <c r="E2112" s="823"/>
      <c r="F2112" s="823"/>
      <c r="G2112" s="823"/>
      <c r="H2112" s="823"/>
      <c r="I2112" s="823"/>
      <c r="J2112" s="823"/>
      <c r="K2112" s="823"/>
      <c r="L2112" s="823"/>
    </row>
    <row r="2113" spans="2:12" s="801" customFormat="1">
      <c r="B2113" s="823"/>
      <c r="C2113" s="823"/>
      <c r="D2113" s="823"/>
      <c r="E2113" s="823"/>
      <c r="F2113" s="823"/>
      <c r="G2113" s="823"/>
      <c r="H2113" s="823"/>
      <c r="I2113" s="823"/>
      <c r="J2113" s="823"/>
      <c r="K2113" s="823"/>
      <c r="L2113" s="823"/>
    </row>
    <row r="2114" spans="2:12" s="801" customFormat="1">
      <c r="B2114" s="823"/>
      <c r="C2114" s="823"/>
      <c r="D2114" s="823"/>
      <c r="E2114" s="823"/>
      <c r="F2114" s="823"/>
      <c r="G2114" s="823"/>
      <c r="H2114" s="823"/>
      <c r="I2114" s="823"/>
      <c r="J2114" s="823"/>
      <c r="K2114" s="823"/>
      <c r="L2114" s="823"/>
    </row>
    <row r="2115" spans="2:12" s="801" customFormat="1">
      <c r="B2115" s="823"/>
      <c r="C2115" s="823"/>
      <c r="D2115" s="823"/>
      <c r="E2115" s="823"/>
      <c r="F2115" s="823"/>
      <c r="G2115" s="823"/>
      <c r="H2115" s="823"/>
      <c r="I2115" s="823"/>
      <c r="J2115" s="823"/>
      <c r="K2115" s="823"/>
      <c r="L2115" s="823"/>
    </row>
    <row r="2116" spans="2:12" s="801" customFormat="1">
      <c r="B2116" s="823"/>
      <c r="C2116" s="823"/>
      <c r="D2116" s="823"/>
      <c r="E2116" s="823"/>
      <c r="F2116" s="823"/>
      <c r="G2116" s="823"/>
      <c r="H2116" s="823"/>
      <c r="I2116" s="823"/>
      <c r="J2116" s="823"/>
      <c r="K2116" s="823"/>
      <c r="L2116" s="823"/>
    </row>
    <row r="2117" spans="2:12" s="801" customFormat="1">
      <c r="B2117" s="823"/>
      <c r="C2117" s="823"/>
      <c r="D2117" s="823"/>
      <c r="E2117" s="823"/>
      <c r="F2117" s="823"/>
      <c r="G2117" s="823"/>
      <c r="H2117" s="823"/>
      <c r="I2117" s="823"/>
      <c r="J2117" s="823"/>
      <c r="K2117" s="823"/>
      <c r="L2117" s="823"/>
    </row>
    <row r="2118" spans="2:12" s="801" customFormat="1">
      <c r="B2118" s="823"/>
      <c r="C2118" s="823"/>
      <c r="D2118" s="823"/>
      <c r="E2118" s="823"/>
      <c r="F2118" s="823"/>
      <c r="G2118" s="823"/>
      <c r="H2118" s="823"/>
      <c r="I2118" s="823"/>
      <c r="J2118" s="823"/>
      <c r="K2118" s="823"/>
      <c r="L2118" s="823"/>
    </row>
    <row r="2119" spans="2:12" s="801" customFormat="1">
      <c r="B2119" s="823"/>
      <c r="C2119" s="823"/>
      <c r="D2119" s="823"/>
      <c r="E2119" s="823"/>
      <c r="F2119" s="823"/>
      <c r="G2119" s="823"/>
      <c r="H2119" s="823"/>
      <c r="I2119" s="823"/>
      <c r="J2119" s="823"/>
      <c r="K2119" s="823"/>
      <c r="L2119" s="823"/>
    </row>
    <row r="2120" spans="2:12" s="801" customFormat="1">
      <c r="B2120" s="823"/>
      <c r="C2120" s="823"/>
      <c r="D2120" s="823"/>
      <c r="E2120" s="823"/>
      <c r="F2120" s="823"/>
      <c r="G2120" s="823"/>
      <c r="H2120" s="823"/>
      <c r="I2120" s="823"/>
      <c r="J2120" s="823"/>
      <c r="K2120" s="823"/>
      <c r="L2120" s="823"/>
    </row>
    <row r="2121" spans="2:12" s="801" customFormat="1">
      <c r="B2121" s="823"/>
      <c r="C2121" s="823"/>
      <c r="D2121" s="823"/>
      <c r="E2121" s="823"/>
      <c r="F2121" s="823"/>
      <c r="G2121" s="823"/>
      <c r="H2121" s="823"/>
      <c r="I2121" s="823"/>
      <c r="J2121" s="823"/>
      <c r="K2121" s="823"/>
      <c r="L2121" s="823"/>
    </row>
    <row r="2122" spans="2:12" s="801" customFormat="1">
      <c r="B2122" s="823"/>
      <c r="C2122" s="823"/>
      <c r="D2122" s="823"/>
      <c r="E2122" s="823"/>
      <c r="F2122" s="823"/>
      <c r="G2122" s="823"/>
      <c r="H2122" s="823"/>
      <c r="I2122" s="823"/>
      <c r="J2122" s="823"/>
      <c r="K2122" s="823"/>
      <c r="L2122" s="823"/>
    </row>
    <row r="2123" spans="2:12" s="801" customFormat="1">
      <c r="B2123" s="823"/>
      <c r="C2123" s="823"/>
      <c r="D2123" s="823"/>
      <c r="E2123" s="823"/>
      <c r="F2123" s="823"/>
      <c r="G2123" s="823"/>
      <c r="H2123" s="823"/>
      <c r="I2123" s="823"/>
      <c r="J2123" s="823"/>
      <c r="K2123" s="823"/>
      <c r="L2123" s="823"/>
    </row>
    <row r="2124" spans="2:12" s="801" customFormat="1">
      <c r="B2124" s="823"/>
      <c r="C2124" s="823"/>
      <c r="D2124" s="823"/>
      <c r="E2124" s="823"/>
      <c r="F2124" s="823"/>
      <c r="G2124" s="823"/>
      <c r="H2124" s="823"/>
      <c r="I2124" s="823"/>
      <c r="J2124" s="823"/>
      <c r="K2124" s="823"/>
      <c r="L2124" s="823"/>
    </row>
    <row r="2125" spans="2:12" s="801" customFormat="1">
      <c r="B2125" s="823"/>
      <c r="C2125" s="823"/>
      <c r="D2125" s="823"/>
      <c r="E2125" s="823"/>
      <c r="F2125" s="823"/>
      <c r="G2125" s="823"/>
      <c r="H2125" s="823"/>
      <c r="I2125" s="823"/>
      <c r="J2125" s="823"/>
      <c r="K2125" s="823"/>
      <c r="L2125" s="823"/>
    </row>
    <row r="2126" spans="2:12" s="801" customFormat="1">
      <c r="B2126" s="823"/>
      <c r="C2126" s="823"/>
      <c r="D2126" s="823"/>
      <c r="E2126" s="823"/>
      <c r="F2126" s="823"/>
      <c r="G2126" s="823"/>
      <c r="H2126" s="823"/>
      <c r="I2126" s="823"/>
      <c r="J2126" s="823"/>
      <c r="K2126" s="823"/>
      <c r="L2126" s="823"/>
    </row>
    <row r="2127" spans="2:12" s="801" customFormat="1">
      <c r="B2127" s="823"/>
      <c r="C2127" s="823"/>
      <c r="D2127" s="823"/>
      <c r="E2127" s="823"/>
      <c r="F2127" s="823"/>
      <c r="G2127" s="823"/>
      <c r="H2127" s="823"/>
      <c r="I2127" s="823"/>
      <c r="J2127" s="823"/>
      <c r="K2127" s="823"/>
      <c r="L2127" s="823"/>
    </row>
    <row r="2128" spans="2:12" s="801" customFormat="1">
      <c r="B2128" s="823"/>
      <c r="C2128" s="823"/>
      <c r="D2128" s="823"/>
      <c r="E2128" s="823"/>
      <c r="F2128" s="823"/>
      <c r="G2128" s="823"/>
      <c r="H2128" s="823"/>
      <c r="I2128" s="823"/>
      <c r="J2128" s="823"/>
      <c r="K2128" s="823"/>
      <c r="L2128" s="823"/>
    </row>
    <row r="2129" spans="2:12" s="801" customFormat="1">
      <c r="B2129" s="823"/>
      <c r="C2129" s="823"/>
      <c r="D2129" s="823"/>
      <c r="E2129" s="823"/>
      <c r="F2129" s="823"/>
      <c r="G2129" s="823"/>
      <c r="H2129" s="823"/>
      <c r="I2129" s="823"/>
      <c r="J2129" s="823"/>
      <c r="K2129" s="823"/>
      <c r="L2129" s="823"/>
    </row>
    <row r="2130" spans="2:12" s="801" customFormat="1">
      <c r="B2130" s="823"/>
      <c r="C2130" s="823"/>
      <c r="D2130" s="823"/>
      <c r="E2130" s="823"/>
      <c r="F2130" s="823"/>
      <c r="G2130" s="823"/>
      <c r="H2130" s="823"/>
      <c r="I2130" s="823"/>
      <c r="J2130" s="823"/>
      <c r="K2130" s="823"/>
      <c r="L2130" s="823"/>
    </row>
    <row r="2131" spans="2:12" s="801" customFormat="1">
      <c r="B2131" s="823"/>
      <c r="C2131" s="823"/>
      <c r="D2131" s="823"/>
      <c r="E2131" s="823"/>
      <c r="F2131" s="823"/>
      <c r="G2131" s="823"/>
      <c r="H2131" s="823"/>
      <c r="I2131" s="823"/>
      <c r="J2131" s="823"/>
      <c r="K2131" s="823"/>
      <c r="L2131" s="823"/>
    </row>
    <row r="2132" spans="2:12" s="801" customFormat="1">
      <c r="B2132" s="823"/>
      <c r="C2132" s="823"/>
      <c r="D2132" s="823"/>
      <c r="E2132" s="823"/>
      <c r="F2132" s="823"/>
      <c r="G2132" s="823"/>
      <c r="H2132" s="823"/>
      <c r="I2132" s="823"/>
      <c r="J2132" s="823"/>
      <c r="K2132" s="823"/>
      <c r="L2132" s="823"/>
    </row>
    <row r="2133" spans="2:12" s="801" customFormat="1">
      <c r="B2133" s="823"/>
      <c r="C2133" s="823"/>
      <c r="D2133" s="823"/>
      <c r="E2133" s="823"/>
      <c r="F2133" s="823"/>
      <c r="G2133" s="823"/>
      <c r="H2133" s="823"/>
      <c r="I2133" s="823"/>
      <c r="J2133" s="823"/>
      <c r="K2133" s="823"/>
      <c r="L2133" s="823"/>
    </row>
    <row r="2134" spans="2:12" s="801" customFormat="1">
      <c r="B2134" s="823"/>
      <c r="C2134" s="823"/>
      <c r="D2134" s="823"/>
      <c r="E2134" s="823"/>
      <c r="F2134" s="823"/>
      <c r="G2134" s="823"/>
      <c r="H2134" s="823"/>
      <c r="I2134" s="823"/>
      <c r="J2134" s="823"/>
      <c r="K2134" s="823"/>
      <c r="L2134" s="823"/>
    </row>
    <row r="2135" spans="2:12" s="801" customFormat="1">
      <c r="B2135" s="823"/>
      <c r="C2135" s="823"/>
      <c r="D2135" s="823"/>
      <c r="E2135" s="823"/>
      <c r="F2135" s="823"/>
      <c r="G2135" s="823"/>
      <c r="H2135" s="823"/>
      <c r="I2135" s="823"/>
      <c r="J2135" s="823"/>
      <c r="K2135" s="823"/>
      <c r="L2135" s="823"/>
    </row>
    <row r="2136" spans="2:12" s="801" customFormat="1">
      <c r="B2136" s="823"/>
      <c r="C2136" s="823"/>
      <c r="D2136" s="823"/>
      <c r="E2136" s="823"/>
      <c r="F2136" s="823"/>
      <c r="G2136" s="823"/>
      <c r="H2136" s="823"/>
      <c r="I2136" s="823"/>
      <c r="J2136" s="823"/>
      <c r="K2136" s="823"/>
      <c r="L2136" s="823"/>
    </row>
    <row r="2137" spans="2:12" s="801" customFormat="1">
      <c r="B2137" s="823"/>
      <c r="C2137" s="823"/>
      <c r="D2137" s="823"/>
      <c r="E2137" s="823"/>
      <c r="F2137" s="823"/>
      <c r="G2137" s="823"/>
      <c r="H2137" s="823"/>
      <c r="I2137" s="823"/>
      <c r="J2137" s="823"/>
      <c r="K2137" s="823"/>
      <c r="L2137" s="823"/>
    </row>
    <row r="2138" spans="2:12" s="801" customFormat="1">
      <c r="B2138" s="823"/>
      <c r="C2138" s="823"/>
      <c r="D2138" s="823"/>
      <c r="E2138" s="823"/>
      <c r="F2138" s="823"/>
      <c r="G2138" s="823"/>
      <c r="H2138" s="823"/>
      <c r="I2138" s="823"/>
      <c r="J2138" s="823"/>
      <c r="K2138" s="823"/>
      <c r="L2138" s="823"/>
    </row>
    <row r="2139" spans="2:12" s="801" customFormat="1">
      <c r="B2139" s="823"/>
      <c r="C2139" s="823"/>
      <c r="D2139" s="823"/>
      <c r="E2139" s="823"/>
      <c r="F2139" s="823"/>
      <c r="G2139" s="823"/>
      <c r="H2139" s="823"/>
      <c r="I2139" s="823"/>
      <c r="J2139" s="823"/>
      <c r="K2139" s="823"/>
      <c r="L2139" s="823"/>
    </row>
    <row r="2140" spans="2:12" s="801" customFormat="1">
      <c r="B2140" s="823"/>
      <c r="C2140" s="823"/>
      <c r="D2140" s="823"/>
      <c r="E2140" s="823"/>
      <c r="F2140" s="823"/>
      <c r="G2140" s="823"/>
      <c r="H2140" s="823"/>
      <c r="I2140" s="823"/>
      <c r="J2140" s="823"/>
      <c r="K2140" s="823"/>
      <c r="L2140" s="823"/>
    </row>
    <row r="2141" spans="2:12" s="801" customFormat="1">
      <c r="B2141" s="823"/>
      <c r="C2141" s="823"/>
      <c r="D2141" s="823"/>
      <c r="E2141" s="823"/>
      <c r="F2141" s="823"/>
      <c r="G2141" s="823"/>
      <c r="H2141" s="823"/>
      <c r="I2141" s="823"/>
      <c r="J2141" s="823"/>
      <c r="K2141" s="823"/>
      <c r="L2141" s="823"/>
    </row>
    <row r="2142" spans="2:12" s="801" customFormat="1">
      <c r="B2142" s="823"/>
      <c r="C2142" s="823"/>
      <c r="D2142" s="823"/>
      <c r="E2142" s="823"/>
      <c r="F2142" s="823"/>
      <c r="G2142" s="823"/>
      <c r="H2142" s="823"/>
      <c r="I2142" s="823"/>
      <c r="J2142" s="823"/>
      <c r="K2142" s="823"/>
      <c r="L2142" s="823"/>
    </row>
    <row r="2143" spans="2:12" s="801" customFormat="1">
      <c r="B2143" s="823"/>
      <c r="C2143" s="823"/>
      <c r="D2143" s="823"/>
      <c r="E2143" s="823"/>
      <c r="F2143" s="823"/>
      <c r="G2143" s="823"/>
      <c r="H2143" s="823"/>
      <c r="I2143" s="823"/>
      <c r="J2143" s="823"/>
      <c r="K2143" s="823"/>
      <c r="L2143" s="823"/>
    </row>
    <row r="2144" spans="2:12" s="801" customFormat="1">
      <c r="B2144" s="823"/>
      <c r="C2144" s="823"/>
      <c r="D2144" s="823"/>
      <c r="E2144" s="823"/>
      <c r="F2144" s="823"/>
      <c r="G2144" s="823"/>
      <c r="H2144" s="823"/>
      <c r="I2144" s="823"/>
      <c r="J2144" s="823"/>
      <c r="K2144" s="823"/>
      <c r="L2144" s="823"/>
    </row>
    <row r="2145" spans="2:12" s="801" customFormat="1">
      <c r="B2145" s="823"/>
      <c r="C2145" s="823"/>
      <c r="D2145" s="823"/>
      <c r="E2145" s="823"/>
      <c r="F2145" s="823"/>
      <c r="G2145" s="823"/>
      <c r="H2145" s="823"/>
      <c r="I2145" s="823"/>
      <c r="J2145" s="823"/>
      <c r="K2145" s="823"/>
      <c r="L2145" s="823"/>
    </row>
    <row r="2146" spans="2:12" s="801" customFormat="1">
      <c r="B2146" s="823"/>
      <c r="C2146" s="823"/>
      <c r="D2146" s="823"/>
      <c r="E2146" s="823"/>
      <c r="F2146" s="823"/>
      <c r="G2146" s="823"/>
      <c r="H2146" s="823"/>
      <c r="I2146" s="823"/>
      <c r="J2146" s="823"/>
      <c r="K2146" s="823"/>
      <c r="L2146" s="823"/>
    </row>
    <row r="2147" spans="2:12" s="801" customFormat="1">
      <c r="B2147" s="823"/>
      <c r="C2147" s="823"/>
      <c r="D2147" s="823"/>
      <c r="E2147" s="823"/>
      <c r="F2147" s="823"/>
      <c r="G2147" s="823"/>
      <c r="H2147" s="823"/>
      <c r="I2147" s="823"/>
      <c r="J2147" s="823"/>
      <c r="K2147" s="823"/>
      <c r="L2147" s="823"/>
    </row>
    <row r="2148" spans="2:12" s="801" customFormat="1">
      <c r="B2148" s="823"/>
      <c r="C2148" s="823"/>
      <c r="D2148" s="823"/>
      <c r="E2148" s="823"/>
      <c r="F2148" s="823"/>
      <c r="G2148" s="823"/>
      <c r="H2148" s="823"/>
      <c r="I2148" s="823"/>
      <c r="J2148" s="823"/>
      <c r="K2148" s="823"/>
      <c r="L2148" s="823"/>
    </row>
    <row r="2149" spans="2:12" s="801" customFormat="1">
      <c r="B2149" s="823"/>
      <c r="C2149" s="823"/>
      <c r="D2149" s="823"/>
      <c r="E2149" s="823"/>
      <c r="F2149" s="823"/>
      <c r="G2149" s="823"/>
      <c r="H2149" s="823"/>
      <c r="I2149" s="823"/>
      <c r="J2149" s="823"/>
      <c r="K2149" s="823"/>
      <c r="L2149" s="823"/>
    </row>
    <row r="2150" spans="2:12" s="801" customFormat="1">
      <c r="B2150" s="823"/>
      <c r="C2150" s="823"/>
      <c r="D2150" s="823"/>
      <c r="E2150" s="823"/>
      <c r="F2150" s="823"/>
      <c r="G2150" s="823"/>
      <c r="H2150" s="823"/>
      <c r="I2150" s="823"/>
      <c r="J2150" s="823"/>
      <c r="K2150" s="823"/>
      <c r="L2150" s="823"/>
    </row>
    <row r="2151" spans="2:12" s="801" customFormat="1">
      <c r="B2151" s="823"/>
      <c r="C2151" s="823"/>
      <c r="D2151" s="823"/>
      <c r="E2151" s="823"/>
      <c r="F2151" s="823"/>
      <c r="G2151" s="823"/>
      <c r="H2151" s="823"/>
      <c r="I2151" s="823"/>
      <c r="J2151" s="823"/>
      <c r="K2151" s="823"/>
      <c r="L2151" s="823"/>
    </row>
    <row r="2152" spans="2:12" s="801" customFormat="1">
      <c r="B2152" s="823"/>
      <c r="C2152" s="823"/>
      <c r="D2152" s="823"/>
      <c r="E2152" s="823"/>
      <c r="F2152" s="823"/>
      <c r="G2152" s="823"/>
      <c r="H2152" s="823"/>
      <c r="I2152" s="823"/>
      <c r="J2152" s="823"/>
      <c r="K2152" s="823"/>
      <c r="L2152" s="823"/>
    </row>
    <row r="2153" spans="2:12" s="801" customFormat="1">
      <c r="B2153" s="823"/>
      <c r="C2153" s="823"/>
      <c r="D2153" s="823"/>
      <c r="E2153" s="823"/>
      <c r="F2153" s="823"/>
      <c r="G2153" s="823"/>
      <c r="H2153" s="823"/>
      <c r="I2153" s="823"/>
      <c r="J2153" s="823"/>
      <c r="K2153" s="823"/>
      <c r="L2153" s="823"/>
    </row>
    <row r="2154" spans="2:12" s="801" customFormat="1">
      <c r="B2154" s="823"/>
      <c r="C2154" s="823"/>
      <c r="D2154" s="823"/>
      <c r="E2154" s="823"/>
      <c r="F2154" s="823"/>
      <c r="G2154" s="823"/>
      <c r="H2154" s="823"/>
      <c r="I2154" s="823"/>
      <c r="J2154" s="823"/>
      <c r="K2154" s="823"/>
      <c r="L2154" s="823"/>
    </row>
    <row r="2155" spans="2:12" s="801" customFormat="1">
      <c r="B2155" s="823"/>
      <c r="C2155" s="823"/>
      <c r="D2155" s="823"/>
      <c r="E2155" s="823"/>
      <c r="F2155" s="823"/>
      <c r="G2155" s="823"/>
      <c r="H2155" s="823"/>
      <c r="I2155" s="823"/>
      <c r="J2155" s="823"/>
      <c r="K2155" s="823"/>
      <c r="L2155" s="823"/>
    </row>
    <row r="2156" spans="2:12" s="801" customFormat="1">
      <c r="B2156" s="823"/>
      <c r="C2156" s="823"/>
      <c r="D2156" s="823"/>
      <c r="E2156" s="823"/>
      <c r="F2156" s="823"/>
      <c r="G2156" s="823"/>
      <c r="H2156" s="823"/>
      <c r="I2156" s="823"/>
      <c r="J2156" s="823"/>
      <c r="K2156" s="823"/>
      <c r="L2156" s="823"/>
    </row>
    <row r="2157" spans="2:12" s="801" customFormat="1">
      <c r="B2157" s="823"/>
      <c r="C2157" s="823"/>
      <c r="D2157" s="823"/>
      <c r="E2157" s="823"/>
      <c r="F2157" s="823"/>
      <c r="G2157" s="823"/>
      <c r="H2157" s="823"/>
      <c r="I2157" s="823"/>
      <c r="J2157" s="823"/>
      <c r="K2157" s="823"/>
      <c r="L2157" s="823"/>
    </row>
    <row r="2158" spans="2:12" s="801" customFormat="1">
      <c r="B2158" s="823"/>
      <c r="C2158" s="823"/>
      <c r="D2158" s="823"/>
      <c r="E2158" s="823"/>
      <c r="F2158" s="823"/>
      <c r="G2158" s="823"/>
      <c r="H2158" s="823"/>
      <c r="I2158" s="823"/>
      <c r="J2158" s="823"/>
      <c r="K2158" s="823"/>
      <c r="L2158" s="823"/>
    </row>
    <row r="2159" spans="2:12" s="801" customFormat="1">
      <c r="B2159" s="823"/>
      <c r="C2159" s="823"/>
      <c r="D2159" s="823"/>
      <c r="E2159" s="823"/>
      <c r="F2159" s="823"/>
      <c r="G2159" s="823"/>
      <c r="H2159" s="823"/>
      <c r="I2159" s="823"/>
      <c r="J2159" s="823"/>
      <c r="K2159" s="823"/>
      <c r="L2159" s="823"/>
    </row>
    <row r="2160" spans="2:12" s="801" customFormat="1">
      <c r="B2160" s="823"/>
      <c r="C2160" s="823"/>
      <c r="D2160" s="823"/>
      <c r="E2160" s="823"/>
      <c r="F2160" s="823"/>
      <c r="G2160" s="823"/>
      <c r="H2160" s="823"/>
      <c r="I2160" s="823"/>
      <c r="J2160" s="823"/>
      <c r="K2160" s="823"/>
      <c r="L2160" s="823"/>
    </row>
    <row r="2161" spans="2:12" s="801" customFormat="1">
      <c r="B2161" s="823"/>
      <c r="C2161" s="823"/>
      <c r="D2161" s="823"/>
      <c r="E2161" s="823"/>
      <c r="F2161" s="823"/>
      <c r="G2161" s="823"/>
      <c r="H2161" s="823"/>
      <c r="I2161" s="823"/>
      <c r="J2161" s="823"/>
      <c r="K2161" s="823"/>
      <c r="L2161" s="823"/>
    </row>
    <row r="2162" spans="2:12" s="801" customFormat="1">
      <c r="B2162" s="823"/>
      <c r="C2162" s="823"/>
      <c r="D2162" s="823"/>
      <c r="E2162" s="823"/>
      <c r="F2162" s="823"/>
      <c r="G2162" s="823"/>
      <c r="H2162" s="823"/>
      <c r="I2162" s="823"/>
      <c r="J2162" s="823"/>
      <c r="K2162" s="823"/>
      <c r="L2162" s="823"/>
    </row>
    <row r="2163" spans="2:12" s="801" customFormat="1">
      <c r="B2163" s="823"/>
      <c r="C2163" s="823"/>
      <c r="D2163" s="823"/>
      <c r="E2163" s="823"/>
      <c r="F2163" s="823"/>
      <c r="G2163" s="823"/>
      <c r="H2163" s="823"/>
      <c r="I2163" s="823"/>
      <c r="J2163" s="823"/>
      <c r="K2163" s="823"/>
      <c r="L2163" s="823"/>
    </row>
    <row r="2164" spans="2:12" s="801" customFormat="1">
      <c r="B2164" s="823"/>
      <c r="C2164" s="823"/>
      <c r="D2164" s="823"/>
      <c r="E2164" s="823"/>
      <c r="F2164" s="823"/>
      <c r="G2164" s="823"/>
      <c r="H2164" s="823"/>
      <c r="I2164" s="823"/>
      <c r="J2164" s="823"/>
      <c r="K2164" s="823"/>
      <c r="L2164" s="823"/>
    </row>
    <row r="2165" spans="2:12" s="801" customFormat="1">
      <c r="B2165" s="823"/>
      <c r="C2165" s="823"/>
      <c r="D2165" s="823"/>
      <c r="E2165" s="823"/>
      <c r="F2165" s="823"/>
      <c r="G2165" s="823"/>
      <c r="H2165" s="823"/>
      <c r="I2165" s="823"/>
      <c r="J2165" s="823"/>
      <c r="K2165" s="823"/>
      <c r="L2165" s="823"/>
    </row>
    <row r="2166" spans="2:12" s="801" customFormat="1">
      <c r="B2166" s="823"/>
      <c r="C2166" s="823"/>
      <c r="D2166" s="823"/>
      <c r="E2166" s="823"/>
      <c r="F2166" s="823"/>
      <c r="G2166" s="823"/>
      <c r="H2166" s="823"/>
      <c r="I2166" s="823"/>
      <c r="J2166" s="823"/>
      <c r="K2166" s="823"/>
      <c r="L2166" s="823"/>
    </row>
    <row r="2167" spans="2:12" s="801" customFormat="1">
      <c r="B2167" s="823"/>
      <c r="C2167" s="823"/>
      <c r="D2167" s="823"/>
      <c r="E2167" s="823"/>
      <c r="F2167" s="823"/>
      <c r="G2167" s="823"/>
      <c r="H2167" s="823"/>
      <c r="I2167" s="823"/>
      <c r="J2167" s="823"/>
      <c r="K2167" s="823"/>
      <c r="L2167" s="823"/>
    </row>
    <row r="2168" spans="2:12" s="801" customFormat="1">
      <c r="B2168" s="823"/>
      <c r="C2168" s="823"/>
      <c r="D2168" s="823"/>
      <c r="E2168" s="823"/>
      <c r="F2168" s="823"/>
      <c r="G2168" s="823"/>
      <c r="H2168" s="823"/>
      <c r="I2168" s="823"/>
      <c r="J2168" s="823"/>
      <c r="K2168" s="823"/>
      <c r="L2168" s="823"/>
    </row>
    <row r="2169" spans="2:12" s="801" customFormat="1">
      <c r="B2169" s="823"/>
      <c r="C2169" s="823"/>
      <c r="D2169" s="823"/>
      <c r="E2169" s="823"/>
      <c r="F2169" s="823"/>
      <c r="G2169" s="823"/>
      <c r="H2169" s="823"/>
      <c r="I2169" s="823"/>
      <c r="J2169" s="823"/>
      <c r="K2169" s="823"/>
      <c r="L2169" s="823"/>
    </row>
    <row r="2170" spans="2:12" s="801" customFormat="1">
      <c r="B2170" s="823"/>
      <c r="C2170" s="823"/>
      <c r="D2170" s="823"/>
      <c r="E2170" s="823"/>
      <c r="F2170" s="823"/>
      <c r="G2170" s="823"/>
      <c r="H2170" s="823"/>
      <c r="I2170" s="823"/>
      <c r="J2170" s="823"/>
      <c r="K2170" s="823"/>
      <c r="L2170" s="823"/>
    </row>
    <row r="2171" spans="2:12" s="801" customFormat="1">
      <c r="B2171" s="823"/>
      <c r="C2171" s="823"/>
      <c r="D2171" s="823"/>
      <c r="E2171" s="823"/>
      <c r="F2171" s="823"/>
      <c r="G2171" s="823"/>
      <c r="H2171" s="823"/>
      <c r="I2171" s="823"/>
      <c r="J2171" s="823"/>
      <c r="K2171" s="823"/>
      <c r="L2171" s="823"/>
    </row>
    <row r="2172" spans="2:12" s="801" customFormat="1">
      <c r="B2172" s="823"/>
      <c r="C2172" s="823"/>
      <c r="D2172" s="823"/>
      <c r="E2172" s="823"/>
      <c r="F2172" s="823"/>
      <c r="G2172" s="823"/>
      <c r="H2172" s="823"/>
      <c r="I2172" s="823"/>
      <c r="J2172" s="823"/>
      <c r="K2172" s="823"/>
      <c r="L2172" s="823"/>
    </row>
    <row r="2173" spans="2:12" s="801" customFormat="1">
      <c r="B2173" s="823"/>
      <c r="C2173" s="823"/>
      <c r="D2173" s="823"/>
      <c r="E2173" s="823"/>
      <c r="F2173" s="823"/>
      <c r="G2173" s="823"/>
      <c r="H2173" s="823"/>
      <c r="I2173" s="823"/>
      <c r="J2173" s="823"/>
      <c r="K2173" s="823"/>
      <c r="L2173" s="823"/>
    </row>
    <row r="2174" spans="2:12" s="801" customFormat="1">
      <c r="B2174" s="823"/>
      <c r="C2174" s="823"/>
      <c r="D2174" s="823"/>
      <c r="E2174" s="823"/>
      <c r="F2174" s="823"/>
      <c r="G2174" s="823"/>
      <c r="H2174" s="823"/>
      <c r="I2174" s="823"/>
      <c r="J2174" s="823"/>
      <c r="K2174" s="823"/>
      <c r="L2174" s="823"/>
    </row>
    <row r="2175" spans="2:12" s="801" customFormat="1">
      <c r="B2175" s="823"/>
      <c r="C2175" s="823"/>
      <c r="D2175" s="823"/>
      <c r="E2175" s="823"/>
      <c r="F2175" s="823"/>
      <c r="G2175" s="823"/>
      <c r="H2175" s="823"/>
      <c r="I2175" s="823"/>
      <c r="J2175" s="823"/>
      <c r="K2175" s="823"/>
      <c r="L2175" s="823"/>
    </row>
    <row r="2176" spans="2:12" s="801" customFormat="1">
      <c r="B2176" s="823"/>
      <c r="C2176" s="823"/>
      <c r="D2176" s="823"/>
      <c r="E2176" s="823"/>
      <c r="F2176" s="823"/>
      <c r="G2176" s="823"/>
      <c r="H2176" s="823"/>
      <c r="I2176" s="823"/>
      <c r="J2176" s="823"/>
      <c r="K2176" s="823"/>
      <c r="L2176" s="823"/>
    </row>
    <row r="2177" spans="2:12" s="801" customFormat="1">
      <c r="B2177" s="823"/>
      <c r="C2177" s="823"/>
      <c r="D2177" s="823"/>
      <c r="E2177" s="823"/>
      <c r="F2177" s="823"/>
      <c r="G2177" s="823"/>
      <c r="H2177" s="823"/>
      <c r="I2177" s="823"/>
      <c r="J2177" s="823"/>
      <c r="K2177" s="823"/>
      <c r="L2177" s="823"/>
    </row>
    <row r="2178" spans="2:12" s="801" customFormat="1">
      <c r="B2178" s="823"/>
      <c r="C2178" s="823"/>
      <c r="D2178" s="823"/>
      <c r="E2178" s="823"/>
      <c r="F2178" s="823"/>
      <c r="G2178" s="823"/>
      <c r="H2178" s="823"/>
      <c r="I2178" s="823"/>
      <c r="J2178" s="823"/>
      <c r="K2178" s="823"/>
      <c r="L2178" s="823"/>
    </row>
    <row r="2179" spans="2:12" s="801" customFormat="1">
      <c r="B2179" s="823"/>
      <c r="C2179" s="823"/>
      <c r="D2179" s="823"/>
      <c r="E2179" s="823"/>
      <c r="F2179" s="823"/>
      <c r="G2179" s="823"/>
      <c r="H2179" s="823"/>
      <c r="I2179" s="823"/>
      <c r="J2179" s="823"/>
      <c r="K2179" s="823"/>
      <c r="L2179" s="823"/>
    </row>
    <row r="2180" spans="2:12" s="801" customFormat="1">
      <c r="B2180" s="823"/>
      <c r="C2180" s="823"/>
      <c r="D2180" s="823"/>
      <c r="E2180" s="823"/>
      <c r="F2180" s="823"/>
      <c r="G2180" s="823"/>
      <c r="H2180" s="823"/>
      <c r="I2180" s="823"/>
      <c r="J2180" s="823"/>
      <c r="K2180" s="823"/>
      <c r="L2180" s="823"/>
    </row>
    <row r="2181" spans="2:12" s="801" customFormat="1">
      <c r="B2181" s="823"/>
      <c r="C2181" s="823"/>
      <c r="D2181" s="823"/>
      <c r="E2181" s="823"/>
      <c r="F2181" s="823"/>
      <c r="G2181" s="823"/>
      <c r="H2181" s="823"/>
      <c r="I2181" s="823"/>
      <c r="J2181" s="823"/>
      <c r="K2181" s="823"/>
      <c r="L2181" s="823"/>
    </row>
    <row r="2182" spans="2:12" s="801" customFormat="1">
      <c r="B2182" s="823"/>
      <c r="C2182" s="823"/>
      <c r="D2182" s="823"/>
      <c r="E2182" s="823"/>
      <c r="F2182" s="823"/>
      <c r="G2182" s="823"/>
      <c r="H2182" s="823"/>
      <c r="I2182" s="823"/>
      <c r="J2182" s="823"/>
      <c r="K2182" s="823"/>
      <c r="L2182" s="823"/>
    </row>
    <row r="2183" spans="2:12" s="801" customFormat="1">
      <c r="B2183" s="823"/>
      <c r="C2183" s="823"/>
      <c r="D2183" s="823"/>
      <c r="E2183" s="823"/>
      <c r="F2183" s="823"/>
      <c r="G2183" s="823"/>
      <c r="H2183" s="823"/>
      <c r="I2183" s="823"/>
      <c r="J2183" s="823"/>
      <c r="K2183" s="823"/>
      <c r="L2183" s="823"/>
    </row>
    <row r="2184" spans="2:12" s="801" customFormat="1">
      <c r="B2184" s="823"/>
      <c r="C2184" s="823"/>
      <c r="D2184" s="823"/>
      <c r="E2184" s="823"/>
      <c r="F2184" s="823"/>
      <c r="G2184" s="823"/>
      <c r="H2184" s="823"/>
      <c r="I2184" s="823"/>
      <c r="J2184" s="823"/>
      <c r="K2184" s="823"/>
      <c r="L2184" s="823"/>
    </row>
    <row r="2185" spans="2:12" s="801" customFormat="1">
      <c r="B2185" s="823"/>
      <c r="C2185" s="823"/>
      <c r="D2185" s="823"/>
      <c r="E2185" s="823"/>
      <c r="F2185" s="823"/>
      <c r="G2185" s="823"/>
      <c r="H2185" s="823"/>
      <c r="I2185" s="823"/>
      <c r="J2185" s="823"/>
      <c r="K2185" s="823"/>
      <c r="L2185" s="823"/>
    </row>
    <row r="2186" spans="2:12" s="801" customFormat="1">
      <c r="B2186" s="823"/>
      <c r="C2186" s="823"/>
      <c r="D2186" s="823"/>
      <c r="E2186" s="823"/>
      <c r="F2186" s="823"/>
      <c r="G2186" s="823"/>
      <c r="H2186" s="823"/>
      <c r="I2186" s="823"/>
      <c r="J2186" s="823"/>
      <c r="K2186" s="823"/>
      <c r="L2186" s="823"/>
    </row>
    <row r="2187" spans="2:12" s="801" customFormat="1">
      <c r="B2187" s="823"/>
      <c r="C2187" s="823"/>
      <c r="D2187" s="823"/>
      <c r="E2187" s="823"/>
      <c r="F2187" s="823"/>
      <c r="G2187" s="823"/>
      <c r="H2187" s="823"/>
      <c r="I2187" s="823"/>
      <c r="J2187" s="823"/>
      <c r="K2187" s="823"/>
      <c r="L2187" s="823"/>
    </row>
    <row r="2188" spans="2:12" s="801" customFormat="1">
      <c r="B2188" s="823"/>
      <c r="C2188" s="823"/>
      <c r="D2188" s="823"/>
      <c r="E2188" s="823"/>
      <c r="F2188" s="823"/>
      <c r="G2188" s="823"/>
      <c r="H2188" s="823"/>
      <c r="I2188" s="823"/>
      <c r="J2188" s="823"/>
      <c r="K2188" s="823"/>
      <c r="L2188" s="823"/>
    </row>
    <row r="2189" spans="2:12" s="801" customFormat="1">
      <c r="B2189" s="823"/>
      <c r="C2189" s="823"/>
      <c r="D2189" s="823"/>
      <c r="E2189" s="823"/>
      <c r="F2189" s="823"/>
      <c r="G2189" s="823"/>
      <c r="H2189" s="823"/>
      <c r="I2189" s="823"/>
      <c r="J2189" s="823"/>
      <c r="K2189" s="823"/>
      <c r="L2189" s="823"/>
    </row>
    <row r="2190" spans="2:12" s="801" customFormat="1">
      <c r="B2190" s="823"/>
      <c r="C2190" s="823"/>
      <c r="D2190" s="823"/>
      <c r="E2190" s="823"/>
      <c r="F2190" s="823"/>
      <c r="G2190" s="823"/>
      <c r="H2190" s="823"/>
      <c r="I2190" s="823"/>
      <c r="J2190" s="823"/>
      <c r="K2190" s="823"/>
      <c r="L2190" s="823"/>
    </row>
    <row r="2191" spans="2:12" s="801" customFormat="1">
      <c r="B2191" s="823"/>
      <c r="C2191" s="823"/>
      <c r="D2191" s="823"/>
      <c r="E2191" s="823"/>
      <c r="F2191" s="823"/>
      <c r="G2191" s="823"/>
      <c r="H2191" s="823"/>
      <c r="I2191" s="823"/>
      <c r="J2191" s="823"/>
      <c r="K2191" s="823"/>
      <c r="L2191" s="823"/>
    </row>
    <row r="2192" spans="2:12" s="801" customFormat="1">
      <c r="B2192" s="823"/>
      <c r="C2192" s="823"/>
      <c r="D2192" s="823"/>
      <c r="E2192" s="823"/>
      <c r="F2192" s="823"/>
      <c r="G2192" s="823"/>
      <c r="H2192" s="823"/>
      <c r="I2192" s="823"/>
      <c r="J2192" s="823"/>
      <c r="K2192" s="823"/>
      <c r="L2192" s="823"/>
    </row>
    <row r="2193" spans="2:12" s="801" customFormat="1">
      <c r="B2193" s="823"/>
      <c r="C2193" s="823"/>
      <c r="D2193" s="823"/>
      <c r="E2193" s="823"/>
      <c r="F2193" s="823"/>
      <c r="G2193" s="823"/>
      <c r="H2193" s="823"/>
      <c r="I2193" s="823"/>
      <c r="J2193" s="823"/>
      <c r="K2193" s="823"/>
      <c r="L2193" s="823"/>
    </row>
    <row r="2194" spans="2:12" s="801" customFormat="1">
      <c r="B2194" s="823"/>
      <c r="C2194" s="823"/>
      <c r="D2194" s="823"/>
      <c r="E2194" s="823"/>
      <c r="F2194" s="823"/>
      <c r="G2194" s="823"/>
      <c r="H2194" s="823"/>
      <c r="I2194" s="823"/>
      <c r="J2194" s="823"/>
      <c r="K2194" s="823"/>
      <c r="L2194" s="823"/>
    </row>
    <row r="2195" spans="2:12" s="801" customFormat="1">
      <c r="B2195" s="823"/>
      <c r="C2195" s="823"/>
      <c r="D2195" s="823"/>
      <c r="E2195" s="823"/>
      <c r="F2195" s="823"/>
      <c r="G2195" s="823"/>
      <c r="H2195" s="823"/>
      <c r="I2195" s="823"/>
      <c r="J2195" s="823"/>
      <c r="K2195" s="823"/>
      <c r="L2195" s="823"/>
    </row>
    <row r="2196" spans="2:12" s="801" customFormat="1">
      <c r="B2196" s="823"/>
      <c r="C2196" s="823"/>
      <c r="D2196" s="823"/>
      <c r="E2196" s="823"/>
      <c r="F2196" s="823"/>
      <c r="G2196" s="823"/>
      <c r="H2196" s="823"/>
      <c r="I2196" s="823"/>
      <c r="J2196" s="823"/>
      <c r="K2196" s="823"/>
      <c r="L2196" s="823"/>
    </row>
    <row r="2197" spans="2:12" s="801" customFormat="1">
      <c r="B2197" s="823"/>
      <c r="C2197" s="823"/>
      <c r="D2197" s="823"/>
      <c r="E2197" s="823"/>
      <c r="F2197" s="823"/>
      <c r="G2197" s="823"/>
      <c r="H2197" s="823"/>
      <c r="I2197" s="823"/>
      <c r="J2197" s="823"/>
      <c r="K2197" s="823"/>
      <c r="L2197" s="823"/>
    </row>
    <row r="2198" spans="2:12" s="801" customFormat="1">
      <c r="B2198" s="823"/>
      <c r="C2198" s="823"/>
      <c r="D2198" s="823"/>
      <c r="E2198" s="823"/>
      <c r="F2198" s="823"/>
      <c r="G2198" s="823"/>
      <c r="H2198" s="823"/>
      <c r="I2198" s="823"/>
      <c r="J2198" s="823"/>
      <c r="K2198" s="823"/>
      <c r="L2198" s="823"/>
    </row>
    <row r="2199" spans="2:12" s="801" customFormat="1">
      <c r="B2199" s="823"/>
      <c r="C2199" s="823"/>
      <c r="D2199" s="823"/>
      <c r="E2199" s="823"/>
      <c r="F2199" s="823"/>
      <c r="G2199" s="823"/>
      <c r="H2199" s="823"/>
      <c r="I2199" s="823"/>
      <c r="J2199" s="823"/>
      <c r="K2199" s="823"/>
      <c r="L2199" s="823"/>
    </row>
    <row r="2200" spans="2:12" s="801" customFormat="1">
      <c r="B2200" s="823"/>
      <c r="C2200" s="823"/>
      <c r="D2200" s="823"/>
      <c r="E2200" s="823"/>
      <c r="F2200" s="823"/>
      <c r="G2200" s="823"/>
      <c r="H2200" s="823"/>
      <c r="I2200" s="823"/>
      <c r="J2200" s="823"/>
      <c r="K2200" s="823"/>
      <c r="L2200" s="823"/>
    </row>
    <row r="2201" spans="2:12" s="801" customFormat="1">
      <c r="B2201" s="823"/>
      <c r="C2201" s="823"/>
      <c r="D2201" s="823"/>
      <c r="E2201" s="823"/>
      <c r="F2201" s="823"/>
      <c r="G2201" s="823"/>
      <c r="H2201" s="823"/>
      <c r="I2201" s="823"/>
      <c r="J2201" s="823"/>
      <c r="K2201" s="823"/>
      <c r="L2201" s="823"/>
    </row>
    <row r="2202" spans="2:12" s="801" customFormat="1">
      <c r="B2202" s="823"/>
      <c r="C2202" s="823"/>
      <c r="D2202" s="823"/>
      <c r="E2202" s="823"/>
      <c r="F2202" s="823"/>
      <c r="G2202" s="823"/>
      <c r="H2202" s="823"/>
      <c r="I2202" s="823"/>
      <c r="J2202" s="823"/>
      <c r="K2202" s="823"/>
      <c r="L2202" s="823"/>
    </row>
    <row r="2203" spans="2:12" s="801" customFormat="1">
      <c r="B2203" s="823"/>
      <c r="C2203" s="823"/>
      <c r="D2203" s="823"/>
      <c r="E2203" s="823"/>
      <c r="F2203" s="823"/>
      <c r="G2203" s="823"/>
      <c r="H2203" s="823"/>
      <c r="I2203" s="823"/>
      <c r="J2203" s="823"/>
      <c r="K2203" s="823"/>
      <c r="L2203" s="823"/>
    </row>
    <row r="2204" spans="2:12" s="801" customFormat="1">
      <c r="B2204" s="823"/>
      <c r="C2204" s="823"/>
      <c r="D2204" s="823"/>
      <c r="E2204" s="823"/>
      <c r="F2204" s="823"/>
      <c r="G2204" s="823"/>
      <c r="H2204" s="823"/>
      <c r="I2204" s="823"/>
      <c r="J2204" s="823"/>
      <c r="K2204" s="823"/>
      <c r="L2204" s="823"/>
    </row>
    <row r="2205" spans="2:12" s="801" customFormat="1">
      <c r="B2205" s="823"/>
      <c r="C2205" s="823"/>
      <c r="D2205" s="823"/>
      <c r="E2205" s="823"/>
      <c r="F2205" s="823"/>
      <c r="G2205" s="823"/>
      <c r="H2205" s="823"/>
      <c r="I2205" s="823"/>
      <c r="J2205" s="823"/>
      <c r="K2205" s="823"/>
      <c r="L2205" s="823"/>
    </row>
    <row r="2206" spans="2:12" s="801" customFormat="1">
      <c r="B2206" s="823"/>
      <c r="C2206" s="823"/>
      <c r="D2206" s="823"/>
      <c r="E2206" s="823"/>
      <c r="F2206" s="823"/>
      <c r="G2206" s="823"/>
      <c r="H2206" s="823"/>
      <c r="I2206" s="823"/>
      <c r="J2206" s="823"/>
      <c r="K2206" s="823"/>
      <c r="L2206" s="823"/>
    </row>
    <row r="2207" spans="2:12" s="801" customFormat="1">
      <c r="B2207" s="823"/>
      <c r="C2207" s="823"/>
      <c r="D2207" s="823"/>
      <c r="E2207" s="823"/>
      <c r="F2207" s="823"/>
      <c r="G2207" s="823"/>
      <c r="H2207" s="823"/>
      <c r="I2207" s="823"/>
      <c r="J2207" s="823"/>
      <c r="K2207" s="823"/>
      <c r="L2207" s="823"/>
    </row>
    <row r="2208" spans="2:12" s="801" customFormat="1">
      <c r="B2208" s="823"/>
      <c r="C2208" s="823"/>
      <c r="D2208" s="823"/>
      <c r="E2208" s="823"/>
      <c r="F2208" s="823"/>
      <c r="G2208" s="823"/>
      <c r="H2208" s="823"/>
      <c r="I2208" s="823"/>
      <c r="J2208" s="823"/>
      <c r="K2208" s="823"/>
      <c r="L2208" s="823"/>
    </row>
    <row r="2209" spans="2:12" s="801" customFormat="1">
      <c r="B2209" s="823"/>
      <c r="C2209" s="823"/>
      <c r="D2209" s="823"/>
      <c r="E2209" s="823"/>
      <c r="F2209" s="823"/>
      <c r="G2209" s="823"/>
      <c r="H2209" s="823"/>
      <c r="I2209" s="823"/>
      <c r="J2209" s="823"/>
      <c r="K2209" s="823"/>
      <c r="L2209" s="823"/>
    </row>
    <row r="2210" spans="2:12" s="801" customFormat="1">
      <c r="B2210" s="823"/>
      <c r="C2210" s="823"/>
      <c r="D2210" s="823"/>
      <c r="E2210" s="823"/>
      <c r="F2210" s="823"/>
      <c r="G2210" s="823"/>
      <c r="H2210" s="823"/>
      <c r="I2210" s="823"/>
      <c r="J2210" s="823"/>
      <c r="K2210" s="823"/>
      <c r="L2210" s="823"/>
    </row>
    <row r="2211" spans="2:12" s="801" customFormat="1">
      <c r="B2211" s="823"/>
      <c r="C2211" s="823"/>
      <c r="D2211" s="823"/>
      <c r="E2211" s="823"/>
      <c r="F2211" s="823"/>
      <c r="G2211" s="823"/>
      <c r="H2211" s="823"/>
      <c r="I2211" s="823"/>
      <c r="J2211" s="823"/>
      <c r="K2211" s="823"/>
      <c r="L2211" s="823"/>
    </row>
    <row r="2212" spans="2:12" s="801" customFormat="1">
      <c r="B2212" s="823"/>
      <c r="C2212" s="823"/>
      <c r="D2212" s="823"/>
      <c r="E2212" s="823"/>
      <c r="F2212" s="823"/>
      <c r="G2212" s="823"/>
      <c r="H2212" s="823"/>
      <c r="I2212" s="823"/>
      <c r="J2212" s="823"/>
      <c r="K2212" s="823"/>
      <c r="L2212" s="823"/>
    </row>
    <row r="2213" spans="2:12" s="801" customFormat="1">
      <c r="B2213" s="823"/>
      <c r="C2213" s="823"/>
      <c r="D2213" s="823"/>
      <c r="E2213" s="823"/>
      <c r="F2213" s="823"/>
      <c r="G2213" s="823"/>
      <c r="H2213" s="823"/>
      <c r="I2213" s="823"/>
      <c r="J2213" s="823"/>
      <c r="K2213" s="823"/>
      <c r="L2213" s="823"/>
    </row>
    <row r="2214" spans="2:12" s="801" customFormat="1">
      <c r="B2214" s="823"/>
      <c r="C2214" s="823"/>
      <c r="D2214" s="823"/>
      <c r="E2214" s="823"/>
      <c r="F2214" s="823"/>
      <c r="G2214" s="823"/>
      <c r="H2214" s="823"/>
      <c r="I2214" s="823"/>
      <c r="J2214" s="823"/>
      <c r="K2214" s="823"/>
      <c r="L2214" s="823"/>
    </row>
    <row r="2215" spans="2:12" s="801" customFormat="1">
      <c r="B2215" s="823"/>
      <c r="C2215" s="823"/>
      <c r="D2215" s="823"/>
      <c r="E2215" s="823"/>
      <c r="F2215" s="823"/>
      <c r="G2215" s="823"/>
      <c r="H2215" s="823"/>
      <c r="I2215" s="823"/>
      <c r="J2215" s="823"/>
      <c r="K2215" s="823"/>
      <c r="L2215" s="823"/>
    </row>
    <row r="2216" spans="2:12" s="801" customFormat="1">
      <c r="B2216" s="823"/>
      <c r="C2216" s="823"/>
      <c r="D2216" s="823"/>
      <c r="E2216" s="823"/>
      <c r="F2216" s="823"/>
      <c r="G2216" s="823"/>
      <c r="H2216" s="823"/>
      <c r="I2216" s="823"/>
      <c r="J2216" s="823"/>
      <c r="K2216" s="823"/>
      <c r="L2216" s="823"/>
    </row>
    <row r="2217" spans="2:12" s="801" customFormat="1">
      <c r="B2217" s="823"/>
      <c r="C2217" s="823"/>
      <c r="D2217" s="823"/>
      <c r="E2217" s="823"/>
      <c r="F2217" s="823"/>
      <c r="G2217" s="823"/>
      <c r="H2217" s="823"/>
      <c r="I2217" s="823"/>
      <c r="J2217" s="823"/>
      <c r="K2217" s="823"/>
      <c r="L2217" s="823"/>
    </row>
    <row r="2218" spans="2:12" s="801" customFormat="1">
      <c r="B2218" s="823"/>
      <c r="C2218" s="823"/>
      <c r="D2218" s="823"/>
      <c r="E2218" s="823"/>
      <c r="F2218" s="823"/>
      <c r="G2218" s="823"/>
      <c r="H2218" s="823"/>
      <c r="I2218" s="823"/>
      <c r="J2218" s="823"/>
      <c r="K2218" s="823"/>
      <c r="L2218" s="823"/>
    </row>
    <row r="2219" spans="2:12" s="801" customFormat="1">
      <c r="B2219" s="823"/>
      <c r="C2219" s="823"/>
      <c r="D2219" s="823"/>
      <c r="E2219" s="823"/>
      <c r="F2219" s="823"/>
      <c r="G2219" s="823"/>
      <c r="H2219" s="823"/>
      <c r="I2219" s="823"/>
      <c r="J2219" s="823"/>
      <c r="K2219" s="823"/>
      <c r="L2219" s="823"/>
    </row>
    <row r="2220" spans="2:12" s="801" customFormat="1">
      <c r="B2220" s="823"/>
      <c r="C2220" s="823"/>
      <c r="D2220" s="823"/>
      <c r="E2220" s="823"/>
      <c r="F2220" s="823"/>
      <c r="G2220" s="823"/>
      <c r="H2220" s="823"/>
      <c r="I2220" s="823"/>
      <c r="J2220" s="823"/>
      <c r="K2220" s="823"/>
      <c r="L2220" s="823"/>
    </row>
    <row r="2221" spans="2:12" s="801" customFormat="1">
      <c r="B2221" s="823"/>
      <c r="C2221" s="823"/>
      <c r="D2221" s="823"/>
      <c r="E2221" s="823"/>
      <c r="F2221" s="823"/>
      <c r="G2221" s="823"/>
      <c r="H2221" s="823"/>
      <c r="I2221" s="823"/>
      <c r="J2221" s="823"/>
      <c r="K2221" s="823"/>
      <c r="L2221" s="823"/>
    </row>
    <row r="2222" spans="2:12" s="801" customFormat="1">
      <c r="B2222" s="823"/>
      <c r="C2222" s="823"/>
      <c r="D2222" s="823"/>
      <c r="E2222" s="823"/>
      <c r="F2222" s="823"/>
      <c r="G2222" s="823"/>
      <c r="H2222" s="823"/>
      <c r="I2222" s="823"/>
      <c r="J2222" s="823"/>
      <c r="K2222" s="823"/>
      <c r="L2222" s="823"/>
    </row>
    <row r="2223" spans="2:12" s="801" customFormat="1">
      <c r="B2223" s="823"/>
      <c r="C2223" s="823"/>
      <c r="D2223" s="823"/>
      <c r="E2223" s="823"/>
      <c r="F2223" s="823"/>
      <c r="G2223" s="823"/>
      <c r="H2223" s="823"/>
      <c r="I2223" s="823"/>
      <c r="J2223" s="823"/>
      <c r="K2223" s="823"/>
      <c r="L2223" s="823"/>
    </row>
    <row r="2224" spans="2:12" s="801" customFormat="1">
      <c r="B2224" s="823"/>
      <c r="C2224" s="823"/>
      <c r="D2224" s="823"/>
      <c r="E2224" s="823"/>
      <c r="F2224" s="823"/>
      <c r="G2224" s="823"/>
      <c r="H2224" s="823"/>
      <c r="I2224" s="823"/>
      <c r="J2224" s="823"/>
      <c r="K2224" s="823"/>
      <c r="L2224" s="823"/>
    </row>
    <row r="2225" spans="2:12" s="801" customFormat="1">
      <c r="B2225" s="823"/>
      <c r="C2225" s="823"/>
      <c r="D2225" s="823"/>
      <c r="E2225" s="823"/>
      <c r="F2225" s="823"/>
      <c r="G2225" s="823"/>
      <c r="H2225" s="823"/>
      <c r="I2225" s="823"/>
      <c r="J2225" s="823"/>
      <c r="K2225" s="823"/>
      <c r="L2225" s="823"/>
    </row>
    <row r="2226" spans="2:12" s="801" customFormat="1">
      <c r="B2226" s="823"/>
      <c r="C2226" s="823"/>
      <c r="D2226" s="823"/>
      <c r="E2226" s="823"/>
      <c r="F2226" s="823"/>
      <c r="G2226" s="823"/>
      <c r="H2226" s="823"/>
      <c r="I2226" s="823"/>
      <c r="J2226" s="823"/>
      <c r="K2226" s="823"/>
      <c r="L2226" s="823"/>
    </row>
    <row r="2227" spans="2:12" s="801" customFormat="1">
      <c r="B2227" s="823"/>
      <c r="C2227" s="823"/>
      <c r="D2227" s="823"/>
      <c r="E2227" s="823"/>
      <c r="F2227" s="823"/>
      <c r="G2227" s="823"/>
      <c r="H2227" s="823"/>
      <c r="I2227" s="823"/>
      <c r="J2227" s="823"/>
      <c r="K2227" s="823"/>
      <c r="L2227" s="823"/>
    </row>
    <row r="2228" spans="2:12" s="801" customFormat="1">
      <c r="B2228" s="823"/>
      <c r="C2228" s="823"/>
      <c r="D2228" s="823"/>
      <c r="E2228" s="823"/>
      <c r="F2228" s="823"/>
      <c r="G2228" s="823"/>
      <c r="H2228" s="823"/>
      <c r="I2228" s="823"/>
      <c r="J2228" s="823"/>
      <c r="K2228" s="823"/>
      <c r="L2228" s="823"/>
    </row>
    <row r="2229" spans="2:12" s="801" customFormat="1">
      <c r="B2229" s="823"/>
      <c r="C2229" s="823"/>
      <c r="D2229" s="823"/>
      <c r="E2229" s="823"/>
      <c r="F2229" s="823"/>
      <c r="G2229" s="823"/>
      <c r="H2229" s="823"/>
      <c r="I2229" s="823"/>
      <c r="J2229" s="823"/>
      <c r="K2229" s="823"/>
      <c r="L2229" s="823"/>
    </row>
    <row r="2230" spans="2:12" s="801" customFormat="1">
      <c r="B2230" s="823"/>
      <c r="C2230" s="823"/>
      <c r="D2230" s="823"/>
      <c r="E2230" s="823"/>
      <c r="F2230" s="823"/>
      <c r="G2230" s="823"/>
      <c r="H2230" s="823"/>
      <c r="I2230" s="823"/>
      <c r="J2230" s="823"/>
      <c r="K2230" s="823"/>
      <c r="L2230" s="823"/>
    </row>
    <row r="2231" spans="2:12" s="801" customFormat="1">
      <c r="B2231" s="823"/>
      <c r="C2231" s="823"/>
      <c r="D2231" s="823"/>
      <c r="E2231" s="823"/>
      <c r="F2231" s="823"/>
      <c r="G2231" s="823"/>
      <c r="H2231" s="823"/>
      <c r="I2231" s="823"/>
      <c r="J2231" s="823"/>
      <c r="K2231" s="823"/>
      <c r="L2231" s="823"/>
    </row>
    <row r="2232" spans="2:12" s="801" customFormat="1">
      <c r="B2232" s="823"/>
      <c r="C2232" s="823"/>
      <c r="D2232" s="823"/>
      <c r="E2232" s="823"/>
      <c r="F2232" s="823"/>
      <c r="G2232" s="823"/>
      <c r="H2232" s="823"/>
      <c r="I2232" s="823"/>
      <c r="J2232" s="823"/>
      <c r="K2232" s="823"/>
      <c r="L2232" s="823"/>
    </row>
    <row r="2233" spans="2:12" s="801" customFormat="1">
      <c r="B2233" s="823"/>
      <c r="C2233" s="823"/>
      <c r="D2233" s="823"/>
      <c r="E2233" s="823"/>
      <c r="F2233" s="823"/>
      <c r="G2233" s="823"/>
      <c r="H2233" s="823"/>
      <c r="I2233" s="823"/>
      <c r="J2233" s="823"/>
      <c r="K2233" s="823"/>
      <c r="L2233" s="823"/>
    </row>
    <row r="2234" spans="2:12" s="801" customFormat="1">
      <c r="B2234" s="823"/>
      <c r="C2234" s="823"/>
      <c r="D2234" s="823"/>
      <c r="E2234" s="823"/>
      <c r="F2234" s="823"/>
      <c r="G2234" s="823"/>
      <c r="H2234" s="823"/>
      <c r="I2234" s="823"/>
      <c r="J2234" s="823"/>
      <c r="K2234" s="823"/>
      <c r="L2234" s="823"/>
    </row>
    <row r="2235" spans="2:12" s="801" customFormat="1">
      <c r="B2235" s="823"/>
      <c r="C2235" s="823"/>
      <c r="D2235" s="823"/>
      <c r="E2235" s="823"/>
      <c r="F2235" s="823"/>
      <c r="G2235" s="823"/>
      <c r="H2235" s="823"/>
      <c r="I2235" s="823"/>
      <c r="J2235" s="823"/>
      <c r="K2235" s="823"/>
      <c r="L2235" s="823"/>
    </row>
    <row r="2236" spans="2:12" s="801" customFormat="1">
      <c r="B2236" s="823"/>
      <c r="C2236" s="823"/>
      <c r="D2236" s="823"/>
      <c r="E2236" s="823"/>
      <c r="F2236" s="823"/>
      <c r="G2236" s="823"/>
      <c r="H2236" s="823"/>
      <c r="I2236" s="823"/>
      <c r="J2236" s="823"/>
      <c r="K2236" s="823"/>
      <c r="L2236" s="823"/>
    </row>
    <row r="2237" spans="2:12" s="801" customFormat="1">
      <c r="B2237" s="823"/>
      <c r="C2237" s="823"/>
      <c r="D2237" s="823"/>
      <c r="E2237" s="823"/>
      <c r="F2237" s="823"/>
      <c r="G2237" s="823"/>
      <c r="H2237" s="823"/>
      <c r="I2237" s="823"/>
      <c r="J2237" s="823"/>
      <c r="K2237" s="823"/>
      <c r="L2237" s="823"/>
    </row>
    <row r="2238" spans="2:12" s="801" customFormat="1">
      <c r="B2238" s="823"/>
      <c r="C2238" s="823"/>
      <c r="D2238" s="823"/>
      <c r="E2238" s="823"/>
      <c r="F2238" s="823"/>
      <c r="G2238" s="823"/>
      <c r="H2238" s="823"/>
      <c r="I2238" s="823"/>
      <c r="J2238" s="823"/>
      <c r="K2238" s="823"/>
      <c r="L2238" s="823"/>
    </row>
    <row r="2239" spans="2:12" s="801" customFormat="1">
      <c r="B2239" s="823"/>
      <c r="C2239" s="823"/>
      <c r="D2239" s="823"/>
      <c r="E2239" s="823"/>
      <c r="F2239" s="823"/>
      <c r="G2239" s="823"/>
      <c r="H2239" s="823"/>
      <c r="I2239" s="823"/>
      <c r="J2239" s="823"/>
      <c r="K2239" s="823"/>
      <c r="L2239" s="823"/>
    </row>
    <row r="2240" spans="2:12" s="801" customFormat="1">
      <c r="B2240" s="823"/>
      <c r="C2240" s="823"/>
      <c r="D2240" s="823"/>
      <c r="E2240" s="823"/>
      <c r="F2240" s="823"/>
      <c r="G2240" s="823"/>
      <c r="H2240" s="823"/>
      <c r="I2240" s="823"/>
      <c r="J2240" s="823"/>
      <c r="K2240" s="823"/>
      <c r="L2240" s="823"/>
    </row>
    <row r="2241" spans="2:12" s="801" customFormat="1">
      <c r="B2241" s="823"/>
      <c r="C2241" s="823"/>
      <c r="D2241" s="823"/>
      <c r="E2241" s="823"/>
      <c r="F2241" s="823"/>
      <c r="G2241" s="823"/>
      <c r="H2241" s="823"/>
      <c r="I2241" s="823"/>
      <c r="J2241" s="823"/>
      <c r="K2241" s="823"/>
      <c r="L2241" s="823"/>
    </row>
    <row r="2242" spans="2:12" s="801" customFormat="1">
      <c r="B2242" s="823"/>
      <c r="C2242" s="823"/>
      <c r="D2242" s="823"/>
      <c r="E2242" s="823"/>
      <c r="F2242" s="823"/>
      <c r="G2242" s="823"/>
      <c r="H2242" s="823"/>
      <c r="I2242" s="823"/>
      <c r="J2242" s="823"/>
      <c r="K2242" s="823"/>
      <c r="L2242" s="823"/>
    </row>
    <row r="2243" spans="2:12" s="801" customFormat="1">
      <c r="B2243" s="823"/>
      <c r="C2243" s="823"/>
      <c r="D2243" s="823"/>
      <c r="E2243" s="823"/>
      <c r="F2243" s="823"/>
      <c r="G2243" s="823"/>
      <c r="H2243" s="823"/>
      <c r="I2243" s="823"/>
      <c r="J2243" s="823"/>
      <c r="K2243" s="823"/>
      <c r="L2243" s="823"/>
    </row>
    <row r="2244" spans="2:12" s="801" customFormat="1">
      <c r="B2244" s="823"/>
      <c r="C2244" s="823"/>
      <c r="D2244" s="823"/>
      <c r="E2244" s="823"/>
      <c r="F2244" s="823"/>
      <c r="G2244" s="823"/>
      <c r="H2244" s="823"/>
      <c r="I2244" s="823"/>
      <c r="J2244" s="823"/>
      <c r="K2244" s="823"/>
      <c r="L2244" s="823"/>
    </row>
    <row r="2245" spans="2:12" s="801" customFormat="1">
      <c r="B2245" s="823"/>
      <c r="C2245" s="823"/>
      <c r="D2245" s="823"/>
      <c r="E2245" s="823"/>
      <c r="F2245" s="823"/>
      <c r="G2245" s="823"/>
      <c r="H2245" s="823"/>
      <c r="I2245" s="823"/>
      <c r="J2245" s="823"/>
      <c r="K2245" s="823"/>
      <c r="L2245" s="823"/>
    </row>
    <row r="2246" spans="2:12" s="801" customFormat="1">
      <c r="B2246" s="823"/>
      <c r="C2246" s="823"/>
      <c r="D2246" s="823"/>
      <c r="E2246" s="823"/>
      <c r="F2246" s="823"/>
      <c r="G2246" s="823"/>
      <c r="H2246" s="823"/>
      <c r="I2246" s="823"/>
      <c r="J2246" s="823"/>
      <c r="K2246" s="823"/>
      <c r="L2246" s="823"/>
    </row>
    <row r="2247" spans="2:12" s="801" customFormat="1">
      <c r="B2247" s="823"/>
      <c r="C2247" s="823"/>
      <c r="D2247" s="823"/>
      <c r="E2247" s="823"/>
      <c r="F2247" s="823"/>
      <c r="G2247" s="823"/>
      <c r="H2247" s="823"/>
      <c r="I2247" s="823"/>
      <c r="J2247" s="823"/>
      <c r="K2247" s="823"/>
      <c r="L2247" s="823"/>
    </row>
    <row r="2248" spans="2:12" s="801" customFormat="1">
      <c r="B2248" s="823"/>
      <c r="C2248" s="823"/>
      <c r="D2248" s="823"/>
      <c r="E2248" s="823"/>
      <c r="F2248" s="823"/>
      <c r="G2248" s="823"/>
      <c r="H2248" s="823"/>
      <c r="I2248" s="823"/>
      <c r="J2248" s="823"/>
      <c r="K2248" s="823"/>
      <c r="L2248" s="823"/>
    </row>
    <row r="2249" spans="2:12" s="801" customFormat="1">
      <c r="B2249" s="823"/>
      <c r="C2249" s="823"/>
      <c r="D2249" s="823"/>
      <c r="E2249" s="823"/>
      <c r="F2249" s="823"/>
      <c r="G2249" s="823"/>
      <c r="H2249" s="823"/>
      <c r="I2249" s="823"/>
      <c r="J2249" s="823"/>
      <c r="K2249" s="823"/>
      <c r="L2249" s="823"/>
    </row>
    <row r="2250" spans="2:12" s="801" customFormat="1">
      <c r="B2250" s="823"/>
      <c r="C2250" s="823"/>
      <c r="D2250" s="823"/>
      <c r="E2250" s="823"/>
      <c r="F2250" s="823"/>
      <c r="G2250" s="823"/>
      <c r="H2250" s="823"/>
      <c r="I2250" s="823"/>
      <c r="J2250" s="823"/>
      <c r="K2250" s="823"/>
      <c r="L2250" s="823"/>
    </row>
    <row r="2251" spans="2:12" s="801" customFormat="1">
      <c r="B2251" s="823"/>
      <c r="C2251" s="823"/>
      <c r="D2251" s="823"/>
      <c r="E2251" s="823"/>
      <c r="F2251" s="823"/>
      <c r="G2251" s="823"/>
      <c r="H2251" s="823"/>
      <c r="I2251" s="823"/>
      <c r="J2251" s="823"/>
      <c r="K2251" s="823"/>
      <c r="L2251" s="823"/>
    </row>
    <row r="2252" spans="2:12" s="801" customFormat="1">
      <c r="B2252" s="823"/>
      <c r="C2252" s="823"/>
      <c r="D2252" s="823"/>
      <c r="E2252" s="823"/>
      <c r="F2252" s="823"/>
      <c r="G2252" s="823"/>
      <c r="H2252" s="823"/>
      <c r="I2252" s="823"/>
      <c r="J2252" s="823"/>
      <c r="K2252" s="823"/>
      <c r="L2252" s="823"/>
    </row>
    <row r="2253" spans="2:12" s="801" customFormat="1">
      <c r="B2253" s="823"/>
      <c r="C2253" s="823"/>
      <c r="D2253" s="823"/>
      <c r="E2253" s="823"/>
      <c r="F2253" s="823"/>
      <c r="G2253" s="823"/>
      <c r="H2253" s="823"/>
      <c r="I2253" s="823"/>
      <c r="J2253" s="823"/>
      <c r="K2253" s="823"/>
      <c r="L2253" s="823"/>
    </row>
    <row r="2254" spans="2:12" s="801" customFormat="1">
      <c r="B2254" s="823"/>
      <c r="C2254" s="823"/>
      <c r="D2254" s="823"/>
      <c r="E2254" s="823"/>
      <c r="F2254" s="823"/>
      <c r="G2254" s="823"/>
      <c r="H2254" s="823"/>
      <c r="I2254" s="823"/>
      <c r="J2254" s="823"/>
      <c r="K2254" s="823"/>
      <c r="L2254" s="823"/>
    </row>
    <row r="2255" spans="2:12" s="801" customFormat="1">
      <c r="B2255" s="823"/>
      <c r="C2255" s="823"/>
      <c r="D2255" s="823"/>
      <c r="E2255" s="823"/>
      <c r="F2255" s="823"/>
      <c r="G2255" s="823"/>
      <c r="H2255" s="823"/>
      <c r="I2255" s="823"/>
      <c r="J2255" s="823"/>
      <c r="K2255" s="823"/>
      <c r="L2255" s="823"/>
    </row>
    <row r="2256" spans="2:12" s="801" customFormat="1">
      <c r="B2256" s="823"/>
      <c r="C2256" s="823"/>
      <c r="D2256" s="823"/>
      <c r="E2256" s="823"/>
      <c r="F2256" s="823"/>
      <c r="G2256" s="823"/>
      <c r="H2256" s="823"/>
      <c r="I2256" s="823"/>
      <c r="J2256" s="823"/>
      <c r="K2256" s="823"/>
      <c r="L2256" s="823"/>
    </row>
    <row r="2257" spans="2:12" s="801" customFormat="1">
      <c r="B2257" s="823"/>
      <c r="C2257" s="823"/>
      <c r="D2257" s="823"/>
      <c r="E2257" s="823"/>
      <c r="F2257" s="823"/>
      <c r="G2257" s="823"/>
      <c r="H2257" s="823"/>
      <c r="I2257" s="823"/>
      <c r="J2257" s="823"/>
      <c r="K2257" s="823"/>
      <c r="L2257" s="823"/>
    </row>
    <row r="2258" spans="2:12" s="801" customFormat="1">
      <c r="B2258" s="823"/>
      <c r="C2258" s="823"/>
      <c r="D2258" s="823"/>
      <c r="E2258" s="823"/>
      <c r="F2258" s="823"/>
      <c r="G2258" s="823"/>
      <c r="H2258" s="823"/>
      <c r="I2258" s="823"/>
      <c r="J2258" s="823"/>
      <c r="K2258" s="823"/>
      <c r="L2258" s="823"/>
    </row>
    <row r="2259" spans="2:12" s="801" customFormat="1">
      <c r="B2259" s="823"/>
      <c r="C2259" s="823"/>
      <c r="D2259" s="823"/>
      <c r="E2259" s="823"/>
      <c r="F2259" s="823"/>
      <c r="G2259" s="823"/>
      <c r="H2259" s="823"/>
      <c r="I2259" s="823"/>
      <c r="J2259" s="823"/>
      <c r="K2259" s="823"/>
      <c r="L2259" s="823"/>
    </row>
    <row r="2260" spans="2:12" s="801" customFormat="1">
      <c r="B2260" s="823"/>
      <c r="C2260" s="823"/>
      <c r="D2260" s="823"/>
      <c r="E2260" s="823"/>
      <c r="F2260" s="823"/>
      <c r="G2260" s="823"/>
      <c r="H2260" s="823"/>
      <c r="I2260" s="823"/>
      <c r="J2260" s="823"/>
      <c r="K2260" s="823"/>
      <c r="L2260" s="823"/>
    </row>
    <row r="2261" spans="2:12" s="801" customFormat="1">
      <c r="B2261" s="823"/>
      <c r="C2261" s="823"/>
      <c r="D2261" s="823"/>
      <c r="E2261" s="823"/>
      <c r="F2261" s="823"/>
      <c r="G2261" s="823"/>
      <c r="H2261" s="823"/>
      <c r="I2261" s="823"/>
      <c r="J2261" s="823"/>
      <c r="K2261" s="823"/>
      <c r="L2261" s="823"/>
    </row>
    <row r="2262" spans="2:12" s="801" customFormat="1">
      <c r="B2262" s="823"/>
      <c r="C2262" s="823"/>
      <c r="D2262" s="823"/>
      <c r="E2262" s="823"/>
      <c r="F2262" s="823"/>
      <c r="G2262" s="823"/>
      <c r="H2262" s="823"/>
      <c r="I2262" s="823"/>
      <c r="J2262" s="823"/>
      <c r="K2262" s="823"/>
      <c r="L2262" s="823"/>
    </row>
    <row r="2263" spans="2:12" s="801" customFormat="1">
      <c r="B2263" s="823"/>
      <c r="C2263" s="823"/>
      <c r="D2263" s="823"/>
      <c r="E2263" s="823"/>
      <c r="F2263" s="823"/>
      <c r="G2263" s="823"/>
      <c r="H2263" s="823"/>
      <c r="I2263" s="823"/>
      <c r="J2263" s="823"/>
      <c r="K2263" s="823"/>
      <c r="L2263" s="823"/>
    </row>
    <row r="2264" spans="2:12" s="801" customFormat="1">
      <c r="B2264" s="823"/>
      <c r="C2264" s="823"/>
      <c r="D2264" s="823"/>
      <c r="E2264" s="823"/>
      <c r="F2264" s="823"/>
      <c r="G2264" s="823"/>
      <c r="H2264" s="823"/>
      <c r="I2264" s="823"/>
      <c r="J2264" s="823"/>
      <c r="K2264" s="823"/>
      <c r="L2264" s="823"/>
    </row>
    <row r="2265" spans="2:12" s="801" customFormat="1">
      <c r="B2265" s="823"/>
      <c r="C2265" s="823"/>
      <c r="D2265" s="823"/>
      <c r="E2265" s="823"/>
      <c r="F2265" s="823"/>
      <c r="G2265" s="823"/>
      <c r="H2265" s="823"/>
      <c r="I2265" s="823"/>
      <c r="J2265" s="823"/>
      <c r="K2265" s="823"/>
      <c r="L2265" s="823"/>
    </row>
    <row r="2266" spans="2:12" s="801" customFormat="1">
      <c r="B2266" s="823"/>
      <c r="C2266" s="823"/>
      <c r="D2266" s="823"/>
      <c r="E2266" s="823"/>
      <c r="F2266" s="823"/>
      <c r="G2266" s="823"/>
      <c r="H2266" s="823"/>
      <c r="I2266" s="823"/>
      <c r="J2266" s="823"/>
      <c r="K2266" s="823"/>
      <c r="L2266" s="823"/>
    </row>
    <row r="2267" spans="2:12" s="801" customFormat="1">
      <c r="B2267" s="823"/>
      <c r="C2267" s="823"/>
      <c r="D2267" s="823"/>
      <c r="E2267" s="823"/>
      <c r="F2267" s="823"/>
      <c r="G2267" s="823"/>
      <c r="H2267" s="823"/>
      <c r="I2267" s="823"/>
      <c r="J2267" s="823"/>
      <c r="K2267" s="823"/>
      <c r="L2267" s="823"/>
    </row>
    <row r="2268" spans="2:12" s="801" customFormat="1">
      <c r="B2268" s="823"/>
      <c r="C2268" s="823"/>
      <c r="D2268" s="823"/>
      <c r="E2268" s="823"/>
      <c r="F2268" s="823"/>
      <c r="G2268" s="823"/>
      <c r="H2268" s="823"/>
      <c r="I2268" s="823"/>
      <c r="J2268" s="823"/>
      <c r="K2268" s="823"/>
      <c r="L2268" s="823"/>
    </row>
    <row r="2269" spans="2:12" s="801" customFormat="1">
      <c r="B2269" s="823"/>
      <c r="C2269" s="823"/>
      <c r="D2269" s="823"/>
      <c r="E2269" s="823"/>
      <c r="F2269" s="823"/>
      <c r="G2269" s="823"/>
      <c r="H2269" s="823"/>
      <c r="I2269" s="823"/>
      <c r="J2269" s="823"/>
      <c r="K2269" s="823"/>
      <c r="L2269" s="823"/>
    </row>
    <row r="2270" spans="2:12" s="801" customFormat="1">
      <c r="B2270" s="823"/>
      <c r="C2270" s="823"/>
      <c r="D2270" s="823"/>
      <c r="E2270" s="823"/>
      <c r="F2270" s="823"/>
      <c r="G2270" s="823"/>
      <c r="H2270" s="823"/>
      <c r="I2270" s="823"/>
      <c r="J2270" s="823"/>
      <c r="K2270" s="823"/>
      <c r="L2270" s="823"/>
    </row>
    <row r="2271" spans="2:12" s="801" customFormat="1">
      <c r="B2271" s="823"/>
      <c r="C2271" s="823"/>
      <c r="D2271" s="823"/>
      <c r="E2271" s="823"/>
      <c r="F2271" s="823"/>
      <c r="G2271" s="823"/>
      <c r="H2271" s="823"/>
      <c r="I2271" s="823"/>
      <c r="J2271" s="823"/>
      <c r="K2271" s="823"/>
      <c r="L2271" s="823"/>
    </row>
    <row r="2272" spans="2:12" s="801" customFormat="1">
      <c r="B2272" s="823"/>
      <c r="C2272" s="823"/>
      <c r="D2272" s="823"/>
      <c r="E2272" s="823"/>
      <c r="F2272" s="823"/>
      <c r="G2272" s="823"/>
      <c r="H2272" s="823"/>
      <c r="I2272" s="823"/>
      <c r="J2272" s="823"/>
      <c r="K2272" s="823"/>
      <c r="L2272" s="823"/>
    </row>
    <row r="2273" spans="2:12" s="801" customFormat="1">
      <c r="B2273" s="823"/>
      <c r="C2273" s="823"/>
      <c r="D2273" s="823"/>
      <c r="E2273" s="823"/>
      <c r="F2273" s="823"/>
      <c r="G2273" s="823"/>
      <c r="H2273" s="823"/>
      <c r="I2273" s="823"/>
      <c r="J2273" s="823"/>
      <c r="K2273" s="823"/>
      <c r="L2273" s="823"/>
    </row>
    <row r="2274" spans="2:12" s="801" customFormat="1">
      <c r="B2274" s="823"/>
      <c r="C2274" s="823"/>
      <c r="D2274" s="823"/>
      <c r="E2274" s="823"/>
      <c r="F2274" s="823"/>
      <c r="G2274" s="823"/>
      <c r="H2274" s="823"/>
      <c r="I2274" s="823"/>
      <c r="J2274" s="823"/>
      <c r="K2274" s="823"/>
      <c r="L2274" s="823"/>
    </row>
    <row r="2275" spans="2:12" s="801" customFormat="1">
      <c r="B2275" s="823"/>
      <c r="C2275" s="823"/>
      <c r="D2275" s="823"/>
      <c r="E2275" s="823"/>
      <c r="F2275" s="823"/>
      <c r="G2275" s="823"/>
      <c r="H2275" s="823"/>
      <c r="I2275" s="823"/>
      <c r="J2275" s="823"/>
      <c r="K2275" s="823"/>
      <c r="L2275" s="823"/>
    </row>
    <row r="2276" spans="2:12" s="801" customFormat="1">
      <c r="B2276" s="823"/>
      <c r="C2276" s="823"/>
      <c r="D2276" s="823"/>
      <c r="E2276" s="823"/>
      <c r="F2276" s="823"/>
      <c r="G2276" s="823"/>
      <c r="H2276" s="823"/>
      <c r="I2276" s="823"/>
      <c r="J2276" s="823"/>
      <c r="K2276" s="823"/>
      <c r="L2276" s="823"/>
    </row>
    <row r="2277" spans="2:12" s="801" customFormat="1">
      <c r="B2277" s="823"/>
      <c r="C2277" s="823"/>
      <c r="D2277" s="823"/>
      <c r="E2277" s="823"/>
      <c r="F2277" s="823"/>
      <c r="G2277" s="823"/>
      <c r="H2277" s="823"/>
      <c r="I2277" s="823"/>
      <c r="J2277" s="823"/>
      <c r="K2277" s="823"/>
      <c r="L2277" s="823"/>
    </row>
    <row r="2278" spans="2:12" s="801" customFormat="1">
      <c r="B2278" s="823"/>
      <c r="C2278" s="823"/>
      <c r="D2278" s="823"/>
      <c r="E2278" s="823"/>
      <c r="F2278" s="823"/>
      <c r="G2278" s="823"/>
      <c r="H2278" s="823"/>
      <c r="I2278" s="823"/>
      <c r="J2278" s="823"/>
      <c r="K2278" s="823"/>
      <c r="L2278" s="823"/>
    </row>
    <row r="2279" spans="2:12" s="801" customFormat="1">
      <c r="B2279" s="823"/>
      <c r="C2279" s="823"/>
      <c r="D2279" s="823"/>
      <c r="E2279" s="823"/>
      <c r="F2279" s="823"/>
      <c r="G2279" s="823"/>
      <c r="H2279" s="823"/>
      <c r="I2279" s="823"/>
      <c r="J2279" s="823"/>
      <c r="K2279" s="823"/>
      <c r="L2279" s="823"/>
    </row>
    <row r="2280" spans="2:12" s="801" customFormat="1">
      <c r="B2280" s="823"/>
      <c r="C2280" s="823"/>
      <c r="D2280" s="823"/>
      <c r="E2280" s="823"/>
      <c r="F2280" s="823"/>
      <c r="G2280" s="823"/>
      <c r="H2280" s="823"/>
      <c r="I2280" s="823"/>
      <c r="J2280" s="823"/>
      <c r="K2280" s="823"/>
      <c r="L2280" s="823"/>
    </row>
    <row r="2281" spans="2:12" s="801" customFormat="1">
      <c r="B2281" s="823"/>
      <c r="C2281" s="823"/>
      <c r="D2281" s="823"/>
      <c r="E2281" s="823"/>
      <c r="F2281" s="823"/>
      <c r="G2281" s="823"/>
      <c r="H2281" s="823"/>
      <c r="I2281" s="823"/>
      <c r="J2281" s="823"/>
      <c r="K2281" s="823"/>
      <c r="L2281" s="823"/>
    </row>
    <row r="2282" spans="2:12" s="801" customFormat="1">
      <c r="B2282" s="823"/>
      <c r="C2282" s="823"/>
      <c r="D2282" s="823"/>
      <c r="E2282" s="823"/>
      <c r="F2282" s="823"/>
      <c r="G2282" s="823"/>
      <c r="H2282" s="823"/>
      <c r="I2282" s="823"/>
      <c r="J2282" s="823"/>
      <c r="K2282" s="823"/>
      <c r="L2282" s="823"/>
    </row>
    <row r="2283" spans="2:12" s="801" customFormat="1">
      <c r="B2283" s="823"/>
      <c r="C2283" s="823"/>
      <c r="D2283" s="823"/>
      <c r="E2283" s="823"/>
      <c r="F2283" s="823"/>
      <c r="G2283" s="823"/>
      <c r="H2283" s="823"/>
      <c r="I2283" s="823"/>
      <c r="J2283" s="823"/>
      <c r="K2283" s="823"/>
      <c r="L2283" s="823"/>
    </row>
    <row r="2284" spans="2:12" s="801" customFormat="1">
      <c r="B2284" s="823"/>
      <c r="C2284" s="823"/>
      <c r="D2284" s="823"/>
      <c r="E2284" s="823"/>
      <c r="F2284" s="823"/>
      <c r="G2284" s="823"/>
      <c r="H2284" s="823"/>
      <c r="I2284" s="823"/>
      <c r="J2284" s="823"/>
      <c r="K2284" s="823"/>
      <c r="L2284" s="823"/>
    </row>
    <row r="2285" spans="2:12" s="801" customFormat="1">
      <c r="B2285" s="823"/>
      <c r="C2285" s="823"/>
      <c r="D2285" s="823"/>
      <c r="E2285" s="823"/>
      <c r="F2285" s="823"/>
      <c r="G2285" s="823"/>
      <c r="H2285" s="823"/>
      <c r="I2285" s="823"/>
      <c r="J2285" s="823"/>
      <c r="K2285" s="823"/>
      <c r="L2285" s="823"/>
    </row>
    <row r="2286" spans="2:12" s="801" customFormat="1">
      <c r="B2286" s="823"/>
      <c r="C2286" s="823"/>
      <c r="D2286" s="823"/>
      <c r="E2286" s="823"/>
      <c r="F2286" s="823"/>
      <c r="G2286" s="823"/>
      <c r="H2286" s="823"/>
      <c r="I2286" s="823"/>
      <c r="J2286" s="823"/>
      <c r="K2286" s="823"/>
      <c r="L2286" s="823"/>
    </row>
    <row r="2287" spans="2:12" s="801" customFormat="1">
      <c r="B2287" s="823"/>
      <c r="C2287" s="823"/>
      <c r="D2287" s="823"/>
      <c r="E2287" s="823"/>
      <c r="F2287" s="823"/>
      <c r="G2287" s="823"/>
      <c r="H2287" s="823"/>
      <c r="I2287" s="823"/>
      <c r="J2287" s="823"/>
      <c r="K2287" s="823"/>
      <c r="L2287" s="823"/>
    </row>
    <row r="2288" spans="2:12" s="801" customFormat="1">
      <c r="B2288" s="823"/>
      <c r="C2288" s="823"/>
      <c r="D2288" s="823"/>
      <c r="E2288" s="823"/>
      <c r="F2288" s="823"/>
      <c r="G2288" s="823"/>
      <c r="H2288" s="823"/>
      <c r="I2288" s="823"/>
      <c r="J2288" s="823"/>
      <c r="K2288" s="823"/>
      <c r="L2288" s="823"/>
    </row>
    <row r="2289" spans="2:12" s="801" customFormat="1">
      <c r="B2289" s="823"/>
      <c r="C2289" s="823"/>
      <c r="D2289" s="823"/>
      <c r="E2289" s="823"/>
      <c r="F2289" s="823"/>
      <c r="G2289" s="823"/>
      <c r="H2289" s="823"/>
      <c r="I2289" s="823"/>
      <c r="J2289" s="823"/>
      <c r="K2289" s="823"/>
      <c r="L2289" s="823"/>
    </row>
    <row r="2290" spans="2:12" s="801" customFormat="1">
      <c r="B2290" s="823"/>
      <c r="C2290" s="823"/>
      <c r="D2290" s="823"/>
      <c r="E2290" s="823"/>
      <c r="F2290" s="823"/>
      <c r="G2290" s="823"/>
      <c r="H2290" s="823"/>
      <c r="I2290" s="823"/>
      <c r="J2290" s="823"/>
      <c r="K2290" s="823"/>
      <c r="L2290" s="823"/>
    </row>
    <row r="2291" spans="2:12" s="801" customFormat="1">
      <c r="B2291" s="823"/>
      <c r="C2291" s="823"/>
      <c r="D2291" s="823"/>
      <c r="E2291" s="823"/>
      <c r="F2291" s="823"/>
      <c r="G2291" s="823"/>
      <c r="H2291" s="823"/>
      <c r="I2291" s="823"/>
      <c r="J2291" s="823"/>
      <c r="K2291" s="823"/>
      <c r="L2291" s="823"/>
    </row>
    <row r="2292" spans="2:12" s="801" customFormat="1">
      <c r="B2292" s="823"/>
      <c r="C2292" s="823"/>
      <c r="D2292" s="823"/>
      <c r="E2292" s="823"/>
      <c r="F2292" s="823"/>
      <c r="G2292" s="823"/>
      <c r="H2292" s="823"/>
      <c r="I2292" s="823"/>
      <c r="J2292" s="823"/>
      <c r="K2292" s="823"/>
      <c r="L2292" s="823"/>
    </row>
    <row r="2293" spans="2:12" s="801" customFormat="1">
      <c r="B2293" s="823"/>
      <c r="C2293" s="823"/>
      <c r="D2293" s="823"/>
      <c r="E2293" s="823"/>
      <c r="F2293" s="823"/>
      <c r="G2293" s="823"/>
      <c r="H2293" s="823"/>
      <c r="I2293" s="823"/>
      <c r="J2293" s="823"/>
      <c r="K2293" s="823"/>
      <c r="L2293" s="823"/>
    </row>
    <row r="2294" spans="2:12" s="801" customFormat="1">
      <c r="B2294" s="823"/>
      <c r="C2294" s="823"/>
      <c r="D2294" s="823"/>
      <c r="E2294" s="823"/>
      <c r="F2294" s="823"/>
      <c r="G2294" s="823"/>
      <c r="H2294" s="823"/>
      <c r="I2294" s="823"/>
      <c r="J2294" s="823"/>
      <c r="K2294" s="823"/>
      <c r="L2294" s="823"/>
    </row>
    <row r="2295" spans="2:12" s="801" customFormat="1">
      <c r="B2295" s="823"/>
      <c r="C2295" s="823"/>
      <c r="D2295" s="823"/>
      <c r="E2295" s="823"/>
      <c r="F2295" s="823"/>
      <c r="G2295" s="823"/>
      <c r="H2295" s="823"/>
      <c r="I2295" s="823"/>
      <c r="J2295" s="823"/>
      <c r="K2295" s="823"/>
      <c r="L2295" s="823"/>
    </row>
    <row r="2296" spans="2:12" s="801" customFormat="1">
      <c r="B2296" s="823"/>
      <c r="C2296" s="823"/>
      <c r="D2296" s="823"/>
      <c r="E2296" s="823"/>
      <c r="F2296" s="823"/>
      <c r="G2296" s="823"/>
      <c r="H2296" s="823"/>
      <c r="I2296" s="823"/>
      <c r="J2296" s="823"/>
      <c r="K2296" s="823"/>
      <c r="L2296" s="823"/>
    </row>
    <row r="2297" spans="2:12" s="801" customFormat="1">
      <c r="B2297" s="823"/>
      <c r="C2297" s="823"/>
      <c r="D2297" s="823"/>
      <c r="E2297" s="823"/>
      <c r="F2297" s="823"/>
      <c r="G2297" s="823"/>
      <c r="H2297" s="823"/>
      <c r="I2297" s="823"/>
      <c r="J2297" s="823"/>
      <c r="K2297" s="823"/>
      <c r="L2297" s="823"/>
    </row>
    <row r="2298" spans="2:12" s="801" customFormat="1">
      <c r="B2298" s="823"/>
      <c r="C2298" s="823"/>
      <c r="D2298" s="823"/>
      <c r="E2298" s="823"/>
      <c r="F2298" s="823"/>
      <c r="G2298" s="823"/>
      <c r="H2298" s="823"/>
      <c r="I2298" s="823"/>
      <c r="J2298" s="823"/>
      <c r="K2298" s="823"/>
      <c r="L2298" s="823"/>
    </row>
    <row r="2299" spans="2:12" s="801" customFormat="1">
      <c r="B2299" s="823"/>
      <c r="C2299" s="823"/>
      <c r="D2299" s="823"/>
      <c r="E2299" s="823"/>
      <c r="F2299" s="823"/>
      <c r="G2299" s="823"/>
      <c r="H2299" s="823"/>
      <c r="I2299" s="823"/>
      <c r="J2299" s="823"/>
      <c r="K2299" s="823"/>
      <c r="L2299" s="823"/>
    </row>
    <row r="2300" spans="2:12" s="801" customFormat="1">
      <c r="B2300" s="823"/>
      <c r="C2300" s="823"/>
      <c r="D2300" s="823"/>
      <c r="E2300" s="823"/>
      <c r="F2300" s="823"/>
      <c r="G2300" s="823"/>
      <c r="H2300" s="823"/>
      <c r="I2300" s="823"/>
      <c r="J2300" s="823"/>
      <c r="K2300" s="823"/>
      <c r="L2300" s="823"/>
    </row>
    <row r="2301" spans="2:12" s="801" customFormat="1">
      <c r="B2301" s="823"/>
      <c r="C2301" s="823"/>
      <c r="D2301" s="823"/>
      <c r="E2301" s="823"/>
      <c r="F2301" s="823"/>
      <c r="G2301" s="823"/>
      <c r="H2301" s="823"/>
      <c r="I2301" s="823"/>
      <c r="J2301" s="823"/>
      <c r="K2301" s="823"/>
      <c r="L2301" s="823"/>
    </row>
    <row r="2302" spans="2:12" s="801" customFormat="1">
      <c r="B2302" s="823"/>
      <c r="C2302" s="823"/>
      <c r="D2302" s="823"/>
      <c r="E2302" s="823"/>
      <c r="F2302" s="823"/>
      <c r="G2302" s="823"/>
      <c r="H2302" s="823"/>
      <c r="I2302" s="823"/>
      <c r="J2302" s="823"/>
      <c r="K2302" s="823"/>
      <c r="L2302" s="823"/>
    </row>
    <row r="2303" spans="2:12" s="801" customFormat="1">
      <c r="B2303" s="823"/>
      <c r="C2303" s="823"/>
      <c r="D2303" s="823"/>
      <c r="E2303" s="823"/>
      <c r="F2303" s="823"/>
      <c r="G2303" s="823"/>
      <c r="H2303" s="823"/>
      <c r="I2303" s="823"/>
      <c r="J2303" s="823"/>
      <c r="K2303" s="823"/>
      <c r="L2303" s="823"/>
    </row>
    <row r="2304" spans="2:12" s="801" customFormat="1">
      <c r="B2304" s="823"/>
      <c r="C2304" s="823"/>
      <c r="D2304" s="823"/>
      <c r="E2304" s="823"/>
      <c r="F2304" s="823"/>
      <c r="G2304" s="823"/>
      <c r="H2304" s="823"/>
      <c r="I2304" s="823"/>
      <c r="J2304" s="823"/>
      <c r="K2304" s="823"/>
      <c r="L2304" s="823"/>
    </row>
    <row r="2305" spans="2:12" s="801" customFormat="1">
      <c r="B2305" s="823"/>
      <c r="C2305" s="823"/>
      <c r="D2305" s="823"/>
      <c r="E2305" s="823"/>
      <c r="F2305" s="823"/>
      <c r="G2305" s="823"/>
      <c r="H2305" s="823"/>
      <c r="I2305" s="823"/>
      <c r="J2305" s="823"/>
      <c r="K2305" s="823"/>
      <c r="L2305" s="823"/>
    </row>
    <row r="2306" spans="2:12" s="801" customFormat="1">
      <c r="B2306" s="823"/>
      <c r="C2306" s="823"/>
      <c r="D2306" s="823"/>
      <c r="E2306" s="823"/>
      <c r="F2306" s="823"/>
      <c r="G2306" s="823"/>
      <c r="H2306" s="823"/>
      <c r="I2306" s="823"/>
      <c r="J2306" s="823"/>
      <c r="K2306" s="823"/>
      <c r="L2306" s="823"/>
    </row>
    <row r="2307" spans="2:12" s="801" customFormat="1">
      <c r="B2307" s="823"/>
      <c r="C2307" s="823"/>
      <c r="D2307" s="823"/>
      <c r="E2307" s="823"/>
      <c r="F2307" s="823"/>
      <c r="G2307" s="823"/>
      <c r="H2307" s="823"/>
      <c r="I2307" s="823"/>
      <c r="J2307" s="823"/>
      <c r="K2307" s="823"/>
      <c r="L2307" s="823"/>
    </row>
    <row r="2308" spans="2:12" s="801" customFormat="1">
      <c r="B2308" s="823"/>
      <c r="C2308" s="823"/>
      <c r="D2308" s="823"/>
      <c r="E2308" s="823"/>
      <c r="F2308" s="823"/>
      <c r="G2308" s="823"/>
      <c r="H2308" s="823"/>
      <c r="I2308" s="823"/>
      <c r="J2308" s="823"/>
      <c r="K2308" s="823"/>
      <c r="L2308" s="823"/>
    </row>
    <row r="2309" spans="2:12" s="801" customFormat="1">
      <c r="B2309" s="823"/>
      <c r="C2309" s="823"/>
      <c r="D2309" s="823"/>
      <c r="E2309" s="823"/>
      <c r="F2309" s="823"/>
      <c r="G2309" s="823"/>
      <c r="H2309" s="823"/>
      <c r="I2309" s="823"/>
      <c r="J2309" s="823"/>
      <c r="K2309" s="823"/>
      <c r="L2309" s="823"/>
    </row>
    <row r="2310" spans="2:12" s="801" customFormat="1">
      <c r="B2310" s="823"/>
      <c r="C2310" s="823"/>
      <c r="D2310" s="823"/>
      <c r="E2310" s="823"/>
      <c r="F2310" s="823"/>
      <c r="G2310" s="823"/>
      <c r="H2310" s="823"/>
      <c r="I2310" s="823"/>
      <c r="J2310" s="823"/>
      <c r="K2310" s="823"/>
      <c r="L2310" s="823"/>
    </row>
    <row r="2311" spans="2:12" s="801" customFormat="1">
      <c r="B2311" s="823"/>
      <c r="C2311" s="823"/>
      <c r="D2311" s="823"/>
      <c r="E2311" s="823"/>
      <c r="F2311" s="823"/>
      <c r="G2311" s="823"/>
      <c r="H2311" s="823"/>
      <c r="I2311" s="823"/>
      <c r="J2311" s="823"/>
      <c r="K2311" s="823"/>
      <c r="L2311" s="823"/>
    </row>
    <row r="2312" spans="2:12" s="801" customFormat="1">
      <c r="B2312" s="823"/>
      <c r="C2312" s="823"/>
      <c r="D2312" s="823"/>
      <c r="E2312" s="823"/>
      <c r="F2312" s="823"/>
      <c r="G2312" s="823"/>
      <c r="H2312" s="823"/>
      <c r="I2312" s="823"/>
      <c r="J2312" s="823"/>
      <c r="K2312" s="823"/>
      <c r="L2312" s="823"/>
    </row>
    <row r="2313" spans="2:12" s="801" customFormat="1">
      <c r="B2313" s="823"/>
      <c r="C2313" s="823"/>
      <c r="D2313" s="823"/>
      <c r="E2313" s="823"/>
      <c r="F2313" s="823"/>
      <c r="G2313" s="823"/>
      <c r="H2313" s="823"/>
      <c r="I2313" s="823"/>
      <c r="J2313" s="823"/>
      <c r="K2313" s="823"/>
      <c r="L2313" s="823"/>
    </row>
    <row r="2314" spans="2:12" s="801" customFormat="1">
      <c r="B2314" s="823"/>
      <c r="C2314" s="823"/>
      <c r="D2314" s="823"/>
      <c r="E2314" s="823"/>
      <c r="F2314" s="823"/>
      <c r="G2314" s="823"/>
      <c r="H2314" s="823"/>
      <c r="I2314" s="823"/>
      <c r="J2314" s="823"/>
      <c r="K2314" s="823"/>
      <c r="L2314" s="823"/>
    </row>
    <row r="2315" spans="2:12" s="801" customFormat="1">
      <c r="B2315" s="823"/>
      <c r="C2315" s="823"/>
      <c r="D2315" s="823"/>
      <c r="E2315" s="823"/>
      <c r="F2315" s="823"/>
      <c r="G2315" s="823"/>
      <c r="H2315" s="823"/>
      <c r="I2315" s="823"/>
      <c r="J2315" s="823"/>
      <c r="K2315" s="823"/>
      <c r="L2315" s="823"/>
    </row>
    <row r="2316" spans="2:12" s="801" customFormat="1">
      <c r="B2316" s="823"/>
      <c r="C2316" s="823"/>
      <c r="D2316" s="823"/>
      <c r="E2316" s="823"/>
      <c r="F2316" s="823"/>
      <c r="G2316" s="823"/>
      <c r="H2316" s="823"/>
      <c r="I2316" s="823"/>
      <c r="J2316" s="823"/>
      <c r="K2316" s="823"/>
      <c r="L2316" s="823"/>
    </row>
    <row r="2317" spans="2:12" s="801" customFormat="1">
      <c r="B2317" s="823"/>
      <c r="C2317" s="823"/>
      <c r="D2317" s="823"/>
      <c r="E2317" s="823"/>
      <c r="F2317" s="823"/>
      <c r="G2317" s="823"/>
      <c r="H2317" s="823"/>
      <c r="I2317" s="823"/>
      <c r="J2317" s="823"/>
      <c r="K2317" s="823"/>
      <c r="L2317" s="823"/>
    </row>
    <row r="2318" spans="2:12" s="801" customFormat="1">
      <c r="B2318" s="823"/>
      <c r="C2318" s="823"/>
      <c r="D2318" s="823"/>
      <c r="E2318" s="823"/>
      <c r="F2318" s="823"/>
      <c r="G2318" s="823"/>
      <c r="H2318" s="823"/>
      <c r="I2318" s="823"/>
      <c r="J2318" s="823"/>
      <c r="K2318" s="823"/>
      <c r="L2318" s="823"/>
    </row>
    <row r="2319" spans="2:12" s="801" customFormat="1">
      <c r="B2319" s="823"/>
      <c r="C2319" s="823"/>
      <c r="D2319" s="823"/>
      <c r="E2319" s="823"/>
      <c r="F2319" s="823"/>
      <c r="G2319" s="823"/>
      <c r="H2319" s="823"/>
      <c r="I2319" s="823"/>
      <c r="J2319" s="823"/>
      <c r="K2319" s="823"/>
      <c r="L2319" s="823"/>
    </row>
    <row r="2320" spans="2:12" s="801" customFormat="1">
      <c r="B2320" s="823"/>
      <c r="C2320" s="823"/>
      <c r="D2320" s="823"/>
      <c r="E2320" s="823"/>
      <c r="F2320" s="823"/>
      <c r="G2320" s="823"/>
      <c r="H2320" s="823"/>
      <c r="I2320" s="823"/>
      <c r="J2320" s="823"/>
      <c r="K2320" s="823"/>
      <c r="L2320" s="823"/>
    </row>
    <row r="2321" spans="2:12" s="801" customFormat="1">
      <c r="B2321" s="823"/>
      <c r="C2321" s="823"/>
      <c r="D2321" s="823"/>
      <c r="E2321" s="823"/>
      <c r="F2321" s="823"/>
      <c r="G2321" s="823"/>
      <c r="H2321" s="823"/>
      <c r="I2321" s="823"/>
      <c r="J2321" s="823"/>
      <c r="K2321" s="823"/>
      <c r="L2321" s="823"/>
    </row>
    <row r="2322" spans="2:12" s="801" customFormat="1">
      <c r="B2322" s="823"/>
      <c r="C2322" s="823"/>
      <c r="D2322" s="823"/>
      <c r="E2322" s="823"/>
      <c r="F2322" s="823"/>
      <c r="G2322" s="823"/>
      <c r="H2322" s="823"/>
      <c r="I2322" s="823"/>
      <c r="J2322" s="823"/>
      <c r="K2322" s="823"/>
      <c r="L2322" s="823"/>
    </row>
    <row r="2323" spans="2:12" s="801" customFormat="1">
      <c r="B2323" s="823"/>
      <c r="C2323" s="823"/>
      <c r="D2323" s="823"/>
      <c r="E2323" s="823"/>
      <c r="F2323" s="823"/>
      <c r="G2323" s="823"/>
      <c r="H2323" s="823"/>
      <c r="I2323" s="823"/>
      <c r="J2323" s="823"/>
      <c r="K2323" s="823"/>
      <c r="L2323" s="823"/>
    </row>
    <row r="2324" spans="2:12" s="801" customFormat="1">
      <c r="B2324" s="823"/>
      <c r="C2324" s="823"/>
      <c r="D2324" s="823"/>
      <c r="E2324" s="823"/>
      <c r="F2324" s="823"/>
      <c r="G2324" s="823"/>
      <c r="H2324" s="823"/>
      <c r="I2324" s="823"/>
      <c r="J2324" s="823"/>
      <c r="K2324" s="823"/>
      <c r="L2324" s="823"/>
    </row>
    <row r="2325" spans="2:12" s="801" customFormat="1">
      <c r="B2325" s="823"/>
      <c r="C2325" s="823"/>
      <c r="D2325" s="823"/>
      <c r="E2325" s="823"/>
      <c r="F2325" s="823"/>
      <c r="G2325" s="823"/>
      <c r="H2325" s="823"/>
      <c r="I2325" s="823"/>
      <c r="J2325" s="823"/>
      <c r="K2325" s="823"/>
      <c r="L2325" s="823"/>
    </row>
    <row r="2326" spans="2:12" s="801" customFormat="1">
      <c r="B2326" s="823"/>
      <c r="C2326" s="823"/>
      <c r="D2326" s="823"/>
      <c r="E2326" s="823"/>
      <c r="F2326" s="823"/>
      <c r="G2326" s="823"/>
      <c r="H2326" s="823"/>
      <c r="I2326" s="823"/>
      <c r="J2326" s="823"/>
      <c r="K2326" s="823"/>
      <c r="L2326" s="823"/>
    </row>
    <row r="2327" spans="2:12" s="801" customFormat="1">
      <c r="B2327" s="823"/>
      <c r="C2327" s="823"/>
      <c r="D2327" s="823"/>
      <c r="E2327" s="823"/>
      <c r="F2327" s="823"/>
      <c r="G2327" s="823"/>
      <c r="H2327" s="823"/>
      <c r="I2327" s="823"/>
      <c r="J2327" s="823"/>
      <c r="K2327" s="823"/>
      <c r="L2327" s="823"/>
    </row>
    <row r="2328" spans="2:12" s="801" customFormat="1">
      <c r="B2328" s="823"/>
      <c r="C2328" s="823"/>
      <c r="D2328" s="823"/>
      <c r="E2328" s="823"/>
      <c r="F2328" s="823"/>
      <c r="G2328" s="823"/>
      <c r="H2328" s="823"/>
      <c r="I2328" s="823"/>
      <c r="J2328" s="823"/>
      <c r="K2328" s="823"/>
      <c r="L2328" s="823"/>
    </row>
    <row r="2329" spans="2:12" s="801" customFormat="1">
      <c r="B2329" s="823"/>
      <c r="C2329" s="823"/>
      <c r="D2329" s="823"/>
      <c r="E2329" s="823"/>
      <c r="F2329" s="823"/>
      <c r="G2329" s="823"/>
      <c r="H2329" s="823"/>
      <c r="I2329" s="823"/>
      <c r="J2329" s="823"/>
      <c r="K2329" s="823"/>
      <c r="L2329" s="823"/>
    </row>
    <row r="2330" spans="2:12" s="801" customFormat="1">
      <c r="B2330" s="823"/>
      <c r="C2330" s="823"/>
      <c r="D2330" s="823"/>
      <c r="E2330" s="823"/>
      <c r="F2330" s="823"/>
      <c r="G2330" s="823"/>
      <c r="H2330" s="823"/>
      <c r="I2330" s="823"/>
      <c r="J2330" s="823"/>
      <c r="K2330" s="823"/>
      <c r="L2330" s="823"/>
    </row>
    <row r="2331" spans="2:12" s="801" customFormat="1">
      <c r="B2331" s="823"/>
      <c r="C2331" s="823"/>
      <c r="D2331" s="823"/>
      <c r="E2331" s="823"/>
      <c r="F2331" s="823"/>
      <c r="G2331" s="823"/>
      <c r="H2331" s="823"/>
      <c r="I2331" s="823"/>
      <c r="J2331" s="823"/>
      <c r="K2331" s="823"/>
      <c r="L2331" s="823"/>
    </row>
    <row r="2332" spans="2:12" s="801" customFormat="1">
      <c r="B2332" s="823"/>
      <c r="C2332" s="823"/>
      <c r="D2332" s="823"/>
      <c r="E2332" s="823"/>
      <c r="F2332" s="823"/>
      <c r="G2332" s="823"/>
      <c r="H2332" s="823"/>
      <c r="I2332" s="823"/>
      <c r="J2332" s="823"/>
      <c r="K2332" s="823"/>
      <c r="L2332" s="823"/>
    </row>
    <row r="2333" spans="2:12" s="801" customFormat="1">
      <c r="B2333" s="823"/>
      <c r="C2333" s="823"/>
      <c r="D2333" s="823"/>
      <c r="E2333" s="823"/>
      <c r="F2333" s="823"/>
      <c r="G2333" s="823"/>
      <c r="H2333" s="823"/>
      <c r="I2333" s="823"/>
      <c r="J2333" s="823"/>
      <c r="K2333" s="823"/>
      <c r="L2333" s="823"/>
    </row>
    <row r="2334" spans="2:12" s="801" customFormat="1">
      <c r="B2334" s="823"/>
      <c r="C2334" s="823"/>
      <c r="D2334" s="823"/>
      <c r="E2334" s="823"/>
      <c r="F2334" s="823"/>
      <c r="G2334" s="823"/>
      <c r="H2334" s="823"/>
      <c r="I2334" s="823"/>
      <c r="J2334" s="823"/>
      <c r="K2334" s="823"/>
      <c r="L2334" s="823"/>
    </row>
    <row r="2335" spans="2:12" s="801" customFormat="1">
      <c r="B2335" s="823"/>
      <c r="C2335" s="823"/>
      <c r="D2335" s="823"/>
      <c r="E2335" s="823"/>
      <c r="F2335" s="823"/>
      <c r="G2335" s="823"/>
      <c r="H2335" s="823"/>
      <c r="I2335" s="823"/>
      <c r="J2335" s="823"/>
      <c r="K2335" s="823"/>
      <c r="L2335" s="823"/>
    </row>
    <row r="2336" spans="2:12" s="801" customFormat="1">
      <c r="B2336" s="823"/>
      <c r="C2336" s="823"/>
      <c r="D2336" s="823"/>
      <c r="E2336" s="823"/>
      <c r="F2336" s="823"/>
      <c r="G2336" s="823"/>
      <c r="H2336" s="823"/>
      <c r="I2336" s="823"/>
      <c r="J2336" s="823"/>
      <c r="K2336" s="823"/>
      <c r="L2336" s="823"/>
    </row>
    <row r="2337" spans="2:12" s="801" customFormat="1">
      <c r="B2337" s="823"/>
      <c r="C2337" s="823"/>
      <c r="D2337" s="823"/>
      <c r="E2337" s="823"/>
      <c r="F2337" s="823"/>
      <c r="G2337" s="823"/>
      <c r="H2337" s="823"/>
      <c r="I2337" s="823"/>
      <c r="J2337" s="823"/>
      <c r="K2337" s="823"/>
      <c r="L2337" s="823"/>
    </row>
    <row r="2338" spans="2:12" s="801" customFormat="1">
      <c r="B2338" s="823"/>
      <c r="C2338" s="823"/>
      <c r="D2338" s="823"/>
      <c r="E2338" s="823"/>
      <c r="F2338" s="823"/>
      <c r="G2338" s="823"/>
      <c r="H2338" s="823"/>
      <c r="I2338" s="823"/>
      <c r="J2338" s="823"/>
      <c r="K2338" s="823"/>
      <c r="L2338" s="823"/>
    </row>
    <row r="2339" spans="2:12" s="801" customFormat="1">
      <c r="B2339" s="823"/>
      <c r="C2339" s="823"/>
      <c r="D2339" s="823"/>
      <c r="E2339" s="823"/>
      <c r="F2339" s="823"/>
      <c r="G2339" s="823"/>
      <c r="H2339" s="823"/>
      <c r="I2339" s="823"/>
      <c r="J2339" s="823"/>
      <c r="K2339" s="823"/>
      <c r="L2339" s="823"/>
    </row>
    <row r="2340" spans="2:12" s="801" customFormat="1">
      <c r="B2340" s="823"/>
      <c r="C2340" s="823"/>
      <c r="D2340" s="823"/>
      <c r="E2340" s="823"/>
      <c r="F2340" s="823"/>
      <c r="G2340" s="823"/>
      <c r="H2340" s="823"/>
      <c r="I2340" s="823"/>
      <c r="J2340" s="823"/>
      <c r="K2340" s="823"/>
      <c r="L2340" s="823"/>
    </row>
    <row r="2341" spans="2:12" s="801" customFormat="1">
      <c r="B2341" s="823"/>
      <c r="C2341" s="823"/>
      <c r="D2341" s="823"/>
      <c r="E2341" s="823"/>
      <c r="F2341" s="823"/>
      <c r="G2341" s="823"/>
      <c r="H2341" s="823"/>
      <c r="I2341" s="823"/>
      <c r="J2341" s="823"/>
      <c r="K2341" s="823"/>
      <c r="L2341" s="823"/>
    </row>
    <row r="2342" spans="2:12" s="801" customFormat="1">
      <c r="B2342" s="823"/>
      <c r="C2342" s="823"/>
      <c r="D2342" s="823"/>
      <c r="E2342" s="823"/>
      <c r="F2342" s="823"/>
      <c r="G2342" s="823"/>
      <c r="H2342" s="823"/>
      <c r="I2342" s="823"/>
      <c r="J2342" s="823"/>
      <c r="K2342" s="823"/>
      <c r="L2342" s="823"/>
    </row>
    <row r="2343" spans="2:12" s="801" customFormat="1">
      <c r="B2343" s="823"/>
      <c r="C2343" s="823"/>
      <c r="D2343" s="823"/>
      <c r="E2343" s="823"/>
      <c r="F2343" s="823"/>
      <c r="G2343" s="823"/>
      <c r="H2343" s="823"/>
      <c r="I2343" s="823"/>
      <c r="J2343" s="823"/>
      <c r="K2343" s="823"/>
      <c r="L2343" s="823"/>
    </row>
    <row r="2344" spans="2:12" s="801" customFormat="1">
      <c r="B2344" s="823"/>
      <c r="C2344" s="823"/>
      <c r="D2344" s="823"/>
      <c r="E2344" s="823"/>
      <c r="F2344" s="823"/>
      <c r="G2344" s="823"/>
      <c r="H2344" s="823"/>
      <c r="I2344" s="823"/>
      <c r="J2344" s="823"/>
      <c r="K2344" s="823"/>
      <c r="L2344" s="823"/>
    </row>
    <row r="2345" spans="2:12" s="801" customFormat="1">
      <c r="B2345" s="823"/>
      <c r="C2345" s="823"/>
      <c r="D2345" s="823"/>
      <c r="E2345" s="823"/>
      <c r="F2345" s="823"/>
      <c r="G2345" s="823"/>
      <c r="H2345" s="823"/>
      <c r="I2345" s="823"/>
      <c r="J2345" s="823"/>
      <c r="K2345" s="823"/>
      <c r="L2345" s="823"/>
    </row>
    <row r="2346" spans="2:12" s="801" customFormat="1">
      <c r="B2346" s="823"/>
      <c r="C2346" s="823"/>
      <c r="D2346" s="823"/>
      <c r="E2346" s="823"/>
      <c r="F2346" s="823"/>
      <c r="G2346" s="823"/>
      <c r="H2346" s="823"/>
      <c r="I2346" s="823"/>
      <c r="J2346" s="823"/>
      <c r="K2346" s="823"/>
      <c r="L2346" s="823"/>
    </row>
    <row r="2347" spans="2:12" s="801" customFormat="1">
      <c r="B2347" s="823"/>
      <c r="C2347" s="823"/>
      <c r="D2347" s="823"/>
      <c r="E2347" s="823"/>
      <c r="F2347" s="823"/>
      <c r="G2347" s="823"/>
      <c r="H2347" s="823"/>
      <c r="I2347" s="823"/>
      <c r="J2347" s="823"/>
      <c r="K2347" s="823"/>
      <c r="L2347" s="823"/>
    </row>
    <row r="2348" spans="2:12" s="801" customFormat="1">
      <c r="B2348" s="823"/>
      <c r="C2348" s="823"/>
      <c r="D2348" s="823"/>
      <c r="E2348" s="823"/>
      <c r="F2348" s="823"/>
      <c r="G2348" s="823"/>
      <c r="H2348" s="823"/>
      <c r="I2348" s="823"/>
      <c r="J2348" s="823"/>
      <c r="K2348" s="823"/>
      <c r="L2348" s="823"/>
    </row>
    <row r="2349" spans="2:12" s="801" customFormat="1">
      <c r="B2349" s="823"/>
      <c r="C2349" s="823"/>
      <c r="D2349" s="823"/>
      <c r="E2349" s="823"/>
      <c r="F2349" s="823"/>
      <c r="G2349" s="823"/>
      <c r="H2349" s="823"/>
      <c r="I2349" s="823"/>
      <c r="J2349" s="823"/>
      <c r="K2349" s="823"/>
      <c r="L2349" s="823"/>
    </row>
    <row r="2350" spans="2:12" s="801" customFormat="1">
      <c r="B2350" s="823"/>
      <c r="C2350" s="823"/>
      <c r="D2350" s="823"/>
      <c r="E2350" s="823"/>
      <c r="F2350" s="823"/>
      <c r="G2350" s="823"/>
      <c r="H2350" s="823"/>
      <c r="I2350" s="823"/>
      <c r="J2350" s="823"/>
      <c r="K2350" s="823"/>
      <c r="L2350" s="823"/>
    </row>
    <row r="2351" spans="2:12" s="801" customFormat="1">
      <c r="B2351" s="823"/>
      <c r="C2351" s="823"/>
      <c r="D2351" s="823"/>
      <c r="E2351" s="823"/>
      <c r="F2351" s="823"/>
      <c r="G2351" s="823"/>
      <c r="H2351" s="823"/>
      <c r="I2351" s="823"/>
      <c r="J2351" s="823"/>
      <c r="K2351" s="823"/>
      <c r="L2351" s="823"/>
    </row>
    <row r="2352" spans="2:12" s="801" customFormat="1">
      <c r="B2352" s="823"/>
      <c r="C2352" s="823"/>
      <c r="D2352" s="823"/>
      <c r="E2352" s="823"/>
      <c r="F2352" s="823"/>
      <c r="G2352" s="823"/>
      <c r="H2352" s="823"/>
      <c r="I2352" s="823"/>
      <c r="J2352" s="823"/>
      <c r="K2352" s="823"/>
      <c r="L2352" s="823"/>
    </row>
    <row r="2353" spans="2:12" s="801" customFormat="1">
      <c r="B2353" s="823"/>
      <c r="C2353" s="823"/>
      <c r="D2353" s="823"/>
      <c r="E2353" s="823"/>
      <c r="F2353" s="823"/>
      <c r="G2353" s="823"/>
      <c r="H2353" s="823"/>
      <c r="I2353" s="823"/>
      <c r="J2353" s="823"/>
      <c r="K2353" s="823"/>
      <c r="L2353" s="823"/>
    </row>
    <row r="2354" spans="2:12" s="801" customFormat="1">
      <c r="B2354" s="823"/>
      <c r="C2354" s="823"/>
      <c r="D2354" s="823"/>
      <c r="E2354" s="823"/>
      <c r="F2354" s="823"/>
      <c r="G2354" s="823"/>
      <c r="H2354" s="823"/>
      <c r="I2354" s="823"/>
      <c r="J2354" s="823"/>
      <c r="K2354" s="823"/>
      <c r="L2354" s="823"/>
    </row>
    <row r="2355" spans="2:12" s="801" customFormat="1">
      <c r="B2355" s="823"/>
      <c r="C2355" s="823"/>
      <c r="D2355" s="823"/>
      <c r="E2355" s="823"/>
      <c r="F2355" s="823"/>
      <c r="G2355" s="823"/>
      <c r="H2355" s="823"/>
      <c r="I2355" s="823"/>
      <c r="J2355" s="823"/>
      <c r="K2355" s="823"/>
      <c r="L2355" s="823"/>
    </row>
    <row r="2356" spans="2:12" s="801" customFormat="1">
      <c r="B2356" s="823"/>
      <c r="C2356" s="823"/>
      <c r="D2356" s="823"/>
      <c r="E2356" s="823"/>
      <c r="F2356" s="823"/>
      <c r="G2356" s="823"/>
      <c r="H2356" s="823"/>
      <c r="I2356" s="823"/>
      <c r="J2356" s="823"/>
      <c r="K2356" s="823"/>
      <c r="L2356" s="823"/>
    </row>
    <row r="2357" spans="2:12" s="801" customFormat="1">
      <c r="B2357" s="823"/>
      <c r="C2357" s="823"/>
      <c r="D2357" s="823"/>
      <c r="E2357" s="823"/>
      <c r="F2357" s="823"/>
      <c r="G2357" s="823"/>
      <c r="H2357" s="823"/>
      <c r="I2357" s="823"/>
      <c r="J2357" s="823"/>
      <c r="K2357" s="823"/>
      <c r="L2357" s="823"/>
    </row>
    <row r="2358" spans="2:12" s="801" customFormat="1">
      <c r="B2358" s="823"/>
      <c r="C2358" s="823"/>
      <c r="D2358" s="823"/>
      <c r="E2358" s="823"/>
      <c r="F2358" s="823"/>
      <c r="G2358" s="823"/>
      <c r="H2358" s="823"/>
      <c r="I2358" s="823"/>
      <c r="J2358" s="823"/>
      <c r="K2358" s="823"/>
      <c r="L2358" s="823"/>
    </row>
    <row r="2359" spans="2:12" s="801" customFormat="1">
      <c r="B2359" s="823"/>
      <c r="C2359" s="823"/>
      <c r="D2359" s="823"/>
      <c r="E2359" s="823"/>
      <c r="F2359" s="823"/>
      <c r="G2359" s="823"/>
      <c r="H2359" s="823"/>
      <c r="I2359" s="823"/>
      <c r="J2359" s="823"/>
      <c r="K2359" s="823"/>
      <c r="L2359" s="823"/>
    </row>
    <row r="2360" spans="2:12" s="801" customFormat="1">
      <c r="B2360" s="823"/>
      <c r="C2360" s="823"/>
      <c r="D2360" s="823"/>
      <c r="E2360" s="823"/>
      <c r="F2360" s="823"/>
      <c r="G2360" s="823"/>
      <c r="H2360" s="823"/>
      <c r="I2360" s="823"/>
      <c r="J2360" s="823"/>
      <c r="K2360" s="823"/>
      <c r="L2360" s="823"/>
    </row>
    <row r="2361" spans="2:12" s="801" customFormat="1">
      <c r="B2361" s="823"/>
      <c r="C2361" s="823"/>
      <c r="D2361" s="823"/>
      <c r="E2361" s="823"/>
      <c r="F2361" s="823"/>
      <c r="G2361" s="823"/>
      <c r="H2361" s="823"/>
      <c r="I2361" s="823"/>
      <c r="J2361" s="823"/>
      <c r="K2361" s="823"/>
      <c r="L2361" s="823"/>
    </row>
    <row r="2362" spans="2:12" s="801" customFormat="1">
      <c r="B2362" s="823"/>
      <c r="C2362" s="823"/>
      <c r="D2362" s="823"/>
      <c r="E2362" s="823"/>
      <c r="F2362" s="823"/>
      <c r="G2362" s="823"/>
      <c r="H2362" s="823"/>
      <c r="I2362" s="823"/>
      <c r="J2362" s="823"/>
      <c r="K2362" s="823"/>
      <c r="L2362" s="823"/>
    </row>
    <row r="2363" spans="2:12" s="801" customFormat="1">
      <c r="B2363" s="823"/>
      <c r="C2363" s="823"/>
      <c r="D2363" s="823"/>
      <c r="E2363" s="823"/>
      <c r="F2363" s="823"/>
      <c r="G2363" s="823"/>
      <c r="H2363" s="823"/>
      <c r="I2363" s="823"/>
      <c r="J2363" s="823"/>
      <c r="K2363" s="823"/>
      <c r="L2363" s="823"/>
    </row>
    <row r="2364" spans="2:12" s="801" customFormat="1">
      <c r="B2364" s="823"/>
      <c r="C2364" s="823"/>
      <c r="D2364" s="823"/>
      <c r="E2364" s="823"/>
      <c r="F2364" s="823"/>
      <c r="G2364" s="823"/>
      <c r="H2364" s="823"/>
      <c r="I2364" s="823"/>
      <c r="J2364" s="823"/>
      <c r="K2364" s="823"/>
      <c r="L2364" s="823"/>
    </row>
    <row r="2365" spans="2:12" s="801" customFormat="1">
      <c r="B2365" s="823"/>
      <c r="C2365" s="823"/>
      <c r="D2365" s="823"/>
      <c r="E2365" s="823"/>
      <c r="F2365" s="823"/>
      <c r="G2365" s="823"/>
      <c r="H2365" s="823"/>
      <c r="I2365" s="823"/>
      <c r="J2365" s="823"/>
      <c r="K2365" s="823"/>
      <c r="L2365" s="823"/>
    </row>
    <row r="2366" spans="2:12" s="801" customFormat="1">
      <c r="B2366" s="823"/>
      <c r="C2366" s="823"/>
      <c r="D2366" s="823"/>
      <c r="E2366" s="823"/>
      <c r="F2366" s="823"/>
      <c r="G2366" s="823"/>
      <c r="H2366" s="823"/>
      <c r="I2366" s="823"/>
      <c r="J2366" s="823"/>
      <c r="K2366" s="823"/>
      <c r="L2366" s="823"/>
    </row>
    <row r="2367" spans="2:12" s="801" customFormat="1">
      <c r="B2367" s="823"/>
      <c r="C2367" s="823"/>
      <c r="D2367" s="823"/>
      <c r="E2367" s="823"/>
      <c r="F2367" s="823"/>
      <c r="G2367" s="823"/>
      <c r="H2367" s="823"/>
      <c r="I2367" s="823"/>
      <c r="J2367" s="823"/>
      <c r="K2367" s="823"/>
      <c r="L2367" s="823"/>
    </row>
    <row r="2368" spans="2:12" s="801" customFormat="1">
      <c r="B2368" s="823"/>
      <c r="C2368" s="823"/>
      <c r="D2368" s="823"/>
      <c r="E2368" s="823"/>
      <c r="F2368" s="823"/>
      <c r="G2368" s="823"/>
      <c r="H2368" s="823"/>
      <c r="I2368" s="823"/>
      <c r="J2368" s="823"/>
      <c r="K2368" s="823"/>
      <c r="L2368" s="823"/>
    </row>
    <row r="2369" spans="2:12" s="801" customFormat="1">
      <c r="B2369" s="823"/>
      <c r="C2369" s="823"/>
      <c r="D2369" s="823"/>
      <c r="E2369" s="823"/>
      <c r="F2369" s="823"/>
      <c r="G2369" s="823"/>
      <c r="H2369" s="823"/>
      <c r="I2369" s="823"/>
      <c r="J2369" s="823"/>
      <c r="K2369" s="823"/>
      <c r="L2369" s="823"/>
    </row>
    <row r="2370" spans="2:12" s="801" customFormat="1">
      <c r="B2370" s="823"/>
      <c r="C2370" s="823"/>
      <c r="D2370" s="823"/>
      <c r="E2370" s="823"/>
      <c r="F2370" s="823"/>
      <c r="G2370" s="823"/>
      <c r="H2370" s="823"/>
      <c r="I2370" s="823"/>
      <c r="J2370" s="823"/>
      <c r="K2370" s="823"/>
      <c r="L2370" s="823"/>
    </row>
    <row r="2371" spans="2:12" s="801" customFormat="1">
      <c r="B2371" s="823"/>
      <c r="C2371" s="823"/>
      <c r="D2371" s="823"/>
      <c r="E2371" s="823"/>
      <c r="F2371" s="823"/>
      <c r="G2371" s="823"/>
      <c r="H2371" s="823"/>
      <c r="I2371" s="823"/>
      <c r="J2371" s="823"/>
      <c r="K2371" s="823"/>
      <c r="L2371" s="823"/>
    </row>
    <row r="2372" spans="2:12" s="801" customFormat="1">
      <c r="B2372" s="823"/>
      <c r="C2372" s="823"/>
      <c r="D2372" s="823"/>
      <c r="E2372" s="823"/>
      <c r="F2372" s="823"/>
      <c r="G2372" s="823"/>
      <c r="H2372" s="823"/>
      <c r="I2372" s="823"/>
      <c r="J2372" s="823"/>
      <c r="K2372" s="823"/>
      <c r="L2372" s="823"/>
    </row>
    <row r="2373" spans="2:12" s="801" customFormat="1">
      <c r="B2373" s="823"/>
      <c r="C2373" s="823"/>
      <c r="D2373" s="823"/>
      <c r="E2373" s="823"/>
      <c r="F2373" s="823"/>
      <c r="G2373" s="823"/>
      <c r="H2373" s="823"/>
      <c r="I2373" s="823"/>
      <c r="J2373" s="823"/>
      <c r="K2373" s="823"/>
      <c r="L2373" s="823"/>
    </row>
    <row r="2374" spans="2:12" s="801" customFormat="1">
      <c r="B2374" s="823"/>
      <c r="C2374" s="823"/>
      <c r="D2374" s="823"/>
      <c r="E2374" s="823"/>
      <c r="F2374" s="823"/>
      <c r="G2374" s="823"/>
      <c r="H2374" s="823"/>
      <c r="I2374" s="823"/>
      <c r="J2374" s="823"/>
      <c r="K2374" s="823"/>
      <c r="L2374" s="823"/>
    </row>
    <row r="2375" spans="2:12" s="801" customFormat="1">
      <c r="B2375" s="823"/>
      <c r="C2375" s="823"/>
      <c r="D2375" s="823"/>
      <c r="E2375" s="823"/>
      <c r="F2375" s="823"/>
      <c r="G2375" s="823"/>
      <c r="H2375" s="823"/>
      <c r="I2375" s="823"/>
      <c r="J2375" s="823"/>
      <c r="K2375" s="823"/>
      <c r="L2375" s="823"/>
    </row>
    <row r="2376" spans="2:12" s="801" customFormat="1">
      <c r="B2376" s="823"/>
      <c r="C2376" s="823"/>
      <c r="D2376" s="823"/>
      <c r="E2376" s="823"/>
      <c r="F2376" s="823"/>
      <c r="G2376" s="823"/>
      <c r="H2376" s="823"/>
      <c r="I2376" s="823"/>
      <c r="J2376" s="823"/>
      <c r="K2376" s="823"/>
      <c r="L2376" s="823"/>
    </row>
    <row r="2377" spans="2:12" s="801" customFormat="1">
      <c r="B2377" s="823"/>
      <c r="C2377" s="823"/>
      <c r="D2377" s="823"/>
      <c r="E2377" s="823"/>
      <c r="F2377" s="823"/>
      <c r="G2377" s="823"/>
      <c r="H2377" s="823"/>
      <c r="I2377" s="823"/>
      <c r="J2377" s="823"/>
      <c r="K2377" s="823"/>
      <c r="L2377" s="823"/>
    </row>
    <row r="2378" spans="2:12" s="801" customFormat="1">
      <c r="B2378" s="823"/>
      <c r="C2378" s="823"/>
      <c r="D2378" s="823"/>
      <c r="E2378" s="823"/>
      <c r="F2378" s="823"/>
      <c r="G2378" s="823"/>
      <c r="H2378" s="823"/>
      <c r="I2378" s="823"/>
      <c r="J2378" s="823"/>
      <c r="K2378" s="823"/>
      <c r="L2378" s="823"/>
    </row>
    <row r="2379" spans="2:12" s="801" customFormat="1">
      <c r="B2379" s="823"/>
      <c r="C2379" s="823"/>
      <c r="D2379" s="823"/>
      <c r="E2379" s="823"/>
      <c r="F2379" s="823"/>
      <c r="G2379" s="823"/>
      <c r="H2379" s="823"/>
      <c r="I2379" s="823"/>
      <c r="J2379" s="823"/>
      <c r="K2379" s="823"/>
      <c r="L2379" s="823"/>
    </row>
    <row r="2380" spans="2:12" s="801" customFormat="1">
      <c r="B2380" s="823"/>
      <c r="C2380" s="823"/>
      <c r="D2380" s="823"/>
      <c r="E2380" s="823"/>
      <c r="F2380" s="823"/>
      <c r="G2380" s="823"/>
      <c r="H2380" s="823"/>
      <c r="I2380" s="823"/>
      <c r="J2380" s="823"/>
      <c r="K2380" s="823"/>
      <c r="L2380" s="823"/>
    </row>
    <row r="2381" spans="2:12" s="801" customFormat="1">
      <c r="B2381" s="823"/>
      <c r="C2381" s="823"/>
      <c r="D2381" s="823"/>
      <c r="E2381" s="823"/>
      <c r="F2381" s="823"/>
      <c r="G2381" s="823"/>
      <c r="H2381" s="823"/>
      <c r="I2381" s="823"/>
      <c r="J2381" s="823"/>
      <c r="K2381" s="823"/>
      <c r="L2381" s="823"/>
    </row>
    <row r="2382" spans="2:12" s="801" customFormat="1">
      <c r="B2382" s="823"/>
      <c r="C2382" s="823"/>
      <c r="D2382" s="823"/>
      <c r="E2382" s="823"/>
      <c r="F2382" s="823"/>
      <c r="G2382" s="823"/>
      <c r="H2382" s="823"/>
      <c r="I2382" s="823"/>
      <c r="J2382" s="823"/>
      <c r="K2382" s="823"/>
      <c r="L2382" s="823"/>
    </row>
    <row r="2383" spans="2:12" s="801" customFormat="1">
      <c r="B2383" s="823"/>
      <c r="C2383" s="823"/>
      <c r="D2383" s="823"/>
      <c r="E2383" s="823"/>
      <c r="F2383" s="823"/>
      <c r="G2383" s="823"/>
      <c r="H2383" s="823"/>
      <c r="I2383" s="823"/>
      <c r="J2383" s="823"/>
      <c r="K2383" s="823"/>
      <c r="L2383" s="823"/>
    </row>
    <row r="2384" spans="2:12" s="801" customFormat="1">
      <c r="B2384" s="823"/>
      <c r="C2384" s="823"/>
      <c r="D2384" s="823"/>
      <c r="E2384" s="823"/>
      <c r="F2384" s="823"/>
      <c r="G2384" s="823"/>
      <c r="H2384" s="823"/>
      <c r="I2384" s="823"/>
      <c r="J2384" s="823"/>
      <c r="K2384" s="823"/>
      <c r="L2384" s="823"/>
    </row>
    <row r="2385" spans="2:12" s="801" customFormat="1">
      <c r="B2385" s="823"/>
      <c r="C2385" s="823"/>
      <c r="D2385" s="823"/>
      <c r="E2385" s="823"/>
      <c r="F2385" s="823"/>
      <c r="G2385" s="823"/>
      <c r="H2385" s="823"/>
      <c r="I2385" s="823"/>
      <c r="J2385" s="823"/>
      <c r="K2385" s="823"/>
      <c r="L2385" s="823"/>
    </row>
    <row r="2386" spans="2:12" s="801" customFormat="1">
      <c r="B2386" s="823"/>
      <c r="C2386" s="823"/>
      <c r="D2386" s="823"/>
      <c r="E2386" s="823"/>
      <c r="F2386" s="823"/>
      <c r="G2386" s="823"/>
      <c r="H2386" s="823"/>
      <c r="I2386" s="823"/>
      <c r="J2386" s="823"/>
      <c r="K2386" s="823"/>
      <c r="L2386" s="823"/>
    </row>
    <row r="2387" spans="2:12" s="801" customFormat="1">
      <c r="B2387" s="823"/>
      <c r="C2387" s="823"/>
      <c r="D2387" s="823"/>
      <c r="E2387" s="823"/>
      <c r="F2387" s="823"/>
      <c r="G2387" s="823"/>
      <c r="H2387" s="823"/>
      <c r="I2387" s="823"/>
      <c r="J2387" s="823"/>
      <c r="K2387" s="823"/>
      <c r="L2387" s="823"/>
    </row>
    <row r="2388" spans="2:12" s="801" customFormat="1">
      <c r="B2388" s="823"/>
      <c r="C2388" s="823"/>
      <c r="D2388" s="823"/>
      <c r="E2388" s="823"/>
      <c r="F2388" s="823"/>
      <c r="G2388" s="823"/>
      <c r="H2388" s="823"/>
      <c r="I2388" s="823"/>
      <c r="J2388" s="823"/>
      <c r="K2388" s="823"/>
      <c r="L2388" s="823"/>
    </row>
    <row r="2389" spans="2:12" s="801" customFormat="1">
      <c r="B2389" s="823"/>
      <c r="C2389" s="823"/>
      <c r="D2389" s="823"/>
      <c r="E2389" s="823"/>
      <c r="F2389" s="823"/>
      <c r="G2389" s="823"/>
      <c r="H2389" s="823"/>
      <c r="I2389" s="823"/>
      <c r="J2389" s="823"/>
      <c r="K2389" s="823"/>
      <c r="L2389" s="823"/>
    </row>
    <row r="2390" spans="2:12" s="801" customFormat="1">
      <c r="B2390" s="823"/>
      <c r="C2390" s="823"/>
      <c r="D2390" s="823"/>
      <c r="E2390" s="823"/>
      <c r="F2390" s="823"/>
      <c r="G2390" s="823"/>
      <c r="H2390" s="823"/>
      <c r="I2390" s="823"/>
      <c r="J2390" s="823"/>
      <c r="K2390" s="823"/>
      <c r="L2390" s="823"/>
    </row>
    <row r="2391" spans="2:12" s="801" customFormat="1">
      <c r="B2391" s="823"/>
      <c r="C2391" s="823"/>
      <c r="D2391" s="823"/>
      <c r="E2391" s="823"/>
      <c r="F2391" s="823"/>
      <c r="G2391" s="823"/>
      <c r="H2391" s="823"/>
      <c r="I2391" s="823"/>
      <c r="J2391" s="823"/>
      <c r="K2391" s="823"/>
      <c r="L2391" s="823"/>
    </row>
    <row r="2392" spans="2:12" s="801" customFormat="1">
      <c r="B2392" s="823"/>
      <c r="C2392" s="823"/>
      <c r="D2392" s="823"/>
      <c r="E2392" s="823"/>
      <c r="F2392" s="823"/>
      <c r="G2392" s="823"/>
      <c r="H2392" s="823"/>
      <c r="I2392" s="823"/>
      <c r="J2392" s="823"/>
      <c r="K2392" s="823"/>
      <c r="L2392" s="823"/>
    </row>
    <row r="2393" spans="2:12" s="801" customFormat="1">
      <c r="B2393" s="823"/>
      <c r="C2393" s="823"/>
      <c r="D2393" s="823"/>
      <c r="E2393" s="823"/>
      <c r="F2393" s="823"/>
      <c r="G2393" s="823"/>
      <c r="H2393" s="823"/>
      <c r="I2393" s="823"/>
      <c r="J2393" s="823"/>
      <c r="K2393" s="823"/>
      <c r="L2393" s="823"/>
    </row>
    <row r="2394" spans="2:12" s="801" customFormat="1">
      <c r="B2394" s="823"/>
      <c r="C2394" s="823"/>
      <c r="D2394" s="823"/>
      <c r="E2394" s="823"/>
      <c r="F2394" s="823"/>
      <c r="G2394" s="823"/>
      <c r="H2394" s="823"/>
      <c r="I2394" s="823"/>
      <c r="J2394" s="823"/>
      <c r="K2394" s="823"/>
      <c r="L2394" s="823"/>
    </row>
    <row r="2395" spans="2:12" s="801" customFormat="1">
      <c r="B2395" s="823"/>
      <c r="C2395" s="823"/>
      <c r="D2395" s="823"/>
      <c r="E2395" s="823"/>
      <c r="F2395" s="823"/>
      <c r="G2395" s="823"/>
      <c r="H2395" s="823"/>
      <c r="I2395" s="823"/>
      <c r="J2395" s="823"/>
      <c r="K2395" s="823"/>
      <c r="L2395" s="823"/>
    </row>
    <row r="2396" spans="2:12" s="801" customFormat="1">
      <c r="B2396" s="823"/>
      <c r="C2396" s="823"/>
      <c r="D2396" s="823"/>
      <c r="E2396" s="823"/>
      <c r="F2396" s="823"/>
      <c r="G2396" s="823"/>
      <c r="H2396" s="823"/>
      <c r="I2396" s="823"/>
      <c r="J2396" s="823"/>
      <c r="K2396" s="823"/>
      <c r="L2396" s="823"/>
    </row>
    <row r="2397" spans="2:12" s="801" customFormat="1">
      <c r="B2397" s="823"/>
      <c r="C2397" s="823"/>
      <c r="D2397" s="823"/>
      <c r="E2397" s="823"/>
      <c r="F2397" s="823"/>
      <c r="G2397" s="823"/>
      <c r="H2397" s="823"/>
      <c r="I2397" s="823"/>
      <c r="J2397" s="823"/>
      <c r="K2397" s="823"/>
      <c r="L2397" s="823"/>
    </row>
    <row r="2398" spans="2:12" s="801" customFormat="1">
      <c r="B2398" s="823"/>
      <c r="C2398" s="823"/>
      <c r="D2398" s="823"/>
      <c r="E2398" s="823"/>
      <c r="F2398" s="823"/>
      <c r="G2398" s="823"/>
      <c r="H2398" s="823"/>
      <c r="I2398" s="823"/>
      <c r="J2398" s="823"/>
      <c r="K2398" s="823"/>
      <c r="L2398" s="823"/>
    </row>
    <row r="2399" spans="2:12" s="801" customFormat="1">
      <c r="B2399" s="823"/>
      <c r="C2399" s="823"/>
      <c r="D2399" s="823"/>
      <c r="E2399" s="823"/>
      <c r="F2399" s="823"/>
      <c r="G2399" s="823"/>
      <c r="H2399" s="823"/>
      <c r="I2399" s="823"/>
      <c r="J2399" s="823"/>
      <c r="K2399" s="823"/>
      <c r="L2399" s="823"/>
    </row>
    <row r="2400" spans="2:12" s="801" customFormat="1">
      <c r="B2400" s="823"/>
      <c r="C2400" s="823"/>
      <c r="D2400" s="823"/>
      <c r="E2400" s="823"/>
      <c r="F2400" s="823"/>
      <c r="G2400" s="823"/>
      <c r="H2400" s="823"/>
      <c r="I2400" s="823"/>
      <c r="J2400" s="823"/>
      <c r="K2400" s="823"/>
      <c r="L2400" s="823"/>
    </row>
    <row r="2401" spans="2:12" s="801" customFormat="1">
      <c r="B2401" s="823"/>
      <c r="C2401" s="823"/>
      <c r="D2401" s="823"/>
      <c r="E2401" s="823"/>
      <c r="F2401" s="823"/>
      <c r="G2401" s="823"/>
      <c r="H2401" s="823"/>
      <c r="I2401" s="823"/>
      <c r="J2401" s="823"/>
      <c r="K2401" s="823"/>
      <c r="L2401" s="823"/>
    </row>
    <row r="2402" spans="2:12" s="801" customFormat="1">
      <c r="B2402" s="823"/>
      <c r="C2402" s="823"/>
      <c r="D2402" s="823"/>
      <c r="E2402" s="823"/>
      <c r="F2402" s="823"/>
      <c r="G2402" s="823"/>
      <c r="H2402" s="823"/>
      <c r="I2402" s="823"/>
      <c r="J2402" s="823"/>
      <c r="K2402" s="823"/>
      <c r="L2402" s="823"/>
    </row>
    <row r="2403" spans="2:12" s="801" customFormat="1">
      <c r="B2403" s="823"/>
      <c r="C2403" s="823"/>
      <c r="D2403" s="823"/>
      <c r="E2403" s="823"/>
      <c r="F2403" s="823"/>
      <c r="G2403" s="823"/>
      <c r="H2403" s="823"/>
      <c r="I2403" s="823"/>
      <c r="J2403" s="823"/>
      <c r="K2403" s="823"/>
      <c r="L2403" s="823"/>
    </row>
    <row r="2404" spans="2:12" s="801" customFormat="1">
      <c r="B2404" s="823"/>
      <c r="C2404" s="823"/>
      <c r="D2404" s="823"/>
      <c r="E2404" s="823"/>
      <c r="F2404" s="823"/>
      <c r="G2404" s="823"/>
      <c r="H2404" s="823"/>
      <c r="I2404" s="823"/>
      <c r="J2404" s="823"/>
      <c r="K2404" s="823"/>
      <c r="L2404" s="823"/>
    </row>
    <row r="2405" spans="2:12" s="801" customFormat="1">
      <c r="B2405" s="823"/>
      <c r="C2405" s="823"/>
      <c r="D2405" s="823"/>
      <c r="E2405" s="823"/>
      <c r="F2405" s="823"/>
      <c r="G2405" s="823"/>
      <c r="H2405" s="823"/>
      <c r="I2405" s="823"/>
      <c r="J2405" s="823"/>
      <c r="K2405" s="823"/>
      <c r="L2405" s="823"/>
    </row>
    <row r="2406" spans="2:12" s="801" customFormat="1">
      <c r="B2406" s="823"/>
      <c r="C2406" s="823"/>
      <c r="D2406" s="823"/>
      <c r="E2406" s="823"/>
      <c r="F2406" s="823"/>
      <c r="G2406" s="823"/>
      <c r="H2406" s="823"/>
      <c r="I2406" s="823"/>
      <c r="J2406" s="823"/>
      <c r="K2406" s="823"/>
      <c r="L2406" s="823"/>
    </row>
    <row r="2407" spans="2:12" s="801" customFormat="1">
      <c r="B2407" s="823"/>
      <c r="C2407" s="823"/>
      <c r="D2407" s="823"/>
      <c r="E2407" s="823"/>
      <c r="F2407" s="823"/>
      <c r="G2407" s="823"/>
      <c r="H2407" s="823"/>
      <c r="I2407" s="823"/>
      <c r="J2407" s="823"/>
      <c r="K2407" s="823"/>
      <c r="L2407" s="823"/>
    </row>
    <row r="2408" spans="2:12" s="801" customFormat="1">
      <c r="B2408" s="823"/>
      <c r="C2408" s="823"/>
      <c r="D2408" s="823"/>
      <c r="E2408" s="823"/>
      <c r="F2408" s="823"/>
      <c r="G2408" s="823"/>
      <c r="H2408" s="823"/>
      <c r="I2408" s="823"/>
      <c r="J2408" s="823"/>
      <c r="K2408" s="823"/>
      <c r="L2408" s="823"/>
    </row>
    <row r="2409" spans="2:12" s="801" customFormat="1">
      <c r="B2409" s="823"/>
      <c r="C2409" s="823"/>
      <c r="D2409" s="823"/>
      <c r="E2409" s="823"/>
      <c r="F2409" s="823"/>
      <c r="G2409" s="823"/>
      <c r="H2409" s="823"/>
      <c r="I2409" s="823"/>
      <c r="J2409" s="823"/>
      <c r="K2409" s="823"/>
      <c r="L2409" s="823"/>
    </row>
    <row r="2410" spans="2:12" s="801" customFormat="1">
      <c r="B2410" s="823"/>
      <c r="C2410" s="823"/>
      <c r="D2410" s="823"/>
      <c r="E2410" s="823"/>
      <c r="F2410" s="823"/>
      <c r="G2410" s="823"/>
      <c r="H2410" s="823"/>
      <c r="I2410" s="823"/>
      <c r="J2410" s="823"/>
      <c r="K2410" s="823"/>
      <c r="L2410" s="823"/>
    </row>
    <row r="2411" spans="2:12" s="801" customFormat="1">
      <c r="B2411" s="823"/>
      <c r="C2411" s="823"/>
      <c r="D2411" s="823"/>
      <c r="E2411" s="823"/>
      <c r="F2411" s="823"/>
      <c r="G2411" s="823"/>
      <c r="H2411" s="823"/>
      <c r="I2411" s="823"/>
      <c r="J2411" s="823"/>
      <c r="K2411" s="823"/>
      <c r="L2411" s="823"/>
    </row>
    <row r="2412" spans="2:12" s="801" customFormat="1">
      <c r="B2412" s="823"/>
      <c r="C2412" s="823"/>
      <c r="D2412" s="823"/>
      <c r="E2412" s="823"/>
      <c r="F2412" s="823"/>
      <c r="G2412" s="823"/>
      <c r="H2412" s="823"/>
      <c r="I2412" s="823"/>
      <c r="J2412" s="823"/>
      <c r="K2412" s="823"/>
      <c r="L2412" s="823"/>
    </row>
    <row r="2413" spans="2:12" s="801" customFormat="1">
      <c r="B2413" s="823"/>
      <c r="C2413" s="823"/>
      <c r="D2413" s="823"/>
      <c r="E2413" s="823"/>
      <c r="F2413" s="823"/>
      <c r="G2413" s="823"/>
      <c r="H2413" s="823"/>
      <c r="I2413" s="823"/>
      <c r="J2413" s="823"/>
      <c r="K2413" s="823"/>
      <c r="L2413" s="823"/>
    </row>
    <row r="2414" spans="2:12" s="801" customFormat="1">
      <c r="B2414" s="823"/>
      <c r="C2414" s="823"/>
      <c r="D2414" s="823"/>
      <c r="E2414" s="823"/>
      <c r="F2414" s="823"/>
      <c r="G2414" s="823"/>
      <c r="H2414" s="823"/>
      <c r="I2414" s="823"/>
      <c r="J2414" s="823"/>
      <c r="K2414" s="823"/>
      <c r="L2414" s="823"/>
    </row>
    <row r="2415" spans="2:12" s="801" customFormat="1">
      <c r="B2415" s="823"/>
      <c r="C2415" s="823"/>
      <c r="D2415" s="823"/>
      <c r="E2415" s="823"/>
      <c r="F2415" s="823"/>
      <c r="G2415" s="823"/>
      <c r="H2415" s="823"/>
      <c r="I2415" s="823"/>
      <c r="J2415" s="823"/>
      <c r="K2415" s="823"/>
      <c r="L2415" s="823"/>
    </row>
    <row r="2416" spans="2:12" s="801" customFormat="1">
      <c r="B2416" s="823"/>
      <c r="C2416" s="823"/>
      <c r="D2416" s="823"/>
      <c r="E2416" s="823"/>
      <c r="F2416" s="823"/>
      <c r="G2416" s="823"/>
      <c r="H2416" s="823"/>
      <c r="I2416" s="823"/>
      <c r="J2416" s="823"/>
      <c r="K2416" s="823"/>
      <c r="L2416" s="823"/>
    </row>
    <row r="2417" spans="2:12" s="801" customFormat="1">
      <c r="B2417" s="823"/>
      <c r="C2417" s="823"/>
      <c r="D2417" s="823"/>
      <c r="E2417" s="823"/>
      <c r="F2417" s="823"/>
      <c r="G2417" s="823"/>
      <c r="H2417" s="823"/>
      <c r="I2417" s="823"/>
      <c r="J2417" s="823"/>
      <c r="K2417" s="823"/>
      <c r="L2417" s="823"/>
    </row>
    <row r="2418" spans="2:12" s="801" customFormat="1">
      <c r="B2418" s="823"/>
      <c r="C2418" s="823"/>
      <c r="D2418" s="823"/>
      <c r="E2418" s="823"/>
      <c r="F2418" s="823"/>
      <c r="G2418" s="823"/>
      <c r="H2418" s="823"/>
      <c r="I2418" s="823"/>
      <c r="J2418" s="823"/>
      <c r="K2418" s="823"/>
      <c r="L2418" s="823"/>
    </row>
    <row r="2419" spans="2:12" s="801" customFormat="1">
      <c r="B2419" s="823"/>
      <c r="C2419" s="823"/>
      <c r="D2419" s="823"/>
      <c r="E2419" s="823"/>
      <c r="F2419" s="823"/>
      <c r="G2419" s="823"/>
      <c r="H2419" s="823"/>
      <c r="I2419" s="823"/>
      <c r="J2419" s="823"/>
      <c r="K2419" s="823"/>
      <c r="L2419" s="823"/>
    </row>
    <row r="2420" spans="2:12" s="801" customFormat="1">
      <c r="B2420" s="823"/>
      <c r="C2420" s="823"/>
      <c r="D2420" s="823"/>
      <c r="E2420" s="823"/>
      <c r="F2420" s="823"/>
      <c r="G2420" s="823"/>
      <c r="H2420" s="823"/>
      <c r="I2420" s="823"/>
      <c r="J2420" s="823"/>
      <c r="K2420" s="823"/>
      <c r="L2420" s="823"/>
    </row>
    <row r="2421" spans="2:12" s="801" customFormat="1">
      <c r="B2421" s="823"/>
      <c r="C2421" s="823"/>
      <c r="D2421" s="823"/>
      <c r="E2421" s="823"/>
      <c r="F2421" s="823"/>
      <c r="G2421" s="823"/>
      <c r="H2421" s="823"/>
      <c r="I2421" s="823"/>
      <c r="J2421" s="823"/>
      <c r="K2421" s="823"/>
      <c r="L2421" s="823"/>
    </row>
    <row r="2422" spans="2:12" s="801" customFormat="1">
      <c r="B2422" s="823"/>
      <c r="C2422" s="823"/>
      <c r="D2422" s="823"/>
      <c r="E2422" s="823"/>
      <c r="F2422" s="823"/>
      <c r="G2422" s="823"/>
      <c r="H2422" s="823"/>
      <c r="I2422" s="823"/>
      <c r="J2422" s="823"/>
      <c r="K2422" s="823"/>
      <c r="L2422" s="823"/>
    </row>
    <row r="2423" spans="2:12" s="801" customFormat="1">
      <c r="B2423" s="823"/>
      <c r="C2423" s="823"/>
      <c r="D2423" s="823"/>
      <c r="E2423" s="823"/>
      <c r="F2423" s="823"/>
      <c r="G2423" s="823"/>
      <c r="H2423" s="823"/>
      <c r="I2423" s="823"/>
      <c r="J2423" s="823"/>
      <c r="K2423" s="823"/>
      <c r="L2423" s="823"/>
    </row>
    <row r="2424" spans="2:12" s="801" customFormat="1">
      <c r="B2424" s="823"/>
      <c r="C2424" s="823"/>
      <c r="D2424" s="823"/>
      <c r="E2424" s="823"/>
      <c r="F2424" s="823"/>
      <c r="G2424" s="823"/>
      <c r="H2424" s="823"/>
      <c r="I2424" s="823"/>
      <c r="J2424" s="823"/>
      <c r="K2424" s="823"/>
      <c r="L2424" s="823"/>
    </row>
    <row r="2425" spans="2:12" s="801" customFormat="1">
      <c r="B2425" s="823"/>
      <c r="C2425" s="823"/>
      <c r="D2425" s="823"/>
      <c r="E2425" s="823"/>
      <c r="F2425" s="823"/>
      <c r="G2425" s="823"/>
      <c r="H2425" s="823"/>
      <c r="I2425" s="823"/>
      <c r="J2425" s="823"/>
      <c r="K2425" s="823"/>
      <c r="L2425" s="823"/>
    </row>
    <row r="2426" spans="2:12" s="801" customFormat="1">
      <c r="B2426" s="823"/>
      <c r="C2426" s="823"/>
      <c r="D2426" s="823"/>
      <c r="E2426" s="823"/>
      <c r="F2426" s="823"/>
      <c r="G2426" s="823"/>
      <c r="H2426" s="823"/>
      <c r="I2426" s="823"/>
      <c r="J2426" s="823"/>
      <c r="K2426" s="823"/>
      <c r="L2426" s="823"/>
    </row>
    <row r="2427" spans="2:12" s="801" customFormat="1">
      <c r="B2427" s="823"/>
      <c r="C2427" s="823"/>
      <c r="D2427" s="823"/>
      <c r="E2427" s="823"/>
      <c r="F2427" s="823"/>
      <c r="G2427" s="823"/>
      <c r="H2427" s="823"/>
      <c r="I2427" s="823"/>
      <c r="J2427" s="823"/>
      <c r="K2427" s="823"/>
      <c r="L2427" s="823"/>
    </row>
    <row r="2428" spans="2:12" s="801" customFormat="1">
      <c r="B2428" s="823"/>
      <c r="C2428" s="823"/>
      <c r="D2428" s="823"/>
      <c r="E2428" s="823"/>
      <c r="F2428" s="823"/>
      <c r="G2428" s="823"/>
      <c r="H2428" s="823"/>
      <c r="I2428" s="823"/>
      <c r="J2428" s="823"/>
      <c r="K2428" s="823"/>
      <c r="L2428" s="823"/>
    </row>
    <row r="2429" spans="2:12" s="801" customFormat="1">
      <c r="B2429" s="823"/>
      <c r="C2429" s="823"/>
      <c r="D2429" s="823"/>
      <c r="E2429" s="823"/>
      <c r="F2429" s="823"/>
      <c r="G2429" s="823"/>
      <c r="H2429" s="823"/>
      <c r="I2429" s="823"/>
      <c r="J2429" s="823"/>
      <c r="K2429" s="823"/>
      <c r="L2429" s="823"/>
    </row>
    <row r="2430" spans="2:12" s="801" customFormat="1">
      <c r="B2430" s="823"/>
      <c r="C2430" s="823"/>
      <c r="D2430" s="823"/>
      <c r="E2430" s="823"/>
      <c r="F2430" s="823"/>
      <c r="G2430" s="823"/>
      <c r="H2430" s="823"/>
      <c r="I2430" s="823"/>
      <c r="J2430" s="823"/>
      <c r="K2430" s="823"/>
      <c r="L2430" s="823"/>
    </row>
    <row r="2431" spans="2:12" s="801" customFormat="1">
      <c r="B2431" s="823"/>
      <c r="C2431" s="823"/>
      <c r="D2431" s="823"/>
      <c r="E2431" s="823"/>
      <c r="F2431" s="823"/>
      <c r="G2431" s="823"/>
      <c r="H2431" s="823"/>
      <c r="I2431" s="823"/>
      <c r="J2431" s="823"/>
      <c r="K2431" s="823"/>
      <c r="L2431" s="823"/>
    </row>
    <row r="2432" spans="2:12" s="801" customFormat="1">
      <c r="B2432" s="823"/>
      <c r="C2432" s="823"/>
      <c r="D2432" s="823"/>
      <c r="E2432" s="823"/>
      <c r="F2432" s="823"/>
      <c r="G2432" s="823"/>
      <c r="H2432" s="823"/>
      <c r="I2432" s="823"/>
      <c r="J2432" s="823"/>
      <c r="K2432" s="823"/>
      <c r="L2432" s="823"/>
    </row>
    <row r="2433" spans="2:12" s="801" customFormat="1">
      <c r="B2433" s="823"/>
      <c r="C2433" s="823"/>
      <c r="D2433" s="823"/>
      <c r="E2433" s="823"/>
      <c r="F2433" s="823"/>
      <c r="G2433" s="823"/>
      <c r="H2433" s="823"/>
      <c r="I2433" s="823"/>
      <c r="J2433" s="823"/>
      <c r="K2433" s="823"/>
      <c r="L2433" s="823"/>
    </row>
    <row r="2434" spans="2:12" s="801" customFormat="1">
      <c r="B2434" s="823"/>
      <c r="C2434" s="823"/>
      <c r="D2434" s="823"/>
      <c r="E2434" s="823"/>
      <c r="F2434" s="823"/>
      <c r="G2434" s="823"/>
      <c r="H2434" s="823"/>
      <c r="I2434" s="823"/>
      <c r="J2434" s="823"/>
      <c r="K2434" s="823"/>
      <c r="L2434" s="823"/>
    </row>
    <row r="2435" spans="2:12" s="801" customFormat="1">
      <c r="B2435" s="823"/>
      <c r="C2435" s="823"/>
      <c r="D2435" s="823"/>
      <c r="E2435" s="823"/>
      <c r="F2435" s="823"/>
      <c r="G2435" s="823"/>
      <c r="H2435" s="823"/>
      <c r="I2435" s="823"/>
      <c r="J2435" s="823"/>
      <c r="K2435" s="823"/>
      <c r="L2435" s="823"/>
    </row>
    <row r="2436" spans="2:12" s="801" customFormat="1">
      <c r="B2436" s="823"/>
      <c r="C2436" s="823"/>
      <c r="D2436" s="823"/>
      <c r="E2436" s="823"/>
      <c r="F2436" s="823"/>
      <c r="G2436" s="823"/>
      <c r="H2436" s="823"/>
      <c r="I2436" s="823"/>
      <c r="J2436" s="823"/>
      <c r="K2436" s="823"/>
      <c r="L2436" s="823"/>
    </row>
    <row r="2437" spans="2:12" s="801" customFormat="1">
      <c r="B2437" s="823"/>
      <c r="C2437" s="823"/>
      <c r="D2437" s="823"/>
      <c r="E2437" s="823"/>
      <c r="F2437" s="823"/>
      <c r="G2437" s="823"/>
      <c r="H2437" s="823"/>
      <c r="I2437" s="823"/>
      <c r="J2437" s="823"/>
      <c r="K2437" s="823"/>
      <c r="L2437" s="823"/>
    </row>
    <row r="2438" spans="2:12" s="801" customFormat="1">
      <c r="B2438" s="823"/>
      <c r="C2438" s="823"/>
      <c r="D2438" s="823"/>
      <c r="E2438" s="823"/>
      <c r="F2438" s="823"/>
      <c r="G2438" s="823"/>
      <c r="H2438" s="823"/>
      <c r="I2438" s="823"/>
      <c r="J2438" s="823"/>
      <c r="K2438" s="823"/>
      <c r="L2438" s="823"/>
    </row>
    <row r="2439" spans="2:12" s="801" customFormat="1">
      <c r="B2439" s="823"/>
      <c r="C2439" s="823"/>
      <c r="D2439" s="823"/>
      <c r="E2439" s="823"/>
      <c r="F2439" s="823"/>
      <c r="G2439" s="823"/>
      <c r="H2439" s="823"/>
      <c r="I2439" s="823"/>
      <c r="J2439" s="823"/>
      <c r="K2439" s="823"/>
      <c r="L2439" s="823"/>
    </row>
    <row r="2440" spans="2:12" s="801" customFormat="1">
      <c r="B2440" s="823"/>
      <c r="C2440" s="823"/>
      <c r="D2440" s="823"/>
      <c r="E2440" s="823"/>
      <c r="F2440" s="823"/>
      <c r="G2440" s="823"/>
      <c r="H2440" s="823"/>
      <c r="I2440" s="823"/>
      <c r="J2440" s="823"/>
      <c r="K2440" s="823"/>
      <c r="L2440" s="823"/>
    </row>
    <row r="2441" spans="2:12" s="801" customFormat="1">
      <c r="B2441" s="823"/>
      <c r="C2441" s="823"/>
      <c r="D2441" s="823"/>
      <c r="E2441" s="823"/>
      <c r="F2441" s="823"/>
      <c r="G2441" s="823"/>
      <c r="H2441" s="823"/>
      <c r="I2441" s="823"/>
      <c r="J2441" s="823"/>
      <c r="K2441" s="823"/>
      <c r="L2441" s="823"/>
    </row>
    <row r="2442" spans="2:12" s="801" customFormat="1">
      <c r="B2442" s="823"/>
      <c r="C2442" s="823"/>
      <c r="D2442" s="823"/>
      <c r="E2442" s="823"/>
      <c r="F2442" s="823"/>
      <c r="G2442" s="823"/>
      <c r="H2442" s="823"/>
      <c r="I2442" s="823"/>
      <c r="J2442" s="823"/>
      <c r="K2442" s="823"/>
      <c r="L2442" s="823"/>
    </row>
    <row r="2443" spans="2:12" s="801" customFormat="1">
      <c r="B2443" s="823"/>
      <c r="C2443" s="823"/>
      <c r="D2443" s="823"/>
      <c r="E2443" s="823"/>
      <c r="F2443" s="823"/>
      <c r="G2443" s="823"/>
      <c r="H2443" s="823"/>
      <c r="I2443" s="823"/>
      <c r="J2443" s="823"/>
      <c r="K2443" s="823"/>
      <c r="L2443" s="823"/>
    </row>
    <row r="2444" spans="2:12" s="801" customFormat="1">
      <c r="B2444" s="823"/>
      <c r="C2444" s="823"/>
      <c r="D2444" s="823"/>
      <c r="E2444" s="823"/>
      <c r="F2444" s="823"/>
      <c r="G2444" s="823"/>
      <c r="H2444" s="823"/>
      <c r="I2444" s="823"/>
      <c r="J2444" s="823"/>
      <c r="K2444" s="823"/>
      <c r="L2444" s="823"/>
    </row>
    <row r="2445" spans="2:12" s="801" customFormat="1">
      <c r="B2445" s="823"/>
      <c r="C2445" s="823"/>
      <c r="D2445" s="823"/>
      <c r="E2445" s="823"/>
      <c r="F2445" s="823"/>
      <c r="G2445" s="823"/>
      <c r="H2445" s="823"/>
      <c r="I2445" s="823"/>
      <c r="J2445" s="823"/>
      <c r="K2445" s="823"/>
      <c r="L2445" s="823"/>
    </row>
    <row r="2446" spans="2:12" s="801" customFormat="1">
      <c r="B2446" s="823"/>
      <c r="C2446" s="823"/>
      <c r="D2446" s="823"/>
      <c r="E2446" s="823"/>
      <c r="F2446" s="823"/>
      <c r="G2446" s="823"/>
      <c r="H2446" s="823"/>
      <c r="I2446" s="823"/>
      <c r="J2446" s="823"/>
      <c r="K2446" s="823"/>
      <c r="L2446" s="823"/>
    </row>
    <row r="2447" spans="2:12" s="801" customFormat="1">
      <c r="B2447" s="823"/>
      <c r="C2447" s="823"/>
      <c r="D2447" s="823"/>
      <c r="E2447" s="823"/>
      <c r="F2447" s="823"/>
      <c r="G2447" s="823"/>
      <c r="H2447" s="823"/>
      <c r="I2447" s="823"/>
      <c r="J2447" s="823"/>
      <c r="K2447" s="823"/>
      <c r="L2447" s="823"/>
    </row>
    <row r="2448" spans="2:12" s="801" customFormat="1">
      <c r="B2448" s="823"/>
      <c r="C2448" s="823"/>
      <c r="D2448" s="823"/>
      <c r="E2448" s="823"/>
      <c r="F2448" s="823"/>
      <c r="G2448" s="823"/>
      <c r="H2448" s="823"/>
      <c r="I2448" s="823"/>
      <c r="J2448" s="823"/>
      <c r="K2448" s="823"/>
      <c r="L2448" s="823"/>
    </row>
    <row r="2449" spans="2:12" s="801" customFormat="1">
      <c r="B2449" s="823"/>
      <c r="C2449" s="823"/>
      <c r="D2449" s="823"/>
      <c r="E2449" s="823"/>
      <c r="F2449" s="823"/>
      <c r="G2449" s="823"/>
      <c r="H2449" s="823"/>
      <c r="I2449" s="823"/>
      <c r="J2449" s="823"/>
      <c r="K2449" s="823"/>
      <c r="L2449" s="823"/>
    </row>
    <row r="2450" spans="2:12" s="801" customFormat="1">
      <c r="B2450" s="823"/>
      <c r="C2450" s="823"/>
      <c r="D2450" s="823"/>
      <c r="E2450" s="823"/>
      <c r="F2450" s="823"/>
      <c r="G2450" s="823"/>
      <c r="H2450" s="823"/>
      <c r="I2450" s="823"/>
      <c r="J2450" s="823"/>
      <c r="K2450" s="823"/>
      <c r="L2450" s="823"/>
    </row>
    <row r="2451" spans="2:12" s="801" customFormat="1">
      <c r="B2451" s="823"/>
      <c r="C2451" s="823"/>
      <c r="D2451" s="823"/>
      <c r="E2451" s="823"/>
      <c r="F2451" s="823"/>
      <c r="G2451" s="823"/>
      <c r="H2451" s="823"/>
      <c r="I2451" s="823"/>
      <c r="J2451" s="823"/>
      <c r="K2451" s="823"/>
      <c r="L2451" s="823"/>
    </row>
    <row r="2452" spans="2:12" s="801" customFormat="1">
      <c r="B2452" s="823"/>
      <c r="C2452" s="823"/>
      <c r="D2452" s="823"/>
      <c r="E2452" s="823"/>
      <c r="F2452" s="823"/>
      <c r="G2452" s="823"/>
      <c r="H2452" s="823"/>
      <c r="I2452" s="823"/>
      <c r="J2452" s="823"/>
      <c r="K2452" s="823"/>
      <c r="L2452" s="823"/>
    </row>
    <row r="2453" spans="2:12" s="801" customFormat="1">
      <c r="B2453" s="823"/>
      <c r="C2453" s="823"/>
      <c r="D2453" s="823"/>
      <c r="E2453" s="823"/>
      <c r="F2453" s="823"/>
      <c r="G2453" s="823"/>
      <c r="H2453" s="823"/>
      <c r="I2453" s="823"/>
      <c r="J2453" s="823"/>
      <c r="K2453" s="823"/>
      <c r="L2453" s="823"/>
    </row>
    <row r="2454" spans="2:12" s="801" customFormat="1">
      <c r="B2454" s="823"/>
      <c r="C2454" s="823"/>
      <c r="D2454" s="823"/>
      <c r="E2454" s="823"/>
      <c r="F2454" s="823"/>
      <c r="G2454" s="823"/>
      <c r="H2454" s="823"/>
      <c r="I2454" s="823"/>
      <c r="J2454" s="823"/>
      <c r="K2454" s="823"/>
      <c r="L2454" s="823"/>
    </row>
    <row r="2455" spans="2:12" s="801" customFormat="1">
      <c r="B2455" s="823"/>
      <c r="C2455" s="823"/>
      <c r="D2455" s="823"/>
      <c r="E2455" s="823"/>
      <c r="F2455" s="823"/>
      <c r="G2455" s="823"/>
      <c r="H2455" s="823"/>
      <c r="I2455" s="823"/>
      <c r="J2455" s="823"/>
      <c r="K2455" s="823"/>
      <c r="L2455" s="823"/>
    </row>
    <row r="2456" spans="2:12" s="801" customFormat="1">
      <c r="B2456" s="823"/>
      <c r="C2456" s="823"/>
      <c r="D2456" s="823"/>
      <c r="E2456" s="823"/>
      <c r="F2456" s="823"/>
      <c r="G2456" s="823"/>
      <c r="H2456" s="823"/>
      <c r="I2456" s="823"/>
      <c r="J2456" s="823"/>
      <c r="K2456" s="823"/>
      <c r="L2456" s="823"/>
    </row>
    <row r="2457" spans="2:12" s="801" customFormat="1">
      <c r="B2457" s="823"/>
      <c r="C2457" s="823"/>
      <c r="D2457" s="823"/>
      <c r="E2457" s="823"/>
      <c r="F2457" s="823"/>
      <c r="G2457" s="823"/>
      <c r="H2457" s="823"/>
      <c r="I2457" s="823"/>
      <c r="J2457" s="823"/>
      <c r="K2457" s="823"/>
      <c r="L2457" s="823"/>
    </row>
    <row r="2458" spans="2:12" s="801" customFormat="1">
      <c r="B2458" s="823"/>
      <c r="C2458" s="823"/>
      <c r="D2458" s="823"/>
      <c r="E2458" s="823"/>
      <c r="F2458" s="823"/>
      <c r="G2458" s="823"/>
      <c r="H2458" s="823"/>
      <c r="I2458" s="823"/>
      <c r="J2458" s="823"/>
      <c r="K2458" s="823"/>
      <c r="L2458" s="823"/>
    </row>
    <row r="2459" spans="2:12" s="801" customFormat="1">
      <c r="B2459" s="823"/>
      <c r="C2459" s="823"/>
      <c r="D2459" s="823"/>
      <c r="E2459" s="823"/>
      <c r="F2459" s="823"/>
      <c r="G2459" s="823"/>
      <c r="H2459" s="823"/>
      <c r="I2459" s="823"/>
      <c r="J2459" s="823"/>
      <c r="K2459" s="823"/>
      <c r="L2459" s="823"/>
    </row>
    <row r="2460" spans="2:12" s="801" customFormat="1">
      <c r="B2460" s="823"/>
      <c r="C2460" s="823"/>
      <c r="D2460" s="823"/>
      <c r="E2460" s="823"/>
      <c r="F2460" s="823"/>
      <c r="G2460" s="823"/>
      <c r="H2460" s="823"/>
      <c r="I2460" s="823"/>
      <c r="J2460" s="823"/>
      <c r="K2460" s="823"/>
      <c r="L2460" s="823"/>
    </row>
    <row r="2461" spans="2:12" s="801" customFormat="1">
      <c r="B2461" s="823"/>
      <c r="C2461" s="823"/>
      <c r="D2461" s="823"/>
      <c r="E2461" s="823"/>
      <c r="F2461" s="823"/>
      <c r="G2461" s="823"/>
      <c r="H2461" s="823"/>
      <c r="I2461" s="823"/>
      <c r="J2461" s="823"/>
      <c r="K2461" s="823"/>
      <c r="L2461" s="823"/>
    </row>
    <row r="2462" spans="2:12" s="801" customFormat="1">
      <c r="B2462" s="823"/>
      <c r="C2462" s="823"/>
      <c r="D2462" s="823"/>
      <c r="E2462" s="823"/>
      <c r="F2462" s="823"/>
      <c r="G2462" s="823"/>
      <c r="H2462" s="823"/>
      <c r="I2462" s="823"/>
      <c r="J2462" s="823"/>
      <c r="K2462" s="823"/>
      <c r="L2462" s="823"/>
    </row>
    <row r="2463" spans="2:12" s="801" customFormat="1">
      <c r="B2463" s="823"/>
      <c r="C2463" s="823"/>
      <c r="D2463" s="823"/>
      <c r="E2463" s="823"/>
      <c r="F2463" s="823"/>
      <c r="G2463" s="823"/>
      <c r="H2463" s="823"/>
      <c r="I2463" s="823"/>
      <c r="J2463" s="823"/>
      <c r="K2463" s="823"/>
      <c r="L2463" s="823"/>
    </row>
    <row r="2464" spans="2:12" s="801" customFormat="1">
      <c r="B2464" s="823"/>
      <c r="C2464" s="823"/>
      <c r="D2464" s="823"/>
      <c r="E2464" s="823"/>
      <c r="F2464" s="823"/>
      <c r="G2464" s="823"/>
      <c r="H2464" s="823"/>
      <c r="I2464" s="823"/>
      <c r="J2464" s="823"/>
      <c r="K2464" s="823"/>
      <c r="L2464" s="823"/>
    </row>
    <row r="2465" spans="2:12" s="801" customFormat="1">
      <c r="B2465" s="823"/>
      <c r="C2465" s="823"/>
      <c r="D2465" s="823"/>
      <c r="E2465" s="823"/>
      <c r="F2465" s="823"/>
      <c r="G2465" s="823"/>
      <c r="H2465" s="823"/>
      <c r="I2465" s="823"/>
      <c r="J2465" s="823"/>
      <c r="K2465" s="823"/>
      <c r="L2465" s="823"/>
    </row>
    <row r="2466" spans="2:12" s="801" customFormat="1">
      <c r="B2466" s="823"/>
      <c r="C2466" s="823"/>
      <c r="D2466" s="823"/>
      <c r="E2466" s="823"/>
      <c r="F2466" s="823"/>
      <c r="G2466" s="823"/>
      <c r="H2466" s="823"/>
      <c r="I2466" s="823"/>
      <c r="J2466" s="823"/>
      <c r="K2466" s="823"/>
      <c r="L2466" s="823"/>
    </row>
    <row r="2467" spans="2:12" s="801" customFormat="1">
      <c r="B2467" s="823"/>
      <c r="C2467" s="823"/>
      <c r="D2467" s="823"/>
      <c r="E2467" s="823"/>
      <c r="F2467" s="823"/>
      <c r="G2467" s="823"/>
      <c r="H2467" s="823"/>
      <c r="I2467" s="823"/>
      <c r="J2467" s="823"/>
      <c r="K2467" s="823"/>
      <c r="L2467" s="823"/>
    </row>
    <row r="2468" spans="2:12" s="801" customFormat="1">
      <c r="B2468" s="823"/>
      <c r="C2468" s="823"/>
      <c r="D2468" s="823"/>
      <c r="E2468" s="823"/>
      <c r="F2468" s="823"/>
      <c r="G2468" s="823"/>
      <c r="H2468" s="823"/>
      <c r="I2468" s="823"/>
      <c r="J2468" s="823"/>
      <c r="K2468" s="823"/>
      <c r="L2468" s="823"/>
    </row>
    <row r="2469" spans="2:12" s="801" customFormat="1">
      <c r="B2469" s="823"/>
      <c r="C2469" s="823"/>
      <c r="D2469" s="823"/>
      <c r="E2469" s="823"/>
      <c r="F2469" s="823"/>
      <c r="G2469" s="823"/>
      <c r="H2469" s="823"/>
      <c r="I2469" s="823"/>
      <c r="J2469" s="823"/>
      <c r="K2469" s="823"/>
      <c r="L2469" s="823"/>
    </row>
    <row r="2470" spans="2:12" s="801" customFormat="1">
      <c r="B2470" s="823"/>
      <c r="C2470" s="823"/>
      <c r="D2470" s="823"/>
      <c r="E2470" s="823"/>
      <c r="F2470" s="823"/>
      <c r="G2470" s="823"/>
      <c r="H2470" s="823"/>
      <c r="I2470" s="823"/>
      <c r="J2470" s="823"/>
      <c r="K2470" s="823"/>
      <c r="L2470" s="823"/>
    </row>
    <row r="2471" spans="2:12" s="801" customFormat="1">
      <c r="B2471" s="823"/>
      <c r="C2471" s="823"/>
      <c r="D2471" s="823"/>
      <c r="E2471" s="823"/>
      <c r="F2471" s="823"/>
      <c r="G2471" s="823"/>
      <c r="H2471" s="823"/>
      <c r="I2471" s="823"/>
      <c r="J2471" s="823"/>
      <c r="K2471" s="823"/>
      <c r="L2471" s="823"/>
    </row>
    <row r="2472" spans="2:12" s="801" customFormat="1">
      <c r="B2472" s="823"/>
      <c r="C2472" s="823"/>
      <c r="D2472" s="823"/>
      <c r="E2472" s="823"/>
      <c r="F2472" s="823"/>
      <c r="G2472" s="823"/>
      <c r="H2472" s="823"/>
      <c r="I2472" s="823"/>
      <c r="J2472" s="823"/>
      <c r="K2472" s="823"/>
      <c r="L2472" s="823"/>
    </row>
    <row r="2473" spans="2:12" s="801" customFormat="1">
      <c r="B2473" s="823"/>
      <c r="C2473" s="823"/>
      <c r="D2473" s="823"/>
      <c r="E2473" s="823"/>
      <c r="F2473" s="823"/>
      <c r="G2473" s="823"/>
      <c r="H2473" s="823"/>
      <c r="I2473" s="823"/>
      <c r="J2473" s="823"/>
      <c r="K2473" s="823"/>
      <c r="L2473" s="823"/>
    </row>
    <row r="2474" spans="2:12" s="801" customFormat="1">
      <c r="B2474" s="823"/>
      <c r="C2474" s="823"/>
      <c r="D2474" s="823"/>
      <c r="E2474" s="823"/>
      <c r="F2474" s="823"/>
      <c r="G2474" s="823"/>
      <c r="H2474" s="823"/>
      <c r="I2474" s="823"/>
      <c r="J2474" s="823"/>
      <c r="K2474" s="823"/>
      <c r="L2474" s="823"/>
    </row>
    <row r="2475" spans="2:12" s="801" customFormat="1">
      <c r="B2475" s="823"/>
      <c r="C2475" s="823"/>
      <c r="D2475" s="823"/>
      <c r="E2475" s="823"/>
      <c r="F2475" s="823"/>
      <c r="G2475" s="823"/>
      <c r="H2475" s="823"/>
      <c r="I2475" s="823"/>
      <c r="J2475" s="823"/>
      <c r="K2475" s="823"/>
      <c r="L2475" s="823"/>
    </row>
    <row r="2476" spans="2:12" s="801" customFormat="1">
      <c r="B2476" s="823"/>
      <c r="C2476" s="823"/>
      <c r="D2476" s="823"/>
      <c r="E2476" s="823"/>
      <c r="F2476" s="823"/>
      <c r="G2476" s="823"/>
      <c r="H2476" s="823"/>
      <c r="I2476" s="823"/>
      <c r="J2476" s="823"/>
      <c r="K2476" s="823"/>
      <c r="L2476" s="823"/>
    </row>
    <row r="2477" spans="2:12" s="801" customFormat="1">
      <c r="B2477" s="823"/>
      <c r="C2477" s="823"/>
      <c r="D2477" s="823"/>
      <c r="E2477" s="823"/>
      <c r="F2477" s="823"/>
      <c r="G2477" s="823"/>
      <c r="H2477" s="823"/>
      <c r="I2477" s="823"/>
      <c r="J2477" s="823"/>
      <c r="K2477" s="823"/>
      <c r="L2477" s="823"/>
    </row>
    <row r="2478" spans="2:12" s="801" customFormat="1">
      <c r="B2478" s="823"/>
      <c r="C2478" s="823"/>
      <c r="D2478" s="823"/>
      <c r="E2478" s="823"/>
      <c r="F2478" s="823"/>
      <c r="G2478" s="823"/>
      <c r="H2478" s="823"/>
      <c r="I2478" s="823"/>
      <c r="J2478" s="823"/>
      <c r="K2478" s="823"/>
      <c r="L2478" s="823"/>
    </row>
    <row r="2479" spans="2:12" s="801" customFormat="1">
      <c r="B2479" s="823"/>
      <c r="C2479" s="823"/>
      <c r="D2479" s="823"/>
      <c r="E2479" s="823"/>
      <c r="F2479" s="823"/>
      <c r="G2479" s="823"/>
      <c r="H2479" s="823"/>
      <c r="I2479" s="823"/>
      <c r="J2479" s="823"/>
      <c r="K2479" s="823"/>
      <c r="L2479" s="823"/>
    </row>
    <row r="2480" spans="2:12" s="801" customFormat="1">
      <c r="B2480" s="823"/>
      <c r="C2480" s="823"/>
      <c r="D2480" s="823"/>
      <c r="E2480" s="823"/>
      <c r="F2480" s="823"/>
      <c r="G2480" s="823"/>
      <c r="H2480" s="823"/>
      <c r="I2480" s="823"/>
      <c r="J2480" s="823"/>
      <c r="K2480" s="823"/>
      <c r="L2480" s="823"/>
    </row>
    <row r="2481" spans="2:12" s="801" customFormat="1">
      <c r="B2481" s="823"/>
      <c r="C2481" s="823"/>
      <c r="D2481" s="823"/>
      <c r="E2481" s="823"/>
      <c r="F2481" s="823"/>
      <c r="G2481" s="823"/>
      <c r="H2481" s="823"/>
      <c r="I2481" s="823"/>
      <c r="J2481" s="823"/>
      <c r="K2481" s="823"/>
      <c r="L2481" s="823"/>
    </row>
    <row r="2482" spans="2:12" s="801" customFormat="1">
      <c r="B2482" s="823"/>
      <c r="C2482" s="823"/>
      <c r="D2482" s="823"/>
      <c r="E2482" s="823"/>
      <c r="F2482" s="823"/>
      <c r="G2482" s="823"/>
      <c r="H2482" s="823"/>
      <c r="I2482" s="823"/>
      <c r="J2482" s="823"/>
      <c r="K2482" s="823"/>
      <c r="L2482" s="823"/>
    </row>
    <row r="2483" spans="2:12" s="801" customFormat="1">
      <c r="B2483" s="823"/>
      <c r="C2483" s="823"/>
      <c r="D2483" s="823"/>
      <c r="E2483" s="823"/>
      <c r="F2483" s="823"/>
      <c r="G2483" s="823"/>
      <c r="H2483" s="823"/>
      <c r="I2483" s="823"/>
      <c r="J2483" s="823"/>
      <c r="K2483" s="823"/>
      <c r="L2483" s="823"/>
    </row>
    <row r="2484" spans="2:12" s="801" customFormat="1">
      <c r="B2484" s="823"/>
      <c r="C2484" s="823"/>
      <c r="D2484" s="823"/>
      <c r="E2484" s="823"/>
      <c r="F2484" s="823"/>
      <c r="G2484" s="823"/>
      <c r="H2484" s="823"/>
      <c r="I2484" s="823"/>
      <c r="J2484" s="823"/>
      <c r="K2484" s="823"/>
      <c r="L2484" s="823"/>
    </row>
    <row r="2485" spans="2:12" s="801" customFormat="1">
      <c r="B2485" s="823"/>
      <c r="C2485" s="823"/>
      <c r="D2485" s="823"/>
      <c r="E2485" s="823"/>
      <c r="F2485" s="823"/>
      <c r="G2485" s="823"/>
      <c r="H2485" s="823"/>
      <c r="I2485" s="823"/>
      <c r="J2485" s="823"/>
      <c r="K2485" s="823"/>
      <c r="L2485" s="823"/>
    </row>
    <row r="2486" spans="2:12" s="801" customFormat="1">
      <c r="B2486" s="823"/>
      <c r="C2486" s="823"/>
      <c r="D2486" s="823"/>
      <c r="E2486" s="823"/>
      <c r="F2486" s="823"/>
      <c r="G2486" s="823"/>
      <c r="H2486" s="823"/>
      <c r="I2486" s="823"/>
      <c r="J2486" s="823"/>
      <c r="K2486" s="823"/>
      <c r="L2486" s="823"/>
    </row>
    <row r="2487" spans="2:12" s="801" customFormat="1">
      <c r="B2487" s="823"/>
      <c r="C2487" s="823"/>
      <c r="D2487" s="823"/>
      <c r="E2487" s="823"/>
      <c r="F2487" s="823"/>
      <c r="G2487" s="823"/>
      <c r="H2487" s="823"/>
      <c r="I2487" s="823"/>
      <c r="J2487" s="823"/>
      <c r="K2487" s="823"/>
      <c r="L2487" s="823"/>
    </row>
    <row r="2488" spans="2:12" s="801" customFormat="1">
      <c r="B2488" s="823"/>
      <c r="C2488" s="823"/>
      <c r="D2488" s="823"/>
      <c r="E2488" s="823"/>
      <c r="F2488" s="823"/>
      <c r="G2488" s="823"/>
      <c r="H2488" s="823"/>
      <c r="I2488" s="823"/>
      <c r="J2488" s="823"/>
      <c r="K2488" s="823"/>
      <c r="L2488" s="823"/>
    </row>
    <row r="2489" spans="2:12" s="801" customFormat="1">
      <c r="B2489" s="823"/>
      <c r="C2489" s="823"/>
      <c r="D2489" s="823"/>
      <c r="E2489" s="823"/>
      <c r="F2489" s="823"/>
      <c r="G2489" s="823"/>
      <c r="H2489" s="823"/>
      <c r="I2489" s="823"/>
      <c r="J2489" s="823"/>
      <c r="K2489" s="823"/>
      <c r="L2489" s="823"/>
    </row>
    <row r="2490" spans="2:12" s="801" customFormat="1">
      <c r="B2490" s="823"/>
      <c r="C2490" s="823"/>
      <c r="D2490" s="823"/>
      <c r="E2490" s="823"/>
      <c r="F2490" s="823"/>
      <c r="G2490" s="823"/>
      <c r="H2490" s="823"/>
      <c r="I2490" s="823"/>
      <c r="J2490" s="823"/>
      <c r="K2490" s="823"/>
      <c r="L2490" s="823"/>
    </row>
    <row r="2491" spans="2:12" s="801" customFormat="1">
      <c r="B2491" s="823"/>
      <c r="C2491" s="823"/>
      <c r="D2491" s="823"/>
      <c r="E2491" s="823"/>
      <c r="F2491" s="823"/>
      <c r="G2491" s="823"/>
      <c r="H2491" s="823"/>
      <c r="I2491" s="823"/>
      <c r="J2491" s="823"/>
      <c r="K2491" s="823"/>
      <c r="L2491" s="823"/>
    </row>
    <row r="2492" spans="2:12" s="801" customFormat="1">
      <c r="B2492" s="823"/>
      <c r="C2492" s="823"/>
      <c r="D2492" s="823"/>
      <c r="E2492" s="823"/>
      <c r="F2492" s="823"/>
      <c r="G2492" s="823"/>
      <c r="H2492" s="823"/>
      <c r="I2492" s="823"/>
      <c r="J2492" s="823"/>
      <c r="K2492" s="823"/>
      <c r="L2492" s="823"/>
    </row>
    <row r="2493" spans="2:12" s="801" customFormat="1">
      <c r="B2493" s="823"/>
      <c r="C2493" s="823"/>
      <c r="D2493" s="823"/>
      <c r="E2493" s="823"/>
      <c r="F2493" s="823"/>
      <c r="G2493" s="823"/>
      <c r="H2493" s="823"/>
      <c r="I2493" s="823"/>
      <c r="J2493" s="823"/>
      <c r="K2493" s="823"/>
      <c r="L2493" s="823"/>
    </row>
    <row r="2494" spans="2:12" s="801" customFormat="1">
      <c r="B2494" s="823"/>
      <c r="C2494" s="823"/>
      <c r="D2494" s="823"/>
      <c r="E2494" s="823"/>
      <c r="F2494" s="823"/>
      <c r="G2494" s="823"/>
      <c r="H2494" s="823"/>
      <c r="I2494" s="823"/>
      <c r="J2494" s="823"/>
      <c r="K2494" s="823"/>
      <c r="L2494" s="823"/>
    </row>
    <row r="2495" spans="2:12" s="801" customFormat="1">
      <c r="B2495" s="823"/>
      <c r="C2495" s="823"/>
      <c r="D2495" s="823"/>
      <c r="E2495" s="823"/>
      <c r="F2495" s="823"/>
      <c r="G2495" s="823"/>
      <c r="H2495" s="823"/>
      <c r="I2495" s="823"/>
      <c r="J2495" s="823"/>
      <c r="K2495" s="823"/>
      <c r="L2495" s="823"/>
    </row>
    <row r="2496" spans="2:12" s="801" customFormat="1">
      <c r="B2496" s="823"/>
      <c r="C2496" s="823"/>
      <c r="D2496" s="823"/>
      <c r="E2496" s="823"/>
      <c r="F2496" s="823"/>
      <c r="G2496" s="823"/>
      <c r="H2496" s="823"/>
      <c r="I2496" s="823"/>
      <c r="J2496" s="823"/>
      <c r="K2496" s="823"/>
      <c r="L2496" s="823"/>
    </row>
    <row r="2497" spans="2:12" s="801" customFormat="1">
      <c r="B2497" s="823"/>
      <c r="C2497" s="823"/>
      <c r="D2497" s="823"/>
      <c r="E2497" s="823"/>
      <c r="F2497" s="823"/>
      <c r="G2497" s="823"/>
      <c r="H2497" s="823"/>
      <c r="I2497" s="823"/>
      <c r="J2497" s="823"/>
      <c r="K2497" s="823"/>
      <c r="L2497" s="823"/>
    </row>
    <row r="2498" spans="2:12" s="801" customFormat="1">
      <c r="B2498" s="823"/>
      <c r="C2498" s="823"/>
      <c r="D2498" s="823"/>
      <c r="E2498" s="823"/>
      <c r="F2498" s="823"/>
      <c r="G2498" s="823"/>
      <c r="H2498" s="823"/>
      <c r="I2498" s="823"/>
      <c r="J2498" s="823"/>
      <c r="K2498" s="823"/>
      <c r="L2498" s="823"/>
    </row>
    <row r="2499" spans="2:12" s="801" customFormat="1">
      <c r="B2499" s="823"/>
      <c r="C2499" s="823"/>
      <c r="D2499" s="823"/>
      <c r="E2499" s="823"/>
      <c r="F2499" s="823"/>
      <c r="G2499" s="823"/>
      <c r="H2499" s="823"/>
      <c r="I2499" s="823"/>
      <c r="J2499" s="823"/>
      <c r="K2499" s="823"/>
      <c r="L2499" s="823"/>
    </row>
    <row r="2500" spans="2:12" s="801" customFormat="1">
      <c r="B2500" s="823"/>
      <c r="C2500" s="823"/>
      <c r="D2500" s="823"/>
      <c r="E2500" s="823"/>
      <c r="F2500" s="823"/>
      <c r="G2500" s="823"/>
      <c r="H2500" s="823"/>
      <c r="I2500" s="823"/>
      <c r="J2500" s="823"/>
      <c r="K2500" s="823"/>
      <c r="L2500" s="823"/>
    </row>
    <row r="2501" spans="2:12" s="801" customFormat="1">
      <c r="B2501" s="823"/>
      <c r="C2501" s="823"/>
      <c r="D2501" s="823"/>
      <c r="E2501" s="823"/>
      <c r="F2501" s="823"/>
      <c r="G2501" s="823"/>
      <c r="H2501" s="823"/>
      <c r="I2501" s="823"/>
      <c r="J2501" s="823"/>
      <c r="K2501" s="823"/>
      <c r="L2501" s="823"/>
    </row>
    <row r="2502" spans="2:12" s="801" customFormat="1">
      <c r="B2502" s="823"/>
      <c r="C2502" s="823"/>
      <c r="D2502" s="823"/>
      <c r="E2502" s="823"/>
      <c r="F2502" s="823"/>
      <c r="G2502" s="823"/>
      <c r="H2502" s="823"/>
      <c r="I2502" s="823"/>
      <c r="J2502" s="823"/>
      <c r="K2502" s="823"/>
      <c r="L2502" s="823"/>
    </row>
    <row r="2503" spans="2:12" s="801" customFormat="1">
      <c r="B2503" s="823"/>
      <c r="C2503" s="823"/>
      <c r="D2503" s="823"/>
      <c r="E2503" s="823"/>
      <c r="F2503" s="823"/>
      <c r="G2503" s="823"/>
      <c r="H2503" s="823"/>
      <c r="I2503" s="823"/>
      <c r="J2503" s="823"/>
      <c r="K2503" s="823"/>
      <c r="L2503" s="823"/>
    </row>
    <row r="2504" spans="2:12" s="801" customFormat="1">
      <c r="B2504" s="823"/>
      <c r="C2504" s="823"/>
      <c r="D2504" s="823"/>
      <c r="E2504" s="823"/>
      <c r="F2504" s="823"/>
      <c r="G2504" s="823"/>
      <c r="H2504" s="823"/>
      <c r="I2504" s="823"/>
      <c r="J2504" s="823"/>
      <c r="K2504" s="823"/>
      <c r="L2504" s="823"/>
    </row>
    <row r="2505" spans="2:12" s="801" customFormat="1">
      <c r="B2505" s="823"/>
      <c r="C2505" s="823"/>
      <c r="D2505" s="823"/>
      <c r="E2505" s="823"/>
      <c r="F2505" s="823"/>
      <c r="G2505" s="823"/>
      <c r="H2505" s="823"/>
      <c r="I2505" s="823"/>
      <c r="J2505" s="823"/>
      <c r="K2505" s="823"/>
      <c r="L2505" s="823"/>
    </row>
    <row r="2506" spans="2:12" s="801" customFormat="1">
      <c r="B2506" s="823"/>
      <c r="C2506" s="823"/>
      <c r="D2506" s="823"/>
      <c r="E2506" s="823"/>
      <c r="F2506" s="823"/>
      <c r="G2506" s="823"/>
      <c r="H2506" s="823"/>
      <c r="I2506" s="823"/>
      <c r="J2506" s="823"/>
      <c r="K2506" s="823"/>
      <c r="L2506" s="823"/>
    </row>
    <row r="2507" spans="2:12" s="801" customFormat="1">
      <c r="B2507" s="823"/>
      <c r="C2507" s="823"/>
      <c r="D2507" s="823"/>
      <c r="E2507" s="823"/>
      <c r="F2507" s="823"/>
      <c r="G2507" s="823"/>
      <c r="H2507" s="823"/>
      <c r="I2507" s="823"/>
      <c r="J2507" s="823"/>
      <c r="K2507" s="823"/>
      <c r="L2507" s="823"/>
    </row>
    <row r="2508" spans="2:12" s="801" customFormat="1">
      <c r="B2508" s="823"/>
      <c r="C2508" s="823"/>
      <c r="D2508" s="823"/>
      <c r="E2508" s="823"/>
      <c r="F2508" s="823"/>
      <c r="G2508" s="823"/>
      <c r="H2508" s="823"/>
      <c r="I2508" s="823"/>
      <c r="J2508" s="823"/>
      <c r="K2508" s="823"/>
      <c r="L2508" s="823"/>
    </row>
    <row r="2509" spans="2:12" s="801" customFormat="1">
      <c r="B2509" s="823"/>
      <c r="C2509" s="823"/>
      <c r="D2509" s="823"/>
      <c r="E2509" s="823"/>
      <c r="F2509" s="823"/>
      <c r="G2509" s="823"/>
      <c r="H2509" s="823"/>
      <c r="I2509" s="823"/>
      <c r="J2509" s="823"/>
      <c r="K2509" s="823"/>
      <c r="L2509" s="823"/>
    </row>
    <row r="2510" spans="2:12" s="801" customFormat="1">
      <c r="B2510" s="823"/>
      <c r="C2510" s="823"/>
      <c r="D2510" s="823"/>
      <c r="E2510" s="823"/>
      <c r="F2510" s="823"/>
      <c r="G2510" s="823"/>
      <c r="H2510" s="823"/>
      <c r="I2510" s="823"/>
      <c r="J2510" s="823"/>
      <c r="K2510" s="823"/>
      <c r="L2510" s="823"/>
    </row>
    <row r="2511" spans="2:12" s="801" customFormat="1">
      <c r="B2511" s="823"/>
      <c r="C2511" s="823"/>
      <c r="D2511" s="823"/>
      <c r="E2511" s="823"/>
      <c r="F2511" s="823"/>
      <c r="G2511" s="823"/>
      <c r="H2511" s="823"/>
      <c r="I2511" s="823"/>
      <c r="J2511" s="823"/>
      <c r="K2511" s="823"/>
      <c r="L2511" s="823"/>
    </row>
    <row r="2512" spans="2:12" s="801" customFormat="1">
      <c r="B2512" s="823"/>
      <c r="C2512" s="823"/>
      <c r="D2512" s="823"/>
      <c r="E2512" s="823"/>
      <c r="F2512" s="823"/>
      <c r="G2512" s="823"/>
      <c r="H2512" s="823"/>
      <c r="I2512" s="823"/>
      <c r="J2512" s="823"/>
      <c r="K2512" s="823"/>
      <c r="L2512" s="823"/>
    </row>
    <row r="2513" spans="2:12" s="801" customFormat="1">
      <c r="B2513" s="823"/>
      <c r="C2513" s="823"/>
      <c r="D2513" s="823"/>
      <c r="E2513" s="823"/>
      <c r="F2513" s="823"/>
      <c r="G2513" s="823"/>
      <c r="H2513" s="823"/>
      <c r="I2513" s="823"/>
      <c r="J2513" s="823"/>
      <c r="K2513" s="823"/>
      <c r="L2513" s="823"/>
    </row>
    <row r="2514" spans="2:12" s="801" customFormat="1">
      <c r="B2514" s="823"/>
      <c r="C2514" s="823"/>
      <c r="D2514" s="823"/>
      <c r="E2514" s="823"/>
      <c r="F2514" s="823"/>
      <c r="G2514" s="823"/>
      <c r="H2514" s="823"/>
      <c r="I2514" s="823"/>
      <c r="J2514" s="823"/>
      <c r="K2514" s="823"/>
      <c r="L2514" s="823"/>
    </row>
    <row r="2515" spans="2:12" s="801" customFormat="1">
      <c r="B2515" s="823"/>
      <c r="C2515" s="823"/>
      <c r="D2515" s="823"/>
      <c r="E2515" s="823"/>
      <c r="F2515" s="823"/>
      <c r="G2515" s="823"/>
      <c r="H2515" s="823"/>
      <c r="I2515" s="823"/>
      <c r="J2515" s="823"/>
      <c r="K2515" s="823"/>
      <c r="L2515" s="823"/>
    </row>
    <row r="2516" spans="2:12" s="801" customFormat="1">
      <c r="B2516" s="823"/>
      <c r="C2516" s="823"/>
      <c r="D2516" s="823"/>
      <c r="E2516" s="823"/>
      <c r="F2516" s="823"/>
      <c r="G2516" s="823"/>
      <c r="H2516" s="823"/>
      <c r="I2516" s="823"/>
      <c r="J2516" s="823"/>
      <c r="K2516" s="823"/>
      <c r="L2516" s="823"/>
    </row>
    <row r="2517" spans="2:12" s="801" customFormat="1">
      <c r="B2517" s="823"/>
      <c r="C2517" s="823"/>
      <c r="D2517" s="823"/>
      <c r="E2517" s="823"/>
      <c r="F2517" s="823"/>
      <c r="G2517" s="823"/>
      <c r="H2517" s="823"/>
      <c r="I2517" s="823"/>
      <c r="J2517" s="823"/>
      <c r="K2517" s="823"/>
      <c r="L2517" s="823"/>
    </row>
    <row r="2518" spans="2:12" s="801" customFormat="1">
      <c r="B2518" s="823"/>
      <c r="C2518" s="823"/>
      <c r="D2518" s="823"/>
      <c r="E2518" s="823"/>
      <c r="F2518" s="823"/>
      <c r="G2518" s="823"/>
      <c r="H2518" s="823"/>
      <c r="I2518" s="823"/>
      <c r="J2518" s="823"/>
      <c r="K2518" s="823"/>
      <c r="L2518" s="823"/>
    </row>
    <row r="2519" spans="2:12" s="801" customFormat="1">
      <c r="B2519" s="823"/>
      <c r="C2519" s="823"/>
      <c r="D2519" s="823"/>
      <c r="E2519" s="823"/>
      <c r="F2519" s="823"/>
      <c r="G2519" s="823"/>
      <c r="H2519" s="823"/>
      <c r="I2519" s="823"/>
      <c r="J2519" s="823"/>
      <c r="K2519" s="823"/>
      <c r="L2519" s="823"/>
    </row>
    <row r="2520" spans="2:12" s="801" customFormat="1">
      <c r="B2520" s="823"/>
      <c r="C2520" s="823"/>
      <c r="D2520" s="823"/>
      <c r="E2520" s="823"/>
      <c r="F2520" s="823"/>
      <c r="G2520" s="823"/>
      <c r="H2520" s="823"/>
      <c r="I2520" s="823"/>
      <c r="J2520" s="823"/>
      <c r="K2520" s="823"/>
      <c r="L2520" s="823"/>
    </row>
    <row r="2521" spans="2:12" s="801" customFormat="1">
      <c r="B2521" s="823"/>
      <c r="C2521" s="823"/>
      <c r="D2521" s="823"/>
      <c r="E2521" s="823"/>
      <c r="F2521" s="823"/>
      <c r="G2521" s="823"/>
      <c r="H2521" s="823"/>
      <c r="I2521" s="823"/>
      <c r="J2521" s="823"/>
      <c r="K2521" s="823"/>
      <c r="L2521" s="823"/>
    </row>
    <row r="2522" spans="2:12" s="801" customFormat="1">
      <c r="B2522" s="823"/>
      <c r="C2522" s="823"/>
      <c r="D2522" s="823"/>
      <c r="E2522" s="823"/>
      <c r="F2522" s="823"/>
      <c r="G2522" s="823"/>
      <c r="H2522" s="823"/>
      <c r="I2522" s="823"/>
      <c r="J2522" s="823"/>
      <c r="K2522" s="823"/>
      <c r="L2522" s="823"/>
    </row>
    <row r="2523" spans="2:12" s="801" customFormat="1">
      <c r="B2523" s="823"/>
      <c r="C2523" s="823"/>
      <c r="D2523" s="823"/>
      <c r="E2523" s="823"/>
      <c r="F2523" s="823"/>
      <c r="G2523" s="823"/>
      <c r="H2523" s="823"/>
      <c r="I2523" s="823"/>
      <c r="J2523" s="823"/>
      <c r="K2523" s="823"/>
      <c r="L2523" s="823"/>
    </row>
    <row r="2524" spans="2:12" s="801" customFormat="1">
      <c r="B2524" s="823"/>
      <c r="C2524" s="823"/>
      <c r="D2524" s="823"/>
      <c r="E2524" s="823"/>
      <c r="F2524" s="823"/>
      <c r="G2524" s="823"/>
      <c r="H2524" s="823"/>
      <c r="I2524" s="823"/>
      <c r="J2524" s="823"/>
      <c r="K2524" s="823"/>
      <c r="L2524" s="823"/>
    </row>
    <row r="2525" spans="2:12" s="801" customFormat="1">
      <c r="B2525" s="823"/>
      <c r="C2525" s="823"/>
      <c r="D2525" s="823"/>
      <c r="E2525" s="823"/>
      <c r="F2525" s="823"/>
      <c r="G2525" s="823"/>
      <c r="H2525" s="823"/>
      <c r="I2525" s="823"/>
      <c r="J2525" s="823"/>
      <c r="K2525" s="823"/>
      <c r="L2525" s="823"/>
    </row>
    <row r="2526" spans="2:12" s="801" customFormat="1">
      <c r="B2526" s="823"/>
      <c r="C2526" s="823"/>
      <c r="D2526" s="823"/>
      <c r="E2526" s="823"/>
      <c r="F2526" s="823"/>
      <c r="G2526" s="823"/>
      <c r="H2526" s="823"/>
      <c r="I2526" s="823"/>
      <c r="J2526" s="823"/>
      <c r="K2526" s="823"/>
      <c r="L2526" s="823"/>
    </row>
    <row r="2527" spans="2:12" s="801" customFormat="1">
      <c r="B2527" s="823"/>
      <c r="C2527" s="823"/>
      <c r="D2527" s="823"/>
      <c r="E2527" s="823"/>
      <c r="F2527" s="823"/>
      <c r="G2527" s="823"/>
      <c r="H2527" s="823"/>
      <c r="I2527" s="823"/>
      <c r="J2527" s="823"/>
      <c r="K2527" s="823"/>
      <c r="L2527" s="823"/>
    </row>
    <row r="2528" spans="2:12" s="801" customFormat="1">
      <c r="B2528" s="823"/>
      <c r="C2528" s="823"/>
      <c r="D2528" s="823"/>
      <c r="E2528" s="823"/>
      <c r="F2528" s="823"/>
      <c r="G2528" s="823"/>
      <c r="H2528" s="823"/>
      <c r="I2528" s="823"/>
      <c r="J2528" s="823"/>
      <c r="K2528" s="823"/>
      <c r="L2528" s="823"/>
    </row>
    <row r="2529" spans="2:12" s="801" customFormat="1">
      <c r="B2529" s="823"/>
      <c r="C2529" s="823"/>
      <c r="D2529" s="823"/>
      <c r="E2529" s="823"/>
      <c r="F2529" s="823"/>
      <c r="G2529" s="823"/>
      <c r="H2529" s="823"/>
      <c r="I2529" s="823"/>
      <c r="J2529" s="823"/>
      <c r="K2529" s="823"/>
      <c r="L2529" s="823"/>
    </row>
    <row r="2530" spans="2:12" s="801" customFormat="1">
      <c r="B2530" s="823"/>
      <c r="C2530" s="823"/>
      <c r="D2530" s="823"/>
      <c r="E2530" s="823"/>
      <c r="F2530" s="823"/>
      <c r="G2530" s="823"/>
      <c r="H2530" s="823"/>
      <c r="I2530" s="823"/>
      <c r="J2530" s="823"/>
      <c r="K2530" s="823"/>
      <c r="L2530" s="823"/>
    </row>
    <row r="2531" spans="2:12" s="801" customFormat="1">
      <c r="B2531" s="823"/>
      <c r="C2531" s="823"/>
      <c r="D2531" s="823"/>
      <c r="E2531" s="823"/>
      <c r="F2531" s="823"/>
      <c r="G2531" s="823"/>
      <c r="H2531" s="823"/>
      <c r="I2531" s="823"/>
      <c r="J2531" s="823"/>
      <c r="K2531" s="823"/>
      <c r="L2531" s="823"/>
    </row>
    <row r="2532" spans="2:12" s="801" customFormat="1">
      <c r="B2532" s="823"/>
      <c r="C2532" s="823"/>
      <c r="D2532" s="823"/>
      <c r="E2532" s="823"/>
      <c r="F2532" s="823"/>
      <c r="G2532" s="823"/>
      <c r="H2532" s="823"/>
      <c r="I2532" s="823"/>
      <c r="J2532" s="823"/>
      <c r="K2532" s="823"/>
      <c r="L2532" s="823"/>
    </row>
    <row r="2533" spans="2:12" s="801" customFormat="1">
      <c r="B2533" s="823"/>
      <c r="C2533" s="823"/>
      <c r="D2533" s="823"/>
      <c r="E2533" s="823"/>
      <c r="F2533" s="823"/>
      <c r="G2533" s="823"/>
      <c r="H2533" s="823"/>
      <c r="I2533" s="823"/>
      <c r="J2533" s="823"/>
      <c r="K2533" s="823"/>
      <c r="L2533" s="823"/>
    </row>
    <row r="2534" spans="2:12" s="801" customFormat="1">
      <c r="B2534" s="823"/>
      <c r="C2534" s="823"/>
      <c r="D2534" s="823"/>
      <c r="E2534" s="823"/>
      <c r="F2534" s="823"/>
      <c r="G2534" s="823"/>
      <c r="H2534" s="823"/>
      <c r="I2534" s="823"/>
      <c r="J2534" s="823"/>
      <c r="K2534" s="823"/>
      <c r="L2534" s="823"/>
    </row>
    <row r="2535" spans="2:12" s="801" customFormat="1">
      <c r="B2535" s="823"/>
      <c r="C2535" s="823"/>
      <c r="D2535" s="823"/>
      <c r="E2535" s="823"/>
      <c r="F2535" s="823"/>
      <c r="G2535" s="823"/>
      <c r="H2535" s="823"/>
      <c r="I2535" s="823"/>
      <c r="J2535" s="823"/>
      <c r="K2535" s="823"/>
      <c r="L2535" s="823"/>
    </row>
    <row r="2536" spans="2:12" s="801" customFormat="1">
      <c r="B2536" s="823"/>
      <c r="C2536" s="823"/>
      <c r="D2536" s="823"/>
      <c r="E2536" s="823"/>
      <c r="F2536" s="823"/>
      <c r="G2536" s="823"/>
      <c r="H2536" s="823"/>
      <c r="I2536" s="823"/>
      <c r="J2536" s="823"/>
      <c r="K2536" s="823"/>
      <c r="L2536" s="823"/>
    </row>
    <row r="2537" spans="2:12" s="801" customFormat="1">
      <c r="B2537" s="823"/>
      <c r="C2537" s="823"/>
      <c r="D2537" s="823"/>
      <c r="E2537" s="823"/>
      <c r="F2537" s="823"/>
      <c r="G2537" s="823"/>
      <c r="H2537" s="823"/>
      <c r="I2537" s="823"/>
      <c r="J2537" s="823"/>
      <c r="K2537" s="823"/>
      <c r="L2537" s="823"/>
    </row>
    <row r="2538" spans="2:12" s="801" customFormat="1">
      <c r="B2538" s="823"/>
      <c r="C2538" s="823"/>
      <c r="D2538" s="823"/>
      <c r="E2538" s="823"/>
      <c r="F2538" s="823"/>
      <c r="G2538" s="823"/>
      <c r="H2538" s="823"/>
      <c r="I2538" s="823"/>
      <c r="J2538" s="823"/>
      <c r="K2538" s="823"/>
      <c r="L2538" s="823"/>
    </row>
    <row r="2539" spans="2:12" s="801" customFormat="1">
      <c r="B2539" s="823"/>
      <c r="C2539" s="823"/>
      <c r="D2539" s="823"/>
      <c r="E2539" s="823"/>
      <c r="F2539" s="823"/>
      <c r="G2539" s="823"/>
      <c r="H2539" s="823"/>
      <c r="I2539" s="823"/>
      <c r="J2539" s="823"/>
      <c r="K2539" s="823"/>
      <c r="L2539" s="823"/>
    </row>
    <row r="2540" spans="2:12" s="801" customFormat="1">
      <c r="B2540" s="823"/>
      <c r="C2540" s="823"/>
      <c r="D2540" s="823"/>
      <c r="E2540" s="823"/>
      <c r="F2540" s="823"/>
      <c r="G2540" s="823"/>
      <c r="H2540" s="823"/>
      <c r="I2540" s="823"/>
      <c r="J2540" s="823"/>
      <c r="K2540" s="823"/>
      <c r="L2540" s="823"/>
    </row>
    <row r="2541" spans="2:12" s="801" customFormat="1">
      <c r="B2541" s="823"/>
      <c r="C2541" s="823"/>
      <c r="D2541" s="823"/>
      <c r="E2541" s="823"/>
      <c r="F2541" s="823"/>
      <c r="G2541" s="823"/>
      <c r="H2541" s="823"/>
      <c r="I2541" s="823"/>
      <c r="J2541" s="823"/>
      <c r="K2541" s="823"/>
      <c r="L2541" s="823"/>
    </row>
    <row r="2542" spans="2:12" s="801" customFormat="1">
      <c r="B2542" s="823"/>
      <c r="C2542" s="823"/>
      <c r="D2542" s="823"/>
      <c r="E2542" s="823"/>
      <c r="F2542" s="823"/>
      <c r="G2542" s="823"/>
      <c r="H2542" s="823"/>
      <c r="I2542" s="823"/>
      <c r="J2542" s="823"/>
      <c r="K2542" s="823"/>
      <c r="L2542" s="823"/>
    </row>
    <row r="2543" spans="2:12" s="801" customFormat="1">
      <c r="B2543" s="823"/>
      <c r="C2543" s="823"/>
      <c r="D2543" s="823"/>
      <c r="E2543" s="823"/>
      <c r="F2543" s="823"/>
      <c r="G2543" s="823"/>
      <c r="H2543" s="823"/>
      <c r="I2543" s="823"/>
      <c r="J2543" s="823"/>
      <c r="K2543" s="823"/>
      <c r="L2543" s="823"/>
    </row>
    <row r="2544" spans="2:12" s="801" customFormat="1">
      <c r="B2544" s="823"/>
      <c r="C2544" s="823"/>
      <c r="D2544" s="823"/>
      <c r="E2544" s="823"/>
      <c r="F2544" s="823"/>
      <c r="G2544" s="823"/>
      <c r="H2544" s="823"/>
      <c r="I2544" s="823"/>
      <c r="J2544" s="823"/>
      <c r="K2544" s="823"/>
      <c r="L2544" s="823"/>
    </row>
    <row r="2545" spans="2:12" s="801" customFormat="1">
      <c r="B2545" s="823"/>
      <c r="C2545" s="823"/>
      <c r="D2545" s="823"/>
      <c r="E2545" s="823"/>
      <c r="F2545" s="823"/>
      <c r="G2545" s="823"/>
      <c r="H2545" s="823"/>
      <c r="I2545" s="823"/>
      <c r="J2545" s="823"/>
      <c r="K2545" s="823"/>
      <c r="L2545" s="823"/>
    </row>
    <row r="2546" spans="2:12" s="801" customFormat="1">
      <c r="B2546" s="823"/>
      <c r="C2546" s="823"/>
      <c r="D2546" s="823"/>
      <c r="E2546" s="823"/>
      <c r="F2546" s="823"/>
      <c r="G2546" s="823"/>
      <c r="H2546" s="823"/>
      <c r="I2546" s="823"/>
      <c r="J2546" s="823"/>
      <c r="K2546" s="823"/>
      <c r="L2546" s="823"/>
    </row>
    <row r="2547" spans="2:12" s="801" customFormat="1">
      <c r="B2547" s="823"/>
      <c r="C2547" s="823"/>
      <c r="D2547" s="823"/>
      <c r="E2547" s="823"/>
      <c r="F2547" s="823"/>
      <c r="G2547" s="823"/>
      <c r="H2547" s="823"/>
      <c r="I2547" s="823"/>
      <c r="J2547" s="823"/>
      <c r="K2547" s="823"/>
      <c r="L2547" s="823"/>
    </row>
    <row r="2548" spans="2:12" s="801" customFormat="1">
      <c r="B2548" s="823"/>
      <c r="C2548" s="823"/>
      <c r="D2548" s="823"/>
      <c r="E2548" s="823"/>
      <c r="F2548" s="823"/>
      <c r="G2548" s="823"/>
      <c r="H2548" s="823"/>
      <c r="I2548" s="823"/>
      <c r="J2548" s="823"/>
      <c r="K2548" s="823"/>
      <c r="L2548" s="823"/>
    </row>
    <row r="2549" spans="2:12" s="801" customFormat="1">
      <c r="B2549" s="823"/>
      <c r="C2549" s="823"/>
      <c r="D2549" s="823"/>
      <c r="E2549" s="823"/>
      <c r="F2549" s="823"/>
      <c r="G2549" s="823"/>
      <c r="H2549" s="823"/>
      <c r="I2549" s="823"/>
      <c r="J2549" s="823"/>
      <c r="K2549" s="823"/>
      <c r="L2549" s="823"/>
    </row>
    <row r="2550" spans="2:12" s="801" customFormat="1">
      <c r="B2550" s="823"/>
      <c r="C2550" s="823"/>
      <c r="D2550" s="823"/>
      <c r="E2550" s="823"/>
      <c r="F2550" s="823"/>
      <c r="G2550" s="823"/>
      <c r="H2550" s="823"/>
      <c r="I2550" s="823"/>
      <c r="J2550" s="823"/>
      <c r="K2550" s="823"/>
      <c r="L2550" s="823"/>
    </row>
    <row r="2551" spans="2:12" s="801" customFormat="1">
      <c r="B2551" s="823"/>
      <c r="C2551" s="823"/>
      <c r="D2551" s="823"/>
      <c r="E2551" s="823"/>
      <c r="F2551" s="823"/>
      <c r="G2551" s="823"/>
      <c r="H2551" s="823"/>
      <c r="I2551" s="823"/>
      <c r="J2551" s="823"/>
      <c r="K2551" s="823"/>
      <c r="L2551" s="823"/>
    </row>
    <row r="2552" spans="2:12" s="801" customFormat="1">
      <c r="B2552" s="823"/>
      <c r="C2552" s="823"/>
      <c r="D2552" s="823"/>
      <c r="E2552" s="823"/>
      <c r="F2552" s="823"/>
      <c r="G2552" s="823"/>
      <c r="H2552" s="823"/>
      <c r="I2552" s="823"/>
      <c r="J2552" s="823"/>
      <c r="K2552" s="823"/>
      <c r="L2552" s="823"/>
    </row>
    <row r="2553" spans="2:12" s="801" customFormat="1">
      <c r="B2553" s="823"/>
      <c r="C2553" s="823"/>
      <c r="D2553" s="823"/>
      <c r="E2553" s="823"/>
      <c r="F2553" s="823"/>
      <c r="G2553" s="823"/>
      <c r="H2553" s="823"/>
      <c r="I2553" s="823"/>
      <c r="J2553" s="823"/>
      <c r="K2553" s="823"/>
      <c r="L2553" s="823"/>
    </row>
    <row r="2554" spans="2:12" s="801" customFormat="1">
      <c r="B2554" s="823"/>
      <c r="C2554" s="823"/>
      <c r="D2554" s="823"/>
      <c r="E2554" s="823"/>
      <c r="F2554" s="823"/>
      <c r="G2554" s="823"/>
      <c r="H2554" s="823"/>
      <c r="I2554" s="823"/>
      <c r="J2554" s="823"/>
      <c r="K2554" s="823"/>
      <c r="L2554" s="823"/>
    </row>
    <row r="2555" spans="2:12" s="801" customFormat="1">
      <c r="B2555" s="823"/>
      <c r="C2555" s="823"/>
      <c r="D2555" s="823"/>
      <c r="E2555" s="823"/>
      <c r="F2555" s="823"/>
      <c r="G2555" s="823"/>
      <c r="H2555" s="823"/>
      <c r="I2555" s="823"/>
      <c r="J2555" s="823"/>
      <c r="K2555" s="823"/>
      <c r="L2555" s="823"/>
    </row>
    <row r="2556" spans="2:12" s="801" customFormat="1">
      <c r="B2556" s="823"/>
      <c r="C2556" s="823"/>
      <c r="D2556" s="823"/>
      <c r="E2556" s="823"/>
      <c r="F2556" s="823"/>
      <c r="G2556" s="823"/>
      <c r="H2556" s="823"/>
      <c r="I2556" s="823"/>
      <c r="J2556" s="823"/>
      <c r="K2556" s="823"/>
      <c r="L2556" s="823"/>
    </row>
    <row r="2557" spans="2:12" s="801" customFormat="1">
      <c r="B2557" s="823"/>
      <c r="C2557" s="823"/>
      <c r="D2557" s="823"/>
      <c r="E2557" s="823"/>
      <c r="F2557" s="823"/>
      <c r="G2557" s="823"/>
      <c r="H2557" s="823"/>
      <c r="I2557" s="823"/>
      <c r="J2557" s="823"/>
      <c r="K2557" s="823"/>
      <c r="L2557" s="823"/>
    </row>
    <row r="2558" spans="2:12" s="801" customFormat="1">
      <c r="B2558" s="823"/>
      <c r="C2558" s="823"/>
      <c r="D2558" s="823"/>
      <c r="E2558" s="823"/>
      <c r="F2558" s="823"/>
      <c r="G2558" s="823"/>
      <c r="H2558" s="823"/>
      <c r="I2558" s="823"/>
      <c r="J2558" s="823"/>
      <c r="K2558" s="823"/>
      <c r="L2558" s="823"/>
    </row>
    <row r="2559" spans="2:12" s="801" customFormat="1">
      <c r="B2559" s="823"/>
      <c r="C2559" s="823"/>
      <c r="D2559" s="823"/>
      <c r="E2559" s="823"/>
      <c r="F2559" s="823"/>
      <c r="G2559" s="823"/>
      <c r="H2559" s="823"/>
      <c r="I2559" s="823"/>
      <c r="J2559" s="823"/>
      <c r="K2559" s="823"/>
      <c r="L2559" s="823"/>
    </row>
    <row r="2560" spans="2:12" s="801" customFormat="1">
      <c r="B2560" s="823"/>
      <c r="C2560" s="823"/>
      <c r="D2560" s="823"/>
      <c r="E2560" s="823"/>
      <c r="F2560" s="823"/>
      <c r="G2560" s="823"/>
      <c r="H2560" s="823"/>
      <c r="I2560" s="823"/>
      <c r="J2560" s="823"/>
      <c r="K2560" s="823"/>
      <c r="L2560" s="823"/>
    </row>
    <row r="2561" spans="2:12" s="801" customFormat="1">
      <c r="B2561" s="823"/>
      <c r="C2561" s="823"/>
      <c r="D2561" s="823"/>
      <c r="E2561" s="823"/>
      <c r="F2561" s="823"/>
      <c r="G2561" s="823"/>
      <c r="H2561" s="823"/>
      <c r="I2561" s="823"/>
      <c r="J2561" s="823"/>
      <c r="K2561" s="823"/>
      <c r="L2561" s="823"/>
    </row>
    <row r="2562" spans="2:12" s="801" customFormat="1">
      <c r="B2562" s="823"/>
      <c r="C2562" s="823"/>
      <c r="D2562" s="823"/>
      <c r="E2562" s="823"/>
      <c r="F2562" s="823"/>
      <c r="G2562" s="823"/>
      <c r="H2562" s="823"/>
      <c r="I2562" s="823"/>
      <c r="J2562" s="823"/>
      <c r="K2562" s="823"/>
      <c r="L2562" s="823"/>
    </row>
    <row r="2563" spans="2:12" s="801" customFormat="1">
      <c r="B2563" s="823"/>
      <c r="C2563" s="823"/>
      <c r="D2563" s="823"/>
      <c r="E2563" s="823"/>
      <c r="F2563" s="823"/>
      <c r="G2563" s="823"/>
      <c r="H2563" s="823"/>
      <c r="I2563" s="823"/>
      <c r="J2563" s="823"/>
      <c r="K2563" s="823"/>
      <c r="L2563" s="823"/>
    </row>
    <row r="2564" spans="2:12" s="801" customFormat="1">
      <c r="B2564" s="823"/>
      <c r="C2564" s="823"/>
      <c r="D2564" s="823"/>
      <c r="E2564" s="823"/>
      <c r="F2564" s="823"/>
      <c r="G2564" s="823"/>
      <c r="H2564" s="823"/>
      <c r="I2564" s="823"/>
      <c r="J2564" s="823"/>
      <c r="K2564" s="823"/>
      <c r="L2564" s="823"/>
    </row>
    <row r="2565" spans="2:12" s="801" customFormat="1">
      <c r="B2565" s="823"/>
      <c r="C2565" s="823"/>
      <c r="D2565" s="823"/>
      <c r="E2565" s="823"/>
      <c r="F2565" s="823"/>
      <c r="G2565" s="823"/>
      <c r="H2565" s="823"/>
      <c r="I2565" s="823"/>
      <c r="J2565" s="823"/>
      <c r="K2565" s="823"/>
      <c r="L2565" s="823"/>
    </row>
    <row r="2566" spans="2:12" s="801" customFormat="1">
      <c r="B2566" s="823"/>
      <c r="C2566" s="823"/>
      <c r="D2566" s="823"/>
      <c r="E2566" s="823"/>
      <c r="F2566" s="823"/>
      <c r="G2566" s="823"/>
      <c r="H2566" s="823"/>
      <c r="I2566" s="823"/>
      <c r="J2566" s="823"/>
      <c r="K2566" s="823"/>
      <c r="L2566" s="823"/>
    </row>
    <row r="2567" spans="2:12" s="801" customFormat="1">
      <c r="B2567" s="823"/>
      <c r="C2567" s="823"/>
      <c r="D2567" s="823"/>
      <c r="E2567" s="823"/>
      <c r="F2567" s="823"/>
      <c r="G2567" s="823"/>
      <c r="H2567" s="823"/>
      <c r="I2567" s="823"/>
      <c r="J2567" s="823"/>
      <c r="K2567" s="823"/>
      <c r="L2567" s="823"/>
    </row>
    <row r="2568" spans="2:12" s="801" customFormat="1">
      <c r="B2568" s="823"/>
      <c r="C2568" s="823"/>
      <c r="D2568" s="823"/>
      <c r="E2568" s="823"/>
      <c r="F2568" s="823"/>
      <c r="G2568" s="823"/>
      <c r="H2568" s="823"/>
      <c r="I2568" s="823"/>
      <c r="J2568" s="823"/>
      <c r="K2568" s="823"/>
      <c r="L2568" s="823"/>
    </row>
    <row r="2569" spans="2:12" s="801" customFormat="1">
      <c r="B2569" s="823"/>
      <c r="C2569" s="823"/>
      <c r="D2569" s="823"/>
      <c r="E2569" s="823"/>
      <c r="F2569" s="823"/>
      <c r="G2569" s="823"/>
      <c r="H2569" s="823"/>
      <c r="I2569" s="823"/>
      <c r="J2569" s="823"/>
      <c r="K2569" s="823"/>
      <c r="L2569" s="823"/>
    </row>
    <row r="2570" spans="2:12" s="801" customFormat="1">
      <c r="B2570" s="823"/>
      <c r="C2570" s="823"/>
      <c r="D2570" s="823"/>
      <c r="E2570" s="823"/>
      <c r="F2570" s="823"/>
      <c r="G2570" s="823"/>
      <c r="H2570" s="823"/>
      <c r="I2570" s="823"/>
      <c r="J2570" s="823"/>
      <c r="K2570" s="823"/>
      <c r="L2570" s="823"/>
    </row>
    <row r="2571" spans="2:12" s="801" customFormat="1">
      <c r="B2571" s="823"/>
      <c r="C2571" s="823"/>
      <c r="D2571" s="823"/>
      <c r="E2571" s="823"/>
      <c r="F2571" s="823"/>
      <c r="G2571" s="823"/>
      <c r="H2571" s="823"/>
      <c r="I2571" s="823"/>
      <c r="J2571" s="823"/>
      <c r="K2571" s="823"/>
      <c r="L2571" s="823"/>
    </row>
    <row r="2572" spans="2:12" s="801" customFormat="1">
      <c r="B2572" s="823"/>
      <c r="C2572" s="823"/>
      <c r="D2572" s="823"/>
      <c r="E2572" s="823"/>
      <c r="F2572" s="823"/>
      <c r="G2572" s="823"/>
      <c r="H2572" s="823"/>
      <c r="I2572" s="823"/>
      <c r="J2572" s="823"/>
      <c r="K2572" s="823"/>
      <c r="L2572" s="823"/>
    </row>
    <row r="2573" spans="2:12" s="801" customFormat="1">
      <c r="B2573" s="823"/>
      <c r="C2573" s="823"/>
      <c r="D2573" s="823"/>
      <c r="E2573" s="823"/>
      <c r="F2573" s="823"/>
      <c r="G2573" s="823"/>
      <c r="H2573" s="823"/>
      <c r="I2573" s="823"/>
      <c r="J2573" s="823"/>
      <c r="K2573" s="823"/>
      <c r="L2573" s="823"/>
    </row>
    <row r="2574" spans="2:12" s="801" customFormat="1">
      <c r="B2574" s="823"/>
      <c r="C2574" s="823"/>
      <c r="D2574" s="823"/>
      <c r="E2574" s="823"/>
      <c r="F2574" s="823"/>
      <c r="G2574" s="823"/>
      <c r="H2574" s="823"/>
      <c r="I2574" s="823"/>
      <c r="J2574" s="823"/>
      <c r="K2574" s="823"/>
      <c r="L2574" s="823"/>
    </row>
    <row r="2575" spans="2:12" s="801" customFormat="1">
      <c r="B2575" s="823"/>
      <c r="C2575" s="823"/>
      <c r="D2575" s="823"/>
      <c r="E2575" s="823"/>
      <c r="F2575" s="823"/>
      <c r="G2575" s="823"/>
      <c r="H2575" s="823"/>
      <c r="I2575" s="823"/>
      <c r="J2575" s="823"/>
      <c r="K2575" s="823"/>
      <c r="L2575" s="823"/>
    </row>
    <row r="2576" spans="2:12" s="801" customFormat="1">
      <c r="B2576" s="823"/>
      <c r="C2576" s="823"/>
      <c r="D2576" s="823"/>
      <c r="E2576" s="823"/>
      <c r="F2576" s="823"/>
      <c r="G2576" s="823"/>
      <c r="H2576" s="823"/>
      <c r="I2576" s="823"/>
      <c r="J2576" s="823"/>
      <c r="K2576" s="823"/>
      <c r="L2576" s="823"/>
    </row>
    <row r="2577" spans="2:12" s="801" customFormat="1">
      <c r="B2577" s="823"/>
      <c r="C2577" s="823"/>
      <c r="D2577" s="823"/>
      <c r="E2577" s="823"/>
      <c r="F2577" s="823"/>
      <c r="G2577" s="823"/>
      <c r="H2577" s="823"/>
      <c r="I2577" s="823"/>
      <c r="J2577" s="823"/>
      <c r="K2577" s="823"/>
      <c r="L2577" s="823"/>
    </row>
    <row r="2578" spans="2:12" s="801" customFormat="1">
      <c r="B2578" s="823"/>
      <c r="C2578" s="823"/>
      <c r="D2578" s="823"/>
      <c r="E2578" s="823"/>
      <c r="F2578" s="823"/>
      <c r="G2578" s="823"/>
      <c r="H2578" s="823"/>
      <c r="I2578" s="823"/>
      <c r="J2578" s="823"/>
      <c r="K2578" s="823"/>
      <c r="L2578" s="823"/>
    </row>
    <row r="2579" spans="2:12" s="801" customFormat="1">
      <c r="B2579" s="823"/>
      <c r="C2579" s="823"/>
      <c r="D2579" s="823"/>
      <c r="E2579" s="823"/>
      <c r="F2579" s="823"/>
      <c r="G2579" s="823"/>
      <c r="H2579" s="823"/>
      <c r="I2579" s="823"/>
      <c r="J2579" s="823"/>
      <c r="K2579" s="823"/>
      <c r="L2579" s="823"/>
    </row>
    <row r="2580" spans="2:12" s="801" customFormat="1">
      <c r="B2580" s="823"/>
      <c r="C2580" s="823"/>
      <c r="D2580" s="823"/>
      <c r="E2580" s="823"/>
      <c r="F2580" s="823"/>
      <c r="G2580" s="823"/>
      <c r="H2580" s="823"/>
      <c r="I2580" s="823"/>
      <c r="J2580" s="823"/>
      <c r="K2580" s="823"/>
      <c r="L2580" s="823"/>
    </row>
    <row r="2581" spans="2:12" s="801" customFormat="1">
      <c r="B2581" s="823"/>
      <c r="C2581" s="823"/>
      <c r="D2581" s="823"/>
      <c r="E2581" s="823"/>
      <c r="F2581" s="823"/>
      <c r="G2581" s="823"/>
      <c r="H2581" s="823"/>
      <c r="I2581" s="823"/>
      <c r="J2581" s="823"/>
      <c r="K2581" s="823"/>
      <c r="L2581" s="823"/>
    </row>
    <row r="2582" spans="2:12" s="801" customFormat="1">
      <c r="B2582" s="823"/>
      <c r="C2582" s="823"/>
      <c r="D2582" s="823"/>
      <c r="E2582" s="823"/>
      <c r="F2582" s="823"/>
      <c r="G2582" s="823"/>
      <c r="H2582" s="823"/>
      <c r="I2582" s="823"/>
      <c r="J2582" s="823"/>
      <c r="K2582" s="823"/>
      <c r="L2582" s="823"/>
    </row>
    <row r="2583" spans="2:12" s="801" customFormat="1">
      <c r="B2583" s="823"/>
      <c r="C2583" s="823"/>
      <c r="D2583" s="823"/>
      <c r="E2583" s="823"/>
      <c r="F2583" s="823"/>
      <c r="G2583" s="823"/>
      <c r="H2583" s="823"/>
      <c r="I2583" s="823"/>
      <c r="J2583" s="823"/>
      <c r="K2583" s="823"/>
      <c r="L2583" s="823"/>
    </row>
    <row r="2584" spans="2:12" s="801" customFormat="1">
      <c r="B2584" s="823"/>
      <c r="C2584" s="823"/>
      <c r="D2584" s="823"/>
      <c r="E2584" s="823"/>
      <c r="F2584" s="823"/>
      <c r="G2584" s="823"/>
      <c r="H2584" s="823"/>
      <c r="I2584" s="823"/>
      <c r="J2584" s="823"/>
      <c r="K2584" s="823"/>
      <c r="L2584" s="823"/>
    </row>
    <row r="2585" spans="2:12" s="801" customFormat="1">
      <c r="B2585" s="823"/>
      <c r="C2585" s="823"/>
      <c r="D2585" s="823"/>
      <c r="E2585" s="823"/>
      <c r="F2585" s="823"/>
      <c r="G2585" s="823"/>
      <c r="H2585" s="823"/>
      <c r="I2585" s="823"/>
      <c r="J2585" s="823"/>
      <c r="K2585" s="823"/>
      <c r="L2585" s="823"/>
    </row>
    <row r="2586" spans="2:12" s="801" customFormat="1">
      <c r="B2586" s="823"/>
      <c r="C2586" s="823"/>
      <c r="D2586" s="823"/>
      <c r="E2586" s="823"/>
      <c r="F2586" s="823"/>
      <c r="G2586" s="823"/>
      <c r="H2586" s="823"/>
      <c r="I2586" s="823"/>
      <c r="J2586" s="823"/>
      <c r="K2586" s="823"/>
      <c r="L2586" s="823"/>
    </row>
    <row r="2587" spans="2:12" s="801" customFormat="1">
      <c r="B2587" s="823"/>
      <c r="C2587" s="823"/>
      <c r="D2587" s="823"/>
      <c r="E2587" s="823"/>
      <c r="F2587" s="823"/>
      <c r="G2587" s="823"/>
      <c r="H2587" s="823"/>
      <c r="I2587" s="823"/>
      <c r="J2587" s="823"/>
      <c r="K2587" s="823"/>
      <c r="L2587" s="823"/>
    </row>
    <row r="2588" spans="2:12" s="801" customFormat="1">
      <c r="B2588" s="823"/>
      <c r="C2588" s="823"/>
      <c r="D2588" s="823"/>
      <c r="E2588" s="823"/>
      <c r="F2588" s="823"/>
      <c r="G2588" s="823"/>
      <c r="H2588" s="823"/>
      <c r="I2588" s="823"/>
      <c r="J2588" s="823"/>
      <c r="K2588" s="823"/>
      <c r="L2588" s="823"/>
    </row>
    <row r="2589" spans="2:12" s="801" customFormat="1">
      <c r="B2589" s="823"/>
      <c r="C2589" s="823"/>
      <c r="D2589" s="823"/>
      <c r="E2589" s="823"/>
      <c r="F2589" s="823"/>
      <c r="G2589" s="823"/>
      <c r="H2589" s="823"/>
      <c r="I2589" s="823"/>
      <c r="J2589" s="823"/>
      <c r="K2589" s="823"/>
      <c r="L2589" s="823"/>
    </row>
    <row r="2590" spans="2:12" s="801" customFormat="1">
      <c r="B2590" s="823"/>
      <c r="C2590" s="823"/>
      <c r="D2590" s="823"/>
      <c r="E2590" s="823"/>
      <c r="F2590" s="823"/>
      <c r="G2590" s="823"/>
      <c r="H2590" s="823"/>
      <c r="I2590" s="823"/>
      <c r="J2590" s="823"/>
      <c r="K2590" s="823"/>
      <c r="L2590" s="823"/>
    </row>
    <row r="2591" spans="2:12" s="801" customFormat="1">
      <c r="B2591" s="823"/>
      <c r="C2591" s="823"/>
      <c r="D2591" s="823"/>
      <c r="E2591" s="823"/>
      <c r="F2591" s="823"/>
      <c r="G2591" s="823"/>
      <c r="H2591" s="823"/>
      <c r="I2591" s="823"/>
      <c r="J2591" s="823"/>
      <c r="K2591" s="823"/>
      <c r="L2591" s="823"/>
    </row>
    <row r="2592" spans="2:12" s="801" customFormat="1">
      <c r="B2592" s="823"/>
      <c r="C2592" s="823"/>
      <c r="D2592" s="823"/>
      <c r="E2592" s="823"/>
      <c r="F2592" s="823"/>
      <c r="G2592" s="823"/>
      <c r="H2592" s="823"/>
      <c r="I2592" s="823"/>
      <c r="J2592" s="823"/>
      <c r="K2592" s="823"/>
      <c r="L2592" s="823"/>
    </row>
    <row r="2593" spans="2:12" s="801" customFormat="1">
      <c r="B2593" s="823"/>
      <c r="C2593" s="823"/>
      <c r="D2593" s="823"/>
      <c r="E2593" s="823"/>
      <c r="F2593" s="823"/>
      <c r="G2593" s="823"/>
      <c r="H2593" s="823"/>
      <c r="I2593" s="823"/>
      <c r="J2593" s="823"/>
      <c r="K2593" s="823"/>
      <c r="L2593" s="823"/>
    </row>
    <row r="2594" spans="2:12" s="801" customFormat="1">
      <c r="B2594" s="823"/>
      <c r="C2594" s="823"/>
      <c r="D2594" s="823"/>
      <c r="E2594" s="823"/>
      <c r="F2594" s="823"/>
      <c r="G2594" s="823"/>
      <c r="H2594" s="823"/>
      <c r="I2594" s="823"/>
      <c r="J2594" s="823"/>
      <c r="K2594" s="823"/>
      <c r="L2594" s="823"/>
    </row>
    <row r="2595" spans="2:12" s="801" customFormat="1">
      <c r="B2595" s="823"/>
      <c r="C2595" s="823"/>
      <c r="D2595" s="823"/>
      <c r="E2595" s="823"/>
      <c r="F2595" s="823"/>
      <c r="G2595" s="823"/>
      <c r="H2595" s="823"/>
      <c r="I2595" s="823"/>
      <c r="J2595" s="823"/>
      <c r="K2595" s="823"/>
      <c r="L2595" s="823"/>
    </row>
    <row r="2596" spans="2:12" s="801" customFormat="1">
      <c r="B2596" s="823"/>
      <c r="C2596" s="823"/>
      <c r="D2596" s="823"/>
      <c r="E2596" s="823"/>
      <c r="F2596" s="823"/>
      <c r="G2596" s="823"/>
      <c r="H2596" s="823"/>
      <c r="I2596" s="823"/>
      <c r="J2596" s="823"/>
      <c r="K2596" s="823"/>
      <c r="L2596" s="823"/>
    </row>
    <row r="2597" spans="2:12" s="801" customFormat="1">
      <c r="B2597" s="823"/>
      <c r="C2597" s="823"/>
      <c r="D2597" s="823"/>
      <c r="E2597" s="823"/>
      <c r="F2597" s="823"/>
      <c r="G2597" s="823"/>
      <c r="H2597" s="823"/>
      <c r="I2597" s="823"/>
      <c r="J2597" s="823"/>
      <c r="K2597" s="823"/>
      <c r="L2597" s="823"/>
    </row>
    <row r="2598" spans="2:12" s="801" customFormat="1">
      <c r="B2598" s="823"/>
      <c r="C2598" s="823"/>
      <c r="D2598" s="823"/>
      <c r="E2598" s="823"/>
      <c r="F2598" s="823"/>
      <c r="G2598" s="823"/>
      <c r="H2598" s="823"/>
      <c r="I2598" s="823"/>
      <c r="J2598" s="823"/>
      <c r="K2598" s="823"/>
      <c r="L2598" s="823"/>
    </row>
    <row r="2599" spans="2:12" s="801" customFormat="1">
      <c r="B2599" s="823"/>
      <c r="C2599" s="823"/>
      <c r="D2599" s="823"/>
      <c r="E2599" s="823"/>
      <c r="F2599" s="823"/>
      <c r="G2599" s="823"/>
      <c r="H2599" s="823"/>
      <c r="I2599" s="823"/>
      <c r="J2599" s="823"/>
      <c r="K2599" s="823"/>
      <c r="L2599" s="823"/>
    </row>
    <row r="2600" spans="2:12" s="801" customFormat="1">
      <c r="B2600" s="823"/>
      <c r="C2600" s="823"/>
      <c r="D2600" s="823"/>
      <c r="E2600" s="823"/>
      <c r="F2600" s="823"/>
      <c r="G2600" s="823"/>
      <c r="H2600" s="823"/>
      <c r="I2600" s="823"/>
      <c r="J2600" s="823"/>
      <c r="K2600" s="823"/>
      <c r="L2600" s="823"/>
    </row>
    <row r="2601" spans="2:12" s="801" customFormat="1">
      <c r="B2601" s="823"/>
      <c r="C2601" s="823"/>
      <c r="D2601" s="823"/>
      <c r="E2601" s="823"/>
      <c r="F2601" s="823"/>
      <c r="G2601" s="823"/>
      <c r="H2601" s="823"/>
      <c r="I2601" s="823"/>
      <c r="J2601" s="823"/>
      <c r="K2601" s="823"/>
      <c r="L2601" s="823"/>
    </row>
    <row r="2602" spans="2:12" s="801" customFormat="1">
      <c r="B2602" s="823"/>
      <c r="C2602" s="823"/>
      <c r="D2602" s="823"/>
      <c r="E2602" s="823"/>
      <c r="F2602" s="823"/>
      <c r="G2602" s="823"/>
      <c r="H2602" s="823"/>
      <c r="I2602" s="823"/>
      <c r="J2602" s="823"/>
      <c r="K2602" s="823"/>
      <c r="L2602" s="823"/>
    </row>
    <row r="2603" spans="2:12" s="801" customFormat="1">
      <c r="B2603" s="823"/>
      <c r="C2603" s="823"/>
      <c r="D2603" s="823"/>
      <c r="E2603" s="823"/>
      <c r="F2603" s="823"/>
      <c r="G2603" s="823"/>
      <c r="H2603" s="823"/>
      <c r="I2603" s="823"/>
      <c r="J2603" s="823"/>
      <c r="K2603" s="823"/>
      <c r="L2603" s="823"/>
    </row>
    <row r="2604" spans="2:12" s="801" customFormat="1">
      <c r="B2604" s="823"/>
      <c r="C2604" s="823"/>
      <c r="D2604" s="823"/>
      <c r="E2604" s="823"/>
      <c r="F2604" s="823"/>
      <c r="G2604" s="823"/>
      <c r="H2604" s="823"/>
      <c r="I2604" s="823"/>
      <c r="J2604" s="823"/>
      <c r="K2604" s="823"/>
      <c r="L2604" s="823"/>
    </row>
    <row r="2605" spans="2:12" s="801" customFormat="1">
      <c r="B2605" s="823"/>
      <c r="C2605" s="823"/>
      <c r="D2605" s="823"/>
      <c r="E2605" s="823"/>
      <c r="F2605" s="823"/>
      <c r="G2605" s="823"/>
      <c r="H2605" s="823"/>
      <c r="I2605" s="823"/>
      <c r="J2605" s="823"/>
      <c r="K2605" s="823"/>
      <c r="L2605" s="823"/>
    </row>
    <row r="2606" spans="2:12" s="801" customFormat="1">
      <c r="B2606" s="823"/>
      <c r="C2606" s="823"/>
      <c r="D2606" s="823"/>
      <c r="E2606" s="823"/>
      <c r="F2606" s="823"/>
      <c r="G2606" s="823"/>
      <c r="H2606" s="823"/>
      <c r="I2606" s="823"/>
      <c r="J2606" s="823"/>
      <c r="K2606" s="823"/>
      <c r="L2606" s="823"/>
    </row>
    <row r="2607" spans="2:12" s="801" customFormat="1">
      <c r="B2607" s="823"/>
      <c r="C2607" s="823"/>
      <c r="D2607" s="823"/>
      <c r="E2607" s="823"/>
      <c r="F2607" s="823"/>
      <c r="G2607" s="823"/>
      <c r="H2607" s="823"/>
      <c r="I2607" s="823"/>
      <c r="J2607" s="823"/>
      <c r="K2607" s="823"/>
      <c r="L2607" s="823"/>
    </row>
    <row r="2608" spans="2:12" s="801" customFormat="1">
      <c r="B2608" s="823"/>
      <c r="C2608" s="823"/>
      <c r="D2608" s="823"/>
      <c r="E2608" s="823"/>
      <c r="F2608" s="823"/>
      <c r="G2608" s="823"/>
      <c r="H2608" s="823"/>
      <c r="I2608" s="823"/>
      <c r="J2608" s="823"/>
      <c r="K2608" s="823"/>
      <c r="L2608" s="823"/>
    </row>
    <row r="2609" spans="2:12" s="801" customFormat="1">
      <c r="B2609" s="823"/>
      <c r="C2609" s="823"/>
      <c r="D2609" s="823"/>
      <c r="E2609" s="823"/>
      <c r="F2609" s="823"/>
      <c r="G2609" s="823"/>
      <c r="H2609" s="823"/>
      <c r="I2609" s="823"/>
      <c r="J2609" s="823"/>
      <c r="K2609" s="823"/>
      <c r="L2609" s="823"/>
    </row>
    <row r="2610" spans="2:12" s="801" customFormat="1">
      <c r="B2610" s="823"/>
      <c r="C2610" s="823"/>
      <c r="D2610" s="823"/>
      <c r="E2610" s="823"/>
      <c r="F2610" s="823"/>
      <c r="G2610" s="823"/>
      <c r="H2610" s="823"/>
      <c r="I2610" s="823"/>
      <c r="J2610" s="823"/>
      <c r="K2610" s="823"/>
      <c r="L2610" s="823"/>
    </row>
    <row r="2611" spans="2:12" s="801" customFormat="1">
      <c r="B2611" s="823"/>
      <c r="C2611" s="823"/>
      <c r="D2611" s="823"/>
      <c r="E2611" s="823"/>
      <c r="F2611" s="823"/>
      <c r="G2611" s="823"/>
      <c r="H2611" s="823"/>
      <c r="I2611" s="823"/>
      <c r="J2611" s="823"/>
      <c r="K2611" s="823"/>
      <c r="L2611" s="823"/>
    </row>
    <row r="2612" spans="2:12" s="801" customFormat="1">
      <c r="B2612" s="823"/>
      <c r="C2612" s="823"/>
      <c r="D2612" s="823"/>
      <c r="E2612" s="823"/>
      <c r="F2612" s="823"/>
      <c r="G2612" s="823"/>
      <c r="H2612" s="823"/>
      <c r="I2612" s="823"/>
      <c r="J2612" s="823"/>
      <c r="K2612" s="823"/>
      <c r="L2612" s="823"/>
    </row>
    <row r="2613" spans="2:12" s="801" customFormat="1">
      <c r="B2613" s="823"/>
      <c r="C2613" s="823"/>
      <c r="D2613" s="823"/>
      <c r="E2613" s="823"/>
      <c r="F2613" s="823"/>
      <c r="G2613" s="823"/>
      <c r="H2613" s="823"/>
      <c r="I2613" s="823"/>
      <c r="J2613" s="823"/>
      <c r="K2613" s="823"/>
      <c r="L2613" s="823"/>
    </row>
    <row r="2614" spans="2:12" s="801" customFormat="1">
      <c r="B2614" s="823"/>
      <c r="C2614" s="823"/>
      <c r="D2614" s="823"/>
      <c r="E2614" s="823"/>
      <c r="F2614" s="823"/>
      <c r="G2614" s="823"/>
      <c r="H2614" s="823"/>
      <c r="I2614" s="823"/>
      <c r="J2614" s="823"/>
      <c r="K2614" s="823"/>
      <c r="L2614" s="823"/>
    </row>
    <row r="2615" spans="2:12" s="801" customFormat="1">
      <c r="B2615" s="823"/>
      <c r="C2615" s="823"/>
      <c r="D2615" s="823"/>
      <c r="E2615" s="823"/>
      <c r="F2615" s="823"/>
      <c r="G2615" s="823"/>
      <c r="H2615" s="823"/>
      <c r="I2615" s="823"/>
      <c r="J2615" s="823"/>
      <c r="K2615" s="823"/>
      <c r="L2615" s="823"/>
    </row>
    <row r="2616" spans="2:12" s="801" customFormat="1">
      <c r="B2616" s="823"/>
      <c r="C2616" s="823"/>
      <c r="D2616" s="823"/>
      <c r="E2616" s="823"/>
      <c r="F2616" s="823"/>
      <c r="G2616" s="823"/>
      <c r="H2616" s="823"/>
      <c r="I2616" s="823"/>
      <c r="J2616" s="823"/>
      <c r="K2616" s="823"/>
      <c r="L2616" s="823"/>
    </row>
    <row r="2617" spans="2:12" s="801" customFormat="1">
      <c r="B2617" s="823"/>
      <c r="C2617" s="823"/>
      <c r="D2617" s="823"/>
      <c r="E2617" s="823"/>
      <c r="F2617" s="823"/>
      <c r="G2617" s="823"/>
      <c r="H2617" s="823"/>
      <c r="I2617" s="823"/>
      <c r="J2617" s="823"/>
      <c r="K2617" s="823"/>
      <c r="L2617" s="823"/>
    </row>
    <row r="2618" spans="2:12" s="801" customFormat="1">
      <c r="B2618" s="823"/>
      <c r="C2618" s="823"/>
      <c r="D2618" s="823"/>
      <c r="E2618" s="823"/>
      <c r="F2618" s="823"/>
      <c r="G2618" s="823"/>
      <c r="H2618" s="823"/>
      <c r="I2618" s="823"/>
      <c r="J2618" s="823"/>
      <c r="K2618" s="823"/>
      <c r="L2618" s="823"/>
    </row>
    <row r="2619" spans="2:12" s="801" customFormat="1">
      <c r="B2619" s="823"/>
      <c r="C2619" s="823"/>
      <c r="D2619" s="823"/>
      <c r="E2619" s="823"/>
      <c r="F2619" s="823"/>
      <c r="G2619" s="823"/>
      <c r="H2619" s="823"/>
      <c r="I2619" s="823"/>
      <c r="J2619" s="823"/>
      <c r="K2619" s="823"/>
      <c r="L2619" s="823"/>
    </row>
    <row r="2620" spans="2:12" s="801" customFormat="1">
      <c r="B2620" s="823"/>
      <c r="C2620" s="823"/>
      <c r="D2620" s="823"/>
      <c r="E2620" s="823"/>
      <c r="F2620" s="823"/>
      <c r="G2620" s="823"/>
      <c r="H2620" s="823"/>
      <c r="I2620" s="823"/>
      <c r="J2620" s="823"/>
      <c r="K2620" s="823"/>
      <c r="L2620" s="823"/>
    </row>
    <row r="2621" spans="2:12" s="801" customFormat="1">
      <c r="B2621" s="823"/>
      <c r="C2621" s="823"/>
      <c r="D2621" s="823"/>
      <c r="E2621" s="823"/>
      <c r="F2621" s="823"/>
      <c r="G2621" s="823"/>
      <c r="H2621" s="823"/>
      <c r="I2621" s="823"/>
      <c r="J2621" s="823"/>
      <c r="K2621" s="823"/>
      <c r="L2621" s="823"/>
    </row>
    <row r="2622" spans="2:12" s="801" customFormat="1">
      <c r="B2622" s="823"/>
      <c r="C2622" s="823"/>
      <c r="D2622" s="823"/>
      <c r="E2622" s="823"/>
      <c r="F2622" s="823"/>
      <c r="G2622" s="823"/>
      <c r="H2622" s="823"/>
      <c r="I2622" s="823"/>
      <c r="J2622" s="823"/>
      <c r="K2622" s="823"/>
      <c r="L2622" s="823"/>
    </row>
    <row r="2623" spans="2:12" s="801" customFormat="1">
      <c r="B2623" s="823"/>
      <c r="C2623" s="823"/>
      <c r="D2623" s="823"/>
      <c r="E2623" s="823"/>
      <c r="F2623" s="823"/>
      <c r="G2623" s="823"/>
      <c r="H2623" s="823"/>
      <c r="I2623" s="823"/>
      <c r="J2623" s="823"/>
      <c r="K2623" s="823"/>
      <c r="L2623" s="823"/>
    </row>
    <row r="2624" spans="2:12" s="801" customFormat="1">
      <c r="B2624" s="823"/>
      <c r="C2624" s="823"/>
      <c r="D2624" s="823"/>
      <c r="E2624" s="823"/>
      <c r="F2624" s="823"/>
      <c r="G2624" s="823"/>
      <c r="H2624" s="823"/>
      <c r="I2624" s="823"/>
      <c r="J2624" s="823"/>
      <c r="K2624" s="823"/>
      <c r="L2624" s="823"/>
    </row>
    <row r="2625" spans="2:12" s="801" customFormat="1">
      <c r="B2625" s="823"/>
      <c r="C2625" s="823"/>
      <c r="D2625" s="823"/>
      <c r="E2625" s="823"/>
      <c r="F2625" s="823"/>
      <c r="G2625" s="823"/>
      <c r="H2625" s="823"/>
      <c r="I2625" s="823"/>
      <c r="J2625" s="823"/>
      <c r="K2625" s="823"/>
      <c r="L2625" s="823"/>
    </row>
    <row r="2626" spans="2:12" s="801" customFormat="1">
      <c r="B2626" s="823"/>
      <c r="C2626" s="823"/>
      <c r="D2626" s="823"/>
      <c r="E2626" s="823"/>
      <c r="F2626" s="823"/>
      <c r="G2626" s="823"/>
      <c r="H2626" s="823"/>
      <c r="I2626" s="823"/>
      <c r="J2626" s="823"/>
      <c r="K2626" s="823"/>
      <c r="L2626" s="823"/>
    </row>
    <row r="2627" spans="2:12" s="801" customFormat="1">
      <c r="B2627" s="823"/>
      <c r="C2627" s="823"/>
      <c r="D2627" s="823"/>
      <c r="E2627" s="823"/>
      <c r="F2627" s="823"/>
      <c r="G2627" s="823"/>
      <c r="H2627" s="823"/>
      <c r="I2627" s="823"/>
      <c r="J2627" s="823"/>
      <c r="K2627" s="823"/>
      <c r="L2627" s="823"/>
    </row>
    <row r="2628" spans="2:12" s="801" customFormat="1">
      <c r="B2628" s="823"/>
      <c r="C2628" s="823"/>
      <c r="D2628" s="823"/>
      <c r="E2628" s="823"/>
      <c r="F2628" s="823"/>
      <c r="G2628" s="823"/>
      <c r="H2628" s="823"/>
      <c r="I2628" s="823"/>
      <c r="J2628" s="823"/>
      <c r="K2628" s="823"/>
      <c r="L2628" s="823"/>
    </row>
    <row r="2629" spans="2:12" s="801" customFormat="1">
      <c r="B2629" s="823"/>
      <c r="C2629" s="823"/>
      <c r="D2629" s="823"/>
      <c r="E2629" s="823"/>
      <c r="F2629" s="823"/>
      <c r="G2629" s="823"/>
      <c r="H2629" s="823"/>
      <c r="I2629" s="823"/>
      <c r="J2629" s="823"/>
      <c r="K2629" s="823"/>
      <c r="L2629" s="823"/>
    </row>
    <row r="2630" spans="2:12" s="801" customFormat="1">
      <c r="B2630" s="823"/>
      <c r="C2630" s="823"/>
      <c r="D2630" s="823"/>
      <c r="E2630" s="823"/>
      <c r="F2630" s="823"/>
      <c r="G2630" s="823"/>
      <c r="H2630" s="823"/>
      <c r="I2630" s="823"/>
      <c r="J2630" s="823"/>
      <c r="K2630" s="823"/>
      <c r="L2630" s="823"/>
    </row>
    <row r="2631" spans="2:12" s="801" customFormat="1">
      <c r="B2631" s="823"/>
      <c r="C2631" s="823"/>
      <c r="D2631" s="823"/>
      <c r="E2631" s="823"/>
      <c r="F2631" s="823"/>
      <c r="G2631" s="823"/>
      <c r="H2631" s="823"/>
      <c r="I2631" s="823"/>
      <c r="J2631" s="823"/>
      <c r="K2631" s="823"/>
      <c r="L2631" s="823"/>
    </row>
    <row r="2632" spans="2:12" s="801" customFormat="1">
      <c r="B2632" s="823"/>
      <c r="C2632" s="823"/>
      <c r="D2632" s="823"/>
      <c r="E2632" s="823"/>
      <c r="F2632" s="823"/>
      <c r="G2632" s="823"/>
      <c r="H2632" s="823"/>
      <c r="I2632" s="823"/>
      <c r="J2632" s="823"/>
      <c r="K2632" s="823"/>
      <c r="L2632" s="823"/>
    </row>
    <row r="2633" spans="2:12" s="801" customFormat="1">
      <c r="B2633" s="823"/>
      <c r="C2633" s="823"/>
      <c r="D2633" s="823"/>
      <c r="E2633" s="823"/>
      <c r="F2633" s="823"/>
      <c r="G2633" s="823"/>
      <c r="H2633" s="823"/>
      <c r="I2633" s="823"/>
      <c r="J2633" s="823"/>
      <c r="K2633" s="823"/>
      <c r="L2633" s="823"/>
    </row>
    <row r="2634" spans="2:12" s="801" customFormat="1">
      <c r="B2634" s="823"/>
      <c r="C2634" s="823"/>
      <c r="D2634" s="823"/>
      <c r="E2634" s="823"/>
      <c r="F2634" s="823"/>
      <c r="G2634" s="823"/>
      <c r="H2634" s="823"/>
      <c r="I2634" s="823"/>
      <c r="J2634" s="823"/>
      <c r="K2634" s="823"/>
      <c r="L2634" s="823"/>
    </row>
    <row r="2635" spans="2:12" s="801" customFormat="1">
      <c r="B2635" s="823"/>
      <c r="C2635" s="823"/>
      <c r="D2635" s="823"/>
      <c r="E2635" s="823"/>
      <c r="F2635" s="823"/>
      <c r="G2635" s="823"/>
      <c r="H2635" s="823"/>
      <c r="I2635" s="823"/>
      <c r="J2635" s="823"/>
      <c r="K2635" s="823"/>
      <c r="L2635" s="823"/>
    </row>
    <row r="2636" spans="2:12" s="801" customFormat="1">
      <c r="B2636" s="823"/>
      <c r="C2636" s="823"/>
      <c r="D2636" s="823"/>
      <c r="E2636" s="823"/>
      <c r="F2636" s="823"/>
      <c r="G2636" s="823"/>
      <c r="H2636" s="823"/>
      <c r="I2636" s="823"/>
      <c r="J2636" s="823"/>
      <c r="K2636" s="823"/>
      <c r="L2636" s="823"/>
    </row>
    <row r="2637" spans="2:12" s="801" customFormat="1">
      <c r="B2637" s="823"/>
      <c r="C2637" s="823"/>
      <c r="D2637" s="823"/>
      <c r="E2637" s="823"/>
      <c r="F2637" s="823"/>
      <c r="G2637" s="823"/>
      <c r="H2637" s="823"/>
      <c r="I2637" s="823"/>
      <c r="J2637" s="823"/>
      <c r="K2637" s="823"/>
      <c r="L2637" s="823"/>
    </row>
    <row r="2638" spans="2:12" s="801" customFormat="1">
      <c r="B2638" s="823"/>
      <c r="C2638" s="823"/>
      <c r="D2638" s="823"/>
      <c r="E2638" s="823"/>
      <c r="F2638" s="823"/>
      <c r="G2638" s="823"/>
      <c r="H2638" s="823"/>
      <c r="I2638" s="823"/>
      <c r="J2638" s="823"/>
      <c r="K2638" s="823"/>
      <c r="L2638" s="823"/>
    </row>
    <row r="2639" spans="2:12" s="801" customFormat="1">
      <c r="B2639" s="823"/>
      <c r="C2639" s="823"/>
      <c r="D2639" s="823"/>
      <c r="E2639" s="823"/>
      <c r="F2639" s="823"/>
      <c r="G2639" s="823"/>
      <c r="H2639" s="823"/>
      <c r="I2639" s="823"/>
      <c r="J2639" s="823"/>
      <c r="K2639" s="823"/>
      <c r="L2639" s="823"/>
    </row>
    <row r="2640" spans="2:12" s="801" customFormat="1">
      <c r="B2640" s="823"/>
      <c r="C2640" s="823"/>
      <c r="D2640" s="823"/>
      <c r="E2640" s="823"/>
      <c r="F2640" s="823"/>
      <c r="G2640" s="823"/>
      <c r="H2640" s="823"/>
      <c r="I2640" s="823"/>
      <c r="J2640" s="823"/>
      <c r="K2640" s="823"/>
      <c r="L2640" s="823"/>
    </row>
    <row r="2641" spans="2:12" s="801" customFormat="1">
      <c r="B2641" s="823"/>
      <c r="C2641" s="823"/>
      <c r="D2641" s="823"/>
      <c r="E2641" s="823"/>
      <c r="F2641" s="823"/>
      <c r="G2641" s="823"/>
      <c r="H2641" s="823"/>
      <c r="I2641" s="823"/>
      <c r="J2641" s="823"/>
      <c r="K2641" s="823"/>
      <c r="L2641" s="823"/>
    </row>
    <row r="2642" spans="2:12" s="801" customFormat="1">
      <c r="B2642" s="823"/>
      <c r="C2642" s="823"/>
      <c r="D2642" s="823"/>
      <c r="E2642" s="823"/>
      <c r="F2642" s="823"/>
      <c r="G2642" s="823"/>
      <c r="H2642" s="823"/>
      <c r="I2642" s="823"/>
      <c r="J2642" s="823"/>
      <c r="K2642" s="823"/>
      <c r="L2642" s="823"/>
    </row>
    <row r="2643" spans="2:12" s="801" customFormat="1">
      <c r="B2643" s="823"/>
      <c r="C2643" s="823"/>
      <c r="D2643" s="823"/>
      <c r="E2643" s="823"/>
      <c r="F2643" s="823"/>
      <c r="G2643" s="823"/>
      <c r="H2643" s="823"/>
      <c r="I2643" s="823"/>
      <c r="J2643" s="823"/>
      <c r="K2643" s="823"/>
      <c r="L2643" s="823"/>
    </row>
    <row r="2644" spans="2:12" s="801" customFormat="1">
      <c r="B2644" s="823"/>
      <c r="C2644" s="823"/>
      <c r="D2644" s="823"/>
      <c r="E2644" s="823"/>
      <c r="F2644" s="823"/>
      <c r="G2644" s="823"/>
      <c r="H2644" s="823"/>
      <c r="I2644" s="823"/>
      <c r="J2644" s="823"/>
      <c r="K2644" s="823"/>
      <c r="L2644" s="823"/>
    </row>
    <row r="2645" spans="2:12" s="801" customFormat="1">
      <c r="B2645" s="823"/>
      <c r="C2645" s="823"/>
      <c r="D2645" s="823"/>
      <c r="E2645" s="823"/>
      <c r="F2645" s="823"/>
      <c r="G2645" s="823"/>
      <c r="H2645" s="823"/>
      <c r="I2645" s="823"/>
      <c r="J2645" s="823"/>
      <c r="K2645" s="823"/>
      <c r="L2645" s="823"/>
    </row>
    <row r="2646" spans="2:12" s="801" customFormat="1">
      <c r="B2646" s="823"/>
      <c r="C2646" s="823"/>
      <c r="D2646" s="823"/>
      <c r="E2646" s="823"/>
      <c r="F2646" s="823"/>
      <c r="G2646" s="823"/>
      <c r="H2646" s="823"/>
      <c r="I2646" s="823"/>
      <c r="J2646" s="823"/>
      <c r="K2646" s="823"/>
      <c r="L2646" s="823"/>
    </row>
    <row r="2647" spans="2:12" s="801" customFormat="1">
      <c r="B2647" s="823"/>
      <c r="C2647" s="823"/>
      <c r="D2647" s="823"/>
      <c r="E2647" s="823"/>
      <c r="F2647" s="823"/>
      <c r="G2647" s="823"/>
      <c r="H2647" s="823"/>
      <c r="I2647" s="823"/>
      <c r="J2647" s="823"/>
      <c r="K2647" s="823"/>
      <c r="L2647" s="823"/>
    </row>
    <row r="2648" spans="2:12" s="801" customFormat="1">
      <c r="B2648" s="823"/>
      <c r="C2648" s="823"/>
      <c r="D2648" s="823"/>
      <c r="E2648" s="823"/>
      <c r="F2648" s="823"/>
      <c r="G2648" s="823"/>
      <c r="H2648" s="823"/>
      <c r="I2648" s="823"/>
      <c r="J2648" s="823"/>
      <c r="K2648" s="823"/>
      <c r="L2648" s="823"/>
    </row>
    <row r="2649" spans="2:12" s="801" customFormat="1">
      <c r="B2649" s="823"/>
      <c r="C2649" s="823"/>
      <c r="D2649" s="823"/>
      <c r="E2649" s="823"/>
      <c r="F2649" s="823"/>
      <c r="G2649" s="823"/>
      <c r="H2649" s="823"/>
      <c r="I2649" s="823"/>
      <c r="J2649" s="823"/>
      <c r="K2649" s="823"/>
      <c r="L2649" s="823"/>
    </row>
    <row r="2650" spans="2:12" s="801" customFormat="1">
      <c r="B2650" s="823"/>
      <c r="C2650" s="823"/>
      <c r="D2650" s="823"/>
      <c r="E2650" s="823"/>
      <c r="F2650" s="823"/>
      <c r="G2650" s="823"/>
      <c r="H2650" s="823"/>
      <c r="I2650" s="823"/>
      <c r="J2650" s="823"/>
      <c r="K2650" s="823"/>
      <c r="L2650" s="823"/>
    </row>
    <row r="2651" spans="2:12" s="801" customFormat="1">
      <c r="B2651" s="823"/>
      <c r="C2651" s="823"/>
      <c r="D2651" s="823"/>
      <c r="E2651" s="823"/>
      <c r="F2651" s="823"/>
      <c r="G2651" s="823"/>
      <c r="H2651" s="823"/>
      <c r="I2651" s="823"/>
      <c r="J2651" s="823"/>
      <c r="K2651" s="823"/>
      <c r="L2651" s="823"/>
    </row>
    <row r="2652" spans="2:12" s="801" customFormat="1">
      <c r="B2652" s="823"/>
      <c r="C2652" s="823"/>
      <c r="D2652" s="823"/>
      <c r="E2652" s="823"/>
      <c r="F2652" s="823"/>
      <c r="G2652" s="823"/>
      <c r="H2652" s="823"/>
      <c r="I2652" s="823"/>
      <c r="J2652" s="823"/>
      <c r="K2652" s="823"/>
      <c r="L2652" s="823"/>
    </row>
    <row r="2653" spans="2:12" s="801" customFormat="1">
      <c r="B2653" s="823"/>
      <c r="C2653" s="823"/>
      <c r="D2653" s="823"/>
      <c r="E2653" s="823"/>
      <c r="F2653" s="823"/>
      <c r="G2653" s="823"/>
      <c r="H2653" s="823"/>
      <c r="I2653" s="823"/>
      <c r="J2653" s="823"/>
      <c r="K2653" s="823"/>
      <c r="L2653" s="823"/>
    </row>
    <row r="2654" spans="2:12" s="801" customFormat="1">
      <c r="B2654" s="823"/>
      <c r="C2654" s="823"/>
      <c r="D2654" s="823"/>
      <c r="E2654" s="823"/>
      <c r="F2654" s="823"/>
      <c r="G2654" s="823"/>
      <c r="H2654" s="823"/>
      <c r="I2654" s="823"/>
      <c r="J2654" s="823"/>
      <c r="K2654" s="823"/>
      <c r="L2654" s="823"/>
    </row>
    <row r="2655" spans="2:12" s="801" customFormat="1">
      <c r="B2655" s="823"/>
      <c r="C2655" s="823"/>
      <c r="D2655" s="823"/>
      <c r="E2655" s="823"/>
      <c r="F2655" s="823"/>
      <c r="G2655" s="823"/>
      <c r="H2655" s="823"/>
      <c r="I2655" s="823"/>
      <c r="J2655" s="823"/>
      <c r="K2655" s="823"/>
      <c r="L2655" s="823"/>
    </row>
    <row r="2656" spans="2:12" s="801" customFormat="1">
      <c r="B2656" s="823"/>
      <c r="C2656" s="823"/>
      <c r="D2656" s="823"/>
      <c r="E2656" s="823"/>
      <c r="F2656" s="823"/>
      <c r="G2656" s="823"/>
      <c r="H2656" s="823"/>
      <c r="I2656" s="823"/>
      <c r="J2656" s="823"/>
      <c r="K2656" s="823"/>
      <c r="L2656" s="823"/>
    </row>
    <row r="2657" spans="2:12" s="801" customFormat="1">
      <c r="B2657" s="823"/>
      <c r="C2657" s="823"/>
      <c r="D2657" s="823"/>
      <c r="E2657" s="823"/>
      <c r="F2657" s="823"/>
      <c r="G2657" s="823"/>
      <c r="H2657" s="823"/>
      <c r="I2657" s="823"/>
      <c r="J2657" s="823"/>
      <c r="K2657" s="823"/>
      <c r="L2657" s="823"/>
    </row>
    <row r="2658" spans="2:12" s="801" customFormat="1">
      <c r="B2658" s="823"/>
      <c r="C2658" s="823"/>
      <c r="D2658" s="823"/>
      <c r="E2658" s="823"/>
      <c r="F2658" s="823"/>
      <c r="G2658" s="823"/>
      <c r="H2658" s="823"/>
      <c r="I2658" s="823"/>
      <c r="J2658" s="823"/>
      <c r="K2658" s="823"/>
      <c r="L2658" s="823"/>
    </row>
    <row r="2659" spans="2:12" s="801" customFormat="1">
      <c r="B2659" s="823"/>
      <c r="C2659" s="823"/>
      <c r="D2659" s="823"/>
      <c r="E2659" s="823"/>
      <c r="F2659" s="823"/>
      <c r="G2659" s="823"/>
      <c r="H2659" s="823"/>
      <c r="I2659" s="823"/>
      <c r="J2659" s="823"/>
      <c r="K2659" s="823"/>
      <c r="L2659" s="823"/>
    </row>
    <row r="2660" spans="2:12" s="801" customFormat="1">
      <c r="B2660" s="823"/>
      <c r="C2660" s="823"/>
      <c r="D2660" s="823"/>
      <c r="E2660" s="823"/>
      <c r="F2660" s="823"/>
      <c r="G2660" s="823"/>
      <c r="H2660" s="823"/>
      <c r="I2660" s="823"/>
      <c r="J2660" s="823"/>
      <c r="K2660" s="823"/>
      <c r="L2660" s="823"/>
    </row>
    <row r="2661" spans="2:12" s="801" customFormat="1">
      <c r="B2661" s="823"/>
      <c r="C2661" s="823"/>
      <c r="D2661" s="823"/>
      <c r="E2661" s="823"/>
      <c r="F2661" s="823"/>
      <c r="G2661" s="823"/>
      <c r="H2661" s="823"/>
      <c r="I2661" s="823"/>
      <c r="J2661" s="823"/>
      <c r="K2661" s="823"/>
      <c r="L2661" s="823"/>
    </row>
    <row r="2662" spans="2:12" s="801" customFormat="1">
      <c r="B2662" s="823"/>
      <c r="C2662" s="823"/>
      <c r="D2662" s="823"/>
      <c r="E2662" s="823"/>
      <c r="F2662" s="823"/>
      <c r="G2662" s="823"/>
      <c r="H2662" s="823"/>
      <c r="I2662" s="823"/>
      <c r="J2662" s="823"/>
      <c r="K2662" s="823"/>
      <c r="L2662" s="823"/>
    </row>
    <row r="2663" spans="2:12" s="801" customFormat="1">
      <c r="B2663" s="823"/>
      <c r="C2663" s="823"/>
      <c r="D2663" s="823"/>
      <c r="E2663" s="823"/>
      <c r="F2663" s="823"/>
      <c r="G2663" s="823"/>
      <c r="H2663" s="823"/>
      <c r="I2663" s="823"/>
      <c r="J2663" s="823"/>
      <c r="K2663" s="823"/>
      <c r="L2663" s="823"/>
    </row>
    <row r="2664" spans="2:12" s="801" customFormat="1">
      <c r="B2664" s="823"/>
      <c r="C2664" s="823"/>
      <c r="D2664" s="823"/>
      <c r="E2664" s="823"/>
      <c r="F2664" s="823"/>
      <c r="G2664" s="823"/>
      <c r="H2664" s="823"/>
      <c r="I2664" s="823"/>
      <c r="J2664" s="823"/>
      <c r="K2664" s="823"/>
      <c r="L2664" s="823"/>
    </row>
    <row r="2665" spans="2:12" s="801" customFormat="1">
      <c r="B2665" s="823"/>
      <c r="C2665" s="823"/>
      <c r="D2665" s="823"/>
      <c r="E2665" s="823"/>
      <c r="F2665" s="823"/>
      <c r="G2665" s="823"/>
      <c r="H2665" s="823"/>
      <c r="I2665" s="823"/>
      <c r="J2665" s="823"/>
      <c r="K2665" s="823"/>
      <c r="L2665" s="823"/>
    </row>
    <row r="2666" spans="2:12" s="801" customFormat="1">
      <c r="B2666" s="823"/>
      <c r="C2666" s="823"/>
      <c r="D2666" s="823"/>
      <c r="E2666" s="823"/>
      <c r="F2666" s="823"/>
      <c r="G2666" s="823"/>
      <c r="H2666" s="823"/>
      <c r="I2666" s="823"/>
      <c r="J2666" s="823"/>
      <c r="K2666" s="823"/>
      <c r="L2666" s="823"/>
    </row>
    <row r="2667" spans="2:12" s="801" customFormat="1">
      <c r="B2667" s="823"/>
      <c r="C2667" s="823"/>
      <c r="D2667" s="823"/>
      <c r="E2667" s="823"/>
      <c r="F2667" s="823"/>
      <c r="G2667" s="823"/>
      <c r="H2667" s="823"/>
      <c r="I2667" s="823"/>
      <c r="J2667" s="823"/>
      <c r="K2667" s="823"/>
      <c r="L2667" s="823"/>
    </row>
    <row r="2668" spans="2:12" s="801" customFormat="1">
      <c r="B2668" s="823"/>
      <c r="C2668" s="823"/>
      <c r="D2668" s="823"/>
      <c r="E2668" s="823"/>
      <c r="F2668" s="823"/>
      <c r="G2668" s="823"/>
      <c r="H2668" s="823"/>
      <c r="I2668" s="823"/>
      <c r="J2668" s="823"/>
      <c r="K2668" s="823"/>
      <c r="L2668" s="823"/>
    </row>
    <row r="2669" spans="2:12" s="801" customFormat="1">
      <c r="B2669" s="823"/>
      <c r="C2669" s="823"/>
      <c r="D2669" s="823"/>
      <c r="E2669" s="823"/>
      <c r="F2669" s="823"/>
      <c r="G2669" s="823"/>
      <c r="H2669" s="823"/>
      <c r="I2669" s="823"/>
      <c r="J2669" s="823"/>
      <c r="K2669" s="823"/>
      <c r="L2669" s="823"/>
    </row>
    <row r="2670" spans="2:12" s="801" customFormat="1">
      <c r="B2670" s="823"/>
      <c r="C2670" s="823"/>
      <c r="D2670" s="823"/>
      <c r="E2670" s="823"/>
      <c r="F2670" s="823"/>
      <c r="G2670" s="823"/>
      <c r="H2670" s="823"/>
      <c r="I2670" s="823"/>
      <c r="J2670" s="823"/>
      <c r="K2670" s="823"/>
      <c r="L2670" s="823"/>
    </row>
    <row r="2671" spans="2:12" s="801" customFormat="1">
      <c r="B2671" s="823"/>
      <c r="C2671" s="823"/>
      <c r="D2671" s="823"/>
      <c r="E2671" s="823"/>
      <c r="F2671" s="823"/>
      <c r="G2671" s="823"/>
      <c r="H2671" s="823"/>
      <c r="I2671" s="823"/>
      <c r="J2671" s="823"/>
      <c r="K2671" s="823"/>
      <c r="L2671" s="823"/>
    </row>
    <row r="2672" spans="2:12" s="801" customFormat="1">
      <c r="B2672" s="823"/>
      <c r="C2672" s="823"/>
      <c r="D2672" s="823"/>
      <c r="E2672" s="823"/>
      <c r="F2672" s="823"/>
      <c r="G2672" s="823"/>
      <c r="H2672" s="823"/>
      <c r="I2672" s="823"/>
      <c r="J2672" s="823"/>
      <c r="K2672" s="823"/>
      <c r="L2672" s="823"/>
    </row>
    <row r="2673" spans="2:12" s="801" customFormat="1">
      <c r="B2673" s="823"/>
      <c r="C2673" s="823"/>
      <c r="D2673" s="823"/>
      <c r="E2673" s="823"/>
      <c r="F2673" s="823"/>
      <c r="G2673" s="823"/>
      <c r="H2673" s="823"/>
      <c r="I2673" s="823"/>
      <c r="J2673" s="823"/>
      <c r="K2673" s="823"/>
      <c r="L2673" s="823"/>
    </row>
    <row r="2674" spans="2:12" s="801" customFormat="1">
      <c r="B2674" s="823"/>
      <c r="C2674" s="823"/>
      <c r="D2674" s="823"/>
      <c r="E2674" s="823"/>
      <c r="F2674" s="823"/>
      <c r="G2674" s="823"/>
      <c r="H2674" s="823"/>
      <c r="I2674" s="823"/>
      <c r="J2674" s="823"/>
      <c r="K2674" s="823"/>
      <c r="L2674" s="823"/>
    </row>
    <row r="2675" spans="2:12" s="801" customFormat="1">
      <c r="B2675" s="823"/>
      <c r="C2675" s="823"/>
      <c r="D2675" s="823"/>
      <c r="E2675" s="823"/>
      <c r="F2675" s="823"/>
      <c r="G2675" s="823"/>
      <c r="H2675" s="823"/>
      <c r="I2675" s="823"/>
      <c r="J2675" s="823"/>
      <c r="K2675" s="823"/>
      <c r="L2675" s="823"/>
    </row>
    <row r="2676" spans="2:12" s="801" customFormat="1">
      <c r="B2676" s="823"/>
      <c r="C2676" s="823"/>
      <c r="D2676" s="823"/>
      <c r="E2676" s="823"/>
      <c r="F2676" s="823"/>
      <c r="G2676" s="823"/>
      <c r="H2676" s="823"/>
      <c r="I2676" s="823"/>
      <c r="J2676" s="823"/>
      <c r="K2676" s="823"/>
      <c r="L2676" s="823"/>
    </row>
    <row r="2677" spans="2:12" s="801" customFormat="1">
      <c r="B2677" s="823"/>
      <c r="C2677" s="823"/>
      <c r="D2677" s="823"/>
      <c r="E2677" s="823"/>
      <c r="F2677" s="823"/>
      <c r="G2677" s="823"/>
      <c r="H2677" s="823"/>
      <c r="I2677" s="823"/>
      <c r="J2677" s="823"/>
      <c r="K2677" s="823"/>
      <c r="L2677" s="823"/>
    </row>
    <row r="2678" spans="2:12" s="801" customFormat="1">
      <c r="B2678" s="823"/>
      <c r="C2678" s="823"/>
      <c r="D2678" s="823"/>
      <c r="E2678" s="823"/>
      <c r="F2678" s="823"/>
      <c r="G2678" s="823"/>
      <c r="H2678" s="823"/>
      <c r="I2678" s="823"/>
      <c r="J2678" s="823"/>
      <c r="K2678" s="823"/>
      <c r="L2678" s="823"/>
    </row>
    <row r="2679" spans="2:12" s="801" customFormat="1">
      <c r="B2679" s="823"/>
      <c r="C2679" s="823"/>
      <c r="D2679" s="823"/>
      <c r="E2679" s="823"/>
      <c r="F2679" s="823"/>
      <c r="G2679" s="823"/>
      <c r="H2679" s="823"/>
      <c r="I2679" s="823"/>
      <c r="J2679" s="823"/>
      <c r="K2679" s="823"/>
      <c r="L2679" s="823"/>
    </row>
    <row r="2680" spans="2:12" s="801" customFormat="1">
      <c r="B2680" s="823"/>
      <c r="C2680" s="823"/>
      <c r="D2680" s="823"/>
      <c r="E2680" s="823"/>
      <c r="F2680" s="823"/>
      <c r="G2680" s="823"/>
      <c r="H2680" s="823"/>
      <c r="I2680" s="823"/>
      <c r="J2680" s="823"/>
      <c r="K2680" s="823"/>
      <c r="L2680" s="823"/>
    </row>
    <row r="2681" spans="2:12" s="801" customFormat="1">
      <c r="B2681" s="823"/>
      <c r="C2681" s="823"/>
      <c r="D2681" s="823"/>
      <c r="E2681" s="823"/>
      <c r="F2681" s="823"/>
      <c r="G2681" s="823"/>
      <c r="H2681" s="823"/>
      <c r="I2681" s="823"/>
      <c r="J2681" s="823"/>
      <c r="K2681" s="823"/>
      <c r="L2681" s="823"/>
    </row>
    <row r="2682" spans="2:12" s="801" customFormat="1">
      <c r="B2682" s="823"/>
      <c r="C2682" s="823"/>
      <c r="D2682" s="823"/>
      <c r="E2682" s="823"/>
      <c r="F2682" s="823"/>
      <c r="G2682" s="823"/>
      <c r="H2682" s="823"/>
      <c r="I2682" s="823"/>
      <c r="J2682" s="823"/>
      <c r="K2682" s="823"/>
      <c r="L2682" s="823"/>
    </row>
    <row r="2683" spans="2:12" s="801" customFormat="1">
      <c r="B2683" s="823"/>
      <c r="C2683" s="823"/>
      <c r="D2683" s="823"/>
      <c r="E2683" s="823"/>
      <c r="F2683" s="823"/>
      <c r="G2683" s="823"/>
      <c r="H2683" s="823"/>
      <c r="I2683" s="823"/>
      <c r="J2683" s="823"/>
      <c r="K2683" s="823"/>
      <c r="L2683" s="823"/>
    </row>
    <row r="2684" spans="2:12" s="801" customFormat="1">
      <c r="B2684" s="823"/>
      <c r="C2684" s="823"/>
      <c r="D2684" s="823"/>
      <c r="E2684" s="823"/>
      <c r="F2684" s="823"/>
      <c r="G2684" s="823"/>
      <c r="H2684" s="823"/>
      <c r="I2684" s="823"/>
      <c r="J2684" s="823"/>
      <c r="K2684" s="823"/>
      <c r="L2684" s="823"/>
    </row>
    <row r="2685" spans="2:12" s="801" customFormat="1">
      <c r="B2685" s="823"/>
      <c r="C2685" s="823"/>
      <c r="D2685" s="823"/>
      <c r="E2685" s="823"/>
      <c r="F2685" s="823"/>
      <c r="G2685" s="823"/>
      <c r="H2685" s="823"/>
      <c r="I2685" s="823"/>
      <c r="J2685" s="823"/>
      <c r="K2685" s="823"/>
      <c r="L2685" s="823"/>
    </row>
    <row r="2686" spans="2:12" s="801" customFormat="1">
      <c r="B2686" s="823"/>
      <c r="C2686" s="823"/>
      <c r="D2686" s="823"/>
      <c r="E2686" s="823"/>
      <c r="F2686" s="823"/>
      <c r="G2686" s="823"/>
      <c r="H2686" s="823"/>
      <c r="I2686" s="823"/>
      <c r="J2686" s="823"/>
      <c r="K2686" s="823"/>
      <c r="L2686" s="823"/>
    </row>
    <row r="2687" spans="2:12" s="801" customFormat="1">
      <c r="B2687" s="823"/>
      <c r="C2687" s="823"/>
      <c r="D2687" s="823"/>
      <c r="E2687" s="823"/>
      <c r="F2687" s="823"/>
      <c r="G2687" s="823"/>
      <c r="H2687" s="823"/>
      <c r="I2687" s="823"/>
      <c r="J2687" s="823"/>
      <c r="K2687" s="823"/>
      <c r="L2687" s="823"/>
    </row>
    <row r="2688" spans="2:12" s="801" customFormat="1">
      <c r="B2688" s="823"/>
      <c r="C2688" s="823"/>
      <c r="D2688" s="823"/>
      <c r="E2688" s="823"/>
      <c r="F2688" s="823"/>
      <c r="G2688" s="823"/>
      <c r="H2688" s="823"/>
      <c r="I2688" s="823"/>
      <c r="J2688" s="823"/>
      <c r="K2688" s="823"/>
      <c r="L2688" s="823"/>
    </row>
    <row r="2689" spans="2:12" s="801" customFormat="1">
      <c r="B2689" s="823"/>
      <c r="C2689" s="823"/>
      <c r="D2689" s="823"/>
      <c r="E2689" s="823"/>
      <c r="F2689" s="823"/>
      <c r="G2689" s="823"/>
      <c r="H2689" s="823"/>
      <c r="I2689" s="823"/>
      <c r="J2689" s="823"/>
      <c r="K2689" s="823"/>
      <c r="L2689" s="823"/>
    </row>
    <row r="2690" spans="2:12" s="801" customFormat="1">
      <c r="B2690" s="823"/>
      <c r="C2690" s="823"/>
      <c r="D2690" s="823"/>
      <c r="E2690" s="823"/>
      <c r="F2690" s="823"/>
      <c r="G2690" s="823"/>
      <c r="H2690" s="823"/>
      <c r="I2690" s="823"/>
      <c r="J2690" s="823"/>
      <c r="K2690" s="823"/>
      <c r="L2690" s="823"/>
    </row>
    <row r="2691" spans="2:12" s="801" customFormat="1">
      <c r="B2691" s="823"/>
      <c r="C2691" s="823"/>
      <c r="D2691" s="823"/>
      <c r="E2691" s="823"/>
      <c r="F2691" s="823"/>
      <c r="G2691" s="823"/>
      <c r="H2691" s="823"/>
      <c r="I2691" s="823"/>
      <c r="J2691" s="823"/>
      <c r="K2691" s="823"/>
      <c r="L2691" s="823"/>
    </row>
    <row r="2692" spans="2:12" s="801" customFormat="1">
      <c r="B2692" s="823"/>
      <c r="C2692" s="823"/>
      <c r="D2692" s="823"/>
      <c r="E2692" s="823"/>
      <c r="F2692" s="823"/>
      <c r="G2692" s="823"/>
      <c r="H2692" s="823"/>
      <c r="I2692" s="823"/>
      <c r="J2692" s="823"/>
      <c r="K2692" s="823"/>
      <c r="L2692" s="823"/>
    </row>
    <row r="2693" spans="2:12" s="801" customFormat="1">
      <c r="B2693" s="823"/>
      <c r="C2693" s="823"/>
      <c r="D2693" s="823"/>
      <c r="E2693" s="823"/>
      <c r="F2693" s="823"/>
      <c r="G2693" s="823"/>
      <c r="H2693" s="823"/>
      <c r="I2693" s="823"/>
      <c r="J2693" s="823"/>
      <c r="K2693" s="823"/>
      <c r="L2693" s="823"/>
    </row>
    <row r="2694" spans="2:12" s="801" customFormat="1">
      <c r="B2694" s="823"/>
      <c r="C2694" s="823"/>
      <c r="D2694" s="823"/>
      <c r="E2694" s="823"/>
      <c r="F2694" s="823"/>
      <c r="G2694" s="823"/>
      <c r="H2694" s="823"/>
      <c r="I2694" s="823"/>
      <c r="J2694" s="823"/>
      <c r="K2694" s="823"/>
      <c r="L2694" s="823"/>
    </row>
    <row r="2695" spans="2:12" s="801" customFormat="1">
      <c r="B2695" s="823"/>
      <c r="C2695" s="823"/>
      <c r="D2695" s="823"/>
      <c r="E2695" s="823"/>
      <c r="F2695" s="823"/>
      <c r="G2695" s="823"/>
      <c r="H2695" s="823"/>
      <c r="I2695" s="823"/>
      <c r="J2695" s="823"/>
      <c r="K2695" s="823"/>
      <c r="L2695" s="823"/>
    </row>
    <row r="2696" spans="2:12" s="801" customFormat="1">
      <c r="B2696" s="823"/>
      <c r="C2696" s="823"/>
      <c r="D2696" s="823"/>
      <c r="E2696" s="823"/>
      <c r="F2696" s="823"/>
      <c r="G2696" s="823"/>
      <c r="H2696" s="823"/>
      <c r="I2696" s="823"/>
      <c r="J2696" s="823"/>
      <c r="K2696" s="823"/>
      <c r="L2696" s="823"/>
    </row>
    <row r="2697" spans="2:12" s="801" customFormat="1">
      <c r="B2697" s="823"/>
      <c r="C2697" s="823"/>
      <c r="D2697" s="823"/>
      <c r="E2697" s="823"/>
      <c r="F2697" s="823"/>
      <c r="G2697" s="823"/>
      <c r="H2697" s="823"/>
      <c r="I2697" s="823"/>
      <c r="J2697" s="823"/>
      <c r="K2697" s="823"/>
      <c r="L2697" s="823"/>
    </row>
    <row r="2698" spans="2:12" s="801" customFormat="1">
      <c r="B2698" s="823"/>
      <c r="C2698" s="823"/>
      <c r="D2698" s="823"/>
      <c r="E2698" s="823"/>
      <c r="F2698" s="823"/>
      <c r="G2698" s="823"/>
      <c r="H2698" s="823"/>
      <c r="I2698" s="823"/>
      <c r="J2698" s="823"/>
      <c r="K2698" s="823"/>
      <c r="L2698" s="823"/>
    </row>
    <row r="2699" spans="2:12" s="801" customFormat="1">
      <c r="B2699" s="823"/>
      <c r="C2699" s="823"/>
      <c r="D2699" s="823"/>
      <c r="E2699" s="823"/>
      <c r="F2699" s="823"/>
      <c r="G2699" s="823"/>
      <c r="H2699" s="823"/>
      <c r="I2699" s="823"/>
      <c r="J2699" s="823"/>
      <c r="K2699" s="823"/>
      <c r="L2699" s="823"/>
    </row>
    <row r="2700" spans="2:12" s="801" customFormat="1">
      <c r="B2700" s="823"/>
      <c r="C2700" s="823"/>
      <c r="D2700" s="823"/>
      <c r="E2700" s="823"/>
      <c r="F2700" s="823"/>
      <c r="G2700" s="823"/>
      <c r="H2700" s="823"/>
      <c r="I2700" s="823"/>
      <c r="J2700" s="823"/>
      <c r="K2700" s="823"/>
      <c r="L2700" s="823"/>
    </row>
    <row r="2701" spans="2:12" s="801" customFormat="1">
      <c r="B2701" s="823"/>
      <c r="C2701" s="823"/>
      <c r="D2701" s="823"/>
      <c r="E2701" s="823"/>
      <c r="F2701" s="823"/>
      <c r="G2701" s="823"/>
      <c r="H2701" s="823"/>
      <c r="I2701" s="823"/>
      <c r="J2701" s="823"/>
      <c r="K2701" s="823"/>
      <c r="L2701" s="823"/>
    </row>
    <row r="2702" spans="2:12" s="801" customFormat="1">
      <c r="B2702" s="823"/>
      <c r="C2702" s="823"/>
      <c r="D2702" s="823"/>
      <c r="E2702" s="823"/>
      <c r="F2702" s="823"/>
      <c r="G2702" s="823"/>
      <c r="H2702" s="823"/>
      <c r="I2702" s="823"/>
      <c r="J2702" s="823"/>
      <c r="K2702" s="823"/>
      <c r="L2702" s="823"/>
    </row>
    <row r="2703" spans="2:12" s="801" customFormat="1">
      <c r="B2703" s="823"/>
      <c r="C2703" s="823"/>
      <c r="D2703" s="823"/>
      <c r="E2703" s="823"/>
      <c r="F2703" s="823"/>
      <c r="G2703" s="823"/>
      <c r="H2703" s="823"/>
      <c r="I2703" s="823"/>
      <c r="J2703" s="823"/>
      <c r="K2703" s="823"/>
      <c r="L2703" s="823"/>
    </row>
    <row r="2704" spans="2:12" s="801" customFormat="1">
      <c r="B2704" s="823"/>
      <c r="C2704" s="823"/>
      <c r="D2704" s="823"/>
      <c r="E2704" s="823"/>
      <c r="F2704" s="823"/>
      <c r="G2704" s="823"/>
      <c r="H2704" s="823"/>
      <c r="I2704" s="823"/>
      <c r="J2704" s="823"/>
      <c r="K2704" s="823"/>
      <c r="L2704" s="823"/>
    </row>
    <row r="2705" spans="2:12" s="801" customFormat="1">
      <c r="B2705" s="823"/>
      <c r="C2705" s="823"/>
      <c r="D2705" s="823"/>
      <c r="E2705" s="823"/>
      <c r="F2705" s="823"/>
      <c r="G2705" s="823"/>
      <c r="H2705" s="823"/>
      <c r="I2705" s="823"/>
      <c r="J2705" s="823"/>
      <c r="K2705" s="823"/>
      <c r="L2705" s="823"/>
    </row>
    <row r="2706" spans="2:12" s="801" customFormat="1">
      <c r="B2706" s="823"/>
      <c r="C2706" s="823"/>
      <c r="D2706" s="823"/>
      <c r="E2706" s="823"/>
      <c r="F2706" s="823"/>
      <c r="G2706" s="823"/>
      <c r="H2706" s="823"/>
      <c r="I2706" s="823"/>
      <c r="J2706" s="823"/>
      <c r="K2706" s="823"/>
      <c r="L2706" s="823"/>
    </row>
    <row r="2707" spans="2:12" s="801" customFormat="1">
      <c r="B2707" s="823"/>
      <c r="C2707" s="823"/>
      <c r="D2707" s="823"/>
      <c r="E2707" s="823"/>
      <c r="F2707" s="823"/>
      <c r="G2707" s="823"/>
      <c r="H2707" s="823"/>
      <c r="I2707" s="823"/>
      <c r="J2707" s="823"/>
      <c r="K2707" s="823"/>
      <c r="L2707" s="823"/>
    </row>
    <row r="2708" spans="2:12" s="801" customFormat="1">
      <c r="B2708" s="823"/>
      <c r="C2708" s="823"/>
      <c r="D2708" s="823"/>
      <c r="E2708" s="823"/>
      <c r="F2708" s="823"/>
      <c r="G2708" s="823"/>
      <c r="H2708" s="823"/>
      <c r="I2708" s="823"/>
      <c r="J2708" s="823"/>
      <c r="K2708" s="823"/>
      <c r="L2708" s="823"/>
    </row>
    <row r="2709" spans="2:12" s="801" customFormat="1">
      <c r="B2709" s="823"/>
      <c r="C2709" s="823"/>
      <c r="D2709" s="823"/>
      <c r="E2709" s="823"/>
      <c r="F2709" s="823"/>
      <c r="G2709" s="823"/>
      <c r="H2709" s="823"/>
      <c r="I2709" s="823"/>
      <c r="J2709" s="823"/>
      <c r="K2709" s="823"/>
      <c r="L2709" s="823"/>
    </row>
    <row r="2710" spans="2:12" s="801" customFormat="1">
      <c r="B2710" s="823"/>
      <c r="C2710" s="823"/>
      <c r="D2710" s="823"/>
      <c r="E2710" s="823"/>
      <c r="F2710" s="823"/>
      <c r="G2710" s="823"/>
      <c r="H2710" s="823"/>
      <c r="I2710" s="823"/>
      <c r="J2710" s="823"/>
      <c r="K2710" s="823"/>
      <c r="L2710" s="823"/>
    </row>
    <row r="2711" spans="2:12" s="801" customFormat="1">
      <c r="B2711" s="823"/>
      <c r="C2711" s="823"/>
      <c r="D2711" s="823"/>
      <c r="E2711" s="823"/>
      <c r="F2711" s="823"/>
      <c r="G2711" s="823"/>
      <c r="H2711" s="823"/>
      <c r="I2711" s="823"/>
      <c r="J2711" s="823"/>
      <c r="K2711" s="823"/>
      <c r="L2711" s="823"/>
    </row>
    <row r="2712" spans="2:12" s="801" customFormat="1">
      <c r="B2712" s="823"/>
      <c r="C2712" s="823"/>
      <c r="D2712" s="823"/>
      <c r="E2712" s="823"/>
      <c r="F2712" s="823"/>
      <c r="G2712" s="823"/>
      <c r="H2712" s="823"/>
      <c r="I2712" s="823"/>
      <c r="J2712" s="823"/>
      <c r="K2712" s="823"/>
      <c r="L2712" s="823"/>
    </row>
    <row r="2713" spans="2:12" s="801" customFormat="1">
      <c r="B2713" s="823"/>
      <c r="C2713" s="823"/>
      <c r="D2713" s="823"/>
      <c r="E2713" s="823"/>
      <c r="F2713" s="823"/>
      <c r="G2713" s="823"/>
      <c r="H2713" s="823"/>
      <c r="I2713" s="823"/>
      <c r="J2713" s="823"/>
      <c r="K2713" s="823"/>
      <c r="L2713" s="823"/>
    </row>
    <row r="2714" spans="2:12" s="801" customFormat="1">
      <c r="B2714" s="823"/>
      <c r="C2714" s="823"/>
      <c r="D2714" s="823"/>
      <c r="E2714" s="823"/>
      <c r="F2714" s="823"/>
      <c r="G2714" s="823"/>
      <c r="H2714" s="823"/>
      <c r="I2714" s="823"/>
      <c r="J2714" s="823"/>
      <c r="K2714" s="823"/>
      <c r="L2714" s="823"/>
    </row>
    <row r="2715" spans="2:12" s="801" customFormat="1">
      <c r="B2715" s="823"/>
      <c r="C2715" s="823"/>
      <c r="D2715" s="823"/>
      <c r="E2715" s="823"/>
      <c r="F2715" s="823"/>
      <c r="G2715" s="823"/>
      <c r="H2715" s="823"/>
      <c r="I2715" s="823"/>
      <c r="J2715" s="823"/>
      <c r="K2715" s="823"/>
      <c r="L2715" s="823"/>
    </row>
    <row r="2716" spans="2:12" s="801" customFormat="1">
      <c r="B2716" s="823"/>
      <c r="C2716" s="823"/>
      <c r="D2716" s="823"/>
      <c r="E2716" s="823"/>
      <c r="F2716" s="823"/>
      <c r="G2716" s="823"/>
      <c r="H2716" s="823"/>
      <c r="I2716" s="823"/>
      <c r="J2716" s="823"/>
      <c r="K2716" s="823"/>
      <c r="L2716" s="823"/>
    </row>
    <row r="2717" spans="2:12" s="801" customFormat="1">
      <c r="B2717" s="823"/>
      <c r="C2717" s="823"/>
      <c r="D2717" s="823"/>
      <c r="E2717" s="823"/>
      <c r="F2717" s="823"/>
      <c r="G2717" s="823"/>
      <c r="H2717" s="823"/>
      <c r="I2717" s="823"/>
      <c r="J2717" s="823"/>
      <c r="K2717" s="823"/>
      <c r="L2717" s="823"/>
    </row>
    <row r="2718" spans="2:12" s="801" customFormat="1">
      <c r="B2718" s="823"/>
      <c r="C2718" s="823"/>
      <c r="D2718" s="823"/>
      <c r="E2718" s="823"/>
      <c r="F2718" s="823"/>
      <c r="G2718" s="823"/>
      <c r="H2718" s="823"/>
      <c r="I2718" s="823"/>
      <c r="J2718" s="823"/>
      <c r="K2718" s="823"/>
      <c r="L2718" s="823"/>
    </row>
    <row r="2719" spans="2:12" s="801" customFormat="1">
      <c r="B2719" s="823"/>
      <c r="C2719" s="823"/>
      <c r="D2719" s="823"/>
      <c r="E2719" s="823"/>
      <c r="F2719" s="823"/>
      <c r="G2719" s="823"/>
      <c r="H2719" s="823"/>
      <c r="I2719" s="823"/>
      <c r="J2719" s="823"/>
      <c r="K2719" s="823"/>
      <c r="L2719" s="823"/>
    </row>
    <row r="2720" spans="2:12" s="801" customFormat="1">
      <c r="B2720" s="823"/>
      <c r="C2720" s="823"/>
      <c r="D2720" s="823"/>
      <c r="E2720" s="823"/>
      <c r="F2720" s="823"/>
      <c r="G2720" s="823"/>
      <c r="H2720" s="823"/>
      <c r="I2720" s="823"/>
      <c r="J2720" s="823"/>
      <c r="K2720" s="823"/>
      <c r="L2720" s="823"/>
    </row>
    <row r="2721" spans="2:12" s="801" customFormat="1">
      <c r="B2721" s="823"/>
      <c r="C2721" s="823"/>
      <c r="D2721" s="823"/>
      <c r="E2721" s="823"/>
      <c r="F2721" s="823"/>
      <c r="G2721" s="823"/>
      <c r="H2721" s="823"/>
      <c r="I2721" s="823"/>
      <c r="J2721" s="823"/>
      <c r="K2721" s="823"/>
      <c r="L2721" s="823"/>
    </row>
    <row r="2722" spans="2:12" s="801" customFormat="1">
      <c r="B2722" s="823"/>
      <c r="C2722" s="823"/>
      <c r="D2722" s="823"/>
      <c r="E2722" s="823"/>
      <c r="F2722" s="823"/>
      <c r="G2722" s="823"/>
      <c r="H2722" s="823"/>
      <c r="I2722" s="823"/>
      <c r="J2722" s="823"/>
      <c r="K2722" s="823"/>
      <c r="L2722" s="823"/>
    </row>
    <row r="2723" spans="2:12" s="801" customFormat="1">
      <c r="B2723" s="823"/>
      <c r="C2723" s="823"/>
      <c r="D2723" s="823"/>
      <c r="E2723" s="823"/>
      <c r="F2723" s="823"/>
      <c r="G2723" s="823"/>
      <c r="H2723" s="823"/>
      <c r="I2723" s="823"/>
      <c r="J2723" s="823"/>
      <c r="K2723" s="823"/>
      <c r="L2723" s="823"/>
    </row>
    <row r="2724" spans="2:12" s="801" customFormat="1">
      <c r="B2724" s="823"/>
      <c r="C2724" s="823"/>
      <c r="D2724" s="823"/>
      <c r="E2724" s="823"/>
      <c r="F2724" s="823"/>
      <c r="G2724" s="823"/>
      <c r="H2724" s="823"/>
      <c r="I2724" s="823"/>
      <c r="J2724" s="823"/>
      <c r="K2724" s="823"/>
      <c r="L2724" s="823"/>
    </row>
    <row r="2725" spans="2:12" s="801" customFormat="1">
      <c r="B2725" s="823"/>
      <c r="C2725" s="823"/>
      <c r="D2725" s="823"/>
      <c r="E2725" s="823"/>
      <c r="F2725" s="823"/>
      <c r="G2725" s="823"/>
      <c r="H2725" s="823"/>
      <c r="I2725" s="823"/>
      <c r="J2725" s="823"/>
      <c r="K2725" s="823"/>
      <c r="L2725" s="823"/>
    </row>
    <row r="2726" spans="2:12" s="801" customFormat="1">
      <c r="B2726" s="823"/>
      <c r="C2726" s="823"/>
      <c r="D2726" s="823"/>
      <c r="E2726" s="823"/>
      <c r="F2726" s="823"/>
      <c r="G2726" s="823"/>
      <c r="H2726" s="823"/>
      <c r="I2726" s="823"/>
      <c r="J2726" s="823"/>
      <c r="K2726" s="823"/>
      <c r="L2726" s="823"/>
    </row>
    <row r="2727" spans="2:12" s="801" customFormat="1">
      <c r="B2727" s="823"/>
      <c r="C2727" s="823"/>
      <c r="D2727" s="823"/>
      <c r="E2727" s="823"/>
      <c r="F2727" s="823"/>
      <c r="G2727" s="823"/>
      <c r="H2727" s="823"/>
      <c r="I2727" s="823"/>
      <c r="J2727" s="823"/>
      <c r="K2727" s="823"/>
      <c r="L2727" s="823"/>
    </row>
    <row r="2728" spans="2:12" s="801" customFormat="1">
      <c r="B2728" s="823"/>
      <c r="C2728" s="823"/>
      <c r="D2728" s="823"/>
      <c r="E2728" s="823"/>
      <c r="F2728" s="823"/>
      <c r="G2728" s="823"/>
      <c r="H2728" s="823"/>
      <c r="I2728" s="823"/>
      <c r="J2728" s="823"/>
      <c r="K2728" s="823"/>
      <c r="L2728" s="823"/>
    </row>
    <row r="2729" spans="2:12" s="801" customFormat="1">
      <c r="B2729" s="823"/>
      <c r="C2729" s="823"/>
      <c r="D2729" s="823"/>
      <c r="E2729" s="823"/>
      <c r="F2729" s="823"/>
      <c r="G2729" s="823"/>
      <c r="H2729" s="823"/>
      <c r="I2729" s="823"/>
      <c r="J2729" s="823"/>
      <c r="K2729" s="823"/>
      <c r="L2729" s="823"/>
    </row>
    <row r="2730" spans="2:12" s="801" customFormat="1">
      <c r="B2730" s="823"/>
      <c r="C2730" s="823"/>
      <c r="D2730" s="823"/>
      <c r="E2730" s="823"/>
      <c r="F2730" s="823"/>
      <c r="G2730" s="823"/>
      <c r="H2730" s="823"/>
      <c r="I2730" s="823"/>
      <c r="J2730" s="823"/>
      <c r="K2730" s="823"/>
      <c r="L2730" s="823"/>
    </row>
    <row r="2731" spans="2:12" s="801" customFormat="1">
      <c r="B2731" s="823"/>
      <c r="C2731" s="823"/>
      <c r="D2731" s="823"/>
      <c r="E2731" s="823"/>
      <c r="F2731" s="823"/>
      <c r="G2731" s="823"/>
      <c r="H2731" s="823"/>
      <c r="I2731" s="823"/>
      <c r="J2731" s="823"/>
      <c r="K2731" s="823"/>
      <c r="L2731" s="823"/>
    </row>
    <row r="2732" spans="2:12" s="801" customFormat="1">
      <c r="B2732" s="823"/>
      <c r="C2732" s="823"/>
      <c r="D2732" s="823"/>
      <c r="E2732" s="823"/>
      <c r="F2732" s="823"/>
      <c r="G2732" s="823"/>
      <c r="H2732" s="823"/>
      <c r="I2732" s="823"/>
      <c r="J2732" s="823"/>
      <c r="K2732" s="823"/>
      <c r="L2732" s="823"/>
    </row>
    <row r="2733" spans="2:12" s="801" customFormat="1">
      <c r="B2733" s="823"/>
      <c r="C2733" s="823"/>
      <c r="D2733" s="823"/>
      <c r="E2733" s="823"/>
      <c r="F2733" s="823"/>
      <c r="G2733" s="823"/>
      <c r="H2733" s="823"/>
      <c r="I2733" s="823"/>
      <c r="J2733" s="823"/>
      <c r="K2733" s="823"/>
      <c r="L2733" s="823"/>
    </row>
    <row r="2734" spans="2:12" s="801" customFormat="1">
      <c r="B2734" s="823"/>
      <c r="C2734" s="823"/>
      <c r="D2734" s="823"/>
      <c r="E2734" s="823"/>
      <c r="F2734" s="823"/>
      <c r="G2734" s="823"/>
      <c r="H2734" s="823"/>
      <c r="I2734" s="823"/>
      <c r="J2734" s="823"/>
      <c r="K2734" s="823"/>
      <c r="L2734" s="823"/>
    </row>
    <row r="2735" spans="2:12" s="801" customFormat="1">
      <c r="B2735" s="823"/>
      <c r="C2735" s="823"/>
      <c r="D2735" s="823"/>
      <c r="E2735" s="823"/>
      <c r="F2735" s="823"/>
      <c r="G2735" s="823"/>
      <c r="H2735" s="823"/>
      <c r="I2735" s="823"/>
      <c r="J2735" s="823"/>
      <c r="K2735" s="823"/>
      <c r="L2735" s="823"/>
    </row>
    <row r="2736" spans="2:12" s="801" customFormat="1">
      <c r="B2736" s="823"/>
      <c r="C2736" s="823"/>
      <c r="D2736" s="823"/>
      <c r="E2736" s="823"/>
      <c r="F2736" s="823"/>
      <c r="G2736" s="823"/>
      <c r="H2736" s="823"/>
      <c r="I2736" s="823"/>
      <c r="J2736" s="823"/>
      <c r="K2736" s="823"/>
      <c r="L2736" s="823"/>
    </row>
    <row r="2737" spans="2:12" s="801" customFormat="1">
      <c r="B2737" s="823"/>
      <c r="C2737" s="823"/>
      <c r="D2737" s="823"/>
      <c r="E2737" s="823"/>
      <c r="F2737" s="823"/>
      <c r="G2737" s="823"/>
      <c r="H2737" s="823"/>
      <c r="I2737" s="823"/>
      <c r="J2737" s="823"/>
      <c r="K2737" s="823"/>
      <c r="L2737" s="823"/>
    </row>
    <row r="2738" spans="2:12" s="801" customFormat="1">
      <c r="B2738" s="823"/>
      <c r="C2738" s="823"/>
      <c r="D2738" s="823"/>
      <c r="E2738" s="823"/>
      <c r="F2738" s="823"/>
      <c r="G2738" s="823"/>
      <c r="H2738" s="823"/>
      <c r="I2738" s="823"/>
      <c r="J2738" s="823"/>
      <c r="K2738" s="823"/>
      <c r="L2738" s="823"/>
    </row>
    <row r="2739" spans="2:12" s="801" customFormat="1">
      <c r="B2739" s="823"/>
      <c r="C2739" s="823"/>
      <c r="D2739" s="823"/>
      <c r="E2739" s="823"/>
      <c r="F2739" s="823"/>
      <c r="G2739" s="823"/>
      <c r="H2739" s="823"/>
      <c r="I2739" s="823"/>
      <c r="J2739" s="823"/>
      <c r="K2739" s="823"/>
      <c r="L2739" s="823"/>
    </row>
    <row r="2740" spans="2:12" s="801" customFormat="1">
      <c r="B2740" s="823"/>
      <c r="C2740" s="823"/>
      <c r="D2740" s="823"/>
      <c r="E2740" s="823"/>
      <c r="F2740" s="823"/>
      <c r="G2740" s="823"/>
      <c r="H2740" s="823"/>
      <c r="I2740" s="823"/>
      <c r="J2740" s="823"/>
      <c r="K2740" s="823"/>
      <c r="L2740" s="823"/>
    </row>
    <row r="2741" spans="2:12" s="801" customFormat="1">
      <c r="B2741" s="823"/>
      <c r="C2741" s="823"/>
      <c r="D2741" s="823"/>
      <c r="E2741" s="823"/>
      <c r="F2741" s="823"/>
      <c r="G2741" s="823"/>
      <c r="H2741" s="823"/>
      <c r="I2741" s="823"/>
      <c r="J2741" s="823"/>
      <c r="K2741" s="823"/>
      <c r="L2741" s="823"/>
    </row>
    <row r="2742" spans="2:12" s="801" customFormat="1">
      <c r="B2742" s="823"/>
      <c r="C2742" s="823"/>
      <c r="D2742" s="823"/>
      <c r="E2742" s="823"/>
      <c r="F2742" s="823"/>
      <c r="G2742" s="823"/>
      <c r="H2742" s="823"/>
      <c r="I2742" s="823"/>
      <c r="J2742" s="823"/>
      <c r="K2742" s="823"/>
      <c r="L2742" s="823"/>
    </row>
    <row r="2743" spans="2:12" s="801" customFormat="1">
      <c r="B2743" s="823"/>
      <c r="C2743" s="823"/>
      <c r="D2743" s="823"/>
      <c r="E2743" s="823"/>
      <c r="F2743" s="823"/>
      <c r="G2743" s="823"/>
      <c r="H2743" s="823"/>
      <c r="I2743" s="823"/>
      <c r="J2743" s="823"/>
      <c r="K2743" s="823"/>
      <c r="L2743" s="823"/>
    </row>
    <row r="2744" spans="2:12" s="801" customFormat="1">
      <c r="B2744" s="823"/>
      <c r="C2744" s="823"/>
      <c r="D2744" s="823"/>
      <c r="E2744" s="823"/>
      <c r="F2744" s="823"/>
      <c r="G2744" s="823"/>
      <c r="H2744" s="823"/>
      <c r="I2744" s="823"/>
      <c r="J2744" s="823"/>
      <c r="K2744" s="823"/>
      <c r="L2744" s="823"/>
    </row>
    <row r="2745" spans="2:12" s="801" customFormat="1">
      <c r="B2745" s="823"/>
      <c r="C2745" s="823"/>
      <c r="D2745" s="823"/>
      <c r="E2745" s="823"/>
      <c r="F2745" s="823"/>
      <c r="G2745" s="823"/>
      <c r="H2745" s="823"/>
      <c r="I2745" s="823"/>
      <c r="J2745" s="823"/>
      <c r="K2745" s="823"/>
      <c r="L2745" s="823"/>
    </row>
    <row r="2746" spans="2:12" s="801" customFormat="1">
      <c r="B2746" s="823"/>
      <c r="C2746" s="823"/>
      <c r="D2746" s="823"/>
      <c r="E2746" s="823"/>
      <c r="F2746" s="823"/>
      <c r="G2746" s="823"/>
      <c r="H2746" s="823"/>
      <c r="I2746" s="823"/>
      <c r="J2746" s="823"/>
      <c r="K2746" s="823"/>
      <c r="L2746" s="823"/>
    </row>
    <row r="2747" spans="2:12" s="801" customFormat="1">
      <c r="B2747" s="823"/>
      <c r="C2747" s="823"/>
      <c r="D2747" s="823"/>
      <c r="E2747" s="823"/>
      <c r="F2747" s="823"/>
      <c r="G2747" s="823"/>
      <c r="H2747" s="823"/>
      <c r="I2747" s="823"/>
      <c r="J2747" s="823"/>
      <c r="K2747" s="823"/>
      <c r="L2747" s="823"/>
    </row>
    <row r="2748" spans="2:12" s="801" customFormat="1">
      <c r="B2748" s="823"/>
      <c r="C2748" s="823"/>
      <c r="D2748" s="823"/>
      <c r="E2748" s="823"/>
      <c r="F2748" s="823"/>
      <c r="G2748" s="823"/>
      <c r="H2748" s="823"/>
      <c r="I2748" s="823"/>
      <c r="J2748" s="823"/>
      <c r="K2748" s="823"/>
      <c r="L2748" s="823"/>
    </row>
    <row r="2749" spans="2:12" s="801" customFormat="1">
      <c r="B2749" s="823"/>
      <c r="C2749" s="823"/>
      <c r="D2749" s="823"/>
      <c r="E2749" s="823"/>
      <c r="F2749" s="823"/>
      <c r="G2749" s="823"/>
      <c r="H2749" s="823"/>
      <c r="I2749" s="823"/>
      <c r="J2749" s="823"/>
      <c r="K2749" s="823"/>
      <c r="L2749" s="823"/>
    </row>
    <row r="2750" spans="2:12" s="801" customFormat="1">
      <c r="B2750" s="823"/>
      <c r="C2750" s="823"/>
      <c r="D2750" s="823"/>
      <c r="E2750" s="823"/>
      <c r="F2750" s="823"/>
      <c r="G2750" s="823"/>
      <c r="H2750" s="823"/>
      <c r="I2750" s="823"/>
      <c r="J2750" s="823"/>
      <c r="K2750" s="823"/>
      <c r="L2750" s="823"/>
    </row>
    <row r="2751" spans="2:12" s="801" customFormat="1">
      <c r="B2751" s="823"/>
      <c r="C2751" s="823"/>
      <c r="D2751" s="823"/>
      <c r="E2751" s="823"/>
      <c r="F2751" s="823"/>
      <c r="G2751" s="823"/>
      <c r="H2751" s="823"/>
      <c r="I2751" s="823"/>
      <c r="J2751" s="823"/>
      <c r="K2751" s="823"/>
      <c r="L2751" s="823"/>
    </row>
    <row r="2752" spans="2:12" s="801" customFormat="1">
      <c r="B2752" s="823"/>
      <c r="C2752" s="823"/>
      <c r="D2752" s="823"/>
      <c r="E2752" s="823"/>
      <c r="F2752" s="823"/>
      <c r="G2752" s="823"/>
      <c r="H2752" s="823"/>
      <c r="I2752" s="823"/>
      <c r="J2752" s="823"/>
      <c r="K2752" s="823"/>
      <c r="L2752" s="823"/>
    </row>
    <row r="2753" spans="2:12" s="801" customFormat="1">
      <c r="B2753" s="823"/>
      <c r="C2753" s="823"/>
      <c r="D2753" s="823"/>
      <c r="E2753" s="823"/>
      <c r="F2753" s="823"/>
      <c r="G2753" s="823"/>
      <c r="H2753" s="823"/>
      <c r="I2753" s="823"/>
      <c r="J2753" s="823"/>
      <c r="K2753" s="823"/>
      <c r="L2753" s="823"/>
    </row>
    <row r="2754" spans="2:12" s="801" customFormat="1">
      <c r="B2754" s="823"/>
      <c r="C2754" s="823"/>
      <c r="D2754" s="823"/>
      <c r="E2754" s="823"/>
      <c r="F2754" s="823"/>
      <c r="G2754" s="823"/>
      <c r="H2754" s="823"/>
      <c r="I2754" s="823"/>
      <c r="J2754" s="823"/>
      <c r="K2754" s="823"/>
      <c r="L2754" s="823"/>
    </row>
    <row r="2755" spans="2:12" s="801" customFormat="1">
      <c r="B2755" s="823"/>
      <c r="C2755" s="823"/>
      <c r="D2755" s="823"/>
      <c r="E2755" s="823"/>
      <c r="F2755" s="823"/>
      <c r="G2755" s="823"/>
      <c r="H2755" s="823"/>
      <c r="I2755" s="823"/>
      <c r="J2755" s="823"/>
      <c r="K2755" s="823"/>
      <c r="L2755" s="823"/>
    </row>
    <row r="2756" spans="2:12" s="801" customFormat="1">
      <c r="B2756" s="823"/>
      <c r="C2756" s="823"/>
      <c r="D2756" s="823"/>
      <c r="E2756" s="823"/>
      <c r="F2756" s="823"/>
      <c r="G2756" s="823"/>
      <c r="H2756" s="823"/>
      <c r="I2756" s="823"/>
      <c r="J2756" s="823"/>
      <c r="K2756" s="823"/>
      <c r="L2756" s="823"/>
    </row>
    <row r="2757" spans="2:12" s="801" customFormat="1">
      <c r="B2757" s="823"/>
      <c r="C2757" s="823"/>
      <c r="D2757" s="823"/>
      <c r="E2757" s="823"/>
      <c r="F2757" s="823"/>
      <c r="G2757" s="823"/>
      <c r="H2757" s="823"/>
      <c r="I2757" s="823"/>
      <c r="J2757" s="823"/>
      <c r="K2757" s="823"/>
      <c r="L2757" s="823"/>
    </row>
    <row r="2758" spans="2:12" s="801" customFormat="1">
      <c r="B2758" s="823"/>
      <c r="C2758" s="823"/>
      <c r="D2758" s="823"/>
      <c r="E2758" s="823"/>
      <c r="F2758" s="823"/>
      <c r="G2758" s="823"/>
      <c r="H2758" s="823"/>
      <c r="I2758" s="823"/>
      <c r="J2758" s="823"/>
      <c r="K2758" s="823"/>
      <c r="L2758" s="823"/>
    </row>
    <row r="2759" spans="2:12" s="801" customFormat="1">
      <c r="B2759" s="823"/>
      <c r="C2759" s="823"/>
      <c r="D2759" s="823"/>
      <c r="E2759" s="823"/>
      <c r="F2759" s="823"/>
      <c r="G2759" s="823"/>
      <c r="H2759" s="823"/>
      <c r="I2759" s="823"/>
      <c r="J2759" s="823"/>
      <c r="K2759" s="823"/>
      <c r="L2759" s="823"/>
    </row>
    <row r="2760" spans="2:12" s="801" customFormat="1">
      <c r="B2760" s="823"/>
      <c r="C2760" s="823"/>
      <c r="D2760" s="823"/>
      <c r="E2760" s="823"/>
      <c r="F2760" s="823"/>
      <c r="G2760" s="823"/>
      <c r="H2760" s="823"/>
      <c r="I2760" s="823"/>
      <c r="J2760" s="823"/>
      <c r="K2760" s="823"/>
      <c r="L2760" s="823"/>
    </row>
    <row r="2761" spans="2:12" s="801" customFormat="1">
      <c r="B2761" s="823"/>
      <c r="C2761" s="823"/>
      <c r="D2761" s="823"/>
      <c r="E2761" s="823"/>
      <c r="F2761" s="823"/>
      <c r="G2761" s="823"/>
      <c r="H2761" s="823"/>
      <c r="I2761" s="823"/>
      <c r="J2761" s="823"/>
      <c r="K2761" s="823"/>
      <c r="L2761" s="823"/>
    </row>
    <row r="2762" spans="2:12" s="801" customFormat="1">
      <c r="B2762" s="823"/>
      <c r="C2762" s="823"/>
      <c r="D2762" s="823"/>
      <c r="E2762" s="823"/>
      <c r="F2762" s="823"/>
      <c r="G2762" s="823"/>
      <c r="H2762" s="823"/>
      <c r="I2762" s="823"/>
      <c r="J2762" s="823"/>
      <c r="K2762" s="823"/>
      <c r="L2762" s="823"/>
    </row>
    <row r="2763" spans="2:12" s="801" customFormat="1">
      <c r="B2763" s="823"/>
      <c r="C2763" s="823"/>
      <c r="D2763" s="823"/>
      <c r="E2763" s="823"/>
      <c r="F2763" s="823"/>
      <c r="G2763" s="823"/>
      <c r="H2763" s="823"/>
      <c r="I2763" s="823"/>
      <c r="J2763" s="823"/>
      <c r="K2763" s="823"/>
      <c r="L2763" s="823"/>
    </row>
    <row r="2764" spans="2:12" s="801" customFormat="1">
      <c r="B2764" s="823"/>
      <c r="C2764" s="823"/>
      <c r="D2764" s="823"/>
      <c r="E2764" s="823"/>
      <c r="F2764" s="823"/>
      <c r="G2764" s="823"/>
      <c r="H2764" s="823"/>
      <c r="I2764" s="823"/>
      <c r="J2764" s="823"/>
      <c r="K2764" s="823"/>
      <c r="L2764" s="823"/>
    </row>
    <row r="2765" spans="2:12" s="801" customFormat="1">
      <c r="B2765" s="823"/>
      <c r="C2765" s="823"/>
      <c r="D2765" s="823"/>
      <c r="E2765" s="823"/>
      <c r="F2765" s="823"/>
      <c r="G2765" s="823"/>
      <c r="H2765" s="823"/>
      <c r="I2765" s="823"/>
      <c r="J2765" s="823"/>
      <c r="K2765" s="823"/>
      <c r="L2765" s="823"/>
    </row>
    <row r="2766" spans="2:12" s="801" customFormat="1">
      <c r="B2766" s="823"/>
      <c r="C2766" s="823"/>
      <c r="D2766" s="823"/>
      <c r="E2766" s="823"/>
      <c r="F2766" s="823"/>
      <c r="G2766" s="823"/>
      <c r="H2766" s="823"/>
      <c r="I2766" s="823"/>
      <c r="J2766" s="823"/>
      <c r="K2766" s="823"/>
      <c r="L2766" s="823"/>
    </row>
    <row r="2767" spans="2:12" s="801" customFormat="1">
      <c r="B2767" s="823"/>
      <c r="C2767" s="823"/>
      <c r="D2767" s="823"/>
      <c r="E2767" s="823"/>
      <c r="F2767" s="823"/>
      <c r="G2767" s="823"/>
      <c r="H2767" s="823"/>
      <c r="I2767" s="823"/>
      <c r="J2767" s="823"/>
      <c r="K2767" s="823"/>
      <c r="L2767" s="823"/>
    </row>
    <row r="2768" spans="2:12" s="801" customFormat="1">
      <c r="B2768" s="823"/>
      <c r="C2768" s="823"/>
      <c r="D2768" s="823"/>
      <c r="E2768" s="823"/>
      <c r="F2768" s="823"/>
      <c r="G2768" s="823"/>
      <c r="H2768" s="823"/>
      <c r="I2768" s="823"/>
      <c r="J2768" s="823"/>
      <c r="K2768" s="823"/>
      <c r="L2768" s="823"/>
    </row>
    <row r="2769" spans="2:12" s="801" customFormat="1">
      <c r="B2769" s="823"/>
      <c r="C2769" s="823"/>
      <c r="D2769" s="823"/>
      <c r="E2769" s="823"/>
      <c r="F2769" s="823"/>
      <c r="G2769" s="823"/>
      <c r="H2769" s="823"/>
      <c r="I2769" s="823"/>
      <c r="J2769" s="823"/>
      <c r="K2769" s="823"/>
      <c r="L2769" s="823"/>
    </row>
    <row r="2770" spans="2:12" s="801" customFormat="1">
      <c r="B2770" s="823"/>
      <c r="C2770" s="823"/>
      <c r="D2770" s="823"/>
      <c r="E2770" s="823"/>
      <c r="F2770" s="823"/>
      <c r="G2770" s="823"/>
      <c r="H2770" s="823"/>
      <c r="I2770" s="823"/>
      <c r="J2770" s="823"/>
      <c r="K2770" s="823"/>
      <c r="L2770" s="823"/>
    </row>
    <row r="2771" spans="2:12" s="801" customFormat="1">
      <c r="B2771" s="823"/>
      <c r="C2771" s="823"/>
      <c r="D2771" s="823"/>
      <c r="E2771" s="823"/>
      <c r="F2771" s="823"/>
      <c r="G2771" s="823"/>
      <c r="H2771" s="823"/>
      <c r="I2771" s="823"/>
      <c r="J2771" s="823"/>
      <c r="K2771" s="823"/>
      <c r="L2771" s="823"/>
    </row>
    <row r="2772" spans="2:12" s="801" customFormat="1">
      <c r="B2772" s="823"/>
      <c r="C2772" s="823"/>
      <c r="D2772" s="823"/>
      <c r="E2772" s="823"/>
      <c r="F2772" s="823"/>
      <c r="G2772" s="823"/>
      <c r="H2772" s="823"/>
      <c r="I2772" s="823"/>
      <c r="J2772" s="823"/>
      <c r="K2772" s="823"/>
      <c r="L2772" s="823"/>
    </row>
    <row r="2773" spans="2:12" s="801" customFormat="1">
      <c r="B2773" s="823"/>
      <c r="C2773" s="823"/>
      <c r="D2773" s="823"/>
      <c r="E2773" s="823"/>
      <c r="F2773" s="823"/>
      <c r="G2773" s="823"/>
      <c r="H2773" s="823"/>
      <c r="I2773" s="823"/>
      <c r="J2773" s="823"/>
      <c r="K2773" s="823"/>
      <c r="L2773" s="823"/>
    </row>
    <row r="2774" spans="2:12" s="801" customFormat="1">
      <c r="B2774" s="823"/>
      <c r="C2774" s="823"/>
      <c r="D2774" s="823"/>
      <c r="E2774" s="823"/>
      <c r="F2774" s="823"/>
      <c r="G2774" s="823"/>
      <c r="H2774" s="823"/>
      <c r="I2774" s="823"/>
      <c r="J2774" s="823"/>
      <c r="K2774" s="823"/>
      <c r="L2774" s="823"/>
    </row>
    <row r="2775" spans="2:12" s="801" customFormat="1">
      <c r="B2775" s="823"/>
      <c r="C2775" s="823"/>
      <c r="D2775" s="823"/>
      <c r="E2775" s="823"/>
      <c r="F2775" s="823"/>
      <c r="G2775" s="823"/>
      <c r="H2775" s="823"/>
      <c r="I2775" s="823"/>
      <c r="J2775" s="823"/>
      <c r="K2775" s="823"/>
      <c r="L2775" s="823"/>
    </row>
    <row r="2776" spans="2:12" s="801" customFormat="1">
      <c r="B2776" s="823"/>
      <c r="C2776" s="823"/>
      <c r="D2776" s="823"/>
      <c r="E2776" s="823"/>
      <c r="F2776" s="823"/>
      <c r="G2776" s="823"/>
      <c r="H2776" s="823"/>
      <c r="I2776" s="823"/>
      <c r="J2776" s="823"/>
      <c r="K2776" s="823"/>
      <c r="L2776" s="823"/>
    </row>
    <row r="2777" spans="2:12" s="801" customFormat="1">
      <c r="B2777" s="823"/>
      <c r="C2777" s="823"/>
      <c r="D2777" s="823"/>
      <c r="E2777" s="823"/>
      <c r="F2777" s="823"/>
      <c r="G2777" s="823"/>
      <c r="H2777" s="823"/>
      <c r="I2777" s="823"/>
      <c r="J2777" s="823"/>
      <c r="K2777" s="823"/>
      <c r="L2777" s="823"/>
    </row>
    <row r="2778" spans="2:12" s="801" customFormat="1">
      <c r="B2778" s="823"/>
      <c r="C2778" s="823"/>
      <c r="D2778" s="823"/>
      <c r="E2778" s="823"/>
      <c r="F2778" s="823"/>
      <c r="G2778" s="823"/>
      <c r="H2778" s="823"/>
      <c r="I2778" s="823"/>
      <c r="J2778" s="823"/>
      <c r="K2778" s="823"/>
      <c r="L2778" s="823"/>
    </row>
    <row r="2779" spans="2:12" s="801" customFormat="1">
      <c r="B2779" s="823"/>
      <c r="C2779" s="823"/>
      <c r="D2779" s="823"/>
      <c r="E2779" s="823"/>
      <c r="F2779" s="823"/>
      <c r="G2779" s="823"/>
      <c r="H2779" s="823"/>
      <c r="I2779" s="823"/>
      <c r="J2779" s="823"/>
      <c r="K2779" s="823"/>
      <c r="L2779" s="823"/>
    </row>
    <row r="2780" spans="2:12" s="801" customFormat="1">
      <c r="B2780" s="823"/>
      <c r="C2780" s="823"/>
      <c r="D2780" s="823"/>
      <c r="E2780" s="823"/>
      <c r="F2780" s="823"/>
      <c r="G2780" s="823"/>
      <c r="H2780" s="823"/>
      <c r="I2780" s="823"/>
      <c r="J2780" s="823"/>
      <c r="K2780" s="823"/>
      <c r="L2780" s="823"/>
    </row>
    <row r="2781" spans="2:12" s="801" customFormat="1">
      <c r="B2781" s="823"/>
      <c r="C2781" s="823"/>
      <c r="D2781" s="823"/>
      <c r="E2781" s="823"/>
      <c r="F2781" s="823"/>
      <c r="G2781" s="823"/>
      <c r="H2781" s="823"/>
      <c r="I2781" s="823"/>
      <c r="J2781" s="823"/>
      <c r="K2781" s="823"/>
      <c r="L2781" s="823"/>
    </row>
    <row r="2782" spans="2:12" s="801" customFormat="1">
      <c r="B2782" s="823"/>
      <c r="C2782" s="823"/>
      <c r="D2782" s="823"/>
      <c r="E2782" s="823"/>
      <c r="F2782" s="823"/>
      <c r="G2782" s="823"/>
      <c r="H2782" s="823"/>
      <c r="I2782" s="823"/>
      <c r="J2782" s="823"/>
      <c r="K2782" s="823"/>
      <c r="L2782" s="823"/>
    </row>
    <row r="2783" spans="2:12" s="801" customFormat="1">
      <c r="B2783" s="823"/>
      <c r="C2783" s="823"/>
      <c r="D2783" s="823"/>
      <c r="E2783" s="823"/>
      <c r="F2783" s="823"/>
      <c r="G2783" s="823"/>
      <c r="H2783" s="823"/>
      <c r="I2783" s="823"/>
      <c r="J2783" s="823"/>
      <c r="K2783" s="823"/>
      <c r="L2783" s="823"/>
    </row>
    <row r="2784" spans="2:12" s="801" customFormat="1">
      <c r="B2784" s="823"/>
      <c r="C2784" s="823"/>
      <c r="D2784" s="823"/>
      <c r="E2784" s="823"/>
      <c r="F2784" s="823"/>
      <c r="G2784" s="823"/>
      <c r="H2784" s="823"/>
      <c r="I2784" s="823"/>
      <c r="J2784" s="823"/>
      <c r="K2784" s="823"/>
      <c r="L2784" s="823"/>
    </row>
    <row r="2785" spans="2:12" s="801" customFormat="1">
      <c r="B2785" s="823"/>
      <c r="C2785" s="823"/>
      <c r="D2785" s="823"/>
      <c r="E2785" s="823"/>
      <c r="F2785" s="823"/>
      <c r="G2785" s="823"/>
      <c r="H2785" s="823"/>
      <c r="I2785" s="823"/>
      <c r="J2785" s="823"/>
      <c r="K2785" s="823"/>
      <c r="L2785" s="823"/>
    </row>
    <row r="2786" spans="2:12" s="801" customFormat="1">
      <c r="B2786" s="823"/>
      <c r="C2786" s="823"/>
      <c r="D2786" s="823"/>
      <c r="E2786" s="823"/>
      <c r="F2786" s="823"/>
      <c r="G2786" s="823"/>
      <c r="H2786" s="823"/>
      <c r="I2786" s="823"/>
      <c r="J2786" s="823"/>
      <c r="K2786" s="823"/>
      <c r="L2786" s="823"/>
    </row>
    <row r="2787" spans="2:12" s="801" customFormat="1">
      <c r="B2787" s="823"/>
      <c r="C2787" s="823"/>
      <c r="D2787" s="823"/>
      <c r="E2787" s="823"/>
      <c r="F2787" s="823"/>
      <c r="G2787" s="823"/>
      <c r="H2787" s="823"/>
      <c r="I2787" s="823"/>
      <c r="J2787" s="823"/>
      <c r="K2787" s="823"/>
      <c r="L2787" s="823"/>
    </row>
    <row r="2788" spans="2:12" s="801" customFormat="1">
      <c r="B2788" s="823"/>
      <c r="C2788" s="823"/>
      <c r="D2788" s="823"/>
      <c r="E2788" s="823"/>
      <c r="F2788" s="823"/>
      <c r="G2788" s="823"/>
      <c r="H2788" s="823"/>
      <c r="I2788" s="823"/>
      <c r="J2788" s="823"/>
      <c r="K2788" s="823"/>
      <c r="L2788" s="823"/>
    </row>
    <row r="2789" spans="2:12" s="801" customFormat="1">
      <c r="B2789" s="823"/>
      <c r="C2789" s="823"/>
      <c r="D2789" s="823"/>
      <c r="E2789" s="823"/>
      <c r="F2789" s="823"/>
      <c r="G2789" s="823"/>
      <c r="H2789" s="823"/>
      <c r="I2789" s="823"/>
      <c r="J2789" s="823"/>
      <c r="K2789" s="823"/>
      <c r="L2789" s="823"/>
    </row>
    <row r="2790" spans="2:12" s="801" customFormat="1">
      <c r="B2790" s="823"/>
      <c r="C2790" s="823"/>
      <c r="D2790" s="823"/>
      <c r="E2790" s="823"/>
      <c r="F2790" s="823"/>
      <c r="G2790" s="823"/>
      <c r="H2790" s="823"/>
      <c r="I2790" s="823"/>
      <c r="J2790" s="823"/>
      <c r="K2790" s="823"/>
      <c r="L2790" s="823"/>
    </row>
    <row r="2791" spans="2:12" s="801" customFormat="1">
      <c r="B2791" s="823"/>
      <c r="C2791" s="823"/>
      <c r="D2791" s="823"/>
      <c r="E2791" s="823"/>
      <c r="F2791" s="823"/>
      <c r="G2791" s="823"/>
      <c r="H2791" s="823"/>
      <c r="I2791" s="823"/>
      <c r="J2791" s="823"/>
      <c r="K2791" s="823"/>
      <c r="L2791" s="823"/>
    </row>
    <row r="2792" spans="2:12" s="801" customFormat="1">
      <c r="B2792" s="823"/>
      <c r="C2792" s="823"/>
      <c r="D2792" s="823"/>
      <c r="E2792" s="823"/>
      <c r="F2792" s="823"/>
      <c r="G2792" s="823"/>
      <c r="H2792" s="823"/>
      <c r="I2792" s="823"/>
      <c r="J2792" s="823"/>
      <c r="K2792" s="823"/>
      <c r="L2792" s="823"/>
    </row>
    <row r="2793" spans="2:12" s="801" customFormat="1">
      <c r="B2793" s="823"/>
      <c r="C2793" s="823"/>
      <c r="D2793" s="823"/>
      <c r="E2793" s="823"/>
      <c r="F2793" s="823"/>
      <c r="G2793" s="823"/>
      <c r="H2793" s="823"/>
      <c r="I2793" s="823"/>
      <c r="J2793" s="823"/>
      <c r="K2793" s="823"/>
      <c r="L2793" s="823"/>
    </row>
    <row r="2794" spans="2:12" s="801" customFormat="1">
      <c r="B2794" s="823"/>
      <c r="C2794" s="823"/>
      <c r="D2794" s="823"/>
      <c r="E2794" s="823"/>
      <c r="F2794" s="823"/>
      <c r="G2794" s="823"/>
      <c r="H2794" s="823"/>
      <c r="I2794" s="823"/>
      <c r="J2794" s="823"/>
      <c r="K2794" s="823"/>
      <c r="L2794" s="823"/>
    </row>
    <row r="2795" spans="2:12" s="801" customFormat="1">
      <c r="B2795" s="823"/>
      <c r="C2795" s="823"/>
      <c r="D2795" s="823"/>
      <c r="E2795" s="823"/>
      <c r="F2795" s="823"/>
      <c r="G2795" s="823"/>
      <c r="H2795" s="823"/>
      <c r="I2795" s="823"/>
      <c r="J2795" s="823"/>
      <c r="K2795" s="823"/>
      <c r="L2795" s="823"/>
    </row>
    <row r="2796" spans="2:12" s="801" customFormat="1">
      <c r="B2796" s="823"/>
      <c r="C2796" s="823"/>
      <c r="D2796" s="823"/>
      <c r="E2796" s="823"/>
      <c r="F2796" s="823"/>
      <c r="G2796" s="823"/>
      <c r="H2796" s="823"/>
      <c r="I2796" s="823"/>
      <c r="J2796" s="823"/>
      <c r="K2796" s="823"/>
      <c r="L2796" s="823"/>
    </row>
    <row r="2797" spans="2:12" s="801" customFormat="1">
      <c r="B2797" s="823"/>
      <c r="C2797" s="823"/>
      <c r="D2797" s="823"/>
      <c r="E2797" s="823"/>
      <c r="F2797" s="823"/>
      <c r="G2797" s="823"/>
      <c r="H2797" s="823"/>
      <c r="I2797" s="823"/>
      <c r="J2797" s="823"/>
      <c r="K2797" s="823"/>
      <c r="L2797" s="823"/>
    </row>
    <row r="2798" spans="2:12" s="801" customFormat="1">
      <c r="B2798" s="823"/>
      <c r="C2798" s="823"/>
      <c r="D2798" s="823"/>
      <c r="E2798" s="823"/>
      <c r="F2798" s="823"/>
      <c r="G2798" s="823"/>
      <c r="H2798" s="823"/>
      <c r="I2798" s="823"/>
      <c r="J2798" s="823"/>
      <c r="K2798" s="823"/>
      <c r="L2798" s="823"/>
    </row>
    <row r="2799" spans="2:12" s="801" customFormat="1">
      <c r="B2799" s="823"/>
      <c r="C2799" s="823"/>
      <c r="D2799" s="823"/>
      <c r="E2799" s="823"/>
      <c r="F2799" s="823"/>
      <c r="G2799" s="823"/>
      <c r="H2799" s="823"/>
      <c r="I2799" s="823"/>
      <c r="J2799" s="823"/>
      <c r="K2799" s="823"/>
      <c r="L2799" s="823"/>
    </row>
    <row r="2800" spans="2:12" s="801" customFormat="1">
      <c r="B2800" s="823"/>
      <c r="C2800" s="823"/>
      <c r="D2800" s="823"/>
      <c r="E2800" s="823"/>
      <c r="F2800" s="823"/>
      <c r="G2800" s="823"/>
      <c r="H2800" s="823"/>
      <c r="I2800" s="823"/>
      <c r="J2800" s="823"/>
      <c r="K2800" s="823"/>
      <c r="L2800" s="823"/>
    </row>
    <row r="2801" spans="2:12" s="801" customFormat="1">
      <c r="B2801" s="823"/>
      <c r="C2801" s="823"/>
      <c r="D2801" s="823"/>
      <c r="E2801" s="823"/>
      <c r="F2801" s="823"/>
      <c r="G2801" s="823"/>
      <c r="H2801" s="823"/>
      <c r="I2801" s="823"/>
      <c r="J2801" s="823"/>
      <c r="K2801" s="823"/>
      <c r="L2801" s="823"/>
    </row>
    <row r="2802" spans="2:12" s="801" customFormat="1">
      <c r="B2802" s="823"/>
      <c r="C2802" s="823"/>
      <c r="D2802" s="823"/>
      <c r="E2802" s="823"/>
      <c r="F2802" s="823"/>
      <c r="G2802" s="823"/>
      <c r="H2802" s="823"/>
      <c r="I2802" s="823"/>
      <c r="J2802" s="823"/>
      <c r="K2802" s="823"/>
      <c r="L2802" s="823"/>
    </row>
    <row r="2803" spans="2:12" s="801" customFormat="1">
      <c r="B2803" s="823"/>
      <c r="C2803" s="823"/>
      <c r="D2803" s="823"/>
      <c r="E2803" s="823"/>
      <c r="F2803" s="823"/>
      <c r="G2803" s="823"/>
      <c r="H2803" s="823"/>
      <c r="I2803" s="823"/>
      <c r="J2803" s="823"/>
      <c r="K2803" s="823"/>
      <c r="L2803" s="823"/>
    </row>
    <row r="2804" spans="2:12" s="801" customFormat="1">
      <c r="B2804" s="823"/>
      <c r="C2804" s="823"/>
      <c r="D2804" s="823"/>
      <c r="E2804" s="823"/>
      <c r="F2804" s="823"/>
      <c r="G2804" s="823"/>
      <c r="H2804" s="823"/>
      <c r="I2804" s="823"/>
      <c r="J2804" s="823"/>
      <c r="K2804" s="823"/>
      <c r="L2804" s="823"/>
    </row>
    <row r="2805" spans="2:12" s="801" customFormat="1">
      <c r="B2805" s="823"/>
      <c r="C2805" s="823"/>
      <c r="D2805" s="823"/>
      <c r="E2805" s="823"/>
      <c r="F2805" s="823"/>
      <c r="G2805" s="823"/>
      <c r="H2805" s="823"/>
      <c r="I2805" s="823"/>
      <c r="J2805" s="823"/>
      <c r="K2805" s="823"/>
      <c r="L2805" s="823"/>
    </row>
    <row r="2806" spans="2:12" s="801" customFormat="1">
      <c r="B2806" s="823"/>
      <c r="C2806" s="823"/>
      <c r="D2806" s="823"/>
      <c r="E2806" s="823"/>
      <c r="F2806" s="823"/>
      <c r="G2806" s="823"/>
      <c r="H2806" s="823"/>
      <c r="I2806" s="823"/>
      <c r="J2806" s="823"/>
      <c r="K2806" s="823"/>
      <c r="L2806" s="823"/>
    </row>
    <row r="2807" spans="2:12" s="801" customFormat="1">
      <c r="B2807" s="823"/>
      <c r="C2807" s="823"/>
      <c r="D2807" s="823"/>
      <c r="E2807" s="823"/>
      <c r="F2807" s="823"/>
      <c r="G2807" s="823"/>
      <c r="H2807" s="823"/>
      <c r="I2807" s="823"/>
      <c r="J2807" s="823"/>
      <c r="K2807" s="823"/>
      <c r="L2807" s="823"/>
    </row>
    <row r="2808" spans="2:12" s="801" customFormat="1">
      <c r="B2808" s="823"/>
      <c r="C2808" s="823"/>
      <c r="D2808" s="823"/>
      <c r="E2808" s="823"/>
      <c r="F2808" s="823"/>
      <c r="G2808" s="823"/>
      <c r="H2808" s="823"/>
      <c r="I2808" s="823"/>
      <c r="J2808" s="823"/>
      <c r="K2808" s="823"/>
      <c r="L2808" s="823"/>
    </row>
    <row r="2809" spans="2:12" s="801" customFormat="1">
      <c r="B2809" s="823"/>
      <c r="C2809" s="823"/>
      <c r="D2809" s="823"/>
      <c r="E2809" s="823"/>
      <c r="F2809" s="823"/>
      <c r="G2809" s="823"/>
      <c r="H2809" s="823"/>
      <c r="I2809" s="823"/>
      <c r="J2809" s="823"/>
      <c r="K2809" s="823"/>
      <c r="L2809" s="823"/>
    </row>
    <row r="2810" spans="2:12" s="801" customFormat="1">
      <c r="B2810" s="823"/>
      <c r="C2810" s="823"/>
      <c r="D2810" s="823"/>
      <c r="E2810" s="823"/>
      <c r="F2810" s="823"/>
      <c r="G2810" s="823"/>
      <c r="H2810" s="823"/>
      <c r="I2810" s="823"/>
      <c r="J2810" s="823"/>
      <c r="K2810" s="823"/>
      <c r="L2810" s="823"/>
    </row>
    <row r="2811" spans="2:12" s="801" customFormat="1">
      <c r="B2811" s="823"/>
      <c r="C2811" s="823"/>
      <c r="D2811" s="823"/>
      <c r="E2811" s="823"/>
      <c r="F2811" s="823"/>
      <c r="G2811" s="823"/>
      <c r="H2811" s="823"/>
      <c r="I2811" s="823"/>
      <c r="J2811" s="823"/>
      <c r="K2811" s="823"/>
      <c r="L2811" s="823"/>
    </row>
    <row r="2812" spans="2:12" s="801" customFormat="1">
      <c r="B2812" s="823"/>
      <c r="C2812" s="823"/>
      <c r="D2812" s="823"/>
      <c r="E2812" s="823"/>
      <c r="F2812" s="823"/>
      <c r="G2812" s="823"/>
      <c r="H2812" s="823"/>
      <c r="I2812" s="823"/>
      <c r="J2812" s="823"/>
      <c r="K2812" s="823"/>
      <c r="L2812" s="823"/>
    </row>
    <row r="2813" spans="2:12" s="801" customFormat="1">
      <c r="B2813" s="823"/>
      <c r="C2813" s="823"/>
      <c r="D2813" s="823"/>
      <c r="E2813" s="823"/>
      <c r="F2813" s="823"/>
      <c r="G2813" s="823"/>
      <c r="H2813" s="823"/>
      <c r="I2813" s="823"/>
      <c r="J2813" s="823"/>
      <c r="K2813" s="823"/>
      <c r="L2813" s="823"/>
    </row>
    <row r="2814" spans="2:12" s="801" customFormat="1">
      <c r="B2814" s="823"/>
      <c r="C2814" s="823"/>
      <c r="D2814" s="823"/>
      <c r="E2814" s="823"/>
      <c r="F2814" s="823"/>
      <c r="G2814" s="823"/>
      <c r="H2814" s="823"/>
      <c r="I2814" s="823"/>
      <c r="J2814" s="823"/>
      <c r="K2814" s="823"/>
      <c r="L2814" s="823"/>
    </row>
    <row r="2815" spans="2:12" s="801" customFormat="1">
      <c r="B2815" s="823"/>
      <c r="C2815" s="823"/>
      <c r="D2815" s="823"/>
      <c r="E2815" s="823"/>
      <c r="F2815" s="823"/>
      <c r="G2815" s="823"/>
      <c r="H2815" s="823"/>
      <c r="I2815" s="823"/>
      <c r="J2815" s="823"/>
      <c r="K2815" s="823"/>
      <c r="L2815" s="823"/>
    </row>
    <row r="2816" spans="2:12" s="801" customFormat="1">
      <c r="B2816" s="823"/>
      <c r="C2816" s="823"/>
      <c r="D2816" s="823"/>
      <c r="E2816" s="823"/>
      <c r="F2816" s="823"/>
      <c r="G2816" s="823"/>
      <c r="H2816" s="823"/>
      <c r="I2816" s="823"/>
      <c r="J2816" s="823"/>
      <c r="K2816" s="823"/>
      <c r="L2816" s="823"/>
    </row>
    <row r="2817" spans="2:12" s="801" customFormat="1">
      <c r="B2817" s="823"/>
      <c r="C2817" s="823"/>
      <c r="D2817" s="823"/>
      <c r="E2817" s="823"/>
      <c r="F2817" s="823"/>
      <c r="G2817" s="823"/>
      <c r="H2817" s="823"/>
      <c r="I2817" s="823"/>
      <c r="J2817" s="823"/>
      <c r="K2817" s="823"/>
      <c r="L2817" s="823"/>
    </row>
    <row r="2818" spans="2:12" s="801" customFormat="1">
      <c r="B2818" s="823"/>
      <c r="C2818" s="823"/>
      <c r="D2818" s="823"/>
      <c r="E2818" s="823"/>
      <c r="F2818" s="823"/>
      <c r="G2818" s="823"/>
      <c r="H2818" s="823"/>
      <c r="I2818" s="823"/>
      <c r="J2818" s="823"/>
      <c r="K2818" s="823"/>
      <c r="L2818" s="823"/>
    </row>
    <row r="2819" spans="2:12" s="801" customFormat="1">
      <c r="B2819" s="823"/>
      <c r="C2819" s="823"/>
      <c r="D2819" s="823"/>
      <c r="E2819" s="823"/>
      <c r="F2819" s="823"/>
      <c r="G2819" s="823"/>
      <c r="H2819" s="823"/>
      <c r="I2819" s="823"/>
      <c r="J2819" s="823"/>
      <c r="K2819" s="823"/>
      <c r="L2819" s="823"/>
    </row>
    <row r="2820" spans="2:12" s="801" customFormat="1">
      <c r="B2820" s="823"/>
      <c r="C2820" s="823"/>
      <c r="D2820" s="823"/>
      <c r="E2820" s="823"/>
      <c r="F2820" s="823"/>
      <c r="G2820" s="823"/>
      <c r="H2820" s="823"/>
      <c r="I2820" s="823"/>
      <c r="J2820" s="823"/>
      <c r="K2820" s="823"/>
      <c r="L2820" s="823"/>
    </row>
    <row r="2821" spans="2:12" s="801" customFormat="1">
      <c r="B2821" s="823"/>
      <c r="C2821" s="823"/>
      <c r="D2821" s="823"/>
      <c r="E2821" s="823"/>
      <c r="F2821" s="823"/>
      <c r="G2821" s="823"/>
      <c r="H2821" s="823"/>
      <c r="I2821" s="823"/>
      <c r="J2821" s="823"/>
      <c r="K2821" s="823"/>
      <c r="L2821" s="823"/>
    </row>
    <row r="2822" spans="2:12" s="801" customFormat="1">
      <c r="B2822" s="823"/>
      <c r="C2822" s="823"/>
      <c r="D2822" s="823"/>
      <c r="E2822" s="823"/>
      <c r="F2822" s="823"/>
      <c r="G2822" s="823"/>
      <c r="H2822" s="823"/>
      <c r="I2822" s="823"/>
      <c r="J2822" s="823"/>
      <c r="K2822" s="823"/>
      <c r="L2822" s="823"/>
    </row>
    <row r="2823" spans="2:12" s="801" customFormat="1">
      <c r="B2823" s="823"/>
      <c r="C2823" s="823"/>
      <c r="D2823" s="823"/>
      <c r="E2823" s="823"/>
      <c r="F2823" s="823"/>
      <c r="G2823" s="823"/>
      <c r="H2823" s="823"/>
      <c r="I2823" s="823"/>
      <c r="J2823" s="823"/>
      <c r="K2823" s="823"/>
      <c r="L2823" s="823"/>
    </row>
    <row r="2824" spans="2:12" s="801" customFormat="1">
      <c r="B2824" s="823"/>
      <c r="C2824" s="823"/>
      <c r="D2824" s="823"/>
      <c r="E2824" s="823"/>
      <c r="F2824" s="823"/>
      <c r="G2824" s="823"/>
      <c r="H2824" s="823"/>
      <c r="I2824" s="823"/>
      <c r="J2824" s="823"/>
      <c r="K2824" s="823"/>
      <c r="L2824" s="823"/>
    </row>
    <row r="2825" spans="2:12" s="801" customFormat="1">
      <c r="B2825" s="823"/>
      <c r="C2825" s="823"/>
      <c r="D2825" s="823"/>
      <c r="E2825" s="823"/>
      <c r="F2825" s="823"/>
      <c r="G2825" s="823"/>
      <c r="H2825" s="823"/>
      <c r="I2825" s="823"/>
      <c r="J2825" s="823"/>
      <c r="K2825" s="823"/>
      <c r="L2825" s="823"/>
    </row>
    <row r="2826" spans="2:12" s="801" customFormat="1">
      <c r="B2826" s="823"/>
      <c r="C2826" s="823"/>
      <c r="D2826" s="823"/>
      <c r="E2826" s="823"/>
      <c r="F2826" s="823"/>
      <c r="G2826" s="823"/>
      <c r="H2826" s="823"/>
      <c r="I2826" s="823"/>
      <c r="J2826" s="823"/>
      <c r="K2826" s="823"/>
      <c r="L2826" s="823"/>
    </row>
    <row r="2827" spans="2:12" s="801" customFormat="1">
      <c r="B2827" s="823"/>
      <c r="C2827" s="823"/>
      <c r="D2827" s="823"/>
      <c r="E2827" s="823"/>
      <c r="F2827" s="823"/>
      <c r="G2827" s="823"/>
      <c r="H2827" s="823"/>
      <c r="I2827" s="823"/>
      <c r="J2827" s="823"/>
      <c r="K2827" s="823"/>
      <c r="L2827" s="823"/>
    </row>
    <row r="2828" spans="2:12" s="801" customFormat="1">
      <c r="B2828" s="823"/>
      <c r="C2828" s="823"/>
      <c r="D2828" s="823"/>
      <c r="E2828" s="823"/>
      <c r="F2828" s="823"/>
      <c r="G2828" s="823"/>
      <c r="H2828" s="823"/>
      <c r="I2828" s="823"/>
      <c r="J2828" s="823"/>
      <c r="K2828" s="823"/>
      <c r="L2828" s="823"/>
    </row>
    <row r="2829" spans="2:12" s="801" customFormat="1">
      <c r="B2829" s="823"/>
      <c r="C2829" s="823"/>
      <c r="D2829" s="823"/>
      <c r="E2829" s="823"/>
      <c r="F2829" s="823"/>
      <c r="G2829" s="823"/>
      <c r="H2829" s="823"/>
      <c r="I2829" s="823"/>
      <c r="J2829" s="823"/>
      <c r="K2829" s="823"/>
      <c r="L2829" s="823"/>
    </row>
    <row r="2830" spans="2:12" s="801" customFormat="1">
      <c r="B2830" s="823"/>
      <c r="C2830" s="823"/>
      <c r="D2830" s="823"/>
      <c r="E2830" s="823"/>
      <c r="F2830" s="823"/>
      <c r="G2830" s="823"/>
      <c r="H2830" s="823"/>
      <c r="I2830" s="823"/>
      <c r="J2830" s="823"/>
      <c r="K2830" s="823"/>
      <c r="L2830" s="823"/>
    </row>
    <row r="2831" spans="2:12" s="801" customFormat="1">
      <c r="B2831" s="823"/>
      <c r="C2831" s="823"/>
      <c r="D2831" s="823"/>
      <c r="E2831" s="823"/>
      <c r="F2831" s="823"/>
      <c r="G2831" s="823"/>
      <c r="H2831" s="823"/>
      <c r="I2831" s="823"/>
      <c r="J2831" s="823"/>
      <c r="K2831" s="823"/>
      <c r="L2831" s="823"/>
    </row>
    <row r="2832" spans="2:12" s="801" customFormat="1">
      <c r="B2832" s="823"/>
      <c r="C2832" s="823"/>
      <c r="D2832" s="823"/>
      <c r="E2832" s="823"/>
      <c r="F2832" s="823"/>
      <c r="G2832" s="823"/>
      <c r="H2832" s="823"/>
      <c r="I2832" s="823"/>
      <c r="J2832" s="823"/>
      <c r="K2832" s="823"/>
      <c r="L2832" s="823"/>
    </row>
    <row r="2833" spans="2:12" s="801" customFormat="1">
      <c r="B2833" s="823"/>
      <c r="C2833" s="823"/>
      <c r="D2833" s="823"/>
      <c r="E2833" s="823"/>
      <c r="F2833" s="823"/>
      <c r="G2833" s="823"/>
      <c r="H2833" s="823"/>
      <c r="I2833" s="823"/>
      <c r="J2833" s="823"/>
      <c r="K2833" s="823"/>
      <c r="L2833" s="823"/>
    </row>
    <row r="2834" spans="2:12" s="801" customFormat="1">
      <c r="B2834" s="823"/>
      <c r="C2834" s="823"/>
      <c r="D2834" s="823"/>
      <c r="E2834" s="823"/>
      <c r="F2834" s="823"/>
      <c r="G2834" s="823"/>
      <c r="H2834" s="823"/>
      <c r="I2834" s="823"/>
      <c r="J2834" s="823"/>
      <c r="K2834" s="823"/>
      <c r="L2834" s="823"/>
    </row>
    <row r="2835" spans="2:12" s="801" customFormat="1">
      <c r="B2835" s="823"/>
      <c r="C2835" s="823"/>
      <c r="D2835" s="823"/>
      <c r="E2835" s="823"/>
      <c r="F2835" s="823"/>
      <c r="G2835" s="823"/>
      <c r="H2835" s="823"/>
      <c r="I2835" s="823"/>
      <c r="J2835" s="823"/>
      <c r="K2835" s="823"/>
      <c r="L2835" s="823"/>
    </row>
    <row r="2836" spans="2:12" s="801" customFormat="1">
      <c r="B2836" s="823"/>
      <c r="C2836" s="823"/>
      <c r="D2836" s="823"/>
      <c r="E2836" s="823"/>
      <c r="F2836" s="823"/>
      <c r="G2836" s="823"/>
      <c r="H2836" s="823"/>
      <c r="I2836" s="823"/>
      <c r="J2836" s="823"/>
      <c r="K2836" s="823"/>
      <c r="L2836" s="823"/>
    </row>
    <row r="2837" spans="2:12" s="801" customFormat="1">
      <c r="B2837" s="823"/>
      <c r="C2837" s="823"/>
      <c r="D2837" s="823"/>
      <c r="E2837" s="823"/>
      <c r="F2837" s="823"/>
      <c r="G2837" s="823"/>
      <c r="H2837" s="823"/>
      <c r="I2837" s="823"/>
      <c r="J2837" s="823"/>
      <c r="K2837" s="823"/>
      <c r="L2837" s="823"/>
    </row>
    <row r="2838" spans="2:12" s="801" customFormat="1">
      <c r="B2838" s="823"/>
      <c r="C2838" s="823"/>
      <c r="D2838" s="823"/>
      <c r="E2838" s="823"/>
      <c r="F2838" s="823"/>
      <c r="G2838" s="823"/>
      <c r="H2838" s="823"/>
      <c r="I2838" s="823"/>
      <c r="J2838" s="823"/>
      <c r="K2838" s="823"/>
      <c r="L2838" s="823"/>
    </row>
    <row r="2839" spans="2:12" s="801" customFormat="1">
      <c r="B2839" s="823"/>
      <c r="C2839" s="823"/>
      <c r="D2839" s="823"/>
      <c r="E2839" s="823"/>
      <c r="F2839" s="823"/>
      <c r="G2839" s="823"/>
      <c r="H2839" s="823"/>
      <c r="I2839" s="823"/>
      <c r="J2839" s="823"/>
      <c r="K2839" s="823"/>
      <c r="L2839" s="823"/>
    </row>
    <row r="2840" spans="2:12" s="801" customFormat="1">
      <c r="B2840" s="823"/>
      <c r="C2840" s="823"/>
      <c r="D2840" s="823"/>
      <c r="E2840" s="823"/>
      <c r="F2840" s="823"/>
      <c r="G2840" s="823"/>
      <c r="H2840" s="823"/>
      <c r="I2840" s="823"/>
      <c r="J2840" s="823"/>
      <c r="K2840" s="823"/>
      <c r="L2840" s="823"/>
    </row>
    <row r="2841" spans="2:12" s="801" customFormat="1">
      <c r="B2841" s="823"/>
      <c r="C2841" s="823"/>
      <c r="D2841" s="823"/>
      <c r="E2841" s="823"/>
      <c r="F2841" s="823"/>
      <c r="G2841" s="823"/>
      <c r="H2841" s="823"/>
      <c r="I2841" s="823"/>
      <c r="J2841" s="823"/>
      <c r="K2841" s="823"/>
      <c r="L2841" s="823"/>
    </row>
    <row r="2842" spans="2:12" s="801" customFormat="1">
      <c r="B2842" s="823"/>
      <c r="C2842" s="823"/>
      <c r="D2842" s="823"/>
      <c r="E2842" s="823"/>
      <c r="F2842" s="823"/>
      <c r="G2842" s="823"/>
      <c r="H2842" s="823"/>
      <c r="I2842" s="823"/>
      <c r="J2842" s="823"/>
      <c r="K2842" s="823"/>
      <c r="L2842" s="823"/>
    </row>
    <row r="2843" spans="2:12" s="801" customFormat="1">
      <c r="B2843" s="823"/>
      <c r="C2843" s="823"/>
      <c r="D2843" s="823"/>
      <c r="E2843" s="823"/>
      <c r="F2843" s="823"/>
      <c r="G2843" s="823"/>
      <c r="H2843" s="823"/>
      <c r="I2843" s="823"/>
      <c r="J2843" s="823"/>
      <c r="K2843" s="823"/>
      <c r="L2843" s="823"/>
    </row>
    <row r="2844" spans="2:12" s="801" customFormat="1">
      <c r="B2844" s="823"/>
      <c r="C2844" s="823"/>
      <c r="D2844" s="823"/>
      <c r="E2844" s="823"/>
      <c r="F2844" s="823"/>
      <c r="G2844" s="823"/>
      <c r="H2844" s="823"/>
      <c r="I2844" s="823"/>
      <c r="J2844" s="823"/>
      <c r="K2844" s="823"/>
      <c r="L2844" s="823"/>
    </row>
    <row r="2845" spans="2:12" s="801" customFormat="1">
      <c r="B2845" s="823"/>
      <c r="C2845" s="823"/>
      <c r="D2845" s="823"/>
      <c r="E2845" s="823"/>
      <c r="F2845" s="823"/>
      <c r="G2845" s="823"/>
      <c r="H2845" s="823"/>
      <c r="I2845" s="823"/>
      <c r="J2845" s="823"/>
      <c r="K2845" s="823"/>
      <c r="L2845" s="823"/>
    </row>
    <row r="2846" spans="2:12" s="801" customFormat="1">
      <c r="B2846" s="823"/>
      <c r="C2846" s="823"/>
      <c r="D2846" s="823"/>
      <c r="E2846" s="823"/>
      <c r="F2846" s="823"/>
      <c r="G2846" s="823"/>
      <c r="H2846" s="823"/>
      <c r="I2846" s="823"/>
      <c r="J2846" s="823"/>
      <c r="K2846" s="823"/>
      <c r="L2846" s="823"/>
    </row>
    <row r="2847" spans="2:12" s="801" customFormat="1">
      <c r="B2847" s="823"/>
      <c r="C2847" s="823"/>
      <c r="D2847" s="823"/>
      <c r="E2847" s="823"/>
      <c r="F2847" s="823"/>
      <c r="G2847" s="823"/>
      <c r="H2847" s="823"/>
      <c r="I2847" s="823"/>
      <c r="J2847" s="823"/>
      <c r="K2847" s="823"/>
      <c r="L2847" s="823"/>
    </row>
    <row r="2848" spans="2:12" s="801" customFormat="1">
      <c r="B2848" s="823"/>
      <c r="C2848" s="823"/>
      <c r="D2848" s="823"/>
      <c r="E2848" s="823"/>
      <c r="F2848" s="823"/>
      <c r="G2848" s="823"/>
      <c r="H2848" s="823"/>
      <c r="I2848" s="823"/>
      <c r="J2848" s="823"/>
      <c r="K2848" s="823"/>
      <c r="L2848" s="823"/>
    </row>
    <row r="2849" spans="2:12" s="801" customFormat="1">
      <c r="B2849" s="823"/>
      <c r="C2849" s="823"/>
      <c r="D2849" s="823"/>
      <c r="E2849" s="823"/>
      <c r="F2849" s="823"/>
      <c r="G2849" s="823"/>
      <c r="H2849" s="823"/>
      <c r="I2849" s="823"/>
      <c r="J2849" s="823"/>
      <c r="K2849" s="823"/>
      <c r="L2849" s="823"/>
    </row>
    <row r="2850" spans="2:12" s="801" customFormat="1">
      <c r="B2850" s="823"/>
      <c r="C2850" s="823"/>
      <c r="D2850" s="823"/>
      <c r="E2850" s="823"/>
      <c r="F2850" s="823"/>
      <c r="G2850" s="823"/>
      <c r="H2850" s="823"/>
      <c r="I2850" s="823"/>
      <c r="J2850" s="823"/>
      <c r="K2850" s="823"/>
      <c r="L2850" s="823"/>
    </row>
    <row r="2851" spans="2:12" s="801" customFormat="1">
      <c r="B2851" s="823"/>
      <c r="C2851" s="823"/>
      <c r="D2851" s="823"/>
      <c r="E2851" s="823"/>
      <c r="F2851" s="823"/>
      <c r="G2851" s="823"/>
      <c r="H2851" s="823"/>
      <c r="I2851" s="823"/>
      <c r="J2851" s="823"/>
      <c r="K2851" s="823"/>
      <c r="L2851" s="823"/>
    </row>
    <row r="2852" spans="2:12" s="801" customFormat="1">
      <c r="B2852" s="823"/>
      <c r="C2852" s="823"/>
      <c r="D2852" s="823"/>
      <c r="E2852" s="823"/>
      <c r="F2852" s="823"/>
      <c r="G2852" s="823"/>
      <c r="H2852" s="823"/>
      <c r="I2852" s="823"/>
      <c r="J2852" s="823"/>
      <c r="K2852" s="823"/>
      <c r="L2852" s="823"/>
    </row>
    <row r="2853" spans="2:12" s="801" customFormat="1">
      <c r="B2853" s="823"/>
      <c r="C2853" s="823"/>
      <c r="D2853" s="823"/>
      <c r="E2853" s="823"/>
      <c r="F2853" s="823"/>
      <c r="G2853" s="823"/>
      <c r="H2853" s="823"/>
      <c r="I2853" s="823"/>
      <c r="J2853" s="823"/>
      <c r="K2853" s="823"/>
      <c r="L2853" s="823"/>
    </row>
    <row r="2854" spans="2:12" s="801" customFormat="1">
      <c r="B2854" s="823"/>
      <c r="C2854" s="823"/>
      <c r="D2854" s="823"/>
      <c r="E2854" s="823"/>
      <c r="F2854" s="823"/>
      <c r="G2854" s="823"/>
      <c r="H2854" s="823"/>
      <c r="I2854" s="823"/>
      <c r="J2854" s="823"/>
      <c r="K2854" s="823"/>
      <c r="L2854" s="823"/>
    </row>
    <row r="2855" spans="2:12" s="801" customFormat="1">
      <c r="B2855" s="823"/>
      <c r="C2855" s="823"/>
      <c r="D2855" s="823"/>
      <c r="E2855" s="823"/>
      <c r="F2855" s="823"/>
      <c r="G2855" s="823"/>
      <c r="H2855" s="823"/>
      <c r="I2855" s="823"/>
      <c r="J2855" s="823"/>
      <c r="K2855" s="823"/>
      <c r="L2855" s="823"/>
    </row>
    <row r="2856" spans="2:12" s="801" customFormat="1">
      <c r="B2856" s="823"/>
      <c r="C2856" s="823"/>
      <c r="D2856" s="823"/>
      <c r="E2856" s="823"/>
      <c r="F2856" s="823"/>
      <c r="G2856" s="823"/>
      <c r="H2856" s="823"/>
      <c r="I2856" s="823"/>
      <c r="J2856" s="823"/>
      <c r="K2856" s="823"/>
      <c r="L2856" s="823"/>
    </row>
    <row r="2857" spans="2:12" s="801" customFormat="1">
      <c r="B2857" s="823"/>
      <c r="C2857" s="823"/>
      <c r="D2857" s="823"/>
      <c r="E2857" s="823"/>
      <c r="F2857" s="823"/>
      <c r="G2857" s="823"/>
      <c r="H2857" s="823"/>
      <c r="I2857" s="823"/>
      <c r="J2857" s="823"/>
      <c r="K2857" s="823"/>
      <c r="L2857" s="823"/>
    </row>
    <row r="2858" spans="2:12" s="801" customFormat="1">
      <c r="B2858" s="823"/>
      <c r="C2858" s="823"/>
      <c r="D2858" s="823"/>
      <c r="E2858" s="823"/>
      <c r="F2858" s="823"/>
      <c r="G2858" s="823"/>
      <c r="H2858" s="823"/>
      <c r="I2858" s="823"/>
      <c r="J2858" s="823"/>
      <c r="K2858" s="823"/>
      <c r="L2858" s="823"/>
    </row>
    <row r="2859" spans="2:12" s="801" customFormat="1">
      <c r="B2859" s="823"/>
      <c r="C2859" s="823"/>
      <c r="D2859" s="823"/>
      <c r="E2859" s="823"/>
      <c r="F2859" s="823"/>
      <c r="G2859" s="823"/>
      <c r="H2859" s="823"/>
      <c r="I2859" s="823"/>
      <c r="J2859" s="823"/>
      <c r="K2859" s="823"/>
      <c r="L2859" s="823"/>
    </row>
    <row r="2860" spans="2:12" s="801" customFormat="1">
      <c r="B2860" s="823"/>
      <c r="C2860" s="823"/>
      <c r="D2860" s="823"/>
      <c r="E2860" s="823"/>
      <c r="F2860" s="823"/>
      <c r="G2860" s="823"/>
      <c r="H2860" s="823"/>
      <c r="I2860" s="823"/>
      <c r="J2860" s="823"/>
      <c r="K2860" s="823"/>
      <c r="L2860" s="823"/>
    </row>
    <row r="2861" spans="2:12" s="801" customFormat="1">
      <c r="B2861" s="823"/>
      <c r="C2861" s="823"/>
      <c r="D2861" s="823"/>
      <c r="E2861" s="823"/>
      <c r="F2861" s="823"/>
      <c r="G2861" s="823"/>
      <c r="H2861" s="823"/>
      <c r="I2861" s="823"/>
      <c r="J2861" s="823"/>
      <c r="K2861" s="823"/>
      <c r="L2861" s="823"/>
    </row>
    <row r="2862" spans="2:12" s="801" customFormat="1">
      <c r="B2862" s="823"/>
      <c r="C2862" s="823"/>
      <c r="D2862" s="823"/>
      <c r="E2862" s="823"/>
      <c r="F2862" s="823"/>
      <c r="G2862" s="823"/>
      <c r="H2862" s="823"/>
      <c r="I2862" s="823"/>
      <c r="J2862" s="823"/>
      <c r="K2862" s="823"/>
      <c r="L2862" s="823"/>
    </row>
    <row r="2863" spans="2:12" s="801" customFormat="1">
      <c r="B2863" s="823"/>
      <c r="C2863" s="823"/>
      <c r="D2863" s="823"/>
      <c r="E2863" s="823"/>
      <c r="F2863" s="823"/>
      <c r="G2863" s="823"/>
      <c r="H2863" s="823"/>
      <c r="I2863" s="823"/>
      <c r="J2863" s="823"/>
      <c r="K2863" s="823"/>
      <c r="L2863" s="823"/>
    </row>
    <row r="2864" spans="2:12" s="801" customFormat="1">
      <c r="B2864" s="823"/>
      <c r="C2864" s="823"/>
      <c r="D2864" s="823"/>
      <c r="E2864" s="823"/>
      <c r="F2864" s="823"/>
      <c r="G2864" s="823"/>
      <c r="H2864" s="823"/>
      <c r="I2864" s="823"/>
      <c r="J2864" s="823"/>
      <c r="K2864" s="823"/>
      <c r="L2864" s="823"/>
    </row>
    <row r="2865" spans="2:12" s="801" customFormat="1">
      <c r="B2865" s="823"/>
      <c r="C2865" s="823"/>
      <c r="D2865" s="823"/>
      <c r="E2865" s="823"/>
      <c r="F2865" s="823"/>
      <c r="G2865" s="823"/>
      <c r="H2865" s="823"/>
      <c r="I2865" s="823"/>
      <c r="J2865" s="823"/>
      <c r="K2865" s="823"/>
      <c r="L2865" s="823"/>
    </row>
    <row r="2866" spans="2:12" s="801" customFormat="1">
      <c r="B2866" s="823"/>
      <c r="C2866" s="823"/>
      <c r="D2866" s="823"/>
      <c r="E2866" s="823"/>
      <c r="F2866" s="823"/>
      <c r="G2866" s="823"/>
      <c r="H2866" s="823"/>
      <c r="I2866" s="823"/>
      <c r="J2866" s="823"/>
      <c r="K2866" s="823"/>
      <c r="L2866" s="823"/>
    </row>
    <row r="2867" spans="2:12" s="801" customFormat="1">
      <c r="B2867" s="823"/>
      <c r="C2867" s="823"/>
      <c r="D2867" s="823"/>
      <c r="E2867" s="823"/>
      <c r="F2867" s="823"/>
      <c r="G2867" s="823"/>
      <c r="H2867" s="823"/>
      <c r="I2867" s="823"/>
      <c r="J2867" s="823"/>
      <c r="K2867" s="823"/>
      <c r="L2867" s="823"/>
    </row>
    <row r="2868" spans="2:12" s="801" customFormat="1">
      <c r="B2868" s="823"/>
      <c r="C2868" s="823"/>
      <c r="D2868" s="823"/>
      <c r="E2868" s="823"/>
      <c r="F2868" s="823"/>
      <c r="G2868" s="823"/>
      <c r="H2868" s="823"/>
      <c r="I2868" s="823"/>
      <c r="J2868" s="823"/>
      <c r="K2868" s="823"/>
      <c r="L2868" s="823"/>
    </row>
    <row r="2869" spans="2:12" s="801" customFormat="1">
      <c r="B2869" s="823"/>
      <c r="C2869" s="823"/>
      <c r="D2869" s="823"/>
      <c r="E2869" s="823"/>
      <c r="F2869" s="823"/>
      <c r="G2869" s="823"/>
      <c r="H2869" s="823"/>
      <c r="I2869" s="823"/>
      <c r="J2869" s="823"/>
      <c r="K2869" s="823"/>
      <c r="L2869" s="823"/>
    </row>
    <row r="2870" spans="2:12" s="801" customFormat="1">
      <c r="B2870" s="823"/>
      <c r="C2870" s="823"/>
      <c r="D2870" s="823"/>
      <c r="E2870" s="823"/>
      <c r="F2870" s="823"/>
      <c r="G2870" s="823"/>
      <c r="H2870" s="823"/>
      <c r="I2870" s="823"/>
      <c r="J2870" s="823"/>
      <c r="K2870" s="823"/>
      <c r="L2870" s="823"/>
    </row>
    <row r="2871" spans="2:12" s="801" customFormat="1">
      <c r="B2871" s="823"/>
      <c r="C2871" s="823"/>
      <c r="D2871" s="823"/>
      <c r="E2871" s="823"/>
      <c r="F2871" s="823"/>
      <c r="G2871" s="823"/>
      <c r="H2871" s="823"/>
      <c r="I2871" s="823"/>
      <c r="J2871" s="823"/>
      <c r="K2871" s="823"/>
      <c r="L2871" s="823"/>
    </row>
    <row r="2872" spans="2:12" s="801" customFormat="1">
      <c r="B2872" s="823"/>
      <c r="C2872" s="823"/>
      <c r="D2872" s="823"/>
      <c r="E2872" s="823"/>
      <c r="F2872" s="823"/>
      <c r="G2872" s="823"/>
      <c r="H2872" s="823"/>
      <c r="I2872" s="823"/>
      <c r="J2872" s="823"/>
      <c r="K2872" s="823"/>
      <c r="L2872" s="823"/>
    </row>
    <row r="2873" spans="2:12" s="801" customFormat="1">
      <c r="B2873" s="823"/>
      <c r="C2873" s="823"/>
      <c r="D2873" s="823"/>
      <c r="E2873" s="823"/>
      <c r="F2873" s="823"/>
      <c r="G2873" s="823"/>
      <c r="H2873" s="823"/>
      <c r="I2873" s="823"/>
      <c r="J2873" s="823"/>
      <c r="K2873" s="823"/>
      <c r="L2873" s="823"/>
    </row>
    <row r="2874" spans="2:12" s="801" customFormat="1">
      <c r="B2874" s="823"/>
      <c r="C2874" s="823"/>
      <c r="D2874" s="823"/>
      <c r="E2874" s="823"/>
      <c r="F2874" s="823"/>
      <c r="G2874" s="823"/>
      <c r="H2874" s="823"/>
      <c r="I2874" s="823"/>
      <c r="J2874" s="823"/>
      <c r="K2874" s="823"/>
      <c r="L2874" s="823"/>
    </row>
    <row r="2875" spans="2:12" s="801" customFormat="1">
      <c r="B2875" s="823"/>
      <c r="C2875" s="823"/>
      <c r="D2875" s="823"/>
      <c r="E2875" s="823"/>
      <c r="F2875" s="823"/>
      <c r="G2875" s="823"/>
      <c r="H2875" s="823"/>
      <c r="I2875" s="823"/>
      <c r="J2875" s="823"/>
      <c r="K2875" s="823"/>
      <c r="L2875" s="823"/>
    </row>
    <row r="2876" spans="2:12" s="801" customFormat="1">
      <c r="B2876" s="823"/>
      <c r="C2876" s="823"/>
      <c r="D2876" s="823"/>
      <c r="E2876" s="823"/>
      <c r="F2876" s="823"/>
      <c r="G2876" s="823"/>
      <c r="H2876" s="823"/>
      <c r="I2876" s="823"/>
      <c r="J2876" s="823"/>
      <c r="K2876" s="823"/>
      <c r="L2876" s="823"/>
    </row>
    <row r="2877" spans="2:12" s="801" customFormat="1">
      <c r="B2877" s="823"/>
      <c r="C2877" s="823"/>
      <c r="D2877" s="823"/>
      <c r="E2877" s="823"/>
      <c r="F2877" s="823"/>
      <c r="G2877" s="823"/>
      <c r="H2877" s="823"/>
      <c r="I2877" s="823"/>
      <c r="J2877" s="823"/>
      <c r="K2877" s="823"/>
      <c r="L2877" s="823"/>
    </row>
    <row r="2878" spans="2:12" s="801" customFormat="1">
      <c r="B2878" s="823"/>
      <c r="C2878" s="823"/>
      <c r="D2878" s="823"/>
      <c r="E2878" s="823"/>
      <c r="F2878" s="823"/>
      <c r="G2878" s="823"/>
      <c r="H2878" s="823"/>
      <c r="I2878" s="823"/>
      <c r="J2878" s="823"/>
      <c r="K2878" s="823"/>
      <c r="L2878" s="823"/>
    </row>
    <row r="2879" spans="2:12" s="801" customFormat="1">
      <c r="B2879" s="823"/>
      <c r="C2879" s="823"/>
      <c r="D2879" s="823"/>
      <c r="E2879" s="823"/>
      <c r="F2879" s="823"/>
      <c r="G2879" s="823"/>
      <c r="H2879" s="823"/>
      <c r="I2879" s="823"/>
      <c r="J2879" s="823"/>
      <c r="K2879" s="823"/>
      <c r="L2879" s="823"/>
    </row>
    <row r="2880" spans="2:12" s="801" customFormat="1">
      <c r="B2880" s="823"/>
      <c r="C2880" s="823"/>
      <c r="D2880" s="823"/>
      <c r="E2880" s="823"/>
      <c r="F2880" s="823"/>
      <c r="G2880" s="823"/>
      <c r="H2880" s="823"/>
      <c r="I2880" s="823"/>
      <c r="J2880" s="823"/>
      <c r="K2880" s="823"/>
      <c r="L2880" s="823"/>
    </row>
    <row r="2881" spans="2:12" s="801" customFormat="1">
      <c r="B2881" s="823"/>
      <c r="C2881" s="823"/>
      <c r="D2881" s="823"/>
      <c r="E2881" s="823"/>
      <c r="F2881" s="823"/>
      <c r="G2881" s="823"/>
      <c r="H2881" s="823"/>
      <c r="I2881" s="823"/>
      <c r="J2881" s="823"/>
      <c r="K2881" s="823"/>
      <c r="L2881" s="823"/>
    </row>
    <row r="2882" spans="2:12" s="801" customFormat="1">
      <c r="B2882" s="823"/>
      <c r="C2882" s="823"/>
      <c r="D2882" s="823"/>
      <c r="E2882" s="823"/>
      <c r="F2882" s="823"/>
      <c r="G2882" s="823"/>
      <c r="H2882" s="823"/>
      <c r="I2882" s="823"/>
      <c r="J2882" s="823"/>
      <c r="K2882" s="823"/>
      <c r="L2882" s="823"/>
    </row>
    <row r="2883" spans="2:12" s="801" customFormat="1">
      <c r="B2883" s="823"/>
      <c r="C2883" s="823"/>
      <c r="D2883" s="823"/>
      <c r="E2883" s="823"/>
      <c r="F2883" s="823"/>
      <c r="G2883" s="823"/>
      <c r="H2883" s="823"/>
      <c r="I2883" s="823"/>
      <c r="J2883" s="823"/>
      <c r="K2883" s="823"/>
      <c r="L2883" s="823"/>
    </row>
    <row r="2884" spans="2:12" s="801" customFormat="1">
      <c r="B2884" s="823"/>
      <c r="C2884" s="823"/>
      <c r="D2884" s="823"/>
      <c r="E2884" s="823"/>
      <c r="F2884" s="823"/>
      <c r="G2884" s="823"/>
      <c r="H2884" s="823"/>
      <c r="I2884" s="823"/>
      <c r="J2884" s="823"/>
      <c r="K2884" s="823"/>
      <c r="L2884" s="823"/>
    </row>
    <row r="2885" spans="2:12" s="801" customFormat="1">
      <c r="B2885" s="823"/>
      <c r="C2885" s="823"/>
      <c r="D2885" s="823"/>
      <c r="E2885" s="823"/>
      <c r="F2885" s="823"/>
      <c r="G2885" s="823"/>
      <c r="H2885" s="823"/>
      <c r="I2885" s="823"/>
      <c r="J2885" s="823"/>
      <c r="K2885" s="823"/>
      <c r="L2885" s="823"/>
    </row>
    <row r="2886" spans="2:12" s="801" customFormat="1">
      <c r="B2886" s="823"/>
      <c r="C2886" s="823"/>
      <c r="D2886" s="823"/>
      <c r="E2886" s="823"/>
      <c r="F2886" s="823"/>
      <c r="G2886" s="823"/>
      <c r="H2886" s="823"/>
      <c r="I2886" s="823"/>
      <c r="J2886" s="823"/>
      <c r="K2886" s="823"/>
      <c r="L2886" s="823"/>
    </row>
    <row r="2887" spans="2:12" s="801" customFormat="1">
      <c r="B2887" s="823"/>
      <c r="C2887" s="823"/>
      <c r="D2887" s="823"/>
      <c r="E2887" s="823"/>
      <c r="F2887" s="823"/>
      <c r="G2887" s="823"/>
      <c r="H2887" s="823"/>
      <c r="I2887" s="823"/>
      <c r="J2887" s="823"/>
      <c r="K2887" s="823"/>
      <c r="L2887" s="823"/>
    </row>
    <row r="2888" spans="2:12" s="801" customFormat="1">
      <c r="B2888" s="823"/>
      <c r="C2888" s="823"/>
      <c r="D2888" s="823"/>
      <c r="E2888" s="823"/>
      <c r="F2888" s="823"/>
      <c r="G2888" s="823"/>
      <c r="H2888" s="823"/>
      <c r="I2888" s="823"/>
      <c r="J2888" s="823"/>
      <c r="K2888" s="823"/>
      <c r="L2888" s="823"/>
    </row>
    <row r="2889" spans="2:12" s="801" customFormat="1">
      <c r="B2889" s="823"/>
      <c r="C2889" s="823"/>
      <c r="D2889" s="823"/>
      <c r="E2889" s="823"/>
      <c r="F2889" s="823"/>
      <c r="G2889" s="823"/>
      <c r="H2889" s="823"/>
      <c r="I2889" s="823"/>
      <c r="J2889" s="823"/>
      <c r="K2889" s="823"/>
      <c r="L2889" s="823"/>
    </row>
    <row r="2890" spans="2:12" s="801" customFormat="1">
      <c r="B2890" s="823"/>
      <c r="C2890" s="823"/>
      <c r="D2890" s="823"/>
      <c r="E2890" s="823"/>
      <c r="F2890" s="823"/>
      <c r="G2890" s="823"/>
      <c r="H2890" s="823"/>
      <c r="I2890" s="823"/>
      <c r="J2890" s="823"/>
      <c r="K2890" s="823"/>
      <c r="L2890" s="823"/>
    </row>
    <row r="2891" spans="2:12" s="801" customFormat="1">
      <c r="B2891" s="823"/>
      <c r="C2891" s="823"/>
      <c r="D2891" s="823"/>
      <c r="E2891" s="823"/>
      <c r="F2891" s="823"/>
      <c r="G2891" s="823"/>
      <c r="H2891" s="823"/>
      <c r="I2891" s="823"/>
      <c r="J2891" s="823"/>
      <c r="K2891" s="823"/>
      <c r="L2891" s="823"/>
    </row>
    <row r="2892" spans="2:12" s="801" customFormat="1">
      <c r="B2892" s="823"/>
      <c r="C2892" s="823"/>
      <c r="D2892" s="823"/>
      <c r="E2892" s="823"/>
      <c r="F2892" s="823"/>
      <c r="G2892" s="823"/>
      <c r="H2892" s="823"/>
      <c r="I2892" s="823"/>
      <c r="J2892" s="823"/>
      <c r="K2892" s="823"/>
      <c r="L2892" s="823"/>
    </row>
    <row r="2893" spans="2:12" s="801" customFormat="1">
      <c r="B2893" s="823"/>
      <c r="C2893" s="823"/>
      <c r="D2893" s="823"/>
      <c r="E2893" s="823"/>
      <c r="F2893" s="823"/>
      <c r="G2893" s="823"/>
      <c r="H2893" s="823"/>
      <c r="I2893" s="823"/>
      <c r="J2893" s="823"/>
      <c r="K2893" s="823"/>
      <c r="L2893" s="823"/>
    </row>
    <row r="2894" spans="2:12" s="801" customFormat="1">
      <c r="B2894" s="823"/>
      <c r="C2894" s="823"/>
      <c r="D2894" s="823"/>
      <c r="E2894" s="823"/>
      <c r="F2894" s="823"/>
      <c r="G2894" s="823"/>
      <c r="H2894" s="823"/>
      <c r="I2894" s="823"/>
      <c r="J2894" s="823"/>
      <c r="K2894" s="823"/>
      <c r="L2894" s="823"/>
    </row>
    <row r="2895" spans="2:12" s="801" customFormat="1">
      <c r="B2895" s="823"/>
      <c r="C2895" s="823"/>
      <c r="D2895" s="823"/>
      <c r="E2895" s="823"/>
      <c r="F2895" s="823"/>
      <c r="G2895" s="823"/>
      <c r="H2895" s="823"/>
      <c r="I2895" s="823"/>
      <c r="J2895" s="823"/>
      <c r="K2895" s="823"/>
      <c r="L2895" s="823"/>
    </row>
    <row r="2896" spans="2:12" s="801" customFormat="1">
      <c r="B2896" s="823"/>
      <c r="C2896" s="823"/>
      <c r="D2896" s="823"/>
      <c r="E2896" s="823"/>
      <c r="F2896" s="823"/>
      <c r="G2896" s="823"/>
      <c r="H2896" s="823"/>
      <c r="I2896" s="823"/>
      <c r="J2896" s="823"/>
      <c r="K2896" s="823"/>
      <c r="L2896" s="823"/>
    </row>
    <row r="2897" spans="2:12" s="801" customFormat="1">
      <c r="B2897" s="823"/>
      <c r="C2897" s="823"/>
      <c r="D2897" s="823"/>
      <c r="E2897" s="823"/>
      <c r="F2897" s="823"/>
      <c r="G2897" s="823"/>
      <c r="H2897" s="823"/>
      <c r="I2897" s="823"/>
      <c r="J2897" s="823"/>
      <c r="K2897" s="823"/>
      <c r="L2897" s="823"/>
    </row>
    <row r="2898" spans="2:12" s="801" customFormat="1">
      <c r="B2898" s="823"/>
      <c r="C2898" s="823"/>
      <c r="D2898" s="823"/>
      <c r="E2898" s="823"/>
      <c r="F2898" s="823"/>
      <c r="G2898" s="823"/>
      <c r="H2898" s="823"/>
      <c r="I2898" s="823"/>
      <c r="J2898" s="823"/>
      <c r="K2898" s="823"/>
      <c r="L2898" s="823"/>
    </row>
    <row r="2899" spans="2:12" s="801" customFormat="1">
      <c r="B2899" s="823"/>
      <c r="C2899" s="823"/>
      <c r="D2899" s="823"/>
      <c r="E2899" s="823"/>
      <c r="F2899" s="823"/>
      <c r="G2899" s="823"/>
      <c r="H2899" s="823"/>
      <c r="I2899" s="823"/>
      <c r="J2899" s="823"/>
      <c r="K2899" s="823"/>
      <c r="L2899" s="823"/>
    </row>
    <row r="2900" spans="2:12" s="801" customFormat="1">
      <c r="B2900" s="823"/>
      <c r="C2900" s="823"/>
      <c r="D2900" s="823"/>
      <c r="E2900" s="823"/>
      <c r="F2900" s="823"/>
      <c r="G2900" s="823"/>
      <c r="H2900" s="823"/>
      <c r="I2900" s="823"/>
      <c r="J2900" s="823"/>
      <c r="K2900" s="823"/>
      <c r="L2900" s="823"/>
    </row>
    <row r="2901" spans="2:12" s="801" customFormat="1">
      <c r="B2901" s="823"/>
      <c r="C2901" s="823"/>
      <c r="D2901" s="823"/>
      <c r="E2901" s="823"/>
      <c r="F2901" s="823"/>
      <c r="G2901" s="823"/>
      <c r="H2901" s="823"/>
      <c r="I2901" s="823"/>
      <c r="J2901" s="823"/>
      <c r="K2901" s="823"/>
      <c r="L2901" s="823"/>
    </row>
    <row r="2902" spans="2:12" s="801" customFormat="1">
      <c r="B2902" s="823"/>
      <c r="C2902" s="823"/>
      <c r="D2902" s="823"/>
      <c r="E2902" s="823"/>
      <c r="F2902" s="823"/>
      <c r="G2902" s="823"/>
      <c r="H2902" s="823"/>
      <c r="I2902" s="823"/>
      <c r="J2902" s="823"/>
      <c r="K2902" s="823"/>
      <c r="L2902" s="823"/>
    </row>
    <row r="2903" spans="2:12" s="801" customFormat="1">
      <c r="B2903" s="823"/>
      <c r="C2903" s="823"/>
      <c r="D2903" s="823"/>
      <c r="E2903" s="823"/>
      <c r="F2903" s="823"/>
      <c r="G2903" s="823"/>
      <c r="H2903" s="823"/>
      <c r="I2903" s="823"/>
      <c r="J2903" s="823"/>
      <c r="K2903" s="823"/>
      <c r="L2903" s="823"/>
    </row>
    <row r="2904" spans="2:12" s="801" customFormat="1">
      <c r="B2904" s="823"/>
      <c r="C2904" s="823"/>
      <c r="D2904" s="823"/>
      <c r="E2904" s="823"/>
      <c r="F2904" s="823"/>
      <c r="G2904" s="823"/>
      <c r="H2904" s="823"/>
      <c r="I2904" s="823"/>
      <c r="J2904" s="823"/>
      <c r="K2904" s="823"/>
      <c r="L2904" s="823"/>
    </row>
    <row r="2905" spans="2:12" s="801" customFormat="1">
      <c r="B2905" s="823"/>
      <c r="C2905" s="823"/>
      <c r="D2905" s="823"/>
      <c r="E2905" s="823"/>
      <c r="F2905" s="823"/>
      <c r="G2905" s="823"/>
      <c r="H2905" s="823"/>
      <c r="I2905" s="823"/>
      <c r="J2905" s="823"/>
      <c r="K2905" s="823"/>
      <c r="L2905" s="823"/>
    </row>
    <row r="2906" spans="2:12" s="801" customFormat="1">
      <c r="B2906" s="823"/>
      <c r="C2906" s="823"/>
      <c r="D2906" s="823"/>
      <c r="E2906" s="823"/>
      <c r="F2906" s="823"/>
      <c r="G2906" s="823"/>
      <c r="H2906" s="823"/>
      <c r="I2906" s="823"/>
      <c r="J2906" s="823"/>
      <c r="K2906" s="823"/>
      <c r="L2906" s="823"/>
    </row>
    <row r="2907" spans="2:12" s="801" customFormat="1">
      <c r="B2907" s="823"/>
      <c r="C2907" s="823"/>
      <c r="D2907" s="823"/>
      <c r="E2907" s="823"/>
      <c r="F2907" s="823"/>
      <c r="G2907" s="823"/>
      <c r="H2907" s="823"/>
      <c r="I2907" s="823"/>
      <c r="J2907" s="823"/>
      <c r="K2907" s="823"/>
      <c r="L2907" s="823"/>
    </row>
    <row r="2908" spans="2:12" s="801" customFormat="1">
      <c r="B2908" s="823"/>
      <c r="C2908" s="823"/>
      <c r="D2908" s="823"/>
      <c r="E2908" s="823"/>
      <c r="F2908" s="823"/>
      <c r="G2908" s="823"/>
      <c r="H2908" s="823"/>
      <c r="I2908" s="823"/>
      <c r="J2908" s="823"/>
      <c r="K2908" s="823"/>
      <c r="L2908" s="823"/>
    </row>
    <row r="2909" spans="2:12" s="801" customFormat="1">
      <c r="B2909" s="823"/>
      <c r="C2909" s="823"/>
      <c r="D2909" s="823"/>
      <c r="E2909" s="823"/>
      <c r="F2909" s="823"/>
      <c r="G2909" s="823"/>
      <c r="H2909" s="823"/>
      <c r="I2909" s="823"/>
      <c r="J2909" s="823"/>
      <c r="K2909" s="823"/>
      <c r="L2909" s="823"/>
    </row>
    <row r="2910" spans="2:12" s="801" customFormat="1">
      <c r="B2910" s="823"/>
      <c r="C2910" s="823"/>
      <c r="D2910" s="823"/>
      <c r="E2910" s="823"/>
      <c r="F2910" s="823"/>
      <c r="G2910" s="823"/>
      <c r="H2910" s="823"/>
      <c r="I2910" s="823"/>
      <c r="J2910" s="823"/>
      <c r="K2910" s="823"/>
      <c r="L2910" s="823"/>
    </row>
    <row r="2911" spans="2:12" s="801" customFormat="1">
      <c r="B2911" s="823"/>
      <c r="C2911" s="823"/>
      <c r="D2911" s="823"/>
      <c r="E2911" s="823"/>
      <c r="F2911" s="823"/>
      <c r="G2911" s="823"/>
      <c r="H2911" s="823"/>
      <c r="I2911" s="823"/>
      <c r="J2911" s="823"/>
      <c r="K2911" s="823"/>
      <c r="L2911" s="823"/>
    </row>
    <row r="2912" spans="2:12" s="801" customFormat="1">
      <c r="B2912" s="823"/>
      <c r="C2912" s="823"/>
      <c r="D2912" s="823"/>
      <c r="E2912" s="823"/>
      <c r="F2912" s="823"/>
      <c r="G2912" s="823"/>
      <c r="H2912" s="823"/>
      <c r="I2912" s="823"/>
      <c r="J2912" s="823"/>
      <c r="K2912" s="823"/>
      <c r="L2912" s="823"/>
    </row>
    <row r="2913" spans="2:12" s="801" customFormat="1">
      <c r="B2913" s="823"/>
      <c r="C2913" s="823"/>
      <c r="D2913" s="823"/>
      <c r="E2913" s="823"/>
      <c r="F2913" s="823"/>
      <c r="G2913" s="823"/>
      <c r="H2913" s="823"/>
      <c r="I2913" s="823"/>
      <c r="J2913" s="823"/>
      <c r="K2913" s="823"/>
      <c r="L2913" s="823"/>
    </row>
    <row r="2914" spans="2:12" s="801" customFormat="1">
      <c r="B2914" s="823"/>
      <c r="C2914" s="823"/>
      <c r="D2914" s="823"/>
      <c r="E2914" s="823"/>
      <c r="F2914" s="823"/>
      <c r="G2914" s="823"/>
      <c r="H2914" s="823"/>
      <c r="I2914" s="823"/>
      <c r="J2914" s="823"/>
      <c r="K2914" s="823"/>
      <c r="L2914" s="823"/>
    </row>
    <row r="2915" spans="2:12" s="801" customFormat="1">
      <c r="B2915" s="823"/>
      <c r="C2915" s="823"/>
      <c r="D2915" s="823"/>
      <c r="E2915" s="823"/>
      <c r="F2915" s="823"/>
      <c r="G2915" s="823"/>
      <c r="H2915" s="823"/>
      <c r="I2915" s="823"/>
      <c r="J2915" s="823"/>
      <c r="K2915" s="823"/>
      <c r="L2915" s="823"/>
    </row>
    <row r="2916" spans="2:12" s="801" customFormat="1">
      <c r="B2916" s="823"/>
      <c r="C2916" s="823"/>
      <c r="D2916" s="823"/>
      <c r="E2916" s="823"/>
      <c r="F2916" s="823"/>
      <c r="G2916" s="823"/>
      <c r="H2916" s="823"/>
      <c r="I2916" s="823"/>
      <c r="J2916" s="823"/>
      <c r="K2916" s="823"/>
      <c r="L2916" s="823"/>
    </row>
    <row r="2917" spans="2:12" s="801" customFormat="1">
      <c r="B2917" s="823"/>
      <c r="C2917" s="823"/>
      <c r="D2917" s="823"/>
      <c r="E2917" s="823"/>
      <c r="F2917" s="823"/>
      <c r="G2917" s="823"/>
      <c r="H2917" s="823"/>
      <c r="I2917" s="823"/>
      <c r="J2917" s="823"/>
      <c r="K2917" s="823"/>
      <c r="L2917" s="823"/>
    </row>
    <row r="2918" spans="2:12" s="801" customFormat="1">
      <c r="B2918" s="823"/>
      <c r="C2918" s="823"/>
      <c r="D2918" s="823"/>
      <c r="E2918" s="823"/>
      <c r="F2918" s="823"/>
      <c r="G2918" s="823"/>
      <c r="H2918" s="823"/>
      <c r="I2918" s="823"/>
      <c r="J2918" s="823"/>
      <c r="K2918" s="823"/>
      <c r="L2918" s="823"/>
    </row>
    <row r="2919" spans="2:12" s="801" customFormat="1">
      <c r="B2919" s="823"/>
      <c r="C2919" s="823"/>
      <c r="D2919" s="823"/>
      <c r="E2919" s="823"/>
      <c r="F2919" s="823"/>
      <c r="G2919" s="823"/>
      <c r="H2919" s="823"/>
      <c r="I2919" s="823"/>
      <c r="J2919" s="823"/>
      <c r="K2919" s="823"/>
      <c r="L2919" s="823"/>
    </row>
    <row r="2920" spans="2:12" s="801" customFormat="1">
      <c r="B2920" s="823"/>
      <c r="C2920" s="823"/>
      <c r="D2920" s="823"/>
      <c r="E2920" s="823"/>
      <c r="F2920" s="823"/>
      <c r="G2920" s="823"/>
      <c r="H2920" s="823"/>
      <c r="I2920" s="823"/>
      <c r="J2920" s="823"/>
      <c r="K2920" s="823"/>
      <c r="L2920" s="823"/>
    </row>
    <row r="2921" spans="2:12" s="801" customFormat="1">
      <c r="B2921" s="823"/>
      <c r="C2921" s="823"/>
      <c r="D2921" s="823"/>
      <c r="E2921" s="823"/>
      <c r="F2921" s="823"/>
      <c r="G2921" s="823"/>
      <c r="H2921" s="823"/>
      <c r="I2921" s="823"/>
      <c r="J2921" s="823"/>
      <c r="K2921" s="823"/>
      <c r="L2921" s="823"/>
    </row>
    <row r="2922" spans="2:12" s="801" customFormat="1">
      <c r="B2922" s="823"/>
      <c r="C2922" s="823"/>
      <c r="D2922" s="823"/>
      <c r="E2922" s="823"/>
      <c r="F2922" s="823"/>
      <c r="G2922" s="823"/>
      <c r="H2922" s="823"/>
      <c r="I2922" s="823"/>
      <c r="J2922" s="823"/>
      <c r="K2922" s="823"/>
      <c r="L2922" s="823"/>
    </row>
    <row r="2923" spans="2:12" s="801" customFormat="1">
      <c r="B2923" s="823"/>
      <c r="C2923" s="823"/>
      <c r="D2923" s="823"/>
      <c r="E2923" s="823"/>
      <c r="F2923" s="823"/>
      <c r="G2923" s="823"/>
      <c r="H2923" s="823"/>
      <c r="I2923" s="823"/>
      <c r="J2923" s="823"/>
      <c r="K2923" s="823"/>
      <c r="L2923" s="823"/>
    </row>
    <row r="2924" spans="2:12" s="801" customFormat="1">
      <c r="B2924" s="823"/>
      <c r="C2924" s="823"/>
      <c r="D2924" s="823"/>
      <c r="E2924" s="823"/>
      <c r="F2924" s="823"/>
      <c r="G2924" s="823"/>
      <c r="H2924" s="823"/>
      <c r="I2924" s="823"/>
      <c r="J2924" s="823"/>
      <c r="K2924" s="823"/>
      <c r="L2924" s="823"/>
    </row>
    <row r="2925" spans="2:12" s="801" customFormat="1">
      <c r="B2925" s="823"/>
      <c r="C2925" s="823"/>
      <c r="D2925" s="823"/>
      <c r="E2925" s="823"/>
      <c r="F2925" s="823"/>
      <c r="G2925" s="823"/>
      <c r="H2925" s="823"/>
      <c r="I2925" s="823"/>
      <c r="J2925" s="823"/>
      <c r="K2925" s="823"/>
      <c r="L2925" s="823"/>
    </row>
    <row r="2926" spans="2:12" s="801" customFormat="1">
      <c r="B2926" s="823"/>
      <c r="C2926" s="823"/>
      <c r="D2926" s="823"/>
      <c r="E2926" s="823"/>
      <c r="F2926" s="823"/>
      <c r="G2926" s="823"/>
      <c r="H2926" s="823"/>
      <c r="I2926" s="823"/>
      <c r="J2926" s="823"/>
      <c r="K2926" s="823"/>
      <c r="L2926" s="823"/>
    </row>
    <row r="2927" spans="2:12" s="801" customFormat="1">
      <c r="B2927" s="823"/>
      <c r="C2927" s="823"/>
      <c r="D2927" s="823"/>
      <c r="E2927" s="823"/>
      <c r="F2927" s="823"/>
      <c r="G2927" s="823"/>
      <c r="H2927" s="823"/>
      <c r="I2927" s="823"/>
      <c r="J2927" s="823"/>
      <c r="K2927" s="823"/>
      <c r="L2927" s="823"/>
    </row>
    <row r="2928" spans="2:12" s="801" customFormat="1">
      <c r="B2928" s="823"/>
      <c r="C2928" s="823"/>
      <c r="D2928" s="823"/>
      <c r="E2928" s="823"/>
      <c r="F2928" s="823"/>
      <c r="G2928" s="823"/>
      <c r="H2928" s="823"/>
      <c r="I2928" s="823"/>
      <c r="J2928" s="823"/>
      <c r="K2928" s="823"/>
      <c r="L2928" s="823"/>
    </row>
    <row r="2929" spans="2:12" s="801" customFormat="1">
      <c r="B2929" s="823"/>
      <c r="C2929" s="823"/>
      <c r="D2929" s="823"/>
      <c r="E2929" s="823"/>
      <c r="F2929" s="823"/>
      <c r="G2929" s="823"/>
      <c r="H2929" s="823"/>
      <c r="I2929" s="823"/>
      <c r="J2929" s="823"/>
      <c r="K2929" s="823"/>
      <c r="L2929" s="823"/>
    </row>
    <row r="2930" spans="2:12" s="801" customFormat="1">
      <c r="B2930" s="823"/>
      <c r="C2930" s="823"/>
      <c r="D2930" s="823"/>
      <c r="E2930" s="823"/>
      <c r="F2930" s="823"/>
      <c r="G2930" s="823"/>
      <c r="H2930" s="823"/>
      <c r="I2930" s="823"/>
      <c r="J2930" s="823"/>
      <c r="K2930" s="823"/>
      <c r="L2930" s="823"/>
    </row>
    <row r="2931" spans="2:12" s="801" customFormat="1">
      <c r="B2931" s="823"/>
      <c r="C2931" s="823"/>
      <c r="D2931" s="823"/>
      <c r="E2931" s="823"/>
      <c r="F2931" s="823"/>
      <c r="G2931" s="823"/>
      <c r="H2931" s="823"/>
      <c r="I2931" s="823"/>
      <c r="J2931" s="823"/>
      <c r="K2931" s="823"/>
      <c r="L2931" s="823"/>
    </row>
    <row r="2932" spans="2:12" s="801" customFormat="1">
      <c r="B2932" s="823"/>
      <c r="C2932" s="823"/>
      <c r="D2932" s="823"/>
      <c r="E2932" s="823"/>
      <c r="F2932" s="823"/>
      <c r="G2932" s="823"/>
      <c r="H2932" s="823"/>
      <c r="I2932" s="823"/>
      <c r="J2932" s="823"/>
      <c r="K2932" s="823"/>
      <c r="L2932" s="823"/>
    </row>
    <row r="2933" spans="2:12" s="801" customFormat="1">
      <c r="B2933" s="823"/>
      <c r="C2933" s="823"/>
      <c r="D2933" s="823"/>
      <c r="E2933" s="823"/>
      <c r="F2933" s="823"/>
      <c r="G2933" s="823"/>
      <c r="H2933" s="823"/>
      <c r="I2933" s="823"/>
      <c r="J2933" s="823"/>
      <c r="K2933" s="823"/>
      <c r="L2933" s="823"/>
    </row>
    <row r="2934" spans="2:12" s="801" customFormat="1">
      <c r="B2934" s="823"/>
      <c r="C2934" s="823"/>
      <c r="D2934" s="823"/>
      <c r="E2934" s="823"/>
      <c r="F2934" s="823"/>
      <c r="G2934" s="823"/>
      <c r="H2934" s="823"/>
      <c r="I2934" s="823"/>
      <c r="J2934" s="823"/>
      <c r="K2934" s="823"/>
      <c r="L2934" s="823"/>
    </row>
    <row r="2935" spans="2:12" s="801" customFormat="1">
      <c r="B2935" s="823"/>
      <c r="C2935" s="823"/>
      <c r="D2935" s="823"/>
      <c r="E2935" s="823"/>
      <c r="F2935" s="823"/>
      <c r="G2935" s="823"/>
      <c r="H2935" s="823"/>
      <c r="I2935" s="823"/>
      <c r="J2935" s="823"/>
      <c r="K2935" s="823"/>
      <c r="L2935" s="823"/>
    </row>
    <row r="2936" spans="2:12" s="801" customFormat="1">
      <c r="B2936" s="823"/>
      <c r="C2936" s="823"/>
      <c r="D2936" s="823"/>
      <c r="E2936" s="823"/>
      <c r="F2936" s="823"/>
      <c r="G2936" s="823"/>
      <c r="H2936" s="823"/>
      <c r="I2936" s="823"/>
      <c r="J2936" s="823"/>
      <c r="K2936" s="823"/>
      <c r="L2936" s="823"/>
    </row>
    <row r="2937" spans="2:12" s="801" customFormat="1">
      <c r="B2937" s="823"/>
      <c r="C2937" s="823"/>
      <c r="D2937" s="823"/>
      <c r="E2937" s="823"/>
      <c r="F2937" s="823"/>
      <c r="G2937" s="823"/>
      <c r="H2937" s="823"/>
      <c r="I2937" s="823"/>
      <c r="J2937" s="823"/>
      <c r="K2937" s="823"/>
      <c r="L2937" s="823"/>
    </row>
    <row r="2938" spans="2:12" s="801" customFormat="1">
      <c r="B2938" s="823"/>
      <c r="C2938" s="823"/>
      <c r="D2938" s="823"/>
      <c r="E2938" s="823"/>
      <c r="F2938" s="823"/>
      <c r="G2938" s="823"/>
      <c r="H2938" s="823"/>
      <c r="I2938" s="823"/>
      <c r="J2938" s="823"/>
      <c r="K2938" s="823"/>
      <c r="L2938" s="823"/>
    </row>
    <row r="2939" spans="2:12" s="801" customFormat="1">
      <c r="B2939" s="823"/>
      <c r="C2939" s="823"/>
      <c r="D2939" s="823"/>
      <c r="E2939" s="823"/>
      <c r="F2939" s="823"/>
      <c r="G2939" s="823"/>
      <c r="H2939" s="823"/>
      <c r="I2939" s="823"/>
      <c r="J2939" s="823"/>
      <c r="K2939" s="823"/>
      <c r="L2939" s="823"/>
    </row>
    <row r="2940" spans="2:12" s="801" customFormat="1">
      <c r="B2940" s="823"/>
      <c r="C2940" s="823"/>
      <c r="D2940" s="823"/>
      <c r="E2940" s="823"/>
      <c r="F2940" s="823"/>
      <c r="G2940" s="823"/>
      <c r="H2940" s="823"/>
      <c r="I2940" s="823"/>
      <c r="J2940" s="823"/>
      <c r="K2940" s="823"/>
      <c r="L2940" s="823"/>
    </row>
    <row r="2941" spans="2:12" s="801" customFormat="1">
      <c r="B2941" s="823"/>
      <c r="C2941" s="823"/>
      <c r="D2941" s="823"/>
      <c r="E2941" s="823"/>
      <c r="F2941" s="823"/>
      <c r="G2941" s="823"/>
      <c r="H2941" s="823"/>
      <c r="I2941" s="823"/>
      <c r="J2941" s="823"/>
      <c r="K2941" s="823"/>
      <c r="L2941" s="823"/>
    </row>
    <row r="2942" spans="2:12" s="801" customFormat="1">
      <c r="B2942" s="823"/>
      <c r="C2942" s="823"/>
      <c r="D2942" s="823"/>
      <c r="E2942" s="823"/>
      <c r="F2942" s="823"/>
      <c r="G2942" s="823"/>
      <c r="H2942" s="823"/>
      <c r="I2942" s="823"/>
      <c r="J2942" s="823"/>
      <c r="K2942" s="823"/>
      <c r="L2942" s="823"/>
    </row>
    <row r="2943" spans="2:12" s="801" customFormat="1">
      <c r="B2943" s="823"/>
      <c r="C2943" s="823"/>
      <c r="D2943" s="823"/>
      <c r="E2943" s="823"/>
      <c r="F2943" s="823"/>
      <c r="G2943" s="823"/>
      <c r="H2943" s="823"/>
      <c r="I2943" s="823"/>
      <c r="J2943" s="823"/>
      <c r="K2943" s="823"/>
      <c r="L2943" s="823"/>
    </row>
    <row r="2944" spans="2:12" s="801" customFormat="1">
      <c r="B2944" s="823"/>
      <c r="C2944" s="823"/>
      <c r="D2944" s="823"/>
      <c r="E2944" s="823"/>
      <c r="F2944" s="823"/>
      <c r="G2944" s="823"/>
      <c r="H2944" s="823"/>
      <c r="I2944" s="823"/>
      <c r="J2944" s="823"/>
      <c r="K2944" s="823"/>
      <c r="L2944" s="823"/>
    </row>
    <row r="2945" spans="2:12" s="801" customFormat="1">
      <c r="B2945" s="823"/>
      <c r="C2945" s="823"/>
      <c r="D2945" s="823"/>
      <c r="E2945" s="823"/>
      <c r="F2945" s="823"/>
      <c r="G2945" s="823"/>
      <c r="H2945" s="823"/>
      <c r="I2945" s="823"/>
      <c r="J2945" s="823"/>
      <c r="K2945" s="823"/>
      <c r="L2945" s="823"/>
    </row>
    <row r="2946" spans="2:12" s="801" customFormat="1">
      <c r="B2946" s="823"/>
      <c r="C2946" s="823"/>
      <c r="D2946" s="823"/>
      <c r="E2946" s="823"/>
      <c r="F2946" s="823"/>
      <c r="G2946" s="823"/>
      <c r="H2946" s="823"/>
      <c r="I2946" s="823"/>
      <c r="J2946" s="823"/>
      <c r="K2946" s="823"/>
      <c r="L2946" s="823"/>
    </row>
    <row r="2947" spans="2:12" s="801" customFormat="1">
      <c r="B2947" s="823"/>
      <c r="C2947" s="823"/>
      <c r="D2947" s="823"/>
      <c r="E2947" s="823"/>
      <c r="F2947" s="823"/>
      <c r="G2947" s="823"/>
      <c r="H2947" s="823"/>
      <c r="I2947" s="823"/>
      <c r="J2947" s="823"/>
      <c r="K2947" s="823"/>
      <c r="L2947" s="823"/>
    </row>
    <row r="2948" spans="2:12" s="801" customFormat="1">
      <c r="B2948" s="823"/>
      <c r="C2948" s="823"/>
      <c r="D2948" s="823"/>
      <c r="E2948" s="823"/>
      <c r="F2948" s="823"/>
      <c r="G2948" s="823"/>
      <c r="H2948" s="823"/>
      <c r="I2948" s="823"/>
      <c r="J2948" s="823"/>
      <c r="K2948" s="823"/>
      <c r="L2948" s="823"/>
    </row>
    <row r="2949" spans="2:12" s="801" customFormat="1">
      <c r="B2949" s="823"/>
      <c r="C2949" s="823"/>
      <c r="D2949" s="823"/>
      <c r="E2949" s="823"/>
      <c r="F2949" s="823"/>
      <c r="G2949" s="823"/>
      <c r="H2949" s="823"/>
      <c r="I2949" s="823"/>
      <c r="J2949" s="823"/>
      <c r="K2949" s="823"/>
      <c r="L2949" s="823"/>
    </row>
    <row r="2950" spans="2:12" s="801" customFormat="1">
      <c r="B2950" s="823"/>
      <c r="C2950" s="823"/>
      <c r="D2950" s="823"/>
      <c r="E2950" s="823"/>
      <c r="F2950" s="823"/>
      <c r="G2950" s="823"/>
      <c r="H2950" s="823"/>
      <c r="I2950" s="823"/>
      <c r="J2950" s="823"/>
      <c r="K2950" s="823"/>
      <c r="L2950" s="823"/>
    </row>
    <row r="2951" spans="2:12" s="801" customFormat="1">
      <c r="B2951" s="823"/>
      <c r="C2951" s="823"/>
      <c r="D2951" s="823"/>
      <c r="E2951" s="823"/>
      <c r="F2951" s="823"/>
      <c r="G2951" s="823"/>
      <c r="H2951" s="823"/>
      <c r="I2951" s="823"/>
      <c r="J2951" s="823"/>
      <c r="K2951" s="823"/>
      <c r="L2951" s="823"/>
    </row>
    <row r="2952" spans="2:12" s="801" customFormat="1">
      <c r="B2952" s="823"/>
      <c r="C2952" s="823"/>
      <c r="D2952" s="823"/>
      <c r="E2952" s="823"/>
      <c r="F2952" s="823"/>
      <c r="G2952" s="823"/>
      <c r="H2952" s="823"/>
      <c r="I2952" s="823"/>
      <c r="J2952" s="823"/>
      <c r="K2952" s="823"/>
      <c r="L2952" s="823"/>
    </row>
    <row r="2953" spans="2:12" s="801" customFormat="1">
      <c r="B2953" s="823"/>
      <c r="C2953" s="823"/>
      <c r="D2953" s="823"/>
      <c r="E2953" s="823"/>
      <c r="F2953" s="823"/>
      <c r="G2953" s="823"/>
      <c r="H2953" s="823"/>
      <c r="I2953" s="823"/>
      <c r="J2953" s="823"/>
      <c r="K2953" s="823"/>
      <c r="L2953" s="823"/>
    </row>
    <row r="2954" spans="2:12" s="801" customFormat="1">
      <c r="B2954" s="823"/>
      <c r="C2954" s="823"/>
      <c r="D2954" s="823"/>
      <c r="E2954" s="823"/>
      <c r="F2954" s="823"/>
      <c r="G2954" s="823"/>
      <c r="H2954" s="823"/>
      <c r="I2954" s="823"/>
      <c r="J2954" s="823"/>
      <c r="K2954" s="823"/>
      <c r="L2954" s="823"/>
    </row>
    <row r="2955" spans="2:12" s="801" customFormat="1">
      <c r="B2955" s="823"/>
      <c r="C2955" s="823"/>
      <c r="D2955" s="823"/>
      <c r="E2955" s="823"/>
      <c r="F2955" s="823"/>
      <c r="G2955" s="823"/>
      <c r="H2955" s="823"/>
      <c r="I2955" s="823"/>
      <c r="J2955" s="823"/>
      <c r="K2955" s="823"/>
      <c r="L2955" s="823"/>
    </row>
    <row r="2956" spans="2:12" s="801" customFormat="1">
      <c r="B2956" s="823"/>
      <c r="C2956" s="823"/>
      <c r="D2956" s="823"/>
      <c r="E2956" s="823"/>
      <c r="F2956" s="823"/>
      <c r="G2956" s="823"/>
      <c r="H2956" s="823"/>
      <c r="I2956" s="823"/>
      <c r="J2956" s="823"/>
      <c r="K2956" s="823"/>
      <c r="L2956" s="823"/>
    </row>
    <row r="2957" spans="2:12" s="801" customFormat="1">
      <c r="B2957" s="823"/>
      <c r="C2957" s="823"/>
      <c r="D2957" s="823"/>
      <c r="E2957" s="823"/>
      <c r="F2957" s="823"/>
      <c r="G2957" s="823"/>
      <c r="H2957" s="823"/>
      <c r="I2957" s="823"/>
      <c r="J2957" s="823"/>
      <c r="K2957" s="823"/>
      <c r="L2957" s="823"/>
    </row>
    <row r="2958" spans="2:12" s="801" customFormat="1">
      <c r="B2958" s="823"/>
      <c r="C2958" s="823"/>
      <c r="D2958" s="823"/>
      <c r="E2958" s="823"/>
      <c r="F2958" s="823"/>
      <c r="G2958" s="823"/>
      <c r="H2958" s="823"/>
      <c r="I2958" s="823"/>
      <c r="J2958" s="823"/>
      <c r="K2958" s="823"/>
      <c r="L2958" s="823"/>
    </row>
    <row r="2959" spans="2:12" s="801" customFormat="1">
      <c r="B2959" s="823"/>
      <c r="C2959" s="823"/>
      <c r="D2959" s="823"/>
      <c r="E2959" s="823"/>
      <c r="F2959" s="823"/>
      <c r="G2959" s="823"/>
      <c r="H2959" s="823"/>
      <c r="I2959" s="823"/>
      <c r="J2959" s="823"/>
      <c r="K2959" s="823"/>
      <c r="L2959" s="823"/>
    </row>
    <row r="2960" spans="2:12" s="801" customFormat="1">
      <c r="B2960" s="823"/>
      <c r="C2960" s="823"/>
      <c r="D2960" s="823"/>
      <c r="E2960" s="823"/>
      <c r="F2960" s="823"/>
      <c r="G2960" s="823"/>
      <c r="H2960" s="823"/>
      <c r="I2960" s="823"/>
      <c r="J2960" s="823"/>
      <c r="K2960" s="823"/>
      <c r="L2960" s="823"/>
    </row>
    <row r="2961" spans="2:12" s="801" customFormat="1">
      <c r="B2961" s="823"/>
      <c r="C2961" s="823"/>
      <c r="D2961" s="823"/>
      <c r="E2961" s="823"/>
      <c r="F2961" s="823"/>
      <c r="G2961" s="823"/>
      <c r="H2961" s="823"/>
      <c r="I2961" s="823"/>
      <c r="J2961" s="823"/>
      <c r="K2961" s="823"/>
      <c r="L2961" s="823"/>
    </row>
    <row r="2962" spans="2:12" s="801" customFormat="1">
      <c r="B2962" s="823"/>
      <c r="C2962" s="823"/>
      <c r="D2962" s="823"/>
      <c r="E2962" s="823"/>
      <c r="F2962" s="823"/>
      <c r="G2962" s="823"/>
      <c r="H2962" s="823"/>
      <c r="I2962" s="823"/>
      <c r="J2962" s="823"/>
      <c r="K2962" s="823"/>
      <c r="L2962" s="823"/>
    </row>
    <row r="2963" spans="2:12" s="801" customFormat="1">
      <c r="B2963" s="823"/>
      <c r="C2963" s="823"/>
      <c r="D2963" s="823"/>
      <c r="E2963" s="823"/>
      <c r="F2963" s="823"/>
      <c r="G2963" s="823"/>
      <c r="H2963" s="823"/>
      <c r="I2963" s="823"/>
      <c r="J2963" s="823"/>
      <c r="K2963" s="823"/>
      <c r="L2963" s="823"/>
    </row>
    <row r="2964" spans="2:12" s="801" customFormat="1">
      <c r="B2964" s="823"/>
      <c r="C2964" s="823"/>
      <c r="D2964" s="823"/>
      <c r="E2964" s="823"/>
      <c r="F2964" s="823"/>
      <c r="G2964" s="823"/>
      <c r="H2964" s="823"/>
      <c r="I2964" s="823"/>
      <c r="J2964" s="823"/>
      <c r="K2964" s="823"/>
      <c r="L2964" s="823"/>
    </row>
    <row r="2965" spans="2:12" s="801" customFormat="1">
      <c r="B2965" s="823"/>
      <c r="C2965" s="823"/>
      <c r="D2965" s="823"/>
      <c r="E2965" s="823"/>
      <c r="F2965" s="823"/>
      <c r="G2965" s="823"/>
      <c r="H2965" s="823"/>
      <c r="I2965" s="823"/>
      <c r="J2965" s="823"/>
      <c r="K2965" s="823"/>
      <c r="L2965" s="823"/>
    </row>
    <row r="2966" spans="2:12" s="801" customFormat="1">
      <c r="B2966" s="823"/>
      <c r="C2966" s="823"/>
      <c r="D2966" s="823"/>
      <c r="E2966" s="823"/>
      <c r="F2966" s="823"/>
      <c r="G2966" s="823"/>
      <c r="H2966" s="823"/>
      <c r="I2966" s="823"/>
      <c r="J2966" s="823"/>
      <c r="K2966" s="823"/>
      <c r="L2966" s="823"/>
    </row>
    <row r="2967" spans="2:12" s="801" customFormat="1">
      <c r="B2967" s="823"/>
      <c r="C2967" s="823"/>
      <c r="D2967" s="823"/>
      <c r="E2967" s="823"/>
      <c r="F2967" s="823"/>
      <c r="G2967" s="823"/>
      <c r="H2967" s="823"/>
      <c r="I2967" s="823"/>
      <c r="J2967" s="823"/>
      <c r="K2967" s="823"/>
      <c r="L2967" s="823"/>
    </row>
    <row r="2968" spans="2:12" s="801" customFormat="1">
      <c r="B2968" s="823"/>
      <c r="C2968" s="823"/>
      <c r="D2968" s="823"/>
      <c r="E2968" s="823"/>
      <c r="F2968" s="823"/>
      <c r="G2968" s="823"/>
      <c r="H2968" s="823"/>
      <c r="I2968" s="823"/>
      <c r="J2968" s="823"/>
      <c r="K2968" s="823"/>
      <c r="L2968" s="823"/>
    </row>
    <row r="2969" spans="2:12" s="801" customFormat="1">
      <c r="B2969" s="823"/>
      <c r="C2969" s="823"/>
      <c r="D2969" s="823"/>
      <c r="E2969" s="823"/>
      <c r="F2969" s="823"/>
      <c r="G2969" s="823"/>
      <c r="H2969" s="823"/>
      <c r="I2969" s="823"/>
      <c r="J2969" s="823"/>
      <c r="K2969" s="823"/>
      <c r="L2969" s="823"/>
    </row>
    <row r="2970" spans="2:12" s="801" customFormat="1">
      <c r="B2970" s="823"/>
      <c r="C2970" s="823"/>
      <c r="D2970" s="823"/>
      <c r="E2970" s="823"/>
      <c r="F2970" s="823"/>
      <c r="G2970" s="823"/>
      <c r="H2970" s="823"/>
      <c r="I2970" s="823"/>
      <c r="J2970" s="823"/>
      <c r="K2970" s="823"/>
      <c r="L2970" s="823"/>
    </row>
    <row r="2971" spans="2:12" s="801" customFormat="1">
      <c r="B2971" s="823"/>
      <c r="C2971" s="823"/>
      <c r="D2971" s="823"/>
      <c r="E2971" s="823"/>
      <c r="F2971" s="823"/>
      <c r="G2971" s="823"/>
      <c r="H2971" s="823"/>
      <c r="I2971" s="823"/>
      <c r="J2971" s="823"/>
      <c r="K2971" s="823"/>
      <c r="L2971" s="823"/>
    </row>
    <row r="2972" spans="2:12" s="801" customFormat="1">
      <c r="B2972" s="823"/>
      <c r="C2972" s="823"/>
      <c r="D2972" s="823"/>
      <c r="E2972" s="823"/>
      <c r="F2972" s="823"/>
      <c r="G2972" s="823"/>
      <c r="H2972" s="823"/>
      <c r="I2972" s="823"/>
      <c r="J2972" s="823"/>
      <c r="K2972" s="823"/>
      <c r="L2972" s="823"/>
    </row>
    <row r="2973" spans="2:12" s="801" customFormat="1">
      <c r="B2973" s="823"/>
      <c r="C2973" s="823"/>
      <c r="D2973" s="823"/>
      <c r="E2973" s="823"/>
      <c r="F2973" s="823"/>
      <c r="G2973" s="823"/>
      <c r="H2973" s="823"/>
      <c r="I2973" s="823"/>
      <c r="J2973" s="823"/>
      <c r="K2973" s="823"/>
      <c r="L2973" s="823"/>
    </row>
    <row r="2974" spans="2:12" s="801" customFormat="1">
      <c r="B2974" s="823"/>
      <c r="C2974" s="823"/>
      <c r="D2974" s="823"/>
      <c r="E2974" s="823"/>
      <c r="F2974" s="823"/>
      <c r="G2974" s="823"/>
      <c r="H2974" s="823"/>
      <c r="I2974" s="823"/>
      <c r="J2974" s="823"/>
      <c r="K2974" s="823"/>
      <c r="L2974" s="823"/>
    </row>
    <row r="2975" spans="2:12" s="801" customFormat="1">
      <c r="B2975" s="823"/>
      <c r="C2975" s="823"/>
      <c r="D2975" s="823"/>
      <c r="E2975" s="823"/>
      <c r="F2975" s="823"/>
      <c r="G2975" s="823"/>
      <c r="H2975" s="823"/>
      <c r="I2975" s="823"/>
      <c r="J2975" s="823"/>
      <c r="K2975" s="823"/>
      <c r="L2975" s="823"/>
    </row>
    <row r="2976" spans="2:12" s="801" customFormat="1">
      <c r="B2976" s="823"/>
      <c r="C2976" s="823"/>
      <c r="D2976" s="823"/>
      <c r="E2976" s="823"/>
      <c r="F2976" s="823"/>
      <c r="G2976" s="823"/>
      <c r="H2976" s="823"/>
      <c r="I2976" s="823"/>
      <c r="J2976" s="823"/>
      <c r="K2976" s="823"/>
      <c r="L2976" s="823"/>
    </row>
    <row r="2977" spans="2:12" s="801" customFormat="1">
      <c r="B2977" s="823"/>
      <c r="C2977" s="823"/>
      <c r="D2977" s="823"/>
      <c r="E2977" s="823"/>
      <c r="F2977" s="823"/>
      <c r="G2977" s="823"/>
      <c r="H2977" s="823"/>
      <c r="I2977" s="823"/>
      <c r="J2977" s="823"/>
      <c r="K2977" s="823"/>
      <c r="L2977" s="823"/>
    </row>
    <row r="2978" spans="2:12" s="801" customFormat="1">
      <c r="B2978" s="823"/>
      <c r="C2978" s="823"/>
      <c r="D2978" s="823"/>
      <c r="E2978" s="823"/>
      <c r="F2978" s="823"/>
      <c r="G2978" s="823"/>
      <c r="H2978" s="823"/>
      <c r="I2978" s="823"/>
      <c r="J2978" s="823"/>
      <c r="K2978" s="823"/>
      <c r="L2978" s="823"/>
    </row>
    <row r="2979" spans="2:12" s="801" customFormat="1">
      <c r="B2979" s="823"/>
      <c r="C2979" s="823"/>
      <c r="D2979" s="823"/>
      <c r="E2979" s="823"/>
      <c r="F2979" s="823"/>
      <c r="G2979" s="823"/>
      <c r="H2979" s="823"/>
      <c r="I2979" s="823"/>
      <c r="J2979" s="823"/>
      <c r="K2979" s="823"/>
      <c r="L2979" s="823"/>
    </row>
    <row r="2980" spans="2:12" s="801" customFormat="1">
      <c r="B2980" s="823"/>
      <c r="C2980" s="823"/>
      <c r="D2980" s="823"/>
      <c r="E2980" s="823"/>
      <c r="F2980" s="823"/>
      <c r="G2980" s="823"/>
      <c r="H2980" s="823"/>
      <c r="I2980" s="823"/>
      <c r="J2980" s="823"/>
      <c r="K2980" s="823"/>
      <c r="L2980" s="823"/>
    </row>
    <row r="2981" spans="2:12" s="801" customFormat="1">
      <c r="B2981" s="823"/>
      <c r="C2981" s="823"/>
      <c r="D2981" s="823"/>
      <c r="E2981" s="823"/>
      <c r="F2981" s="823"/>
      <c r="G2981" s="823"/>
      <c r="H2981" s="823"/>
      <c r="I2981" s="823"/>
      <c r="J2981" s="823"/>
      <c r="K2981" s="823"/>
      <c r="L2981" s="823"/>
    </row>
    <row r="2982" spans="2:12" s="801" customFormat="1">
      <c r="B2982" s="823"/>
      <c r="C2982" s="823"/>
      <c r="D2982" s="823"/>
      <c r="E2982" s="823"/>
      <c r="F2982" s="823"/>
      <c r="G2982" s="823"/>
      <c r="H2982" s="823"/>
      <c r="I2982" s="823"/>
      <c r="J2982" s="823"/>
      <c r="K2982" s="823"/>
      <c r="L2982" s="823"/>
    </row>
    <row r="2983" spans="2:12" s="801" customFormat="1">
      <c r="B2983" s="823"/>
      <c r="C2983" s="823"/>
      <c r="D2983" s="823"/>
      <c r="E2983" s="823"/>
      <c r="F2983" s="823"/>
      <c r="G2983" s="823"/>
      <c r="H2983" s="823"/>
      <c r="I2983" s="823"/>
      <c r="J2983" s="823"/>
      <c r="K2983" s="823"/>
      <c r="L2983" s="823"/>
    </row>
    <row r="2984" spans="2:12" s="801" customFormat="1">
      <c r="B2984" s="823"/>
      <c r="C2984" s="823"/>
      <c r="D2984" s="823"/>
      <c r="E2984" s="823"/>
      <c r="F2984" s="823"/>
      <c r="G2984" s="823"/>
      <c r="H2984" s="823"/>
      <c r="I2984" s="823"/>
      <c r="J2984" s="823"/>
      <c r="K2984" s="823"/>
      <c r="L2984" s="823"/>
    </row>
    <row r="2985" spans="2:12" s="801" customFormat="1">
      <c r="B2985" s="823"/>
      <c r="C2985" s="823"/>
      <c r="D2985" s="823"/>
      <c r="E2985" s="823"/>
      <c r="F2985" s="823"/>
      <c r="G2985" s="823"/>
      <c r="H2985" s="823"/>
      <c r="I2985" s="823"/>
      <c r="J2985" s="823"/>
      <c r="K2985" s="823"/>
      <c r="L2985" s="823"/>
    </row>
    <row r="2986" spans="2:12" s="801" customFormat="1">
      <c r="B2986" s="823"/>
      <c r="C2986" s="823"/>
      <c r="D2986" s="823"/>
      <c r="E2986" s="823"/>
      <c r="F2986" s="823"/>
      <c r="G2986" s="823"/>
      <c r="H2986" s="823"/>
      <c r="I2986" s="823"/>
      <c r="J2986" s="823"/>
      <c r="K2986" s="823"/>
      <c r="L2986" s="823"/>
    </row>
    <row r="2987" spans="2:12" s="801" customFormat="1">
      <c r="B2987" s="823"/>
      <c r="C2987" s="823"/>
      <c r="D2987" s="823"/>
      <c r="E2987" s="823"/>
      <c r="F2987" s="823"/>
      <c r="G2987" s="823"/>
      <c r="H2987" s="823"/>
      <c r="I2987" s="823"/>
      <c r="J2987" s="823"/>
      <c r="K2987" s="823"/>
      <c r="L2987" s="823"/>
    </row>
    <row r="2988" spans="2:12" s="801" customFormat="1">
      <c r="B2988" s="823"/>
      <c r="C2988" s="823"/>
      <c r="D2988" s="823"/>
      <c r="E2988" s="823"/>
      <c r="F2988" s="823"/>
      <c r="G2988" s="823"/>
      <c r="H2988" s="823"/>
      <c r="I2988" s="823"/>
      <c r="J2988" s="823"/>
      <c r="K2988" s="823"/>
      <c r="L2988" s="823"/>
    </row>
    <row r="2989" spans="2:12" s="801" customFormat="1">
      <c r="B2989" s="823"/>
      <c r="C2989" s="823"/>
      <c r="D2989" s="823"/>
      <c r="E2989" s="823"/>
      <c r="F2989" s="823"/>
      <c r="G2989" s="823"/>
      <c r="H2989" s="823"/>
      <c r="I2989" s="823"/>
      <c r="J2989" s="823"/>
      <c r="K2989" s="823"/>
      <c r="L2989" s="823"/>
    </row>
    <row r="2990" spans="2:12" s="801" customFormat="1">
      <c r="B2990" s="823"/>
      <c r="C2990" s="823"/>
      <c r="D2990" s="823"/>
      <c r="E2990" s="823"/>
      <c r="F2990" s="823"/>
      <c r="G2990" s="823"/>
      <c r="H2990" s="823"/>
      <c r="I2990" s="823"/>
      <c r="J2990" s="823"/>
      <c r="K2990" s="823"/>
      <c r="L2990" s="823"/>
    </row>
    <row r="2991" spans="2:12" s="801" customFormat="1">
      <c r="B2991" s="823"/>
      <c r="C2991" s="823"/>
      <c r="D2991" s="823"/>
      <c r="E2991" s="823"/>
      <c r="F2991" s="823"/>
      <c r="G2991" s="823"/>
      <c r="H2991" s="823"/>
      <c r="I2991" s="823"/>
      <c r="J2991" s="823"/>
      <c r="K2991" s="823"/>
      <c r="L2991" s="823"/>
    </row>
    <row r="2992" spans="2:12" s="801" customFormat="1">
      <c r="B2992" s="823"/>
      <c r="C2992" s="823"/>
      <c r="D2992" s="823"/>
      <c r="E2992" s="823"/>
      <c r="F2992" s="823"/>
      <c r="G2992" s="823"/>
      <c r="H2992" s="823"/>
      <c r="I2992" s="823"/>
      <c r="J2992" s="823"/>
      <c r="K2992" s="823"/>
      <c r="L2992" s="823"/>
    </row>
    <row r="2993" spans="2:12" s="801" customFormat="1">
      <c r="B2993" s="823"/>
      <c r="C2993" s="823"/>
      <c r="D2993" s="823"/>
      <c r="E2993" s="823"/>
      <c r="F2993" s="823"/>
      <c r="G2993" s="823"/>
      <c r="H2993" s="823"/>
      <c r="I2993" s="823"/>
      <c r="J2993" s="823"/>
      <c r="K2993" s="823"/>
      <c r="L2993" s="823"/>
    </row>
    <row r="2994" spans="2:12" s="801" customFormat="1">
      <c r="B2994" s="823"/>
      <c r="C2994" s="823"/>
      <c r="D2994" s="823"/>
      <c r="E2994" s="823"/>
      <c r="F2994" s="823"/>
      <c r="G2994" s="823"/>
      <c r="H2994" s="823"/>
      <c r="I2994" s="823"/>
      <c r="J2994" s="823"/>
      <c r="K2994" s="823"/>
      <c r="L2994" s="823"/>
    </row>
    <row r="2995" spans="2:12" s="801" customFormat="1">
      <c r="B2995" s="823"/>
      <c r="C2995" s="823"/>
      <c r="D2995" s="823"/>
      <c r="E2995" s="823"/>
      <c r="F2995" s="823"/>
      <c r="G2995" s="823"/>
      <c r="H2995" s="823"/>
      <c r="I2995" s="823"/>
      <c r="J2995" s="823"/>
      <c r="K2995" s="823"/>
      <c r="L2995" s="823"/>
    </row>
    <row r="2996" spans="2:12" s="801" customFormat="1">
      <c r="B2996" s="823"/>
      <c r="C2996" s="823"/>
      <c r="D2996" s="823"/>
      <c r="E2996" s="823"/>
      <c r="F2996" s="823"/>
      <c r="G2996" s="823"/>
      <c r="H2996" s="823"/>
      <c r="I2996" s="823"/>
      <c r="J2996" s="823"/>
      <c r="K2996" s="823"/>
      <c r="L2996" s="823"/>
    </row>
    <row r="2997" spans="2:12" s="801" customFormat="1">
      <c r="B2997" s="823"/>
      <c r="C2997" s="823"/>
      <c r="D2997" s="823"/>
      <c r="E2997" s="823"/>
      <c r="F2997" s="823"/>
      <c r="G2997" s="823"/>
      <c r="H2997" s="823"/>
      <c r="I2997" s="823"/>
      <c r="J2997" s="823"/>
      <c r="K2997" s="823"/>
      <c r="L2997" s="823"/>
    </row>
    <row r="2998" spans="2:12" s="801" customFormat="1">
      <c r="B2998" s="823"/>
      <c r="C2998" s="823"/>
      <c r="D2998" s="823"/>
      <c r="E2998" s="823"/>
      <c r="F2998" s="823"/>
      <c r="G2998" s="823"/>
      <c r="H2998" s="823"/>
      <c r="I2998" s="823"/>
      <c r="J2998" s="823"/>
      <c r="K2998" s="823"/>
      <c r="L2998" s="823"/>
    </row>
    <row r="2999" spans="2:12" s="801" customFormat="1">
      <c r="B2999" s="823"/>
      <c r="C2999" s="823"/>
      <c r="D2999" s="823"/>
      <c r="E2999" s="823"/>
      <c r="F2999" s="823"/>
      <c r="G2999" s="823"/>
      <c r="H2999" s="823"/>
      <c r="I2999" s="823"/>
      <c r="J2999" s="823"/>
      <c r="K2999" s="823"/>
      <c r="L2999" s="823"/>
    </row>
    <row r="3000" spans="2:12" s="801" customFormat="1">
      <c r="B3000" s="823"/>
      <c r="C3000" s="823"/>
      <c r="D3000" s="823"/>
      <c r="E3000" s="823"/>
      <c r="F3000" s="823"/>
      <c r="G3000" s="823"/>
      <c r="H3000" s="823"/>
      <c r="I3000" s="823"/>
      <c r="J3000" s="823"/>
      <c r="K3000" s="823"/>
      <c r="L3000" s="823"/>
    </row>
    <row r="3001" spans="2:12" s="801" customFormat="1">
      <c r="B3001" s="823"/>
      <c r="C3001" s="823"/>
      <c r="D3001" s="823"/>
      <c r="E3001" s="823"/>
      <c r="F3001" s="823"/>
      <c r="G3001" s="823"/>
      <c r="H3001" s="823"/>
      <c r="I3001" s="823"/>
      <c r="J3001" s="823"/>
      <c r="K3001" s="823"/>
      <c r="L3001" s="823"/>
    </row>
    <row r="3002" spans="2:12" s="801" customFormat="1">
      <c r="B3002" s="823"/>
      <c r="C3002" s="823"/>
      <c r="D3002" s="823"/>
      <c r="E3002" s="823"/>
      <c r="F3002" s="823"/>
      <c r="G3002" s="823"/>
      <c r="H3002" s="823"/>
      <c r="I3002" s="823"/>
      <c r="J3002" s="823"/>
      <c r="K3002" s="823"/>
      <c r="L3002" s="823"/>
    </row>
    <row r="3003" spans="2:12" s="801" customFormat="1">
      <c r="B3003" s="823"/>
      <c r="C3003" s="823"/>
      <c r="D3003" s="823"/>
      <c r="E3003" s="823"/>
      <c r="F3003" s="823"/>
      <c r="G3003" s="823"/>
      <c r="H3003" s="823"/>
      <c r="I3003" s="823"/>
      <c r="J3003" s="823"/>
      <c r="K3003" s="823"/>
      <c r="L3003" s="823"/>
    </row>
    <row r="3004" spans="2:12" s="801" customFormat="1">
      <c r="B3004" s="823"/>
      <c r="C3004" s="823"/>
      <c r="D3004" s="823"/>
      <c r="E3004" s="823"/>
      <c r="F3004" s="823"/>
      <c r="G3004" s="823"/>
      <c r="H3004" s="823"/>
      <c r="I3004" s="823"/>
      <c r="J3004" s="823"/>
      <c r="K3004" s="823"/>
      <c r="L3004" s="823"/>
    </row>
    <row r="3005" spans="2:12" s="801" customFormat="1">
      <c r="B3005" s="823"/>
      <c r="C3005" s="823"/>
      <c r="D3005" s="823"/>
      <c r="E3005" s="823"/>
      <c r="F3005" s="823"/>
      <c r="G3005" s="823"/>
      <c r="H3005" s="823"/>
      <c r="I3005" s="823"/>
      <c r="J3005" s="823"/>
      <c r="K3005" s="823"/>
      <c r="L3005" s="823"/>
    </row>
    <row r="3006" spans="2:12" s="801" customFormat="1">
      <c r="B3006" s="823"/>
      <c r="C3006" s="823"/>
      <c r="D3006" s="823"/>
      <c r="E3006" s="823"/>
      <c r="F3006" s="823"/>
      <c r="G3006" s="823"/>
      <c r="H3006" s="823"/>
      <c r="I3006" s="823"/>
      <c r="J3006" s="823"/>
      <c r="K3006" s="823"/>
      <c r="L3006" s="823"/>
    </row>
    <row r="3007" spans="2:12" s="801" customFormat="1">
      <c r="B3007" s="823"/>
      <c r="C3007" s="823"/>
      <c r="D3007" s="823"/>
      <c r="E3007" s="823"/>
      <c r="F3007" s="823"/>
      <c r="G3007" s="823"/>
      <c r="H3007" s="823"/>
      <c r="I3007" s="823"/>
      <c r="J3007" s="823"/>
      <c r="K3007" s="823"/>
      <c r="L3007" s="823"/>
    </row>
    <row r="3008" spans="2:12" s="801" customFormat="1">
      <c r="B3008" s="823"/>
      <c r="C3008" s="823"/>
      <c r="D3008" s="823"/>
      <c r="E3008" s="823"/>
      <c r="F3008" s="823"/>
      <c r="G3008" s="823"/>
      <c r="H3008" s="823"/>
      <c r="I3008" s="823"/>
      <c r="J3008" s="823"/>
      <c r="K3008" s="823"/>
      <c r="L3008" s="823"/>
    </row>
    <row r="3009" spans="2:12" s="801" customFormat="1">
      <c r="B3009" s="823"/>
      <c r="C3009" s="823"/>
      <c r="D3009" s="823"/>
      <c r="E3009" s="823"/>
      <c r="F3009" s="823"/>
      <c r="G3009" s="823"/>
      <c r="H3009" s="823"/>
      <c r="I3009" s="823"/>
      <c r="J3009" s="823"/>
      <c r="K3009" s="823"/>
      <c r="L3009" s="823"/>
    </row>
    <row r="3010" spans="2:12" s="801" customFormat="1">
      <c r="B3010" s="823"/>
      <c r="C3010" s="823"/>
      <c r="D3010" s="823"/>
      <c r="E3010" s="823"/>
      <c r="F3010" s="823"/>
      <c r="G3010" s="823"/>
      <c r="H3010" s="823"/>
      <c r="I3010" s="823"/>
      <c r="J3010" s="823"/>
      <c r="K3010" s="823"/>
      <c r="L3010" s="823"/>
    </row>
    <row r="3011" spans="2:12" s="801" customFormat="1">
      <c r="B3011" s="823"/>
      <c r="C3011" s="823"/>
      <c r="D3011" s="823"/>
      <c r="E3011" s="823"/>
      <c r="F3011" s="823"/>
      <c r="G3011" s="823"/>
      <c r="H3011" s="823"/>
      <c r="I3011" s="823"/>
      <c r="J3011" s="823"/>
      <c r="K3011" s="823"/>
      <c r="L3011" s="823"/>
    </row>
    <row r="3012" spans="2:12" s="801" customFormat="1">
      <c r="B3012" s="823"/>
      <c r="C3012" s="823"/>
      <c r="D3012" s="823"/>
      <c r="E3012" s="823"/>
      <c r="F3012" s="823"/>
      <c r="G3012" s="823"/>
      <c r="H3012" s="823"/>
      <c r="I3012" s="823"/>
      <c r="J3012" s="823"/>
      <c r="K3012" s="823"/>
      <c r="L3012" s="823"/>
    </row>
    <row r="3013" spans="2:12" s="801" customFormat="1">
      <c r="B3013" s="823"/>
      <c r="C3013" s="823"/>
      <c r="D3013" s="823"/>
      <c r="E3013" s="823"/>
      <c r="F3013" s="823"/>
      <c r="G3013" s="823"/>
      <c r="H3013" s="823"/>
      <c r="I3013" s="823"/>
      <c r="J3013" s="823"/>
      <c r="K3013" s="823"/>
      <c r="L3013" s="823"/>
    </row>
    <row r="3014" spans="2:12" s="801" customFormat="1">
      <c r="B3014" s="823"/>
      <c r="C3014" s="823"/>
      <c r="D3014" s="823"/>
      <c r="E3014" s="823"/>
      <c r="F3014" s="823"/>
      <c r="G3014" s="823"/>
      <c r="H3014" s="823"/>
      <c r="I3014" s="823"/>
      <c r="J3014" s="823"/>
      <c r="K3014" s="823"/>
      <c r="L3014" s="823"/>
    </row>
    <row r="3015" spans="2:12" s="801" customFormat="1">
      <c r="B3015" s="823"/>
      <c r="C3015" s="823"/>
      <c r="D3015" s="823"/>
      <c r="E3015" s="823"/>
      <c r="F3015" s="823"/>
      <c r="G3015" s="823"/>
      <c r="H3015" s="823"/>
      <c r="I3015" s="823"/>
      <c r="J3015" s="823"/>
      <c r="K3015" s="823"/>
      <c r="L3015" s="823"/>
    </row>
    <row r="3016" spans="2:12" s="801" customFormat="1">
      <c r="B3016" s="823"/>
      <c r="C3016" s="823"/>
      <c r="D3016" s="823"/>
      <c r="E3016" s="823"/>
      <c r="F3016" s="823"/>
      <c r="G3016" s="823"/>
      <c r="H3016" s="823"/>
      <c r="I3016" s="823"/>
      <c r="J3016" s="823"/>
      <c r="K3016" s="823"/>
      <c r="L3016" s="823"/>
    </row>
    <row r="3017" spans="2:12" s="801" customFormat="1">
      <c r="B3017" s="823"/>
      <c r="C3017" s="823"/>
      <c r="D3017" s="823"/>
      <c r="E3017" s="823"/>
      <c r="F3017" s="823"/>
      <c r="G3017" s="823"/>
      <c r="H3017" s="823"/>
      <c r="I3017" s="823"/>
      <c r="J3017" s="823"/>
      <c r="K3017" s="823"/>
      <c r="L3017" s="823"/>
    </row>
    <row r="3018" spans="2:12" s="801" customFormat="1">
      <c r="B3018" s="823"/>
      <c r="C3018" s="823"/>
      <c r="D3018" s="823"/>
      <c r="E3018" s="823"/>
      <c r="F3018" s="823"/>
      <c r="G3018" s="823"/>
      <c r="H3018" s="823"/>
      <c r="I3018" s="823"/>
      <c r="J3018" s="823"/>
      <c r="K3018" s="823"/>
      <c r="L3018" s="823"/>
    </row>
    <row r="3019" spans="2:12" s="801" customFormat="1">
      <c r="B3019" s="823"/>
      <c r="C3019" s="823"/>
      <c r="D3019" s="823"/>
      <c r="E3019" s="823"/>
      <c r="F3019" s="823"/>
      <c r="G3019" s="823"/>
      <c r="H3019" s="823"/>
      <c r="I3019" s="823"/>
      <c r="J3019" s="823"/>
      <c r="K3019" s="823"/>
      <c r="L3019" s="823"/>
    </row>
    <row r="3020" spans="2:12" s="801" customFormat="1">
      <c r="B3020" s="823"/>
      <c r="C3020" s="823"/>
      <c r="D3020" s="823"/>
      <c r="E3020" s="823"/>
      <c r="F3020" s="823"/>
      <c r="G3020" s="823"/>
      <c r="H3020" s="823"/>
      <c r="I3020" s="823"/>
      <c r="J3020" s="823"/>
      <c r="K3020" s="823"/>
      <c r="L3020" s="823"/>
    </row>
    <row r="3021" spans="2:12" s="801" customFormat="1">
      <c r="B3021" s="823"/>
      <c r="C3021" s="823"/>
      <c r="D3021" s="823"/>
      <c r="E3021" s="823"/>
      <c r="F3021" s="823"/>
      <c r="G3021" s="823"/>
      <c r="H3021" s="823"/>
      <c r="I3021" s="823"/>
      <c r="J3021" s="823"/>
      <c r="K3021" s="823"/>
      <c r="L3021" s="823"/>
    </row>
    <row r="3022" spans="2:12" s="801" customFormat="1">
      <c r="B3022" s="823"/>
      <c r="C3022" s="823"/>
      <c r="D3022" s="823"/>
      <c r="E3022" s="823"/>
      <c r="F3022" s="823"/>
      <c r="G3022" s="823"/>
      <c r="H3022" s="823"/>
      <c r="I3022" s="823"/>
      <c r="J3022" s="823"/>
      <c r="K3022" s="823"/>
      <c r="L3022" s="823"/>
    </row>
    <row r="3023" spans="2:12" s="801" customFormat="1">
      <c r="B3023" s="823"/>
      <c r="C3023" s="823"/>
      <c r="D3023" s="823"/>
      <c r="E3023" s="823"/>
      <c r="F3023" s="823"/>
      <c r="G3023" s="823"/>
      <c r="H3023" s="823"/>
      <c r="I3023" s="823"/>
      <c r="J3023" s="823"/>
      <c r="K3023" s="823"/>
      <c r="L3023" s="823"/>
    </row>
    <row r="3024" spans="2:12" s="801" customFormat="1">
      <c r="B3024" s="823"/>
      <c r="C3024" s="823"/>
      <c r="D3024" s="823"/>
      <c r="E3024" s="823"/>
      <c r="F3024" s="823"/>
      <c r="G3024" s="823"/>
      <c r="H3024" s="823"/>
      <c r="I3024" s="823"/>
      <c r="J3024" s="823"/>
      <c r="K3024" s="823"/>
      <c r="L3024" s="823"/>
    </row>
    <row r="3025" spans="2:12" s="801" customFormat="1">
      <c r="B3025" s="823"/>
      <c r="C3025" s="823"/>
      <c r="D3025" s="823"/>
      <c r="E3025" s="823"/>
      <c r="F3025" s="823"/>
      <c r="G3025" s="823"/>
      <c r="H3025" s="823"/>
      <c r="I3025" s="823"/>
      <c r="J3025" s="823"/>
      <c r="K3025" s="823"/>
      <c r="L3025" s="823"/>
    </row>
    <row r="3026" spans="2:12" s="801" customFormat="1">
      <c r="B3026" s="823"/>
      <c r="C3026" s="823"/>
      <c r="D3026" s="823"/>
      <c r="E3026" s="823"/>
      <c r="F3026" s="823"/>
      <c r="G3026" s="823"/>
      <c r="H3026" s="823"/>
      <c r="I3026" s="823"/>
      <c r="J3026" s="823"/>
      <c r="K3026" s="823"/>
      <c r="L3026" s="823"/>
    </row>
    <row r="3027" spans="2:12" s="801" customFormat="1">
      <c r="B3027" s="823"/>
      <c r="C3027" s="823"/>
      <c r="D3027" s="823"/>
      <c r="E3027" s="823"/>
      <c r="F3027" s="823"/>
      <c r="G3027" s="823"/>
      <c r="H3027" s="823"/>
      <c r="I3027" s="823"/>
      <c r="J3027" s="823"/>
      <c r="K3027" s="823"/>
      <c r="L3027" s="823"/>
    </row>
    <row r="3028" spans="2:12" s="801" customFormat="1">
      <c r="B3028" s="823"/>
      <c r="C3028" s="823"/>
      <c r="D3028" s="823"/>
      <c r="E3028" s="823"/>
      <c r="F3028" s="823"/>
      <c r="G3028" s="823"/>
      <c r="H3028" s="823"/>
      <c r="I3028" s="823"/>
      <c r="J3028" s="823"/>
      <c r="K3028" s="823"/>
      <c r="L3028" s="823"/>
    </row>
    <row r="3029" spans="2:12" s="801" customFormat="1">
      <c r="B3029" s="823"/>
      <c r="C3029" s="823"/>
      <c r="D3029" s="823"/>
      <c r="E3029" s="823"/>
      <c r="F3029" s="823"/>
      <c r="G3029" s="823"/>
      <c r="H3029" s="823"/>
      <c r="I3029" s="823"/>
      <c r="J3029" s="823"/>
      <c r="K3029" s="823"/>
      <c r="L3029" s="823"/>
    </row>
    <row r="3030" spans="2:12" s="801" customFormat="1">
      <c r="B3030" s="823"/>
      <c r="C3030" s="823"/>
      <c r="D3030" s="823"/>
      <c r="E3030" s="823"/>
      <c r="F3030" s="823"/>
      <c r="G3030" s="823"/>
      <c r="H3030" s="823"/>
      <c r="I3030" s="823"/>
      <c r="J3030" s="823"/>
      <c r="K3030" s="823"/>
      <c r="L3030" s="823"/>
    </row>
    <row r="3031" spans="2:12" s="801" customFormat="1">
      <c r="B3031" s="823"/>
      <c r="C3031" s="823"/>
      <c r="D3031" s="823"/>
      <c r="E3031" s="823"/>
      <c r="F3031" s="823"/>
      <c r="G3031" s="823"/>
      <c r="H3031" s="823"/>
      <c r="I3031" s="823"/>
      <c r="J3031" s="823"/>
      <c r="K3031" s="823"/>
      <c r="L3031" s="823"/>
    </row>
    <row r="3032" spans="2:12" s="801" customFormat="1">
      <c r="B3032" s="823"/>
      <c r="C3032" s="823"/>
      <c r="D3032" s="823"/>
      <c r="E3032" s="823"/>
      <c r="F3032" s="823"/>
      <c r="G3032" s="823"/>
      <c r="H3032" s="823"/>
      <c r="I3032" s="823"/>
      <c r="J3032" s="823"/>
      <c r="K3032" s="823"/>
      <c r="L3032" s="823"/>
    </row>
    <row r="3033" spans="2:12" s="801" customFormat="1">
      <c r="B3033" s="823"/>
      <c r="C3033" s="823"/>
      <c r="D3033" s="823"/>
      <c r="E3033" s="823"/>
      <c r="F3033" s="823"/>
      <c r="G3033" s="823"/>
      <c r="H3033" s="823"/>
      <c r="I3033" s="823"/>
      <c r="J3033" s="823"/>
      <c r="K3033" s="823"/>
      <c r="L3033" s="823"/>
    </row>
    <row r="3034" spans="2:12" s="801" customFormat="1">
      <c r="B3034" s="823"/>
      <c r="C3034" s="823"/>
      <c r="D3034" s="823"/>
      <c r="E3034" s="823"/>
      <c r="F3034" s="823"/>
      <c r="G3034" s="823"/>
      <c r="H3034" s="823"/>
      <c r="I3034" s="823"/>
      <c r="J3034" s="823"/>
      <c r="K3034" s="823"/>
      <c r="L3034" s="823"/>
    </row>
    <row r="3035" spans="2:12" s="801" customFormat="1">
      <c r="B3035" s="823"/>
      <c r="C3035" s="823"/>
      <c r="D3035" s="823"/>
      <c r="E3035" s="823"/>
      <c r="F3035" s="823"/>
      <c r="G3035" s="823"/>
      <c r="H3035" s="823"/>
      <c r="I3035" s="823"/>
      <c r="J3035" s="823"/>
      <c r="K3035" s="823"/>
      <c r="L3035" s="823"/>
    </row>
    <row r="3036" spans="2:12" s="801" customFormat="1">
      <c r="B3036" s="823"/>
      <c r="C3036" s="823"/>
      <c r="D3036" s="823"/>
      <c r="E3036" s="823"/>
      <c r="F3036" s="823"/>
      <c r="G3036" s="823"/>
      <c r="H3036" s="823"/>
      <c r="I3036" s="823"/>
      <c r="J3036" s="823"/>
      <c r="K3036" s="823"/>
      <c r="L3036" s="823"/>
    </row>
    <row r="3037" spans="2:12" s="801" customFormat="1">
      <c r="B3037" s="823"/>
      <c r="C3037" s="823"/>
      <c r="D3037" s="823"/>
      <c r="E3037" s="823"/>
      <c r="F3037" s="823"/>
      <c r="G3037" s="823"/>
      <c r="H3037" s="823"/>
      <c r="I3037" s="823"/>
      <c r="J3037" s="823"/>
      <c r="K3037" s="823"/>
      <c r="L3037" s="823"/>
    </row>
    <row r="3038" spans="2:12" s="801" customFormat="1">
      <c r="B3038" s="823"/>
      <c r="C3038" s="823"/>
      <c r="D3038" s="823"/>
      <c r="E3038" s="823"/>
      <c r="F3038" s="823"/>
      <c r="G3038" s="823"/>
      <c r="H3038" s="823"/>
      <c r="I3038" s="823"/>
      <c r="J3038" s="823"/>
      <c r="K3038" s="823"/>
      <c r="L3038" s="823"/>
    </row>
    <row r="3039" spans="2:12" s="801" customFormat="1">
      <c r="B3039" s="823"/>
      <c r="C3039" s="823"/>
      <c r="D3039" s="823"/>
      <c r="E3039" s="823"/>
      <c r="F3039" s="823"/>
      <c r="G3039" s="823"/>
      <c r="H3039" s="823"/>
      <c r="I3039" s="823"/>
      <c r="J3039" s="823"/>
      <c r="K3039" s="823"/>
      <c r="L3039" s="823"/>
    </row>
    <row r="3040" spans="2:12" s="801" customFormat="1">
      <c r="B3040" s="823"/>
      <c r="C3040" s="823"/>
      <c r="D3040" s="823"/>
      <c r="E3040" s="823"/>
      <c r="F3040" s="823"/>
      <c r="G3040" s="823"/>
      <c r="H3040" s="823"/>
      <c r="I3040" s="823"/>
      <c r="J3040" s="823"/>
      <c r="K3040" s="823"/>
      <c r="L3040" s="823"/>
    </row>
    <row r="3041" spans="2:12" s="801" customFormat="1">
      <c r="B3041" s="823"/>
      <c r="C3041" s="823"/>
      <c r="D3041" s="823"/>
      <c r="E3041" s="823"/>
      <c r="F3041" s="823"/>
      <c r="G3041" s="823"/>
      <c r="H3041" s="823"/>
      <c r="I3041" s="823"/>
      <c r="J3041" s="823"/>
      <c r="K3041" s="823"/>
      <c r="L3041" s="823"/>
    </row>
    <row r="3042" spans="2:12" s="801" customFormat="1">
      <c r="B3042" s="823"/>
      <c r="C3042" s="823"/>
      <c r="D3042" s="823"/>
      <c r="E3042" s="823"/>
      <c r="F3042" s="823"/>
      <c r="G3042" s="823"/>
      <c r="H3042" s="823"/>
      <c r="I3042" s="823"/>
      <c r="J3042" s="823"/>
      <c r="K3042" s="823"/>
      <c r="L3042" s="823"/>
    </row>
    <row r="3043" spans="2:12" s="801" customFormat="1">
      <c r="B3043" s="823"/>
      <c r="C3043" s="823"/>
      <c r="D3043" s="823"/>
      <c r="E3043" s="823"/>
      <c r="F3043" s="823"/>
      <c r="G3043" s="823"/>
      <c r="H3043" s="823"/>
      <c r="I3043" s="823"/>
      <c r="J3043" s="823"/>
      <c r="K3043" s="823"/>
      <c r="L3043" s="823"/>
    </row>
    <row r="3044" spans="2:12" s="801" customFormat="1">
      <c r="B3044" s="823"/>
      <c r="C3044" s="823"/>
      <c r="D3044" s="823"/>
      <c r="E3044" s="823"/>
      <c r="F3044" s="823"/>
      <c r="G3044" s="823"/>
      <c r="H3044" s="823"/>
      <c r="I3044" s="823"/>
      <c r="J3044" s="823"/>
      <c r="K3044" s="823"/>
      <c r="L3044" s="823"/>
    </row>
    <row r="3045" spans="2:12" s="801" customFormat="1">
      <c r="B3045" s="823"/>
      <c r="C3045" s="823"/>
      <c r="D3045" s="823"/>
      <c r="E3045" s="823"/>
      <c r="F3045" s="823"/>
      <c r="G3045" s="823"/>
      <c r="H3045" s="823"/>
      <c r="I3045" s="823"/>
      <c r="J3045" s="823"/>
      <c r="K3045" s="823"/>
      <c r="L3045" s="823"/>
    </row>
    <row r="3046" spans="2:12" s="801" customFormat="1">
      <c r="B3046" s="823"/>
      <c r="C3046" s="823"/>
      <c r="D3046" s="823"/>
      <c r="E3046" s="823"/>
      <c r="F3046" s="823"/>
      <c r="G3046" s="823"/>
      <c r="H3046" s="823"/>
      <c r="I3046" s="823"/>
      <c r="J3046" s="823"/>
      <c r="K3046" s="823"/>
      <c r="L3046" s="823"/>
    </row>
    <row r="3047" spans="2:12" s="801" customFormat="1">
      <c r="B3047" s="823"/>
      <c r="C3047" s="823"/>
      <c r="D3047" s="823"/>
      <c r="E3047" s="823"/>
      <c r="F3047" s="823"/>
      <c r="G3047" s="823"/>
      <c r="H3047" s="823"/>
      <c r="I3047" s="823"/>
      <c r="J3047" s="823"/>
      <c r="K3047" s="823"/>
      <c r="L3047" s="823"/>
    </row>
    <row r="3048" spans="2:12" s="801" customFormat="1">
      <c r="B3048" s="823"/>
      <c r="C3048" s="823"/>
      <c r="D3048" s="823"/>
      <c r="E3048" s="823"/>
      <c r="F3048" s="823"/>
      <c r="G3048" s="823"/>
      <c r="H3048" s="823"/>
      <c r="I3048" s="823"/>
      <c r="J3048" s="823"/>
      <c r="K3048" s="823"/>
      <c r="L3048" s="823"/>
    </row>
    <row r="3049" spans="2:12" s="801" customFormat="1">
      <c r="B3049" s="823"/>
      <c r="C3049" s="823"/>
      <c r="D3049" s="823"/>
      <c r="E3049" s="823"/>
      <c r="F3049" s="823"/>
      <c r="G3049" s="823"/>
      <c r="H3049" s="823"/>
      <c r="I3049" s="823"/>
      <c r="J3049" s="823"/>
      <c r="K3049" s="823"/>
      <c r="L3049" s="823"/>
    </row>
    <row r="3050" spans="2:12" s="801" customFormat="1">
      <c r="B3050" s="823"/>
      <c r="C3050" s="823"/>
      <c r="D3050" s="823"/>
      <c r="E3050" s="823"/>
      <c r="F3050" s="823"/>
      <c r="G3050" s="823"/>
      <c r="H3050" s="823"/>
      <c r="I3050" s="823"/>
      <c r="J3050" s="823"/>
      <c r="K3050" s="823"/>
      <c r="L3050" s="823"/>
    </row>
    <row r="3051" spans="2:12" s="801" customFormat="1">
      <c r="B3051" s="823"/>
      <c r="C3051" s="823"/>
      <c r="D3051" s="823"/>
      <c r="E3051" s="823"/>
      <c r="F3051" s="823"/>
      <c r="G3051" s="823"/>
      <c r="H3051" s="823"/>
      <c r="I3051" s="823"/>
      <c r="J3051" s="823"/>
      <c r="K3051" s="823"/>
      <c r="L3051" s="823"/>
    </row>
    <row r="3052" spans="2:12" s="801" customFormat="1">
      <c r="B3052" s="823"/>
      <c r="C3052" s="823"/>
      <c r="D3052" s="823"/>
      <c r="E3052" s="823"/>
      <c r="F3052" s="823"/>
      <c r="G3052" s="823"/>
      <c r="H3052" s="823"/>
      <c r="I3052" s="823"/>
      <c r="J3052" s="823"/>
      <c r="K3052" s="823"/>
      <c r="L3052" s="823"/>
    </row>
    <row r="3053" spans="2:12" s="801" customFormat="1">
      <c r="B3053" s="823"/>
      <c r="C3053" s="823"/>
      <c r="D3053" s="823"/>
      <c r="E3053" s="823"/>
      <c r="F3053" s="823"/>
      <c r="G3053" s="823"/>
      <c r="H3053" s="823"/>
      <c r="I3053" s="823"/>
      <c r="J3053" s="823"/>
      <c r="K3053" s="823"/>
      <c r="L3053" s="823"/>
    </row>
    <row r="3054" spans="2:12" s="801" customFormat="1">
      <c r="B3054" s="823"/>
      <c r="C3054" s="823"/>
      <c r="D3054" s="823"/>
      <c r="E3054" s="823"/>
      <c r="F3054" s="823"/>
      <c r="G3054" s="823"/>
      <c r="H3054" s="823"/>
      <c r="I3054" s="823"/>
      <c r="J3054" s="823"/>
      <c r="K3054" s="823"/>
      <c r="L3054" s="823"/>
    </row>
    <row r="3055" spans="2:12" s="801" customFormat="1">
      <c r="B3055" s="823"/>
      <c r="C3055" s="823"/>
      <c r="D3055" s="823"/>
      <c r="E3055" s="823"/>
      <c r="F3055" s="823"/>
      <c r="G3055" s="823"/>
      <c r="H3055" s="823"/>
      <c r="I3055" s="823"/>
      <c r="J3055" s="823"/>
      <c r="K3055" s="823"/>
      <c r="L3055" s="823"/>
    </row>
    <row r="3056" spans="2:12" s="801" customFormat="1">
      <c r="B3056" s="823"/>
      <c r="C3056" s="823"/>
      <c r="D3056" s="823"/>
      <c r="E3056" s="823"/>
      <c r="F3056" s="823"/>
      <c r="G3056" s="823"/>
      <c r="H3056" s="823"/>
      <c r="I3056" s="823"/>
      <c r="J3056" s="823"/>
      <c r="K3056" s="823"/>
      <c r="L3056" s="823"/>
    </row>
    <row r="3057" spans="2:12" s="801" customFormat="1">
      <c r="B3057" s="823"/>
      <c r="C3057" s="823"/>
      <c r="D3057" s="823"/>
      <c r="E3057" s="823"/>
      <c r="F3057" s="823"/>
      <c r="G3057" s="823"/>
      <c r="H3057" s="823"/>
      <c r="I3057" s="823"/>
      <c r="J3057" s="823"/>
      <c r="K3057" s="823"/>
      <c r="L3057" s="823"/>
    </row>
    <row r="3058" spans="2:12" s="801" customFormat="1">
      <c r="B3058" s="823"/>
      <c r="C3058" s="823"/>
      <c r="D3058" s="823"/>
      <c r="E3058" s="823"/>
      <c r="F3058" s="823"/>
      <c r="G3058" s="823"/>
      <c r="H3058" s="823"/>
      <c r="I3058" s="823"/>
      <c r="J3058" s="823"/>
      <c r="K3058" s="823"/>
      <c r="L3058" s="823"/>
    </row>
    <row r="3059" spans="2:12" s="801" customFormat="1">
      <c r="B3059" s="823"/>
      <c r="C3059" s="823"/>
      <c r="D3059" s="823"/>
      <c r="E3059" s="823"/>
      <c r="F3059" s="823"/>
      <c r="G3059" s="823"/>
      <c r="H3059" s="823"/>
      <c r="I3059" s="823"/>
      <c r="J3059" s="823"/>
      <c r="K3059" s="823"/>
      <c r="L3059" s="823"/>
    </row>
    <row r="3060" spans="2:12" s="801" customFormat="1">
      <c r="B3060" s="823"/>
      <c r="C3060" s="823"/>
      <c r="D3060" s="823"/>
      <c r="E3060" s="823"/>
      <c r="F3060" s="823"/>
      <c r="G3060" s="823"/>
      <c r="H3060" s="823"/>
      <c r="I3060" s="823"/>
      <c r="J3060" s="823"/>
      <c r="K3060" s="823"/>
      <c r="L3060" s="823"/>
    </row>
    <row r="3061" spans="2:12" s="801" customFormat="1">
      <c r="B3061" s="823"/>
      <c r="C3061" s="823"/>
      <c r="D3061" s="823"/>
      <c r="E3061" s="823"/>
      <c r="F3061" s="823"/>
      <c r="G3061" s="823"/>
      <c r="H3061" s="823"/>
      <c r="I3061" s="823"/>
      <c r="J3061" s="823"/>
      <c r="K3061" s="823"/>
      <c r="L3061" s="823"/>
    </row>
    <row r="3062" spans="2:12" s="801" customFormat="1">
      <c r="B3062" s="823"/>
      <c r="C3062" s="823"/>
      <c r="D3062" s="823"/>
      <c r="E3062" s="823"/>
      <c r="F3062" s="823"/>
      <c r="G3062" s="823"/>
      <c r="H3062" s="823"/>
      <c r="I3062" s="823"/>
      <c r="J3062" s="823"/>
      <c r="K3062" s="823"/>
      <c r="L3062" s="823"/>
    </row>
    <row r="3063" spans="2:12" s="801" customFormat="1">
      <c r="B3063" s="823"/>
      <c r="C3063" s="823"/>
      <c r="D3063" s="823"/>
      <c r="E3063" s="823"/>
      <c r="F3063" s="823"/>
      <c r="G3063" s="823"/>
      <c r="H3063" s="823"/>
      <c r="I3063" s="823"/>
      <c r="J3063" s="823"/>
      <c r="K3063" s="823"/>
      <c r="L3063" s="823"/>
    </row>
    <row r="3064" spans="2:12" s="801" customFormat="1">
      <c r="B3064" s="823"/>
      <c r="C3064" s="823"/>
      <c r="D3064" s="823"/>
      <c r="E3064" s="823"/>
      <c r="F3064" s="823"/>
      <c r="G3064" s="823"/>
      <c r="H3064" s="823"/>
      <c r="I3064" s="823"/>
      <c r="J3064" s="823"/>
      <c r="K3064" s="823"/>
      <c r="L3064" s="823"/>
    </row>
    <row r="3065" spans="2:12" s="801" customFormat="1">
      <c r="B3065" s="823"/>
      <c r="C3065" s="823"/>
      <c r="D3065" s="823"/>
      <c r="E3065" s="823"/>
      <c r="F3065" s="823"/>
      <c r="G3065" s="823"/>
      <c r="H3065" s="823"/>
      <c r="I3065" s="823"/>
      <c r="J3065" s="823"/>
      <c r="K3065" s="823"/>
      <c r="L3065" s="823"/>
    </row>
    <row r="3066" spans="2:12" s="801" customFormat="1">
      <c r="B3066" s="823"/>
      <c r="C3066" s="823"/>
      <c r="D3066" s="823"/>
      <c r="E3066" s="823"/>
      <c r="F3066" s="823"/>
      <c r="G3066" s="823"/>
      <c r="H3066" s="823"/>
      <c r="I3066" s="823"/>
      <c r="J3066" s="823"/>
      <c r="K3066" s="823"/>
      <c r="L3066" s="823"/>
    </row>
    <row r="3067" spans="2:12" s="801" customFormat="1">
      <c r="B3067" s="823"/>
      <c r="C3067" s="823"/>
      <c r="D3067" s="823"/>
      <c r="E3067" s="823"/>
      <c r="F3067" s="823"/>
      <c r="G3067" s="823"/>
      <c r="H3067" s="823"/>
      <c r="I3067" s="823"/>
      <c r="J3067" s="823"/>
      <c r="K3067" s="823"/>
      <c r="L3067" s="823"/>
    </row>
    <row r="3068" spans="2:12" s="801" customFormat="1">
      <c r="B3068" s="823"/>
      <c r="C3068" s="823"/>
      <c r="D3068" s="823"/>
      <c r="E3068" s="823"/>
      <c r="F3068" s="823"/>
      <c r="G3068" s="823"/>
      <c r="H3068" s="823"/>
      <c r="I3068" s="823"/>
      <c r="J3068" s="823"/>
      <c r="K3068" s="823"/>
      <c r="L3068" s="823"/>
    </row>
    <row r="3069" spans="2:12" s="801" customFormat="1">
      <c r="B3069" s="823"/>
      <c r="C3069" s="823"/>
      <c r="D3069" s="823"/>
      <c r="E3069" s="823"/>
      <c r="F3069" s="823"/>
      <c r="G3069" s="823"/>
      <c r="H3069" s="823"/>
      <c r="I3069" s="823"/>
      <c r="J3069" s="823"/>
      <c r="K3069" s="823"/>
      <c r="L3069" s="823"/>
    </row>
    <row r="3070" spans="2:12" s="801" customFormat="1">
      <c r="B3070" s="823"/>
      <c r="C3070" s="823"/>
      <c r="D3070" s="823"/>
      <c r="E3070" s="823"/>
      <c r="F3070" s="823"/>
      <c r="G3070" s="823"/>
      <c r="H3070" s="823"/>
      <c r="I3070" s="823"/>
      <c r="J3070" s="823"/>
      <c r="K3070" s="823"/>
      <c r="L3070" s="823"/>
    </row>
    <row r="3071" spans="2:12" s="801" customFormat="1">
      <c r="B3071" s="823"/>
      <c r="C3071" s="823"/>
      <c r="D3071" s="823"/>
      <c r="E3071" s="823"/>
      <c r="F3071" s="823"/>
      <c r="G3071" s="823"/>
      <c r="H3071" s="823"/>
      <c r="I3071" s="823"/>
      <c r="J3071" s="823"/>
      <c r="K3071" s="823"/>
      <c r="L3071" s="823"/>
    </row>
    <row r="3072" spans="2:12" s="801" customFormat="1">
      <c r="B3072" s="823"/>
      <c r="C3072" s="823"/>
      <c r="D3072" s="823"/>
      <c r="E3072" s="823"/>
      <c r="F3072" s="823"/>
      <c r="G3072" s="823"/>
      <c r="H3072" s="823"/>
      <c r="I3072" s="823"/>
      <c r="J3072" s="823"/>
      <c r="K3072" s="823"/>
      <c r="L3072" s="823"/>
    </row>
    <row r="3073" spans="2:12" s="801" customFormat="1">
      <c r="B3073" s="823"/>
      <c r="C3073" s="823"/>
      <c r="D3073" s="823"/>
      <c r="E3073" s="823"/>
      <c r="F3073" s="823"/>
      <c r="G3073" s="823"/>
      <c r="H3073" s="823"/>
      <c r="I3073" s="823"/>
      <c r="J3073" s="823"/>
      <c r="K3073" s="823"/>
      <c r="L3073" s="823"/>
    </row>
    <row r="3074" spans="2:12" s="801" customFormat="1">
      <c r="B3074" s="823"/>
      <c r="C3074" s="823"/>
      <c r="D3074" s="823"/>
      <c r="E3074" s="823"/>
      <c r="F3074" s="823"/>
      <c r="G3074" s="823"/>
      <c r="H3074" s="823"/>
      <c r="I3074" s="823"/>
      <c r="J3074" s="823"/>
      <c r="K3074" s="823"/>
      <c r="L3074" s="823"/>
    </row>
    <row r="3075" spans="2:12" s="801" customFormat="1">
      <c r="B3075" s="823"/>
      <c r="C3075" s="823"/>
      <c r="D3075" s="823"/>
      <c r="E3075" s="823"/>
      <c r="F3075" s="823"/>
      <c r="G3075" s="823"/>
      <c r="H3075" s="823"/>
      <c r="I3075" s="823"/>
      <c r="J3075" s="823"/>
      <c r="K3075" s="823"/>
      <c r="L3075" s="823"/>
    </row>
    <row r="3076" spans="2:12" s="801" customFormat="1">
      <c r="B3076" s="823"/>
      <c r="C3076" s="823"/>
      <c r="D3076" s="823"/>
      <c r="E3076" s="823"/>
      <c r="F3076" s="823"/>
      <c r="G3076" s="823"/>
      <c r="H3076" s="823"/>
      <c r="I3076" s="823"/>
      <c r="J3076" s="823"/>
      <c r="K3076" s="823"/>
      <c r="L3076" s="823"/>
    </row>
    <row r="3077" spans="2:12" s="801" customFormat="1">
      <c r="B3077" s="823"/>
      <c r="C3077" s="823"/>
      <c r="D3077" s="823"/>
      <c r="E3077" s="823"/>
      <c r="F3077" s="823"/>
      <c r="G3077" s="823"/>
      <c r="H3077" s="823"/>
      <c r="I3077" s="823"/>
      <c r="J3077" s="823"/>
      <c r="K3077" s="823"/>
      <c r="L3077" s="823"/>
    </row>
    <row r="3078" spans="2:12" s="801" customFormat="1">
      <c r="B3078" s="823"/>
      <c r="C3078" s="823"/>
      <c r="D3078" s="823"/>
      <c r="E3078" s="823"/>
      <c r="F3078" s="823"/>
      <c r="G3078" s="823"/>
      <c r="H3078" s="823"/>
      <c r="I3078" s="823"/>
      <c r="J3078" s="823"/>
      <c r="K3078" s="823"/>
      <c r="L3078" s="823"/>
    </row>
    <row r="3079" spans="2:12" s="801" customFormat="1">
      <c r="B3079" s="823"/>
      <c r="C3079" s="823"/>
      <c r="D3079" s="823"/>
      <c r="E3079" s="823"/>
      <c r="F3079" s="823"/>
      <c r="G3079" s="823"/>
      <c r="H3079" s="823"/>
      <c r="I3079" s="823"/>
      <c r="J3079" s="823"/>
      <c r="K3079" s="823"/>
      <c r="L3079" s="823"/>
    </row>
    <row r="3080" spans="2:12" s="801" customFormat="1">
      <c r="B3080" s="823"/>
      <c r="C3080" s="823"/>
      <c r="D3080" s="823"/>
      <c r="E3080" s="823"/>
      <c r="F3080" s="823"/>
      <c r="G3080" s="823"/>
      <c r="H3080" s="823"/>
      <c r="I3080" s="823"/>
      <c r="J3080" s="823"/>
      <c r="K3080" s="823"/>
      <c r="L3080" s="823"/>
    </row>
    <row r="3081" spans="2:12" s="801" customFormat="1">
      <c r="B3081" s="823"/>
      <c r="C3081" s="823"/>
      <c r="D3081" s="823"/>
      <c r="E3081" s="823"/>
      <c r="F3081" s="823"/>
      <c r="G3081" s="823"/>
      <c r="H3081" s="823"/>
      <c r="I3081" s="823"/>
      <c r="J3081" s="823"/>
      <c r="K3081" s="823"/>
      <c r="L3081" s="823"/>
    </row>
    <row r="3082" spans="2:12" s="801" customFormat="1">
      <c r="B3082" s="823"/>
      <c r="C3082" s="823"/>
      <c r="D3082" s="823"/>
      <c r="E3082" s="823"/>
      <c r="F3082" s="823"/>
      <c r="G3082" s="823"/>
      <c r="H3082" s="823"/>
      <c r="I3082" s="823"/>
      <c r="J3082" s="823"/>
      <c r="K3082" s="823"/>
      <c r="L3082" s="823"/>
    </row>
    <row r="3083" spans="2:12" s="801" customFormat="1">
      <c r="B3083" s="823"/>
      <c r="C3083" s="823"/>
      <c r="D3083" s="823"/>
      <c r="E3083" s="823"/>
      <c r="F3083" s="823"/>
      <c r="G3083" s="823"/>
      <c r="H3083" s="823"/>
      <c r="I3083" s="823"/>
      <c r="J3083" s="823"/>
      <c r="K3083" s="823"/>
      <c r="L3083" s="823"/>
    </row>
    <row r="3084" spans="2:12" s="801" customFormat="1">
      <c r="B3084" s="823"/>
      <c r="C3084" s="823"/>
      <c r="D3084" s="823"/>
      <c r="E3084" s="823"/>
      <c r="F3084" s="823"/>
      <c r="G3084" s="823"/>
      <c r="H3084" s="823"/>
      <c r="I3084" s="823"/>
      <c r="J3084" s="823"/>
      <c r="K3084" s="823"/>
      <c r="L3084" s="823"/>
    </row>
    <row r="3085" spans="2:12" s="801" customFormat="1">
      <c r="B3085" s="823"/>
      <c r="C3085" s="823"/>
      <c r="D3085" s="823"/>
      <c r="E3085" s="823"/>
      <c r="F3085" s="823"/>
      <c r="G3085" s="823"/>
      <c r="H3085" s="823"/>
      <c r="I3085" s="823"/>
      <c r="J3085" s="823"/>
      <c r="K3085" s="823"/>
      <c r="L3085" s="823"/>
    </row>
    <row r="3086" spans="2:12" s="801" customFormat="1">
      <c r="B3086" s="823"/>
      <c r="C3086" s="823"/>
      <c r="D3086" s="823"/>
      <c r="E3086" s="823"/>
      <c r="F3086" s="823"/>
      <c r="G3086" s="823"/>
      <c r="H3086" s="823"/>
      <c r="I3086" s="823"/>
      <c r="J3086" s="823"/>
      <c r="K3086" s="823"/>
      <c r="L3086" s="823"/>
    </row>
    <row r="3087" spans="2:12" s="801" customFormat="1">
      <c r="B3087" s="823"/>
      <c r="C3087" s="823"/>
      <c r="D3087" s="823"/>
      <c r="E3087" s="823"/>
      <c r="F3087" s="823"/>
      <c r="G3087" s="823"/>
      <c r="H3087" s="823"/>
      <c r="I3087" s="823"/>
      <c r="J3087" s="823"/>
      <c r="K3087" s="823"/>
      <c r="L3087" s="823"/>
    </row>
    <row r="3088" spans="2:12" s="801" customFormat="1">
      <c r="B3088" s="823"/>
      <c r="C3088" s="823"/>
      <c r="D3088" s="823"/>
      <c r="E3088" s="823"/>
      <c r="F3088" s="823"/>
      <c r="G3088" s="823"/>
      <c r="H3088" s="823"/>
      <c r="I3088" s="823"/>
      <c r="J3088" s="823"/>
      <c r="K3088" s="823"/>
      <c r="L3088" s="823"/>
    </row>
    <row r="3089" spans="2:12" s="801" customFormat="1">
      <c r="B3089" s="823"/>
      <c r="C3089" s="823"/>
      <c r="D3089" s="823"/>
      <c r="E3089" s="823"/>
      <c r="F3089" s="823"/>
      <c r="G3089" s="823"/>
      <c r="H3089" s="823"/>
      <c r="I3089" s="823"/>
      <c r="J3089" s="823"/>
      <c r="K3089" s="823"/>
      <c r="L3089" s="823"/>
    </row>
    <row r="3090" spans="2:12" s="801" customFormat="1">
      <c r="B3090" s="823"/>
      <c r="C3090" s="823"/>
      <c r="D3090" s="823"/>
      <c r="E3090" s="823"/>
      <c r="F3090" s="823"/>
      <c r="G3090" s="823"/>
      <c r="H3090" s="823"/>
      <c r="I3090" s="823"/>
      <c r="J3090" s="823"/>
      <c r="K3090" s="823"/>
      <c r="L3090" s="823"/>
    </row>
    <row r="3091" spans="2:12" s="801" customFormat="1">
      <c r="B3091" s="823"/>
      <c r="C3091" s="823"/>
      <c r="D3091" s="823"/>
      <c r="E3091" s="823"/>
      <c r="F3091" s="823"/>
      <c r="G3091" s="823"/>
      <c r="H3091" s="823"/>
      <c r="I3091" s="823"/>
      <c r="J3091" s="823"/>
      <c r="K3091" s="823"/>
      <c r="L3091" s="823"/>
    </row>
    <row r="3092" spans="2:12" s="801" customFormat="1">
      <c r="B3092" s="823"/>
      <c r="C3092" s="823"/>
      <c r="D3092" s="823"/>
      <c r="E3092" s="823"/>
      <c r="F3092" s="823"/>
      <c r="G3092" s="823"/>
      <c r="H3092" s="823"/>
      <c r="I3092" s="823"/>
      <c r="J3092" s="823"/>
      <c r="K3092" s="823"/>
      <c r="L3092" s="823"/>
    </row>
    <row r="3093" spans="2:12" s="801" customFormat="1">
      <c r="B3093" s="823"/>
      <c r="C3093" s="823"/>
      <c r="D3093" s="823"/>
      <c r="E3093" s="823"/>
      <c r="F3093" s="823"/>
      <c r="G3093" s="823"/>
      <c r="H3093" s="823"/>
      <c r="I3093" s="823"/>
      <c r="J3093" s="823"/>
      <c r="K3093" s="823"/>
      <c r="L3093" s="823"/>
    </row>
    <row r="3094" spans="2:12" s="801" customFormat="1">
      <c r="B3094" s="823"/>
      <c r="C3094" s="823"/>
      <c r="D3094" s="823"/>
      <c r="E3094" s="823"/>
      <c r="F3094" s="823"/>
      <c r="G3094" s="823"/>
      <c r="H3094" s="823"/>
      <c r="I3094" s="823"/>
      <c r="J3094" s="823"/>
      <c r="K3094" s="823"/>
      <c r="L3094" s="823"/>
    </row>
    <row r="3095" spans="2:12" s="801" customFormat="1">
      <c r="B3095" s="823"/>
      <c r="C3095" s="823"/>
      <c r="D3095" s="823"/>
      <c r="E3095" s="823"/>
      <c r="F3095" s="823"/>
      <c r="G3095" s="823"/>
      <c r="H3095" s="823"/>
      <c r="I3095" s="823"/>
      <c r="J3095" s="823"/>
      <c r="K3095" s="823"/>
      <c r="L3095" s="823"/>
    </row>
    <row r="3096" spans="2:12" s="801" customFormat="1">
      <c r="B3096" s="823"/>
      <c r="C3096" s="823"/>
      <c r="D3096" s="823"/>
      <c r="E3096" s="823"/>
      <c r="F3096" s="823"/>
      <c r="G3096" s="823"/>
      <c r="H3096" s="823"/>
      <c r="I3096" s="823"/>
      <c r="J3096" s="823"/>
      <c r="K3096" s="823"/>
      <c r="L3096" s="823"/>
    </row>
    <row r="3097" spans="2:12" s="801" customFormat="1">
      <c r="B3097" s="823"/>
      <c r="C3097" s="823"/>
      <c r="D3097" s="823"/>
      <c r="E3097" s="823"/>
      <c r="F3097" s="823"/>
      <c r="G3097" s="823"/>
      <c r="H3097" s="823"/>
      <c r="I3097" s="823"/>
      <c r="J3097" s="823"/>
      <c r="K3097" s="823"/>
      <c r="L3097" s="823"/>
    </row>
    <row r="3098" spans="2:12" s="801" customFormat="1">
      <c r="B3098" s="823"/>
      <c r="C3098" s="823"/>
      <c r="D3098" s="823"/>
      <c r="E3098" s="823"/>
      <c r="F3098" s="823"/>
      <c r="G3098" s="823"/>
      <c r="H3098" s="823"/>
      <c r="I3098" s="823"/>
      <c r="J3098" s="823"/>
      <c r="K3098" s="823"/>
      <c r="L3098" s="823"/>
    </row>
    <row r="3099" spans="2:12" s="801" customFormat="1">
      <c r="B3099" s="823"/>
      <c r="C3099" s="823"/>
      <c r="D3099" s="823"/>
      <c r="E3099" s="823"/>
      <c r="F3099" s="823"/>
      <c r="G3099" s="823"/>
      <c r="H3099" s="823"/>
      <c r="I3099" s="823"/>
      <c r="J3099" s="823"/>
      <c r="K3099" s="823"/>
      <c r="L3099" s="823"/>
    </row>
    <row r="3100" spans="2:12" s="801" customFormat="1">
      <c r="B3100" s="823"/>
      <c r="C3100" s="823"/>
      <c r="D3100" s="823"/>
      <c r="E3100" s="823"/>
      <c r="F3100" s="823"/>
      <c r="G3100" s="823"/>
      <c r="H3100" s="823"/>
      <c r="I3100" s="823"/>
      <c r="J3100" s="823"/>
      <c r="K3100" s="823"/>
      <c r="L3100" s="823"/>
    </row>
    <row r="3101" spans="2:12" s="801" customFormat="1">
      <c r="B3101" s="823"/>
      <c r="C3101" s="823"/>
      <c r="D3101" s="823"/>
      <c r="E3101" s="823"/>
      <c r="F3101" s="823"/>
      <c r="G3101" s="823"/>
      <c r="H3101" s="823"/>
      <c r="I3101" s="823"/>
      <c r="J3101" s="823"/>
      <c r="K3101" s="823"/>
      <c r="L3101" s="823"/>
    </row>
    <row r="3102" spans="2:12" s="801" customFormat="1">
      <c r="B3102" s="823"/>
      <c r="C3102" s="823"/>
      <c r="D3102" s="823"/>
      <c r="E3102" s="823"/>
      <c r="F3102" s="823"/>
      <c r="G3102" s="823"/>
      <c r="H3102" s="823"/>
      <c r="I3102" s="823"/>
      <c r="J3102" s="823"/>
      <c r="K3102" s="823"/>
      <c r="L3102" s="823"/>
    </row>
    <row r="3103" spans="2:12" s="801" customFormat="1">
      <c r="B3103" s="823"/>
      <c r="C3103" s="823"/>
      <c r="D3103" s="823"/>
      <c r="E3103" s="823"/>
      <c r="F3103" s="823"/>
      <c r="G3103" s="823"/>
      <c r="H3103" s="823"/>
      <c r="I3103" s="823"/>
      <c r="J3103" s="823"/>
      <c r="K3103" s="823"/>
      <c r="L3103" s="823"/>
    </row>
    <row r="3104" spans="2:12" s="801" customFormat="1">
      <c r="B3104" s="823"/>
      <c r="C3104" s="823"/>
      <c r="D3104" s="823"/>
      <c r="E3104" s="823"/>
      <c r="F3104" s="823"/>
      <c r="G3104" s="823"/>
      <c r="H3104" s="823"/>
      <c r="I3104" s="823"/>
      <c r="J3104" s="823"/>
      <c r="K3104" s="823"/>
      <c r="L3104" s="823"/>
    </row>
    <row r="3105" spans="2:12" s="801" customFormat="1">
      <c r="B3105" s="823"/>
      <c r="C3105" s="823"/>
      <c r="D3105" s="823"/>
      <c r="E3105" s="823"/>
      <c r="F3105" s="823"/>
      <c r="G3105" s="823"/>
      <c r="H3105" s="823"/>
      <c r="I3105" s="823"/>
      <c r="J3105" s="823"/>
      <c r="K3105" s="823"/>
      <c r="L3105" s="823"/>
    </row>
    <row r="3106" spans="2:12" s="801" customFormat="1">
      <c r="B3106" s="823"/>
      <c r="C3106" s="823"/>
      <c r="D3106" s="823"/>
      <c r="E3106" s="823"/>
      <c r="F3106" s="823"/>
      <c r="G3106" s="823"/>
      <c r="H3106" s="823"/>
      <c r="I3106" s="823"/>
      <c r="J3106" s="823"/>
      <c r="K3106" s="823"/>
      <c r="L3106" s="823"/>
    </row>
    <row r="3107" spans="2:12" s="801" customFormat="1">
      <c r="B3107" s="823"/>
      <c r="C3107" s="823"/>
      <c r="D3107" s="823"/>
      <c r="E3107" s="823"/>
      <c r="F3107" s="823"/>
      <c r="G3107" s="823"/>
      <c r="H3107" s="823"/>
      <c r="I3107" s="823"/>
      <c r="J3107" s="823"/>
      <c r="K3107" s="823"/>
      <c r="L3107" s="823"/>
    </row>
    <row r="3108" spans="2:12" s="801" customFormat="1">
      <c r="B3108" s="823"/>
      <c r="C3108" s="823"/>
      <c r="D3108" s="823"/>
      <c r="E3108" s="823"/>
      <c r="F3108" s="823"/>
      <c r="G3108" s="823"/>
      <c r="H3108" s="823"/>
      <c r="I3108" s="823"/>
      <c r="J3108" s="823"/>
      <c r="K3108" s="823"/>
      <c r="L3108" s="823"/>
    </row>
    <row r="3109" spans="2:12" s="801" customFormat="1">
      <c r="B3109" s="823"/>
      <c r="C3109" s="823"/>
      <c r="D3109" s="823"/>
      <c r="E3109" s="823"/>
      <c r="F3109" s="823"/>
      <c r="G3109" s="823"/>
      <c r="H3109" s="823"/>
      <c r="I3109" s="823"/>
      <c r="J3109" s="823"/>
      <c r="K3109" s="823"/>
      <c r="L3109" s="823"/>
    </row>
    <row r="3110" spans="2:12" s="801" customFormat="1">
      <c r="B3110" s="823"/>
      <c r="C3110" s="823"/>
      <c r="D3110" s="823"/>
      <c r="E3110" s="823"/>
      <c r="F3110" s="823"/>
      <c r="G3110" s="823"/>
      <c r="H3110" s="823"/>
      <c r="I3110" s="823"/>
      <c r="J3110" s="823"/>
      <c r="K3110" s="823"/>
      <c r="L3110" s="823"/>
    </row>
    <row r="3111" spans="2:12" s="801" customFormat="1">
      <c r="B3111" s="823"/>
      <c r="C3111" s="823"/>
      <c r="D3111" s="823"/>
      <c r="E3111" s="823"/>
      <c r="F3111" s="823"/>
      <c r="G3111" s="823"/>
      <c r="H3111" s="823"/>
      <c r="I3111" s="823"/>
      <c r="J3111" s="823"/>
      <c r="K3111" s="823"/>
      <c r="L3111" s="823"/>
    </row>
    <row r="3112" spans="2:12" s="801" customFormat="1">
      <c r="B3112" s="823"/>
      <c r="C3112" s="823"/>
      <c r="D3112" s="823"/>
      <c r="E3112" s="823"/>
      <c r="F3112" s="823"/>
      <c r="G3112" s="823"/>
      <c r="H3112" s="823"/>
      <c r="I3112" s="823"/>
      <c r="J3112" s="823"/>
      <c r="K3112" s="823"/>
      <c r="L3112" s="823"/>
    </row>
    <row r="3113" spans="2:12" s="801" customFormat="1">
      <c r="B3113" s="823"/>
      <c r="C3113" s="823"/>
      <c r="D3113" s="823"/>
      <c r="E3113" s="823"/>
      <c r="F3113" s="823"/>
      <c r="G3113" s="823"/>
      <c r="H3113" s="823"/>
      <c r="I3113" s="823"/>
      <c r="J3113" s="823"/>
      <c r="K3113" s="823"/>
      <c r="L3113" s="823"/>
    </row>
    <row r="3114" spans="2:12" s="801" customFormat="1">
      <c r="B3114" s="823"/>
      <c r="C3114" s="823"/>
      <c r="D3114" s="823"/>
      <c r="E3114" s="823"/>
      <c r="F3114" s="823"/>
      <c r="G3114" s="823"/>
      <c r="H3114" s="823"/>
      <c r="I3114" s="823"/>
      <c r="J3114" s="823"/>
      <c r="K3114" s="823"/>
      <c r="L3114" s="823"/>
    </row>
    <row r="3115" spans="2:12" s="801" customFormat="1">
      <c r="B3115" s="823"/>
      <c r="C3115" s="823"/>
      <c r="D3115" s="823"/>
      <c r="E3115" s="823"/>
      <c r="F3115" s="823"/>
      <c r="G3115" s="823"/>
      <c r="H3115" s="823"/>
      <c r="I3115" s="823"/>
      <c r="J3115" s="823"/>
      <c r="K3115" s="823"/>
      <c r="L3115" s="823"/>
    </row>
    <row r="3116" spans="2:12" s="801" customFormat="1">
      <c r="B3116" s="823"/>
      <c r="C3116" s="823"/>
      <c r="D3116" s="823"/>
      <c r="E3116" s="823"/>
      <c r="F3116" s="823"/>
      <c r="G3116" s="823"/>
      <c r="H3116" s="823"/>
      <c r="I3116" s="823"/>
      <c r="J3116" s="823"/>
      <c r="K3116" s="823"/>
      <c r="L3116" s="823"/>
    </row>
    <row r="3117" spans="2:12" s="801" customFormat="1">
      <c r="B3117" s="823"/>
      <c r="C3117" s="823"/>
      <c r="D3117" s="823"/>
      <c r="E3117" s="823"/>
      <c r="F3117" s="823"/>
      <c r="G3117" s="823"/>
      <c r="H3117" s="823"/>
      <c r="I3117" s="823"/>
      <c r="J3117" s="823"/>
      <c r="K3117" s="823"/>
      <c r="L3117" s="823"/>
    </row>
    <row r="3118" spans="2:12" s="801" customFormat="1">
      <c r="B3118" s="823"/>
      <c r="C3118" s="823"/>
      <c r="D3118" s="823"/>
      <c r="E3118" s="823"/>
      <c r="F3118" s="823"/>
      <c r="G3118" s="823"/>
      <c r="H3118" s="823"/>
      <c r="I3118" s="823"/>
      <c r="J3118" s="823"/>
      <c r="K3118" s="823"/>
      <c r="L3118" s="823"/>
    </row>
    <row r="3119" spans="2:12" s="801" customFormat="1">
      <c r="B3119" s="823"/>
      <c r="C3119" s="823"/>
      <c r="D3119" s="823"/>
      <c r="E3119" s="823"/>
      <c r="F3119" s="823"/>
      <c r="G3119" s="823"/>
      <c r="H3119" s="823"/>
      <c r="I3119" s="823"/>
      <c r="J3119" s="823"/>
      <c r="K3119" s="823"/>
      <c r="L3119" s="823"/>
    </row>
    <row r="3120" spans="2:12" s="801" customFormat="1">
      <c r="B3120" s="823"/>
      <c r="C3120" s="823"/>
      <c r="D3120" s="823"/>
      <c r="E3120" s="823"/>
      <c r="F3120" s="823"/>
      <c r="G3120" s="823"/>
      <c r="H3120" s="823"/>
      <c r="I3120" s="823"/>
      <c r="J3120" s="823"/>
      <c r="K3120" s="823"/>
      <c r="L3120" s="823"/>
    </row>
    <row r="3121" spans="2:12" s="801" customFormat="1">
      <c r="B3121" s="823"/>
      <c r="C3121" s="823"/>
      <c r="D3121" s="823"/>
      <c r="E3121" s="823"/>
      <c r="F3121" s="823"/>
      <c r="G3121" s="823"/>
      <c r="H3121" s="823"/>
      <c r="I3121" s="823"/>
      <c r="J3121" s="823"/>
      <c r="K3121" s="823"/>
      <c r="L3121" s="823"/>
    </row>
    <row r="3122" spans="2:12" s="801" customFormat="1">
      <c r="B3122" s="823"/>
      <c r="C3122" s="823"/>
      <c r="D3122" s="823"/>
      <c r="E3122" s="823"/>
      <c r="F3122" s="823"/>
      <c r="G3122" s="823"/>
      <c r="H3122" s="823"/>
      <c r="I3122" s="823"/>
      <c r="J3122" s="823"/>
      <c r="K3122" s="823"/>
      <c r="L3122" s="823"/>
    </row>
    <row r="3123" spans="2:12" s="801" customFormat="1">
      <c r="B3123" s="823"/>
      <c r="C3123" s="823"/>
      <c r="D3123" s="823"/>
      <c r="E3123" s="823"/>
      <c r="F3123" s="823"/>
      <c r="G3123" s="823"/>
      <c r="H3123" s="823"/>
      <c r="I3123" s="823"/>
      <c r="J3123" s="823"/>
      <c r="K3123" s="823"/>
      <c r="L3123" s="823"/>
    </row>
    <row r="3124" spans="2:12" s="801" customFormat="1">
      <c r="B3124" s="823"/>
      <c r="C3124" s="823"/>
      <c r="D3124" s="823"/>
      <c r="E3124" s="823"/>
      <c r="F3124" s="823"/>
      <c r="G3124" s="823"/>
      <c r="H3124" s="823"/>
      <c r="I3124" s="823"/>
      <c r="J3124" s="823"/>
      <c r="K3124" s="823"/>
      <c r="L3124" s="823"/>
    </row>
    <row r="3125" spans="2:12" s="801" customFormat="1">
      <c r="B3125" s="823"/>
      <c r="C3125" s="823"/>
      <c r="D3125" s="823"/>
      <c r="E3125" s="823"/>
      <c r="F3125" s="823"/>
      <c r="G3125" s="823"/>
      <c r="H3125" s="823"/>
      <c r="I3125" s="823"/>
      <c r="J3125" s="823"/>
      <c r="K3125" s="823"/>
      <c r="L3125" s="823"/>
    </row>
    <row r="3126" spans="2:12" s="801" customFormat="1">
      <c r="B3126" s="823"/>
      <c r="C3126" s="823"/>
      <c r="D3126" s="823"/>
      <c r="E3126" s="823"/>
      <c r="F3126" s="823"/>
      <c r="G3126" s="823"/>
      <c r="H3126" s="823"/>
      <c r="I3126" s="823"/>
      <c r="J3126" s="823"/>
      <c r="K3126" s="823"/>
      <c r="L3126" s="823"/>
    </row>
    <row r="3127" spans="2:12" s="801" customFormat="1">
      <c r="B3127" s="823"/>
      <c r="C3127" s="823"/>
      <c r="D3127" s="823"/>
      <c r="E3127" s="823"/>
      <c r="F3127" s="823"/>
      <c r="G3127" s="823"/>
      <c r="H3127" s="823"/>
      <c r="I3127" s="823"/>
      <c r="J3127" s="823"/>
      <c r="K3127" s="823"/>
      <c r="L3127" s="823"/>
    </row>
    <row r="3128" spans="2:12" s="801" customFormat="1">
      <c r="B3128" s="823"/>
      <c r="C3128" s="823"/>
      <c r="D3128" s="823"/>
      <c r="E3128" s="823"/>
      <c r="F3128" s="823"/>
      <c r="G3128" s="823"/>
      <c r="H3128" s="823"/>
      <c r="I3128" s="823"/>
      <c r="J3128" s="823"/>
      <c r="K3128" s="823"/>
      <c r="L3128" s="823"/>
    </row>
    <row r="3129" spans="2:12" s="801" customFormat="1">
      <c r="B3129" s="823"/>
      <c r="C3129" s="823"/>
      <c r="D3129" s="823"/>
      <c r="E3129" s="823"/>
      <c r="F3129" s="823"/>
      <c r="G3129" s="823"/>
      <c r="H3129" s="823"/>
      <c r="I3129" s="823"/>
      <c r="J3129" s="823"/>
      <c r="K3129" s="823"/>
      <c r="L3129" s="823"/>
    </row>
    <row r="3130" spans="2:12" s="801" customFormat="1">
      <c r="B3130" s="823"/>
      <c r="C3130" s="823"/>
      <c r="D3130" s="823"/>
      <c r="E3130" s="823"/>
      <c r="F3130" s="823"/>
      <c r="G3130" s="823"/>
      <c r="H3130" s="823"/>
      <c r="I3130" s="823"/>
      <c r="J3130" s="823"/>
      <c r="K3130" s="823"/>
      <c r="L3130" s="823"/>
    </row>
    <row r="3131" spans="2:12" s="801" customFormat="1">
      <c r="B3131" s="823"/>
      <c r="C3131" s="823"/>
      <c r="D3131" s="823"/>
      <c r="E3131" s="823"/>
      <c r="F3131" s="823"/>
      <c r="G3131" s="823"/>
      <c r="H3131" s="823"/>
      <c r="I3131" s="823"/>
      <c r="J3131" s="823"/>
      <c r="K3131" s="823"/>
      <c r="L3131" s="823"/>
    </row>
    <row r="3132" spans="2:12" s="801" customFormat="1">
      <c r="B3132" s="823"/>
      <c r="C3132" s="823"/>
      <c r="D3132" s="823"/>
      <c r="E3132" s="823"/>
      <c r="F3132" s="823"/>
      <c r="G3132" s="823"/>
      <c r="H3132" s="823"/>
      <c r="I3132" s="823"/>
      <c r="J3132" s="823"/>
      <c r="K3132" s="823"/>
      <c r="L3132" s="823"/>
    </row>
    <row r="3133" spans="2:12" s="801" customFormat="1">
      <c r="B3133" s="823"/>
      <c r="C3133" s="823"/>
      <c r="D3133" s="823"/>
      <c r="E3133" s="823"/>
      <c r="F3133" s="823"/>
      <c r="G3133" s="823"/>
      <c r="H3133" s="823"/>
      <c r="I3133" s="823"/>
      <c r="J3133" s="823"/>
      <c r="K3133" s="823"/>
      <c r="L3133" s="823"/>
    </row>
    <row r="3134" spans="2:12" s="801" customFormat="1">
      <c r="B3134" s="823"/>
      <c r="C3134" s="823"/>
      <c r="D3134" s="823"/>
      <c r="E3134" s="823"/>
      <c r="F3134" s="823"/>
      <c r="G3134" s="823"/>
      <c r="H3134" s="823"/>
      <c r="I3134" s="823"/>
      <c r="J3134" s="823"/>
      <c r="K3134" s="823"/>
      <c r="L3134" s="823"/>
    </row>
    <row r="3135" spans="2:12" s="801" customFormat="1">
      <c r="B3135" s="823"/>
      <c r="C3135" s="823"/>
      <c r="D3135" s="823"/>
      <c r="E3135" s="823"/>
      <c r="F3135" s="823"/>
      <c r="G3135" s="823"/>
      <c r="H3135" s="823"/>
      <c r="I3135" s="823"/>
      <c r="J3135" s="823"/>
      <c r="K3135" s="823"/>
      <c r="L3135" s="823"/>
    </row>
    <row r="3136" spans="2:12" s="801" customFormat="1">
      <c r="B3136" s="823"/>
      <c r="C3136" s="823"/>
      <c r="D3136" s="823"/>
      <c r="E3136" s="823"/>
      <c r="F3136" s="823"/>
      <c r="G3136" s="823"/>
      <c r="H3136" s="823"/>
      <c r="I3136" s="823"/>
      <c r="J3136" s="823"/>
      <c r="K3136" s="823"/>
      <c r="L3136" s="823"/>
    </row>
    <row r="3137" spans="2:12" s="801" customFormat="1">
      <c r="B3137" s="823"/>
      <c r="C3137" s="823"/>
      <c r="D3137" s="823"/>
      <c r="E3137" s="823"/>
      <c r="F3137" s="823"/>
      <c r="G3137" s="823"/>
      <c r="H3137" s="823"/>
      <c r="I3137" s="823"/>
      <c r="J3137" s="823"/>
      <c r="K3137" s="823"/>
      <c r="L3137" s="823"/>
    </row>
    <row r="3138" spans="2:12" s="801" customFormat="1">
      <c r="B3138" s="823"/>
      <c r="C3138" s="823"/>
      <c r="D3138" s="823"/>
      <c r="E3138" s="823"/>
      <c r="F3138" s="823"/>
      <c r="G3138" s="823"/>
      <c r="H3138" s="823"/>
      <c r="I3138" s="823"/>
      <c r="J3138" s="823"/>
      <c r="K3138" s="823"/>
      <c r="L3138" s="823"/>
    </row>
    <row r="3139" spans="2:12" s="801" customFormat="1">
      <c r="B3139" s="823"/>
      <c r="C3139" s="823"/>
      <c r="D3139" s="823"/>
      <c r="E3139" s="823"/>
      <c r="F3139" s="823"/>
      <c r="G3139" s="823"/>
      <c r="H3139" s="823"/>
      <c r="I3139" s="823"/>
      <c r="J3139" s="823"/>
      <c r="K3139" s="823"/>
      <c r="L3139" s="823"/>
    </row>
    <row r="3140" spans="2:12" s="801" customFormat="1">
      <c r="B3140" s="823"/>
      <c r="C3140" s="823"/>
      <c r="D3140" s="823"/>
      <c r="E3140" s="823"/>
      <c r="F3140" s="823"/>
      <c r="G3140" s="823"/>
      <c r="H3140" s="823"/>
      <c r="I3140" s="823"/>
      <c r="J3140" s="823"/>
      <c r="K3140" s="823"/>
      <c r="L3140" s="823"/>
    </row>
    <row r="3141" spans="2:12" s="801" customFormat="1">
      <c r="B3141" s="823"/>
      <c r="C3141" s="823"/>
      <c r="D3141" s="823"/>
      <c r="E3141" s="823"/>
      <c r="F3141" s="823"/>
      <c r="G3141" s="823"/>
      <c r="H3141" s="823"/>
      <c r="I3141" s="823"/>
      <c r="J3141" s="823"/>
      <c r="K3141" s="823"/>
      <c r="L3141" s="823"/>
    </row>
    <row r="3142" spans="2:12" s="801" customFormat="1">
      <c r="B3142" s="823"/>
      <c r="C3142" s="823"/>
      <c r="D3142" s="823"/>
      <c r="E3142" s="823"/>
      <c r="F3142" s="823"/>
      <c r="G3142" s="823"/>
      <c r="H3142" s="823"/>
      <c r="I3142" s="823"/>
      <c r="J3142" s="823"/>
      <c r="K3142" s="823"/>
      <c r="L3142" s="823"/>
    </row>
    <row r="3143" spans="2:12" s="801" customFormat="1">
      <c r="B3143" s="823"/>
      <c r="C3143" s="823"/>
      <c r="D3143" s="823"/>
      <c r="E3143" s="823"/>
      <c r="F3143" s="823"/>
      <c r="G3143" s="823"/>
      <c r="H3143" s="823"/>
      <c r="I3143" s="823"/>
      <c r="J3143" s="823"/>
      <c r="K3143" s="823"/>
      <c r="L3143" s="823"/>
    </row>
    <row r="3144" spans="2:12" s="801" customFormat="1">
      <c r="B3144" s="823"/>
      <c r="C3144" s="823"/>
      <c r="D3144" s="823"/>
      <c r="E3144" s="823"/>
      <c r="F3144" s="823"/>
      <c r="G3144" s="823"/>
      <c r="H3144" s="823"/>
      <c r="I3144" s="823"/>
      <c r="J3144" s="823"/>
      <c r="K3144" s="823"/>
      <c r="L3144" s="823"/>
    </row>
    <row r="3145" spans="2:12" s="801" customFormat="1">
      <c r="B3145" s="823"/>
      <c r="C3145" s="823"/>
      <c r="D3145" s="823"/>
      <c r="E3145" s="823"/>
      <c r="F3145" s="823"/>
      <c r="G3145" s="823"/>
      <c r="H3145" s="823"/>
      <c r="I3145" s="823"/>
      <c r="J3145" s="823"/>
      <c r="K3145" s="823"/>
      <c r="L3145" s="823"/>
    </row>
    <row r="3146" spans="2:12" s="801" customFormat="1">
      <c r="B3146" s="823"/>
      <c r="C3146" s="823"/>
      <c r="D3146" s="823"/>
      <c r="E3146" s="823"/>
      <c r="F3146" s="823"/>
      <c r="G3146" s="823"/>
      <c r="H3146" s="823"/>
      <c r="I3146" s="823"/>
      <c r="J3146" s="823"/>
      <c r="K3146" s="823"/>
      <c r="L3146" s="823"/>
    </row>
    <row r="3147" spans="2:12" s="801" customFormat="1">
      <c r="B3147" s="823"/>
      <c r="C3147" s="823"/>
      <c r="D3147" s="823"/>
      <c r="E3147" s="823"/>
      <c r="F3147" s="823"/>
      <c r="G3147" s="823"/>
      <c r="H3147" s="823"/>
      <c r="I3147" s="823"/>
      <c r="J3147" s="823"/>
      <c r="K3147" s="823"/>
      <c r="L3147" s="823"/>
    </row>
    <row r="3148" spans="2:12" s="801" customFormat="1">
      <c r="B3148" s="823"/>
      <c r="C3148" s="823"/>
      <c r="D3148" s="823"/>
      <c r="E3148" s="823"/>
      <c r="F3148" s="823"/>
      <c r="G3148" s="823"/>
      <c r="H3148" s="823"/>
      <c r="I3148" s="823"/>
      <c r="J3148" s="823"/>
      <c r="K3148" s="823"/>
      <c r="L3148" s="823"/>
    </row>
    <row r="3149" spans="2:12" s="801" customFormat="1">
      <c r="B3149" s="823"/>
      <c r="C3149" s="823"/>
      <c r="D3149" s="823"/>
      <c r="E3149" s="823"/>
      <c r="F3149" s="823"/>
      <c r="G3149" s="823"/>
      <c r="H3149" s="823"/>
      <c r="I3149" s="823"/>
      <c r="J3149" s="823"/>
      <c r="K3149" s="823"/>
      <c r="L3149" s="823"/>
    </row>
    <row r="3150" spans="2:12" s="801" customFormat="1">
      <c r="B3150" s="823"/>
      <c r="C3150" s="823"/>
      <c r="D3150" s="823"/>
      <c r="E3150" s="823"/>
      <c r="F3150" s="823"/>
      <c r="G3150" s="823"/>
      <c r="H3150" s="823"/>
      <c r="I3150" s="823"/>
      <c r="J3150" s="823"/>
      <c r="K3150" s="823"/>
      <c r="L3150" s="823"/>
    </row>
    <row r="3151" spans="2:12" s="801" customFormat="1">
      <c r="B3151" s="823"/>
      <c r="C3151" s="823"/>
      <c r="D3151" s="823"/>
      <c r="E3151" s="823"/>
      <c r="F3151" s="823"/>
      <c r="G3151" s="823"/>
      <c r="H3151" s="823"/>
      <c r="I3151" s="823"/>
      <c r="J3151" s="823"/>
      <c r="K3151" s="823"/>
      <c r="L3151" s="823"/>
    </row>
    <row r="3152" spans="2:12" s="801" customFormat="1">
      <c r="B3152" s="823"/>
      <c r="C3152" s="823"/>
      <c r="D3152" s="823"/>
      <c r="E3152" s="823"/>
      <c r="F3152" s="823"/>
      <c r="G3152" s="823"/>
      <c r="H3152" s="823"/>
      <c r="I3152" s="823"/>
      <c r="J3152" s="823"/>
      <c r="K3152" s="823"/>
      <c r="L3152" s="823"/>
    </row>
    <row r="3153" spans="2:12" s="801" customFormat="1">
      <c r="B3153" s="823"/>
      <c r="C3153" s="823"/>
      <c r="D3153" s="823"/>
      <c r="E3153" s="823"/>
      <c r="F3153" s="823"/>
      <c r="G3153" s="823"/>
      <c r="H3153" s="823"/>
      <c r="I3153" s="823"/>
      <c r="J3153" s="823"/>
      <c r="K3153" s="823"/>
      <c r="L3153" s="823"/>
    </row>
    <row r="3154" spans="2:12" s="801" customFormat="1">
      <c r="B3154" s="823"/>
      <c r="C3154" s="823"/>
      <c r="D3154" s="823"/>
      <c r="E3154" s="823"/>
      <c r="F3154" s="823"/>
      <c r="G3154" s="823"/>
      <c r="H3154" s="823"/>
      <c r="I3154" s="823"/>
      <c r="J3154" s="823"/>
      <c r="K3154" s="823"/>
      <c r="L3154" s="823"/>
    </row>
    <row r="3155" spans="2:12" s="801" customFormat="1">
      <c r="B3155" s="823"/>
      <c r="C3155" s="823"/>
      <c r="D3155" s="823"/>
      <c r="E3155" s="823"/>
      <c r="F3155" s="823"/>
      <c r="G3155" s="823"/>
      <c r="H3155" s="823"/>
      <c r="I3155" s="823"/>
      <c r="J3155" s="823"/>
      <c r="K3155" s="823"/>
      <c r="L3155" s="823"/>
    </row>
    <row r="3156" spans="2:12" s="801" customFormat="1">
      <c r="B3156" s="823"/>
      <c r="C3156" s="823"/>
      <c r="D3156" s="823"/>
      <c r="E3156" s="823"/>
      <c r="F3156" s="823"/>
      <c r="G3156" s="823"/>
      <c r="H3156" s="823"/>
      <c r="I3156" s="823"/>
      <c r="J3156" s="823"/>
      <c r="K3156" s="823"/>
      <c r="L3156" s="823"/>
    </row>
    <row r="3157" spans="2:12" s="801" customFormat="1">
      <c r="B3157" s="823"/>
      <c r="C3157" s="823"/>
      <c r="D3157" s="823"/>
      <c r="E3157" s="823"/>
      <c r="F3157" s="823"/>
      <c r="G3157" s="823"/>
      <c r="H3157" s="823"/>
      <c r="I3157" s="823"/>
      <c r="J3157" s="823"/>
      <c r="K3157" s="823"/>
      <c r="L3157" s="823"/>
    </row>
    <row r="3158" spans="2:12" s="801" customFormat="1">
      <c r="B3158" s="823"/>
      <c r="C3158" s="823"/>
      <c r="D3158" s="823"/>
      <c r="E3158" s="823"/>
      <c r="F3158" s="823"/>
      <c r="G3158" s="823"/>
      <c r="H3158" s="823"/>
      <c r="I3158" s="823"/>
      <c r="J3158" s="823"/>
      <c r="K3158" s="823"/>
      <c r="L3158" s="823"/>
    </row>
    <row r="3159" spans="2:12" s="801" customFormat="1">
      <c r="B3159" s="823"/>
      <c r="C3159" s="823"/>
      <c r="D3159" s="823"/>
      <c r="E3159" s="823"/>
      <c r="F3159" s="823"/>
      <c r="G3159" s="823"/>
      <c r="H3159" s="823"/>
      <c r="I3159" s="823"/>
      <c r="J3159" s="823"/>
      <c r="K3159" s="823"/>
      <c r="L3159" s="823"/>
    </row>
    <row r="3160" spans="2:12" s="801" customFormat="1">
      <c r="B3160" s="823"/>
      <c r="C3160" s="823"/>
      <c r="D3160" s="823"/>
      <c r="E3160" s="823"/>
      <c r="F3160" s="823"/>
      <c r="G3160" s="823"/>
      <c r="H3160" s="823"/>
      <c r="I3160" s="823"/>
      <c r="J3160" s="823"/>
      <c r="K3160" s="823"/>
      <c r="L3160" s="823"/>
    </row>
    <row r="3161" spans="2:12" s="801" customFormat="1">
      <c r="B3161" s="823"/>
      <c r="C3161" s="823"/>
      <c r="D3161" s="823"/>
      <c r="E3161" s="823"/>
      <c r="F3161" s="823"/>
      <c r="G3161" s="823"/>
      <c r="H3161" s="823"/>
      <c r="I3161" s="823"/>
      <c r="J3161" s="823"/>
      <c r="K3161" s="823"/>
      <c r="L3161" s="823"/>
    </row>
    <row r="3162" spans="2:12" s="801" customFormat="1">
      <c r="B3162" s="823"/>
      <c r="C3162" s="823"/>
      <c r="D3162" s="823"/>
      <c r="E3162" s="823"/>
      <c r="F3162" s="823"/>
      <c r="G3162" s="823"/>
      <c r="H3162" s="823"/>
      <c r="I3162" s="823"/>
      <c r="J3162" s="823"/>
      <c r="K3162" s="823"/>
      <c r="L3162" s="823"/>
    </row>
    <row r="3163" spans="2:12" s="801" customFormat="1">
      <c r="B3163" s="823"/>
      <c r="C3163" s="823"/>
      <c r="D3163" s="823"/>
      <c r="E3163" s="823"/>
      <c r="F3163" s="823"/>
      <c r="G3163" s="823"/>
      <c r="H3163" s="823"/>
      <c r="I3163" s="823"/>
      <c r="J3163" s="823"/>
      <c r="K3163" s="823"/>
      <c r="L3163" s="823"/>
    </row>
    <row r="3164" spans="2:12" s="801" customFormat="1">
      <c r="B3164" s="823"/>
      <c r="C3164" s="823"/>
      <c r="D3164" s="823"/>
      <c r="E3164" s="823"/>
      <c r="F3164" s="823"/>
      <c r="G3164" s="823"/>
      <c r="H3164" s="823"/>
      <c r="I3164" s="823"/>
      <c r="J3164" s="823"/>
      <c r="K3164" s="823"/>
      <c r="L3164" s="823"/>
    </row>
    <row r="3165" spans="2:12" s="801" customFormat="1">
      <c r="B3165" s="823"/>
      <c r="C3165" s="823"/>
      <c r="D3165" s="823"/>
      <c r="E3165" s="823"/>
      <c r="F3165" s="823"/>
      <c r="G3165" s="823"/>
      <c r="H3165" s="823"/>
      <c r="I3165" s="823"/>
      <c r="J3165" s="823"/>
      <c r="K3165" s="823"/>
      <c r="L3165" s="823"/>
    </row>
    <row r="3166" spans="2:12" s="801" customFormat="1">
      <c r="B3166" s="823"/>
      <c r="C3166" s="823"/>
      <c r="D3166" s="823"/>
      <c r="E3166" s="823"/>
      <c r="F3166" s="823"/>
      <c r="G3166" s="823"/>
      <c r="H3166" s="823"/>
      <c r="I3166" s="823"/>
      <c r="J3166" s="823"/>
      <c r="K3166" s="823"/>
      <c r="L3166" s="823"/>
    </row>
    <row r="3167" spans="2:12" s="801" customFormat="1">
      <c r="B3167" s="823"/>
      <c r="C3167" s="823"/>
      <c r="D3167" s="823"/>
      <c r="E3167" s="823"/>
      <c r="F3167" s="823"/>
      <c r="G3167" s="823"/>
      <c r="H3167" s="823"/>
      <c r="I3167" s="823"/>
      <c r="J3167" s="823"/>
      <c r="K3167" s="823"/>
      <c r="L3167" s="823"/>
    </row>
    <row r="3168" spans="2:12" s="801" customFormat="1">
      <c r="B3168" s="823"/>
      <c r="C3168" s="823"/>
      <c r="D3168" s="823"/>
      <c r="E3168" s="823"/>
      <c r="F3168" s="823"/>
      <c r="G3168" s="823"/>
      <c r="H3168" s="823"/>
      <c r="I3168" s="823"/>
      <c r="J3168" s="823"/>
      <c r="K3168" s="823"/>
      <c r="L3168" s="823"/>
    </row>
    <row r="3169" spans="2:12" s="801" customFormat="1">
      <c r="B3169" s="823"/>
      <c r="C3169" s="823"/>
      <c r="D3169" s="823"/>
      <c r="E3169" s="823"/>
      <c r="F3169" s="823"/>
      <c r="G3169" s="823"/>
      <c r="H3169" s="823"/>
      <c r="I3169" s="823"/>
      <c r="J3169" s="823"/>
      <c r="K3169" s="823"/>
      <c r="L3169" s="823"/>
    </row>
    <row r="3170" spans="2:12" s="801" customFormat="1">
      <c r="B3170" s="823"/>
      <c r="C3170" s="823"/>
      <c r="D3170" s="823"/>
      <c r="E3170" s="823"/>
      <c r="F3170" s="823"/>
      <c r="G3170" s="823"/>
      <c r="H3170" s="823"/>
      <c r="I3170" s="823"/>
      <c r="J3170" s="823"/>
      <c r="K3170" s="823"/>
      <c r="L3170" s="823"/>
    </row>
    <row r="3171" spans="2:12" s="801" customFormat="1">
      <c r="B3171" s="823"/>
      <c r="C3171" s="823"/>
      <c r="D3171" s="823"/>
      <c r="E3171" s="823"/>
      <c r="F3171" s="823"/>
      <c r="G3171" s="823"/>
      <c r="H3171" s="823"/>
      <c r="I3171" s="823"/>
      <c r="J3171" s="823"/>
      <c r="K3171" s="823"/>
      <c r="L3171" s="823"/>
    </row>
    <row r="3172" spans="2:12" s="801" customFormat="1">
      <c r="B3172" s="823"/>
      <c r="C3172" s="823"/>
      <c r="D3172" s="823"/>
      <c r="E3172" s="823"/>
      <c r="F3172" s="823"/>
      <c r="G3172" s="823"/>
      <c r="H3172" s="823"/>
      <c r="I3172" s="823"/>
      <c r="J3172" s="823"/>
      <c r="K3172" s="823"/>
      <c r="L3172" s="823"/>
    </row>
    <row r="3173" spans="2:12" s="801" customFormat="1">
      <c r="B3173" s="823"/>
      <c r="C3173" s="823"/>
      <c r="D3173" s="823"/>
      <c r="E3173" s="823"/>
      <c r="F3173" s="823"/>
      <c r="G3173" s="823"/>
      <c r="H3173" s="823"/>
      <c r="I3173" s="823"/>
      <c r="J3173" s="823"/>
      <c r="K3173" s="823"/>
      <c r="L3173" s="823"/>
    </row>
    <row r="3174" spans="2:12" s="801" customFormat="1">
      <c r="B3174" s="823"/>
      <c r="C3174" s="823"/>
      <c r="D3174" s="823"/>
      <c r="E3174" s="823"/>
      <c r="F3174" s="823"/>
      <c r="G3174" s="823"/>
      <c r="H3174" s="823"/>
      <c r="I3174" s="823"/>
      <c r="J3174" s="823"/>
      <c r="K3174" s="823"/>
      <c r="L3174" s="823"/>
    </row>
    <row r="3175" spans="2:12" s="801" customFormat="1">
      <c r="B3175" s="823"/>
      <c r="C3175" s="823"/>
      <c r="D3175" s="823"/>
      <c r="E3175" s="823"/>
      <c r="F3175" s="823"/>
      <c r="G3175" s="823"/>
      <c r="H3175" s="823"/>
      <c r="I3175" s="823"/>
      <c r="J3175" s="823"/>
      <c r="K3175" s="823"/>
      <c r="L3175" s="823"/>
    </row>
    <row r="3176" spans="2:12" s="801" customFormat="1">
      <c r="B3176" s="823"/>
      <c r="C3176" s="823"/>
      <c r="D3176" s="823"/>
      <c r="E3176" s="823"/>
      <c r="F3176" s="823"/>
      <c r="G3176" s="823"/>
      <c r="H3176" s="823"/>
      <c r="I3176" s="823"/>
      <c r="J3176" s="823"/>
      <c r="K3176" s="823"/>
      <c r="L3176" s="823"/>
    </row>
    <row r="3177" spans="2:12" s="801" customFormat="1">
      <c r="B3177" s="823"/>
      <c r="C3177" s="823"/>
      <c r="D3177" s="823"/>
      <c r="E3177" s="823"/>
      <c r="F3177" s="823"/>
      <c r="G3177" s="823"/>
      <c r="H3177" s="823"/>
      <c r="I3177" s="823"/>
      <c r="J3177" s="823"/>
      <c r="K3177" s="823"/>
      <c r="L3177" s="823"/>
    </row>
    <row r="3178" spans="2:12" s="801" customFormat="1">
      <c r="B3178" s="823"/>
      <c r="C3178" s="823"/>
      <c r="D3178" s="823"/>
      <c r="E3178" s="823"/>
      <c r="F3178" s="823"/>
      <c r="G3178" s="823"/>
      <c r="H3178" s="823"/>
      <c r="I3178" s="823"/>
      <c r="J3178" s="823"/>
      <c r="K3178" s="823"/>
      <c r="L3178" s="823"/>
    </row>
    <row r="3179" spans="2:12" s="801" customFormat="1">
      <c r="B3179" s="823"/>
      <c r="C3179" s="823"/>
      <c r="D3179" s="823"/>
      <c r="E3179" s="823"/>
      <c r="F3179" s="823"/>
      <c r="G3179" s="823"/>
      <c r="H3179" s="823"/>
      <c r="I3179" s="823"/>
      <c r="J3179" s="823"/>
      <c r="K3179" s="823"/>
      <c r="L3179" s="823"/>
    </row>
    <row r="3180" spans="2:12" s="801" customFormat="1">
      <c r="B3180" s="823"/>
      <c r="C3180" s="823"/>
      <c r="D3180" s="823"/>
      <c r="E3180" s="823"/>
      <c r="F3180" s="823"/>
      <c r="G3180" s="823"/>
      <c r="H3180" s="823"/>
      <c r="I3180" s="823"/>
      <c r="J3180" s="823"/>
      <c r="K3180" s="823"/>
      <c r="L3180" s="823"/>
    </row>
    <row r="3181" spans="2:12" s="801" customFormat="1">
      <c r="B3181" s="823"/>
      <c r="C3181" s="823"/>
      <c r="D3181" s="823"/>
      <c r="E3181" s="823"/>
      <c r="F3181" s="823"/>
      <c r="G3181" s="823"/>
      <c r="H3181" s="823"/>
      <c r="I3181" s="823"/>
      <c r="J3181" s="823"/>
      <c r="K3181" s="823"/>
      <c r="L3181" s="823"/>
    </row>
    <row r="3182" spans="2:12" s="801" customFormat="1">
      <c r="B3182" s="823"/>
      <c r="C3182" s="823"/>
      <c r="D3182" s="823"/>
      <c r="E3182" s="823"/>
      <c r="F3182" s="823"/>
      <c r="G3182" s="823"/>
      <c r="H3182" s="823"/>
      <c r="I3182" s="823"/>
      <c r="J3182" s="823"/>
      <c r="K3182" s="823"/>
      <c r="L3182" s="823"/>
    </row>
    <row r="3183" spans="2:12" s="801" customFormat="1">
      <c r="B3183" s="823"/>
      <c r="C3183" s="823"/>
      <c r="D3183" s="823"/>
      <c r="E3183" s="823"/>
      <c r="F3183" s="823"/>
      <c r="G3183" s="823"/>
      <c r="H3183" s="823"/>
      <c r="I3183" s="823"/>
      <c r="J3183" s="823"/>
      <c r="K3183" s="823"/>
      <c r="L3183" s="823"/>
    </row>
    <row r="3184" spans="2:12" s="801" customFormat="1">
      <c r="B3184" s="823"/>
      <c r="C3184" s="823"/>
      <c r="D3184" s="823"/>
      <c r="E3184" s="823"/>
      <c r="F3184" s="823"/>
      <c r="G3184" s="823"/>
      <c r="H3184" s="823"/>
      <c r="I3184" s="823"/>
      <c r="J3184" s="823"/>
      <c r="K3184" s="823"/>
      <c r="L3184" s="823"/>
    </row>
    <row r="3185" spans="2:12" s="801" customFormat="1">
      <c r="B3185" s="823"/>
      <c r="C3185" s="823"/>
      <c r="D3185" s="823"/>
      <c r="E3185" s="823"/>
      <c r="F3185" s="823"/>
      <c r="G3185" s="823"/>
      <c r="H3185" s="823"/>
      <c r="I3185" s="823"/>
      <c r="J3185" s="823"/>
      <c r="K3185" s="823"/>
      <c r="L3185" s="823"/>
    </row>
    <row r="3186" spans="2:12" s="801" customFormat="1">
      <c r="B3186" s="823"/>
      <c r="C3186" s="823"/>
      <c r="D3186" s="823"/>
      <c r="E3186" s="823"/>
      <c r="F3186" s="823"/>
      <c r="G3186" s="823"/>
      <c r="H3186" s="823"/>
      <c r="I3186" s="823"/>
      <c r="J3186" s="823"/>
      <c r="K3186" s="823"/>
      <c r="L3186" s="823"/>
    </row>
    <row r="3187" spans="2:12" s="801" customFormat="1">
      <c r="B3187" s="823"/>
      <c r="C3187" s="823"/>
      <c r="D3187" s="823"/>
      <c r="E3187" s="823"/>
      <c r="F3187" s="823"/>
      <c r="G3187" s="823"/>
      <c r="H3187" s="823"/>
      <c r="I3187" s="823"/>
      <c r="J3187" s="823"/>
      <c r="K3187" s="823"/>
      <c r="L3187" s="823"/>
    </row>
    <row r="3188" spans="2:12" s="801" customFormat="1">
      <c r="B3188" s="823"/>
      <c r="C3188" s="823"/>
      <c r="D3188" s="823"/>
      <c r="E3188" s="823"/>
      <c r="F3188" s="823"/>
      <c r="G3188" s="823"/>
      <c r="H3188" s="823"/>
      <c r="I3188" s="823"/>
      <c r="J3188" s="823"/>
      <c r="K3188" s="823"/>
      <c r="L3188" s="823"/>
    </row>
    <row r="3189" spans="2:12" s="801" customFormat="1">
      <c r="B3189" s="823"/>
      <c r="C3189" s="823"/>
      <c r="D3189" s="823"/>
      <c r="E3189" s="823"/>
      <c r="F3189" s="823"/>
      <c r="G3189" s="823"/>
      <c r="H3189" s="823"/>
      <c r="I3189" s="823"/>
      <c r="J3189" s="823"/>
      <c r="K3189" s="823"/>
      <c r="L3189" s="823"/>
    </row>
    <row r="3190" spans="2:12" s="801" customFormat="1">
      <c r="B3190" s="823"/>
      <c r="C3190" s="823"/>
      <c r="D3190" s="823"/>
      <c r="E3190" s="823"/>
      <c r="F3190" s="823"/>
      <c r="G3190" s="823"/>
      <c r="H3190" s="823"/>
      <c r="I3190" s="823"/>
      <c r="J3190" s="823"/>
      <c r="K3190" s="823"/>
      <c r="L3190" s="823"/>
    </row>
    <row r="3191" spans="2:12" s="801" customFormat="1">
      <c r="B3191" s="823"/>
      <c r="C3191" s="823"/>
      <c r="D3191" s="823"/>
      <c r="E3191" s="823"/>
      <c r="F3191" s="823"/>
      <c r="G3191" s="823"/>
      <c r="H3191" s="823"/>
      <c r="I3191" s="823"/>
      <c r="J3191" s="823"/>
      <c r="K3191" s="823"/>
      <c r="L3191" s="823"/>
    </row>
    <row r="3192" spans="2:12" s="801" customFormat="1">
      <c r="B3192" s="823"/>
      <c r="C3192" s="823"/>
      <c r="D3192" s="823"/>
      <c r="E3192" s="823"/>
      <c r="F3192" s="823"/>
      <c r="G3192" s="823"/>
      <c r="H3192" s="823"/>
      <c r="I3192" s="823"/>
      <c r="J3192" s="823"/>
      <c r="K3192" s="823"/>
      <c r="L3192" s="823"/>
    </row>
    <row r="3193" spans="2:12" s="801" customFormat="1">
      <c r="B3193" s="823"/>
      <c r="C3193" s="823"/>
      <c r="D3193" s="823"/>
      <c r="E3193" s="823"/>
      <c r="F3193" s="823"/>
      <c r="G3193" s="823"/>
      <c r="H3193" s="823"/>
      <c r="I3193" s="823"/>
      <c r="J3193" s="823"/>
      <c r="K3193" s="823"/>
      <c r="L3193" s="823"/>
    </row>
    <row r="3194" spans="2:12" s="801" customFormat="1">
      <c r="B3194" s="823"/>
      <c r="C3194" s="823"/>
      <c r="D3194" s="823"/>
      <c r="E3194" s="823"/>
      <c r="F3194" s="823"/>
      <c r="G3194" s="823"/>
      <c r="H3194" s="823"/>
      <c r="I3194" s="823"/>
      <c r="J3194" s="823"/>
      <c r="K3194" s="823"/>
      <c r="L3194" s="823"/>
    </row>
    <row r="3195" spans="2:12" s="801" customFormat="1">
      <c r="B3195" s="823"/>
      <c r="C3195" s="823"/>
      <c r="D3195" s="823"/>
      <c r="E3195" s="823"/>
      <c r="F3195" s="823"/>
      <c r="G3195" s="823"/>
      <c r="H3195" s="823"/>
      <c r="I3195" s="823"/>
      <c r="J3195" s="823"/>
      <c r="K3195" s="823"/>
      <c r="L3195" s="823"/>
    </row>
    <row r="3196" spans="2:12" s="801" customFormat="1">
      <c r="B3196" s="823"/>
      <c r="C3196" s="823"/>
      <c r="D3196" s="823"/>
      <c r="E3196" s="823"/>
      <c r="F3196" s="823"/>
      <c r="G3196" s="823"/>
      <c r="H3196" s="823"/>
      <c r="I3196" s="823"/>
      <c r="J3196" s="823"/>
      <c r="K3196" s="823"/>
      <c r="L3196" s="823"/>
    </row>
    <row r="3197" spans="2:12" s="801" customFormat="1">
      <c r="B3197" s="823"/>
      <c r="C3197" s="823"/>
      <c r="D3197" s="823"/>
      <c r="E3197" s="823"/>
      <c r="F3197" s="823"/>
      <c r="G3197" s="823"/>
      <c r="H3197" s="823"/>
      <c r="I3197" s="823"/>
      <c r="J3197" s="823"/>
      <c r="K3197" s="823"/>
      <c r="L3197" s="823"/>
    </row>
    <row r="3198" spans="2:12" s="801" customFormat="1">
      <c r="B3198" s="823"/>
      <c r="C3198" s="823"/>
      <c r="D3198" s="823"/>
      <c r="E3198" s="823"/>
      <c r="F3198" s="823"/>
      <c r="G3198" s="823"/>
      <c r="H3198" s="823"/>
      <c r="I3198" s="823"/>
      <c r="J3198" s="823"/>
      <c r="K3198" s="823"/>
      <c r="L3198" s="823"/>
    </row>
    <row r="3199" spans="2:12" s="801" customFormat="1">
      <c r="B3199" s="823"/>
      <c r="C3199" s="823"/>
      <c r="D3199" s="823"/>
      <c r="E3199" s="823"/>
      <c r="F3199" s="823"/>
      <c r="G3199" s="823"/>
      <c r="H3199" s="823"/>
      <c r="I3199" s="823"/>
      <c r="J3199" s="823"/>
      <c r="K3199" s="823"/>
      <c r="L3199" s="823"/>
    </row>
    <row r="3200" spans="2:12" s="801" customFormat="1">
      <c r="B3200" s="823"/>
      <c r="C3200" s="823"/>
      <c r="D3200" s="823"/>
      <c r="E3200" s="823"/>
      <c r="F3200" s="823"/>
      <c r="G3200" s="823"/>
      <c r="H3200" s="823"/>
      <c r="I3200" s="823"/>
      <c r="J3200" s="823"/>
      <c r="K3200" s="823"/>
      <c r="L3200" s="823"/>
    </row>
    <row r="3201" spans="2:12" s="801" customFormat="1">
      <c r="B3201" s="823"/>
      <c r="C3201" s="823"/>
      <c r="D3201" s="823"/>
      <c r="E3201" s="823"/>
      <c r="F3201" s="823"/>
      <c r="G3201" s="823"/>
      <c r="H3201" s="823"/>
      <c r="I3201" s="823"/>
      <c r="J3201" s="823"/>
      <c r="K3201" s="823"/>
      <c r="L3201" s="823"/>
    </row>
    <row r="3202" spans="2:12" s="801" customFormat="1">
      <c r="B3202" s="823"/>
      <c r="C3202" s="823"/>
      <c r="D3202" s="823"/>
      <c r="E3202" s="823"/>
      <c r="F3202" s="823"/>
      <c r="G3202" s="823"/>
      <c r="H3202" s="823"/>
      <c r="I3202" s="823"/>
      <c r="J3202" s="823"/>
      <c r="K3202" s="823"/>
      <c r="L3202" s="823"/>
    </row>
    <row r="3203" spans="2:12" s="801" customFormat="1">
      <c r="B3203" s="823"/>
      <c r="C3203" s="823"/>
      <c r="D3203" s="823"/>
      <c r="E3203" s="823"/>
      <c r="F3203" s="823"/>
      <c r="G3203" s="823"/>
      <c r="H3203" s="823"/>
      <c r="I3203" s="823"/>
      <c r="J3203" s="823"/>
      <c r="K3203" s="823"/>
      <c r="L3203" s="823"/>
    </row>
    <row r="3204" spans="2:12" s="801" customFormat="1">
      <c r="B3204" s="823"/>
      <c r="C3204" s="823"/>
      <c r="D3204" s="823"/>
      <c r="E3204" s="823"/>
      <c r="F3204" s="823"/>
      <c r="G3204" s="823"/>
      <c r="H3204" s="823"/>
      <c r="I3204" s="823"/>
      <c r="J3204" s="823"/>
      <c r="K3204" s="823"/>
      <c r="L3204" s="823"/>
    </row>
    <row r="3205" spans="2:12" s="801" customFormat="1">
      <c r="B3205" s="823"/>
      <c r="C3205" s="823"/>
      <c r="D3205" s="823"/>
      <c r="E3205" s="823"/>
      <c r="F3205" s="823"/>
      <c r="G3205" s="823"/>
      <c r="H3205" s="823"/>
      <c r="I3205" s="823"/>
      <c r="J3205" s="823"/>
      <c r="K3205" s="823"/>
      <c r="L3205" s="823"/>
    </row>
    <row r="3206" spans="2:12" s="801" customFormat="1">
      <c r="B3206" s="823"/>
      <c r="C3206" s="823"/>
      <c r="D3206" s="823"/>
      <c r="E3206" s="823"/>
      <c r="F3206" s="823"/>
      <c r="G3206" s="823"/>
      <c r="H3206" s="823"/>
      <c r="I3206" s="823"/>
      <c r="J3206" s="823"/>
      <c r="K3206" s="823"/>
      <c r="L3206" s="823"/>
    </row>
    <row r="3207" spans="2:12" s="801" customFormat="1">
      <c r="B3207" s="823"/>
      <c r="C3207" s="823"/>
      <c r="D3207" s="823"/>
      <c r="E3207" s="823"/>
      <c r="F3207" s="823"/>
      <c r="G3207" s="823"/>
      <c r="H3207" s="823"/>
      <c r="I3207" s="823"/>
      <c r="J3207" s="823"/>
      <c r="K3207" s="823"/>
      <c r="L3207" s="823"/>
    </row>
    <row r="3208" spans="2:12" s="801" customFormat="1">
      <c r="B3208" s="823"/>
      <c r="C3208" s="823"/>
      <c r="D3208" s="823"/>
      <c r="E3208" s="823"/>
      <c r="F3208" s="823"/>
      <c r="G3208" s="823"/>
      <c r="H3208" s="823"/>
      <c r="I3208" s="823"/>
      <c r="J3208" s="823"/>
      <c r="K3208" s="823"/>
      <c r="L3208" s="823"/>
    </row>
    <row r="3209" spans="2:12" s="801" customFormat="1">
      <c r="B3209" s="823"/>
      <c r="C3209" s="823"/>
      <c r="D3209" s="823"/>
      <c r="E3209" s="823"/>
      <c r="F3209" s="823"/>
      <c r="G3209" s="823"/>
      <c r="H3209" s="823"/>
      <c r="I3209" s="823"/>
      <c r="J3209" s="823"/>
      <c r="K3209" s="823"/>
      <c r="L3209" s="823"/>
    </row>
    <row r="3210" spans="2:12" s="801" customFormat="1">
      <c r="B3210" s="823"/>
      <c r="C3210" s="823"/>
      <c r="D3210" s="823"/>
      <c r="E3210" s="823"/>
      <c r="F3210" s="823"/>
      <c r="G3210" s="823"/>
      <c r="H3210" s="823"/>
      <c r="I3210" s="823"/>
      <c r="J3210" s="823"/>
      <c r="K3210" s="823"/>
      <c r="L3210" s="823"/>
    </row>
    <row r="3211" spans="2:12" s="801" customFormat="1">
      <c r="B3211" s="823"/>
      <c r="C3211" s="823"/>
      <c r="D3211" s="823"/>
      <c r="E3211" s="823"/>
      <c r="F3211" s="823"/>
      <c r="G3211" s="823"/>
      <c r="H3211" s="823"/>
      <c r="I3211" s="823"/>
      <c r="J3211" s="823"/>
      <c r="K3211" s="823"/>
      <c r="L3211" s="823"/>
    </row>
    <row r="3212" spans="2:12" s="801" customFormat="1">
      <c r="B3212" s="823"/>
      <c r="C3212" s="823"/>
      <c r="D3212" s="823"/>
      <c r="E3212" s="823"/>
      <c r="F3212" s="823"/>
      <c r="G3212" s="823"/>
      <c r="H3212" s="823"/>
      <c r="I3212" s="823"/>
      <c r="J3212" s="823"/>
      <c r="K3212" s="823"/>
      <c r="L3212" s="823"/>
    </row>
    <row r="3213" spans="2:12" s="801" customFormat="1">
      <c r="B3213" s="823"/>
      <c r="C3213" s="823"/>
      <c r="D3213" s="823"/>
      <c r="E3213" s="823"/>
      <c r="F3213" s="823"/>
      <c r="G3213" s="823"/>
      <c r="H3213" s="823"/>
      <c r="I3213" s="823"/>
      <c r="J3213" s="823"/>
      <c r="K3213" s="823"/>
      <c r="L3213" s="823"/>
    </row>
    <row r="3214" spans="2:12" s="801" customFormat="1">
      <c r="B3214" s="823"/>
      <c r="C3214" s="823"/>
      <c r="D3214" s="823"/>
      <c r="E3214" s="823"/>
      <c r="F3214" s="823"/>
      <c r="G3214" s="823"/>
      <c r="H3214" s="823"/>
      <c r="I3214" s="823"/>
      <c r="J3214" s="823"/>
      <c r="K3214" s="823"/>
      <c r="L3214" s="823"/>
    </row>
    <row r="3215" spans="2:12" s="801" customFormat="1">
      <c r="B3215" s="823"/>
      <c r="C3215" s="823"/>
      <c r="D3215" s="823"/>
      <c r="E3215" s="823"/>
      <c r="F3215" s="823"/>
      <c r="G3215" s="823"/>
      <c r="H3215" s="823"/>
      <c r="I3215" s="823"/>
      <c r="J3215" s="823"/>
      <c r="K3215" s="823"/>
      <c r="L3215" s="823"/>
    </row>
    <row r="3216" spans="2:12" s="801" customFormat="1">
      <c r="B3216" s="823"/>
      <c r="C3216" s="823"/>
      <c r="D3216" s="823"/>
      <c r="E3216" s="823"/>
      <c r="F3216" s="823"/>
      <c r="G3216" s="823"/>
      <c r="H3216" s="823"/>
      <c r="I3216" s="823"/>
      <c r="J3216" s="823"/>
      <c r="K3216" s="823"/>
      <c r="L3216" s="823"/>
    </row>
    <row r="3217" spans="2:12" s="801" customFormat="1">
      <c r="B3217" s="823"/>
      <c r="C3217" s="823"/>
      <c r="D3217" s="823"/>
      <c r="E3217" s="823"/>
      <c r="F3217" s="823"/>
      <c r="G3217" s="823"/>
      <c r="H3217" s="823"/>
      <c r="I3217" s="823"/>
      <c r="J3217" s="823"/>
      <c r="K3217" s="823"/>
      <c r="L3217" s="823"/>
    </row>
    <row r="3218" spans="2:12" s="801" customFormat="1">
      <c r="B3218" s="823"/>
      <c r="C3218" s="823"/>
      <c r="D3218" s="823"/>
      <c r="E3218" s="823"/>
      <c r="F3218" s="823"/>
      <c r="G3218" s="823"/>
      <c r="H3218" s="823"/>
      <c r="I3218" s="823"/>
      <c r="J3218" s="823"/>
      <c r="K3218" s="823"/>
      <c r="L3218" s="823"/>
    </row>
    <row r="3219" spans="2:12" s="801" customFormat="1">
      <c r="B3219" s="823"/>
      <c r="C3219" s="823"/>
      <c r="D3219" s="823"/>
      <c r="E3219" s="823"/>
      <c r="F3219" s="823"/>
      <c r="G3219" s="823"/>
      <c r="H3219" s="823"/>
      <c r="I3219" s="823"/>
      <c r="J3219" s="823"/>
      <c r="K3219" s="823"/>
      <c r="L3219" s="823"/>
    </row>
    <row r="3220" spans="2:12" s="801" customFormat="1">
      <c r="B3220" s="823"/>
      <c r="C3220" s="823"/>
      <c r="D3220" s="823"/>
      <c r="E3220" s="823"/>
      <c r="F3220" s="823"/>
      <c r="G3220" s="823"/>
      <c r="H3220" s="823"/>
      <c r="I3220" s="823"/>
      <c r="J3220" s="823"/>
      <c r="K3220" s="823"/>
      <c r="L3220" s="823"/>
    </row>
    <row r="3221" spans="2:12" s="801" customFormat="1">
      <c r="B3221" s="823"/>
      <c r="C3221" s="823"/>
      <c r="D3221" s="823"/>
      <c r="E3221" s="823"/>
      <c r="F3221" s="823"/>
      <c r="G3221" s="823"/>
      <c r="H3221" s="823"/>
      <c r="I3221" s="823"/>
      <c r="J3221" s="823"/>
      <c r="K3221" s="823"/>
      <c r="L3221" s="823"/>
    </row>
    <row r="3222" spans="2:12" s="801" customFormat="1">
      <c r="B3222" s="823"/>
      <c r="C3222" s="823"/>
      <c r="D3222" s="823"/>
      <c r="E3222" s="823"/>
      <c r="F3222" s="823"/>
      <c r="G3222" s="823"/>
      <c r="H3222" s="823"/>
      <c r="I3222" s="823"/>
      <c r="J3222" s="823"/>
      <c r="K3222" s="823"/>
      <c r="L3222" s="823"/>
    </row>
    <row r="3223" spans="2:12" s="801" customFormat="1">
      <c r="B3223" s="823"/>
      <c r="C3223" s="823"/>
      <c r="D3223" s="823"/>
      <c r="E3223" s="823"/>
      <c r="F3223" s="823"/>
      <c r="G3223" s="823"/>
      <c r="H3223" s="823"/>
      <c r="I3223" s="823"/>
      <c r="J3223" s="823"/>
      <c r="K3223" s="823"/>
      <c r="L3223" s="823"/>
    </row>
    <row r="3224" spans="2:12" s="801" customFormat="1">
      <c r="B3224" s="823"/>
      <c r="C3224" s="823"/>
      <c r="D3224" s="823"/>
      <c r="E3224" s="823"/>
      <c r="F3224" s="823"/>
      <c r="G3224" s="823"/>
      <c r="H3224" s="823"/>
      <c r="I3224" s="823"/>
      <c r="J3224" s="823"/>
      <c r="K3224" s="823"/>
      <c r="L3224" s="823"/>
    </row>
    <row r="3225" spans="2:12" s="801" customFormat="1">
      <c r="B3225" s="823"/>
      <c r="C3225" s="823"/>
      <c r="D3225" s="823"/>
      <c r="E3225" s="823"/>
      <c r="F3225" s="823"/>
      <c r="G3225" s="823"/>
      <c r="H3225" s="823"/>
      <c r="I3225" s="823"/>
      <c r="J3225" s="823"/>
      <c r="K3225" s="823"/>
      <c r="L3225" s="823"/>
    </row>
    <row r="3226" spans="2:12" s="801" customFormat="1">
      <c r="B3226" s="823"/>
      <c r="C3226" s="823"/>
      <c r="D3226" s="823"/>
      <c r="E3226" s="823"/>
      <c r="F3226" s="823"/>
      <c r="G3226" s="823"/>
      <c r="H3226" s="823"/>
      <c r="I3226" s="823"/>
      <c r="J3226" s="823"/>
      <c r="K3226" s="823"/>
      <c r="L3226" s="823"/>
    </row>
    <row r="3227" spans="2:12" s="801" customFormat="1">
      <c r="B3227" s="823"/>
      <c r="C3227" s="823"/>
      <c r="D3227" s="823"/>
      <c r="E3227" s="823"/>
      <c r="F3227" s="823"/>
      <c r="G3227" s="823"/>
      <c r="H3227" s="823"/>
      <c r="I3227" s="823"/>
      <c r="J3227" s="823"/>
      <c r="K3227" s="823"/>
      <c r="L3227" s="823"/>
    </row>
    <row r="3228" spans="2:12" s="801" customFormat="1">
      <c r="B3228" s="823"/>
      <c r="C3228" s="823"/>
      <c r="D3228" s="823"/>
      <c r="E3228" s="823"/>
      <c r="F3228" s="823"/>
      <c r="G3228" s="823"/>
      <c r="H3228" s="823"/>
      <c r="I3228" s="823"/>
      <c r="J3228" s="823"/>
      <c r="K3228" s="823"/>
      <c r="L3228" s="823"/>
    </row>
    <row r="3229" spans="2:12" s="801" customFormat="1">
      <c r="B3229" s="823"/>
      <c r="C3229" s="823"/>
      <c r="D3229" s="823"/>
      <c r="E3229" s="823"/>
      <c r="F3229" s="823"/>
      <c r="G3229" s="823"/>
      <c r="H3229" s="823"/>
      <c r="I3229" s="823"/>
      <c r="J3229" s="823"/>
      <c r="K3229" s="823"/>
      <c r="L3229" s="823"/>
    </row>
    <row r="3230" spans="2:12" s="801" customFormat="1">
      <c r="B3230" s="823"/>
      <c r="C3230" s="823"/>
      <c r="D3230" s="823"/>
      <c r="E3230" s="823"/>
      <c r="F3230" s="823"/>
      <c r="G3230" s="823"/>
      <c r="H3230" s="823"/>
      <c r="I3230" s="823"/>
      <c r="J3230" s="823"/>
      <c r="K3230" s="823"/>
      <c r="L3230" s="823"/>
    </row>
    <row r="3231" spans="2:12" s="801" customFormat="1">
      <c r="B3231" s="823"/>
      <c r="C3231" s="823"/>
      <c r="D3231" s="823"/>
      <c r="E3231" s="823"/>
      <c r="F3231" s="823"/>
      <c r="G3231" s="823"/>
      <c r="H3231" s="823"/>
      <c r="I3231" s="823"/>
      <c r="J3231" s="823"/>
      <c r="K3231" s="823"/>
      <c r="L3231" s="823"/>
    </row>
    <row r="3232" spans="2:12" s="801" customFormat="1">
      <c r="B3232" s="823"/>
      <c r="C3232" s="823"/>
      <c r="D3232" s="823"/>
      <c r="E3232" s="823"/>
      <c r="F3232" s="823"/>
      <c r="G3232" s="823"/>
      <c r="H3232" s="823"/>
      <c r="I3232" s="823"/>
      <c r="J3232" s="823"/>
      <c r="K3232" s="823"/>
      <c r="L3232" s="823"/>
    </row>
    <row r="3233" spans="2:12" s="801" customFormat="1">
      <c r="B3233" s="823"/>
      <c r="C3233" s="823"/>
      <c r="D3233" s="823"/>
      <c r="E3233" s="823"/>
      <c r="F3233" s="823"/>
      <c r="G3233" s="823"/>
      <c r="H3233" s="823"/>
      <c r="I3233" s="823"/>
      <c r="J3233" s="823"/>
      <c r="K3233" s="823"/>
      <c r="L3233" s="823"/>
    </row>
    <row r="3234" spans="2:12" s="801" customFormat="1">
      <c r="B3234" s="823"/>
      <c r="C3234" s="823"/>
      <c r="D3234" s="823"/>
      <c r="E3234" s="823"/>
      <c r="F3234" s="823"/>
      <c r="G3234" s="823"/>
      <c r="H3234" s="823"/>
      <c r="I3234" s="823"/>
      <c r="J3234" s="823"/>
      <c r="K3234" s="823"/>
      <c r="L3234" s="823"/>
    </row>
    <row r="3235" spans="2:12" s="801" customFormat="1">
      <c r="B3235" s="823"/>
      <c r="C3235" s="823"/>
      <c r="D3235" s="823"/>
      <c r="E3235" s="823"/>
      <c r="F3235" s="823"/>
      <c r="G3235" s="823"/>
      <c r="H3235" s="823"/>
      <c r="I3235" s="823"/>
      <c r="J3235" s="823"/>
      <c r="K3235" s="823"/>
      <c r="L3235" s="823"/>
    </row>
    <row r="3236" spans="2:12" s="801" customFormat="1">
      <c r="B3236" s="823"/>
      <c r="C3236" s="823"/>
      <c r="D3236" s="823"/>
      <c r="E3236" s="823"/>
      <c r="F3236" s="823"/>
      <c r="G3236" s="823"/>
      <c r="H3236" s="823"/>
      <c r="I3236" s="823"/>
      <c r="J3236" s="823"/>
      <c r="K3236" s="823"/>
      <c r="L3236" s="823"/>
    </row>
    <row r="3237" spans="2:12" s="801" customFormat="1">
      <c r="B3237" s="823"/>
      <c r="C3237" s="823"/>
      <c r="D3237" s="823"/>
      <c r="E3237" s="823"/>
      <c r="F3237" s="823"/>
      <c r="G3237" s="823"/>
      <c r="H3237" s="823"/>
      <c r="I3237" s="823"/>
      <c r="J3237" s="823"/>
      <c r="K3237" s="823"/>
      <c r="L3237" s="823"/>
    </row>
    <row r="3238" spans="2:12" s="801" customFormat="1">
      <c r="B3238" s="823"/>
      <c r="C3238" s="823"/>
      <c r="D3238" s="823"/>
      <c r="E3238" s="823"/>
      <c r="F3238" s="823"/>
      <c r="G3238" s="823"/>
      <c r="H3238" s="823"/>
      <c r="I3238" s="823"/>
      <c r="J3238" s="823"/>
      <c r="K3238" s="823"/>
      <c r="L3238" s="823"/>
    </row>
    <row r="3239" spans="2:12" s="801" customFormat="1">
      <c r="B3239" s="823"/>
      <c r="C3239" s="823"/>
      <c r="D3239" s="823"/>
      <c r="E3239" s="823"/>
      <c r="F3239" s="823"/>
      <c r="G3239" s="823"/>
      <c r="H3239" s="823"/>
      <c r="I3239" s="823"/>
      <c r="J3239" s="823"/>
      <c r="K3239" s="823"/>
      <c r="L3239" s="823"/>
    </row>
    <row r="3240" spans="2:12" s="801" customFormat="1">
      <c r="B3240" s="823"/>
      <c r="C3240" s="823"/>
      <c r="D3240" s="823"/>
      <c r="E3240" s="823"/>
      <c r="F3240" s="823"/>
      <c r="G3240" s="823"/>
      <c r="H3240" s="823"/>
      <c r="I3240" s="823"/>
      <c r="J3240" s="823"/>
      <c r="K3240" s="823"/>
      <c r="L3240" s="823"/>
    </row>
    <row r="3241" spans="2:12" s="801" customFormat="1">
      <c r="B3241" s="823"/>
      <c r="C3241" s="823"/>
      <c r="D3241" s="823"/>
      <c r="E3241" s="823"/>
      <c r="F3241" s="823"/>
      <c r="G3241" s="823"/>
      <c r="H3241" s="823"/>
      <c r="I3241" s="823"/>
      <c r="J3241" s="823"/>
      <c r="K3241" s="823"/>
      <c r="L3241" s="823"/>
    </row>
    <row r="3242" spans="2:12" s="801" customFormat="1">
      <c r="B3242" s="823"/>
      <c r="C3242" s="823"/>
      <c r="D3242" s="823"/>
      <c r="E3242" s="823"/>
      <c r="F3242" s="823"/>
      <c r="G3242" s="823"/>
      <c r="H3242" s="823"/>
      <c r="I3242" s="823"/>
      <c r="J3242" s="823"/>
      <c r="K3242" s="823"/>
      <c r="L3242" s="823"/>
    </row>
    <row r="3243" spans="2:12" s="801" customFormat="1">
      <c r="B3243" s="823"/>
      <c r="C3243" s="823"/>
      <c r="D3243" s="823"/>
      <c r="E3243" s="823"/>
      <c r="F3243" s="823"/>
      <c r="G3243" s="823"/>
      <c r="H3243" s="823"/>
      <c r="I3243" s="823"/>
      <c r="J3243" s="823"/>
      <c r="K3243" s="823"/>
      <c r="L3243" s="823"/>
    </row>
    <row r="3244" spans="2:12" s="801" customFormat="1">
      <c r="B3244" s="823"/>
      <c r="C3244" s="823"/>
      <c r="D3244" s="823"/>
      <c r="E3244" s="823"/>
      <c r="F3244" s="823"/>
      <c r="G3244" s="823"/>
      <c r="H3244" s="823"/>
      <c r="I3244" s="823"/>
      <c r="J3244" s="823"/>
      <c r="K3244" s="823"/>
      <c r="L3244" s="823"/>
    </row>
    <row r="3245" spans="2:12" s="801" customFormat="1">
      <c r="B3245" s="823"/>
      <c r="C3245" s="823"/>
      <c r="D3245" s="823"/>
      <c r="E3245" s="823"/>
      <c r="F3245" s="823"/>
      <c r="G3245" s="823"/>
      <c r="H3245" s="823"/>
      <c r="I3245" s="823"/>
      <c r="J3245" s="823"/>
      <c r="K3245" s="823"/>
      <c r="L3245" s="823"/>
    </row>
    <row r="3246" spans="2:12" s="801" customFormat="1">
      <c r="B3246" s="823"/>
      <c r="C3246" s="823"/>
      <c r="D3246" s="823"/>
      <c r="E3246" s="823"/>
      <c r="F3246" s="823"/>
      <c r="G3246" s="823"/>
      <c r="H3246" s="823"/>
      <c r="I3246" s="823"/>
      <c r="J3246" s="823"/>
      <c r="K3246" s="823"/>
      <c r="L3246" s="823"/>
    </row>
    <row r="3247" spans="2:12" s="801" customFormat="1">
      <c r="B3247" s="823"/>
      <c r="C3247" s="823"/>
      <c r="D3247" s="823"/>
      <c r="E3247" s="823"/>
      <c r="F3247" s="823"/>
      <c r="G3247" s="823"/>
      <c r="H3247" s="823"/>
      <c r="I3247" s="823"/>
      <c r="J3247" s="823"/>
      <c r="K3247" s="823"/>
      <c r="L3247" s="823"/>
    </row>
    <row r="3248" spans="2:12" s="801" customFormat="1">
      <c r="B3248" s="823"/>
      <c r="C3248" s="823"/>
      <c r="D3248" s="823"/>
      <c r="E3248" s="823"/>
      <c r="F3248" s="823"/>
      <c r="G3248" s="823"/>
      <c r="H3248" s="823"/>
      <c r="I3248" s="823"/>
      <c r="J3248" s="823"/>
      <c r="K3248" s="823"/>
      <c r="L3248" s="823"/>
    </row>
    <row r="3249" spans="2:12" s="801" customFormat="1">
      <c r="B3249" s="823"/>
      <c r="C3249" s="823"/>
      <c r="D3249" s="823"/>
      <c r="E3249" s="823"/>
      <c r="F3249" s="823"/>
      <c r="G3249" s="823"/>
      <c r="H3249" s="823"/>
      <c r="I3249" s="823"/>
      <c r="J3249" s="823"/>
      <c r="K3249" s="823"/>
      <c r="L3249" s="823"/>
    </row>
    <row r="3250" spans="2:12" s="801" customFormat="1">
      <c r="B3250" s="823"/>
      <c r="C3250" s="823"/>
      <c r="D3250" s="823"/>
      <c r="E3250" s="823"/>
      <c r="F3250" s="823"/>
      <c r="G3250" s="823"/>
      <c r="H3250" s="823"/>
      <c r="I3250" s="823"/>
      <c r="J3250" s="823"/>
      <c r="K3250" s="823"/>
      <c r="L3250" s="823"/>
    </row>
    <row r="3251" spans="2:12" s="801" customFormat="1">
      <c r="B3251" s="823"/>
      <c r="C3251" s="823"/>
      <c r="D3251" s="823"/>
      <c r="E3251" s="823"/>
      <c r="F3251" s="823"/>
      <c r="G3251" s="823"/>
      <c r="H3251" s="823"/>
      <c r="I3251" s="823"/>
      <c r="J3251" s="823"/>
      <c r="K3251" s="823"/>
      <c r="L3251" s="823"/>
    </row>
    <row r="3252" spans="2:12" s="801" customFormat="1">
      <c r="B3252" s="823"/>
      <c r="C3252" s="823"/>
      <c r="D3252" s="823"/>
      <c r="E3252" s="823"/>
      <c r="F3252" s="823"/>
      <c r="G3252" s="823"/>
      <c r="H3252" s="823"/>
      <c r="I3252" s="823"/>
      <c r="J3252" s="823"/>
      <c r="K3252" s="823"/>
      <c r="L3252" s="823"/>
    </row>
    <row r="3253" spans="2:12" s="801" customFormat="1">
      <c r="B3253" s="823"/>
      <c r="C3253" s="823"/>
      <c r="D3253" s="823"/>
      <c r="E3253" s="823"/>
      <c r="F3253" s="823"/>
      <c r="G3253" s="823"/>
      <c r="H3253" s="823"/>
      <c r="I3253" s="823"/>
      <c r="J3253" s="823"/>
      <c r="K3253" s="823"/>
      <c r="L3253" s="823"/>
    </row>
    <row r="3254" spans="2:12" s="801" customFormat="1">
      <c r="B3254" s="823"/>
      <c r="C3254" s="823"/>
      <c r="D3254" s="823"/>
      <c r="E3254" s="823"/>
      <c r="F3254" s="823"/>
      <c r="G3254" s="823"/>
      <c r="H3254" s="823"/>
      <c r="I3254" s="823"/>
      <c r="J3254" s="823"/>
      <c r="K3254" s="823"/>
      <c r="L3254" s="823"/>
    </row>
    <row r="3255" spans="2:12" s="801" customFormat="1">
      <c r="B3255" s="823"/>
      <c r="C3255" s="823"/>
      <c r="D3255" s="823"/>
      <c r="E3255" s="823"/>
      <c r="F3255" s="823"/>
      <c r="G3255" s="823"/>
      <c r="H3255" s="823"/>
      <c r="I3255" s="823"/>
      <c r="J3255" s="823"/>
      <c r="K3255" s="823"/>
      <c r="L3255" s="823"/>
    </row>
    <row r="3256" spans="2:12" s="801" customFormat="1">
      <c r="B3256" s="823"/>
      <c r="C3256" s="823"/>
      <c r="D3256" s="823"/>
      <c r="E3256" s="823"/>
      <c r="F3256" s="823"/>
      <c r="G3256" s="823"/>
      <c r="H3256" s="823"/>
      <c r="I3256" s="823"/>
      <c r="J3256" s="823"/>
      <c r="K3256" s="823"/>
      <c r="L3256" s="823"/>
    </row>
    <row r="3257" spans="2:12" s="801" customFormat="1">
      <c r="B3257" s="823"/>
      <c r="C3257" s="823"/>
      <c r="D3257" s="823"/>
      <c r="E3257" s="823"/>
      <c r="F3257" s="823"/>
      <c r="G3257" s="823"/>
      <c r="H3257" s="823"/>
      <c r="I3257" s="823"/>
      <c r="J3257" s="823"/>
      <c r="K3257" s="823"/>
      <c r="L3257" s="823"/>
    </row>
    <row r="3258" spans="2:12" s="801" customFormat="1">
      <c r="B3258" s="823"/>
      <c r="C3258" s="823"/>
      <c r="D3258" s="823"/>
      <c r="E3258" s="823"/>
      <c r="F3258" s="823"/>
      <c r="G3258" s="823"/>
      <c r="H3258" s="823"/>
      <c r="I3258" s="823"/>
      <c r="J3258" s="823"/>
      <c r="K3258" s="823"/>
      <c r="L3258" s="823"/>
    </row>
    <row r="3259" spans="2:12" s="801" customFormat="1">
      <c r="B3259" s="823"/>
      <c r="C3259" s="823"/>
      <c r="D3259" s="823"/>
      <c r="E3259" s="823"/>
      <c r="F3259" s="823"/>
      <c r="G3259" s="823"/>
      <c r="H3259" s="823"/>
      <c r="I3259" s="823"/>
      <c r="J3259" s="823"/>
      <c r="K3259" s="823"/>
      <c r="L3259" s="823"/>
    </row>
    <row r="3260" spans="2:12" s="801" customFormat="1">
      <c r="B3260" s="823"/>
      <c r="C3260" s="823"/>
      <c r="D3260" s="823"/>
      <c r="E3260" s="823"/>
      <c r="F3260" s="823"/>
      <c r="G3260" s="823"/>
      <c r="H3260" s="823"/>
      <c r="I3260" s="823"/>
      <c r="J3260" s="823"/>
      <c r="K3260" s="823"/>
      <c r="L3260" s="823"/>
    </row>
    <row r="3261" spans="2:12" s="801" customFormat="1">
      <c r="B3261" s="823"/>
      <c r="C3261" s="823"/>
      <c r="D3261" s="823"/>
      <c r="E3261" s="823"/>
      <c r="F3261" s="823"/>
      <c r="G3261" s="823"/>
      <c r="H3261" s="823"/>
      <c r="I3261" s="823"/>
      <c r="J3261" s="823"/>
      <c r="K3261" s="823"/>
      <c r="L3261" s="823"/>
    </row>
    <row r="3262" spans="2:12" s="801" customFormat="1">
      <c r="B3262" s="823"/>
      <c r="C3262" s="823"/>
      <c r="D3262" s="823"/>
      <c r="E3262" s="823"/>
      <c r="F3262" s="823"/>
      <c r="G3262" s="823"/>
      <c r="H3262" s="823"/>
      <c r="I3262" s="823"/>
      <c r="J3262" s="823"/>
      <c r="K3262" s="823"/>
      <c r="L3262" s="823"/>
    </row>
    <row r="3263" spans="2:12" s="801" customFormat="1">
      <c r="B3263" s="823"/>
      <c r="C3263" s="823"/>
      <c r="D3263" s="823"/>
      <c r="E3263" s="823"/>
      <c r="F3263" s="823"/>
      <c r="G3263" s="823"/>
      <c r="H3263" s="823"/>
      <c r="I3263" s="823"/>
      <c r="J3263" s="823"/>
      <c r="K3263" s="823"/>
      <c r="L3263" s="823"/>
    </row>
    <row r="3264" spans="2:12" s="801" customFormat="1">
      <c r="B3264" s="823"/>
      <c r="C3264" s="823"/>
      <c r="D3264" s="823"/>
      <c r="E3264" s="823"/>
      <c r="F3264" s="823"/>
      <c r="G3264" s="823"/>
      <c r="H3264" s="823"/>
      <c r="I3264" s="823"/>
      <c r="J3264" s="823"/>
      <c r="K3264" s="823"/>
      <c r="L3264" s="823"/>
    </row>
    <row r="3265" spans="2:12" s="801" customFormat="1">
      <c r="B3265" s="823"/>
      <c r="C3265" s="823"/>
      <c r="D3265" s="823"/>
      <c r="E3265" s="823"/>
      <c r="F3265" s="823"/>
      <c r="G3265" s="823"/>
      <c r="H3265" s="823"/>
      <c r="I3265" s="823"/>
      <c r="J3265" s="823"/>
      <c r="K3265" s="823"/>
      <c r="L3265" s="823"/>
    </row>
    <row r="3266" spans="2:12" s="801" customFormat="1">
      <c r="B3266" s="823"/>
      <c r="C3266" s="823"/>
      <c r="D3266" s="823"/>
      <c r="E3266" s="823"/>
      <c r="F3266" s="823"/>
      <c r="G3266" s="823"/>
      <c r="H3266" s="823"/>
      <c r="I3266" s="823"/>
      <c r="J3266" s="823"/>
      <c r="K3266" s="823"/>
      <c r="L3266" s="823"/>
    </row>
    <row r="3267" spans="2:12" s="801" customFormat="1">
      <c r="B3267" s="823"/>
      <c r="C3267" s="823"/>
      <c r="D3267" s="823"/>
      <c r="E3267" s="823"/>
      <c r="F3267" s="823"/>
      <c r="G3267" s="823"/>
      <c r="H3267" s="823"/>
      <c r="I3267" s="823"/>
      <c r="J3267" s="823"/>
      <c r="K3267" s="823"/>
      <c r="L3267" s="823"/>
    </row>
    <row r="3268" spans="2:12" s="801" customFormat="1">
      <c r="B3268" s="823"/>
      <c r="C3268" s="823"/>
      <c r="D3268" s="823"/>
      <c r="E3268" s="823"/>
      <c r="F3268" s="823"/>
      <c r="G3268" s="823"/>
      <c r="H3268" s="823"/>
      <c r="I3268" s="823"/>
      <c r="J3268" s="823"/>
      <c r="K3268" s="823"/>
      <c r="L3268" s="823"/>
    </row>
    <row r="3269" spans="2:12" s="801" customFormat="1">
      <c r="B3269" s="823"/>
      <c r="C3269" s="823"/>
      <c r="D3269" s="823"/>
      <c r="E3269" s="823"/>
      <c r="F3269" s="823"/>
      <c r="G3269" s="823"/>
      <c r="H3269" s="823"/>
      <c r="I3269" s="823"/>
      <c r="J3269" s="823"/>
      <c r="K3269" s="823"/>
      <c r="L3269" s="823"/>
    </row>
    <row r="3270" spans="2:12" s="801" customFormat="1">
      <c r="B3270" s="823"/>
      <c r="C3270" s="823"/>
      <c r="D3270" s="823"/>
      <c r="E3270" s="823"/>
      <c r="F3270" s="823"/>
      <c r="G3270" s="823"/>
      <c r="H3270" s="823"/>
      <c r="I3270" s="823"/>
      <c r="J3270" s="823"/>
      <c r="K3270" s="823"/>
      <c r="L3270" s="823"/>
    </row>
    <row r="3271" spans="2:12" s="801" customFormat="1">
      <c r="B3271" s="823"/>
      <c r="C3271" s="823"/>
      <c r="D3271" s="823"/>
      <c r="E3271" s="823"/>
      <c r="F3271" s="823"/>
      <c r="G3271" s="823"/>
      <c r="H3271" s="823"/>
      <c r="I3271" s="823"/>
      <c r="J3271" s="823"/>
      <c r="K3271" s="823"/>
      <c r="L3271" s="823"/>
    </row>
    <row r="3272" spans="2:12" s="801" customFormat="1">
      <c r="B3272" s="823"/>
      <c r="C3272" s="823"/>
      <c r="D3272" s="823"/>
      <c r="E3272" s="823"/>
      <c r="F3272" s="823"/>
      <c r="G3272" s="823"/>
      <c r="H3272" s="823"/>
      <c r="I3272" s="823"/>
      <c r="J3272" s="823"/>
      <c r="K3272" s="823"/>
      <c r="L3272" s="823"/>
    </row>
    <row r="3273" spans="2:12" s="801" customFormat="1">
      <c r="B3273" s="823"/>
      <c r="C3273" s="823"/>
      <c r="D3273" s="823"/>
      <c r="E3273" s="823"/>
      <c r="F3273" s="823"/>
      <c r="G3273" s="823"/>
      <c r="H3273" s="823"/>
      <c r="I3273" s="823"/>
      <c r="J3273" s="823"/>
      <c r="K3273" s="823"/>
      <c r="L3273" s="823"/>
    </row>
    <row r="3274" spans="2:12" s="801" customFormat="1">
      <c r="B3274" s="823"/>
      <c r="C3274" s="823"/>
      <c r="D3274" s="823"/>
      <c r="E3274" s="823"/>
      <c r="F3274" s="823"/>
      <c r="G3274" s="823"/>
      <c r="H3274" s="823"/>
      <c r="I3274" s="823"/>
      <c r="J3274" s="823"/>
      <c r="K3274" s="823"/>
      <c r="L3274" s="823"/>
    </row>
    <row r="3275" spans="2:12" s="801" customFormat="1">
      <c r="B3275" s="823"/>
      <c r="C3275" s="823"/>
      <c r="D3275" s="823"/>
      <c r="E3275" s="823"/>
      <c r="F3275" s="823"/>
      <c r="G3275" s="823"/>
      <c r="H3275" s="823"/>
      <c r="I3275" s="823"/>
      <c r="J3275" s="823"/>
      <c r="K3275" s="823"/>
      <c r="L3275" s="823"/>
    </row>
    <row r="3276" spans="2:12" s="801" customFormat="1">
      <c r="B3276" s="823"/>
      <c r="C3276" s="823"/>
      <c r="D3276" s="823"/>
      <c r="E3276" s="823"/>
      <c r="F3276" s="823"/>
      <c r="G3276" s="823"/>
      <c r="H3276" s="823"/>
      <c r="I3276" s="823"/>
      <c r="J3276" s="823"/>
      <c r="K3276" s="823"/>
      <c r="L3276" s="823"/>
    </row>
    <row r="3277" spans="2:12" s="801" customFormat="1">
      <c r="B3277" s="823"/>
      <c r="C3277" s="823"/>
      <c r="D3277" s="823"/>
      <c r="E3277" s="823"/>
      <c r="F3277" s="823"/>
      <c r="G3277" s="823"/>
      <c r="H3277" s="823"/>
      <c r="I3277" s="823"/>
      <c r="J3277" s="823"/>
      <c r="K3277" s="823"/>
      <c r="L3277" s="823"/>
    </row>
    <row r="3278" spans="2:12" s="801" customFormat="1">
      <c r="B3278" s="823"/>
      <c r="C3278" s="823"/>
      <c r="D3278" s="823"/>
      <c r="E3278" s="823"/>
      <c r="F3278" s="823"/>
      <c r="G3278" s="823"/>
      <c r="H3278" s="823"/>
      <c r="I3278" s="823"/>
      <c r="J3278" s="823"/>
      <c r="K3278" s="823"/>
      <c r="L3278" s="823"/>
    </row>
    <row r="3279" spans="2:12" s="801" customFormat="1">
      <c r="B3279" s="823"/>
      <c r="C3279" s="823"/>
      <c r="D3279" s="823"/>
      <c r="E3279" s="823"/>
      <c r="F3279" s="823"/>
      <c r="G3279" s="823"/>
      <c r="H3279" s="823"/>
      <c r="I3279" s="823"/>
      <c r="J3279" s="823"/>
      <c r="K3279" s="823"/>
      <c r="L3279" s="823"/>
    </row>
    <row r="3280" spans="2:12" s="801" customFormat="1">
      <c r="B3280" s="823"/>
      <c r="C3280" s="823"/>
      <c r="D3280" s="823"/>
      <c r="E3280" s="823"/>
      <c r="F3280" s="823"/>
      <c r="G3280" s="823"/>
      <c r="H3280" s="823"/>
      <c r="I3280" s="823"/>
      <c r="J3280" s="823"/>
      <c r="K3280" s="823"/>
      <c r="L3280" s="823"/>
    </row>
    <row r="3281" spans="2:12" s="801" customFormat="1">
      <c r="B3281" s="823"/>
      <c r="C3281" s="823"/>
      <c r="D3281" s="823"/>
      <c r="E3281" s="823"/>
      <c r="F3281" s="823"/>
      <c r="G3281" s="823"/>
      <c r="H3281" s="823"/>
      <c r="I3281" s="823"/>
      <c r="J3281" s="823"/>
      <c r="K3281" s="823"/>
      <c r="L3281" s="823"/>
    </row>
    <row r="3282" spans="2:12" s="801" customFormat="1">
      <c r="B3282" s="823"/>
      <c r="C3282" s="823"/>
      <c r="D3282" s="823"/>
      <c r="E3282" s="823"/>
      <c r="F3282" s="823"/>
      <c r="G3282" s="823"/>
      <c r="H3282" s="823"/>
      <c r="I3282" s="823"/>
      <c r="J3282" s="823"/>
      <c r="K3282" s="823"/>
      <c r="L3282" s="823"/>
    </row>
    <row r="3283" spans="2:12" s="801" customFormat="1">
      <c r="B3283" s="823"/>
      <c r="C3283" s="823"/>
      <c r="D3283" s="823"/>
      <c r="E3283" s="823"/>
      <c r="F3283" s="823"/>
      <c r="G3283" s="823"/>
      <c r="H3283" s="823"/>
      <c r="I3283" s="823"/>
      <c r="J3283" s="823"/>
      <c r="K3283" s="823"/>
      <c r="L3283" s="823"/>
    </row>
    <row r="3284" spans="2:12" s="801" customFormat="1">
      <c r="B3284" s="823"/>
      <c r="C3284" s="823"/>
      <c r="D3284" s="823"/>
      <c r="E3284" s="823"/>
      <c r="F3284" s="823"/>
      <c r="G3284" s="823"/>
      <c r="H3284" s="823"/>
      <c r="I3284" s="823"/>
      <c r="J3284" s="823"/>
      <c r="K3284" s="823"/>
      <c r="L3284" s="823"/>
    </row>
    <row r="3285" spans="2:12" s="801" customFormat="1">
      <c r="B3285" s="823"/>
      <c r="C3285" s="823"/>
      <c r="D3285" s="823"/>
      <c r="E3285" s="823"/>
      <c r="F3285" s="823"/>
      <c r="G3285" s="823"/>
      <c r="H3285" s="823"/>
      <c r="I3285" s="823"/>
      <c r="J3285" s="823"/>
      <c r="K3285" s="823"/>
      <c r="L3285" s="823"/>
    </row>
    <row r="3286" spans="2:12" s="801" customFormat="1">
      <c r="B3286" s="823"/>
      <c r="C3286" s="823"/>
      <c r="D3286" s="823"/>
      <c r="E3286" s="823"/>
      <c r="F3286" s="823"/>
      <c r="G3286" s="823"/>
      <c r="H3286" s="823"/>
      <c r="I3286" s="823"/>
      <c r="J3286" s="823"/>
      <c r="K3286" s="823"/>
      <c r="L3286" s="823"/>
    </row>
    <row r="3287" spans="2:12" s="801" customFormat="1">
      <c r="B3287" s="823"/>
      <c r="C3287" s="823"/>
      <c r="D3287" s="823"/>
      <c r="E3287" s="823"/>
      <c r="F3287" s="823"/>
      <c r="G3287" s="823"/>
      <c r="H3287" s="823"/>
      <c r="I3287" s="823"/>
      <c r="J3287" s="823"/>
      <c r="K3287" s="823"/>
      <c r="L3287" s="823"/>
    </row>
    <row r="3288" spans="2:12" s="801" customFormat="1">
      <c r="B3288" s="823"/>
      <c r="C3288" s="823"/>
      <c r="D3288" s="823"/>
      <c r="E3288" s="823"/>
      <c r="F3288" s="823"/>
      <c r="G3288" s="823"/>
      <c r="H3288" s="823"/>
      <c r="I3288" s="823"/>
      <c r="J3288" s="823"/>
      <c r="K3288" s="823"/>
      <c r="L3288" s="823"/>
    </row>
    <row r="3289" spans="2:12" s="801" customFormat="1">
      <c r="B3289" s="823"/>
      <c r="C3289" s="823"/>
      <c r="D3289" s="823"/>
      <c r="E3289" s="823"/>
      <c r="F3289" s="823"/>
      <c r="G3289" s="823"/>
      <c r="H3289" s="823"/>
      <c r="I3289" s="823"/>
      <c r="J3289" s="823"/>
      <c r="K3289" s="823"/>
      <c r="L3289" s="823"/>
    </row>
    <row r="3290" spans="2:12" s="801" customFormat="1">
      <c r="B3290" s="823"/>
      <c r="C3290" s="823"/>
      <c r="D3290" s="823"/>
      <c r="E3290" s="823"/>
      <c r="F3290" s="823"/>
      <c r="G3290" s="823"/>
      <c r="H3290" s="823"/>
      <c r="I3290" s="823"/>
      <c r="J3290" s="823"/>
      <c r="K3290" s="823"/>
      <c r="L3290" s="823"/>
    </row>
    <row r="3291" spans="2:12" s="801" customFormat="1">
      <c r="B3291" s="823"/>
      <c r="C3291" s="823"/>
      <c r="D3291" s="823"/>
      <c r="E3291" s="823"/>
      <c r="F3291" s="823"/>
      <c r="G3291" s="823"/>
      <c r="H3291" s="823"/>
      <c r="I3291" s="823"/>
      <c r="J3291" s="823"/>
      <c r="K3291" s="823"/>
      <c r="L3291" s="823"/>
    </row>
    <row r="3292" spans="2:12" s="801" customFormat="1">
      <c r="B3292" s="823"/>
      <c r="C3292" s="823"/>
      <c r="D3292" s="823"/>
      <c r="E3292" s="823"/>
      <c r="F3292" s="823"/>
      <c r="G3292" s="823"/>
      <c r="H3292" s="823"/>
      <c r="I3292" s="823"/>
      <c r="J3292" s="823"/>
      <c r="K3292" s="823"/>
      <c r="L3292" s="823"/>
    </row>
    <row r="3293" spans="2:12" s="801" customFormat="1">
      <c r="B3293" s="823"/>
      <c r="C3293" s="823"/>
      <c r="D3293" s="823"/>
      <c r="E3293" s="823"/>
      <c r="F3293" s="823"/>
      <c r="G3293" s="823"/>
      <c r="H3293" s="823"/>
      <c r="I3293" s="823"/>
      <c r="J3293" s="823"/>
      <c r="K3293" s="823"/>
      <c r="L3293" s="823"/>
    </row>
    <row r="3294" spans="2:12" s="801" customFormat="1">
      <c r="B3294" s="823"/>
      <c r="C3294" s="823"/>
      <c r="D3294" s="823"/>
      <c r="E3294" s="823"/>
      <c r="F3294" s="823"/>
      <c r="G3294" s="823"/>
      <c r="H3294" s="823"/>
      <c r="I3294" s="823"/>
      <c r="J3294" s="823"/>
      <c r="K3294" s="823"/>
      <c r="L3294" s="823"/>
    </row>
    <row r="3295" spans="2:12" s="801" customFormat="1">
      <c r="B3295" s="823"/>
      <c r="C3295" s="823"/>
      <c r="D3295" s="823"/>
      <c r="E3295" s="823"/>
      <c r="F3295" s="823"/>
      <c r="G3295" s="823"/>
      <c r="H3295" s="823"/>
      <c r="I3295" s="823"/>
      <c r="J3295" s="823"/>
      <c r="K3295" s="823"/>
      <c r="L3295" s="823"/>
    </row>
    <row r="3296" spans="2:12" s="801" customFormat="1">
      <c r="B3296" s="823"/>
      <c r="C3296" s="823"/>
      <c r="D3296" s="823"/>
      <c r="E3296" s="823"/>
      <c r="F3296" s="823"/>
      <c r="G3296" s="823"/>
      <c r="H3296" s="823"/>
      <c r="I3296" s="823"/>
      <c r="J3296" s="823"/>
      <c r="K3296" s="823"/>
      <c r="L3296" s="823"/>
    </row>
    <row r="3297" spans="2:12" s="801" customFormat="1">
      <c r="B3297" s="823"/>
      <c r="C3297" s="823"/>
      <c r="D3297" s="823"/>
      <c r="E3297" s="823"/>
      <c r="F3297" s="823"/>
      <c r="G3297" s="823"/>
      <c r="H3297" s="823"/>
      <c r="I3297" s="823"/>
      <c r="J3297" s="823"/>
      <c r="K3297" s="823"/>
      <c r="L3297" s="823"/>
    </row>
    <row r="3298" spans="2:12" s="801" customFormat="1">
      <c r="B3298" s="823"/>
      <c r="C3298" s="823"/>
      <c r="D3298" s="823"/>
      <c r="E3298" s="823"/>
      <c r="F3298" s="823"/>
      <c r="G3298" s="823"/>
      <c r="H3298" s="823"/>
      <c r="I3298" s="823"/>
      <c r="J3298" s="823"/>
      <c r="K3298" s="823"/>
      <c r="L3298" s="823"/>
    </row>
    <row r="3299" spans="2:12" s="801" customFormat="1">
      <c r="B3299" s="823"/>
      <c r="C3299" s="823"/>
      <c r="D3299" s="823"/>
      <c r="E3299" s="823"/>
      <c r="F3299" s="823"/>
      <c r="G3299" s="823"/>
      <c r="H3299" s="823"/>
      <c r="I3299" s="823"/>
      <c r="J3299" s="823"/>
      <c r="K3299" s="823"/>
      <c r="L3299" s="823"/>
    </row>
    <row r="3300" spans="2:12" s="801" customFormat="1">
      <c r="B3300" s="823"/>
      <c r="C3300" s="823"/>
      <c r="D3300" s="823"/>
      <c r="E3300" s="823"/>
      <c r="F3300" s="823"/>
      <c r="G3300" s="823"/>
      <c r="H3300" s="823"/>
      <c r="I3300" s="823"/>
      <c r="J3300" s="823"/>
      <c r="K3300" s="823"/>
      <c r="L3300" s="823"/>
    </row>
    <row r="3301" spans="2:12" s="801" customFormat="1">
      <c r="B3301" s="823"/>
      <c r="C3301" s="823"/>
      <c r="D3301" s="823"/>
      <c r="E3301" s="823"/>
      <c r="F3301" s="823"/>
      <c r="G3301" s="823"/>
      <c r="H3301" s="823"/>
      <c r="I3301" s="823"/>
      <c r="J3301" s="823"/>
      <c r="K3301" s="823"/>
      <c r="L3301" s="823"/>
    </row>
    <row r="3302" spans="2:12" s="801" customFormat="1">
      <c r="B3302" s="823"/>
      <c r="C3302" s="823"/>
      <c r="D3302" s="823"/>
      <c r="E3302" s="823"/>
      <c r="F3302" s="823"/>
      <c r="G3302" s="823"/>
      <c r="H3302" s="823"/>
      <c r="I3302" s="823"/>
      <c r="J3302" s="823"/>
      <c r="K3302" s="823"/>
      <c r="L3302" s="823"/>
    </row>
    <row r="3303" spans="2:12" s="801" customFormat="1">
      <c r="B3303" s="823"/>
      <c r="C3303" s="823"/>
      <c r="D3303" s="823"/>
      <c r="E3303" s="823"/>
      <c r="F3303" s="823"/>
      <c r="G3303" s="823"/>
      <c r="H3303" s="823"/>
      <c r="I3303" s="823"/>
      <c r="J3303" s="823"/>
      <c r="K3303" s="823"/>
      <c r="L3303" s="823"/>
    </row>
    <row r="3304" spans="2:12" s="801" customFormat="1">
      <c r="B3304" s="823"/>
      <c r="C3304" s="823"/>
      <c r="D3304" s="823"/>
      <c r="E3304" s="823"/>
      <c r="F3304" s="823"/>
      <c r="G3304" s="823"/>
      <c r="H3304" s="823"/>
      <c r="I3304" s="823"/>
      <c r="J3304" s="823"/>
      <c r="K3304" s="823"/>
      <c r="L3304" s="823"/>
    </row>
    <row r="3305" spans="2:12" s="801" customFormat="1">
      <c r="B3305" s="823"/>
      <c r="C3305" s="823"/>
      <c r="D3305" s="823"/>
      <c r="E3305" s="823"/>
      <c r="F3305" s="823"/>
      <c r="G3305" s="823"/>
      <c r="H3305" s="823"/>
      <c r="I3305" s="823"/>
      <c r="J3305" s="823"/>
      <c r="K3305" s="823"/>
      <c r="L3305" s="823"/>
    </row>
    <row r="3306" spans="2:12" s="801" customFormat="1">
      <c r="B3306" s="823"/>
      <c r="C3306" s="823"/>
      <c r="D3306" s="823"/>
      <c r="E3306" s="823"/>
      <c r="F3306" s="823"/>
      <c r="G3306" s="823"/>
      <c r="H3306" s="823"/>
      <c r="I3306" s="823"/>
      <c r="J3306" s="823"/>
      <c r="K3306" s="823"/>
      <c r="L3306" s="823"/>
    </row>
    <row r="3307" spans="2:12" s="801" customFormat="1">
      <c r="B3307" s="823"/>
      <c r="C3307" s="823"/>
      <c r="D3307" s="823"/>
      <c r="E3307" s="823"/>
      <c r="F3307" s="823"/>
      <c r="G3307" s="823"/>
      <c r="H3307" s="823"/>
      <c r="I3307" s="823"/>
      <c r="J3307" s="823"/>
      <c r="K3307" s="823"/>
      <c r="L3307" s="823"/>
    </row>
    <row r="3308" spans="2:12" s="801" customFormat="1">
      <c r="B3308" s="823"/>
      <c r="C3308" s="823"/>
      <c r="D3308" s="823"/>
      <c r="E3308" s="823"/>
      <c r="F3308" s="823"/>
      <c r="G3308" s="823"/>
      <c r="H3308" s="823"/>
      <c r="I3308" s="823"/>
      <c r="J3308" s="823"/>
      <c r="K3308" s="823"/>
      <c r="L3308" s="823"/>
    </row>
    <row r="3309" spans="2:12" s="801" customFormat="1">
      <c r="B3309" s="823"/>
      <c r="C3309" s="823"/>
      <c r="D3309" s="823"/>
      <c r="E3309" s="823"/>
      <c r="F3309" s="823"/>
      <c r="G3309" s="823"/>
      <c r="H3309" s="823"/>
      <c r="I3309" s="823"/>
      <c r="J3309" s="823"/>
      <c r="K3309" s="823"/>
      <c r="L3309" s="823"/>
    </row>
    <row r="3310" spans="2:12" s="801" customFormat="1">
      <c r="B3310" s="823"/>
      <c r="C3310" s="823"/>
      <c r="D3310" s="823"/>
      <c r="E3310" s="823"/>
      <c r="F3310" s="823"/>
      <c r="G3310" s="823"/>
      <c r="H3310" s="823"/>
      <c r="I3310" s="823"/>
      <c r="J3310" s="823"/>
      <c r="K3310" s="823"/>
      <c r="L3310" s="823"/>
    </row>
    <row r="3311" spans="2:12" s="801" customFormat="1">
      <c r="B3311" s="823"/>
      <c r="C3311" s="823"/>
      <c r="D3311" s="823"/>
      <c r="E3311" s="823"/>
      <c r="F3311" s="823"/>
      <c r="G3311" s="823"/>
      <c r="H3311" s="823"/>
      <c r="I3311" s="823"/>
      <c r="J3311" s="823"/>
      <c r="K3311" s="823"/>
      <c r="L3311" s="823"/>
    </row>
    <row r="3312" spans="2:12" s="801" customFormat="1">
      <c r="B3312" s="823"/>
      <c r="C3312" s="823"/>
      <c r="D3312" s="823"/>
      <c r="E3312" s="823"/>
      <c r="F3312" s="823"/>
      <c r="G3312" s="823"/>
      <c r="H3312" s="823"/>
      <c r="I3312" s="823"/>
      <c r="J3312" s="823"/>
      <c r="K3312" s="823"/>
      <c r="L3312" s="823"/>
    </row>
    <row r="3313" spans="2:12" s="801" customFormat="1">
      <c r="B3313" s="823"/>
      <c r="C3313" s="823"/>
      <c r="D3313" s="823"/>
      <c r="E3313" s="823"/>
      <c r="F3313" s="823"/>
      <c r="G3313" s="823"/>
      <c r="H3313" s="823"/>
      <c r="I3313" s="823"/>
      <c r="J3313" s="823"/>
      <c r="K3313" s="823"/>
      <c r="L3313" s="823"/>
    </row>
    <row r="3314" spans="2:12" s="801" customFormat="1">
      <c r="B3314" s="823"/>
      <c r="C3314" s="823"/>
      <c r="D3314" s="823"/>
      <c r="E3314" s="823"/>
      <c r="F3314" s="823"/>
      <c r="G3314" s="823"/>
      <c r="H3314" s="823"/>
      <c r="I3314" s="823"/>
      <c r="J3314" s="823"/>
      <c r="K3314" s="823"/>
      <c r="L3314" s="823"/>
    </row>
    <row r="3315" spans="2:12" s="801" customFormat="1">
      <c r="B3315" s="823"/>
      <c r="C3315" s="823"/>
      <c r="D3315" s="823"/>
      <c r="E3315" s="823"/>
      <c r="F3315" s="823"/>
      <c r="G3315" s="823"/>
      <c r="H3315" s="823"/>
      <c r="I3315" s="823"/>
      <c r="J3315" s="823"/>
      <c r="K3315" s="823"/>
      <c r="L3315" s="823"/>
    </row>
    <row r="3316" spans="2:12" s="801" customFormat="1">
      <c r="B3316" s="823"/>
      <c r="C3316" s="823"/>
      <c r="D3316" s="823"/>
      <c r="E3316" s="823"/>
      <c r="F3316" s="823"/>
      <c r="G3316" s="823"/>
      <c r="H3316" s="823"/>
      <c r="I3316" s="823"/>
      <c r="J3316" s="823"/>
      <c r="K3316" s="823"/>
      <c r="L3316" s="823"/>
    </row>
    <row r="3317" spans="2:12" s="801" customFormat="1">
      <c r="B3317" s="823"/>
      <c r="C3317" s="823"/>
      <c r="D3317" s="823"/>
      <c r="E3317" s="823"/>
      <c r="F3317" s="823"/>
      <c r="G3317" s="823"/>
      <c r="H3317" s="823"/>
      <c r="I3317" s="823"/>
      <c r="J3317" s="823"/>
      <c r="K3317" s="823"/>
      <c r="L3317" s="823"/>
    </row>
    <row r="3318" spans="2:12" s="801" customFormat="1">
      <c r="B3318" s="823"/>
      <c r="C3318" s="823"/>
      <c r="D3318" s="823"/>
      <c r="E3318" s="823"/>
      <c r="F3318" s="823"/>
      <c r="G3318" s="823"/>
      <c r="H3318" s="823"/>
      <c r="I3318" s="823"/>
      <c r="J3318" s="823"/>
      <c r="K3318" s="823"/>
      <c r="L3318" s="823"/>
    </row>
    <row r="3319" spans="2:12" s="801" customFormat="1">
      <c r="B3319" s="823"/>
      <c r="C3319" s="823"/>
      <c r="D3319" s="823"/>
      <c r="E3319" s="823"/>
      <c r="F3319" s="823"/>
      <c r="G3319" s="823"/>
      <c r="H3319" s="823"/>
      <c r="I3319" s="823"/>
      <c r="J3319" s="823"/>
      <c r="K3319" s="823"/>
      <c r="L3319" s="823"/>
    </row>
    <row r="3320" spans="2:12" s="801" customFormat="1">
      <c r="B3320" s="823"/>
      <c r="C3320" s="823"/>
      <c r="D3320" s="823"/>
      <c r="E3320" s="823"/>
      <c r="F3320" s="823"/>
      <c r="G3320" s="823"/>
      <c r="H3320" s="823"/>
      <c r="I3320" s="823"/>
      <c r="J3320" s="823"/>
      <c r="K3320" s="823"/>
      <c r="L3320" s="823"/>
    </row>
    <row r="3321" spans="2:12" s="801" customFormat="1">
      <c r="B3321" s="823"/>
      <c r="C3321" s="823"/>
      <c r="D3321" s="823"/>
      <c r="E3321" s="823"/>
      <c r="F3321" s="823"/>
      <c r="G3321" s="823"/>
      <c r="H3321" s="823"/>
      <c r="I3321" s="823"/>
      <c r="J3321" s="823"/>
      <c r="K3321" s="823"/>
      <c r="L3321" s="823"/>
    </row>
    <row r="3322" spans="2:12" s="801" customFormat="1">
      <c r="B3322" s="823"/>
      <c r="C3322" s="823"/>
      <c r="D3322" s="823"/>
      <c r="E3322" s="823"/>
      <c r="F3322" s="823"/>
      <c r="G3322" s="823"/>
      <c r="H3322" s="823"/>
      <c r="I3322" s="823"/>
      <c r="J3322" s="823"/>
      <c r="K3322" s="823"/>
      <c r="L3322" s="823"/>
    </row>
    <row r="3323" spans="2:12" s="801" customFormat="1">
      <c r="B3323" s="823"/>
      <c r="C3323" s="823"/>
      <c r="D3323" s="823"/>
      <c r="E3323" s="823"/>
      <c r="F3323" s="823"/>
      <c r="G3323" s="823"/>
      <c r="H3323" s="823"/>
      <c r="I3323" s="823"/>
      <c r="J3323" s="823"/>
      <c r="K3323" s="823"/>
      <c r="L3323" s="823"/>
    </row>
    <row r="3324" spans="2:12" s="801" customFormat="1">
      <c r="B3324" s="823"/>
      <c r="C3324" s="823"/>
      <c r="D3324" s="823"/>
      <c r="E3324" s="823"/>
      <c r="F3324" s="823"/>
      <c r="G3324" s="823"/>
      <c r="H3324" s="823"/>
      <c r="I3324" s="823"/>
      <c r="J3324" s="823"/>
      <c r="K3324" s="823"/>
      <c r="L3324" s="823"/>
    </row>
    <row r="3325" spans="2:12" s="801" customFormat="1">
      <c r="B3325" s="823"/>
      <c r="C3325" s="823"/>
      <c r="D3325" s="823"/>
      <c r="E3325" s="823"/>
      <c r="F3325" s="823"/>
      <c r="G3325" s="823"/>
      <c r="H3325" s="823"/>
      <c r="I3325" s="823"/>
      <c r="J3325" s="823"/>
      <c r="K3325" s="823"/>
      <c r="L3325" s="823"/>
    </row>
    <row r="3326" spans="2:12" s="801" customFormat="1">
      <c r="B3326" s="823"/>
      <c r="C3326" s="823"/>
      <c r="D3326" s="823"/>
      <c r="E3326" s="823"/>
      <c r="F3326" s="823"/>
      <c r="G3326" s="823"/>
      <c r="H3326" s="823"/>
      <c r="I3326" s="823"/>
      <c r="J3326" s="823"/>
      <c r="K3326" s="823"/>
      <c r="L3326" s="823"/>
    </row>
    <row r="3327" spans="2:12" s="801" customFormat="1">
      <c r="B3327" s="823"/>
      <c r="C3327" s="823"/>
      <c r="D3327" s="823"/>
      <c r="E3327" s="823"/>
      <c r="F3327" s="823"/>
      <c r="G3327" s="823"/>
      <c r="H3327" s="823"/>
      <c r="I3327" s="823"/>
      <c r="J3327" s="823"/>
      <c r="K3327" s="823"/>
      <c r="L3327" s="823"/>
    </row>
    <row r="3328" spans="2:12" s="801" customFormat="1">
      <c r="B3328" s="823"/>
      <c r="C3328" s="823"/>
      <c r="D3328" s="823"/>
      <c r="E3328" s="823"/>
      <c r="F3328" s="823"/>
      <c r="G3328" s="823"/>
      <c r="H3328" s="823"/>
      <c r="I3328" s="823"/>
      <c r="J3328" s="823"/>
      <c r="K3328" s="823"/>
      <c r="L3328" s="823"/>
    </row>
    <row r="3329" spans="2:12" s="801" customFormat="1">
      <c r="B3329" s="823"/>
      <c r="C3329" s="823"/>
      <c r="D3329" s="823"/>
      <c r="E3329" s="823"/>
      <c r="F3329" s="823"/>
      <c r="G3329" s="823"/>
      <c r="H3329" s="823"/>
      <c r="I3329" s="823"/>
      <c r="J3329" s="823"/>
      <c r="K3329" s="823"/>
      <c r="L3329" s="823"/>
    </row>
    <row r="3330" spans="2:12" s="801" customFormat="1">
      <c r="B3330" s="823"/>
      <c r="C3330" s="823"/>
      <c r="D3330" s="823"/>
      <c r="E3330" s="823"/>
      <c r="F3330" s="823"/>
      <c r="G3330" s="823"/>
      <c r="H3330" s="823"/>
      <c r="I3330" s="823"/>
      <c r="J3330" s="823"/>
      <c r="K3330" s="823"/>
      <c r="L3330" s="823"/>
    </row>
    <row r="3331" spans="2:12" s="801" customFormat="1">
      <c r="B3331" s="823"/>
      <c r="C3331" s="823"/>
      <c r="D3331" s="823"/>
      <c r="E3331" s="823"/>
      <c r="F3331" s="823"/>
      <c r="G3331" s="823"/>
      <c r="H3331" s="823"/>
      <c r="I3331" s="823"/>
      <c r="J3331" s="823"/>
      <c r="K3331" s="823"/>
      <c r="L3331" s="823"/>
    </row>
    <row r="3332" spans="2:12" s="801" customFormat="1">
      <c r="B3332" s="823"/>
      <c r="C3332" s="823"/>
      <c r="D3332" s="823"/>
      <c r="E3332" s="823"/>
      <c r="F3332" s="823"/>
      <c r="G3332" s="823"/>
      <c r="H3332" s="823"/>
      <c r="I3332" s="823"/>
      <c r="J3332" s="823"/>
      <c r="K3332" s="823"/>
      <c r="L3332" s="823"/>
    </row>
    <row r="3333" spans="2:12" s="801" customFormat="1">
      <c r="B3333" s="823"/>
      <c r="C3333" s="823"/>
      <c r="D3333" s="823"/>
      <c r="E3333" s="823"/>
      <c r="F3333" s="823"/>
      <c r="G3333" s="823"/>
      <c r="H3333" s="823"/>
      <c r="I3333" s="823"/>
      <c r="J3333" s="823"/>
      <c r="K3333" s="823"/>
      <c r="L3333" s="823"/>
    </row>
    <row r="3334" spans="2:12" s="801" customFormat="1">
      <c r="B3334" s="823"/>
      <c r="C3334" s="823"/>
      <c r="D3334" s="823"/>
      <c r="E3334" s="823"/>
      <c r="F3334" s="823"/>
      <c r="G3334" s="823"/>
      <c r="H3334" s="823"/>
      <c r="I3334" s="823"/>
      <c r="J3334" s="823"/>
      <c r="K3334" s="823"/>
      <c r="L3334" s="823"/>
    </row>
    <row r="3335" spans="2:12" s="801" customFormat="1">
      <c r="B3335" s="823"/>
      <c r="C3335" s="823"/>
      <c r="D3335" s="823"/>
      <c r="E3335" s="823"/>
      <c r="F3335" s="823"/>
      <c r="G3335" s="823"/>
      <c r="H3335" s="823"/>
      <c r="I3335" s="823"/>
      <c r="J3335" s="823"/>
      <c r="K3335" s="823"/>
      <c r="L3335" s="823"/>
    </row>
    <row r="3336" spans="2:12" s="801" customFormat="1">
      <c r="B3336" s="823"/>
      <c r="C3336" s="823"/>
      <c r="D3336" s="823"/>
      <c r="E3336" s="823"/>
      <c r="F3336" s="823"/>
      <c r="G3336" s="823"/>
      <c r="H3336" s="823"/>
      <c r="I3336" s="823"/>
      <c r="J3336" s="823"/>
      <c r="K3336" s="823"/>
      <c r="L3336" s="823"/>
    </row>
    <row r="3337" spans="2:12" s="801" customFormat="1">
      <c r="B3337" s="823"/>
      <c r="C3337" s="823"/>
      <c r="D3337" s="823"/>
      <c r="E3337" s="823"/>
      <c r="F3337" s="823"/>
      <c r="G3337" s="823"/>
      <c r="H3337" s="823"/>
      <c r="I3337" s="823"/>
      <c r="J3337" s="823"/>
      <c r="K3337" s="823"/>
      <c r="L3337" s="823"/>
    </row>
    <row r="3338" spans="2:12" s="801" customFormat="1">
      <c r="B3338" s="823"/>
      <c r="C3338" s="823"/>
      <c r="D3338" s="823"/>
      <c r="E3338" s="823"/>
      <c r="F3338" s="823"/>
      <c r="G3338" s="823"/>
      <c r="H3338" s="823"/>
      <c r="I3338" s="823"/>
      <c r="J3338" s="823"/>
      <c r="K3338" s="823"/>
      <c r="L3338" s="823"/>
    </row>
    <row r="3339" spans="2:12" s="801" customFormat="1">
      <c r="B3339" s="823"/>
      <c r="C3339" s="823"/>
      <c r="D3339" s="823"/>
      <c r="E3339" s="823"/>
      <c r="F3339" s="823"/>
      <c r="G3339" s="823"/>
      <c r="H3339" s="823"/>
      <c r="I3339" s="823"/>
      <c r="J3339" s="823"/>
      <c r="K3339" s="823"/>
      <c r="L3339" s="823"/>
    </row>
    <row r="3340" spans="2:12" s="801" customFormat="1">
      <c r="B3340" s="823"/>
      <c r="C3340" s="823"/>
      <c r="D3340" s="823"/>
      <c r="E3340" s="823"/>
      <c r="F3340" s="823"/>
      <c r="G3340" s="823"/>
      <c r="H3340" s="823"/>
      <c r="I3340" s="823"/>
      <c r="J3340" s="823"/>
      <c r="K3340" s="823"/>
      <c r="L3340" s="823"/>
    </row>
    <row r="3341" spans="2:12" s="801" customFormat="1">
      <c r="B3341" s="823"/>
      <c r="C3341" s="823"/>
      <c r="D3341" s="823"/>
      <c r="E3341" s="823"/>
      <c r="F3341" s="823"/>
      <c r="G3341" s="823"/>
      <c r="H3341" s="823"/>
      <c r="I3341" s="823"/>
      <c r="J3341" s="823"/>
      <c r="K3341" s="823"/>
      <c r="L3341" s="823"/>
    </row>
    <row r="3342" spans="2:12" s="801" customFormat="1">
      <c r="B3342" s="823"/>
      <c r="C3342" s="823"/>
      <c r="D3342" s="823"/>
      <c r="E3342" s="823"/>
      <c r="F3342" s="823"/>
      <c r="G3342" s="823"/>
      <c r="H3342" s="823"/>
      <c r="I3342" s="823"/>
      <c r="J3342" s="823"/>
      <c r="K3342" s="823"/>
      <c r="L3342" s="823"/>
    </row>
    <row r="3343" spans="2:12" s="801" customFormat="1">
      <c r="B3343" s="823"/>
      <c r="C3343" s="823"/>
      <c r="D3343" s="823"/>
      <c r="E3343" s="823"/>
      <c r="F3343" s="823"/>
      <c r="G3343" s="823"/>
      <c r="H3343" s="823"/>
      <c r="I3343" s="823"/>
      <c r="J3343" s="823"/>
      <c r="K3343" s="823"/>
      <c r="L3343" s="823"/>
    </row>
    <row r="3344" spans="2:12" s="801" customFormat="1">
      <c r="B3344" s="823"/>
      <c r="C3344" s="823"/>
      <c r="D3344" s="823"/>
      <c r="E3344" s="823"/>
      <c r="F3344" s="823"/>
      <c r="G3344" s="823"/>
      <c r="H3344" s="823"/>
      <c r="I3344" s="823"/>
      <c r="J3344" s="823"/>
      <c r="K3344" s="823"/>
      <c r="L3344" s="823"/>
    </row>
    <row r="3345" spans="2:12" s="801" customFormat="1">
      <c r="B3345" s="823"/>
      <c r="C3345" s="823"/>
      <c r="D3345" s="823"/>
      <c r="E3345" s="823"/>
      <c r="F3345" s="823"/>
      <c r="G3345" s="823"/>
      <c r="H3345" s="823"/>
      <c r="I3345" s="823"/>
      <c r="J3345" s="823"/>
      <c r="K3345" s="823"/>
      <c r="L3345" s="823"/>
    </row>
    <row r="3346" spans="2:12" s="801" customFormat="1">
      <c r="B3346" s="823"/>
      <c r="C3346" s="823"/>
      <c r="D3346" s="823"/>
      <c r="E3346" s="823"/>
      <c r="F3346" s="823"/>
      <c r="G3346" s="823"/>
      <c r="H3346" s="823"/>
      <c r="I3346" s="823"/>
      <c r="J3346" s="823"/>
      <c r="K3346" s="823"/>
      <c r="L3346" s="823"/>
    </row>
    <row r="3347" spans="2:12" s="801" customFormat="1">
      <c r="B3347" s="823"/>
      <c r="C3347" s="823"/>
      <c r="D3347" s="823"/>
      <c r="E3347" s="823"/>
      <c r="F3347" s="823"/>
      <c r="G3347" s="823"/>
      <c r="H3347" s="823"/>
      <c r="I3347" s="823"/>
      <c r="J3347" s="823"/>
      <c r="K3347" s="823"/>
      <c r="L3347" s="823"/>
    </row>
    <row r="3348" spans="2:12" s="801" customFormat="1">
      <c r="B3348" s="823"/>
      <c r="C3348" s="823"/>
      <c r="D3348" s="823"/>
      <c r="E3348" s="823"/>
      <c r="F3348" s="823"/>
      <c r="G3348" s="823"/>
      <c r="H3348" s="823"/>
      <c r="I3348" s="823"/>
      <c r="J3348" s="823"/>
      <c r="K3348" s="823"/>
      <c r="L3348" s="823"/>
    </row>
    <row r="3349" spans="2:12" s="801" customFormat="1">
      <c r="B3349" s="823"/>
      <c r="C3349" s="823"/>
      <c r="D3349" s="823"/>
      <c r="E3349" s="823"/>
      <c r="F3349" s="823"/>
      <c r="G3349" s="823"/>
      <c r="H3349" s="823"/>
      <c r="I3349" s="823"/>
      <c r="J3349" s="823"/>
      <c r="K3349" s="823"/>
      <c r="L3349" s="823"/>
    </row>
    <row r="3350" spans="2:12" s="801" customFormat="1">
      <c r="B3350" s="823"/>
      <c r="C3350" s="823"/>
      <c r="D3350" s="823"/>
      <c r="E3350" s="823"/>
      <c r="F3350" s="823"/>
      <c r="G3350" s="823"/>
      <c r="H3350" s="823"/>
      <c r="I3350" s="823"/>
      <c r="J3350" s="823"/>
      <c r="K3350" s="823"/>
      <c r="L3350" s="823"/>
    </row>
    <row r="3351" spans="2:12" s="801" customFormat="1">
      <c r="B3351" s="823"/>
      <c r="C3351" s="823"/>
      <c r="D3351" s="823"/>
      <c r="E3351" s="823"/>
      <c r="F3351" s="823"/>
      <c r="G3351" s="823"/>
      <c r="H3351" s="823"/>
      <c r="I3351" s="823"/>
      <c r="J3351" s="823"/>
      <c r="K3351" s="823"/>
      <c r="L3351" s="823"/>
    </row>
    <row r="3352" spans="2:12" s="801" customFormat="1">
      <c r="B3352" s="823"/>
      <c r="C3352" s="823"/>
      <c r="D3352" s="823"/>
      <c r="E3352" s="823"/>
      <c r="F3352" s="823"/>
      <c r="G3352" s="823"/>
      <c r="H3352" s="823"/>
      <c r="I3352" s="823"/>
      <c r="J3352" s="823"/>
      <c r="K3352" s="823"/>
      <c r="L3352" s="823"/>
    </row>
    <row r="3353" spans="2:12" s="801" customFormat="1">
      <c r="B3353" s="823"/>
      <c r="C3353" s="823"/>
      <c r="D3353" s="823"/>
      <c r="E3353" s="823"/>
      <c r="F3353" s="823"/>
      <c r="G3353" s="823"/>
      <c r="H3353" s="823"/>
      <c r="I3353" s="823"/>
      <c r="J3353" s="823"/>
      <c r="K3353" s="823"/>
      <c r="L3353" s="823"/>
    </row>
    <row r="3354" spans="2:12" s="801" customFormat="1">
      <c r="B3354" s="823"/>
      <c r="C3354" s="823"/>
      <c r="D3354" s="823"/>
      <c r="E3354" s="823"/>
      <c r="F3354" s="823"/>
      <c r="G3354" s="823"/>
      <c r="H3354" s="823"/>
      <c r="I3354" s="823"/>
      <c r="J3354" s="823"/>
      <c r="K3354" s="823"/>
      <c r="L3354" s="823"/>
    </row>
    <row r="3355" spans="2:12" s="801" customFormat="1">
      <c r="B3355" s="823"/>
      <c r="C3355" s="823"/>
      <c r="D3355" s="823"/>
      <c r="E3355" s="823"/>
      <c r="F3355" s="823"/>
      <c r="G3355" s="823"/>
      <c r="H3355" s="823"/>
      <c r="I3355" s="823"/>
      <c r="J3355" s="823"/>
      <c r="K3355" s="823"/>
      <c r="L3355" s="823"/>
    </row>
    <row r="3356" spans="2:12" s="801" customFormat="1">
      <c r="B3356" s="823"/>
      <c r="C3356" s="823"/>
      <c r="D3356" s="823"/>
      <c r="E3356" s="823"/>
      <c r="F3356" s="823"/>
      <c r="G3356" s="823"/>
      <c r="H3356" s="823"/>
      <c r="I3356" s="823"/>
      <c r="J3356" s="823"/>
      <c r="K3356" s="823"/>
      <c r="L3356" s="823"/>
    </row>
    <row r="3357" spans="2:12" s="801" customFormat="1">
      <c r="B3357" s="823"/>
      <c r="C3357" s="823"/>
      <c r="D3357" s="823"/>
      <c r="E3357" s="823"/>
      <c r="F3357" s="823"/>
      <c r="G3357" s="823"/>
      <c r="H3357" s="823"/>
      <c r="I3357" s="823"/>
      <c r="J3357" s="823"/>
      <c r="K3357" s="823"/>
      <c r="L3357" s="823"/>
    </row>
    <row r="3358" spans="2:12" s="801" customFormat="1">
      <c r="B3358" s="823"/>
      <c r="C3358" s="823"/>
      <c r="D3358" s="823"/>
      <c r="E3358" s="823"/>
      <c r="F3358" s="823"/>
      <c r="G3358" s="823"/>
      <c r="H3358" s="823"/>
      <c r="I3358" s="823"/>
      <c r="J3358" s="823"/>
      <c r="K3358" s="823"/>
      <c r="L3358" s="823"/>
    </row>
    <row r="3359" spans="2:12" s="801" customFormat="1">
      <c r="B3359" s="823"/>
      <c r="C3359" s="823"/>
      <c r="D3359" s="823"/>
      <c r="E3359" s="823"/>
      <c r="F3359" s="823"/>
      <c r="G3359" s="823"/>
      <c r="H3359" s="823"/>
      <c r="I3359" s="823"/>
      <c r="J3359" s="823"/>
      <c r="K3359" s="823"/>
      <c r="L3359" s="823"/>
    </row>
    <row r="3360" spans="2:12" s="801" customFormat="1">
      <c r="B3360" s="823"/>
      <c r="C3360" s="823"/>
      <c r="D3360" s="823"/>
      <c r="E3360" s="823"/>
      <c r="F3360" s="823"/>
      <c r="G3360" s="823"/>
      <c r="H3360" s="823"/>
      <c r="I3360" s="823"/>
      <c r="J3360" s="823"/>
      <c r="K3360" s="823"/>
      <c r="L3360" s="823"/>
    </row>
    <row r="3361" spans="2:12" s="801" customFormat="1">
      <c r="B3361" s="823"/>
      <c r="C3361" s="823"/>
      <c r="D3361" s="823"/>
      <c r="E3361" s="823"/>
      <c r="F3361" s="823"/>
      <c r="G3361" s="823"/>
      <c r="H3361" s="823"/>
      <c r="I3361" s="823"/>
      <c r="J3361" s="823"/>
      <c r="K3361" s="823"/>
      <c r="L3361" s="823"/>
    </row>
    <row r="3362" spans="2:12" s="801" customFormat="1">
      <c r="B3362" s="823"/>
      <c r="C3362" s="823"/>
      <c r="D3362" s="823"/>
      <c r="E3362" s="823"/>
      <c r="F3362" s="823"/>
      <c r="G3362" s="823"/>
      <c r="H3362" s="823"/>
      <c r="I3362" s="823"/>
      <c r="J3362" s="823"/>
      <c r="K3362" s="823"/>
      <c r="L3362" s="823"/>
    </row>
    <row r="3363" spans="2:12" s="801" customFormat="1">
      <c r="B3363" s="823"/>
      <c r="C3363" s="823"/>
      <c r="D3363" s="823"/>
      <c r="E3363" s="823"/>
      <c r="F3363" s="823"/>
      <c r="G3363" s="823"/>
      <c r="H3363" s="823"/>
      <c r="I3363" s="823"/>
      <c r="J3363" s="823"/>
      <c r="K3363" s="823"/>
      <c r="L3363" s="823"/>
    </row>
    <row r="3364" spans="2:12" s="801" customFormat="1">
      <c r="B3364" s="823"/>
      <c r="C3364" s="823"/>
      <c r="D3364" s="823"/>
      <c r="E3364" s="823"/>
      <c r="F3364" s="823"/>
      <c r="G3364" s="823"/>
      <c r="H3364" s="823"/>
      <c r="I3364" s="823"/>
      <c r="J3364" s="823"/>
      <c r="K3364" s="823"/>
      <c r="L3364" s="823"/>
    </row>
    <row r="3365" spans="2:12" s="801" customFormat="1">
      <c r="B3365" s="823"/>
      <c r="C3365" s="823"/>
      <c r="D3365" s="823"/>
      <c r="E3365" s="823"/>
      <c r="F3365" s="823"/>
      <c r="G3365" s="823"/>
      <c r="H3365" s="823"/>
      <c r="I3365" s="823"/>
      <c r="J3365" s="823"/>
      <c r="K3365" s="823"/>
      <c r="L3365" s="823"/>
    </row>
    <row r="3366" spans="2:12" s="801" customFormat="1">
      <c r="B3366" s="823"/>
      <c r="C3366" s="823"/>
      <c r="D3366" s="823"/>
      <c r="E3366" s="823"/>
      <c r="F3366" s="823"/>
      <c r="G3366" s="823"/>
      <c r="H3366" s="823"/>
      <c r="I3366" s="823"/>
      <c r="J3366" s="823"/>
      <c r="K3366" s="823"/>
      <c r="L3366" s="823"/>
    </row>
    <row r="3367" spans="2:12" s="801" customFormat="1">
      <c r="B3367" s="823"/>
      <c r="C3367" s="823"/>
      <c r="D3367" s="823"/>
      <c r="E3367" s="823"/>
      <c r="F3367" s="823"/>
      <c r="G3367" s="823"/>
      <c r="H3367" s="823"/>
      <c r="I3367" s="823"/>
      <c r="J3367" s="823"/>
      <c r="K3367" s="823"/>
      <c r="L3367" s="823"/>
    </row>
    <row r="3368" spans="2:12" s="801" customFormat="1">
      <c r="B3368" s="823"/>
      <c r="C3368" s="823"/>
      <c r="D3368" s="823"/>
      <c r="E3368" s="823"/>
      <c r="F3368" s="823"/>
      <c r="G3368" s="823"/>
      <c r="H3368" s="823"/>
      <c r="I3368" s="823"/>
      <c r="J3368" s="823"/>
      <c r="K3368" s="823"/>
      <c r="L3368" s="823"/>
    </row>
    <row r="3369" spans="2:12" s="801" customFormat="1">
      <c r="B3369" s="823"/>
      <c r="C3369" s="823"/>
      <c r="D3369" s="823"/>
      <c r="E3369" s="823"/>
      <c r="F3369" s="823"/>
      <c r="G3369" s="823"/>
      <c r="H3369" s="823"/>
      <c r="I3369" s="823"/>
      <c r="J3369" s="823"/>
      <c r="K3369" s="823"/>
      <c r="L3369" s="823"/>
    </row>
    <row r="3370" spans="2:12" s="801" customFormat="1">
      <c r="B3370" s="823"/>
      <c r="C3370" s="823"/>
      <c r="D3370" s="823"/>
      <c r="E3370" s="823"/>
      <c r="F3370" s="823"/>
      <c r="G3370" s="823"/>
      <c r="H3370" s="823"/>
      <c r="I3370" s="823"/>
      <c r="J3370" s="823"/>
      <c r="K3370" s="823"/>
      <c r="L3370" s="823"/>
    </row>
    <row r="3371" spans="2:12" s="801" customFormat="1">
      <c r="B3371" s="823"/>
      <c r="C3371" s="823"/>
      <c r="D3371" s="823"/>
      <c r="E3371" s="823"/>
      <c r="F3371" s="823"/>
      <c r="G3371" s="823"/>
      <c r="H3371" s="823"/>
      <c r="I3371" s="823"/>
      <c r="J3371" s="823"/>
      <c r="K3371" s="823"/>
      <c r="L3371" s="823"/>
    </row>
    <row r="3372" spans="2:12" s="801" customFormat="1">
      <c r="B3372" s="823"/>
      <c r="C3372" s="823"/>
      <c r="D3372" s="823"/>
      <c r="E3372" s="823"/>
      <c r="F3372" s="823"/>
      <c r="G3372" s="823"/>
      <c r="H3372" s="823"/>
      <c r="I3372" s="823"/>
      <c r="J3372" s="823"/>
      <c r="K3372" s="823"/>
      <c r="L3372" s="823"/>
    </row>
    <row r="3373" spans="2:12" s="801" customFormat="1">
      <c r="B3373" s="823"/>
      <c r="C3373" s="823"/>
      <c r="D3373" s="823"/>
      <c r="E3373" s="823"/>
      <c r="F3373" s="823"/>
      <c r="G3373" s="823"/>
      <c r="H3373" s="823"/>
      <c r="I3373" s="823"/>
      <c r="J3373" s="823"/>
      <c r="K3373" s="823"/>
      <c r="L3373" s="823"/>
    </row>
    <row r="3374" spans="2:12" s="801" customFormat="1">
      <c r="B3374" s="823"/>
      <c r="C3374" s="823"/>
      <c r="D3374" s="823"/>
      <c r="E3374" s="823"/>
      <c r="F3374" s="823"/>
      <c r="G3374" s="823"/>
      <c r="H3374" s="823"/>
      <c r="I3374" s="823"/>
      <c r="J3374" s="823"/>
      <c r="K3374" s="823"/>
      <c r="L3374" s="823"/>
    </row>
    <row r="3375" spans="2:12" s="801" customFormat="1">
      <c r="B3375" s="823"/>
      <c r="C3375" s="823"/>
      <c r="D3375" s="823"/>
      <c r="E3375" s="823"/>
      <c r="F3375" s="823"/>
      <c r="G3375" s="823"/>
      <c r="H3375" s="823"/>
      <c r="I3375" s="823"/>
      <c r="J3375" s="823"/>
      <c r="K3375" s="823"/>
      <c r="L3375" s="823"/>
    </row>
    <row r="3376" spans="2:12" s="801" customFormat="1">
      <c r="B3376" s="823"/>
      <c r="C3376" s="823"/>
      <c r="D3376" s="823"/>
      <c r="E3376" s="823"/>
      <c r="F3376" s="823"/>
      <c r="G3376" s="823"/>
      <c r="H3376" s="823"/>
      <c r="I3376" s="823"/>
      <c r="J3376" s="823"/>
      <c r="K3376" s="823"/>
      <c r="L3376" s="823"/>
    </row>
    <row r="3377" spans="2:12" s="801" customFormat="1">
      <c r="B3377" s="823"/>
      <c r="C3377" s="823"/>
      <c r="D3377" s="823"/>
      <c r="E3377" s="823"/>
      <c r="F3377" s="823"/>
      <c r="G3377" s="823"/>
      <c r="H3377" s="823"/>
      <c r="I3377" s="823"/>
      <c r="J3377" s="823"/>
      <c r="K3377" s="823"/>
      <c r="L3377" s="823"/>
    </row>
    <row r="3378" spans="2:12" s="801" customFormat="1">
      <c r="B3378" s="823"/>
      <c r="C3378" s="823"/>
      <c r="D3378" s="823"/>
      <c r="E3378" s="823"/>
      <c r="F3378" s="823"/>
      <c r="G3378" s="823"/>
      <c r="H3378" s="823"/>
      <c r="I3378" s="823"/>
      <c r="J3378" s="823"/>
      <c r="K3378" s="823"/>
      <c r="L3378" s="823"/>
    </row>
    <row r="3379" spans="2:12" s="801" customFormat="1">
      <c r="B3379" s="823"/>
      <c r="C3379" s="823"/>
      <c r="D3379" s="823"/>
      <c r="E3379" s="823"/>
      <c r="F3379" s="823"/>
      <c r="G3379" s="823"/>
      <c r="H3379" s="823"/>
      <c r="I3379" s="823"/>
      <c r="J3379" s="823"/>
      <c r="K3379" s="823"/>
      <c r="L3379" s="823"/>
    </row>
    <row r="3380" spans="2:12" s="801" customFormat="1">
      <c r="B3380" s="823"/>
      <c r="C3380" s="823"/>
      <c r="D3380" s="823"/>
      <c r="E3380" s="823"/>
      <c r="F3380" s="823"/>
      <c r="G3380" s="823"/>
      <c r="H3380" s="823"/>
      <c r="I3380" s="823"/>
      <c r="J3380" s="823"/>
      <c r="K3380" s="823"/>
      <c r="L3380" s="823"/>
    </row>
    <row r="3381" spans="2:12" s="801" customFormat="1">
      <c r="B3381" s="823"/>
      <c r="C3381" s="823"/>
      <c r="D3381" s="823"/>
      <c r="E3381" s="823"/>
      <c r="F3381" s="823"/>
      <c r="G3381" s="823"/>
      <c r="H3381" s="823"/>
      <c r="I3381" s="823"/>
      <c r="J3381" s="823"/>
      <c r="K3381" s="823"/>
      <c r="L3381" s="823"/>
    </row>
    <row r="3382" spans="2:12" s="801" customFormat="1">
      <c r="B3382" s="823"/>
      <c r="C3382" s="823"/>
      <c r="D3382" s="823"/>
      <c r="E3382" s="823"/>
      <c r="F3382" s="823"/>
      <c r="G3382" s="823"/>
      <c r="H3382" s="823"/>
      <c r="I3382" s="823"/>
      <c r="J3382" s="823"/>
      <c r="K3382" s="823"/>
      <c r="L3382" s="823"/>
    </row>
    <row r="3383" spans="2:12" s="801" customFormat="1">
      <c r="B3383" s="823"/>
      <c r="C3383" s="823"/>
      <c r="D3383" s="823"/>
      <c r="E3383" s="823"/>
      <c r="F3383" s="823"/>
      <c r="G3383" s="823"/>
      <c r="H3383" s="823"/>
      <c r="I3383" s="823"/>
      <c r="J3383" s="823"/>
      <c r="K3383" s="823"/>
      <c r="L3383" s="823"/>
    </row>
    <row r="3384" spans="2:12" s="801" customFormat="1">
      <c r="B3384" s="823"/>
      <c r="C3384" s="823"/>
      <c r="D3384" s="823"/>
      <c r="E3384" s="823"/>
      <c r="F3384" s="823"/>
      <c r="G3384" s="823"/>
      <c r="H3384" s="823"/>
      <c r="I3384" s="823"/>
      <c r="J3384" s="823"/>
      <c r="K3384" s="823"/>
      <c r="L3384" s="823"/>
    </row>
    <row r="3385" spans="2:12" s="801" customFormat="1">
      <c r="B3385" s="823"/>
      <c r="C3385" s="823"/>
      <c r="D3385" s="823"/>
      <c r="E3385" s="823"/>
      <c r="F3385" s="823"/>
      <c r="G3385" s="823"/>
      <c r="H3385" s="823"/>
      <c r="I3385" s="823"/>
      <c r="J3385" s="823"/>
      <c r="K3385" s="823"/>
      <c r="L3385" s="823"/>
    </row>
    <row r="3386" spans="2:12" s="801" customFormat="1">
      <c r="B3386" s="823"/>
      <c r="C3386" s="823"/>
      <c r="D3386" s="823"/>
      <c r="E3386" s="823"/>
      <c r="F3386" s="823"/>
      <c r="G3386" s="823"/>
      <c r="H3386" s="823"/>
      <c r="I3386" s="823"/>
      <c r="J3386" s="823"/>
      <c r="K3386" s="823"/>
      <c r="L3386" s="823"/>
    </row>
    <row r="3387" spans="2:12" s="801" customFormat="1">
      <c r="B3387" s="823"/>
      <c r="C3387" s="823"/>
      <c r="D3387" s="823"/>
      <c r="E3387" s="823"/>
      <c r="F3387" s="823"/>
      <c r="G3387" s="823"/>
      <c r="H3387" s="823"/>
      <c r="I3387" s="823"/>
      <c r="J3387" s="823"/>
      <c r="K3387" s="823"/>
      <c r="L3387" s="823"/>
    </row>
    <row r="3388" spans="2:12" s="801" customFormat="1">
      <c r="B3388" s="823"/>
      <c r="C3388" s="823"/>
      <c r="D3388" s="823"/>
      <c r="E3388" s="823"/>
      <c r="F3388" s="823"/>
      <c r="G3388" s="823"/>
      <c r="H3388" s="823"/>
      <c r="I3388" s="823"/>
      <c r="J3388" s="823"/>
      <c r="K3388" s="823"/>
      <c r="L3388" s="823"/>
    </row>
    <row r="3389" spans="2:12" s="801" customFormat="1">
      <c r="B3389" s="823"/>
      <c r="C3389" s="823"/>
      <c r="D3389" s="823"/>
      <c r="E3389" s="823"/>
      <c r="F3389" s="823"/>
      <c r="G3389" s="823"/>
      <c r="H3389" s="823"/>
      <c r="I3389" s="823"/>
      <c r="J3389" s="823"/>
      <c r="K3389" s="823"/>
      <c r="L3389" s="823"/>
    </row>
    <row r="3390" spans="2:12" s="801" customFormat="1">
      <c r="B3390" s="823"/>
      <c r="C3390" s="823"/>
      <c r="D3390" s="823"/>
      <c r="E3390" s="823"/>
      <c r="F3390" s="823"/>
      <c r="G3390" s="823"/>
      <c r="H3390" s="823"/>
      <c r="I3390" s="823"/>
      <c r="J3390" s="823"/>
      <c r="K3390" s="823"/>
      <c r="L3390" s="823"/>
    </row>
    <row r="3391" spans="2:12" s="801" customFormat="1">
      <c r="B3391" s="823"/>
      <c r="C3391" s="823"/>
      <c r="D3391" s="823"/>
      <c r="E3391" s="823"/>
      <c r="F3391" s="823"/>
      <c r="G3391" s="823"/>
      <c r="H3391" s="823"/>
      <c r="I3391" s="823"/>
      <c r="J3391" s="823"/>
      <c r="K3391" s="823"/>
      <c r="L3391" s="823"/>
    </row>
    <row r="3392" spans="2:12" s="801" customFormat="1">
      <c r="B3392" s="823"/>
      <c r="C3392" s="823"/>
      <c r="D3392" s="823"/>
      <c r="E3392" s="823"/>
      <c r="F3392" s="823"/>
      <c r="G3392" s="823"/>
      <c r="H3392" s="823"/>
      <c r="I3392" s="823"/>
      <c r="J3392" s="823"/>
      <c r="K3392" s="823"/>
      <c r="L3392" s="823"/>
    </row>
    <row r="3393" spans="2:12" s="801" customFormat="1">
      <c r="B3393" s="823"/>
      <c r="C3393" s="823"/>
      <c r="D3393" s="823"/>
      <c r="E3393" s="823"/>
      <c r="F3393" s="823"/>
      <c r="G3393" s="823"/>
      <c r="H3393" s="823"/>
      <c r="I3393" s="823"/>
      <c r="J3393" s="823"/>
      <c r="K3393" s="823"/>
      <c r="L3393" s="823"/>
    </row>
    <row r="3394" spans="2:12" s="801" customFormat="1">
      <c r="B3394" s="823"/>
      <c r="C3394" s="823"/>
      <c r="D3394" s="823"/>
      <c r="E3394" s="823"/>
      <c r="F3394" s="823"/>
      <c r="G3394" s="823"/>
      <c r="H3394" s="823"/>
      <c r="I3394" s="823"/>
      <c r="J3394" s="823"/>
      <c r="K3394" s="823"/>
      <c r="L3394" s="823"/>
    </row>
    <row r="3395" spans="2:12" s="801" customFormat="1">
      <c r="B3395" s="823"/>
      <c r="C3395" s="823"/>
      <c r="D3395" s="823"/>
      <c r="E3395" s="823"/>
      <c r="F3395" s="823"/>
      <c r="G3395" s="823"/>
      <c r="H3395" s="823"/>
      <c r="I3395" s="823"/>
      <c r="J3395" s="823"/>
      <c r="K3395" s="823"/>
      <c r="L3395" s="823"/>
    </row>
    <row r="3396" spans="2:12" s="801" customFormat="1">
      <c r="B3396" s="823"/>
      <c r="C3396" s="823"/>
      <c r="D3396" s="823"/>
      <c r="E3396" s="823"/>
      <c r="F3396" s="823"/>
      <c r="G3396" s="823"/>
      <c r="H3396" s="823"/>
      <c r="I3396" s="823"/>
      <c r="J3396" s="823"/>
      <c r="K3396" s="823"/>
      <c r="L3396" s="823"/>
    </row>
    <row r="3397" spans="2:12" s="801" customFormat="1">
      <c r="B3397" s="823"/>
      <c r="C3397" s="823"/>
      <c r="D3397" s="823"/>
      <c r="E3397" s="823"/>
      <c r="F3397" s="823"/>
      <c r="G3397" s="823"/>
      <c r="H3397" s="823"/>
      <c r="I3397" s="823"/>
      <c r="J3397" s="823"/>
      <c r="K3397" s="823"/>
      <c r="L3397" s="823"/>
    </row>
    <row r="3398" spans="2:12" s="801" customFormat="1">
      <c r="B3398" s="823"/>
      <c r="C3398" s="823"/>
      <c r="D3398" s="823"/>
      <c r="E3398" s="823"/>
      <c r="F3398" s="823"/>
      <c r="G3398" s="823"/>
      <c r="H3398" s="823"/>
      <c r="I3398" s="823"/>
      <c r="J3398" s="823"/>
      <c r="K3398" s="823"/>
      <c r="L3398" s="823"/>
    </row>
    <row r="3399" spans="2:12" s="801" customFormat="1">
      <c r="B3399" s="823"/>
      <c r="C3399" s="823"/>
      <c r="D3399" s="823"/>
      <c r="E3399" s="823"/>
      <c r="F3399" s="823"/>
      <c r="G3399" s="823"/>
      <c r="H3399" s="823"/>
      <c r="I3399" s="823"/>
      <c r="J3399" s="823"/>
      <c r="K3399" s="823"/>
      <c r="L3399" s="823"/>
    </row>
    <row r="3400" spans="2:12" s="801" customFormat="1">
      <c r="B3400" s="823"/>
      <c r="C3400" s="823"/>
      <c r="D3400" s="823"/>
      <c r="E3400" s="823"/>
      <c r="F3400" s="823"/>
      <c r="G3400" s="823"/>
      <c r="H3400" s="823"/>
      <c r="I3400" s="823"/>
      <c r="J3400" s="823"/>
      <c r="K3400" s="823"/>
      <c r="L3400" s="823"/>
    </row>
    <row r="3401" spans="2:12" s="801" customFormat="1">
      <c r="B3401" s="823"/>
      <c r="C3401" s="823"/>
      <c r="D3401" s="823"/>
      <c r="E3401" s="823"/>
      <c r="F3401" s="823"/>
      <c r="G3401" s="823"/>
      <c r="H3401" s="823"/>
      <c r="I3401" s="823"/>
      <c r="J3401" s="823"/>
      <c r="K3401" s="823"/>
      <c r="L3401" s="823"/>
    </row>
    <row r="3402" spans="2:12" s="801" customFormat="1">
      <c r="B3402" s="823"/>
      <c r="C3402" s="823"/>
      <c r="D3402" s="823"/>
      <c r="E3402" s="823"/>
      <c r="F3402" s="823"/>
      <c r="G3402" s="823"/>
      <c r="H3402" s="823"/>
      <c r="I3402" s="823"/>
      <c r="J3402" s="823"/>
      <c r="K3402" s="823"/>
      <c r="L3402" s="823"/>
    </row>
    <row r="3403" spans="2:12" s="801" customFormat="1">
      <c r="B3403" s="823"/>
      <c r="C3403" s="823"/>
      <c r="D3403" s="823"/>
      <c r="E3403" s="823"/>
      <c r="F3403" s="823"/>
      <c r="G3403" s="823"/>
      <c r="H3403" s="823"/>
      <c r="I3403" s="823"/>
      <c r="J3403" s="823"/>
      <c r="K3403" s="823"/>
      <c r="L3403" s="823"/>
    </row>
    <row r="3404" spans="2:12" s="801" customFormat="1">
      <c r="B3404" s="823"/>
      <c r="C3404" s="823"/>
      <c r="D3404" s="823"/>
      <c r="E3404" s="823"/>
      <c r="F3404" s="823"/>
      <c r="G3404" s="823"/>
      <c r="H3404" s="823"/>
      <c r="I3404" s="823"/>
      <c r="J3404" s="823"/>
      <c r="K3404" s="823"/>
      <c r="L3404" s="823"/>
    </row>
    <row r="3405" spans="2:12" s="801" customFormat="1">
      <c r="B3405" s="823"/>
      <c r="C3405" s="823"/>
      <c r="D3405" s="823"/>
      <c r="E3405" s="823"/>
      <c r="F3405" s="823"/>
      <c r="G3405" s="823"/>
      <c r="H3405" s="823"/>
      <c r="I3405" s="823"/>
      <c r="J3405" s="823"/>
      <c r="K3405" s="823"/>
      <c r="L3405" s="823"/>
    </row>
    <row r="3406" spans="2:12" s="801" customFormat="1">
      <c r="B3406" s="823"/>
      <c r="C3406" s="823"/>
      <c r="D3406" s="823"/>
      <c r="E3406" s="823"/>
      <c r="F3406" s="823"/>
      <c r="G3406" s="823"/>
      <c r="H3406" s="823"/>
      <c r="I3406" s="823"/>
      <c r="J3406" s="823"/>
      <c r="K3406" s="823"/>
      <c r="L3406" s="823"/>
    </row>
    <row r="3407" spans="2:12" s="801" customFormat="1">
      <c r="B3407" s="823"/>
      <c r="C3407" s="823"/>
      <c r="D3407" s="823"/>
      <c r="E3407" s="823"/>
      <c r="F3407" s="823"/>
      <c r="G3407" s="823"/>
      <c r="H3407" s="823"/>
      <c r="I3407" s="823"/>
      <c r="J3407" s="823"/>
      <c r="K3407" s="823"/>
      <c r="L3407" s="823"/>
    </row>
    <row r="3408" spans="2:12" s="801" customFormat="1">
      <c r="B3408" s="823"/>
      <c r="C3408" s="823"/>
      <c r="D3408" s="823"/>
      <c r="E3408" s="823"/>
      <c r="F3408" s="823"/>
      <c r="G3408" s="823"/>
      <c r="H3408" s="823"/>
      <c r="I3408" s="823"/>
      <c r="J3408" s="823"/>
      <c r="K3408" s="823"/>
      <c r="L3408" s="823"/>
    </row>
    <row r="3409" spans="2:12" s="801" customFormat="1">
      <c r="B3409" s="823"/>
      <c r="C3409" s="823"/>
      <c r="D3409" s="823"/>
      <c r="E3409" s="823"/>
      <c r="F3409" s="823"/>
      <c r="G3409" s="823"/>
      <c r="H3409" s="823"/>
      <c r="I3409" s="823"/>
      <c r="J3409" s="823"/>
      <c r="K3409" s="823"/>
      <c r="L3409" s="823"/>
    </row>
    <row r="3410" spans="2:12" s="801" customFormat="1">
      <c r="B3410" s="823"/>
      <c r="C3410" s="823"/>
      <c r="D3410" s="823"/>
      <c r="E3410" s="823"/>
      <c r="F3410" s="823"/>
      <c r="G3410" s="823"/>
      <c r="H3410" s="823"/>
      <c r="I3410" s="823"/>
      <c r="J3410" s="823"/>
      <c r="K3410" s="823"/>
      <c r="L3410" s="823"/>
    </row>
    <row r="3411" spans="2:12" s="801" customFormat="1">
      <c r="B3411" s="823"/>
      <c r="C3411" s="823"/>
      <c r="D3411" s="823"/>
      <c r="E3411" s="823"/>
      <c r="F3411" s="823"/>
      <c r="G3411" s="823"/>
      <c r="H3411" s="823"/>
      <c r="I3411" s="823"/>
      <c r="J3411" s="823"/>
      <c r="K3411" s="823"/>
      <c r="L3411" s="823"/>
    </row>
    <row r="3412" spans="2:12" s="801" customFormat="1">
      <c r="B3412" s="823"/>
      <c r="C3412" s="823"/>
      <c r="D3412" s="823"/>
      <c r="E3412" s="823"/>
      <c r="F3412" s="823"/>
      <c r="G3412" s="823"/>
      <c r="H3412" s="823"/>
      <c r="I3412" s="823"/>
      <c r="J3412" s="823"/>
      <c r="K3412" s="823"/>
      <c r="L3412" s="823"/>
    </row>
    <row r="3413" spans="2:12" s="801" customFormat="1">
      <c r="B3413" s="823"/>
      <c r="C3413" s="823"/>
      <c r="D3413" s="823"/>
      <c r="E3413" s="823"/>
      <c r="F3413" s="823"/>
      <c r="G3413" s="823"/>
      <c r="H3413" s="823"/>
      <c r="I3413" s="823"/>
      <c r="J3413" s="823"/>
      <c r="K3413" s="823"/>
      <c r="L3413" s="823"/>
    </row>
    <row r="3414" spans="2:12" s="801" customFormat="1">
      <c r="B3414" s="823"/>
      <c r="C3414" s="823"/>
      <c r="D3414" s="823"/>
      <c r="E3414" s="823"/>
      <c r="F3414" s="823"/>
      <c r="G3414" s="823"/>
      <c r="H3414" s="823"/>
      <c r="I3414" s="823"/>
      <c r="J3414" s="823"/>
      <c r="K3414" s="823"/>
      <c r="L3414" s="823"/>
    </row>
    <row r="3415" spans="2:12" s="801" customFormat="1">
      <c r="B3415" s="823"/>
      <c r="C3415" s="823"/>
      <c r="D3415" s="823"/>
      <c r="E3415" s="823"/>
      <c r="F3415" s="823"/>
      <c r="G3415" s="823"/>
      <c r="H3415" s="823"/>
      <c r="I3415" s="823"/>
      <c r="J3415" s="823"/>
      <c r="K3415" s="823"/>
      <c r="L3415" s="823"/>
    </row>
    <row r="3416" spans="2:12" s="801" customFormat="1">
      <c r="B3416" s="823"/>
      <c r="C3416" s="823"/>
      <c r="D3416" s="823"/>
      <c r="E3416" s="823"/>
      <c r="F3416" s="823"/>
      <c r="G3416" s="823"/>
      <c r="H3416" s="823"/>
      <c r="I3416" s="823"/>
      <c r="J3416" s="823"/>
      <c r="K3416" s="823"/>
      <c r="L3416" s="823"/>
    </row>
    <row r="3417" spans="2:12" s="801" customFormat="1">
      <c r="B3417" s="823"/>
      <c r="C3417" s="823"/>
      <c r="D3417" s="823"/>
      <c r="E3417" s="823"/>
      <c r="F3417" s="823"/>
      <c r="G3417" s="823"/>
      <c r="H3417" s="823"/>
      <c r="I3417" s="823"/>
      <c r="J3417" s="823"/>
      <c r="K3417" s="823"/>
      <c r="L3417" s="823"/>
    </row>
    <row r="3418" spans="2:12" s="801" customFormat="1">
      <c r="B3418" s="823"/>
      <c r="C3418" s="823"/>
      <c r="D3418" s="823"/>
      <c r="E3418" s="823"/>
      <c r="F3418" s="823"/>
      <c r="G3418" s="823"/>
      <c r="H3418" s="823"/>
      <c r="I3418" s="823"/>
      <c r="J3418" s="823"/>
      <c r="K3418" s="823"/>
      <c r="L3418" s="823"/>
    </row>
    <row r="3419" spans="2:12" s="801" customFormat="1">
      <c r="B3419" s="823"/>
      <c r="C3419" s="823"/>
      <c r="D3419" s="823"/>
      <c r="E3419" s="823"/>
      <c r="F3419" s="823"/>
      <c r="G3419" s="823"/>
      <c r="H3419" s="823"/>
      <c r="I3419" s="823"/>
      <c r="J3419" s="823"/>
      <c r="K3419" s="823"/>
      <c r="L3419" s="823"/>
    </row>
    <row r="3420" spans="2:12" s="801" customFormat="1">
      <c r="B3420" s="823"/>
      <c r="C3420" s="823"/>
      <c r="D3420" s="823"/>
      <c r="E3420" s="823"/>
      <c r="F3420" s="823"/>
      <c r="G3420" s="823"/>
      <c r="H3420" s="823"/>
      <c r="I3420" s="823"/>
      <c r="J3420" s="823"/>
      <c r="K3420" s="823"/>
      <c r="L3420" s="823"/>
    </row>
    <row r="3421" spans="2:12" s="801" customFormat="1">
      <c r="B3421" s="823"/>
      <c r="C3421" s="823"/>
      <c r="D3421" s="823"/>
      <c r="E3421" s="823"/>
      <c r="F3421" s="823"/>
      <c r="G3421" s="823"/>
      <c r="H3421" s="823"/>
      <c r="I3421" s="823"/>
      <c r="J3421" s="823"/>
      <c r="K3421" s="823"/>
      <c r="L3421" s="823"/>
    </row>
    <row r="3422" spans="2:12" s="801" customFormat="1">
      <c r="B3422" s="823"/>
      <c r="C3422" s="823"/>
      <c r="D3422" s="823"/>
      <c r="E3422" s="823"/>
      <c r="F3422" s="823"/>
      <c r="G3422" s="823"/>
      <c r="H3422" s="823"/>
      <c r="I3422" s="823"/>
      <c r="J3422" s="823"/>
      <c r="K3422" s="823"/>
      <c r="L3422" s="823"/>
    </row>
    <row r="3423" spans="2:12" s="801" customFormat="1">
      <c r="B3423" s="823"/>
      <c r="C3423" s="823"/>
      <c r="D3423" s="823"/>
      <c r="E3423" s="823"/>
      <c r="F3423" s="823"/>
      <c r="G3423" s="823"/>
      <c r="H3423" s="823"/>
      <c r="I3423" s="823"/>
      <c r="J3423" s="823"/>
      <c r="K3423" s="823"/>
      <c r="L3423" s="823"/>
    </row>
    <row r="3424" spans="2:12" s="801" customFormat="1">
      <c r="B3424" s="823"/>
      <c r="C3424" s="823"/>
      <c r="D3424" s="823"/>
      <c r="E3424" s="823"/>
      <c r="F3424" s="823"/>
      <c r="G3424" s="823"/>
      <c r="H3424" s="823"/>
      <c r="I3424" s="823"/>
      <c r="J3424" s="823"/>
      <c r="K3424" s="823"/>
      <c r="L3424" s="823"/>
    </row>
    <row r="3425" spans="2:12" s="801" customFormat="1">
      <c r="B3425" s="823"/>
      <c r="C3425" s="823"/>
      <c r="D3425" s="823"/>
      <c r="E3425" s="823"/>
      <c r="F3425" s="823"/>
      <c r="G3425" s="823"/>
      <c r="H3425" s="823"/>
      <c r="I3425" s="823"/>
      <c r="J3425" s="823"/>
      <c r="K3425" s="823"/>
      <c r="L3425" s="823"/>
    </row>
    <row r="3426" spans="2:12" s="801" customFormat="1">
      <c r="B3426" s="823"/>
      <c r="C3426" s="823"/>
      <c r="D3426" s="823"/>
      <c r="E3426" s="823"/>
      <c r="F3426" s="823"/>
      <c r="G3426" s="823"/>
      <c r="H3426" s="823"/>
      <c r="I3426" s="823"/>
      <c r="J3426" s="823"/>
      <c r="K3426" s="823"/>
      <c r="L3426" s="823"/>
    </row>
    <row r="3427" spans="2:12" s="801" customFormat="1">
      <c r="B3427" s="823"/>
      <c r="C3427" s="823"/>
      <c r="D3427" s="823"/>
      <c r="E3427" s="823"/>
      <c r="F3427" s="823"/>
      <c r="G3427" s="823"/>
      <c r="H3427" s="823"/>
      <c r="I3427" s="823"/>
      <c r="J3427" s="823"/>
      <c r="K3427" s="823"/>
      <c r="L3427" s="823"/>
    </row>
    <row r="3428" spans="2:12" s="801" customFormat="1">
      <c r="B3428" s="823"/>
      <c r="C3428" s="823"/>
      <c r="D3428" s="823"/>
      <c r="E3428" s="823"/>
      <c r="F3428" s="823"/>
      <c r="G3428" s="823"/>
      <c r="H3428" s="823"/>
      <c r="I3428" s="823"/>
      <c r="J3428" s="823"/>
      <c r="K3428" s="823"/>
      <c r="L3428" s="823"/>
    </row>
    <row r="3429" spans="2:12" s="801" customFormat="1">
      <c r="B3429" s="823"/>
      <c r="C3429" s="823"/>
      <c r="D3429" s="823"/>
      <c r="E3429" s="823"/>
      <c r="F3429" s="823"/>
      <c r="G3429" s="823"/>
      <c r="H3429" s="823"/>
      <c r="I3429" s="823"/>
      <c r="J3429" s="823"/>
      <c r="K3429" s="823"/>
      <c r="L3429" s="823"/>
    </row>
    <row r="3430" spans="2:12" s="801" customFormat="1">
      <c r="B3430" s="823"/>
      <c r="C3430" s="823"/>
      <c r="D3430" s="823"/>
      <c r="E3430" s="823"/>
      <c r="F3430" s="823"/>
      <c r="G3430" s="823"/>
      <c r="H3430" s="823"/>
      <c r="I3430" s="823"/>
      <c r="J3430" s="823"/>
      <c r="K3430" s="823"/>
      <c r="L3430" s="823"/>
    </row>
    <row r="3431" spans="2:12" s="801" customFormat="1">
      <c r="B3431" s="823"/>
      <c r="C3431" s="823"/>
      <c r="D3431" s="823"/>
      <c r="E3431" s="823"/>
      <c r="F3431" s="823"/>
      <c r="G3431" s="823"/>
      <c r="H3431" s="823"/>
      <c r="I3431" s="823"/>
      <c r="J3431" s="823"/>
      <c r="K3431" s="823"/>
      <c r="L3431" s="823"/>
    </row>
    <row r="3432" spans="2:12" s="801" customFormat="1">
      <c r="B3432" s="823"/>
      <c r="C3432" s="823"/>
      <c r="D3432" s="823"/>
      <c r="E3432" s="823"/>
      <c r="F3432" s="823"/>
      <c r="G3432" s="823"/>
      <c r="H3432" s="823"/>
      <c r="I3432" s="823"/>
      <c r="J3432" s="823"/>
      <c r="K3432" s="823"/>
      <c r="L3432" s="823"/>
    </row>
    <row r="3433" spans="2:12" s="801" customFormat="1">
      <c r="B3433" s="823"/>
      <c r="C3433" s="823"/>
      <c r="D3433" s="823"/>
      <c r="E3433" s="823"/>
      <c r="F3433" s="823"/>
      <c r="G3433" s="823"/>
      <c r="H3433" s="823"/>
      <c r="I3433" s="823"/>
      <c r="J3433" s="823"/>
      <c r="K3433" s="823"/>
      <c r="L3433" s="823"/>
    </row>
    <row r="3434" spans="2:12" s="801" customFormat="1">
      <c r="B3434" s="823"/>
      <c r="C3434" s="823"/>
      <c r="D3434" s="823"/>
      <c r="E3434" s="823"/>
      <c r="F3434" s="823"/>
      <c r="G3434" s="823"/>
      <c r="H3434" s="823"/>
      <c r="I3434" s="823"/>
      <c r="J3434" s="823"/>
      <c r="K3434" s="823"/>
      <c r="L3434" s="823"/>
    </row>
    <row r="3435" spans="2:12" s="801" customFormat="1">
      <c r="B3435" s="823"/>
      <c r="C3435" s="823"/>
      <c r="D3435" s="823"/>
      <c r="E3435" s="823"/>
      <c r="F3435" s="823"/>
      <c r="G3435" s="823"/>
      <c r="H3435" s="823"/>
      <c r="I3435" s="823"/>
      <c r="J3435" s="823"/>
      <c r="K3435" s="823"/>
      <c r="L3435" s="823"/>
    </row>
    <row r="3436" spans="2:12" s="801" customFormat="1">
      <c r="B3436" s="823"/>
      <c r="C3436" s="823"/>
      <c r="D3436" s="823"/>
      <c r="E3436" s="823"/>
      <c r="F3436" s="823"/>
      <c r="G3436" s="823"/>
      <c r="H3436" s="823"/>
      <c r="I3436" s="823"/>
      <c r="J3436" s="823"/>
      <c r="K3436" s="823"/>
      <c r="L3436" s="823"/>
    </row>
    <row r="3437" spans="2:12" s="801" customFormat="1">
      <c r="B3437" s="823"/>
      <c r="C3437" s="823"/>
      <c r="D3437" s="823"/>
      <c r="E3437" s="823"/>
      <c r="F3437" s="823"/>
      <c r="G3437" s="823"/>
      <c r="H3437" s="823"/>
      <c r="I3437" s="823"/>
      <c r="J3437" s="823"/>
      <c r="K3437" s="823"/>
      <c r="L3437" s="823"/>
    </row>
    <row r="3438" spans="2:12" s="801" customFormat="1">
      <c r="B3438" s="823"/>
      <c r="C3438" s="823"/>
      <c r="D3438" s="823"/>
      <c r="E3438" s="823"/>
      <c r="F3438" s="823"/>
      <c r="G3438" s="823"/>
      <c r="H3438" s="823"/>
      <c r="I3438" s="823"/>
      <c r="J3438" s="823"/>
      <c r="K3438" s="823"/>
      <c r="L3438" s="823"/>
    </row>
    <row r="3439" spans="2:12" s="801" customFormat="1">
      <c r="B3439" s="823"/>
      <c r="C3439" s="823"/>
      <c r="D3439" s="823"/>
      <c r="E3439" s="823"/>
      <c r="F3439" s="823"/>
      <c r="G3439" s="823"/>
      <c r="H3439" s="823"/>
      <c r="I3439" s="823"/>
      <c r="J3439" s="823"/>
      <c r="K3439" s="823"/>
      <c r="L3439" s="823"/>
    </row>
    <row r="3440" spans="2:12" s="801" customFormat="1">
      <c r="B3440" s="823"/>
      <c r="C3440" s="823"/>
      <c r="D3440" s="823"/>
      <c r="E3440" s="823"/>
      <c r="F3440" s="823"/>
      <c r="G3440" s="823"/>
      <c r="H3440" s="823"/>
      <c r="I3440" s="823"/>
      <c r="J3440" s="823"/>
      <c r="K3440" s="823"/>
      <c r="L3440" s="823"/>
    </row>
    <row r="3441" spans="2:12" s="801" customFormat="1">
      <c r="B3441" s="823"/>
      <c r="C3441" s="823"/>
      <c r="D3441" s="823"/>
      <c r="E3441" s="823"/>
      <c r="F3441" s="823"/>
      <c r="G3441" s="823"/>
      <c r="H3441" s="823"/>
      <c r="I3441" s="823"/>
      <c r="J3441" s="823"/>
      <c r="K3441" s="823"/>
      <c r="L3441" s="823"/>
    </row>
    <row r="3442" spans="2:12" s="801" customFormat="1">
      <c r="B3442" s="823"/>
      <c r="C3442" s="823"/>
      <c r="D3442" s="823"/>
      <c r="E3442" s="823"/>
      <c r="F3442" s="823"/>
      <c r="G3442" s="823"/>
      <c r="H3442" s="823"/>
      <c r="I3442" s="823"/>
      <c r="J3442" s="823"/>
      <c r="K3442" s="823"/>
      <c r="L3442" s="823"/>
    </row>
    <row r="3443" spans="2:12" s="801" customFormat="1">
      <c r="B3443" s="823"/>
      <c r="C3443" s="823"/>
      <c r="D3443" s="823"/>
      <c r="E3443" s="823"/>
      <c r="F3443" s="823"/>
      <c r="G3443" s="823"/>
      <c r="H3443" s="823"/>
      <c r="I3443" s="823"/>
      <c r="J3443" s="823"/>
      <c r="K3443" s="823"/>
      <c r="L3443" s="823"/>
    </row>
    <row r="3444" spans="2:12" s="801" customFormat="1">
      <c r="B3444" s="823"/>
      <c r="C3444" s="823"/>
      <c r="D3444" s="823"/>
      <c r="E3444" s="823"/>
      <c r="F3444" s="823"/>
      <c r="G3444" s="823"/>
      <c r="H3444" s="823"/>
      <c r="I3444" s="823"/>
      <c r="J3444" s="823"/>
      <c r="K3444" s="823"/>
      <c r="L3444" s="823"/>
    </row>
    <row r="3445" spans="2:12" s="801" customFormat="1">
      <c r="B3445" s="823"/>
      <c r="C3445" s="823"/>
      <c r="D3445" s="823"/>
      <c r="E3445" s="823"/>
      <c r="F3445" s="823"/>
      <c r="G3445" s="823"/>
      <c r="H3445" s="823"/>
      <c r="I3445" s="823"/>
      <c r="J3445" s="823"/>
      <c r="K3445" s="823"/>
      <c r="L3445" s="823"/>
    </row>
    <row r="3446" spans="2:12" s="801" customFormat="1">
      <c r="B3446" s="823"/>
      <c r="C3446" s="823"/>
      <c r="D3446" s="823"/>
      <c r="E3446" s="823"/>
      <c r="F3446" s="823"/>
      <c r="G3446" s="823"/>
      <c r="H3446" s="823"/>
      <c r="I3446" s="823"/>
      <c r="J3446" s="823"/>
      <c r="K3446" s="823"/>
      <c r="L3446" s="823"/>
    </row>
    <row r="3447" spans="2:12" s="801" customFormat="1">
      <c r="B3447" s="823"/>
      <c r="C3447" s="823"/>
      <c r="D3447" s="823"/>
      <c r="E3447" s="823"/>
      <c r="F3447" s="823"/>
      <c r="G3447" s="823"/>
      <c r="H3447" s="823"/>
      <c r="I3447" s="823"/>
      <c r="J3447" s="823"/>
      <c r="K3447" s="823"/>
      <c r="L3447" s="823"/>
    </row>
    <row r="3448" spans="2:12" s="801" customFormat="1">
      <c r="B3448" s="823"/>
      <c r="C3448" s="823"/>
      <c r="D3448" s="823"/>
      <c r="E3448" s="823"/>
      <c r="F3448" s="823"/>
      <c r="G3448" s="823"/>
      <c r="H3448" s="823"/>
      <c r="I3448" s="823"/>
      <c r="J3448" s="823"/>
      <c r="K3448" s="823"/>
      <c r="L3448" s="823"/>
    </row>
    <row r="3449" spans="2:12" s="801" customFormat="1">
      <c r="B3449" s="823"/>
      <c r="C3449" s="823"/>
      <c r="D3449" s="823"/>
      <c r="E3449" s="823"/>
      <c r="F3449" s="823"/>
      <c r="G3449" s="823"/>
      <c r="H3449" s="823"/>
      <c r="I3449" s="823"/>
      <c r="J3449" s="823"/>
      <c r="K3449" s="823"/>
      <c r="L3449" s="823"/>
    </row>
    <row r="3450" spans="2:12" s="801" customFormat="1">
      <c r="B3450" s="823"/>
      <c r="C3450" s="823"/>
      <c r="D3450" s="823"/>
      <c r="E3450" s="823"/>
      <c r="F3450" s="823"/>
      <c r="G3450" s="823"/>
      <c r="H3450" s="823"/>
      <c r="I3450" s="823"/>
      <c r="J3450" s="823"/>
      <c r="K3450" s="823"/>
      <c r="L3450" s="823"/>
    </row>
    <row r="3451" spans="2:12" s="801" customFormat="1">
      <c r="B3451" s="823"/>
      <c r="C3451" s="823"/>
      <c r="D3451" s="823"/>
      <c r="E3451" s="823"/>
      <c r="F3451" s="823"/>
      <c r="G3451" s="823"/>
      <c r="H3451" s="823"/>
      <c r="I3451" s="823"/>
      <c r="J3451" s="823"/>
      <c r="K3451" s="823"/>
      <c r="L3451" s="823"/>
    </row>
    <row r="3452" spans="2:12" s="801" customFormat="1">
      <c r="B3452" s="823"/>
      <c r="C3452" s="823"/>
      <c r="D3452" s="823"/>
      <c r="E3452" s="823"/>
      <c r="F3452" s="823"/>
      <c r="G3452" s="823"/>
      <c r="H3452" s="823"/>
      <c r="I3452" s="823"/>
      <c r="J3452" s="823"/>
      <c r="K3452" s="823"/>
      <c r="L3452" s="823"/>
    </row>
    <row r="3453" spans="2:12" s="801" customFormat="1">
      <c r="B3453" s="823"/>
      <c r="C3453" s="823"/>
      <c r="D3453" s="823"/>
      <c r="E3453" s="823"/>
      <c r="F3453" s="823"/>
      <c r="G3453" s="823"/>
      <c r="H3453" s="823"/>
      <c r="I3453" s="823"/>
      <c r="J3453" s="823"/>
      <c r="K3453" s="823"/>
      <c r="L3453" s="823"/>
    </row>
    <row r="3454" spans="2:12" s="801" customFormat="1">
      <c r="B3454" s="823"/>
      <c r="C3454" s="823"/>
      <c r="D3454" s="823"/>
      <c r="E3454" s="823"/>
      <c r="F3454" s="823"/>
      <c r="G3454" s="823"/>
      <c r="H3454" s="823"/>
      <c r="I3454" s="823"/>
      <c r="J3454" s="823"/>
      <c r="K3454" s="823"/>
      <c r="L3454" s="823"/>
    </row>
    <row r="3455" spans="2:12" s="801" customFormat="1">
      <c r="B3455" s="823"/>
      <c r="C3455" s="823"/>
      <c r="D3455" s="823"/>
      <c r="E3455" s="823"/>
      <c r="F3455" s="823"/>
      <c r="G3455" s="823"/>
      <c r="H3455" s="823"/>
      <c r="I3455" s="823"/>
      <c r="J3455" s="823"/>
      <c r="K3455" s="823"/>
      <c r="L3455" s="823"/>
    </row>
    <row r="3456" spans="2:12" s="801" customFormat="1">
      <c r="B3456" s="823"/>
      <c r="C3456" s="823"/>
      <c r="D3456" s="823"/>
      <c r="E3456" s="823"/>
      <c r="F3456" s="823"/>
      <c r="G3456" s="823"/>
      <c r="H3456" s="823"/>
      <c r="I3456" s="823"/>
      <c r="J3456" s="823"/>
      <c r="K3456" s="823"/>
      <c r="L3456" s="823"/>
    </row>
    <row r="3457" spans="2:12" s="801" customFormat="1">
      <c r="B3457" s="823"/>
      <c r="C3457" s="823"/>
      <c r="D3457" s="823"/>
      <c r="E3457" s="823"/>
      <c r="F3457" s="823"/>
      <c r="G3457" s="823"/>
      <c r="H3457" s="823"/>
      <c r="I3457" s="823"/>
      <c r="J3457" s="823"/>
      <c r="K3457" s="823"/>
      <c r="L3457" s="823"/>
    </row>
    <row r="3458" spans="2:12" s="801" customFormat="1">
      <c r="B3458" s="823"/>
      <c r="C3458" s="823"/>
      <c r="D3458" s="823"/>
      <c r="E3458" s="823"/>
      <c r="F3458" s="823"/>
      <c r="G3458" s="823"/>
      <c r="H3458" s="823"/>
      <c r="I3458" s="823"/>
      <c r="J3458" s="823"/>
      <c r="K3458" s="823"/>
      <c r="L3458" s="823"/>
    </row>
    <row r="3459" spans="2:12" s="801" customFormat="1">
      <c r="B3459" s="823"/>
      <c r="C3459" s="823"/>
      <c r="D3459" s="823"/>
      <c r="E3459" s="823"/>
      <c r="F3459" s="823"/>
      <c r="G3459" s="823"/>
      <c r="H3459" s="823"/>
      <c r="I3459" s="823"/>
      <c r="J3459" s="823"/>
      <c r="K3459" s="823"/>
      <c r="L3459" s="823"/>
    </row>
    <row r="3460" spans="2:12" s="801" customFormat="1">
      <c r="B3460" s="823"/>
      <c r="C3460" s="823"/>
      <c r="D3460" s="823"/>
      <c r="E3460" s="823"/>
      <c r="F3460" s="823"/>
      <c r="G3460" s="823"/>
      <c r="H3460" s="823"/>
      <c r="I3460" s="823"/>
      <c r="J3460" s="823"/>
      <c r="K3460" s="823"/>
      <c r="L3460" s="823"/>
    </row>
    <row r="3461" spans="2:12" s="801" customFormat="1">
      <c r="B3461" s="823"/>
      <c r="C3461" s="823"/>
      <c r="D3461" s="823"/>
      <c r="E3461" s="823"/>
      <c r="F3461" s="823"/>
      <c r="G3461" s="823"/>
      <c r="H3461" s="823"/>
      <c r="I3461" s="823"/>
      <c r="J3461" s="823"/>
      <c r="K3461" s="823"/>
      <c r="L3461" s="823"/>
    </row>
    <row r="3462" spans="2:12" s="801" customFormat="1">
      <c r="B3462" s="823"/>
      <c r="C3462" s="823"/>
      <c r="D3462" s="823"/>
      <c r="E3462" s="823"/>
      <c r="F3462" s="823"/>
      <c r="G3462" s="823"/>
      <c r="H3462" s="823"/>
      <c r="I3462" s="823"/>
      <c r="J3462" s="823"/>
      <c r="K3462" s="823"/>
      <c r="L3462" s="823"/>
    </row>
    <row r="3463" spans="2:12" s="801" customFormat="1">
      <c r="B3463" s="823"/>
      <c r="C3463" s="823"/>
      <c r="D3463" s="823"/>
      <c r="E3463" s="823"/>
      <c r="F3463" s="823"/>
      <c r="G3463" s="823"/>
      <c r="H3463" s="823"/>
      <c r="I3463" s="823"/>
      <c r="J3463" s="823"/>
      <c r="K3463" s="823"/>
      <c r="L3463" s="823"/>
    </row>
    <row r="3464" spans="2:12" s="801" customFormat="1">
      <c r="B3464" s="823"/>
      <c r="C3464" s="823"/>
      <c r="D3464" s="823"/>
      <c r="E3464" s="823"/>
      <c r="F3464" s="823"/>
      <c r="G3464" s="823"/>
      <c r="H3464" s="823"/>
      <c r="I3464" s="823"/>
      <c r="J3464" s="823"/>
      <c r="K3464" s="823"/>
      <c r="L3464" s="823"/>
    </row>
    <row r="3465" spans="2:12" s="801" customFormat="1">
      <c r="B3465" s="823"/>
      <c r="C3465" s="823"/>
      <c r="D3465" s="823"/>
      <c r="E3465" s="823"/>
      <c r="F3465" s="823"/>
      <c r="G3465" s="823"/>
      <c r="H3465" s="823"/>
      <c r="I3465" s="823"/>
      <c r="J3465" s="823"/>
      <c r="K3465" s="823"/>
      <c r="L3465" s="823"/>
    </row>
    <row r="3466" spans="2:12" s="801" customFormat="1">
      <c r="B3466" s="823"/>
      <c r="C3466" s="823"/>
      <c r="D3466" s="823"/>
      <c r="E3466" s="823"/>
      <c r="F3466" s="823"/>
      <c r="G3466" s="823"/>
      <c r="H3466" s="823"/>
      <c r="I3466" s="823"/>
      <c r="J3466" s="823"/>
      <c r="K3466" s="823"/>
      <c r="L3466" s="823"/>
    </row>
    <row r="3467" spans="2:12" s="801" customFormat="1">
      <c r="B3467" s="823"/>
      <c r="C3467" s="823"/>
      <c r="D3467" s="823"/>
      <c r="E3467" s="823"/>
      <c r="F3467" s="823"/>
      <c r="G3467" s="823"/>
      <c r="H3467" s="823"/>
      <c r="I3467" s="823"/>
      <c r="J3467" s="823"/>
      <c r="K3467" s="823"/>
      <c r="L3467" s="823"/>
    </row>
    <row r="3468" spans="2:12" s="801" customFormat="1">
      <c r="B3468" s="823"/>
      <c r="C3468" s="823"/>
      <c r="D3468" s="823"/>
      <c r="E3468" s="823"/>
      <c r="F3468" s="823"/>
      <c r="G3468" s="823"/>
      <c r="H3468" s="823"/>
      <c r="I3468" s="823"/>
      <c r="J3468" s="823"/>
      <c r="K3468" s="823"/>
      <c r="L3468" s="823"/>
    </row>
    <row r="3469" spans="2:12" s="801" customFormat="1">
      <c r="B3469" s="823"/>
      <c r="C3469" s="823"/>
      <c r="D3469" s="823"/>
      <c r="E3469" s="823"/>
      <c r="F3469" s="823"/>
      <c r="G3469" s="823"/>
      <c r="H3469" s="823"/>
      <c r="I3469" s="823"/>
      <c r="J3469" s="823"/>
      <c r="K3469" s="823"/>
      <c r="L3469" s="823"/>
    </row>
    <row r="3470" spans="2:12" s="801" customFormat="1">
      <c r="B3470" s="823"/>
      <c r="C3470" s="823"/>
      <c r="D3470" s="823"/>
      <c r="E3470" s="823"/>
      <c r="F3470" s="823"/>
      <c r="G3470" s="823"/>
      <c r="H3470" s="823"/>
      <c r="I3470" s="823"/>
      <c r="J3470" s="823"/>
      <c r="K3470" s="823"/>
      <c r="L3470" s="823"/>
    </row>
    <row r="3471" spans="2:12" s="801" customFormat="1">
      <c r="B3471" s="823"/>
      <c r="C3471" s="823"/>
      <c r="D3471" s="823"/>
      <c r="E3471" s="823"/>
      <c r="F3471" s="823"/>
      <c r="G3471" s="823"/>
      <c r="H3471" s="823"/>
      <c r="I3471" s="823"/>
      <c r="J3471" s="823"/>
      <c r="K3471" s="823"/>
      <c r="L3471" s="823"/>
    </row>
    <row r="3472" spans="2:12" s="801" customFormat="1">
      <c r="B3472" s="823"/>
      <c r="C3472" s="823"/>
      <c r="D3472" s="823"/>
      <c r="E3472" s="823"/>
      <c r="F3472" s="823"/>
      <c r="G3472" s="823"/>
      <c r="H3472" s="823"/>
      <c r="I3472" s="823"/>
      <c r="J3472" s="823"/>
      <c r="K3472" s="823"/>
      <c r="L3472" s="823"/>
    </row>
    <row r="3473" spans="2:12" s="801" customFormat="1">
      <c r="B3473" s="823"/>
      <c r="C3473" s="823"/>
      <c r="D3473" s="823"/>
      <c r="E3473" s="823"/>
      <c r="F3473" s="823"/>
      <c r="G3473" s="823"/>
      <c r="H3473" s="823"/>
      <c r="I3473" s="823"/>
      <c r="J3473" s="823"/>
      <c r="K3473" s="823"/>
      <c r="L3473" s="823"/>
    </row>
    <row r="3474" spans="2:12" s="801" customFormat="1">
      <c r="B3474" s="823"/>
      <c r="C3474" s="823"/>
      <c r="D3474" s="823"/>
      <c r="E3474" s="823"/>
      <c r="F3474" s="823"/>
      <c r="G3474" s="823"/>
      <c r="H3474" s="823"/>
      <c r="I3474" s="823"/>
      <c r="J3474" s="823"/>
      <c r="K3474" s="823"/>
      <c r="L3474" s="823"/>
    </row>
    <row r="3475" spans="2:12" s="801" customFormat="1">
      <c r="B3475" s="823"/>
      <c r="C3475" s="823"/>
      <c r="D3475" s="823"/>
      <c r="E3475" s="823"/>
      <c r="F3475" s="823"/>
      <c r="G3475" s="823"/>
      <c r="H3475" s="823"/>
      <c r="I3475" s="823"/>
      <c r="J3475" s="823"/>
      <c r="K3475" s="823"/>
      <c r="L3475" s="823"/>
    </row>
    <row r="3476" spans="2:12" s="801" customFormat="1">
      <c r="B3476" s="823"/>
      <c r="C3476" s="823"/>
      <c r="D3476" s="823"/>
      <c r="E3476" s="823"/>
      <c r="F3476" s="823"/>
      <c r="G3476" s="823"/>
      <c r="H3476" s="823"/>
      <c r="I3476" s="823"/>
      <c r="J3476" s="823"/>
      <c r="K3476" s="823"/>
      <c r="L3476" s="823"/>
    </row>
    <row r="3477" spans="2:12" s="801" customFormat="1">
      <c r="B3477" s="823"/>
      <c r="C3477" s="823"/>
      <c r="D3477" s="823"/>
      <c r="E3477" s="823"/>
      <c r="F3477" s="823"/>
      <c r="G3477" s="823"/>
      <c r="H3477" s="823"/>
      <c r="I3477" s="823"/>
      <c r="J3477" s="823"/>
      <c r="K3477" s="823"/>
      <c r="L3477" s="823"/>
    </row>
    <row r="3478" spans="2:12" s="801" customFormat="1">
      <c r="B3478" s="823"/>
      <c r="C3478" s="823"/>
      <c r="D3478" s="823"/>
      <c r="E3478" s="823"/>
      <c r="F3478" s="823"/>
      <c r="G3478" s="823"/>
      <c r="H3478" s="823"/>
      <c r="I3478" s="823"/>
      <c r="J3478" s="823"/>
      <c r="K3478" s="823"/>
      <c r="L3478" s="823"/>
    </row>
    <row r="3479" spans="2:12" s="801" customFormat="1">
      <c r="B3479" s="823"/>
      <c r="C3479" s="823"/>
      <c r="D3479" s="823"/>
      <c r="E3479" s="823"/>
      <c r="F3479" s="823"/>
      <c r="G3479" s="823"/>
      <c r="H3479" s="823"/>
      <c r="I3479" s="823"/>
      <c r="J3479" s="823"/>
      <c r="K3479" s="823"/>
      <c r="L3479" s="823"/>
    </row>
    <row r="3480" spans="2:12" s="801" customFormat="1">
      <c r="B3480" s="823"/>
      <c r="C3480" s="823"/>
      <c r="D3480" s="823"/>
      <c r="E3480" s="823"/>
      <c r="F3480" s="823"/>
      <c r="G3480" s="823"/>
      <c r="H3480" s="823"/>
      <c r="I3480" s="823"/>
      <c r="J3480" s="823"/>
      <c r="K3480" s="823"/>
      <c r="L3480" s="823"/>
    </row>
    <row r="3481" spans="2:12" s="801" customFormat="1">
      <c r="B3481" s="823"/>
      <c r="C3481" s="823"/>
      <c r="D3481" s="823"/>
      <c r="E3481" s="823"/>
      <c r="F3481" s="823"/>
      <c r="G3481" s="823"/>
      <c r="H3481" s="823"/>
      <c r="I3481" s="823"/>
      <c r="J3481" s="823"/>
      <c r="K3481" s="823"/>
      <c r="L3481" s="823"/>
    </row>
    <row r="3482" spans="2:12" s="801" customFormat="1">
      <c r="B3482" s="823"/>
      <c r="C3482" s="823"/>
      <c r="D3482" s="823"/>
      <c r="E3482" s="823"/>
      <c r="F3482" s="823"/>
      <c r="G3482" s="823"/>
      <c r="H3482" s="823"/>
      <c r="I3482" s="823"/>
      <c r="J3482" s="823"/>
      <c r="K3482" s="823"/>
      <c r="L3482" s="823"/>
    </row>
    <row r="3483" spans="2:12" s="801" customFormat="1">
      <c r="B3483" s="823"/>
      <c r="C3483" s="823"/>
      <c r="D3483" s="823"/>
      <c r="E3483" s="823"/>
      <c r="F3483" s="823"/>
      <c r="G3483" s="823"/>
      <c r="H3483" s="823"/>
      <c r="I3483" s="823"/>
      <c r="J3483" s="823"/>
      <c r="K3483" s="823"/>
      <c r="L3483" s="823"/>
    </row>
    <row r="3484" spans="2:12" s="801" customFormat="1">
      <c r="B3484" s="823"/>
      <c r="C3484" s="823"/>
      <c r="D3484" s="823"/>
      <c r="E3484" s="823"/>
      <c r="F3484" s="823"/>
      <c r="G3484" s="823"/>
      <c r="H3484" s="823"/>
      <c r="I3484" s="823"/>
      <c r="J3484" s="823"/>
      <c r="K3484" s="823"/>
      <c r="L3484" s="823"/>
    </row>
    <row r="3485" spans="2:12" s="801" customFormat="1">
      <c r="B3485" s="823"/>
      <c r="C3485" s="823"/>
      <c r="D3485" s="823"/>
      <c r="E3485" s="823"/>
      <c r="F3485" s="823"/>
      <c r="G3485" s="823"/>
      <c r="H3485" s="823"/>
      <c r="I3485" s="823"/>
      <c r="J3485" s="823"/>
      <c r="K3485" s="823"/>
      <c r="L3485" s="823"/>
    </row>
    <row r="3486" spans="2:12" s="801" customFormat="1">
      <c r="B3486" s="823"/>
      <c r="C3486" s="823"/>
      <c r="D3486" s="823"/>
      <c r="E3486" s="823"/>
      <c r="F3486" s="823"/>
      <c r="G3486" s="823"/>
      <c r="H3486" s="823"/>
      <c r="I3486" s="823"/>
      <c r="J3486" s="823"/>
      <c r="K3486" s="823"/>
      <c r="L3486" s="823"/>
    </row>
    <row r="3487" spans="2:12" s="801" customFormat="1">
      <c r="B3487" s="823"/>
      <c r="C3487" s="823"/>
      <c r="D3487" s="823"/>
      <c r="E3487" s="823"/>
      <c r="F3487" s="823"/>
      <c r="G3487" s="823"/>
      <c r="H3487" s="823"/>
      <c r="I3487" s="823"/>
      <c r="J3487" s="823"/>
      <c r="K3487" s="823"/>
      <c r="L3487" s="823"/>
    </row>
    <row r="3488" spans="2:12" s="801" customFormat="1">
      <c r="B3488" s="823"/>
      <c r="C3488" s="823"/>
      <c r="D3488" s="823"/>
      <c r="E3488" s="823"/>
      <c r="F3488" s="823"/>
      <c r="G3488" s="823"/>
      <c r="H3488" s="823"/>
      <c r="I3488" s="823"/>
      <c r="J3488" s="823"/>
      <c r="K3488" s="823"/>
      <c r="L3488" s="823"/>
    </row>
    <row r="3489" spans="2:12" s="801" customFormat="1">
      <c r="B3489" s="823"/>
      <c r="C3489" s="823"/>
      <c r="D3489" s="823"/>
      <c r="E3489" s="823"/>
      <c r="F3489" s="823"/>
      <c r="G3489" s="823"/>
      <c r="H3489" s="823"/>
      <c r="I3489" s="823"/>
      <c r="J3489" s="823"/>
      <c r="K3489" s="823"/>
      <c r="L3489" s="823"/>
    </row>
    <row r="3490" spans="2:12" s="801" customFormat="1">
      <c r="B3490" s="823"/>
      <c r="C3490" s="823"/>
      <c r="D3490" s="823"/>
      <c r="E3490" s="823"/>
      <c r="F3490" s="823"/>
      <c r="G3490" s="823"/>
      <c r="H3490" s="823"/>
      <c r="I3490" s="823"/>
      <c r="J3490" s="823"/>
      <c r="K3490" s="823"/>
      <c r="L3490" s="823"/>
    </row>
    <row r="3491" spans="2:12" s="801" customFormat="1">
      <c r="B3491" s="823"/>
      <c r="C3491" s="823"/>
      <c r="D3491" s="823"/>
      <c r="E3491" s="823"/>
      <c r="F3491" s="823"/>
      <c r="G3491" s="823"/>
      <c r="H3491" s="823"/>
      <c r="I3491" s="823"/>
      <c r="J3491" s="823"/>
      <c r="K3491" s="823"/>
      <c r="L3491" s="823"/>
    </row>
    <row r="3492" spans="2:12" s="801" customFormat="1">
      <c r="B3492" s="823"/>
      <c r="C3492" s="823"/>
      <c r="D3492" s="823"/>
      <c r="E3492" s="823"/>
      <c r="F3492" s="823"/>
      <c r="G3492" s="823"/>
      <c r="H3492" s="823"/>
      <c r="I3492" s="823"/>
      <c r="J3492" s="823"/>
      <c r="K3492" s="823"/>
      <c r="L3492" s="823"/>
    </row>
    <row r="3493" spans="2:12" s="801" customFormat="1">
      <c r="B3493" s="823"/>
      <c r="C3493" s="823"/>
      <c r="D3493" s="823"/>
      <c r="E3493" s="823"/>
      <c r="F3493" s="823"/>
      <c r="G3493" s="823"/>
      <c r="H3493" s="823"/>
      <c r="I3493" s="823"/>
      <c r="J3493" s="823"/>
      <c r="K3493" s="823"/>
      <c r="L3493" s="823"/>
    </row>
    <row r="3494" spans="2:12" s="801" customFormat="1">
      <c r="B3494" s="823"/>
      <c r="C3494" s="823"/>
      <c r="D3494" s="823"/>
      <c r="E3494" s="823"/>
      <c r="F3494" s="823"/>
      <c r="G3494" s="823"/>
      <c r="H3494" s="823"/>
      <c r="I3494" s="823"/>
      <c r="J3494" s="823"/>
      <c r="K3494" s="823"/>
      <c r="L3494" s="823"/>
    </row>
    <row r="3495" spans="2:12" s="801" customFormat="1">
      <c r="B3495" s="823"/>
      <c r="C3495" s="823"/>
      <c r="D3495" s="823"/>
      <c r="E3495" s="823"/>
      <c r="F3495" s="823"/>
      <c r="G3495" s="823"/>
      <c r="H3495" s="823"/>
      <c r="I3495" s="823"/>
      <c r="J3495" s="823"/>
      <c r="K3495" s="823"/>
      <c r="L3495" s="823"/>
    </row>
    <row r="3496" spans="2:12" s="801" customFormat="1">
      <c r="B3496" s="823"/>
      <c r="C3496" s="823"/>
      <c r="D3496" s="823"/>
      <c r="E3496" s="823"/>
      <c r="F3496" s="823"/>
      <c r="G3496" s="823"/>
      <c r="H3496" s="823"/>
      <c r="I3496" s="823"/>
      <c r="J3496" s="823"/>
      <c r="K3496" s="823"/>
      <c r="L3496" s="823"/>
    </row>
    <row r="3497" spans="2:12" s="801" customFormat="1">
      <c r="B3497" s="823"/>
      <c r="C3497" s="823"/>
      <c r="D3497" s="823"/>
      <c r="E3497" s="823"/>
      <c r="F3497" s="823"/>
      <c r="G3497" s="823"/>
      <c r="H3497" s="823"/>
      <c r="I3497" s="823"/>
      <c r="J3497" s="823"/>
      <c r="K3497" s="823"/>
      <c r="L3497" s="823"/>
    </row>
    <row r="3498" spans="2:12" s="801" customFormat="1">
      <c r="B3498" s="823"/>
      <c r="C3498" s="823"/>
      <c r="D3498" s="823"/>
      <c r="E3498" s="823"/>
      <c r="F3498" s="823"/>
      <c r="G3498" s="823"/>
      <c r="H3498" s="823"/>
      <c r="I3498" s="823"/>
      <c r="J3498" s="823"/>
      <c r="K3498" s="823"/>
      <c r="L3498" s="823"/>
    </row>
    <row r="3499" spans="2:12" s="801" customFormat="1">
      <c r="B3499" s="823"/>
      <c r="C3499" s="823"/>
      <c r="D3499" s="823"/>
      <c r="E3499" s="823"/>
      <c r="F3499" s="823"/>
      <c r="G3499" s="823"/>
      <c r="H3499" s="823"/>
      <c r="I3499" s="823"/>
      <c r="J3499" s="823"/>
      <c r="K3499" s="823"/>
      <c r="L3499" s="823"/>
    </row>
    <row r="3500" spans="2:12" s="801" customFormat="1">
      <c r="B3500" s="823"/>
      <c r="C3500" s="823"/>
      <c r="D3500" s="823"/>
      <c r="E3500" s="823"/>
      <c r="F3500" s="823"/>
      <c r="G3500" s="823"/>
      <c r="H3500" s="823"/>
      <c r="I3500" s="823"/>
      <c r="J3500" s="823"/>
      <c r="K3500" s="823"/>
      <c r="L3500" s="823"/>
    </row>
    <row r="3501" spans="2:12" s="801" customFormat="1">
      <c r="B3501" s="823"/>
      <c r="C3501" s="823"/>
      <c r="D3501" s="823"/>
      <c r="E3501" s="823"/>
      <c r="F3501" s="823"/>
      <c r="G3501" s="823"/>
      <c r="H3501" s="823"/>
      <c r="I3501" s="823"/>
      <c r="J3501" s="823"/>
      <c r="K3501" s="823"/>
      <c r="L3501" s="823"/>
    </row>
    <row r="3502" spans="2:12" s="801" customFormat="1">
      <c r="B3502" s="823"/>
      <c r="C3502" s="823"/>
      <c r="D3502" s="823"/>
      <c r="E3502" s="823"/>
      <c r="F3502" s="823"/>
      <c r="G3502" s="823"/>
      <c r="H3502" s="823"/>
      <c r="I3502" s="823"/>
      <c r="J3502" s="823"/>
      <c r="K3502" s="823"/>
      <c r="L3502" s="823"/>
    </row>
    <row r="3503" spans="2:12" s="801" customFormat="1">
      <c r="B3503" s="823"/>
      <c r="C3503" s="823"/>
      <c r="D3503" s="823"/>
      <c r="E3503" s="823"/>
      <c r="F3503" s="823"/>
      <c r="G3503" s="823"/>
      <c r="H3503" s="823"/>
      <c r="I3503" s="823"/>
      <c r="J3503" s="823"/>
      <c r="K3503" s="823"/>
      <c r="L3503" s="823"/>
    </row>
    <row r="3504" spans="2:12" s="801" customFormat="1">
      <c r="B3504" s="823"/>
      <c r="C3504" s="823"/>
      <c r="D3504" s="823"/>
      <c r="E3504" s="823"/>
      <c r="F3504" s="823"/>
      <c r="G3504" s="823"/>
      <c r="H3504" s="823"/>
      <c r="I3504" s="823"/>
      <c r="J3504" s="823"/>
      <c r="K3504" s="823"/>
      <c r="L3504" s="823"/>
    </row>
    <row r="3505" spans="2:12" s="801" customFormat="1">
      <c r="B3505" s="823"/>
      <c r="C3505" s="823"/>
      <c r="D3505" s="823"/>
      <c r="E3505" s="823"/>
      <c r="F3505" s="823"/>
      <c r="G3505" s="823"/>
      <c r="H3505" s="823"/>
      <c r="I3505" s="823"/>
      <c r="J3505" s="823"/>
      <c r="K3505" s="823"/>
      <c r="L3505" s="823"/>
    </row>
    <row r="3506" spans="2:12" s="801" customFormat="1">
      <c r="B3506" s="823"/>
      <c r="C3506" s="823"/>
      <c r="D3506" s="823"/>
      <c r="E3506" s="823"/>
      <c r="F3506" s="823"/>
      <c r="G3506" s="823"/>
      <c r="H3506" s="823"/>
      <c r="I3506" s="823"/>
      <c r="J3506" s="823"/>
      <c r="K3506" s="823"/>
      <c r="L3506" s="823"/>
    </row>
    <row r="3507" spans="2:12" s="801" customFormat="1">
      <c r="B3507" s="823"/>
      <c r="C3507" s="823"/>
      <c r="D3507" s="823"/>
      <c r="E3507" s="823"/>
      <c r="F3507" s="823"/>
      <c r="G3507" s="823"/>
      <c r="H3507" s="823"/>
      <c r="I3507" s="823"/>
      <c r="J3507" s="823"/>
      <c r="K3507" s="823"/>
      <c r="L3507" s="823"/>
    </row>
    <row r="3508" spans="2:12" s="801" customFormat="1">
      <c r="B3508" s="823"/>
      <c r="C3508" s="823"/>
      <c r="D3508" s="823"/>
      <c r="E3508" s="823"/>
      <c r="F3508" s="823"/>
      <c r="G3508" s="823"/>
      <c r="H3508" s="823"/>
      <c r="I3508" s="823"/>
      <c r="J3508" s="823"/>
      <c r="K3508" s="823"/>
      <c r="L3508" s="823"/>
    </row>
    <row r="3509" spans="2:12" s="801" customFormat="1">
      <c r="B3509" s="823"/>
      <c r="C3509" s="823"/>
      <c r="D3509" s="823"/>
      <c r="E3509" s="823"/>
      <c r="F3509" s="823"/>
      <c r="G3509" s="823"/>
      <c r="H3509" s="823"/>
      <c r="I3509" s="823"/>
      <c r="J3509" s="823"/>
      <c r="K3509" s="823"/>
      <c r="L3509" s="823"/>
    </row>
    <row r="3510" spans="2:12" s="801" customFormat="1">
      <c r="B3510" s="823"/>
      <c r="C3510" s="823"/>
      <c r="D3510" s="823"/>
      <c r="E3510" s="823"/>
      <c r="F3510" s="823"/>
      <c r="G3510" s="823"/>
      <c r="H3510" s="823"/>
      <c r="I3510" s="823"/>
      <c r="J3510" s="823"/>
      <c r="K3510" s="823"/>
      <c r="L3510" s="823"/>
    </row>
    <row r="3511" spans="2:12" s="801" customFormat="1">
      <c r="B3511" s="823"/>
      <c r="C3511" s="823"/>
      <c r="D3511" s="823"/>
      <c r="E3511" s="823"/>
      <c r="F3511" s="823"/>
      <c r="G3511" s="823"/>
      <c r="H3511" s="823"/>
      <c r="I3511" s="823"/>
      <c r="J3511" s="823"/>
      <c r="K3511" s="823"/>
      <c r="L3511" s="823"/>
    </row>
    <row r="3512" spans="2:12" s="801" customFormat="1">
      <c r="B3512" s="823"/>
      <c r="C3512" s="823"/>
      <c r="D3512" s="823"/>
      <c r="E3512" s="823"/>
      <c r="F3512" s="823"/>
      <c r="G3512" s="823"/>
      <c r="H3512" s="823"/>
      <c r="I3512" s="823"/>
      <c r="J3512" s="823"/>
      <c r="K3512" s="823"/>
      <c r="L3512" s="823"/>
    </row>
    <row r="3513" spans="2:12" s="801" customFormat="1">
      <c r="B3513" s="823"/>
      <c r="C3513" s="823"/>
      <c r="D3513" s="823"/>
      <c r="E3513" s="823"/>
      <c r="F3513" s="823"/>
      <c r="G3513" s="823"/>
      <c r="H3513" s="823"/>
      <c r="I3513" s="823"/>
      <c r="J3513" s="823"/>
      <c r="K3513" s="823"/>
      <c r="L3513" s="823"/>
    </row>
    <row r="3514" spans="2:12" s="801" customFormat="1">
      <c r="B3514" s="823"/>
      <c r="C3514" s="823"/>
      <c r="D3514" s="823"/>
      <c r="E3514" s="823"/>
      <c r="F3514" s="823"/>
      <c r="G3514" s="823"/>
      <c r="H3514" s="823"/>
      <c r="I3514" s="823"/>
      <c r="J3514" s="823"/>
      <c r="K3514" s="823"/>
      <c r="L3514" s="823"/>
    </row>
    <row r="3515" spans="2:12" s="801" customFormat="1">
      <c r="B3515" s="823"/>
      <c r="C3515" s="823"/>
      <c r="D3515" s="823"/>
      <c r="E3515" s="823"/>
      <c r="F3515" s="823"/>
      <c r="G3515" s="823"/>
      <c r="H3515" s="823"/>
      <c r="I3515" s="823"/>
      <c r="J3515" s="823"/>
      <c r="K3515" s="823"/>
      <c r="L3515" s="823"/>
    </row>
    <row r="3516" spans="2:12" s="801" customFormat="1">
      <c r="B3516" s="823"/>
      <c r="C3516" s="823"/>
      <c r="D3516" s="823"/>
      <c r="E3516" s="823"/>
      <c r="F3516" s="823"/>
      <c r="G3516" s="823"/>
      <c r="H3516" s="823"/>
      <c r="I3516" s="823"/>
      <c r="J3516" s="823"/>
      <c r="K3516" s="823"/>
      <c r="L3516" s="823"/>
    </row>
    <row r="3517" spans="2:12" s="801" customFormat="1">
      <c r="B3517" s="823"/>
      <c r="C3517" s="823"/>
      <c r="D3517" s="823"/>
      <c r="E3517" s="823"/>
      <c r="F3517" s="823"/>
      <c r="G3517" s="823"/>
      <c r="H3517" s="823"/>
      <c r="I3517" s="823"/>
      <c r="J3517" s="823"/>
      <c r="K3517" s="823"/>
      <c r="L3517" s="823"/>
    </row>
    <row r="3518" spans="2:12" s="801" customFormat="1">
      <c r="B3518" s="823"/>
      <c r="C3518" s="823"/>
      <c r="D3518" s="823"/>
      <c r="E3518" s="823"/>
      <c r="F3518" s="823"/>
      <c r="G3518" s="823"/>
      <c r="H3518" s="823"/>
      <c r="I3518" s="823"/>
      <c r="J3518" s="823"/>
      <c r="K3518" s="823"/>
      <c r="L3518" s="823"/>
    </row>
    <row r="3519" spans="2:12" s="801" customFormat="1">
      <c r="B3519" s="823"/>
      <c r="C3519" s="823"/>
      <c r="D3519" s="823"/>
      <c r="E3519" s="823"/>
      <c r="F3519" s="823"/>
      <c r="G3519" s="823"/>
      <c r="H3519" s="823"/>
      <c r="I3519" s="823"/>
      <c r="J3519" s="823"/>
      <c r="K3519" s="823"/>
      <c r="L3519" s="823"/>
    </row>
    <row r="3520" spans="2:12" s="801" customFormat="1">
      <c r="B3520" s="823"/>
      <c r="C3520" s="823"/>
      <c r="D3520" s="823"/>
      <c r="E3520" s="823"/>
      <c r="F3520" s="823"/>
      <c r="G3520" s="823"/>
      <c r="H3520" s="823"/>
      <c r="I3520" s="823"/>
      <c r="J3520" s="823"/>
      <c r="K3520" s="823"/>
      <c r="L3520" s="823"/>
    </row>
    <row r="3521" spans="2:12" s="801" customFormat="1">
      <c r="B3521" s="823"/>
      <c r="C3521" s="823"/>
      <c r="D3521" s="823"/>
      <c r="E3521" s="823"/>
      <c r="F3521" s="823"/>
      <c r="G3521" s="823"/>
      <c r="H3521" s="823"/>
      <c r="I3521" s="823"/>
      <c r="J3521" s="823"/>
      <c r="K3521" s="823"/>
      <c r="L3521" s="823"/>
    </row>
    <row r="3522" spans="2:12" s="801" customFormat="1">
      <c r="B3522" s="823"/>
      <c r="C3522" s="823"/>
      <c r="D3522" s="823"/>
      <c r="E3522" s="823"/>
      <c r="F3522" s="823"/>
      <c r="G3522" s="823"/>
      <c r="H3522" s="823"/>
      <c r="I3522" s="823"/>
      <c r="J3522" s="823"/>
      <c r="K3522" s="823"/>
      <c r="L3522" s="823"/>
    </row>
    <row r="3523" spans="2:12" s="801" customFormat="1">
      <c r="B3523" s="823"/>
      <c r="C3523" s="823"/>
      <c r="D3523" s="823"/>
      <c r="E3523" s="823"/>
      <c r="F3523" s="823"/>
      <c r="G3523" s="823"/>
      <c r="H3523" s="823"/>
      <c r="I3523" s="823"/>
      <c r="J3523" s="823"/>
      <c r="K3523" s="823"/>
      <c r="L3523" s="823"/>
    </row>
    <row r="3524" spans="2:12" s="801" customFormat="1">
      <c r="B3524" s="823"/>
      <c r="C3524" s="823"/>
      <c r="D3524" s="823"/>
      <c r="E3524" s="823"/>
      <c r="F3524" s="823"/>
      <c r="G3524" s="823"/>
      <c r="H3524" s="823"/>
      <c r="I3524" s="823"/>
      <c r="J3524" s="823"/>
      <c r="K3524" s="823"/>
      <c r="L3524" s="823"/>
    </row>
    <row r="3525" spans="2:12" s="801" customFormat="1">
      <c r="B3525" s="823"/>
      <c r="C3525" s="823"/>
      <c r="D3525" s="823"/>
      <c r="E3525" s="823"/>
      <c r="F3525" s="823"/>
      <c r="G3525" s="823"/>
      <c r="H3525" s="823"/>
      <c r="I3525" s="823"/>
      <c r="J3525" s="823"/>
      <c r="K3525" s="823"/>
      <c r="L3525" s="823"/>
    </row>
    <row r="3526" spans="2:12" s="801" customFormat="1">
      <c r="B3526" s="823"/>
      <c r="C3526" s="823"/>
      <c r="D3526" s="823"/>
      <c r="E3526" s="823"/>
      <c r="F3526" s="823"/>
      <c r="G3526" s="823"/>
      <c r="H3526" s="823"/>
      <c r="I3526" s="823"/>
      <c r="J3526" s="823"/>
      <c r="K3526" s="823"/>
      <c r="L3526" s="823"/>
    </row>
    <row r="3527" spans="2:12" s="801" customFormat="1">
      <c r="B3527" s="823"/>
      <c r="C3527" s="823"/>
      <c r="D3527" s="823"/>
      <c r="E3527" s="823"/>
      <c r="F3527" s="823"/>
      <c r="G3527" s="823"/>
      <c r="H3527" s="823"/>
      <c r="I3527" s="823"/>
      <c r="J3527" s="823"/>
      <c r="K3527" s="823"/>
      <c r="L3527" s="823"/>
    </row>
    <row r="3528" spans="2:12" s="801" customFormat="1">
      <c r="B3528" s="823"/>
      <c r="C3528" s="823"/>
      <c r="D3528" s="823"/>
      <c r="E3528" s="823"/>
      <c r="F3528" s="823"/>
      <c r="G3528" s="823"/>
      <c r="H3528" s="823"/>
      <c r="I3528" s="823"/>
      <c r="J3528" s="823"/>
      <c r="K3528" s="823"/>
      <c r="L3528" s="823"/>
    </row>
    <row r="3529" spans="2:12" s="801" customFormat="1">
      <c r="B3529" s="823"/>
      <c r="C3529" s="823"/>
      <c r="D3529" s="823"/>
      <c r="E3529" s="823"/>
      <c r="F3529" s="823"/>
      <c r="G3529" s="823"/>
      <c r="H3529" s="823"/>
      <c r="I3529" s="823"/>
      <c r="J3529" s="823"/>
      <c r="K3529" s="823"/>
      <c r="L3529" s="823"/>
    </row>
    <row r="3530" spans="2:12" s="801" customFormat="1">
      <c r="B3530" s="823"/>
      <c r="C3530" s="823"/>
      <c r="D3530" s="823"/>
      <c r="E3530" s="823"/>
      <c r="F3530" s="823"/>
      <c r="G3530" s="823"/>
      <c r="H3530" s="823"/>
      <c r="I3530" s="823"/>
      <c r="J3530" s="823"/>
      <c r="K3530" s="823"/>
      <c r="L3530" s="823"/>
    </row>
    <row r="3531" spans="2:12" s="801" customFormat="1">
      <c r="B3531" s="823"/>
      <c r="C3531" s="823"/>
      <c r="D3531" s="823"/>
      <c r="E3531" s="823"/>
      <c r="F3531" s="823"/>
      <c r="G3531" s="823"/>
      <c r="H3531" s="823"/>
      <c r="I3531" s="823"/>
      <c r="J3531" s="823"/>
      <c r="K3531" s="823"/>
      <c r="L3531" s="823"/>
    </row>
    <row r="3532" spans="2:12" s="801" customFormat="1">
      <c r="B3532" s="823"/>
      <c r="C3532" s="823"/>
      <c r="D3532" s="823"/>
      <c r="E3532" s="823"/>
      <c r="F3532" s="823"/>
      <c r="G3532" s="823"/>
      <c r="H3532" s="823"/>
      <c r="I3532" s="823"/>
      <c r="J3532" s="823"/>
      <c r="K3532" s="823"/>
      <c r="L3532" s="823"/>
    </row>
    <row r="3533" spans="2:12" s="801" customFormat="1">
      <c r="B3533" s="823"/>
      <c r="C3533" s="823"/>
      <c r="D3533" s="823"/>
      <c r="E3533" s="823"/>
      <c r="F3533" s="823"/>
      <c r="G3533" s="823"/>
      <c r="H3533" s="823"/>
      <c r="I3533" s="823"/>
      <c r="J3533" s="823"/>
      <c r="K3533" s="823"/>
      <c r="L3533" s="823"/>
    </row>
    <row r="3534" spans="2:12" s="801" customFormat="1">
      <c r="B3534" s="823"/>
      <c r="C3534" s="823"/>
      <c r="D3534" s="823"/>
      <c r="E3534" s="823"/>
      <c r="F3534" s="823"/>
      <c r="G3534" s="823"/>
      <c r="H3534" s="823"/>
      <c r="I3534" s="823"/>
      <c r="J3534" s="823"/>
      <c r="K3534" s="823"/>
      <c r="L3534" s="823"/>
    </row>
    <row r="3535" spans="2:12" s="801" customFormat="1">
      <c r="B3535" s="823"/>
      <c r="C3535" s="823"/>
      <c r="D3535" s="823"/>
      <c r="E3535" s="823"/>
      <c r="F3535" s="823"/>
      <c r="G3535" s="823"/>
      <c r="H3535" s="823"/>
      <c r="I3535" s="823"/>
      <c r="J3535" s="823"/>
      <c r="K3535" s="823"/>
      <c r="L3535" s="823"/>
    </row>
    <row r="3536" spans="2:12" s="801" customFormat="1">
      <c r="B3536" s="823"/>
      <c r="C3536" s="823"/>
      <c r="D3536" s="823"/>
      <c r="E3536" s="823"/>
      <c r="F3536" s="823"/>
      <c r="G3536" s="823"/>
      <c r="H3536" s="823"/>
      <c r="I3536" s="823"/>
      <c r="J3536" s="823"/>
      <c r="K3536" s="823"/>
      <c r="L3536" s="823"/>
    </row>
    <row r="3537" spans="2:12" s="801" customFormat="1">
      <c r="B3537" s="823"/>
      <c r="C3537" s="823"/>
      <c r="D3537" s="823"/>
      <c r="E3537" s="823"/>
      <c r="F3537" s="823"/>
      <c r="G3537" s="823"/>
      <c r="H3537" s="823"/>
      <c r="I3537" s="823"/>
      <c r="J3537" s="823"/>
      <c r="K3537" s="823"/>
      <c r="L3537" s="823"/>
    </row>
    <row r="3538" spans="2:12" s="801" customFormat="1">
      <c r="B3538" s="823"/>
      <c r="C3538" s="823"/>
      <c r="D3538" s="823"/>
      <c r="E3538" s="823"/>
      <c r="F3538" s="823"/>
      <c r="G3538" s="823"/>
      <c r="H3538" s="823"/>
      <c r="I3538" s="823"/>
      <c r="J3538" s="823"/>
      <c r="K3538" s="823"/>
      <c r="L3538" s="823"/>
    </row>
    <row r="3539" spans="2:12" s="801" customFormat="1">
      <c r="B3539" s="823"/>
      <c r="C3539" s="823"/>
      <c r="D3539" s="823"/>
      <c r="E3539" s="823"/>
      <c r="F3539" s="823"/>
      <c r="G3539" s="823"/>
      <c r="H3539" s="823"/>
      <c r="I3539" s="823"/>
      <c r="J3539" s="823"/>
      <c r="K3539" s="823"/>
      <c r="L3539" s="823"/>
    </row>
    <row r="3540" spans="2:12" s="801" customFormat="1">
      <c r="B3540" s="823"/>
      <c r="C3540" s="823"/>
      <c r="D3540" s="823"/>
      <c r="E3540" s="823"/>
      <c r="F3540" s="823"/>
      <c r="G3540" s="823"/>
      <c r="H3540" s="823"/>
      <c r="I3540" s="823"/>
      <c r="J3540" s="823"/>
      <c r="K3540" s="823"/>
      <c r="L3540" s="823"/>
    </row>
    <row r="3541" spans="2:12" s="801" customFormat="1">
      <c r="B3541" s="823"/>
      <c r="C3541" s="823"/>
      <c r="D3541" s="823"/>
      <c r="E3541" s="823"/>
      <c r="F3541" s="823"/>
      <c r="G3541" s="823"/>
      <c r="H3541" s="823"/>
      <c r="I3541" s="823"/>
      <c r="J3541" s="823"/>
      <c r="K3541" s="823"/>
      <c r="L3541" s="823"/>
    </row>
    <row r="3542" spans="2:12" s="801" customFormat="1">
      <c r="B3542" s="823"/>
      <c r="C3542" s="823"/>
      <c r="D3542" s="823"/>
      <c r="E3542" s="823"/>
      <c r="F3542" s="823"/>
      <c r="G3542" s="823"/>
      <c r="H3542" s="823"/>
      <c r="I3542" s="823"/>
      <c r="J3542" s="823"/>
      <c r="K3542" s="823"/>
      <c r="L3542" s="823"/>
    </row>
    <row r="3543" spans="2:12" s="801" customFormat="1">
      <c r="B3543" s="823"/>
      <c r="C3543" s="823"/>
      <c r="D3543" s="823"/>
      <c r="E3543" s="823"/>
      <c r="F3543" s="823"/>
      <c r="G3543" s="823"/>
      <c r="H3543" s="823"/>
      <c r="I3543" s="823"/>
      <c r="J3543" s="823"/>
      <c r="K3543" s="823"/>
      <c r="L3543" s="823"/>
    </row>
    <row r="3544" spans="2:12" s="801" customFormat="1">
      <c r="B3544" s="823"/>
      <c r="C3544" s="823"/>
      <c r="D3544" s="823"/>
      <c r="E3544" s="823"/>
      <c r="F3544" s="823"/>
      <c r="G3544" s="823"/>
      <c r="H3544" s="823"/>
      <c r="I3544" s="823"/>
      <c r="J3544" s="823"/>
      <c r="K3544" s="823"/>
      <c r="L3544" s="823"/>
    </row>
    <row r="3545" spans="2:12" s="801" customFormat="1">
      <c r="B3545" s="823"/>
      <c r="C3545" s="823"/>
      <c r="D3545" s="823"/>
      <c r="E3545" s="823"/>
      <c r="F3545" s="823"/>
      <c r="G3545" s="823"/>
      <c r="H3545" s="823"/>
      <c r="I3545" s="823"/>
      <c r="J3545" s="823"/>
      <c r="K3545" s="823"/>
      <c r="L3545" s="823"/>
    </row>
    <row r="3546" spans="2:12" s="801" customFormat="1">
      <c r="B3546" s="823"/>
      <c r="C3546" s="823"/>
      <c r="D3546" s="823"/>
      <c r="E3546" s="823"/>
      <c r="F3546" s="823"/>
      <c r="G3546" s="823"/>
      <c r="H3546" s="823"/>
      <c r="I3546" s="823"/>
      <c r="J3546" s="823"/>
      <c r="K3546" s="823"/>
      <c r="L3546" s="823"/>
    </row>
    <row r="3547" spans="2:12" s="801" customFormat="1">
      <c r="B3547" s="823"/>
      <c r="C3547" s="823"/>
      <c r="D3547" s="823"/>
      <c r="E3547" s="823"/>
      <c r="F3547" s="823"/>
      <c r="G3547" s="823"/>
      <c r="H3547" s="823"/>
      <c r="I3547" s="823"/>
      <c r="J3547" s="823"/>
      <c r="K3547" s="823"/>
      <c r="L3547" s="823"/>
    </row>
    <row r="3548" spans="2:12" s="801" customFormat="1">
      <c r="B3548" s="823"/>
      <c r="C3548" s="823"/>
      <c r="D3548" s="823"/>
      <c r="E3548" s="823"/>
      <c r="F3548" s="823"/>
      <c r="G3548" s="823"/>
      <c r="H3548" s="823"/>
      <c r="I3548" s="823"/>
      <c r="J3548" s="823"/>
      <c r="K3548" s="823"/>
      <c r="L3548" s="823"/>
    </row>
    <row r="3549" spans="2:12" s="801" customFormat="1">
      <c r="B3549" s="823"/>
      <c r="C3549" s="823"/>
      <c r="D3549" s="823"/>
      <c r="E3549" s="823"/>
      <c r="F3549" s="823"/>
      <c r="G3549" s="823"/>
      <c r="H3549" s="823"/>
      <c r="I3549" s="823"/>
      <c r="J3549" s="823"/>
      <c r="K3549" s="823"/>
      <c r="L3549" s="823"/>
    </row>
    <row r="3550" spans="2:12" s="801" customFormat="1">
      <c r="B3550" s="823"/>
      <c r="C3550" s="823"/>
      <c r="D3550" s="823"/>
      <c r="E3550" s="823"/>
      <c r="F3550" s="823"/>
      <c r="G3550" s="823"/>
      <c r="H3550" s="823"/>
      <c r="I3550" s="823"/>
      <c r="J3550" s="823"/>
      <c r="K3550" s="823"/>
      <c r="L3550" s="823"/>
    </row>
    <row r="3551" spans="2:12" s="801" customFormat="1">
      <c r="B3551" s="823"/>
      <c r="C3551" s="823"/>
      <c r="D3551" s="823"/>
      <c r="E3551" s="823"/>
      <c r="F3551" s="823"/>
      <c r="G3551" s="823"/>
      <c r="H3551" s="823"/>
      <c r="I3551" s="823"/>
      <c r="J3551" s="823"/>
      <c r="K3551" s="823"/>
      <c r="L3551" s="823"/>
    </row>
    <row r="3552" spans="2:12" s="801" customFormat="1">
      <c r="B3552" s="823"/>
      <c r="C3552" s="823"/>
      <c r="D3552" s="823"/>
      <c r="E3552" s="823"/>
      <c r="F3552" s="823"/>
      <c r="G3552" s="823"/>
      <c r="H3552" s="823"/>
      <c r="I3552" s="823"/>
      <c r="J3552" s="823"/>
      <c r="K3552" s="823"/>
      <c r="L3552" s="823"/>
    </row>
    <row r="3553" spans="2:12" s="801" customFormat="1">
      <c r="B3553" s="823"/>
      <c r="C3553" s="823"/>
      <c r="D3553" s="823"/>
      <c r="E3553" s="823"/>
      <c r="F3553" s="823"/>
      <c r="G3553" s="823"/>
      <c r="H3553" s="823"/>
      <c r="I3553" s="823"/>
      <c r="J3553" s="823"/>
      <c r="K3553" s="823"/>
      <c r="L3553" s="823"/>
    </row>
    <row r="3554" spans="2:12" s="801" customFormat="1">
      <c r="B3554" s="823"/>
      <c r="C3554" s="823"/>
      <c r="D3554" s="823"/>
      <c r="E3554" s="823"/>
      <c r="F3554" s="823"/>
      <c r="G3554" s="823"/>
      <c r="H3554" s="823"/>
      <c r="I3554" s="823"/>
      <c r="J3554" s="823"/>
      <c r="K3554" s="823"/>
      <c r="L3554" s="823"/>
    </row>
    <row r="3555" spans="2:12" s="801" customFormat="1">
      <c r="B3555" s="823"/>
      <c r="C3555" s="823"/>
      <c r="D3555" s="823"/>
      <c r="E3555" s="823"/>
      <c r="F3555" s="823"/>
      <c r="G3555" s="823"/>
      <c r="H3555" s="823"/>
      <c r="I3555" s="823"/>
      <c r="J3555" s="823"/>
      <c r="K3555" s="823"/>
      <c r="L3555" s="823"/>
    </row>
    <row r="3556" spans="2:12" s="801" customFormat="1">
      <c r="B3556" s="823"/>
      <c r="C3556" s="823"/>
      <c r="D3556" s="823"/>
      <c r="E3556" s="823"/>
      <c r="F3556" s="823"/>
      <c r="G3556" s="823"/>
      <c r="H3556" s="823"/>
      <c r="I3556" s="823"/>
      <c r="J3556" s="823"/>
      <c r="K3556" s="823"/>
      <c r="L3556" s="823"/>
    </row>
    <row r="3557" spans="2:12" s="801" customFormat="1">
      <c r="B3557" s="823"/>
      <c r="C3557" s="823"/>
      <c r="D3557" s="823"/>
      <c r="E3557" s="823"/>
      <c r="F3557" s="823"/>
      <c r="G3557" s="823"/>
      <c r="H3557" s="823"/>
      <c r="I3557" s="823"/>
      <c r="J3557" s="823"/>
      <c r="K3557" s="823"/>
      <c r="L3557" s="823"/>
    </row>
    <row r="3558" spans="2:12" s="801" customFormat="1">
      <c r="B3558" s="823"/>
      <c r="C3558" s="823"/>
      <c r="D3558" s="823"/>
      <c r="E3558" s="823"/>
      <c r="F3558" s="823"/>
      <c r="G3558" s="823"/>
      <c r="H3558" s="823"/>
      <c r="I3558" s="823"/>
      <c r="J3558" s="823"/>
      <c r="K3558" s="823"/>
      <c r="L3558" s="823"/>
    </row>
    <row r="3559" spans="2:12" s="801" customFormat="1">
      <c r="B3559" s="823"/>
      <c r="C3559" s="823"/>
      <c r="D3559" s="823"/>
      <c r="E3559" s="823"/>
      <c r="F3559" s="823"/>
      <c r="G3559" s="823"/>
      <c r="H3559" s="823"/>
      <c r="I3559" s="823"/>
      <c r="J3559" s="823"/>
      <c r="K3559" s="823"/>
      <c r="L3559" s="823"/>
    </row>
    <row r="3560" spans="2:12" s="801" customFormat="1">
      <c r="B3560" s="823"/>
      <c r="C3560" s="823"/>
      <c r="D3560" s="823"/>
      <c r="E3560" s="823"/>
      <c r="F3560" s="823"/>
      <c r="G3560" s="823"/>
      <c r="H3560" s="823"/>
      <c r="I3560" s="823"/>
      <c r="J3560" s="823"/>
      <c r="K3560" s="823"/>
      <c r="L3560" s="823"/>
    </row>
    <row r="3561" spans="2:12" s="801" customFormat="1">
      <c r="B3561" s="823"/>
      <c r="C3561" s="823"/>
      <c r="D3561" s="823"/>
      <c r="E3561" s="823"/>
      <c r="F3561" s="823"/>
      <c r="G3561" s="823"/>
      <c r="H3561" s="823"/>
      <c r="I3561" s="823"/>
      <c r="J3561" s="823"/>
      <c r="K3561" s="823"/>
      <c r="L3561" s="823"/>
    </row>
    <row r="3562" spans="2:12" s="801" customFormat="1">
      <c r="B3562" s="823"/>
      <c r="C3562" s="823"/>
      <c r="D3562" s="823"/>
      <c r="E3562" s="823"/>
      <c r="F3562" s="823"/>
      <c r="G3562" s="823"/>
      <c r="H3562" s="823"/>
      <c r="I3562" s="823"/>
      <c r="J3562" s="823"/>
      <c r="K3562" s="823"/>
      <c r="L3562" s="823"/>
    </row>
    <row r="3563" spans="2:12" s="801" customFormat="1">
      <c r="B3563" s="823"/>
      <c r="C3563" s="823"/>
      <c r="D3563" s="823"/>
      <c r="E3563" s="823"/>
      <c r="F3563" s="823"/>
      <c r="G3563" s="823"/>
      <c r="H3563" s="823"/>
      <c r="I3563" s="823"/>
      <c r="J3563" s="823"/>
      <c r="K3563" s="823"/>
      <c r="L3563" s="823"/>
    </row>
    <row r="3564" spans="2:12" s="801" customFormat="1">
      <c r="B3564" s="823"/>
      <c r="C3564" s="823"/>
      <c r="D3564" s="823"/>
      <c r="E3564" s="823"/>
      <c r="F3564" s="823"/>
      <c r="G3564" s="823"/>
      <c r="H3564" s="823"/>
      <c r="I3564" s="823"/>
      <c r="J3564" s="823"/>
      <c r="K3564" s="823"/>
      <c r="L3564" s="823"/>
    </row>
    <row r="3565" spans="2:12" s="801" customFormat="1">
      <c r="B3565" s="823"/>
      <c r="C3565" s="823"/>
      <c r="D3565" s="823"/>
      <c r="E3565" s="823"/>
      <c r="F3565" s="823"/>
      <c r="G3565" s="823"/>
      <c r="H3565" s="823"/>
      <c r="I3565" s="823"/>
      <c r="J3565" s="823"/>
      <c r="K3565" s="823"/>
      <c r="L3565" s="823"/>
    </row>
    <row r="3566" spans="2:12" s="801" customFormat="1">
      <c r="B3566" s="823"/>
      <c r="C3566" s="823"/>
      <c r="D3566" s="823"/>
      <c r="E3566" s="823"/>
      <c r="F3566" s="823"/>
      <c r="G3566" s="823"/>
      <c r="H3566" s="823"/>
      <c r="I3566" s="823"/>
      <c r="J3566" s="823"/>
      <c r="K3566" s="823"/>
      <c r="L3566" s="823"/>
    </row>
    <row r="3567" spans="2:12" s="801" customFormat="1">
      <c r="B3567" s="823"/>
      <c r="C3567" s="823"/>
      <c r="D3567" s="823"/>
      <c r="E3567" s="823"/>
      <c r="F3567" s="823"/>
      <c r="G3567" s="823"/>
      <c r="H3567" s="823"/>
      <c r="I3567" s="823"/>
      <c r="J3567" s="823"/>
      <c r="K3567" s="823"/>
      <c r="L3567" s="823"/>
    </row>
    <row r="3568" spans="2:12" s="801" customFormat="1">
      <c r="B3568" s="823"/>
      <c r="C3568" s="823"/>
      <c r="D3568" s="823"/>
      <c r="E3568" s="823"/>
      <c r="F3568" s="823"/>
      <c r="G3568" s="823"/>
      <c r="H3568" s="823"/>
      <c r="I3568" s="823"/>
      <c r="J3568" s="823"/>
      <c r="K3568" s="823"/>
      <c r="L3568" s="823"/>
    </row>
    <row r="3569" spans="2:12" s="801" customFormat="1">
      <c r="B3569" s="823"/>
      <c r="C3569" s="823"/>
      <c r="D3569" s="823"/>
      <c r="E3569" s="823"/>
      <c r="F3569" s="823"/>
      <c r="G3569" s="823"/>
      <c r="H3569" s="823"/>
      <c r="I3569" s="823"/>
      <c r="J3569" s="823"/>
      <c r="K3569" s="823"/>
      <c r="L3569" s="823"/>
    </row>
    <row r="3570" spans="2:12" s="801" customFormat="1">
      <c r="B3570" s="823"/>
      <c r="C3570" s="823"/>
      <c r="D3570" s="823"/>
      <c r="E3570" s="823"/>
      <c r="F3570" s="823"/>
      <c r="G3570" s="823"/>
      <c r="H3570" s="823"/>
      <c r="I3570" s="823"/>
      <c r="J3570" s="823"/>
      <c r="K3570" s="823"/>
      <c r="L3570" s="823"/>
    </row>
    <row r="3571" spans="2:12" s="801" customFormat="1">
      <c r="B3571" s="823"/>
      <c r="C3571" s="823"/>
      <c r="D3571" s="823"/>
      <c r="E3571" s="823"/>
      <c r="F3571" s="823"/>
      <c r="G3571" s="823"/>
      <c r="H3571" s="823"/>
      <c r="I3571" s="823"/>
      <c r="J3571" s="823"/>
      <c r="K3571" s="823"/>
      <c r="L3571" s="823"/>
    </row>
    <row r="3572" spans="2:12" s="801" customFormat="1">
      <c r="B3572" s="823"/>
      <c r="C3572" s="823"/>
      <c r="D3572" s="823"/>
      <c r="E3572" s="823"/>
      <c r="F3572" s="823"/>
      <c r="G3572" s="823"/>
      <c r="H3572" s="823"/>
      <c r="I3572" s="823"/>
      <c r="J3572" s="823"/>
      <c r="K3572" s="823"/>
      <c r="L3572" s="823"/>
    </row>
    <row r="3573" spans="2:12" s="801" customFormat="1">
      <c r="B3573" s="823"/>
      <c r="C3573" s="823"/>
      <c r="D3573" s="823"/>
      <c r="E3573" s="823"/>
      <c r="F3573" s="823"/>
      <c r="G3573" s="823"/>
      <c r="H3573" s="823"/>
      <c r="I3573" s="823"/>
      <c r="J3573" s="823"/>
      <c r="K3573" s="823"/>
      <c r="L3573" s="823"/>
    </row>
    <row r="3574" spans="2:12" s="801" customFormat="1">
      <c r="B3574" s="823"/>
      <c r="C3574" s="823"/>
      <c r="D3574" s="823"/>
      <c r="E3574" s="823"/>
      <c r="F3574" s="823"/>
      <c r="G3574" s="823"/>
      <c r="H3574" s="823"/>
      <c r="I3574" s="823"/>
      <c r="J3574" s="823"/>
      <c r="K3574" s="823"/>
      <c r="L3574" s="823"/>
    </row>
    <row r="3575" spans="2:12" s="801" customFormat="1">
      <c r="B3575" s="823"/>
      <c r="C3575" s="823"/>
      <c r="D3575" s="823"/>
      <c r="E3575" s="823"/>
      <c r="F3575" s="823"/>
      <c r="G3575" s="823"/>
      <c r="H3575" s="823"/>
      <c r="I3575" s="823"/>
      <c r="J3575" s="823"/>
      <c r="K3575" s="823"/>
      <c r="L3575" s="823"/>
    </row>
    <row r="3576" spans="2:12" s="801" customFormat="1">
      <c r="B3576" s="823"/>
      <c r="C3576" s="823"/>
      <c r="D3576" s="823"/>
      <c r="E3576" s="823"/>
      <c r="F3576" s="823"/>
      <c r="G3576" s="823"/>
      <c r="H3576" s="823"/>
      <c r="I3576" s="823"/>
      <c r="J3576" s="823"/>
      <c r="K3576" s="823"/>
      <c r="L3576" s="823"/>
    </row>
    <row r="3577" spans="2:12" s="801" customFormat="1">
      <c r="B3577" s="823"/>
      <c r="C3577" s="823"/>
      <c r="D3577" s="823"/>
      <c r="E3577" s="823"/>
      <c r="F3577" s="823"/>
      <c r="G3577" s="823"/>
      <c r="H3577" s="823"/>
      <c r="I3577" s="823"/>
      <c r="J3577" s="823"/>
      <c r="K3577" s="823"/>
      <c r="L3577" s="823"/>
    </row>
    <row r="3578" spans="2:12" s="801" customFormat="1">
      <c r="B3578" s="823"/>
      <c r="C3578" s="823"/>
      <c r="D3578" s="823"/>
      <c r="E3578" s="823"/>
      <c r="F3578" s="823"/>
      <c r="G3578" s="823"/>
      <c r="H3578" s="823"/>
      <c r="I3578" s="823"/>
      <c r="J3578" s="823"/>
      <c r="K3578" s="823"/>
      <c r="L3578" s="823"/>
    </row>
    <row r="3579" spans="2:12" s="801" customFormat="1">
      <c r="B3579" s="823"/>
      <c r="C3579" s="823"/>
      <c r="D3579" s="823"/>
      <c r="E3579" s="823"/>
      <c r="F3579" s="823"/>
      <c r="G3579" s="823"/>
      <c r="H3579" s="823"/>
      <c r="I3579" s="823"/>
      <c r="J3579" s="823"/>
      <c r="K3579" s="823"/>
      <c r="L3579" s="823"/>
    </row>
    <row r="3580" spans="2:12" s="801" customFormat="1">
      <c r="B3580" s="823"/>
      <c r="C3580" s="823"/>
      <c r="D3580" s="823"/>
      <c r="E3580" s="823"/>
      <c r="F3580" s="823"/>
      <c r="G3580" s="823"/>
      <c r="H3580" s="823"/>
      <c r="I3580" s="823"/>
      <c r="J3580" s="823"/>
      <c r="K3580" s="823"/>
      <c r="L3580" s="823"/>
    </row>
    <row r="3581" spans="2:12" s="801" customFormat="1">
      <c r="B3581" s="823"/>
      <c r="C3581" s="823"/>
      <c r="D3581" s="823"/>
      <c r="E3581" s="823"/>
      <c r="F3581" s="823"/>
      <c r="G3581" s="823"/>
      <c r="H3581" s="823"/>
      <c r="I3581" s="823"/>
      <c r="J3581" s="823"/>
      <c r="K3581" s="823"/>
      <c r="L3581" s="823"/>
    </row>
    <row r="3582" spans="2:12" s="801" customFormat="1">
      <c r="B3582" s="823"/>
      <c r="C3582" s="823"/>
      <c r="D3582" s="823"/>
      <c r="E3582" s="823"/>
      <c r="F3582" s="823"/>
      <c r="G3582" s="823"/>
      <c r="H3582" s="823"/>
      <c r="I3582" s="823"/>
      <c r="J3582" s="823"/>
      <c r="K3582" s="823"/>
      <c r="L3582" s="823"/>
    </row>
    <row r="3583" spans="2:12" s="801" customFormat="1">
      <c r="B3583" s="823"/>
      <c r="C3583" s="823"/>
      <c r="D3583" s="823"/>
      <c r="E3583" s="823"/>
      <c r="F3583" s="823"/>
      <c r="G3583" s="823"/>
      <c r="H3583" s="823"/>
      <c r="I3583" s="823"/>
      <c r="J3583" s="823"/>
      <c r="K3583" s="823"/>
      <c r="L3583" s="823"/>
    </row>
    <row r="3584" spans="2:12" s="801" customFormat="1">
      <c r="B3584" s="823"/>
      <c r="C3584" s="823"/>
      <c r="D3584" s="823"/>
      <c r="E3584" s="823"/>
      <c r="F3584" s="823"/>
      <c r="G3584" s="823"/>
      <c r="H3584" s="823"/>
      <c r="I3584" s="823"/>
      <c r="J3584" s="823"/>
      <c r="K3584" s="823"/>
      <c r="L3584" s="823"/>
    </row>
    <row r="3585" spans="2:12" s="801" customFormat="1">
      <c r="B3585" s="823"/>
      <c r="C3585" s="823"/>
      <c r="D3585" s="823"/>
      <c r="E3585" s="823"/>
      <c r="F3585" s="823"/>
      <c r="G3585" s="823"/>
      <c r="H3585" s="823"/>
      <c r="I3585" s="823"/>
      <c r="J3585" s="823"/>
      <c r="K3585" s="823"/>
      <c r="L3585" s="823"/>
    </row>
    <row r="3586" spans="2:12" s="801" customFormat="1">
      <c r="B3586" s="823"/>
      <c r="C3586" s="823"/>
      <c r="D3586" s="823"/>
      <c r="E3586" s="823"/>
      <c r="F3586" s="823"/>
      <c r="G3586" s="823"/>
      <c r="H3586" s="823"/>
      <c r="I3586" s="823"/>
      <c r="J3586" s="823"/>
      <c r="K3586" s="823"/>
      <c r="L3586" s="823"/>
    </row>
    <row r="3587" spans="2:12" s="801" customFormat="1">
      <c r="B3587" s="823"/>
      <c r="C3587" s="823"/>
      <c r="D3587" s="823"/>
      <c r="E3587" s="823"/>
      <c r="F3587" s="823"/>
      <c r="G3587" s="823"/>
      <c r="H3587" s="823"/>
      <c r="I3587" s="823"/>
      <c r="J3587" s="823"/>
      <c r="K3587" s="823"/>
      <c r="L3587" s="823"/>
    </row>
    <row r="3588" spans="2:12" s="801" customFormat="1">
      <c r="B3588" s="823"/>
      <c r="C3588" s="823"/>
      <c r="D3588" s="823"/>
      <c r="E3588" s="823"/>
      <c r="F3588" s="823"/>
      <c r="G3588" s="823"/>
      <c r="H3588" s="823"/>
      <c r="I3588" s="823"/>
      <c r="J3588" s="823"/>
      <c r="K3588" s="823"/>
      <c r="L3588" s="823"/>
    </row>
    <row r="3589" spans="2:12" s="801" customFormat="1">
      <c r="B3589" s="823"/>
      <c r="C3589" s="823"/>
      <c r="D3589" s="823"/>
      <c r="E3589" s="823"/>
      <c r="F3589" s="823"/>
      <c r="G3589" s="823"/>
      <c r="H3589" s="823"/>
      <c r="I3589" s="823"/>
      <c r="J3589" s="823"/>
      <c r="K3589" s="823"/>
      <c r="L3589" s="823"/>
    </row>
    <row r="3590" spans="2:12" s="801" customFormat="1">
      <c r="B3590" s="823"/>
      <c r="C3590" s="823"/>
      <c r="D3590" s="823"/>
      <c r="E3590" s="823"/>
      <c r="F3590" s="823"/>
      <c r="G3590" s="823"/>
      <c r="H3590" s="823"/>
      <c r="I3590" s="823"/>
      <c r="J3590" s="823"/>
      <c r="K3590" s="823"/>
      <c r="L3590" s="823"/>
    </row>
    <row r="3591" spans="2:12" s="801" customFormat="1">
      <c r="B3591" s="823"/>
      <c r="C3591" s="823"/>
      <c r="D3591" s="823"/>
      <c r="E3591" s="823"/>
      <c r="F3591" s="823"/>
      <c r="G3591" s="823"/>
      <c r="H3591" s="823"/>
      <c r="I3591" s="823"/>
      <c r="J3591" s="823"/>
      <c r="K3591" s="823"/>
      <c r="L3591" s="823"/>
    </row>
    <row r="3592" spans="2:12" s="801" customFormat="1">
      <c r="B3592" s="823"/>
      <c r="C3592" s="823"/>
      <c r="D3592" s="823"/>
      <c r="E3592" s="823"/>
      <c r="F3592" s="823"/>
      <c r="G3592" s="823"/>
      <c r="H3592" s="823"/>
      <c r="I3592" s="823"/>
      <c r="J3592" s="823"/>
      <c r="K3592" s="823"/>
      <c r="L3592" s="823"/>
    </row>
    <row r="3593" spans="2:12" s="801" customFormat="1">
      <c r="B3593" s="823"/>
      <c r="C3593" s="823"/>
      <c r="D3593" s="823"/>
      <c r="E3593" s="823"/>
      <c r="F3593" s="823"/>
      <c r="G3593" s="823"/>
      <c r="H3593" s="823"/>
      <c r="I3593" s="823"/>
      <c r="J3593" s="823"/>
      <c r="K3593" s="823"/>
      <c r="L3593" s="823"/>
    </row>
    <row r="3594" spans="2:12" s="801" customFormat="1">
      <c r="B3594" s="823"/>
      <c r="C3594" s="823"/>
      <c r="D3594" s="823"/>
      <c r="E3594" s="823"/>
      <c r="F3594" s="823"/>
      <c r="G3594" s="823"/>
      <c r="H3594" s="823"/>
      <c r="I3594" s="823"/>
      <c r="J3594" s="823"/>
      <c r="K3594" s="823"/>
      <c r="L3594" s="823"/>
    </row>
    <row r="3595" spans="2:12" s="801" customFormat="1">
      <c r="B3595" s="823"/>
      <c r="C3595" s="823"/>
      <c r="D3595" s="823"/>
      <c r="E3595" s="823"/>
      <c r="F3595" s="823"/>
      <c r="G3595" s="823"/>
      <c r="H3595" s="823"/>
      <c r="I3595" s="823"/>
      <c r="J3595" s="823"/>
      <c r="K3595" s="823"/>
      <c r="L3595" s="823"/>
    </row>
    <row r="3596" spans="2:12" s="801" customFormat="1">
      <c r="B3596" s="823"/>
      <c r="C3596" s="823"/>
      <c r="D3596" s="823"/>
      <c r="E3596" s="823"/>
      <c r="F3596" s="823"/>
      <c r="G3596" s="823"/>
      <c r="H3596" s="823"/>
      <c r="I3596" s="823"/>
      <c r="J3596" s="823"/>
      <c r="K3596" s="823"/>
      <c r="L3596" s="823"/>
    </row>
    <row r="3597" spans="2:12" s="801" customFormat="1">
      <c r="B3597" s="823"/>
      <c r="C3597" s="823"/>
      <c r="D3597" s="823"/>
      <c r="E3597" s="823"/>
      <c r="F3597" s="823"/>
      <c r="G3597" s="823"/>
      <c r="H3597" s="823"/>
      <c r="I3597" s="823"/>
      <c r="J3597" s="823"/>
      <c r="K3597" s="823"/>
      <c r="L3597" s="823"/>
    </row>
    <row r="3598" spans="2:12" s="801" customFormat="1">
      <c r="B3598" s="823"/>
      <c r="C3598" s="823"/>
      <c r="D3598" s="823"/>
      <c r="E3598" s="823"/>
      <c r="F3598" s="823"/>
      <c r="G3598" s="823"/>
      <c r="H3598" s="823"/>
      <c r="I3598" s="823"/>
      <c r="J3598" s="823"/>
      <c r="K3598" s="823"/>
      <c r="L3598" s="823"/>
    </row>
    <row r="3599" spans="2:12" s="801" customFormat="1">
      <c r="B3599" s="823"/>
      <c r="C3599" s="823"/>
      <c r="D3599" s="823"/>
      <c r="E3599" s="823"/>
      <c r="F3599" s="823"/>
      <c r="G3599" s="823"/>
      <c r="H3599" s="823"/>
      <c r="I3599" s="823"/>
      <c r="J3599" s="823"/>
      <c r="K3599" s="823"/>
      <c r="L3599" s="823"/>
    </row>
    <row r="3600" spans="2:12" s="801" customFormat="1">
      <c r="B3600" s="823"/>
      <c r="C3600" s="823"/>
      <c r="D3600" s="823"/>
      <c r="E3600" s="823"/>
      <c r="F3600" s="823"/>
      <c r="G3600" s="823"/>
      <c r="H3600" s="823"/>
      <c r="I3600" s="823"/>
      <c r="J3600" s="823"/>
      <c r="K3600" s="823"/>
      <c r="L3600" s="823"/>
    </row>
    <row r="3601" spans="2:12" s="801" customFormat="1">
      <c r="B3601" s="823"/>
      <c r="C3601" s="823"/>
      <c r="D3601" s="823"/>
      <c r="E3601" s="823"/>
      <c r="F3601" s="823"/>
      <c r="G3601" s="823"/>
      <c r="H3601" s="823"/>
      <c r="I3601" s="823"/>
      <c r="J3601" s="823"/>
      <c r="K3601" s="823"/>
      <c r="L3601" s="823"/>
    </row>
    <row r="3602" spans="2:12" s="801" customFormat="1">
      <c r="B3602" s="823"/>
      <c r="C3602" s="823"/>
      <c r="D3602" s="823"/>
      <c r="E3602" s="823"/>
      <c r="F3602" s="823"/>
      <c r="G3602" s="823"/>
      <c r="H3602" s="823"/>
      <c r="I3602" s="823"/>
      <c r="J3602" s="823"/>
      <c r="K3602" s="823"/>
      <c r="L3602" s="823"/>
    </row>
    <row r="3603" spans="2:12" s="801" customFormat="1">
      <c r="B3603" s="823"/>
      <c r="C3603" s="823"/>
      <c r="D3603" s="823"/>
      <c r="E3603" s="823"/>
      <c r="F3603" s="823"/>
      <c r="G3603" s="823"/>
      <c r="H3603" s="823"/>
      <c r="I3603" s="823"/>
      <c r="J3603" s="823"/>
      <c r="K3603" s="823"/>
      <c r="L3603" s="823"/>
    </row>
    <row r="3604" spans="2:12" s="801" customFormat="1">
      <c r="B3604" s="823"/>
      <c r="C3604" s="823"/>
      <c r="D3604" s="823"/>
      <c r="E3604" s="823"/>
      <c r="F3604" s="823"/>
      <c r="G3604" s="823"/>
      <c r="H3604" s="823"/>
      <c r="I3604" s="823"/>
      <c r="J3604" s="823"/>
      <c r="K3604" s="823"/>
      <c r="L3604" s="823"/>
    </row>
    <row r="3605" spans="2:12" s="801" customFormat="1">
      <c r="B3605" s="823"/>
      <c r="C3605" s="823"/>
      <c r="D3605" s="823"/>
      <c r="E3605" s="823"/>
      <c r="F3605" s="823"/>
      <c r="G3605" s="823"/>
      <c r="H3605" s="823"/>
      <c r="I3605" s="823"/>
      <c r="J3605" s="823"/>
      <c r="K3605" s="823"/>
      <c r="L3605" s="823"/>
    </row>
    <row r="3606" spans="2:12" s="801" customFormat="1">
      <c r="B3606" s="823"/>
      <c r="C3606" s="823"/>
      <c r="D3606" s="823"/>
      <c r="E3606" s="823"/>
      <c r="F3606" s="823"/>
      <c r="G3606" s="823"/>
      <c r="H3606" s="823"/>
      <c r="I3606" s="823"/>
      <c r="J3606" s="823"/>
      <c r="K3606" s="823"/>
      <c r="L3606" s="823"/>
    </row>
    <row r="3607" spans="2:12" s="801" customFormat="1">
      <c r="B3607" s="823"/>
      <c r="C3607" s="823"/>
      <c r="D3607" s="823"/>
      <c r="E3607" s="823"/>
      <c r="F3607" s="823"/>
      <c r="G3607" s="823"/>
      <c r="H3607" s="823"/>
      <c r="I3607" s="823"/>
      <c r="J3607" s="823"/>
      <c r="K3607" s="823"/>
      <c r="L3607" s="823"/>
    </row>
    <row r="3608" spans="2:12" s="801" customFormat="1">
      <c r="B3608" s="823"/>
      <c r="C3608" s="823"/>
      <c r="D3608" s="823"/>
      <c r="E3608" s="823"/>
      <c r="F3608" s="823"/>
      <c r="G3608" s="823"/>
      <c r="H3608" s="823"/>
      <c r="I3608" s="823"/>
      <c r="J3608" s="823"/>
      <c r="K3608" s="823"/>
      <c r="L3608" s="823"/>
    </row>
    <row r="3609" spans="2:12" s="801" customFormat="1">
      <c r="B3609" s="823"/>
      <c r="C3609" s="823"/>
      <c r="D3609" s="823"/>
      <c r="E3609" s="823"/>
      <c r="F3609" s="823"/>
      <c r="G3609" s="823"/>
      <c r="H3609" s="823"/>
      <c r="I3609" s="823"/>
      <c r="J3609" s="823"/>
      <c r="K3609" s="823"/>
      <c r="L3609" s="823"/>
    </row>
    <row r="3610" spans="2:12" s="801" customFormat="1">
      <c r="B3610" s="823"/>
      <c r="C3610" s="823"/>
      <c r="D3610" s="823"/>
      <c r="E3610" s="823"/>
      <c r="F3610" s="823"/>
      <c r="G3610" s="823"/>
      <c r="H3610" s="823"/>
      <c r="I3610" s="823"/>
      <c r="J3610" s="823"/>
      <c r="K3610" s="823"/>
      <c r="L3610" s="823"/>
    </row>
    <row r="3611" spans="2:12" s="801" customFormat="1">
      <c r="B3611" s="823"/>
      <c r="C3611" s="823"/>
      <c r="D3611" s="823"/>
      <c r="E3611" s="823"/>
      <c r="F3611" s="823"/>
      <c r="G3611" s="823"/>
      <c r="H3611" s="823"/>
      <c r="I3611" s="823"/>
      <c r="J3611" s="823"/>
      <c r="K3611" s="823"/>
      <c r="L3611" s="823"/>
    </row>
    <row r="3612" spans="2:12" s="801" customFormat="1">
      <c r="B3612" s="823"/>
      <c r="C3612" s="823"/>
      <c r="D3612" s="823"/>
      <c r="E3612" s="823"/>
      <c r="F3612" s="823"/>
      <c r="G3612" s="823"/>
      <c r="H3612" s="823"/>
      <c r="I3612" s="823"/>
      <c r="J3612" s="823"/>
      <c r="K3612" s="823"/>
      <c r="L3612" s="823"/>
    </row>
    <row r="3613" spans="2:12" s="801" customFormat="1">
      <c r="B3613" s="823"/>
      <c r="C3613" s="823"/>
      <c r="D3613" s="823"/>
      <c r="E3613" s="823"/>
      <c r="F3613" s="823"/>
      <c r="G3613" s="823"/>
      <c r="H3613" s="823"/>
      <c r="I3613" s="823"/>
      <c r="J3613" s="823"/>
      <c r="K3613" s="823"/>
      <c r="L3613" s="823"/>
    </row>
    <row r="3614" spans="2:12" s="801" customFormat="1">
      <c r="B3614" s="823"/>
      <c r="C3614" s="823"/>
      <c r="D3614" s="823"/>
      <c r="E3614" s="823"/>
      <c r="F3614" s="823"/>
      <c r="G3614" s="823"/>
      <c r="H3614" s="823"/>
      <c r="I3614" s="823"/>
      <c r="J3614" s="823"/>
      <c r="K3614" s="823"/>
      <c r="L3614" s="823"/>
    </row>
    <row r="3615" spans="2:12" s="801" customFormat="1">
      <c r="B3615" s="823"/>
      <c r="C3615" s="823"/>
      <c r="D3615" s="823"/>
      <c r="E3615" s="823"/>
      <c r="F3615" s="823"/>
      <c r="G3615" s="823"/>
      <c r="H3615" s="823"/>
      <c r="I3615" s="823"/>
      <c r="J3615" s="823"/>
      <c r="K3615" s="823"/>
      <c r="L3615" s="823"/>
    </row>
    <row r="3616" spans="2:12" s="801" customFormat="1">
      <c r="B3616" s="823"/>
      <c r="C3616" s="823"/>
      <c r="D3616" s="823"/>
      <c r="E3616" s="823"/>
      <c r="F3616" s="823"/>
      <c r="G3616" s="823"/>
      <c r="H3616" s="823"/>
      <c r="I3616" s="823"/>
      <c r="J3616" s="823"/>
      <c r="K3616" s="823"/>
      <c r="L3616" s="823"/>
    </row>
    <row r="3617" spans="2:12" s="801" customFormat="1">
      <c r="B3617" s="823"/>
      <c r="C3617" s="823"/>
      <c r="D3617" s="823"/>
      <c r="E3617" s="823"/>
      <c r="F3617" s="823"/>
      <c r="G3617" s="823"/>
      <c r="H3617" s="823"/>
      <c r="I3617" s="823"/>
      <c r="J3617" s="823"/>
      <c r="K3617" s="823"/>
      <c r="L3617" s="823"/>
    </row>
    <row r="3618" spans="2:12" s="801" customFormat="1">
      <c r="B3618" s="823"/>
      <c r="C3618" s="823"/>
      <c r="D3618" s="823"/>
      <c r="E3618" s="823"/>
      <c r="F3618" s="823"/>
      <c r="G3618" s="823"/>
      <c r="H3618" s="823"/>
      <c r="I3618" s="823"/>
      <c r="J3618" s="823"/>
      <c r="K3618" s="823"/>
      <c r="L3618" s="823"/>
    </row>
    <row r="3619" spans="2:12" s="801" customFormat="1">
      <c r="B3619" s="823"/>
      <c r="C3619" s="823"/>
      <c r="D3619" s="823"/>
      <c r="E3619" s="823"/>
      <c r="F3619" s="823"/>
      <c r="G3619" s="823"/>
      <c r="H3619" s="823"/>
      <c r="I3619" s="823"/>
      <c r="J3619" s="823"/>
      <c r="K3619" s="823"/>
      <c r="L3619" s="823"/>
    </row>
    <row r="3620" spans="2:12" s="801" customFormat="1">
      <c r="B3620" s="823"/>
      <c r="C3620" s="823"/>
      <c r="D3620" s="823"/>
      <c r="E3620" s="823"/>
      <c r="F3620" s="823"/>
      <c r="G3620" s="823"/>
      <c r="H3620" s="823"/>
      <c r="I3620" s="823"/>
      <c r="J3620" s="823"/>
      <c r="K3620" s="823"/>
      <c r="L3620" s="823"/>
    </row>
    <row r="3621" spans="2:12" s="801" customFormat="1">
      <c r="B3621" s="823"/>
      <c r="C3621" s="823"/>
      <c r="D3621" s="823"/>
      <c r="E3621" s="823"/>
      <c r="F3621" s="823"/>
      <c r="G3621" s="823"/>
      <c r="H3621" s="823"/>
      <c r="I3621" s="823"/>
      <c r="J3621" s="823"/>
      <c r="K3621" s="823"/>
      <c r="L3621" s="823"/>
    </row>
    <row r="3622" spans="2:12" s="801" customFormat="1">
      <c r="B3622" s="823"/>
      <c r="C3622" s="823"/>
      <c r="D3622" s="823"/>
      <c r="E3622" s="823"/>
      <c r="F3622" s="823"/>
      <c r="G3622" s="823"/>
      <c r="H3622" s="823"/>
      <c r="I3622" s="823"/>
      <c r="J3622" s="823"/>
      <c r="K3622" s="823"/>
      <c r="L3622" s="823"/>
    </row>
    <row r="3623" spans="2:12" s="801" customFormat="1">
      <c r="B3623" s="823"/>
      <c r="C3623" s="823"/>
      <c r="D3623" s="823"/>
      <c r="E3623" s="823"/>
      <c r="F3623" s="823"/>
      <c r="G3623" s="823"/>
      <c r="H3623" s="823"/>
      <c r="I3623" s="823"/>
      <c r="J3623" s="823"/>
      <c r="K3623" s="823"/>
      <c r="L3623" s="823"/>
    </row>
    <row r="3624" spans="2:12" s="801" customFormat="1">
      <c r="B3624" s="823"/>
      <c r="C3624" s="823"/>
      <c r="D3624" s="823"/>
      <c r="E3624" s="823"/>
      <c r="F3624" s="823"/>
      <c r="G3624" s="823"/>
      <c r="H3624" s="823"/>
      <c r="I3624" s="823"/>
      <c r="J3624" s="823"/>
      <c r="K3624" s="823"/>
      <c r="L3624" s="823"/>
    </row>
    <row r="3625" spans="2:12" s="801" customFormat="1">
      <c r="B3625" s="823"/>
      <c r="C3625" s="823"/>
      <c r="D3625" s="823"/>
      <c r="E3625" s="823"/>
      <c r="F3625" s="823"/>
      <c r="G3625" s="823"/>
      <c r="H3625" s="823"/>
      <c r="I3625" s="823"/>
      <c r="J3625" s="823"/>
      <c r="K3625" s="823"/>
      <c r="L3625" s="823"/>
    </row>
    <row r="3626" spans="2:12" s="801" customFormat="1">
      <c r="B3626" s="823"/>
      <c r="C3626" s="823"/>
      <c r="D3626" s="823"/>
      <c r="E3626" s="823"/>
      <c r="F3626" s="823"/>
      <c r="G3626" s="823"/>
      <c r="H3626" s="823"/>
      <c r="I3626" s="823"/>
      <c r="J3626" s="823"/>
      <c r="K3626" s="823"/>
      <c r="L3626" s="823"/>
    </row>
    <row r="3627" spans="2:12" s="801" customFormat="1">
      <c r="B3627" s="823"/>
      <c r="C3627" s="823"/>
      <c r="D3627" s="823"/>
      <c r="E3627" s="823"/>
      <c r="F3627" s="823"/>
      <c r="G3627" s="823"/>
      <c r="H3627" s="823"/>
      <c r="I3627" s="823"/>
      <c r="J3627" s="823"/>
      <c r="K3627" s="823"/>
      <c r="L3627" s="823"/>
    </row>
    <row r="3628" spans="2:12" s="801" customFormat="1">
      <c r="B3628" s="823"/>
      <c r="C3628" s="823"/>
      <c r="D3628" s="823"/>
      <c r="E3628" s="823"/>
      <c r="F3628" s="823"/>
      <c r="G3628" s="823"/>
      <c r="H3628" s="823"/>
      <c r="I3628" s="823"/>
      <c r="J3628" s="823"/>
      <c r="K3628" s="823"/>
      <c r="L3628" s="823"/>
    </row>
    <row r="3629" spans="2:12" s="801" customFormat="1">
      <c r="B3629" s="823"/>
      <c r="C3629" s="823"/>
      <c r="D3629" s="823"/>
      <c r="E3629" s="823"/>
      <c r="F3629" s="823"/>
      <c r="G3629" s="823"/>
      <c r="H3629" s="823"/>
      <c r="I3629" s="823"/>
      <c r="J3629" s="823"/>
      <c r="K3629" s="823"/>
      <c r="L3629" s="823"/>
    </row>
    <row r="3630" spans="2:12" s="801" customFormat="1">
      <c r="B3630" s="823"/>
      <c r="C3630" s="823"/>
      <c r="D3630" s="823"/>
      <c r="E3630" s="823"/>
      <c r="F3630" s="823"/>
      <c r="G3630" s="823"/>
      <c r="H3630" s="823"/>
      <c r="I3630" s="823"/>
      <c r="J3630" s="823"/>
      <c r="K3630" s="823"/>
      <c r="L3630" s="823"/>
    </row>
    <row r="3631" spans="2:12" s="801" customFormat="1">
      <c r="B3631" s="823"/>
      <c r="C3631" s="823"/>
      <c r="D3631" s="823"/>
      <c r="E3631" s="823"/>
      <c r="F3631" s="823"/>
      <c r="G3631" s="823"/>
      <c r="H3631" s="823"/>
      <c r="I3631" s="823"/>
      <c r="J3631" s="823"/>
      <c r="K3631" s="823"/>
      <c r="L3631" s="823"/>
    </row>
    <row r="3632" spans="2:12" s="801" customFormat="1">
      <c r="B3632" s="823"/>
      <c r="C3632" s="823"/>
      <c r="D3632" s="823"/>
      <c r="E3632" s="823"/>
      <c r="F3632" s="823"/>
      <c r="G3632" s="823"/>
      <c r="H3632" s="823"/>
      <c r="I3632" s="823"/>
      <c r="J3632" s="823"/>
      <c r="K3632" s="823"/>
      <c r="L3632" s="823"/>
    </row>
    <row r="3633" spans="2:12" s="801" customFormat="1">
      <c r="B3633" s="823"/>
      <c r="C3633" s="823"/>
      <c r="D3633" s="823"/>
      <c r="E3633" s="823"/>
      <c r="F3633" s="823"/>
      <c r="G3633" s="823"/>
      <c r="H3633" s="823"/>
      <c r="I3633" s="823"/>
      <c r="J3633" s="823"/>
      <c r="K3633" s="823"/>
      <c r="L3633" s="823"/>
    </row>
    <row r="3634" spans="2:12" s="801" customFormat="1">
      <c r="B3634" s="823"/>
      <c r="C3634" s="823"/>
      <c r="D3634" s="823"/>
      <c r="E3634" s="823"/>
      <c r="F3634" s="823"/>
      <c r="G3634" s="823"/>
      <c r="H3634" s="823"/>
      <c r="I3634" s="823"/>
      <c r="J3634" s="823"/>
      <c r="K3634" s="823"/>
      <c r="L3634" s="823"/>
    </row>
    <row r="3635" spans="2:12" s="801" customFormat="1">
      <c r="B3635" s="823"/>
      <c r="C3635" s="823"/>
      <c r="D3635" s="823"/>
      <c r="E3635" s="823"/>
      <c r="F3635" s="823"/>
      <c r="G3635" s="823"/>
      <c r="H3635" s="823"/>
      <c r="I3635" s="823"/>
      <c r="J3635" s="823"/>
      <c r="K3635" s="823"/>
      <c r="L3635" s="823"/>
    </row>
    <row r="3636" spans="2:12" s="801" customFormat="1">
      <c r="B3636" s="823"/>
      <c r="C3636" s="823"/>
      <c r="D3636" s="823"/>
      <c r="E3636" s="823"/>
      <c r="F3636" s="823"/>
      <c r="G3636" s="823"/>
      <c r="H3636" s="823"/>
      <c r="I3636" s="823"/>
      <c r="J3636" s="823"/>
      <c r="K3636" s="823"/>
      <c r="L3636" s="823"/>
    </row>
    <row r="3637" spans="2:12" s="801" customFormat="1">
      <c r="B3637" s="823"/>
      <c r="C3637" s="823"/>
      <c r="D3637" s="823"/>
      <c r="E3637" s="823"/>
      <c r="F3637" s="823"/>
      <c r="G3637" s="823"/>
      <c r="H3637" s="823"/>
      <c r="I3637" s="823"/>
      <c r="J3637" s="823"/>
      <c r="K3637" s="823"/>
      <c r="L3637" s="823"/>
    </row>
    <row r="3638" spans="2:12" s="801" customFormat="1">
      <c r="B3638" s="823"/>
      <c r="C3638" s="823"/>
      <c r="D3638" s="823"/>
      <c r="E3638" s="823"/>
      <c r="F3638" s="823"/>
      <c r="G3638" s="823"/>
      <c r="H3638" s="823"/>
      <c r="I3638" s="823"/>
      <c r="J3638" s="823"/>
      <c r="K3638" s="823"/>
      <c r="L3638" s="823"/>
    </row>
    <row r="3639" spans="2:12" s="801" customFormat="1">
      <c r="B3639" s="823"/>
      <c r="C3639" s="823"/>
      <c r="D3639" s="823"/>
      <c r="E3639" s="823"/>
      <c r="F3639" s="823"/>
      <c r="G3639" s="823"/>
      <c r="H3639" s="823"/>
      <c r="I3639" s="823"/>
      <c r="J3639" s="823"/>
      <c r="K3639" s="823"/>
      <c r="L3639" s="823"/>
    </row>
    <row r="3640" spans="2:12" s="801" customFormat="1">
      <c r="B3640" s="823"/>
      <c r="C3640" s="823"/>
      <c r="D3640" s="823"/>
      <c r="E3640" s="823"/>
      <c r="F3640" s="823"/>
      <c r="G3640" s="823"/>
      <c r="H3640" s="823"/>
      <c r="I3640" s="823"/>
      <c r="J3640" s="823"/>
      <c r="K3640" s="823"/>
      <c r="L3640" s="823"/>
    </row>
    <row r="3641" spans="2:12" s="801" customFormat="1">
      <c r="B3641" s="823"/>
      <c r="C3641" s="823"/>
      <c r="D3641" s="823"/>
      <c r="E3641" s="823"/>
      <c r="F3641" s="823"/>
      <c r="G3641" s="823"/>
      <c r="H3641" s="823"/>
      <c r="I3641" s="823"/>
      <c r="J3641" s="823"/>
      <c r="K3641" s="823"/>
      <c r="L3641" s="823"/>
    </row>
    <row r="3642" spans="2:12" s="801" customFormat="1">
      <c r="B3642" s="823"/>
      <c r="C3642" s="823"/>
      <c r="D3642" s="823"/>
      <c r="E3642" s="823"/>
      <c r="F3642" s="823"/>
      <c r="G3642" s="823"/>
      <c r="H3642" s="823"/>
      <c r="I3642" s="823"/>
      <c r="J3642" s="823"/>
      <c r="K3642" s="823"/>
      <c r="L3642" s="823"/>
    </row>
    <row r="3643" spans="2:12" s="801" customFormat="1">
      <c r="B3643" s="823"/>
      <c r="C3643" s="823"/>
      <c r="D3643" s="823"/>
      <c r="E3643" s="823"/>
      <c r="F3643" s="823"/>
      <c r="G3643" s="823"/>
      <c r="H3643" s="823"/>
      <c r="I3643" s="823"/>
      <c r="J3643" s="823"/>
      <c r="K3643" s="823"/>
      <c r="L3643" s="823"/>
    </row>
    <row r="3644" spans="2:12" s="801" customFormat="1">
      <c r="B3644" s="823"/>
      <c r="C3644" s="823"/>
      <c r="D3644" s="823"/>
      <c r="E3644" s="823"/>
      <c r="F3644" s="823"/>
      <c r="G3644" s="823"/>
      <c r="H3644" s="823"/>
      <c r="I3644" s="823"/>
      <c r="J3644" s="823"/>
      <c r="K3644" s="823"/>
      <c r="L3644" s="823"/>
    </row>
    <row r="3645" spans="2:12" s="801" customFormat="1">
      <c r="B3645" s="823"/>
      <c r="C3645" s="823"/>
      <c r="D3645" s="823"/>
      <c r="E3645" s="823"/>
      <c r="F3645" s="823"/>
      <c r="G3645" s="823"/>
      <c r="H3645" s="823"/>
      <c r="I3645" s="823"/>
      <c r="J3645" s="823"/>
      <c r="K3645" s="823"/>
      <c r="L3645" s="823"/>
    </row>
    <row r="3646" spans="2:12" s="801" customFormat="1">
      <c r="B3646" s="823"/>
      <c r="C3646" s="823"/>
      <c r="D3646" s="823"/>
      <c r="E3646" s="823"/>
      <c r="F3646" s="823"/>
      <c r="G3646" s="823"/>
      <c r="H3646" s="823"/>
      <c r="I3646" s="823"/>
      <c r="J3646" s="823"/>
      <c r="K3646" s="823"/>
      <c r="L3646" s="823"/>
    </row>
    <row r="3647" spans="2:12" s="801" customFormat="1">
      <c r="B3647" s="823"/>
      <c r="C3647" s="823"/>
      <c r="D3647" s="823"/>
      <c r="E3647" s="823"/>
      <c r="F3647" s="823"/>
      <c r="G3647" s="823"/>
      <c r="H3647" s="823"/>
      <c r="I3647" s="823"/>
      <c r="J3647" s="823"/>
      <c r="K3647" s="823"/>
      <c r="L3647" s="823"/>
    </row>
    <row r="3648" spans="2:12" s="801" customFormat="1">
      <c r="B3648" s="823"/>
      <c r="C3648" s="823"/>
      <c r="D3648" s="823"/>
      <c r="E3648" s="823"/>
      <c r="F3648" s="823"/>
      <c r="G3648" s="823"/>
      <c r="H3648" s="823"/>
      <c r="I3648" s="823"/>
      <c r="J3648" s="823"/>
      <c r="K3648" s="823"/>
      <c r="L3648" s="823"/>
    </row>
    <row r="3649" spans="2:12" s="801" customFormat="1">
      <c r="B3649" s="823"/>
      <c r="C3649" s="823"/>
      <c r="D3649" s="823"/>
      <c r="E3649" s="823"/>
      <c r="F3649" s="823"/>
      <c r="G3649" s="823"/>
      <c r="H3649" s="823"/>
      <c r="I3649" s="823"/>
      <c r="J3649" s="823"/>
      <c r="K3649" s="823"/>
      <c r="L3649" s="823"/>
    </row>
    <row r="3650" spans="2:12" s="801" customFormat="1">
      <c r="B3650" s="823"/>
      <c r="C3650" s="823"/>
      <c r="D3650" s="823"/>
      <c r="E3650" s="823"/>
      <c r="F3650" s="823"/>
      <c r="G3650" s="823"/>
      <c r="H3650" s="823"/>
      <c r="I3650" s="823"/>
      <c r="J3650" s="823"/>
      <c r="K3650" s="823"/>
      <c r="L3650" s="823"/>
    </row>
    <row r="3651" spans="2:12" s="801" customFormat="1">
      <c r="B3651" s="823"/>
      <c r="C3651" s="823"/>
      <c r="D3651" s="823"/>
      <c r="E3651" s="823"/>
      <c r="F3651" s="823"/>
      <c r="G3651" s="823"/>
      <c r="H3651" s="823"/>
      <c r="I3651" s="823"/>
      <c r="J3651" s="823"/>
      <c r="K3651" s="823"/>
      <c r="L3651" s="823"/>
    </row>
    <row r="3652" spans="2:12" s="801" customFormat="1">
      <c r="B3652" s="823"/>
      <c r="C3652" s="823"/>
      <c r="D3652" s="823"/>
      <c r="E3652" s="823"/>
      <c r="F3652" s="823"/>
      <c r="G3652" s="823"/>
      <c r="H3652" s="823"/>
      <c r="I3652" s="823"/>
      <c r="J3652" s="823"/>
      <c r="K3652" s="823"/>
      <c r="L3652" s="823"/>
    </row>
    <row r="3653" spans="2:12" s="801" customFormat="1">
      <c r="B3653" s="823"/>
      <c r="C3653" s="823"/>
      <c r="D3653" s="823"/>
      <c r="E3653" s="823"/>
      <c r="F3653" s="823"/>
      <c r="G3653" s="823"/>
      <c r="H3653" s="823"/>
      <c r="I3653" s="823"/>
      <c r="J3653" s="823"/>
      <c r="K3653" s="823"/>
      <c r="L3653" s="823"/>
    </row>
    <row r="3654" spans="2:12" s="801" customFormat="1">
      <c r="B3654" s="823"/>
      <c r="C3654" s="823"/>
      <c r="D3654" s="823"/>
      <c r="E3654" s="823"/>
      <c r="F3654" s="823"/>
      <c r="G3654" s="823"/>
      <c r="H3654" s="823"/>
      <c r="I3654" s="823"/>
      <c r="J3654" s="823"/>
      <c r="K3654" s="823"/>
      <c r="L3654" s="823"/>
    </row>
    <row r="3655" spans="2:12" s="801" customFormat="1">
      <c r="B3655" s="823"/>
      <c r="C3655" s="823"/>
      <c r="D3655" s="823"/>
      <c r="E3655" s="823"/>
      <c r="F3655" s="823"/>
      <c r="G3655" s="823"/>
      <c r="H3655" s="823"/>
      <c r="I3655" s="823"/>
      <c r="J3655" s="823"/>
      <c r="K3655" s="823"/>
      <c r="L3655" s="823"/>
    </row>
    <row r="3656" spans="2:12" s="801" customFormat="1">
      <c r="B3656" s="823"/>
      <c r="C3656" s="823"/>
      <c r="D3656" s="823"/>
      <c r="E3656" s="823"/>
      <c r="F3656" s="823"/>
      <c r="G3656" s="823"/>
      <c r="H3656" s="823"/>
      <c r="I3656" s="823"/>
      <c r="J3656" s="823"/>
      <c r="K3656" s="823"/>
      <c r="L3656" s="823"/>
    </row>
    <row r="3657" spans="2:12" s="801" customFormat="1">
      <c r="B3657" s="823"/>
      <c r="C3657" s="823"/>
      <c r="D3657" s="823"/>
      <c r="E3657" s="823"/>
      <c r="F3657" s="823"/>
      <c r="G3657" s="823"/>
      <c r="H3657" s="823"/>
      <c r="I3657" s="823"/>
      <c r="J3657" s="823"/>
      <c r="K3657" s="823"/>
      <c r="L3657" s="823"/>
    </row>
    <row r="3658" spans="2:12" s="801" customFormat="1">
      <c r="B3658" s="823"/>
      <c r="C3658" s="823"/>
      <c r="D3658" s="823"/>
      <c r="E3658" s="823"/>
      <c r="F3658" s="823"/>
      <c r="G3658" s="823"/>
      <c r="H3658" s="823"/>
      <c r="I3658" s="823"/>
      <c r="J3658" s="823"/>
      <c r="K3658" s="823"/>
      <c r="L3658" s="823"/>
    </row>
    <row r="3659" spans="2:12" s="801" customFormat="1">
      <c r="B3659" s="823"/>
      <c r="C3659" s="823"/>
      <c r="D3659" s="823"/>
      <c r="E3659" s="823"/>
      <c r="F3659" s="823"/>
      <c r="G3659" s="823"/>
      <c r="H3659" s="823"/>
      <c r="I3659" s="823"/>
      <c r="J3659" s="823"/>
      <c r="K3659" s="823"/>
      <c r="L3659" s="823"/>
    </row>
    <row r="3660" spans="2:12" s="801" customFormat="1">
      <c r="B3660" s="823"/>
      <c r="C3660" s="823"/>
      <c r="D3660" s="823"/>
      <c r="E3660" s="823"/>
      <c r="F3660" s="823"/>
      <c r="G3660" s="823"/>
      <c r="H3660" s="823"/>
      <c r="I3660" s="823"/>
      <c r="J3660" s="823"/>
      <c r="K3660" s="823"/>
      <c r="L3660" s="823"/>
    </row>
    <row r="3661" spans="2:12" s="801" customFormat="1">
      <c r="B3661" s="823"/>
      <c r="C3661" s="823"/>
      <c r="D3661" s="823"/>
      <c r="E3661" s="823"/>
      <c r="F3661" s="823"/>
      <c r="G3661" s="823"/>
      <c r="H3661" s="823"/>
      <c r="I3661" s="823"/>
      <c r="J3661" s="823"/>
      <c r="K3661" s="823"/>
      <c r="L3661" s="823"/>
    </row>
    <row r="3662" spans="2:12" s="801" customFormat="1">
      <c r="B3662" s="823"/>
      <c r="C3662" s="823"/>
      <c r="D3662" s="823"/>
      <c r="E3662" s="823"/>
      <c r="F3662" s="823"/>
      <c r="G3662" s="823"/>
      <c r="H3662" s="823"/>
      <c r="I3662" s="823"/>
      <c r="J3662" s="823"/>
      <c r="K3662" s="823"/>
      <c r="L3662" s="823"/>
    </row>
    <row r="3663" spans="2:12" s="801" customFormat="1">
      <c r="B3663" s="823"/>
      <c r="C3663" s="823"/>
      <c r="D3663" s="823"/>
      <c r="E3663" s="823"/>
      <c r="F3663" s="823"/>
      <c r="G3663" s="823"/>
      <c r="H3663" s="823"/>
      <c r="I3663" s="823"/>
      <c r="J3663" s="823"/>
      <c r="K3663" s="823"/>
      <c r="L3663" s="823"/>
    </row>
    <row r="3664" spans="2:12" s="801" customFormat="1">
      <c r="B3664" s="823"/>
      <c r="C3664" s="823"/>
      <c r="D3664" s="823"/>
      <c r="E3664" s="823"/>
      <c r="F3664" s="823"/>
      <c r="G3664" s="823"/>
      <c r="H3664" s="823"/>
      <c r="I3664" s="823"/>
      <c r="J3664" s="823"/>
      <c r="K3664" s="823"/>
      <c r="L3664" s="823"/>
    </row>
    <row r="3665" spans="2:12" s="801" customFormat="1">
      <c r="B3665" s="823"/>
      <c r="C3665" s="823"/>
      <c r="D3665" s="823"/>
      <c r="E3665" s="823"/>
      <c r="F3665" s="823"/>
      <c r="G3665" s="823"/>
      <c r="H3665" s="823"/>
      <c r="I3665" s="823"/>
      <c r="J3665" s="823"/>
      <c r="K3665" s="823"/>
      <c r="L3665" s="823"/>
    </row>
    <row r="3666" spans="2:12" s="801" customFormat="1">
      <c r="B3666" s="823"/>
      <c r="C3666" s="823"/>
      <c r="D3666" s="823"/>
      <c r="E3666" s="823"/>
      <c r="F3666" s="823"/>
      <c r="G3666" s="823"/>
      <c r="H3666" s="823"/>
      <c r="I3666" s="823"/>
      <c r="J3666" s="823"/>
      <c r="K3666" s="823"/>
      <c r="L3666" s="823"/>
    </row>
    <row r="3667" spans="2:12" s="801" customFormat="1">
      <c r="B3667" s="823"/>
      <c r="C3667" s="823"/>
      <c r="D3667" s="823"/>
      <c r="E3667" s="823"/>
      <c r="F3667" s="823"/>
      <c r="G3667" s="823"/>
      <c r="H3667" s="823"/>
      <c r="I3667" s="823"/>
      <c r="J3667" s="823"/>
      <c r="K3667" s="823"/>
      <c r="L3667" s="823"/>
    </row>
    <row r="3668" spans="2:12" s="801" customFormat="1">
      <c r="B3668" s="823"/>
      <c r="C3668" s="823"/>
      <c r="D3668" s="823"/>
      <c r="E3668" s="823"/>
      <c r="F3668" s="823"/>
      <c r="G3668" s="823"/>
      <c r="H3668" s="823"/>
      <c r="I3668" s="823"/>
      <c r="J3668" s="823"/>
      <c r="K3668" s="823"/>
      <c r="L3668" s="823"/>
    </row>
    <row r="3669" spans="2:12" s="801" customFormat="1">
      <c r="B3669" s="823"/>
      <c r="C3669" s="823"/>
      <c r="D3669" s="823"/>
      <c r="E3669" s="823"/>
      <c r="F3669" s="823"/>
      <c r="G3669" s="823"/>
      <c r="H3669" s="823"/>
      <c r="I3669" s="823"/>
      <c r="J3669" s="823"/>
      <c r="K3669" s="823"/>
      <c r="L3669" s="823"/>
    </row>
    <row r="3670" spans="2:12" s="801" customFormat="1">
      <c r="B3670" s="823"/>
      <c r="C3670" s="823"/>
      <c r="D3670" s="823"/>
      <c r="E3670" s="823"/>
      <c r="F3670" s="823"/>
      <c r="G3670" s="823"/>
      <c r="H3670" s="823"/>
      <c r="I3670" s="823"/>
      <c r="J3670" s="823"/>
      <c r="K3670" s="823"/>
      <c r="L3670" s="823"/>
    </row>
    <row r="3671" spans="2:12" s="801" customFormat="1">
      <c r="B3671" s="823"/>
      <c r="C3671" s="823"/>
      <c r="D3671" s="823"/>
      <c r="E3671" s="823"/>
      <c r="F3671" s="823"/>
      <c r="G3671" s="823"/>
      <c r="H3671" s="823"/>
      <c r="I3671" s="823"/>
      <c r="J3671" s="823"/>
      <c r="K3671" s="823"/>
      <c r="L3671" s="823"/>
    </row>
    <row r="3672" spans="2:12" s="801" customFormat="1">
      <c r="B3672" s="823"/>
      <c r="C3672" s="823"/>
      <c r="D3672" s="823"/>
      <c r="E3672" s="823"/>
      <c r="F3672" s="823"/>
      <c r="G3672" s="823"/>
      <c r="H3672" s="823"/>
      <c r="I3672" s="823"/>
      <c r="J3672" s="823"/>
      <c r="K3672" s="823"/>
      <c r="L3672" s="823"/>
    </row>
    <row r="3673" spans="2:12" s="801" customFormat="1">
      <c r="B3673" s="823"/>
      <c r="C3673" s="823"/>
      <c r="D3673" s="823"/>
      <c r="E3673" s="823"/>
      <c r="F3673" s="823"/>
      <c r="G3673" s="823"/>
      <c r="H3673" s="823"/>
      <c r="I3673" s="823"/>
      <c r="J3673" s="823"/>
      <c r="K3673" s="823"/>
      <c r="L3673" s="823"/>
    </row>
    <row r="3674" spans="2:12" s="801" customFormat="1">
      <c r="B3674" s="823"/>
      <c r="C3674" s="823"/>
      <c r="D3674" s="823"/>
      <c r="E3674" s="823"/>
      <c r="F3674" s="823"/>
      <c r="G3674" s="823"/>
      <c r="H3674" s="823"/>
      <c r="I3674" s="823"/>
      <c r="J3674" s="823"/>
      <c r="K3674" s="823"/>
      <c r="L3674" s="823"/>
    </row>
    <row r="3675" spans="2:12" s="801" customFormat="1">
      <c r="B3675" s="823"/>
      <c r="C3675" s="823"/>
      <c r="D3675" s="823"/>
      <c r="E3675" s="823"/>
      <c r="F3675" s="823"/>
      <c r="G3675" s="823"/>
      <c r="H3675" s="823"/>
      <c r="I3675" s="823"/>
      <c r="J3675" s="823"/>
      <c r="K3675" s="823"/>
      <c r="L3675" s="823"/>
    </row>
    <row r="3676" spans="2:12" s="801" customFormat="1">
      <c r="B3676" s="823"/>
      <c r="C3676" s="823"/>
      <c r="D3676" s="823"/>
      <c r="E3676" s="823"/>
      <c r="F3676" s="823"/>
      <c r="G3676" s="823"/>
      <c r="H3676" s="823"/>
      <c r="I3676" s="823"/>
      <c r="J3676" s="823"/>
      <c r="K3676" s="823"/>
      <c r="L3676" s="823"/>
    </row>
    <row r="3677" spans="2:12" s="801" customFormat="1">
      <c r="B3677" s="823"/>
      <c r="C3677" s="823"/>
      <c r="D3677" s="823"/>
      <c r="E3677" s="823"/>
      <c r="F3677" s="823"/>
      <c r="G3677" s="823"/>
      <c r="H3677" s="823"/>
      <c r="I3677" s="823"/>
      <c r="J3677" s="823"/>
      <c r="K3677" s="823"/>
      <c r="L3677" s="823"/>
    </row>
    <row r="3678" spans="2:12" s="801" customFormat="1">
      <c r="B3678" s="823"/>
      <c r="C3678" s="823"/>
      <c r="D3678" s="823"/>
      <c r="E3678" s="823"/>
      <c r="F3678" s="823"/>
      <c r="G3678" s="823"/>
      <c r="H3678" s="823"/>
      <c r="I3678" s="823"/>
      <c r="J3678" s="823"/>
      <c r="K3678" s="823"/>
      <c r="L3678" s="823"/>
    </row>
    <row r="3679" spans="2:12" s="801" customFormat="1">
      <c r="B3679" s="823"/>
      <c r="C3679" s="823"/>
      <c r="D3679" s="823"/>
      <c r="E3679" s="823"/>
      <c r="F3679" s="823"/>
      <c r="G3679" s="823"/>
      <c r="H3679" s="823"/>
      <c r="I3679" s="823"/>
      <c r="J3679" s="823"/>
      <c r="K3679" s="823"/>
      <c r="L3679" s="823"/>
    </row>
    <row r="3680" spans="2:12" s="801" customFormat="1">
      <c r="B3680" s="823"/>
      <c r="C3680" s="823"/>
      <c r="D3680" s="823"/>
      <c r="E3680" s="823"/>
      <c r="F3680" s="823"/>
      <c r="G3680" s="823"/>
      <c r="H3680" s="823"/>
      <c r="I3680" s="823"/>
      <c r="J3680" s="823"/>
      <c r="K3680" s="823"/>
      <c r="L3680" s="823"/>
    </row>
    <row r="3681" spans="2:12" s="801" customFormat="1">
      <c r="B3681" s="823"/>
      <c r="C3681" s="823"/>
      <c r="D3681" s="823"/>
      <c r="E3681" s="823"/>
      <c r="F3681" s="823"/>
      <c r="G3681" s="823"/>
      <c r="H3681" s="823"/>
      <c r="I3681" s="823"/>
      <c r="J3681" s="823"/>
      <c r="K3681" s="823"/>
      <c r="L3681" s="823"/>
    </row>
    <row r="3682" spans="2:12" s="801" customFormat="1">
      <c r="B3682" s="823"/>
      <c r="C3682" s="823"/>
      <c r="D3682" s="823"/>
      <c r="E3682" s="823"/>
      <c r="F3682" s="823"/>
      <c r="G3682" s="823"/>
      <c r="H3682" s="823"/>
      <c r="I3682" s="823"/>
      <c r="J3682" s="823"/>
      <c r="K3682" s="823"/>
      <c r="L3682" s="823"/>
    </row>
    <row r="3683" spans="2:12" s="801" customFormat="1">
      <c r="B3683" s="823"/>
      <c r="C3683" s="823"/>
      <c r="D3683" s="823"/>
      <c r="E3683" s="823"/>
      <c r="F3683" s="823"/>
      <c r="G3683" s="823"/>
      <c r="H3683" s="823"/>
      <c r="I3683" s="823"/>
      <c r="J3683" s="823"/>
      <c r="K3683" s="823"/>
      <c r="L3683" s="823"/>
    </row>
    <row r="3684" spans="2:12" s="801" customFormat="1">
      <c r="B3684" s="823"/>
      <c r="C3684" s="823"/>
      <c r="D3684" s="823"/>
      <c r="E3684" s="823"/>
      <c r="F3684" s="823"/>
      <c r="G3684" s="823"/>
      <c r="H3684" s="823"/>
      <c r="I3684" s="823"/>
      <c r="J3684" s="823"/>
      <c r="K3684" s="823"/>
      <c r="L3684" s="823"/>
    </row>
    <row r="3685" spans="2:12" s="801" customFormat="1">
      <c r="B3685" s="823"/>
      <c r="C3685" s="823"/>
      <c r="D3685" s="823"/>
      <c r="E3685" s="823"/>
      <c r="F3685" s="823"/>
      <c r="G3685" s="823"/>
      <c r="H3685" s="823"/>
      <c r="I3685" s="823"/>
      <c r="J3685" s="823"/>
      <c r="K3685" s="823"/>
      <c r="L3685" s="823"/>
    </row>
    <row r="3686" spans="2:12" s="801" customFormat="1">
      <c r="B3686" s="823"/>
      <c r="C3686" s="823"/>
      <c r="D3686" s="823"/>
      <c r="E3686" s="823"/>
      <c r="F3686" s="823"/>
      <c r="G3686" s="823"/>
      <c r="H3686" s="823"/>
      <c r="I3686" s="823"/>
      <c r="J3686" s="823"/>
      <c r="K3686" s="823"/>
      <c r="L3686" s="823"/>
    </row>
    <row r="3687" spans="2:12" s="801" customFormat="1">
      <c r="B3687" s="823"/>
      <c r="C3687" s="823"/>
      <c r="D3687" s="823"/>
      <c r="E3687" s="823"/>
      <c r="F3687" s="823"/>
      <c r="G3687" s="823"/>
      <c r="H3687" s="823"/>
      <c r="I3687" s="823"/>
      <c r="J3687" s="823"/>
      <c r="K3687" s="823"/>
      <c r="L3687" s="823"/>
    </row>
    <row r="3688" spans="2:12" s="801" customFormat="1">
      <c r="B3688" s="823"/>
      <c r="C3688" s="823"/>
      <c r="D3688" s="823"/>
      <c r="E3688" s="823"/>
      <c r="F3688" s="823"/>
      <c r="G3688" s="823"/>
      <c r="H3688" s="823"/>
      <c r="I3688" s="823"/>
      <c r="J3688" s="823"/>
      <c r="K3688" s="823"/>
      <c r="L3688" s="823"/>
    </row>
    <row r="3689" spans="2:12" s="801" customFormat="1">
      <c r="B3689" s="823"/>
      <c r="C3689" s="823"/>
      <c r="D3689" s="823"/>
      <c r="E3689" s="823"/>
      <c r="F3689" s="823"/>
      <c r="G3689" s="823"/>
      <c r="H3689" s="823"/>
      <c r="I3689" s="823"/>
      <c r="J3689" s="823"/>
      <c r="K3689" s="823"/>
      <c r="L3689" s="823"/>
    </row>
    <row r="3690" spans="2:12" s="801" customFormat="1">
      <c r="B3690" s="823"/>
      <c r="C3690" s="823"/>
      <c r="D3690" s="823"/>
      <c r="E3690" s="823"/>
      <c r="F3690" s="823"/>
      <c r="G3690" s="823"/>
      <c r="H3690" s="823"/>
      <c r="I3690" s="823"/>
      <c r="J3690" s="823"/>
      <c r="K3690" s="823"/>
      <c r="L3690" s="823"/>
    </row>
    <row r="3691" spans="2:12" s="801" customFormat="1">
      <c r="B3691" s="823"/>
      <c r="C3691" s="823"/>
      <c r="D3691" s="823"/>
      <c r="E3691" s="823"/>
      <c r="F3691" s="823"/>
      <c r="G3691" s="823"/>
      <c r="H3691" s="823"/>
      <c r="I3691" s="823"/>
      <c r="J3691" s="823"/>
      <c r="K3691" s="823"/>
      <c r="L3691" s="823"/>
    </row>
    <row r="3692" spans="2:12" s="801" customFormat="1">
      <c r="B3692" s="823"/>
      <c r="C3692" s="823"/>
      <c r="D3692" s="823"/>
      <c r="E3692" s="823"/>
      <c r="F3692" s="823"/>
      <c r="G3692" s="823"/>
      <c r="H3692" s="823"/>
      <c r="I3692" s="823"/>
      <c r="J3692" s="823"/>
      <c r="K3692" s="823"/>
      <c r="L3692" s="823"/>
    </row>
    <row r="3693" spans="2:12" s="801" customFormat="1">
      <c r="B3693" s="823"/>
      <c r="C3693" s="823"/>
      <c r="D3693" s="823"/>
      <c r="E3693" s="823"/>
      <c r="F3693" s="823"/>
      <c r="G3693" s="823"/>
      <c r="H3693" s="823"/>
      <c r="I3693" s="823"/>
      <c r="J3693" s="823"/>
      <c r="K3693" s="823"/>
      <c r="L3693" s="823"/>
    </row>
    <row r="3694" spans="2:12" s="801" customFormat="1">
      <c r="B3694" s="823"/>
      <c r="C3694" s="823"/>
      <c r="D3694" s="823"/>
      <c r="E3694" s="823"/>
      <c r="F3694" s="823"/>
      <c r="G3694" s="823"/>
      <c r="H3694" s="823"/>
      <c r="I3694" s="823"/>
      <c r="J3694" s="823"/>
      <c r="K3694" s="823"/>
      <c r="L3694" s="823"/>
    </row>
    <row r="3695" spans="2:12" s="801" customFormat="1">
      <c r="B3695" s="823"/>
      <c r="C3695" s="823"/>
      <c r="D3695" s="823"/>
      <c r="E3695" s="823"/>
      <c r="F3695" s="823"/>
      <c r="G3695" s="823"/>
      <c r="H3695" s="823"/>
      <c r="I3695" s="823"/>
      <c r="J3695" s="823"/>
      <c r="K3695" s="823"/>
      <c r="L3695" s="823"/>
    </row>
    <row r="3696" spans="2:12" s="801" customFormat="1">
      <c r="B3696" s="823"/>
      <c r="C3696" s="823"/>
      <c r="D3696" s="823"/>
      <c r="E3696" s="823"/>
      <c r="F3696" s="823"/>
      <c r="G3696" s="823"/>
      <c r="H3696" s="823"/>
      <c r="I3696" s="823"/>
      <c r="J3696" s="823"/>
      <c r="K3696" s="823"/>
      <c r="L3696" s="823"/>
    </row>
    <row r="3697" spans="2:12" s="801" customFormat="1">
      <c r="B3697" s="823"/>
      <c r="C3697" s="823"/>
      <c r="D3697" s="823"/>
      <c r="E3697" s="823"/>
      <c r="F3697" s="823"/>
      <c r="G3697" s="823"/>
      <c r="H3697" s="823"/>
      <c r="I3697" s="823"/>
      <c r="J3697" s="823"/>
      <c r="K3697" s="823"/>
      <c r="L3697" s="823"/>
    </row>
    <row r="3698" spans="2:12" s="801" customFormat="1">
      <c r="B3698" s="823"/>
      <c r="C3698" s="823"/>
      <c r="D3698" s="823"/>
      <c r="E3698" s="823"/>
      <c r="F3698" s="823"/>
      <c r="G3698" s="823"/>
      <c r="H3698" s="823"/>
      <c r="I3698" s="823"/>
      <c r="J3698" s="823"/>
      <c r="K3698" s="823"/>
      <c r="L3698" s="823"/>
    </row>
    <row r="3699" spans="2:12" s="801" customFormat="1">
      <c r="B3699" s="823"/>
      <c r="C3699" s="823"/>
      <c r="D3699" s="823"/>
      <c r="E3699" s="823"/>
      <c r="F3699" s="823"/>
      <c r="G3699" s="823"/>
      <c r="H3699" s="823"/>
      <c r="I3699" s="823"/>
      <c r="J3699" s="823"/>
      <c r="K3699" s="823"/>
      <c r="L3699" s="823"/>
    </row>
    <row r="3700" spans="2:12" s="801" customFormat="1">
      <c r="B3700" s="823"/>
      <c r="C3700" s="823"/>
      <c r="D3700" s="823"/>
      <c r="E3700" s="823"/>
      <c r="F3700" s="823"/>
      <c r="G3700" s="823"/>
      <c r="H3700" s="823"/>
      <c r="I3700" s="823"/>
      <c r="J3700" s="823"/>
      <c r="K3700" s="823"/>
      <c r="L3700" s="823"/>
    </row>
    <row r="3701" spans="2:12" s="801" customFormat="1">
      <c r="B3701" s="823"/>
      <c r="C3701" s="823"/>
      <c r="D3701" s="823"/>
      <c r="E3701" s="823"/>
      <c r="F3701" s="823"/>
      <c r="G3701" s="823"/>
      <c r="H3701" s="823"/>
      <c r="I3701" s="823"/>
      <c r="J3701" s="823"/>
      <c r="K3701" s="823"/>
      <c r="L3701" s="823"/>
    </row>
    <row r="3702" spans="2:12" s="801" customFormat="1">
      <c r="B3702" s="823"/>
      <c r="C3702" s="823"/>
      <c r="D3702" s="823"/>
      <c r="E3702" s="823"/>
      <c r="F3702" s="823"/>
      <c r="G3702" s="823"/>
      <c r="H3702" s="823"/>
      <c r="I3702" s="823"/>
      <c r="J3702" s="823"/>
      <c r="K3702" s="823"/>
      <c r="L3702" s="823"/>
    </row>
    <row r="3703" spans="2:12" s="801" customFormat="1">
      <c r="B3703" s="823"/>
      <c r="C3703" s="823"/>
      <c r="D3703" s="823"/>
      <c r="E3703" s="823"/>
      <c r="F3703" s="823"/>
      <c r="G3703" s="823"/>
      <c r="H3703" s="823"/>
      <c r="I3703" s="823"/>
      <c r="J3703" s="823"/>
      <c r="K3703" s="823"/>
      <c r="L3703" s="823"/>
    </row>
    <row r="3704" spans="2:12" s="801" customFormat="1">
      <c r="B3704" s="823"/>
      <c r="C3704" s="823"/>
      <c r="D3704" s="823"/>
      <c r="E3704" s="823"/>
      <c r="F3704" s="823"/>
      <c r="G3704" s="823"/>
      <c r="H3704" s="823"/>
      <c r="I3704" s="823"/>
      <c r="J3704" s="823"/>
      <c r="K3704" s="823"/>
      <c r="L3704" s="823"/>
    </row>
    <row r="3705" spans="2:12" s="801" customFormat="1">
      <c r="B3705" s="823"/>
      <c r="C3705" s="823"/>
      <c r="D3705" s="823"/>
      <c r="E3705" s="823"/>
      <c r="F3705" s="823"/>
      <c r="G3705" s="823"/>
      <c r="H3705" s="823"/>
      <c r="I3705" s="823"/>
      <c r="J3705" s="823"/>
      <c r="K3705" s="823"/>
      <c r="L3705" s="823"/>
    </row>
    <row r="3706" spans="2:12" s="801" customFormat="1">
      <c r="B3706" s="823"/>
      <c r="C3706" s="823"/>
      <c r="D3706" s="823"/>
      <c r="E3706" s="823"/>
      <c r="F3706" s="823"/>
      <c r="G3706" s="823"/>
      <c r="H3706" s="823"/>
      <c r="I3706" s="823"/>
      <c r="J3706" s="823"/>
      <c r="K3706" s="823"/>
      <c r="L3706" s="823"/>
    </row>
    <row r="3707" spans="2:12" s="801" customFormat="1">
      <c r="B3707" s="823"/>
      <c r="C3707" s="823"/>
      <c r="D3707" s="823"/>
      <c r="E3707" s="823"/>
      <c r="F3707" s="823"/>
      <c r="G3707" s="823"/>
      <c r="H3707" s="823"/>
      <c r="I3707" s="823"/>
      <c r="J3707" s="823"/>
      <c r="K3707" s="823"/>
      <c r="L3707" s="823"/>
    </row>
    <row r="3708" spans="2:12" s="801" customFormat="1">
      <c r="B3708" s="823"/>
      <c r="C3708" s="823"/>
      <c r="D3708" s="823"/>
      <c r="E3708" s="823"/>
      <c r="F3708" s="823"/>
      <c r="G3708" s="823"/>
      <c r="H3708" s="823"/>
      <c r="I3708" s="823"/>
      <c r="J3708" s="823"/>
      <c r="K3708" s="823"/>
      <c r="L3708" s="823"/>
    </row>
    <row r="3709" spans="2:12" s="801" customFormat="1">
      <c r="B3709" s="823"/>
      <c r="C3709" s="823"/>
      <c r="D3709" s="823"/>
      <c r="E3709" s="823"/>
      <c r="F3709" s="823"/>
      <c r="G3709" s="823"/>
      <c r="H3709" s="823"/>
      <c r="I3709" s="823"/>
      <c r="J3709" s="823"/>
      <c r="K3709" s="823"/>
      <c r="L3709" s="823"/>
    </row>
    <row r="3710" spans="2:12" s="801" customFormat="1">
      <c r="B3710" s="823"/>
      <c r="C3710" s="823"/>
      <c r="D3710" s="823"/>
      <c r="E3710" s="823"/>
      <c r="F3710" s="823"/>
      <c r="G3710" s="823"/>
      <c r="H3710" s="823"/>
      <c r="I3710" s="823"/>
      <c r="J3710" s="823"/>
      <c r="K3710" s="823"/>
      <c r="L3710" s="823"/>
    </row>
    <row r="3711" spans="2:12" s="801" customFormat="1">
      <c r="B3711" s="823"/>
      <c r="C3711" s="823"/>
      <c r="D3711" s="823"/>
      <c r="E3711" s="823"/>
      <c r="F3711" s="823"/>
      <c r="G3711" s="823"/>
      <c r="H3711" s="823"/>
      <c r="I3711" s="823"/>
      <c r="J3711" s="823"/>
      <c r="K3711" s="823"/>
      <c r="L3711" s="823"/>
    </row>
    <row r="3712" spans="2:12" s="801" customFormat="1">
      <c r="B3712" s="823"/>
      <c r="C3712" s="823"/>
      <c r="D3712" s="823"/>
      <c r="E3712" s="823"/>
      <c r="F3712" s="823"/>
      <c r="G3712" s="823"/>
      <c r="H3712" s="823"/>
      <c r="I3712" s="823"/>
      <c r="J3712" s="823"/>
      <c r="K3712" s="823"/>
      <c r="L3712" s="823"/>
    </row>
    <row r="3713" spans="2:12" s="801" customFormat="1">
      <c r="B3713" s="823"/>
      <c r="C3713" s="823"/>
      <c r="D3713" s="823"/>
      <c r="E3713" s="823"/>
      <c r="F3713" s="823"/>
      <c r="G3713" s="823"/>
      <c r="H3713" s="823"/>
      <c r="I3713" s="823"/>
      <c r="J3713" s="823"/>
      <c r="K3713" s="823"/>
      <c r="L3713" s="823"/>
    </row>
    <row r="3714" spans="2:12" s="801" customFormat="1">
      <c r="B3714" s="823"/>
      <c r="C3714" s="823"/>
      <c r="D3714" s="823"/>
      <c r="E3714" s="823"/>
      <c r="F3714" s="823"/>
      <c r="G3714" s="823"/>
      <c r="H3714" s="823"/>
      <c r="I3714" s="823"/>
      <c r="J3714" s="823"/>
      <c r="K3714" s="823"/>
      <c r="L3714" s="823"/>
    </row>
    <row r="3715" spans="2:12" s="801" customFormat="1">
      <c r="B3715" s="823"/>
      <c r="C3715" s="823"/>
      <c r="D3715" s="823"/>
      <c r="E3715" s="823"/>
      <c r="F3715" s="823"/>
      <c r="G3715" s="823"/>
      <c r="H3715" s="823"/>
      <c r="I3715" s="823"/>
      <c r="J3715" s="823"/>
      <c r="K3715" s="823"/>
      <c r="L3715" s="823"/>
    </row>
    <row r="3716" spans="2:12" s="801" customFormat="1">
      <c r="B3716" s="823"/>
      <c r="C3716" s="823"/>
      <c r="D3716" s="823"/>
      <c r="E3716" s="823"/>
      <c r="F3716" s="823"/>
      <c r="G3716" s="823"/>
      <c r="H3716" s="823"/>
      <c r="I3716" s="823"/>
      <c r="J3716" s="823"/>
      <c r="K3716" s="823"/>
      <c r="L3716" s="823"/>
    </row>
    <row r="3717" spans="2:12" s="801" customFormat="1">
      <c r="B3717" s="823"/>
      <c r="C3717" s="823"/>
      <c r="D3717" s="823"/>
      <c r="E3717" s="823"/>
      <c r="F3717" s="823"/>
      <c r="G3717" s="823"/>
      <c r="H3717" s="823"/>
      <c r="I3717" s="823"/>
      <c r="J3717" s="823"/>
      <c r="K3717" s="823"/>
      <c r="L3717" s="823"/>
    </row>
    <row r="3718" spans="2:12" s="801" customFormat="1">
      <c r="B3718" s="823"/>
      <c r="C3718" s="823"/>
      <c r="D3718" s="823"/>
      <c r="E3718" s="823"/>
      <c r="F3718" s="823"/>
      <c r="G3718" s="823"/>
      <c r="H3718" s="823"/>
      <c r="I3718" s="823"/>
      <c r="J3718" s="823"/>
      <c r="K3718" s="823"/>
      <c r="L3718" s="823"/>
    </row>
    <row r="3719" spans="2:12" s="801" customFormat="1">
      <c r="B3719" s="823"/>
      <c r="C3719" s="823"/>
      <c r="D3719" s="823"/>
      <c r="E3719" s="823"/>
      <c r="F3719" s="823"/>
      <c r="G3719" s="823"/>
      <c r="H3719" s="823"/>
      <c r="I3719" s="823"/>
      <c r="J3719" s="823"/>
      <c r="K3719" s="823"/>
      <c r="L3719" s="823"/>
    </row>
    <row r="3720" spans="2:12" s="801" customFormat="1">
      <c r="B3720" s="823"/>
      <c r="C3720" s="823"/>
      <c r="D3720" s="823"/>
      <c r="E3720" s="823"/>
      <c r="F3720" s="823"/>
      <c r="G3720" s="823"/>
      <c r="H3720" s="823"/>
      <c r="I3720" s="823"/>
      <c r="J3720" s="823"/>
      <c r="K3720" s="823"/>
      <c r="L3720" s="823"/>
    </row>
    <row r="3721" spans="2:12" s="801" customFormat="1">
      <c r="B3721" s="823"/>
      <c r="C3721" s="823"/>
      <c r="D3721" s="823"/>
      <c r="E3721" s="823"/>
      <c r="F3721" s="823"/>
      <c r="G3721" s="823"/>
      <c r="H3721" s="823"/>
      <c r="I3721" s="823"/>
      <c r="J3721" s="823"/>
      <c r="K3721" s="823"/>
      <c r="L3721" s="823"/>
    </row>
    <row r="3722" spans="2:12" s="801" customFormat="1">
      <c r="B3722" s="823"/>
      <c r="C3722" s="823"/>
      <c r="D3722" s="823"/>
      <c r="E3722" s="823"/>
      <c r="F3722" s="823"/>
      <c r="G3722" s="823"/>
      <c r="H3722" s="823"/>
      <c r="I3722" s="823"/>
      <c r="J3722" s="823"/>
      <c r="K3722" s="823"/>
      <c r="L3722" s="823"/>
    </row>
    <row r="3723" spans="2:12" s="801" customFormat="1">
      <c r="B3723" s="823"/>
      <c r="C3723" s="823"/>
      <c r="D3723" s="823"/>
      <c r="E3723" s="823"/>
      <c r="F3723" s="823"/>
      <c r="G3723" s="823"/>
      <c r="H3723" s="823"/>
      <c r="I3723" s="823"/>
      <c r="J3723" s="823"/>
      <c r="K3723" s="823"/>
      <c r="L3723" s="823"/>
    </row>
    <row r="3724" spans="2:12" s="801" customFormat="1">
      <c r="B3724" s="823"/>
      <c r="C3724" s="823"/>
      <c r="D3724" s="823"/>
      <c r="E3724" s="823"/>
      <c r="F3724" s="823"/>
      <c r="G3724" s="823"/>
      <c r="H3724" s="823"/>
      <c r="I3724" s="823"/>
      <c r="J3724" s="823"/>
      <c r="K3724" s="823"/>
      <c r="L3724" s="823"/>
    </row>
    <row r="3725" spans="2:12" s="801" customFormat="1">
      <c r="B3725" s="823"/>
      <c r="C3725" s="823"/>
      <c r="D3725" s="823"/>
      <c r="E3725" s="823"/>
      <c r="F3725" s="823"/>
      <c r="G3725" s="823"/>
      <c r="H3725" s="823"/>
      <c r="I3725" s="823"/>
      <c r="J3725" s="823"/>
      <c r="K3725" s="823"/>
      <c r="L3725" s="823"/>
    </row>
    <row r="3726" spans="2:12" s="801" customFormat="1">
      <c r="B3726" s="823"/>
      <c r="C3726" s="823"/>
      <c r="D3726" s="823"/>
      <c r="E3726" s="823"/>
      <c r="F3726" s="823"/>
      <c r="G3726" s="823"/>
      <c r="H3726" s="823"/>
      <c r="I3726" s="823"/>
      <c r="J3726" s="823"/>
      <c r="K3726" s="823"/>
      <c r="L3726" s="823"/>
    </row>
    <row r="3727" spans="2:12" s="801" customFormat="1">
      <c r="B3727" s="823"/>
      <c r="C3727" s="823"/>
      <c r="D3727" s="823"/>
      <c r="E3727" s="823"/>
      <c r="F3727" s="823"/>
      <c r="G3727" s="823"/>
      <c r="H3727" s="823"/>
      <c r="I3727" s="823"/>
      <c r="J3727" s="823"/>
      <c r="K3727" s="823"/>
      <c r="L3727" s="823"/>
    </row>
    <row r="3728" spans="2:12" s="801" customFormat="1">
      <c r="B3728" s="823"/>
      <c r="C3728" s="823"/>
      <c r="D3728" s="823"/>
      <c r="E3728" s="823"/>
      <c r="F3728" s="823"/>
      <c r="G3728" s="823"/>
      <c r="H3728" s="823"/>
      <c r="I3728" s="823"/>
      <c r="J3728" s="823"/>
      <c r="K3728" s="823"/>
      <c r="L3728" s="823"/>
    </row>
    <row r="3729" spans="2:12" s="801" customFormat="1">
      <c r="B3729" s="823"/>
      <c r="C3729" s="823"/>
      <c r="D3729" s="823"/>
      <c r="E3729" s="823"/>
      <c r="F3729" s="823"/>
      <c r="G3729" s="823"/>
      <c r="H3729" s="823"/>
      <c r="I3729" s="823"/>
      <c r="J3729" s="823"/>
      <c r="K3729" s="823"/>
      <c r="L3729" s="823"/>
    </row>
    <row r="3730" spans="2:12" s="801" customFormat="1">
      <c r="B3730" s="823"/>
      <c r="C3730" s="823"/>
      <c r="D3730" s="823"/>
      <c r="E3730" s="823"/>
      <c r="F3730" s="823"/>
      <c r="G3730" s="823"/>
      <c r="H3730" s="823"/>
      <c r="I3730" s="823"/>
      <c r="J3730" s="823"/>
      <c r="K3730" s="823"/>
      <c r="L3730" s="823"/>
    </row>
    <row r="3731" spans="2:12" s="801" customFormat="1">
      <c r="B3731" s="823"/>
      <c r="C3731" s="823"/>
      <c r="D3731" s="823"/>
      <c r="E3731" s="823"/>
      <c r="F3731" s="823"/>
      <c r="G3731" s="823"/>
      <c r="H3731" s="823"/>
      <c r="I3731" s="823"/>
      <c r="J3731" s="823"/>
      <c r="K3731" s="823"/>
      <c r="L3731" s="823"/>
    </row>
    <row r="3732" spans="2:12" s="801" customFormat="1">
      <c r="B3732" s="823"/>
      <c r="C3732" s="823"/>
      <c r="D3732" s="823"/>
      <c r="E3732" s="823"/>
      <c r="F3732" s="823"/>
      <c r="G3732" s="823"/>
      <c r="H3732" s="823"/>
      <c r="I3732" s="823"/>
      <c r="J3732" s="823"/>
      <c r="K3732" s="823"/>
      <c r="L3732" s="823"/>
    </row>
    <row r="3733" spans="2:12" s="801" customFormat="1">
      <c r="B3733" s="823"/>
      <c r="C3733" s="823"/>
      <c r="D3733" s="823"/>
      <c r="E3733" s="823"/>
      <c r="F3733" s="823"/>
      <c r="G3733" s="823"/>
      <c r="H3733" s="823"/>
      <c r="I3733" s="823"/>
      <c r="J3733" s="823"/>
      <c r="K3733" s="823"/>
      <c r="L3733" s="823"/>
    </row>
    <row r="3734" spans="2:12" s="801" customFormat="1">
      <c r="B3734" s="823"/>
      <c r="C3734" s="823"/>
      <c r="D3734" s="823"/>
      <c r="E3734" s="823"/>
      <c r="F3734" s="823"/>
      <c r="G3734" s="823"/>
      <c r="H3734" s="823"/>
      <c r="I3734" s="823"/>
      <c r="J3734" s="823"/>
      <c r="K3734" s="823"/>
      <c r="L3734" s="823"/>
    </row>
    <row r="3735" spans="2:12" s="801" customFormat="1">
      <c r="B3735" s="823"/>
      <c r="C3735" s="823"/>
      <c r="D3735" s="823"/>
      <c r="E3735" s="823"/>
      <c r="F3735" s="823"/>
      <c r="G3735" s="823"/>
      <c r="H3735" s="823"/>
      <c r="I3735" s="823"/>
      <c r="J3735" s="823"/>
      <c r="K3735" s="823"/>
      <c r="L3735" s="823"/>
    </row>
    <row r="3736" spans="2:12" s="801" customFormat="1">
      <c r="B3736" s="823"/>
      <c r="C3736" s="823"/>
      <c r="D3736" s="823"/>
      <c r="E3736" s="823"/>
      <c r="F3736" s="823"/>
      <c r="G3736" s="823"/>
      <c r="H3736" s="823"/>
      <c r="I3736" s="823"/>
      <c r="J3736" s="823"/>
      <c r="K3736" s="823"/>
      <c r="L3736" s="823"/>
    </row>
    <row r="3737" spans="2:12" s="801" customFormat="1">
      <c r="B3737" s="823"/>
      <c r="C3737" s="823"/>
      <c r="D3737" s="823"/>
      <c r="E3737" s="823"/>
      <c r="F3737" s="823"/>
      <c r="G3737" s="823"/>
      <c r="H3737" s="823"/>
      <c r="I3737" s="823"/>
      <c r="J3737" s="823"/>
      <c r="K3737" s="823"/>
      <c r="L3737" s="823"/>
    </row>
    <row r="3738" spans="2:12" s="801" customFormat="1">
      <c r="B3738" s="823"/>
      <c r="C3738" s="823"/>
      <c r="D3738" s="823"/>
      <c r="E3738" s="823"/>
      <c r="F3738" s="823"/>
      <c r="G3738" s="823"/>
      <c r="H3738" s="823"/>
      <c r="I3738" s="823"/>
      <c r="J3738" s="823"/>
      <c r="K3738" s="823"/>
      <c r="L3738" s="823"/>
    </row>
    <row r="3739" spans="2:12" s="801" customFormat="1">
      <c r="B3739" s="823"/>
      <c r="C3739" s="823"/>
      <c r="D3739" s="823"/>
      <c r="E3739" s="823"/>
      <c r="F3739" s="823"/>
      <c r="G3739" s="823"/>
      <c r="H3739" s="823"/>
      <c r="I3739" s="823"/>
      <c r="J3739" s="823"/>
      <c r="K3739" s="823"/>
      <c r="L3739" s="823"/>
    </row>
    <row r="3740" spans="2:12" s="801" customFormat="1">
      <c r="B3740" s="823"/>
      <c r="C3740" s="823"/>
      <c r="D3740" s="823"/>
      <c r="E3740" s="823"/>
      <c r="F3740" s="823"/>
      <c r="G3740" s="823"/>
      <c r="H3740" s="823"/>
      <c r="I3740" s="823"/>
      <c r="J3740" s="823"/>
      <c r="K3740" s="823"/>
      <c r="L3740" s="823"/>
    </row>
    <row r="3741" spans="2:12" s="801" customFormat="1">
      <c r="B3741" s="823"/>
      <c r="C3741" s="823"/>
      <c r="D3741" s="823"/>
      <c r="E3741" s="823"/>
      <c r="F3741" s="823"/>
      <c r="G3741" s="823"/>
      <c r="H3741" s="823"/>
      <c r="I3741" s="823"/>
      <c r="J3741" s="823"/>
      <c r="K3741" s="823"/>
      <c r="L3741" s="823"/>
    </row>
    <row r="3742" spans="2:12" s="801" customFormat="1">
      <c r="B3742" s="823"/>
      <c r="C3742" s="823"/>
      <c r="D3742" s="823"/>
      <c r="E3742" s="823"/>
      <c r="F3742" s="823"/>
      <c r="G3742" s="823"/>
      <c r="H3742" s="823"/>
      <c r="I3742" s="823"/>
      <c r="J3742" s="823"/>
      <c r="K3742" s="823"/>
      <c r="L3742" s="823"/>
    </row>
    <row r="3743" spans="2:12" s="801" customFormat="1">
      <c r="B3743" s="823"/>
      <c r="C3743" s="823"/>
      <c r="D3743" s="823"/>
      <c r="E3743" s="823"/>
      <c r="F3743" s="823"/>
      <c r="G3743" s="823"/>
      <c r="H3743" s="823"/>
      <c r="I3743" s="823"/>
      <c r="J3743" s="823"/>
      <c r="K3743" s="823"/>
      <c r="L3743" s="823"/>
    </row>
    <row r="3744" spans="2:12" s="801" customFormat="1">
      <c r="B3744" s="823"/>
      <c r="C3744" s="823"/>
      <c r="D3744" s="823"/>
      <c r="E3744" s="823"/>
      <c r="F3744" s="823"/>
      <c r="G3744" s="823"/>
      <c r="H3744" s="823"/>
      <c r="I3744" s="823"/>
      <c r="J3744" s="823"/>
      <c r="K3744" s="823"/>
      <c r="L3744" s="823"/>
    </row>
    <row r="3745" spans="2:12" s="801" customFormat="1">
      <c r="B3745" s="823"/>
      <c r="C3745" s="823"/>
      <c r="D3745" s="823"/>
      <c r="E3745" s="823"/>
      <c r="F3745" s="823"/>
      <c r="G3745" s="823"/>
      <c r="H3745" s="823"/>
      <c r="I3745" s="823"/>
      <c r="J3745" s="823"/>
      <c r="K3745" s="823"/>
      <c r="L3745" s="823"/>
    </row>
    <row r="3746" spans="2:12" s="801" customFormat="1">
      <c r="B3746" s="823"/>
      <c r="C3746" s="823"/>
      <c r="D3746" s="823"/>
      <c r="E3746" s="823"/>
      <c r="F3746" s="823"/>
      <c r="G3746" s="823"/>
      <c r="H3746" s="823"/>
      <c r="I3746" s="823"/>
      <c r="J3746" s="823"/>
      <c r="K3746" s="823"/>
      <c r="L3746" s="823"/>
    </row>
    <row r="3747" spans="2:12" s="801" customFormat="1">
      <c r="B3747" s="823"/>
      <c r="C3747" s="823"/>
      <c r="D3747" s="823"/>
      <c r="E3747" s="823"/>
      <c r="F3747" s="823"/>
      <c r="G3747" s="823"/>
      <c r="H3747" s="823"/>
      <c r="I3747" s="823"/>
      <c r="J3747" s="823"/>
      <c r="K3747" s="823"/>
      <c r="L3747" s="823"/>
    </row>
    <row r="3748" spans="2:12" s="801" customFormat="1">
      <c r="B3748" s="823"/>
      <c r="C3748" s="823"/>
      <c r="D3748" s="823"/>
      <c r="E3748" s="823"/>
      <c r="F3748" s="823"/>
      <c r="G3748" s="823"/>
      <c r="H3748" s="823"/>
      <c r="I3748" s="823"/>
      <c r="J3748" s="823"/>
      <c r="K3748" s="823"/>
      <c r="L3748" s="823"/>
    </row>
    <row r="3749" spans="2:12" s="801" customFormat="1">
      <c r="B3749" s="823"/>
      <c r="C3749" s="823"/>
      <c r="D3749" s="823"/>
      <c r="E3749" s="823"/>
      <c r="F3749" s="823"/>
      <c r="G3749" s="823"/>
      <c r="H3749" s="823"/>
      <c r="I3749" s="823"/>
      <c r="J3749" s="823"/>
      <c r="K3749" s="823"/>
      <c r="L3749" s="823"/>
    </row>
    <row r="3750" spans="2:12" s="801" customFormat="1">
      <c r="B3750" s="823"/>
      <c r="C3750" s="823"/>
      <c r="D3750" s="823"/>
      <c r="E3750" s="823"/>
      <c r="F3750" s="823"/>
      <c r="G3750" s="823"/>
      <c r="H3750" s="823"/>
      <c r="I3750" s="823"/>
      <c r="J3750" s="823"/>
      <c r="K3750" s="823"/>
      <c r="L3750" s="823"/>
    </row>
    <row r="3751" spans="2:12" s="801" customFormat="1">
      <c r="B3751" s="823"/>
      <c r="C3751" s="823"/>
      <c r="D3751" s="823"/>
      <c r="E3751" s="823"/>
      <c r="F3751" s="823"/>
      <c r="G3751" s="823"/>
      <c r="H3751" s="823"/>
      <c r="I3751" s="823"/>
      <c r="J3751" s="823"/>
      <c r="K3751" s="823"/>
      <c r="L3751" s="823"/>
    </row>
    <row r="3752" spans="2:12" s="801" customFormat="1">
      <c r="B3752" s="823"/>
      <c r="C3752" s="823"/>
      <c r="D3752" s="823"/>
      <c r="E3752" s="823"/>
      <c r="F3752" s="823"/>
      <c r="G3752" s="823"/>
      <c r="H3752" s="823"/>
      <c r="I3752" s="823"/>
      <c r="J3752" s="823"/>
      <c r="K3752" s="823"/>
      <c r="L3752" s="823"/>
    </row>
    <row r="3753" spans="2:12" s="801" customFormat="1">
      <c r="B3753" s="823"/>
      <c r="C3753" s="823"/>
      <c r="D3753" s="823"/>
      <c r="E3753" s="823"/>
      <c r="F3753" s="823"/>
      <c r="G3753" s="823"/>
      <c r="H3753" s="823"/>
      <c r="I3753" s="823"/>
      <c r="J3753" s="823"/>
      <c r="K3753" s="823"/>
      <c r="L3753" s="823"/>
    </row>
    <row r="3754" spans="2:12" s="801" customFormat="1">
      <c r="B3754" s="823"/>
      <c r="C3754" s="823"/>
      <c r="D3754" s="823"/>
      <c r="E3754" s="823"/>
      <c r="F3754" s="823"/>
      <c r="G3754" s="823"/>
      <c r="H3754" s="823"/>
      <c r="I3754" s="823"/>
      <c r="J3754" s="823"/>
      <c r="K3754" s="823"/>
      <c r="L3754" s="823"/>
    </row>
    <row r="3755" spans="2:12" s="801" customFormat="1">
      <c r="B3755" s="823"/>
      <c r="C3755" s="823"/>
      <c r="D3755" s="823"/>
      <c r="E3755" s="823"/>
      <c r="F3755" s="823"/>
      <c r="G3755" s="823"/>
      <c r="H3755" s="823"/>
      <c r="I3755" s="823"/>
      <c r="J3755" s="823"/>
      <c r="K3755" s="823"/>
      <c r="L3755" s="823"/>
    </row>
    <row r="3756" spans="2:12" s="801" customFormat="1">
      <c r="B3756" s="823"/>
      <c r="C3756" s="823"/>
      <c r="D3756" s="823"/>
      <c r="E3756" s="823"/>
      <c r="F3756" s="823"/>
      <c r="G3756" s="823"/>
      <c r="H3756" s="823"/>
      <c r="I3756" s="823"/>
      <c r="J3756" s="823"/>
      <c r="K3756" s="823"/>
      <c r="L3756" s="823"/>
    </row>
    <row r="3757" spans="2:12" s="801" customFormat="1">
      <c r="B3757" s="823"/>
      <c r="C3757" s="823"/>
      <c r="D3757" s="823"/>
      <c r="E3757" s="823"/>
      <c r="F3757" s="823"/>
      <c r="G3757" s="823"/>
      <c r="H3757" s="823"/>
      <c r="I3757" s="823"/>
      <c r="J3757" s="823"/>
      <c r="K3757" s="823"/>
      <c r="L3757" s="823"/>
    </row>
    <row r="3758" spans="2:12" s="801" customFormat="1">
      <c r="B3758" s="823"/>
      <c r="C3758" s="823"/>
      <c r="D3758" s="823"/>
      <c r="E3758" s="823"/>
      <c r="F3758" s="823"/>
      <c r="G3758" s="823"/>
      <c r="H3758" s="823"/>
      <c r="I3758" s="823"/>
      <c r="J3758" s="823"/>
      <c r="K3758" s="823"/>
      <c r="L3758" s="823"/>
    </row>
    <row r="3759" spans="2:12" s="801" customFormat="1">
      <c r="B3759" s="823"/>
      <c r="C3759" s="823"/>
      <c r="D3759" s="823"/>
      <c r="E3759" s="823"/>
      <c r="F3759" s="823"/>
      <c r="G3759" s="823"/>
      <c r="H3759" s="823"/>
      <c r="I3759" s="823"/>
      <c r="J3759" s="823"/>
      <c r="K3759" s="823"/>
      <c r="L3759" s="823"/>
    </row>
    <row r="3760" spans="2:12" s="801" customFormat="1">
      <c r="B3760" s="823"/>
      <c r="C3760" s="823"/>
      <c r="D3760" s="823"/>
      <c r="E3760" s="823"/>
      <c r="F3760" s="823"/>
      <c r="G3760" s="823"/>
      <c r="H3760" s="823"/>
      <c r="I3760" s="823"/>
      <c r="J3760" s="823"/>
      <c r="K3760" s="823"/>
      <c r="L3760" s="823"/>
    </row>
    <row r="3761" spans="2:12" s="801" customFormat="1">
      <c r="B3761" s="823"/>
      <c r="C3761" s="823"/>
      <c r="D3761" s="823"/>
      <c r="E3761" s="823"/>
      <c r="F3761" s="823"/>
      <c r="G3761" s="823"/>
      <c r="H3761" s="823"/>
      <c r="I3761" s="823"/>
      <c r="J3761" s="823"/>
      <c r="K3761" s="823"/>
      <c r="L3761" s="823"/>
    </row>
    <row r="3762" spans="2:12" s="801" customFormat="1">
      <c r="B3762" s="823"/>
      <c r="C3762" s="823"/>
      <c r="D3762" s="823"/>
      <c r="E3762" s="823"/>
      <c r="F3762" s="823"/>
      <c r="G3762" s="823"/>
      <c r="H3762" s="823"/>
      <c r="I3762" s="823"/>
      <c r="J3762" s="823"/>
      <c r="K3762" s="823"/>
      <c r="L3762" s="823"/>
    </row>
    <row r="3763" spans="2:12" s="801" customFormat="1">
      <c r="B3763" s="823"/>
      <c r="C3763" s="823"/>
      <c r="D3763" s="823"/>
      <c r="E3763" s="823"/>
      <c r="F3763" s="823"/>
      <c r="G3763" s="823"/>
      <c r="H3763" s="823"/>
      <c r="I3763" s="823"/>
      <c r="J3763" s="823"/>
      <c r="K3763" s="823"/>
      <c r="L3763" s="823"/>
    </row>
    <row r="3764" spans="2:12" s="801" customFormat="1">
      <c r="B3764" s="823"/>
      <c r="C3764" s="823"/>
      <c r="D3764" s="823"/>
      <c r="E3764" s="823"/>
      <c r="F3764" s="823"/>
      <c r="G3764" s="823"/>
      <c r="H3764" s="823"/>
      <c r="I3764" s="823"/>
      <c r="J3764" s="823"/>
      <c r="K3764" s="823"/>
      <c r="L3764" s="823"/>
    </row>
    <row r="3765" spans="2:12" s="801" customFormat="1">
      <c r="B3765" s="823"/>
      <c r="C3765" s="823"/>
      <c r="D3765" s="823"/>
      <c r="E3765" s="823"/>
      <c r="F3765" s="823"/>
      <c r="G3765" s="823"/>
      <c r="H3765" s="823"/>
      <c r="I3765" s="823"/>
      <c r="J3765" s="823"/>
      <c r="K3765" s="823"/>
      <c r="L3765" s="823"/>
    </row>
    <row r="3766" spans="2:12" s="801" customFormat="1">
      <c r="B3766" s="823"/>
      <c r="C3766" s="823"/>
      <c r="D3766" s="823"/>
      <c r="E3766" s="823"/>
      <c r="F3766" s="823"/>
      <c r="G3766" s="823"/>
      <c r="H3766" s="823"/>
      <c r="I3766" s="823"/>
      <c r="J3766" s="823"/>
      <c r="K3766" s="823"/>
      <c r="L3766" s="823"/>
    </row>
    <row r="3767" spans="2:12" s="801" customFormat="1">
      <c r="B3767" s="823"/>
      <c r="C3767" s="823"/>
      <c r="D3767" s="823"/>
      <c r="E3767" s="823"/>
      <c r="F3767" s="823"/>
      <c r="G3767" s="823"/>
      <c r="H3767" s="823"/>
      <c r="I3767" s="823"/>
      <c r="J3767" s="823"/>
      <c r="K3767" s="823"/>
      <c r="L3767" s="823"/>
    </row>
    <row r="3768" spans="2:12" s="801" customFormat="1">
      <c r="B3768" s="823"/>
      <c r="C3768" s="823"/>
      <c r="D3768" s="823"/>
      <c r="E3768" s="823"/>
      <c r="F3768" s="823"/>
      <c r="G3768" s="823"/>
      <c r="H3768" s="823"/>
      <c r="I3768" s="823"/>
      <c r="J3768" s="823"/>
      <c r="K3768" s="823"/>
      <c r="L3768" s="823"/>
    </row>
    <row r="3769" spans="2:12" s="801" customFormat="1">
      <c r="B3769" s="823"/>
      <c r="C3769" s="823"/>
      <c r="D3769" s="823"/>
      <c r="E3769" s="823"/>
      <c r="F3769" s="823"/>
      <c r="G3769" s="823"/>
      <c r="H3769" s="823"/>
      <c r="I3769" s="823"/>
      <c r="J3769" s="823"/>
      <c r="K3769" s="823"/>
      <c r="L3769" s="823"/>
    </row>
    <row r="3770" spans="2:12" s="801" customFormat="1">
      <c r="B3770" s="823"/>
      <c r="C3770" s="823"/>
      <c r="D3770" s="823"/>
      <c r="E3770" s="823"/>
      <c r="F3770" s="823"/>
      <c r="G3770" s="823"/>
      <c r="H3770" s="823"/>
      <c r="I3770" s="823"/>
      <c r="J3770" s="823"/>
      <c r="K3770" s="823"/>
      <c r="L3770" s="823"/>
    </row>
    <row r="3771" spans="2:12" s="801" customFormat="1">
      <c r="B3771" s="823"/>
      <c r="C3771" s="823"/>
      <c r="D3771" s="823"/>
      <c r="E3771" s="823"/>
      <c r="F3771" s="823"/>
      <c r="G3771" s="823"/>
      <c r="H3771" s="823"/>
      <c r="I3771" s="823"/>
      <c r="J3771" s="823"/>
      <c r="K3771" s="823"/>
      <c r="L3771" s="823"/>
    </row>
    <row r="3772" spans="2:12" s="801" customFormat="1">
      <c r="B3772" s="823"/>
      <c r="C3772" s="823"/>
      <c r="D3772" s="823"/>
      <c r="E3772" s="823"/>
      <c r="F3772" s="823"/>
      <c r="G3772" s="823"/>
      <c r="H3772" s="823"/>
      <c r="I3772" s="823"/>
      <c r="J3772" s="823"/>
      <c r="K3772" s="823"/>
      <c r="L3772" s="823"/>
    </row>
    <row r="3773" spans="2:12" s="801" customFormat="1">
      <c r="B3773" s="823"/>
      <c r="C3773" s="823"/>
      <c r="D3773" s="823"/>
      <c r="E3773" s="823"/>
      <c r="F3773" s="823"/>
      <c r="G3773" s="823"/>
      <c r="H3773" s="823"/>
      <c r="I3773" s="823"/>
      <c r="J3773" s="823"/>
      <c r="K3773" s="823"/>
      <c r="L3773" s="823"/>
    </row>
    <row r="3774" spans="2:12" s="801" customFormat="1">
      <c r="B3774" s="823"/>
      <c r="C3774" s="823"/>
      <c r="D3774" s="823"/>
      <c r="E3774" s="823"/>
      <c r="F3774" s="823"/>
      <c r="G3774" s="823"/>
      <c r="H3774" s="823"/>
      <c r="I3774" s="823"/>
      <c r="J3774" s="823"/>
      <c r="K3774" s="823"/>
      <c r="L3774" s="823"/>
    </row>
    <row r="3775" spans="2:12" s="801" customFormat="1">
      <c r="B3775" s="823"/>
      <c r="C3775" s="823"/>
      <c r="D3775" s="823"/>
      <c r="E3775" s="823"/>
      <c r="F3775" s="823"/>
      <c r="G3775" s="823"/>
      <c r="H3775" s="823"/>
      <c r="I3775" s="823"/>
      <c r="J3775" s="823"/>
      <c r="K3775" s="823"/>
      <c r="L3775" s="823"/>
    </row>
    <row r="3776" spans="2:12" s="801" customFormat="1">
      <c r="B3776" s="823"/>
      <c r="C3776" s="823"/>
      <c r="D3776" s="823"/>
      <c r="E3776" s="823"/>
      <c r="F3776" s="823"/>
      <c r="G3776" s="823"/>
      <c r="H3776" s="823"/>
      <c r="I3776" s="823"/>
      <c r="J3776" s="823"/>
      <c r="K3776" s="823"/>
      <c r="L3776" s="823"/>
    </row>
    <row r="3777" spans="2:12" s="801" customFormat="1">
      <c r="B3777" s="823"/>
      <c r="C3777" s="823"/>
      <c r="D3777" s="823"/>
      <c r="E3777" s="823"/>
      <c r="F3777" s="823"/>
      <c r="G3777" s="823"/>
      <c r="H3777" s="823"/>
      <c r="I3777" s="823"/>
      <c r="J3777" s="823"/>
      <c r="K3777" s="823"/>
      <c r="L3777" s="823"/>
    </row>
    <row r="3778" spans="2:12" s="801" customFormat="1">
      <c r="B3778" s="823"/>
      <c r="C3778" s="823"/>
      <c r="D3778" s="823"/>
      <c r="E3778" s="823"/>
      <c r="F3778" s="823"/>
      <c r="G3778" s="823"/>
      <c r="H3778" s="823"/>
      <c r="I3778" s="823"/>
      <c r="J3778" s="823"/>
      <c r="K3778" s="823"/>
      <c r="L3778" s="823"/>
    </row>
    <row r="3779" spans="2:12" s="801" customFormat="1">
      <c r="B3779" s="823"/>
      <c r="C3779" s="823"/>
      <c r="D3779" s="823"/>
      <c r="E3779" s="823"/>
      <c r="F3779" s="823"/>
      <c r="G3779" s="823"/>
      <c r="H3779" s="823"/>
      <c r="I3779" s="823"/>
      <c r="J3779" s="823"/>
      <c r="K3779" s="823"/>
      <c r="L3779" s="823"/>
    </row>
    <row r="3780" spans="2:12" s="801" customFormat="1">
      <c r="B3780" s="823"/>
      <c r="C3780" s="823"/>
      <c r="D3780" s="823"/>
      <c r="E3780" s="823"/>
      <c r="F3780" s="823"/>
      <c r="G3780" s="823"/>
      <c r="H3780" s="823"/>
      <c r="I3780" s="823"/>
      <c r="J3780" s="823"/>
      <c r="K3780" s="823"/>
      <c r="L3780" s="823"/>
    </row>
    <row r="3781" spans="2:12" s="801" customFormat="1">
      <c r="B3781" s="823"/>
      <c r="C3781" s="823"/>
      <c r="D3781" s="823"/>
      <c r="E3781" s="823"/>
      <c r="F3781" s="823"/>
      <c r="G3781" s="823"/>
      <c r="H3781" s="823"/>
      <c r="I3781" s="823"/>
      <c r="J3781" s="823"/>
      <c r="K3781" s="823"/>
      <c r="L3781" s="823"/>
    </row>
    <row r="3782" spans="2:12" s="801" customFormat="1">
      <c r="B3782" s="823"/>
      <c r="C3782" s="823"/>
      <c r="D3782" s="823"/>
      <c r="E3782" s="823"/>
      <c r="F3782" s="823"/>
      <c r="G3782" s="823"/>
      <c r="H3782" s="823"/>
      <c r="I3782" s="823"/>
      <c r="J3782" s="823"/>
      <c r="K3782" s="823"/>
      <c r="L3782" s="823"/>
    </row>
    <row r="3783" spans="2:12" s="801" customFormat="1">
      <c r="B3783" s="823"/>
      <c r="C3783" s="823"/>
      <c r="D3783" s="823"/>
      <c r="E3783" s="823"/>
      <c r="F3783" s="823"/>
      <c r="G3783" s="823"/>
      <c r="H3783" s="823"/>
      <c r="I3783" s="823"/>
      <c r="J3783" s="823"/>
      <c r="K3783" s="823"/>
      <c r="L3783" s="823"/>
    </row>
    <row r="3784" spans="2:12" s="801" customFormat="1">
      <c r="B3784" s="823"/>
      <c r="C3784" s="823"/>
      <c r="D3784" s="823"/>
      <c r="E3784" s="823"/>
      <c r="F3784" s="823"/>
      <c r="G3784" s="823"/>
      <c r="H3784" s="823"/>
      <c r="I3784" s="823"/>
      <c r="J3784" s="823"/>
      <c r="K3784" s="823"/>
      <c r="L3784" s="823"/>
    </row>
    <row r="3785" spans="2:12" s="801" customFormat="1">
      <c r="B3785" s="823"/>
      <c r="C3785" s="823"/>
      <c r="D3785" s="823"/>
      <c r="E3785" s="823"/>
      <c r="F3785" s="823"/>
      <c r="G3785" s="823"/>
      <c r="H3785" s="823"/>
      <c r="I3785" s="823"/>
      <c r="J3785" s="823"/>
      <c r="K3785" s="823"/>
      <c r="L3785" s="823"/>
    </row>
    <row r="3786" spans="2:12" s="801" customFormat="1">
      <c r="B3786" s="823"/>
      <c r="C3786" s="823"/>
      <c r="D3786" s="823"/>
      <c r="E3786" s="823"/>
      <c r="F3786" s="823"/>
      <c r="G3786" s="823"/>
      <c r="H3786" s="823"/>
      <c r="I3786" s="823"/>
      <c r="J3786" s="823"/>
      <c r="K3786" s="823"/>
      <c r="L3786" s="823"/>
    </row>
    <row r="3787" spans="2:12" s="801" customFormat="1">
      <c r="B3787" s="823"/>
      <c r="C3787" s="823"/>
      <c r="D3787" s="823"/>
      <c r="E3787" s="823"/>
      <c r="F3787" s="823"/>
      <c r="G3787" s="823"/>
      <c r="H3787" s="823"/>
      <c r="I3787" s="823"/>
      <c r="J3787" s="823"/>
      <c r="K3787" s="823"/>
      <c r="L3787" s="823"/>
    </row>
    <row r="3788" spans="2:12" s="801" customFormat="1">
      <c r="B3788" s="823"/>
      <c r="C3788" s="823"/>
      <c r="D3788" s="823"/>
      <c r="E3788" s="823"/>
      <c r="F3788" s="823"/>
      <c r="G3788" s="823"/>
      <c r="H3788" s="823"/>
      <c r="I3788" s="823"/>
      <c r="J3788" s="823"/>
      <c r="K3788" s="823"/>
      <c r="L3788" s="823"/>
    </row>
    <row r="3789" spans="2:12" s="801" customFormat="1">
      <c r="B3789" s="823"/>
      <c r="C3789" s="823"/>
      <c r="D3789" s="823"/>
      <c r="E3789" s="823"/>
      <c r="F3789" s="823"/>
      <c r="G3789" s="823"/>
      <c r="H3789" s="823"/>
      <c r="I3789" s="823"/>
      <c r="J3789" s="823"/>
      <c r="K3789" s="823"/>
      <c r="L3789" s="823"/>
    </row>
    <row r="3790" spans="2:12" s="801" customFormat="1">
      <c r="B3790" s="823"/>
      <c r="C3790" s="823"/>
      <c r="D3790" s="823"/>
      <c r="E3790" s="823"/>
      <c r="F3790" s="823"/>
      <c r="G3790" s="823"/>
      <c r="H3790" s="823"/>
      <c r="I3790" s="823"/>
      <c r="J3790" s="823"/>
      <c r="K3790" s="823"/>
      <c r="L3790" s="823"/>
    </row>
    <row r="3791" spans="2:12" s="801" customFormat="1">
      <c r="B3791" s="823"/>
      <c r="C3791" s="823"/>
      <c r="D3791" s="823"/>
      <c r="E3791" s="823"/>
      <c r="F3791" s="823"/>
      <c r="G3791" s="823"/>
      <c r="H3791" s="823"/>
      <c r="I3791" s="823"/>
      <c r="J3791" s="823"/>
      <c r="K3791" s="823"/>
      <c r="L3791" s="823"/>
    </row>
    <row r="3792" spans="2:12" s="801" customFormat="1">
      <c r="B3792" s="823"/>
      <c r="C3792" s="823"/>
      <c r="D3792" s="823"/>
      <c r="E3792" s="823"/>
      <c r="F3792" s="823"/>
      <c r="G3792" s="823"/>
      <c r="H3792" s="823"/>
      <c r="I3792" s="823"/>
      <c r="J3792" s="823"/>
      <c r="K3792" s="823"/>
      <c r="L3792" s="823"/>
    </row>
    <row r="3793" spans="2:12" s="801" customFormat="1">
      <c r="B3793" s="823"/>
      <c r="C3793" s="823"/>
      <c r="D3793" s="823"/>
      <c r="E3793" s="823"/>
      <c r="F3793" s="823"/>
      <c r="G3793" s="823"/>
      <c r="H3793" s="823"/>
      <c r="I3793" s="823"/>
      <c r="J3793" s="823"/>
      <c r="K3793" s="823"/>
      <c r="L3793" s="823"/>
    </row>
    <row r="3794" spans="2:12" s="801" customFormat="1">
      <c r="B3794" s="823"/>
      <c r="C3794" s="823"/>
      <c r="D3794" s="823"/>
      <c r="E3794" s="823"/>
      <c r="F3794" s="823"/>
      <c r="G3794" s="823"/>
      <c r="H3794" s="823"/>
      <c r="I3794" s="823"/>
      <c r="J3794" s="823"/>
      <c r="K3794" s="823"/>
      <c r="L3794" s="823"/>
    </row>
    <row r="3795" spans="2:12" s="801" customFormat="1">
      <c r="B3795" s="823"/>
      <c r="C3795" s="823"/>
      <c r="D3795" s="823"/>
      <c r="E3795" s="823"/>
      <c r="F3795" s="823"/>
      <c r="G3795" s="823"/>
      <c r="H3795" s="823"/>
      <c r="I3795" s="823"/>
      <c r="J3795" s="823"/>
      <c r="K3795" s="823"/>
      <c r="L3795" s="823"/>
    </row>
    <row r="3796" spans="2:12" s="801" customFormat="1">
      <c r="B3796" s="823"/>
      <c r="C3796" s="823"/>
      <c r="D3796" s="823"/>
      <c r="E3796" s="823"/>
      <c r="F3796" s="823"/>
      <c r="G3796" s="823"/>
      <c r="H3796" s="823"/>
      <c r="I3796" s="823"/>
      <c r="J3796" s="823"/>
      <c r="K3796" s="823"/>
      <c r="L3796" s="823"/>
    </row>
    <row r="3797" spans="2:12" s="801" customFormat="1">
      <c r="B3797" s="823"/>
      <c r="C3797" s="823"/>
      <c r="D3797" s="823"/>
      <c r="E3797" s="823"/>
      <c r="F3797" s="823"/>
      <c r="G3797" s="823"/>
      <c r="H3797" s="823"/>
      <c r="I3797" s="823"/>
      <c r="J3797" s="823"/>
      <c r="K3797" s="823"/>
      <c r="L3797" s="823"/>
    </row>
    <row r="3798" spans="2:12" s="801" customFormat="1">
      <c r="B3798" s="823"/>
      <c r="C3798" s="823"/>
      <c r="D3798" s="823"/>
      <c r="E3798" s="823"/>
      <c r="F3798" s="823"/>
      <c r="G3798" s="823"/>
      <c r="H3798" s="823"/>
      <c r="I3798" s="823"/>
      <c r="J3798" s="823"/>
      <c r="K3798" s="823"/>
      <c r="L3798" s="823"/>
    </row>
    <row r="3799" spans="2:12" s="801" customFormat="1">
      <c r="B3799" s="823"/>
      <c r="C3799" s="823"/>
      <c r="D3799" s="823"/>
      <c r="E3799" s="823"/>
      <c r="F3799" s="823"/>
      <c r="G3799" s="823"/>
      <c r="H3799" s="823"/>
      <c r="I3799" s="823"/>
      <c r="J3799" s="823"/>
      <c r="K3799" s="823"/>
      <c r="L3799" s="823"/>
    </row>
    <row r="3800" spans="2:12" s="801" customFormat="1">
      <c r="B3800" s="823"/>
      <c r="C3800" s="823"/>
      <c r="D3800" s="823"/>
      <c r="E3800" s="823"/>
      <c r="F3800" s="823"/>
      <c r="G3800" s="823"/>
      <c r="H3800" s="823"/>
      <c r="I3800" s="823"/>
      <c r="J3800" s="823"/>
      <c r="K3800" s="823"/>
      <c r="L3800" s="823"/>
    </row>
    <row r="3801" spans="2:12" s="801" customFormat="1">
      <c r="B3801" s="823"/>
      <c r="C3801" s="823"/>
      <c r="D3801" s="823"/>
      <c r="E3801" s="823"/>
      <c r="F3801" s="823"/>
      <c r="G3801" s="823"/>
      <c r="H3801" s="823"/>
      <c r="I3801" s="823"/>
      <c r="J3801" s="823"/>
      <c r="K3801" s="823"/>
      <c r="L3801" s="823"/>
    </row>
    <row r="3802" spans="2:12" s="801" customFormat="1">
      <c r="B3802" s="823"/>
      <c r="C3802" s="823"/>
      <c r="D3802" s="823"/>
      <c r="E3802" s="823"/>
      <c r="F3802" s="823"/>
      <c r="G3802" s="823"/>
      <c r="H3802" s="823"/>
      <c r="I3802" s="823"/>
      <c r="J3802" s="823"/>
      <c r="K3802" s="823"/>
      <c r="L3802" s="823"/>
    </row>
    <row r="3803" spans="2:12" s="801" customFormat="1">
      <c r="B3803" s="823"/>
      <c r="C3803" s="823"/>
      <c r="D3803" s="823"/>
      <c r="E3803" s="823"/>
      <c r="F3803" s="823"/>
      <c r="G3803" s="823"/>
      <c r="H3803" s="823"/>
      <c r="I3803" s="823"/>
      <c r="J3803" s="823"/>
      <c r="K3803" s="823"/>
      <c r="L3803" s="823"/>
    </row>
    <row r="3804" spans="2:12" s="801" customFormat="1">
      <c r="B3804" s="823"/>
      <c r="C3804" s="823"/>
      <c r="D3804" s="823"/>
      <c r="E3804" s="823"/>
      <c r="F3804" s="823"/>
      <c r="G3804" s="823"/>
      <c r="H3804" s="823"/>
      <c r="I3804" s="823"/>
      <c r="J3804" s="823"/>
      <c r="K3804" s="823"/>
      <c r="L3804" s="823"/>
    </row>
    <row r="3805" spans="2:12" s="801" customFormat="1">
      <c r="B3805" s="823"/>
      <c r="C3805" s="823"/>
      <c r="D3805" s="823"/>
      <c r="E3805" s="823"/>
      <c r="F3805" s="823"/>
      <c r="G3805" s="823"/>
      <c r="H3805" s="823"/>
      <c r="I3805" s="823"/>
      <c r="J3805" s="823"/>
      <c r="K3805" s="823"/>
      <c r="L3805" s="823"/>
    </row>
    <row r="3806" spans="2:12" s="801" customFormat="1">
      <c r="B3806" s="823"/>
      <c r="C3806" s="823"/>
      <c r="D3806" s="823"/>
      <c r="E3806" s="823"/>
      <c r="F3806" s="823"/>
      <c r="G3806" s="823"/>
      <c r="H3806" s="823"/>
      <c r="I3806" s="823"/>
      <c r="J3806" s="823"/>
      <c r="K3806" s="823"/>
      <c r="L3806" s="823"/>
    </row>
    <row r="3807" spans="2:12" s="801" customFormat="1">
      <c r="B3807" s="823"/>
      <c r="C3807" s="823"/>
      <c r="D3807" s="823"/>
      <c r="E3807" s="823"/>
      <c r="F3807" s="823"/>
      <c r="G3807" s="823"/>
      <c r="H3807" s="823"/>
      <c r="I3807" s="823"/>
      <c r="J3807" s="823"/>
      <c r="K3807" s="823"/>
      <c r="L3807" s="823"/>
    </row>
    <row r="3808" spans="2:12" s="801" customFormat="1">
      <c r="B3808" s="823"/>
      <c r="C3808" s="823"/>
      <c r="D3808" s="823"/>
      <c r="E3808" s="823"/>
      <c r="F3808" s="823"/>
      <c r="G3808" s="823"/>
      <c r="H3808" s="823"/>
      <c r="I3808" s="823"/>
      <c r="J3808" s="823"/>
      <c r="K3808" s="823"/>
      <c r="L3808" s="823"/>
    </row>
    <row r="3809" spans="2:12" s="801" customFormat="1">
      <c r="B3809" s="823"/>
      <c r="C3809" s="823"/>
      <c r="D3809" s="823"/>
      <c r="E3809" s="823"/>
      <c r="F3809" s="823"/>
      <c r="G3809" s="823"/>
      <c r="H3809" s="823"/>
      <c r="I3809" s="823"/>
      <c r="J3809" s="823"/>
      <c r="K3809" s="823"/>
      <c r="L3809" s="823"/>
    </row>
    <row r="3810" spans="2:12" s="801" customFormat="1">
      <c r="B3810" s="823"/>
      <c r="C3810" s="823"/>
      <c r="D3810" s="823"/>
      <c r="E3810" s="823"/>
      <c r="F3810" s="823"/>
      <c r="G3810" s="823"/>
      <c r="H3810" s="823"/>
      <c r="I3810" s="823"/>
      <c r="J3810" s="823"/>
      <c r="K3810" s="823"/>
      <c r="L3810" s="823"/>
    </row>
    <row r="3811" spans="2:12" s="801" customFormat="1">
      <c r="B3811" s="823"/>
      <c r="C3811" s="823"/>
      <c r="D3811" s="823"/>
      <c r="E3811" s="823"/>
      <c r="F3811" s="823"/>
      <c r="G3811" s="823"/>
      <c r="H3811" s="823"/>
      <c r="I3811" s="823"/>
      <c r="J3811" s="823"/>
      <c r="K3811" s="823"/>
      <c r="L3811" s="823"/>
    </row>
    <row r="3812" spans="2:12" s="801" customFormat="1">
      <c r="B3812" s="823"/>
      <c r="C3812" s="823"/>
      <c r="D3812" s="823"/>
      <c r="E3812" s="823"/>
      <c r="F3812" s="823"/>
      <c r="G3812" s="823"/>
      <c r="H3812" s="823"/>
      <c r="I3812" s="823"/>
      <c r="J3812" s="823"/>
      <c r="K3812" s="823"/>
      <c r="L3812" s="823"/>
    </row>
    <row r="3813" spans="2:12" s="801" customFormat="1">
      <c r="B3813" s="823"/>
      <c r="C3813" s="823"/>
      <c r="D3813" s="823"/>
      <c r="E3813" s="823"/>
      <c r="F3813" s="823"/>
      <c r="G3813" s="823"/>
      <c r="H3813" s="823"/>
      <c r="I3813" s="823"/>
      <c r="J3813" s="823"/>
      <c r="K3813" s="823"/>
      <c r="L3813" s="823"/>
    </row>
    <row r="3814" spans="2:12" s="801" customFormat="1">
      <c r="B3814" s="823"/>
      <c r="C3814" s="823"/>
      <c r="D3814" s="823"/>
      <c r="E3814" s="823"/>
      <c r="F3814" s="823"/>
      <c r="G3814" s="823"/>
      <c r="H3814" s="823"/>
      <c r="I3814" s="823"/>
      <c r="J3814" s="823"/>
      <c r="K3814" s="823"/>
      <c r="L3814" s="823"/>
    </row>
    <row r="3815" spans="2:12" s="801" customFormat="1">
      <c r="B3815" s="823"/>
      <c r="C3815" s="823"/>
      <c r="D3815" s="823"/>
      <c r="E3815" s="823"/>
      <c r="F3815" s="823"/>
      <c r="G3815" s="823"/>
      <c r="H3815" s="823"/>
      <c r="I3815" s="823"/>
      <c r="J3815" s="823"/>
      <c r="K3815" s="823"/>
      <c r="L3815" s="823"/>
    </row>
    <row r="3816" spans="2:12" s="801" customFormat="1">
      <c r="B3816" s="823"/>
      <c r="C3816" s="823"/>
      <c r="D3816" s="823"/>
      <c r="E3816" s="823"/>
      <c r="F3816" s="823"/>
      <c r="G3816" s="823"/>
      <c r="H3816" s="823"/>
      <c r="I3816" s="823"/>
      <c r="J3816" s="823"/>
      <c r="K3816" s="823"/>
      <c r="L3816" s="823"/>
    </row>
    <row r="3817" spans="2:12" s="801" customFormat="1">
      <c r="B3817" s="823"/>
      <c r="C3817" s="823"/>
      <c r="D3817" s="823"/>
      <c r="E3817" s="823"/>
      <c r="F3817" s="823"/>
      <c r="G3817" s="823"/>
      <c r="H3817" s="823"/>
      <c r="I3817" s="823"/>
      <c r="J3817" s="823"/>
      <c r="K3817" s="823"/>
      <c r="L3817" s="823"/>
    </row>
    <row r="3818" spans="2:12" s="801" customFormat="1">
      <c r="B3818" s="823"/>
      <c r="C3818" s="823"/>
      <c r="D3818" s="823"/>
      <c r="E3818" s="823"/>
      <c r="F3818" s="823"/>
      <c r="G3818" s="823"/>
      <c r="H3818" s="823"/>
      <c r="I3818" s="823"/>
      <c r="J3818" s="823"/>
      <c r="K3818" s="823"/>
      <c r="L3818" s="823"/>
    </row>
    <row r="3819" spans="2:12" s="801" customFormat="1">
      <c r="B3819" s="823"/>
      <c r="C3819" s="823"/>
      <c r="D3819" s="823"/>
      <c r="E3819" s="823"/>
      <c r="F3819" s="823"/>
      <c r="G3819" s="823"/>
      <c r="H3819" s="823"/>
      <c r="I3819" s="823"/>
      <c r="J3819" s="823"/>
      <c r="K3819" s="823"/>
      <c r="L3819" s="823"/>
    </row>
    <row r="3820" spans="2:12" s="801" customFormat="1">
      <c r="B3820" s="823"/>
      <c r="C3820" s="823"/>
      <c r="D3820" s="823"/>
      <c r="E3820" s="823"/>
      <c r="F3820" s="823"/>
      <c r="G3820" s="823"/>
      <c r="H3820" s="823"/>
      <c r="I3820" s="823"/>
      <c r="J3820" s="823"/>
      <c r="K3820" s="823"/>
      <c r="L3820" s="823"/>
    </row>
    <row r="3821" spans="2:12" s="801" customFormat="1">
      <c r="B3821" s="823"/>
      <c r="C3821" s="823"/>
      <c r="D3821" s="823"/>
      <c r="E3821" s="823"/>
      <c r="F3821" s="823"/>
      <c r="G3821" s="823"/>
      <c r="H3821" s="823"/>
      <c r="I3821" s="823"/>
      <c r="J3821" s="823"/>
      <c r="K3821" s="823"/>
      <c r="L3821" s="823"/>
    </row>
    <row r="3822" spans="2:12" s="801" customFormat="1">
      <c r="B3822" s="823"/>
      <c r="C3822" s="823"/>
      <c r="D3822" s="823"/>
      <c r="E3822" s="823"/>
      <c r="F3822" s="823"/>
      <c r="G3822" s="823"/>
      <c r="H3822" s="823"/>
      <c r="I3822" s="823"/>
      <c r="J3822" s="823"/>
      <c r="K3822" s="823"/>
      <c r="L3822" s="823"/>
    </row>
    <row r="3823" spans="2:12" s="801" customFormat="1">
      <c r="B3823" s="823"/>
      <c r="C3823" s="823"/>
      <c r="D3823" s="823"/>
      <c r="E3823" s="823"/>
      <c r="F3823" s="823"/>
      <c r="G3823" s="823"/>
      <c r="H3823" s="823"/>
      <c r="I3823" s="823"/>
      <c r="J3823" s="823"/>
      <c r="K3823" s="823"/>
      <c r="L3823" s="823"/>
    </row>
    <row r="3824" spans="2:12" s="801" customFormat="1">
      <c r="B3824" s="823"/>
      <c r="C3824" s="823"/>
      <c r="D3824" s="823"/>
      <c r="E3824" s="823"/>
      <c r="F3824" s="823"/>
      <c r="G3824" s="823"/>
      <c r="H3824" s="823"/>
      <c r="I3824" s="823"/>
      <c r="J3824" s="823"/>
      <c r="K3824" s="823"/>
      <c r="L3824" s="823"/>
    </row>
    <row r="3825" spans="2:12" s="801" customFormat="1">
      <c r="B3825" s="823"/>
      <c r="C3825" s="823"/>
      <c r="D3825" s="823"/>
      <c r="E3825" s="823"/>
      <c r="F3825" s="823"/>
      <c r="G3825" s="823"/>
      <c r="H3825" s="823"/>
      <c r="I3825" s="823"/>
      <c r="J3825" s="823"/>
      <c r="K3825" s="823"/>
      <c r="L3825" s="823"/>
    </row>
    <row r="3826" spans="2:12" s="801" customFormat="1">
      <c r="B3826" s="823"/>
      <c r="C3826" s="823"/>
      <c r="D3826" s="823"/>
      <c r="E3826" s="823"/>
      <c r="F3826" s="823"/>
      <c r="G3826" s="823"/>
      <c r="H3826" s="823"/>
      <c r="I3826" s="823"/>
      <c r="J3826" s="823"/>
      <c r="K3826" s="823"/>
      <c r="L3826" s="823"/>
    </row>
    <row r="3827" spans="2:12" s="801" customFormat="1">
      <c r="B3827" s="823"/>
      <c r="C3827" s="823"/>
      <c r="D3827" s="823"/>
      <c r="E3827" s="823"/>
      <c r="F3827" s="823"/>
      <c r="G3827" s="823"/>
      <c r="H3827" s="823"/>
      <c r="I3827" s="823"/>
      <c r="J3827" s="823"/>
      <c r="K3827" s="823"/>
      <c r="L3827" s="823"/>
    </row>
    <row r="3828" spans="2:12" s="801" customFormat="1">
      <c r="B3828" s="823"/>
      <c r="C3828" s="823"/>
      <c r="D3828" s="823"/>
      <c r="E3828" s="823"/>
      <c r="F3828" s="823"/>
      <c r="G3828" s="823"/>
      <c r="H3828" s="823"/>
      <c r="I3828" s="823"/>
      <c r="J3828" s="823"/>
      <c r="K3828" s="823"/>
      <c r="L3828" s="823"/>
    </row>
    <row r="3829" spans="2:12" s="801" customFormat="1">
      <c r="B3829" s="823"/>
      <c r="C3829" s="823"/>
      <c r="D3829" s="823"/>
      <c r="E3829" s="823"/>
      <c r="F3829" s="823"/>
      <c r="G3829" s="823"/>
      <c r="H3829" s="823"/>
      <c r="I3829" s="823"/>
      <c r="J3829" s="823"/>
      <c r="K3829" s="823"/>
      <c r="L3829" s="823"/>
    </row>
    <row r="3830" spans="2:12" s="801" customFormat="1">
      <c r="B3830" s="823"/>
      <c r="C3830" s="823"/>
      <c r="D3830" s="823"/>
      <c r="E3830" s="823"/>
      <c r="F3830" s="823"/>
      <c r="G3830" s="823"/>
      <c r="H3830" s="823"/>
      <c r="I3830" s="823"/>
      <c r="J3830" s="823"/>
      <c r="K3830" s="823"/>
      <c r="L3830" s="823"/>
    </row>
    <row r="3831" spans="2:12" s="801" customFormat="1">
      <c r="B3831" s="823"/>
      <c r="C3831" s="823"/>
      <c r="D3831" s="823"/>
      <c r="E3831" s="823"/>
      <c r="F3831" s="823"/>
      <c r="G3831" s="823"/>
      <c r="H3831" s="823"/>
      <c r="I3831" s="823"/>
      <c r="J3831" s="823"/>
      <c r="K3831" s="823"/>
      <c r="L3831" s="823"/>
    </row>
    <row r="3832" spans="2:12" s="801" customFormat="1">
      <c r="B3832" s="823"/>
      <c r="C3832" s="823"/>
      <c r="D3832" s="823"/>
      <c r="E3832" s="823"/>
      <c r="F3832" s="823"/>
      <c r="G3832" s="823"/>
      <c r="H3832" s="823"/>
      <c r="I3832" s="823"/>
      <c r="J3832" s="823"/>
      <c r="K3832" s="823"/>
      <c r="L3832" s="823"/>
    </row>
    <row r="3833" spans="2:12" s="801" customFormat="1">
      <c r="B3833" s="823"/>
      <c r="C3833" s="823"/>
      <c r="D3833" s="823"/>
      <c r="E3833" s="823"/>
      <c r="F3833" s="823"/>
      <c r="G3833" s="823"/>
      <c r="H3833" s="823"/>
      <c r="I3833" s="823"/>
      <c r="J3833" s="823"/>
      <c r="K3833" s="823"/>
      <c r="L3833" s="823"/>
    </row>
    <row r="3834" spans="2:12" s="801" customFormat="1">
      <c r="B3834" s="823"/>
      <c r="C3834" s="823"/>
      <c r="D3834" s="823"/>
      <c r="E3834" s="823"/>
      <c r="F3834" s="823"/>
      <c r="G3834" s="823"/>
      <c r="H3834" s="823"/>
      <c r="I3834" s="823"/>
      <c r="J3834" s="823"/>
      <c r="K3834" s="823"/>
      <c r="L3834" s="823"/>
    </row>
    <row r="3835" spans="2:12" s="801" customFormat="1">
      <c r="B3835" s="823"/>
      <c r="C3835" s="823"/>
      <c r="D3835" s="823"/>
      <c r="E3835" s="823"/>
      <c r="F3835" s="823"/>
      <c r="G3835" s="823"/>
      <c r="H3835" s="823"/>
      <c r="I3835" s="823"/>
      <c r="J3835" s="823"/>
      <c r="K3835" s="823"/>
      <c r="L3835" s="823"/>
    </row>
    <row r="3836" spans="2:12" s="801" customFormat="1">
      <c r="B3836" s="823"/>
      <c r="C3836" s="823"/>
      <c r="D3836" s="823"/>
      <c r="E3836" s="823"/>
      <c r="F3836" s="823"/>
      <c r="G3836" s="823"/>
      <c r="H3836" s="823"/>
      <c r="I3836" s="823"/>
      <c r="J3836" s="823"/>
      <c r="K3836" s="823"/>
      <c r="L3836" s="823"/>
    </row>
    <row r="3837" spans="2:12" s="801" customFormat="1">
      <c r="B3837" s="823"/>
      <c r="C3837" s="823"/>
      <c r="D3837" s="823"/>
      <c r="E3837" s="823"/>
      <c r="F3837" s="823"/>
      <c r="G3837" s="823"/>
      <c r="H3837" s="823"/>
      <c r="I3837" s="823"/>
      <c r="J3837" s="823"/>
      <c r="K3837" s="823"/>
      <c r="L3837" s="823"/>
    </row>
    <row r="3838" spans="2:12" s="801" customFormat="1">
      <c r="B3838" s="823"/>
      <c r="C3838" s="823"/>
      <c r="D3838" s="823"/>
      <c r="E3838" s="823"/>
      <c r="F3838" s="823"/>
      <c r="G3838" s="823"/>
      <c r="H3838" s="823"/>
      <c r="I3838" s="823"/>
      <c r="J3838" s="823"/>
      <c r="K3838" s="823"/>
      <c r="L3838" s="823"/>
    </row>
    <row r="3839" spans="2:12" s="801" customFormat="1">
      <c r="B3839" s="823"/>
      <c r="C3839" s="823"/>
      <c r="D3839" s="823"/>
      <c r="E3839" s="823"/>
      <c r="F3839" s="823"/>
      <c r="G3839" s="823"/>
      <c r="H3839" s="823"/>
      <c r="I3839" s="823"/>
      <c r="J3839" s="823"/>
      <c r="K3839" s="823"/>
      <c r="L3839" s="823"/>
    </row>
    <row r="3840" spans="2:12" s="801" customFormat="1">
      <c r="B3840" s="823"/>
      <c r="C3840" s="823"/>
      <c r="D3840" s="823"/>
      <c r="E3840" s="823"/>
      <c r="F3840" s="823"/>
      <c r="G3840" s="823"/>
      <c r="H3840" s="823"/>
      <c r="I3840" s="823"/>
      <c r="J3840" s="823"/>
      <c r="K3840" s="823"/>
      <c r="L3840" s="823"/>
    </row>
    <row r="3841" spans="2:12" s="801" customFormat="1">
      <c r="B3841" s="823"/>
      <c r="C3841" s="823"/>
      <c r="D3841" s="823"/>
      <c r="E3841" s="823"/>
      <c r="F3841" s="823"/>
      <c r="G3841" s="823"/>
      <c r="H3841" s="823"/>
      <c r="I3841" s="823"/>
      <c r="J3841" s="823"/>
      <c r="K3841" s="823"/>
      <c r="L3841" s="823"/>
    </row>
    <row r="3842" spans="2:12" s="801" customFormat="1">
      <c r="B3842" s="823"/>
      <c r="C3842" s="823"/>
      <c r="D3842" s="823"/>
      <c r="E3842" s="823"/>
      <c r="F3842" s="823"/>
      <c r="G3842" s="823"/>
      <c r="H3842" s="823"/>
      <c r="I3842" s="823"/>
      <c r="J3842" s="823"/>
      <c r="K3842" s="823"/>
      <c r="L3842" s="823"/>
    </row>
    <row r="3843" spans="2:12" s="801" customFormat="1">
      <c r="B3843" s="823"/>
      <c r="C3843" s="823"/>
      <c r="D3843" s="823"/>
      <c r="E3843" s="823"/>
      <c r="F3843" s="823"/>
      <c r="G3843" s="823"/>
      <c r="H3843" s="823"/>
      <c r="I3843" s="823"/>
      <c r="J3843" s="823"/>
      <c r="K3843" s="823"/>
      <c r="L3843" s="823"/>
    </row>
    <row r="3844" spans="2:12" s="801" customFormat="1">
      <c r="B3844" s="823"/>
      <c r="C3844" s="823"/>
      <c r="D3844" s="823"/>
      <c r="E3844" s="823"/>
      <c r="F3844" s="823"/>
      <c r="G3844" s="823"/>
      <c r="H3844" s="823"/>
      <c r="I3844" s="823"/>
      <c r="J3844" s="823"/>
      <c r="K3844" s="823"/>
      <c r="L3844" s="823"/>
    </row>
    <row r="3845" spans="2:12" s="801" customFormat="1">
      <c r="B3845" s="823"/>
      <c r="C3845" s="823"/>
      <c r="D3845" s="823"/>
      <c r="E3845" s="823"/>
      <c r="F3845" s="823"/>
      <c r="G3845" s="823"/>
      <c r="H3845" s="823"/>
      <c r="I3845" s="823"/>
      <c r="J3845" s="823"/>
      <c r="K3845" s="823"/>
      <c r="L3845" s="823"/>
    </row>
    <row r="3846" spans="2:12" s="801" customFormat="1">
      <c r="B3846" s="823"/>
      <c r="C3846" s="823"/>
      <c r="D3846" s="823"/>
      <c r="E3846" s="823"/>
      <c r="F3846" s="823"/>
      <c r="G3846" s="823"/>
      <c r="H3846" s="823"/>
      <c r="I3846" s="823"/>
      <c r="J3846" s="823"/>
      <c r="K3846" s="823"/>
      <c r="L3846" s="823"/>
    </row>
    <row r="3847" spans="2:12" s="801" customFormat="1">
      <c r="B3847" s="823"/>
      <c r="C3847" s="823"/>
      <c r="D3847" s="823"/>
      <c r="E3847" s="823"/>
      <c r="F3847" s="823"/>
      <c r="G3847" s="823"/>
      <c r="H3847" s="823"/>
      <c r="I3847" s="823"/>
      <c r="J3847" s="823"/>
      <c r="K3847" s="823"/>
      <c r="L3847" s="823"/>
    </row>
    <row r="3848" spans="2:12" s="801" customFormat="1">
      <c r="B3848" s="823"/>
      <c r="C3848" s="823"/>
      <c r="D3848" s="823"/>
      <c r="E3848" s="823"/>
      <c r="F3848" s="823"/>
      <c r="G3848" s="823"/>
      <c r="H3848" s="823"/>
      <c r="I3848" s="823"/>
      <c r="J3848" s="823"/>
      <c r="K3848" s="823"/>
      <c r="L3848" s="823"/>
    </row>
    <row r="3849" spans="2:12" s="801" customFormat="1">
      <c r="B3849" s="823"/>
      <c r="C3849" s="823"/>
      <c r="D3849" s="823"/>
      <c r="E3849" s="823"/>
      <c r="F3849" s="823"/>
      <c r="G3849" s="823"/>
      <c r="H3849" s="823"/>
      <c r="I3849" s="823"/>
      <c r="J3849" s="823"/>
      <c r="K3849" s="823"/>
      <c r="L3849" s="823"/>
    </row>
    <row r="3850" spans="2:12" s="801" customFormat="1">
      <c r="B3850" s="823"/>
      <c r="C3850" s="823"/>
      <c r="D3850" s="823"/>
      <c r="E3850" s="823"/>
      <c r="F3850" s="823"/>
      <c r="G3850" s="823"/>
      <c r="H3850" s="823"/>
      <c r="I3850" s="823"/>
      <c r="J3850" s="823"/>
      <c r="K3850" s="823"/>
      <c r="L3850" s="823"/>
    </row>
    <row r="3851" spans="2:12" s="801" customFormat="1">
      <c r="B3851" s="823"/>
      <c r="C3851" s="823"/>
      <c r="D3851" s="823"/>
      <c r="E3851" s="823"/>
      <c r="F3851" s="823"/>
      <c r="G3851" s="823"/>
      <c r="H3851" s="823"/>
      <c r="I3851" s="823"/>
      <c r="J3851" s="823"/>
      <c r="K3851" s="823"/>
      <c r="L3851" s="823"/>
    </row>
    <row r="3852" spans="2:12" s="801" customFormat="1">
      <c r="B3852" s="823"/>
      <c r="C3852" s="823"/>
      <c r="D3852" s="823"/>
      <c r="E3852" s="823"/>
      <c r="F3852" s="823"/>
      <c r="G3852" s="823"/>
      <c r="H3852" s="823"/>
      <c r="I3852" s="823"/>
      <c r="J3852" s="823"/>
      <c r="K3852" s="823"/>
      <c r="L3852" s="823"/>
    </row>
    <row r="3853" spans="2:12" s="801" customFormat="1">
      <c r="B3853" s="823"/>
      <c r="C3853" s="823"/>
      <c r="D3853" s="823"/>
      <c r="E3853" s="823"/>
      <c r="F3853" s="823"/>
      <c r="G3853" s="823"/>
      <c r="H3853" s="823"/>
      <c r="I3853" s="823"/>
      <c r="J3853" s="823"/>
      <c r="K3853" s="823"/>
      <c r="L3853" s="823"/>
    </row>
    <row r="3854" spans="2:12" s="801" customFormat="1">
      <c r="B3854" s="823"/>
      <c r="C3854" s="823"/>
      <c r="D3854" s="823"/>
      <c r="E3854" s="823"/>
      <c r="F3854" s="823"/>
      <c r="G3854" s="823"/>
      <c r="H3854" s="823"/>
      <c r="I3854" s="823"/>
      <c r="J3854" s="823"/>
      <c r="K3854" s="823"/>
      <c r="L3854" s="823"/>
    </row>
    <row r="3855" spans="2:12" s="801" customFormat="1">
      <c r="B3855" s="823"/>
      <c r="C3855" s="823"/>
      <c r="D3855" s="823"/>
      <c r="E3855" s="823"/>
      <c r="F3855" s="823"/>
      <c r="G3855" s="823"/>
      <c r="H3855" s="823"/>
      <c r="I3855" s="823"/>
      <c r="J3855" s="823"/>
      <c r="K3855" s="823"/>
      <c r="L3855" s="823"/>
    </row>
    <row r="3856" spans="2:12" s="801" customFormat="1">
      <c r="B3856" s="823"/>
      <c r="C3856" s="823"/>
      <c r="D3856" s="823"/>
      <c r="E3856" s="823"/>
      <c r="F3856" s="823"/>
      <c r="G3856" s="823"/>
      <c r="H3856" s="823"/>
      <c r="I3856" s="823"/>
      <c r="J3856" s="823"/>
      <c r="K3856" s="823"/>
      <c r="L3856" s="823"/>
    </row>
    <row r="3857" spans="2:12" s="801" customFormat="1">
      <c r="B3857" s="823"/>
      <c r="C3857" s="823"/>
      <c r="D3857" s="823"/>
      <c r="E3857" s="823"/>
      <c r="F3857" s="823"/>
      <c r="G3857" s="823"/>
      <c r="H3857" s="823"/>
      <c r="I3857" s="823"/>
      <c r="J3857" s="823"/>
      <c r="K3857" s="823"/>
      <c r="L3857" s="823"/>
    </row>
    <row r="3858" spans="2:12" s="801" customFormat="1">
      <c r="B3858" s="823"/>
      <c r="C3858" s="823"/>
      <c r="D3858" s="823"/>
      <c r="E3858" s="823"/>
      <c r="F3858" s="823"/>
      <c r="G3858" s="823"/>
      <c r="H3858" s="823"/>
      <c r="I3858" s="823"/>
      <c r="J3858" s="823"/>
      <c r="K3858" s="823"/>
      <c r="L3858" s="823"/>
    </row>
    <row r="3859" spans="2:12" s="801" customFormat="1">
      <c r="B3859" s="823"/>
      <c r="C3859" s="823"/>
      <c r="D3859" s="823"/>
      <c r="E3859" s="823"/>
      <c r="F3859" s="823"/>
      <c r="G3859" s="823"/>
      <c r="H3859" s="823"/>
      <c r="I3859" s="823"/>
      <c r="J3859" s="823"/>
      <c r="K3859" s="823"/>
      <c r="L3859" s="823"/>
    </row>
    <row r="3860" spans="2:12" s="801" customFormat="1">
      <c r="B3860" s="823"/>
      <c r="C3860" s="823"/>
      <c r="D3860" s="823"/>
      <c r="E3860" s="823"/>
      <c r="F3860" s="823"/>
      <c r="G3860" s="823"/>
      <c r="H3860" s="823"/>
      <c r="I3860" s="823"/>
      <c r="J3860" s="823"/>
      <c r="K3860" s="823"/>
      <c r="L3860" s="823"/>
    </row>
    <row r="3861" spans="2:12" s="801" customFormat="1">
      <c r="B3861" s="823"/>
      <c r="C3861" s="823"/>
      <c r="D3861" s="823"/>
      <c r="E3861" s="823"/>
      <c r="F3861" s="823"/>
      <c r="G3861" s="823"/>
      <c r="H3861" s="823"/>
      <c r="I3861" s="823"/>
      <c r="J3861" s="823"/>
      <c r="K3861" s="823"/>
      <c r="L3861" s="823"/>
    </row>
    <row r="3862" spans="2:12" s="801" customFormat="1">
      <c r="B3862" s="823"/>
      <c r="C3862" s="823"/>
      <c r="D3862" s="823"/>
      <c r="E3862" s="823"/>
      <c r="F3862" s="823"/>
      <c r="G3862" s="823"/>
      <c r="H3862" s="823"/>
      <c r="I3862" s="823"/>
      <c r="J3862" s="823"/>
      <c r="K3862" s="823"/>
      <c r="L3862" s="823"/>
    </row>
    <row r="3863" spans="2:12" s="801" customFormat="1">
      <c r="B3863" s="823"/>
      <c r="C3863" s="823"/>
      <c r="D3863" s="823"/>
      <c r="E3863" s="823"/>
      <c r="F3863" s="823"/>
      <c r="G3863" s="823"/>
      <c r="H3863" s="823"/>
      <c r="I3863" s="823"/>
      <c r="J3863" s="823"/>
      <c r="K3863" s="823"/>
      <c r="L3863" s="823"/>
    </row>
    <row r="3864" spans="2:12" s="801" customFormat="1">
      <c r="B3864" s="823"/>
      <c r="C3864" s="823"/>
      <c r="D3864" s="823"/>
      <c r="E3864" s="823"/>
      <c r="F3864" s="823"/>
      <c r="G3864" s="823"/>
      <c r="H3864" s="823"/>
      <c r="I3864" s="823"/>
      <c r="J3864" s="823"/>
      <c r="K3864" s="823"/>
      <c r="L3864" s="823"/>
    </row>
    <row r="3865" spans="2:12" s="801" customFormat="1">
      <c r="B3865" s="823"/>
      <c r="C3865" s="823"/>
      <c r="D3865" s="823"/>
      <c r="E3865" s="823"/>
      <c r="F3865" s="823"/>
      <c r="G3865" s="823"/>
      <c r="H3865" s="823"/>
      <c r="I3865" s="823"/>
      <c r="J3865" s="823"/>
      <c r="K3865" s="823"/>
      <c r="L3865" s="823"/>
    </row>
    <row r="3866" spans="2:12" s="801" customFormat="1">
      <c r="B3866" s="823"/>
      <c r="C3866" s="823"/>
      <c r="D3866" s="823"/>
      <c r="E3866" s="823"/>
      <c r="F3866" s="823"/>
      <c r="G3866" s="823"/>
      <c r="H3866" s="823"/>
      <c r="I3866" s="823"/>
      <c r="J3866" s="823"/>
      <c r="K3866" s="823"/>
      <c r="L3866" s="823"/>
    </row>
    <row r="3867" spans="2:12" s="801" customFormat="1">
      <c r="B3867" s="823"/>
      <c r="C3867" s="823"/>
      <c r="D3867" s="823"/>
      <c r="E3867" s="823"/>
      <c r="F3867" s="823"/>
      <c r="G3867" s="823"/>
      <c r="H3867" s="823"/>
      <c r="I3867" s="823"/>
      <c r="J3867" s="823"/>
      <c r="K3867" s="823"/>
      <c r="L3867" s="823"/>
    </row>
    <row r="3868" spans="2:12" s="801" customFormat="1">
      <c r="B3868" s="823"/>
      <c r="C3868" s="823"/>
      <c r="D3868" s="823"/>
      <c r="E3868" s="823"/>
      <c r="F3868" s="823"/>
      <c r="G3868" s="823"/>
      <c r="H3868" s="823"/>
      <c r="I3868" s="823"/>
      <c r="J3868" s="823"/>
      <c r="K3868" s="823"/>
      <c r="L3868" s="823"/>
    </row>
    <row r="3869" spans="2:12" s="801" customFormat="1">
      <c r="B3869" s="823"/>
      <c r="C3869" s="823"/>
      <c r="D3869" s="823"/>
      <c r="E3869" s="823"/>
      <c r="F3869" s="823"/>
      <c r="G3869" s="823"/>
      <c r="H3869" s="823"/>
      <c r="I3869" s="823"/>
      <c r="J3869" s="823"/>
      <c r="K3869" s="823"/>
      <c r="L3869" s="823"/>
    </row>
    <row r="3870" spans="2:12" s="801" customFormat="1">
      <c r="B3870" s="823"/>
      <c r="C3870" s="823"/>
      <c r="D3870" s="823"/>
      <c r="E3870" s="823"/>
      <c r="F3870" s="823"/>
      <c r="G3870" s="823"/>
      <c r="H3870" s="823"/>
      <c r="I3870" s="823"/>
      <c r="J3870" s="823"/>
      <c r="K3870" s="823"/>
      <c r="L3870" s="823"/>
    </row>
    <row r="3871" spans="2:12" s="801" customFormat="1">
      <c r="B3871" s="823"/>
      <c r="C3871" s="823"/>
      <c r="D3871" s="823"/>
      <c r="E3871" s="823"/>
      <c r="F3871" s="823"/>
      <c r="G3871" s="823"/>
      <c r="H3871" s="823"/>
      <c r="I3871" s="823"/>
      <c r="J3871" s="823"/>
      <c r="K3871" s="823"/>
      <c r="L3871" s="823"/>
    </row>
    <row r="3872" spans="2:12" s="801" customFormat="1">
      <c r="B3872" s="823"/>
      <c r="C3872" s="823"/>
      <c r="D3872" s="823"/>
      <c r="E3872" s="823"/>
      <c r="F3872" s="823"/>
      <c r="G3872" s="823"/>
      <c r="H3872" s="823"/>
      <c r="I3872" s="823"/>
      <c r="J3872" s="823"/>
      <c r="K3872" s="823"/>
      <c r="L3872" s="823"/>
    </row>
    <row r="3873" spans="2:12" s="801" customFormat="1">
      <c r="B3873" s="823"/>
      <c r="C3873" s="823"/>
      <c r="D3873" s="823"/>
      <c r="E3873" s="823"/>
      <c r="F3873" s="823"/>
      <c r="G3873" s="823"/>
      <c r="H3873" s="823"/>
      <c r="I3873" s="823"/>
      <c r="J3873" s="823"/>
      <c r="K3873" s="823"/>
      <c r="L3873" s="823"/>
    </row>
    <row r="3874" spans="2:12" s="801" customFormat="1">
      <c r="B3874" s="823"/>
      <c r="C3874" s="823"/>
      <c r="D3874" s="823"/>
      <c r="E3874" s="823"/>
      <c r="F3874" s="823"/>
      <c r="G3874" s="823"/>
      <c r="H3874" s="823"/>
      <c r="I3874" s="823"/>
      <c r="J3874" s="823"/>
      <c r="K3874" s="823"/>
      <c r="L3874" s="823"/>
    </row>
    <row r="3875" spans="2:12" s="801" customFormat="1">
      <c r="B3875" s="823"/>
      <c r="C3875" s="823"/>
      <c r="D3875" s="823"/>
      <c r="E3875" s="823"/>
      <c r="F3875" s="823"/>
      <c r="G3875" s="823"/>
      <c r="H3875" s="823"/>
      <c r="I3875" s="823"/>
      <c r="J3875" s="823"/>
      <c r="K3875" s="823"/>
      <c r="L3875" s="823"/>
    </row>
    <row r="3876" spans="2:12" s="801" customFormat="1">
      <c r="B3876" s="823"/>
      <c r="C3876" s="823"/>
      <c r="D3876" s="823"/>
      <c r="E3876" s="823"/>
      <c r="F3876" s="823"/>
      <c r="G3876" s="823"/>
      <c r="H3876" s="823"/>
      <c r="I3876" s="823"/>
      <c r="J3876" s="823"/>
      <c r="K3876" s="823"/>
      <c r="L3876" s="823"/>
    </row>
    <row r="3877" spans="2:12" s="801" customFormat="1">
      <c r="B3877" s="823"/>
      <c r="C3877" s="823"/>
      <c r="D3877" s="823"/>
      <c r="E3877" s="823"/>
      <c r="F3877" s="823"/>
      <c r="G3877" s="823"/>
      <c r="H3877" s="823"/>
      <c r="I3877" s="823"/>
      <c r="J3877" s="823"/>
      <c r="K3877" s="823"/>
      <c r="L3877" s="823"/>
    </row>
    <row r="3878" spans="2:12" s="801" customFormat="1">
      <c r="B3878" s="823"/>
      <c r="C3878" s="823"/>
      <c r="D3878" s="823"/>
      <c r="E3878" s="823"/>
      <c r="F3878" s="823"/>
      <c r="G3878" s="823"/>
      <c r="H3878" s="823"/>
      <c r="I3878" s="823"/>
      <c r="J3878" s="823"/>
      <c r="K3878" s="823"/>
      <c r="L3878" s="823"/>
    </row>
    <row r="3879" spans="2:12" s="801" customFormat="1">
      <c r="B3879" s="823"/>
      <c r="C3879" s="823"/>
      <c r="D3879" s="823"/>
      <c r="E3879" s="823"/>
      <c r="F3879" s="823"/>
      <c r="G3879" s="823"/>
      <c r="H3879" s="823"/>
      <c r="I3879" s="823"/>
      <c r="J3879" s="823"/>
      <c r="K3879" s="823"/>
      <c r="L3879" s="823"/>
    </row>
    <row r="3880" spans="2:12" s="801" customFormat="1">
      <c r="B3880" s="823"/>
      <c r="C3880" s="823"/>
      <c r="D3880" s="823"/>
      <c r="E3880" s="823"/>
      <c r="F3880" s="823"/>
      <c r="G3880" s="823"/>
      <c r="H3880" s="823"/>
      <c r="I3880" s="823"/>
      <c r="J3880" s="823"/>
      <c r="K3880" s="823"/>
      <c r="L3880" s="823"/>
    </row>
    <row r="3881" spans="2:12" s="801" customFormat="1">
      <c r="B3881" s="823"/>
      <c r="C3881" s="823"/>
      <c r="D3881" s="823"/>
      <c r="E3881" s="823"/>
      <c r="F3881" s="823"/>
      <c r="G3881" s="823"/>
      <c r="H3881" s="823"/>
      <c r="I3881" s="823"/>
      <c r="J3881" s="823"/>
      <c r="K3881" s="823"/>
      <c r="L3881" s="823"/>
    </row>
    <row r="3882" spans="2:12" s="801" customFormat="1">
      <c r="B3882" s="823"/>
      <c r="C3882" s="823"/>
      <c r="D3882" s="823"/>
      <c r="E3882" s="823"/>
      <c r="F3882" s="823"/>
      <c r="G3882" s="823"/>
      <c r="H3882" s="823"/>
      <c r="I3882" s="823"/>
      <c r="J3882" s="823"/>
      <c r="K3882" s="823"/>
      <c r="L3882" s="823"/>
    </row>
    <row r="3883" spans="2:12" s="801" customFormat="1">
      <c r="B3883" s="823"/>
      <c r="C3883" s="823"/>
      <c r="D3883" s="823"/>
      <c r="E3883" s="823"/>
      <c r="F3883" s="823"/>
      <c r="G3883" s="823"/>
      <c r="H3883" s="823"/>
      <c r="I3883" s="823"/>
      <c r="J3883" s="823"/>
      <c r="K3883" s="823"/>
      <c r="L3883" s="823"/>
    </row>
    <row r="3884" spans="2:12" s="801" customFormat="1">
      <c r="B3884" s="823"/>
      <c r="C3884" s="823"/>
      <c r="D3884" s="823"/>
      <c r="E3884" s="823"/>
      <c r="F3884" s="823"/>
      <c r="G3884" s="823"/>
      <c r="H3884" s="823"/>
      <c r="I3884" s="823"/>
      <c r="J3884" s="823"/>
      <c r="K3884" s="823"/>
      <c r="L3884" s="823"/>
    </row>
    <row r="3885" spans="2:12" s="801" customFormat="1">
      <c r="B3885" s="823"/>
      <c r="C3885" s="823"/>
      <c r="D3885" s="823"/>
      <c r="E3885" s="823"/>
      <c r="F3885" s="823"/>
      <c r="G3885" s="823"/>
      <c r="H3885" s="823"/>
      <c r="I3885" s="823"/>
      <c r="J3885" s="823"/>
      <c r="K3885" s="823"/>
      <c r="L3885" s="823"/>
    </row>
    <row r="3886" spans="2:12" s="801" customFormat="1">
      <c r="B3886" s="823"/>
      <c r="C3886" s="823"/>
      <c r="D3886" s="823"/>
      <c r="E3886" s="823"/>
      <c r="F3886" s="823"/>
      <c r="G3886" s="823"/>
      <c r="H3886" s="823"/>
      <c r="I3886" s="823"/>
      <c r="J3886" s="823"/>
      <c r="K3886" s="823"/>
      <c r="L3886" s="823"/>
    </row>
    <row r="3887" spans="2:12" s="801" customFormat="1">
      <c r="B3887" s="823"/>
      <c r="C3887" s="823"/>
      <c r="D3887" s="823"/>
      <c r="E3887" s="823"/>
      <c r="F3887" s="823"/>
      <c r="G3887" s="823"/>
      <c r="H3887" s="823"/>
      <c r="I3887" s="823"/>
      <c r="J3887" s="823"/>
      <c r="K3887" s="823"/>
      <c r="L3887" s="823"/>
    </row>
    <row r="3888" spans="2:12" s="801" customFormat="1">
      <c r="B3888" s="823"/>
      <c r="C3888" s="823"/>
      <c r="D3888" s="823"/>
      <c r="E3888" s="823"/>
      <c r="F3888" s="823"/>
      <c r="G3888" s="823"/>
      <c r="H3888" s="823"/>
      <c r="I3888" s="823"/>
      <c r="J3888" s="823"/>
      <c r="K3888" s="823"/>
      <c r="L3888" s="823"/>
    </row>
    <row r="3889" spans="2:12" s="801" customFormat="1">
      <c r="B3889" s="823"/>
      <c r="C3889" s="823"/>
      <c r="D3889" s="823"/>
      <c r="E3889" s="823"/>
      <c r="F3889" s="823"/>
      <c r="G3889" s="823"/>
      <c r="H3889" s="823"/>
      <c r="I3889" s="823"/>
      <c r="J3889" s="823"/>
      <c r="K3889" s="823"/>
      <c r="L3889" s="823"/>
    </row>
    <row r="3890" spans="2:12" s="801" customFormat="1">
      <c r="B3890" s="823"/>
      <c r="C3890" s="823"/>
      <c r="D3890" s="823"/>
      <c r="E3890" s="823"/>
      <c r="F3890" s="823"/>
      <c r="G3890" s="823"/>
      <c r="H3890" s="823"/>
      <c r="I3890" s="823"/>
      <c r="J3890" s="823"/>
      <c r="K3890" s="823"/>
      <c r="L3890" s="823"/>
    </row>
    <row r="3891" spans="2:12" s="801" customFormat="1">
      <c r="B3891" s="823"/>
      <c r="C3891" s="823"/>
      <c r="D3891" s="823"/>
      <c r="E3891" s="823"/>
      <c r="F3891" s="823"/>
      <c r="G3891" s="823"/>
      <c r="H3891" s="823"/>
      <c r="I3891" s="823"/>
      <c r="J3891" s="823"/>
      <c r="K3891" s="823"/>
      <c r="L3891" s="823"/>
    </row>
    <row r="3892" spans="2:12" s="801" customFormat="1">
      <c r="B3892" s="823"/>
      <c r="C3892" s="823"/>
      <c r="D3892" s="823"/>
      <c r="E3892" s="823"/>
      <c r="F3892" s="823"/>
      <c r="G3892" s="823"/>
      <c r="H3892" s="823"/>
      <c r="I3892" s="823"/>
      <c r="J3892" s="823"/>
      <c r="K3892" s="823"/>
      <c r="L3892" s="823"/>
    </row>
    <row r="3893" spans="2:12" s="801" customFormat="1">
      <c r="B3893" s="823"/>
      <c r="C3893" s="823"/>
      <c r="D3893" s="823"/>
      <c r="E3893" s="823"/>
      <c r="F3893" s="823"/>
      <c r="G3893" s="823"/>
      <c r="H3893" s="823"/>
      <c r="I3893" s="823"/>
      <c r="J3893" s="823"/>
      <c r="K3893" s="823"/>
      <c r="L3893" s="823"/>
    </row>
    <row r="3894" spans="2:12" s="801" customFormat="1">
      <c r="B3894" s="823"/>
      <c r="C3894" s="823"/>
      <c r="D3894" s="823"/>
      <c r="E3894" s="823"/>
      <c r="F3894" s="823"/>
      <c r="G3894" s="823"/>
      <c r="H3894" s="823"/>
      <c r="I3894" s="823"/>
      <c r="J3894" s="823"/>
      <c r="K3894" s="823"/>
      <c r="L3894" s="823"/>
    </row>
    <row r="3895" spans="2:12" s="801" customFormat="1">
      <c r="B3895" s="823"/>
      <c r="C3895" s="823"/>
      <c r="D3895" s="823"/>
      <c r="E3895" s="823"/>
      <c r="F3895" s="823"/>
      <c r="G3895" s="823"/>
      <c r="H3895" s="823"/>
      <c r="I3895" s="823"/>
      <c r="J3895" s="823"/>
      <c r="K3895" s="823"/>
      <c r="L3895" s="823"/>
    </row>
    <row r="3896" spans="2:12" s="801" customFormat="1">
      <c r="B3896" s="823"/>
      <c r="C3896" s="823"/>
      <c r="D3896" s="823"/>
      <c r="E3896" s="823"/>
      <c r="F3896" s="823"/>
      <c r="G3896" s="823"/>
      <c r="H3896" s="823"/>
      <c r="I3896" s="823"/>
      <c r="J3896" s="823"/>
      <c r="K3896" s="823"/>
      <c r="L3896" s="823"/>
    </row>
    <row r="3897" spans="2:12" s="801" customFormat="1">
      <c r="B3897" s="823"/>
      <c r="C3897" s="823"/>
      <c r="D3897" s="823"/>
      <c r="E3897" s="823"/>
      <c r="F3897" s="823"/>
      <c r="G3897" s="823"/>
      <c r="H3897" s="823"/>
      <c r="I3897" s="823"/>
      <c r="J3897" s="823"/>
      <c r="K3897" s="823"/>
      <c r="L3897" s="823"/>
    </row>
    <row r="3898" spans="2:12" s="801" customFormat="1">
      <c r="B3898" s="823"/>
      <c r="C3898" s="823"/>
      <c r="D3898" s="823"/>
      <c r="E3898" s="823"/>
      <c r="F3898" s="823"/>
      <c r="G3898" s="823"/>
      <c r="H3898" s="823"/>
      <c r="I3898" s="823"/>
      <c r="J3898" s="823"/>
      <c r="K3898" s="823"/>
      <c r="L3898" s="823"/>
    </row>
    <row r="3899" spans="2:12" s="801" customFormat="1">
      <c r="B3899" s="823"/>
      <c r="C3899" s="823"/>
      <c r="D3899" s="823"/>
      <c r="E3899" s="823"/>
      <c r="F3899" s="823"/>
      <c r="G3899" s="823"/>
      <c r="H3899" s="823"/>
      <c r="I3899" s="823"/>
      <c r="J3899" s="823"/>
      <c r="K3899" s="823"/>
      <c r="L3899" s="823"/>
    </row>
    <row r="3900" spans="2:12" s="801" customFormat="1">
      <c r="B3900" s="823"/>
      <c r="C3900" s="823"/>
      <c r="D3900" s="823"/>
      <c r="E3900" s="823"/>
      <c r="F3900" s="823"/>
      <c r="G3900" s="823"/>
      <c r="H3900" s="823"/>
      <c r="I3900" s="823"/>
      <c r="J3900" s="823"/>
      <c r="K3900" s="823"/>
      <c r="L3900" s="823"/>
    </row>
    <row r="3901" spans="2:12" s="801" customFormat="1">
      <c r="B3901" s="823"/>
      <c r="C3901" s="823"/>
      <c r="D3901" s="823"/>
      <c r="E3901" s="823"/>
      <c r="F3901" s="823"/>
      <c r="G3901" s="823"/>
      <c r="H3901" s="823"/>
      <c r="I3901" s="823"/>
      <c r="J3901" s="823"/>
      <c r="K3901" s="823"/>
      <c r="L3901" s="823"/>
    </row>
    <row r="3902" spans="2:12" s="801" customFormat="1">
      <c r="B3902" s="823"/>
      <c r="C3902" s="823"/>
      <c r="D3902" s="823"/>
      <c r="E3902" s="823"/>
      <c r="F3902" s="823"/>
      <c r="G3902" s="823"/>
      <c r="H3902" s="823"/>
      <c r="I3902" s="823"/>
      <c r="J3902" s="823"/>
      <c r="K3902" s="823"/>
      <c r="L3902" s="823"/>
    </row>
    <row r="3903" spans="2:12" s="801" customFormat="1">
      <c r="B3903" s="823"/>
      <c r="C3903" s="823"/>
      <c r="D3903" s="823"/>
      <c r="E3903" s="823"/>
      <c r="F3903" s="823"/>
      <c r="G3903" s="823"/>
      <c r="H3903" s="823"/>
      <c r="I3903" s="823"/>
      <c r="J3903" s="823"/>
      <c r="K3903" s="823"/>
      <c r="L3903" s="823"/>
    </row>
    <row r="3904" spans="2:12" s="801" customFormat="1">
      <c r="B3904" s="823"/>
      <c r="C3904" s="823"/>
      <c r="D3904" s="823"/>
      <c r="E3904" s="823"/>
      <c r="F3904" s="823"/>
      <c r="G3904" s="823"/>
      <c r="H3904" s="823"/>
      <c r="I3904" s="823"/>
      <c r="J3904" s="823"/>
      <c r="K3904" s="823"/>
      <c r="L3904" s="823"/>
    </row>
    <row r="3905" spans="2:12" s="801" customFormat="1">
      <c r="B3905" s="823"/>
      <c r="C3905" s="823"/>
      <c r="D3905" s="823"/>
      <c r="E3905" s="823"/>
      <c r="F3905" s="823"/>
      <c r="G3905" s="823"/>
      <c r="H3905" s="823"/>
      <c r="I3905" s="823"/>
      <c r="J3905" s="823"/>
      <c r="K3905" s="823"/>
      <c r="L3905" s="823"/>
    </row>
    <row r="3906" spans="2:12" s="801" customFormat="1">
      <c r="B3906" s="823"/>
      <c r="C3906" s="823"/>
      <c r="D3906" s="823"/>
      <c r="E3906" s="823"/>
      <c r="F3906" s="823"/>
      <c r="G3906" s="823"/>
      <c r="H3906" s="823"/>
      <c r="I3906" s="823"/>
      <c r="J3906" s="823"/>
      <c r="K3906" s="823"/>
      <c r="L3906" s="823"/>
    </row>
    <row r="3907" spans="2:12" s="801" customFormat="1">
      <c r="B3907" s="823"/>
      <c r="C3907" s="823"/>
      <c r="D3907" s="823"/>
      <c r="E3907" s="823"/>
      <c r="F3907" s="823"/>
      <c r="G3907" s="823"/>
      <c r="H3907" s="823"/>
      <c r="I3907" s="823"/>
      <c r="J3907" s="823"/>
      <c r="K3907" s="823"/>
      <c r="L3907" s="823"/>
    </row>
    <row r="3908" spans="2:12" s="801" customFormat="1">
      <c r="B3908" s="823"/>
      <c r="C3908" s="823"/>
      <c r="D3908" s="823"/>
      <c r="E3908" s="823"/>
      <c r="F3908" s="823"/>
      <c r="G3908" s="823"/>
      <c r="H3908" s="823"/>
      <c r="I3908" s="823"/>
      <c r="J3908" s="823"/>
      <c r="K3908" s="823"/>
      <c r="L3908" s="823"/>
    </row>
    <row r="3909" spans="2:12" s="801" customFormat="1">
      <c r="B3909" s="823"/>
      <c r="C3909" s="823"/>
      <c r="D3909" s="823"/>
      <c r="E3909" s="823"/>
      <c r="F3909" s="823"/>
      <c r="G3909" s="823"/>
      <c r="H3909" s="823"/>
      <c r="I3909" s="823"/>
      <c r="J3909" s="823"/>
      <c r="K3909" s="823"/>
      <c r="L3909" s="823"/>
    </row>
    <row r="3910" spans="2:12" s="801" customFormat="1">
      <c r="B3910" s="823"/>
      <c r="C3910" s="823"/>
      <c r="D3910" s="823"/>
      <c r="E3910" s="823"/>
      <c r="F3910" s="823"/>
      <c r="G3910" s="823"/>
      <c r="H3910" s="823"/>
      <c r="I3910" s="823"/>
      <c r="J3910" s="823"/>
      <c r="K3910" s="823"/>
      <c r="L3910" s="823"/>
    </row>
    <row r="3911" spans="2:12" s="801" customFormat="1">
      <c r="B3911" s="823"/>
      <c r="C3911" s="823"/>
      <c r="D3911" s="823"/>
      <c r="E3911" s="823"/>
      <c r="F3911" s="823"/>
      <c r="G3911" s="823"/>
      <c r="H3911" s="823"/>
      <c r="I3911" s="823"/>
      <c r="J3911" s="823"/>
      <c r="K3911" s="823"/>
      <c r="L3911" s="823"/>
    </row>
    <row r="3912" spans="2:12" s="801" customFormat="1">
      <c r="B3912" s="823"/>
      <c r="C3912" s="823"/>
      <c r="D3912" s="823"/>
      <c r="E3912" s="823"/>
      <c r="F3912" s="823"/>
      <c r="G3912" s="823"/>
      <c r="H3912" s="823"/>
      <c r="I3912" s="823"/>
      <c r="J3912" s="823"/>
      <c r="K3912" s="823"/>
      <c r="L3912" s="823"/>
    </row>
    <row r="3913" spans="2:12" s="801" customFormat="1">
      <c r="B3913" s="823"/>
      <c r="C3913" s="823"/>
      <c r="D3913" s="823"/>
      <c r="E3913" s="823"/>
      <c r="F3913" s="823"/>
      <c r="G3913" s="823"/>
      <c r="H3913" s="823"/>
      <c r="I3913" s="823"/>
      <c r="J3913" s="823"/>
      <c r="K3913" s="823"/>
      <c r="L3913" s="823"/>
    </row>
    <row r="3914" spans="2:12" s="801" customFormat="1">
      <c r="B3914" s="823"/>
      <c r="C3914" s="823"/>
      <c r="D3914" s="823"/>
      <c r="E3914" s="823"/>
      <c r="F3914" s="823"/>
      <c r="G3914" s="823"/>
      <c r="H3914" s="823"/>
      <c r="I3914" s="823"/>
      <c r="J3914" s="823"/>
      <c r="K3914" s="823"/>
      <c r="L3914" s="823"/>
    </row>
    <row r="3915" spans="2:12" s="801" customFormat="1">
      <c r="B3915" s="823"/>
      <c r="C3915" s="823"/>
      <c r="D3915" s="823"/>
      <c r="E3915" s="823"/>
      <c r="F3915" s="823"/>
      <c r="G3915" s="823"/>
      <c r="H3915" s="823"/>
      <c r="I3915" s="823"/>
      <c r="J3915" s="823"/>
      <c r="K3915" s="823"/>
      <c r="L3915" s="823"/>
    </row>
    <row r="3916" spans="2:12" s="801" customFormat="1">
      <c r="B3916" s="823"/>
      <c r="C3916" s="823"/>
      <c r="D3916" s="823"/>
      <c r="E3916" s="823"/>
      <c r="F3916" s="823"/>
      <c r="G3916" s="823"/>
      <c r="H3916" s="823"/>
      <c r="I3916" s="823"/>
      <c r="J3916" s="823"/>
      <c r="K3916" s="823"/>
      <c r="L3916" s="823"/>
    </row>
    <row r="3917" spans="2:12" s="801" customFormat="1">
      <c r="B3917" s="823"/>
      <c r="C3917" s="823"/>
      <c r="D3917" s="823"/>
      <c r="E3917" s="823"/>
      <c r="F3917" s="823"/>
      <c r="G3917" s="823"/>
      <c r="H3917" s="823"/>
      <c r="I3917" s="823"/>
      <c r="J3917" s="823"/>
      <c r="K3917" s="823"/>
      <c r="L3917" s="823"/>
    </row>
    <row r="3918" spans="2:12" s="801" customFormat="1">
      <c r="B3918" s="823"/>
      <c r="C3918" s="823"/>
      <c r="D3918" s="823"/>
      <c r="E3918" s="823"/>
      <c r="F3918" s="823"/>
      <c r="G3918" s="823"/>
      <c r="H3918" s="823"/>
      <c r="I3918" s="823"/>
      <c r="J3918" s="823"/>
      <c r="K3918" s="823"/>
      <c r="L3918" s="823"/>
    </row>
    <row r="3919" spans="2:12" s="801" customFormat="1">
      <c r="B3919" s="823"/>
      <c r="C3919" s="823"/>
      <c r="D3919" s="823"/>
      <c r="E3919" s="823"/>
      <c r="F3919" s="823"/>
      <c r="G3919" s="823"/>
      <c r="H3919" s="823"/>
      <c r="I3919" s="823"/>
      <c r="J3919" s="823"/>
      <c r="K3919" s="823"/>
      <c r="L3919" s="823"/>
    </row>
    <row r="3920" spans="2:12" s="801" customFormat="1">
      <c r="B3920" s="823"/>
      <c r="C3920" s="823"/>
      <c r="D3920" s="823"/>
      <c r="E3920" s="823"/>
      <c r="F3920" s="823"/>
      <c r="G3920" s="823"/>
      <c r="H3920" s="823"/>
      <c r="I3920" s="823"/>
      <c r="J3920" s="823"/>
      <c r="K3920" s="823"/>
      <c r="L3920" s="823"/>
    </row>
    <row r="3921" spans="2:12" s="801" customFormat="1">
      <c r="B3921" s="823"/>
      <c r="C3921" s="823"/>
      <c r="D3921" s="823"/>
      <c r="E3921" s="823"/>
      <c r="F3921" s="823"/>
      <c r="G3921" s="823"/>
      <c r="H3921" s="823"/>
      <c r="I3921" s="823"/>
      <c r="J3921" s="823"/>
      <c r="K3921" s="823"/>
      <c r="L3921" s="823"/>
    </row>
    <row r="3922" spans="2:12" s="801" customFormat="1">
      <c r="B3922" s="823"/>
      <c r="C3922" s="823"/>
      <c r="D3922" s="823"/>
      <c r="E3922" s="823"/>
      <c r="F3922" s="823"/>
      <c r="G3922" s="823"/>
      <c r="H3922" s="823"/>
      <c r="I3922" s="823"/>
      <c r="J3922" s="823"/>
      <c r="K3922" s="823"/>
      <c r="L3922" s="823"/>
    </row>
    <row r="3923" spans="2:12" s="801" customFormat="1">
      <c r="B3923" s="823"/>
      <c r="C3923" s="823"/>
      <c r="D3923" s="823"/>
      <c r="E3923" s="823"/>
      <c r="F3923" s="823"/>
      <c r="G3923" s="823"/>
      <c r="H3923" s="823"/>
      <c r="I3923" s="823"/>
      <c r="J3923" s="823"/>
      <c r="K3923" s="823"/>
      <c r="L3923" s="823"/>
    </row>
    <row r="3924" spans="2:12" s="801" customFormat="1">
      <c r="B3924" s="823"/>
      <c r="C3924" s="823"/>
      <c r="D3924" s="823"/>
      <c r="E3924" s="823"/>
      <c r="F3924" s="823"/>
      <c r="G3924" s="823"/>
      <c r="H3924" s="823"/>
      <c r="I3924" s="823"/>
      <c r="J3924" s="823"/>
      <c r="K3924" s="823"/>
      <c r="L3924" s="823"/>
    </row>
    <row r="3925" spans="2:12" s="801" customFormat="1">
      <c r="B3925" s="823"/>
      <c r="C3925" s="823"/>
      <c r="D3925" s="823"/>
      <c r="E3925" s="823"/>
      <c r="F3925" s="823"/>
      <c r="G3925" s="823"/>
      <c r="H3925" s="823"/>
      <c r="I3925" s="823"/>
      <c r="J3925" s="823"/>
      <c r="K3925" s="823"/>
      <c r="L3925" s="823"/>
    </row>
    <row r="3926" spans="2:12" s="801" customFormat="1">
      <c r="B3926" s="823"/>
      <c r="C3926" s="823"/>
      <c r="D3926" s="823"/>
      <c r="E3926" s="823"/>
      <c r="F3926" s="823"/>
      <c r="G3926" s="823"/>
      <c r="H3926" s="823"/>
      <c r="I3926" s="823"/>
      <c r="J3926" s="823"/>
      <c r="K3926" s="823"/>
      <c r="L3926" s="823"/>
    </row>
    <row r="3927" spans="2:12" s="801" customFormat="1">
      <c r="B3927" s="823"/>
      <c r="C3927" s="823"/>
      <c r="D3927" s="823"/>
      <c r="E3927" s="823"/>
      <c r="F3927" s="823"/>
      <c r="G3927" s="823"/>
      <c r="H3927" s="823"/>
      <c r="I3927" s="823"/>
      <c r="J3927" s="823"/>
      <c r="K3927" s="823"/>
      <c r="L3927" s="823"/>
    </row>
    <row r="3928" spans="2:12" s="801" customFormat="1">
      <c r="B3928" s="823"/>
      <c r="C3928" s="823"/>
      <c r="D3928" s="823"/>
      <c r="E3928" s="823"/>
      <c r="F3928" s="823"/>
      <c r="G3928" s="823"/>
      <c r="H3928" s="823"/>
      <c r="I3928" s="823"/>
      <c r="J3928" s="823"/>
      <c r="K3928" s="823"/>
      <c r="L3928" s="823"/>
    </row>
    <row r="3929" spans="2:12" s="801" customFormat="1">
      <c r="B3929" s="823"/>
      <c r="C3929" s="823"/>
      <c r="D3929" s="823"/>
      <c r="E3929" s="823"/>
      <c r="F3929" s="823"/>
      <c r="G3929" s="823"/>
      <c r="H3929" s="823"/>
      <c r="I3929" s="823"/>
      <c r="J3929" s="823"/>
      <c r="K3929" s="823"/>
      <c r="L3929" s="823"/>
    </row>
    <row r="3930" spans="2:12" s="801" customFormat="1">
      <c r="B3930" s="823"/>
      <c r="C3930" s="823"/>
      <c r="D3930" s="823"/>
      <c r="E3930" s="823"/>
      <c r="F3930" s="823"/>
      <c r="G3930" s="823"/>
      <c r="H3930" s="823"/>
      <c r="I3930" s="823"/>
      <c r="J3930" s="823"/>
      <c r="K3930" s="823"/>
      <c r="L3930" s="823"/>
    </row>
    <row r="3931" spans="2:12" s="801" customFormat="1">
      <c r="B3931" s="823"/>
      <c r="C3931" s="823"/>
      <c r="D3931" s="823"/>
      <c r="E3931" s="823"/>
      <c r="F3931" s="823"/>
      <c r="G3931" s="823"/>
      <c r="H3931" s="823"/>
      <c r="I3931" s="823"/>
      <c r="J3931" s="823"/>
      <c r="K3931" s="823"/>
      <c r="L3931" s="823"/>
    </row>
    <row r="3932" spans="2:12" s="801" customFormat="1">
      <c r="B3932" s="823"/>
      <c r="C3932" s="823"/>
      <c r="D3932" s="823"/>
      <c r="E3932" s="823"/>
      <c r="F3932" s="823"/>
      <c r="G3932" s="823"/>
      <c r="H3932" s="823"/>
      <c r="I3932" s="823"/>
      <c r="J3932" s="823"/>
      <c r="K3932" s="823"/>
      <c r="L3932" s="823"/>
    </row>
    <row r="3933" spans="2:12" s="801" customFormat="1">
      <c r="B3933" s="823"/>
      <c r="C3933" s="823"/>
      <c r="D3933" s="823"/>
      <c r="E3933" s="823"/>
      <c r="F3933" s="823"/>
      <c r="G3933" s="823"/>
      <c r="H3933" s="823"/>
      <c r="I3933" s="823"/>
      <c r="J3933" s="823"/>
      <c r="K3933" s="823"/>
      <c r="L3933" s="823"/>
    </row>
    <row r="3934" spans="2:12" s="801" customFormat="1">
      <c r="B3934" s="823"/>
      <c r="C3934" s="823"/>
      <c r="D3934" s="823"/>
      <c r="E3934" s="823"/>
      <c r="F3934" s="823"/>
      <c r="G3934" s="823"/>
      <c r="H3934" s="823"/>
      <c r="I3934" s="823"/>
      <c r="J3934" s="823"/>
      <c r="K3934" s="823"/>
      <c r="L3934" s="823"/>
    </row>
    <row r="3935" spans="2:12" s="801" customFormat="1">
      <c r="B3935" s="823"/>
      <c r="C3935" s="823"/>
      <c r="D3935" s="823"/>
      <c r="E3935" s="823"/>
      <c r="F3935" s="823"/>
      <c r="G3935" s="823"/>
      <c r="H3935" s="823"/>
      <c r="I3935" s="823"/>
      <c r="J3935" s="823"/>
      <c r="K3935" s="823"/>
      <c r="L3935" s="823"/>
    </row>
    <row r="3936" spans="2:12" s="801" customFormat="1">
      <c r="B3936" s="823"/>
      <c r="C3936" s="823"/>
      <c r="D3936" s="823"/>
      <c r="E3936" s="823"/>
      <c r="F3936" s="823"/>
      <c r="G3936" s="823"/>
      <c r="H3936" s="823"/>
      <c r="I3936" s="823"/>
      <c r="J3936" s="823"/>
      <c r="K3936" s="823"/>
      <c r="L3936" s="823"/>
    </row>
    <row r="3937" spans="2:12" s="801" customFormat="1">
      <c r="B3937" s="823"/>
      <c r="C3937" s="823"/>
      <c r="D3937" s="823"/>
      <c r="E3937" s="823"/>
      <c r="F3937" s="823"/>
      <c r="G3937" s="823"/>
      <c r="H3937" s="823"/>
      <c r="I3937" s="823"/>
      <c r="J3937" s="823"/>
      <c r="K3937" s="823"/>
      <c r="L3937" s="823"/>
    </row>
    <row r="3938" spans="2:12" s="801" customFormat="1">
      <c r="B3938" s="823"/>
      <c r="C3938" s="823"/>
      <c r="D3938" s="823"/>
      <c r="E3938" s="823"/>
      <c r="F3938" s="823"/>
      <c r="G3938" s="823"/>
      <c r="H3938" s="823"/>
      <c r="I3938" s="823"/>
      <c r="J3938" s="823"/>
      <c r="K3938" s="823"/>
      <c r="L3938" s="823"/>
    </row>
    <row r="3939" spans="2:12" s="801" customFormat="1">
      <c r="B3939" s="823"/>
      <c r="C3939" s="823"/>
      <c r="D3939" s="823"/>
      <c r="E3939" s="823"/>
      <c r="F3939" s="823"/>
      <c r="G3939" s="823"/>
      <c r="H3939" s="823"/>
      <c r="I3939" s="823"/>
      <c r="J3939" s="823"/>
      <c r="K3939" s="823"/>
      <c r="L3939" s="823"/>
    </row>
    <row r="3940" spans="2:12" s="801" customFormat="1">
      <c r="B3940" s="823"/>
      <c r="C3940" s="823"/>
      <c r="D3940" s="823"/>
      <c r="E3940" s="823"/>
      <c r="F3940" s="823"/>
      <c r="G3940" s="823"/>
      <c r="H3940" s="823"/>
      <c r="I3940" s="823"/>
      <c r="J3940" s="823"/>
      <c r="K3940" s="823"/>
      <c r="L3940" s="823"/>
    </row>
    <row r="3941" spans="2:12" s="801" customFormat="1">
      <c r="B3941" s="823"/>
      <c r="C3941" s="823"/>
      <c r="D3941" s="823"/>
      <c r="E3941" s="823"/>
      <c r="F3941" s="823"/>
      <c r="G3941" s="823"/>
      <c r="H3941" s="823"/>
      <c r="I3941" s="823"/>
      <c r="J3941" s="823"/>
      <c r="K3941" s="823"/>
      <c r="L3941" s="823"/>
    </row>
    <row r="3942" spans="2:12" s="801" customFormat="1">
      <c r="B3942" s="823"/>
      <c r="C3942" s="823"/>
      <c r="D3942" s="823"/>
      <c r="E3942" s="823"/>
      <c r="F3942" s="823"/>
      <c r="G3942" s="823"/>
      <c r="H3942" s="823"/>
      <c r="I3942" s="823"/>
      <c r="J3942" s="823"/>
      <c r="K3942" s="823"/>
      <c r="L3942" s="823"/>
    </row>
    <row r="3943" spans="2:12" s="801" customFormat="1">
      <c r="B3943" s="823"/>
      <c r="C3943" s="823"/>
      <c r="D3943" s="823"/>
      <c r="E3943" s="823"/>
      <c r="F3943" s="823"/>
      <c r="G3943" s="823"/>
      <c r="H3943" s="823"/>
      <c r="I3943" s="823"/>
      <c r="J3943" s="823"/>
      <c r="K3943" s="823"/>
      <c r="L3943" s="823"/>
    </row>
    <row r="3944" spans="2:12" s="801" customFormat="1">
      <c r="B3944" s="823"/>
      <c r="C3944" s="823"/>
      <c r="D3944" s="823"/>
      <c r="E3944" s="823"/>
      <c r="F3944" s="823"/>
      <c r="G3944" s="823"/>
      <c r="H3944" s="823"/>
      <c r="I3944" s="823"/>
      <c r="J3944" s="823"/>
      <c r="K3944" s="823"/>
      <c r="L3944" s="823"/>
    </row>
    <row r="3945" spans="2:12" s="801" customFormat="1">
      <c r="B3945" s="823"/>
      <c r="C3945" s="823"/>
      <c r="D3945" s="823"/>
      <c r="E3945" s="823"/>
      <c r="F3945" s="823"/>
      <c r="G3945" s="823"/>
      <c r="H3945" s="823"/>
      <c r="I3945" s="823"/>
      <c r="J3945" s="823"/>
      <c r="K3945" s="823"/>
      <c r="L3945" s="823"/>
    </row>
    <row r="3946" spans="2:12" s="801" customFormat="1">
      <c r="B3946" s="823"/>
      <c r="C3946" s="823"/>
      <c r="D3946" s="823"/>
      <c r="E3946" s="823"/>
      <c r="F3946" s="823"/>
      <c r="G3946" s="823"/>
      <c r="H3946" s="823"/>
      <c r="I3946" s="823"/>
      <c r="J3946" s="823"/>
      <c r="K3946" s="823"/>
      <c r="L3946" s="823"/>
    </row>
    <row r="3947" spans="2:12" s="801" customFormat="1">
      <c r="B3947" s="823"/>
      <c r="C3947" s="823"/>
      <c r="D3947" s="823"/>
      <c r="E3947" s="823"/>
      <c r="F3947" s="823"/>
      <c r="G3947" s="823"/>
      <c r="H3947" s="823"/>
      <c r="I3947" s="823"/>
      <c r="J3947" s="823"/>
      <c r="K3947" s="823"/>
      <c r="L3947" s="823"/>
    </row>
    <row r="3948" spans="2:12" s="801" customFormat="1">
      <c r="B3948" s="823"/>
      <c r="C3948" s="823"/>
      <c r="D3948" s="823"/>
      <c r="E3948" s="823"/>
      <c r="F3948" s="823"/>
      <c r="G3948" s="823"/>
      <c r="H3948" s="823"/>
      <c r="I3948" s="823"/>
      <c r="J3948" s="823"/>
      <c r="K3948" s="823"/>
      <c r="L3948" s="823"/>
    </row>
    <row r="3949" spans="2:12" s="801" customFormat="1">
      <c r="B3949" s="823"/>
      <c r="C3949" s="823"/>
      <c r="D3949" s="823"/>
      <c r="E3949" s="823"/>
      <c r="F3949" s="823"/>
      <c r="G3949" s="823"/>
      <c r="H3949" s="823"/>
      <c r="I3949" s="823"/>
      <c r="J3949" s="823"/>
      <c r="K3949" s="823"/>
      <c r="L3949" s="823"/>
    </row>
    <row r="3950" spans="2:12" s="801" customFormat="1">
      <c r="B3950" s="823"/>
      <c r="C3950" s="823"/>
      <c r="D3950" s="823"/>
      <c r="E3950" s="823"/>
      <c r="F3950" s="823"/>
      <c r="G3950" s="823"/>
      <c r="H3950" s="823"/>
      <c r="I3950" s="823"/>
      <c r="J3950" s="823"/>
      <c r="K3950" s="823"/>
      <c r="L3950" s="823"/>
    </row>
    <row r="3951" spans="2:12" s="801" customFormat="1">
      <c r="B3951" s="823"/>
      <c r="C3951" s="823"/>
      <c r="D3951" s="823"/>
      <c r="E3951" s="823"/>
      <c r="F3951" s="823"/>
      <c r="G3951" s="823"/>
      <c r="H3951" s="823"/>
      <c r="I3951" s="823"/>
      <c r="J3951" s="823"/>
      <c r="K3951" s="823"/>
      <c r="L3951" s="823"/>
    </row>
    <row r="3952" spans="2:12" s="801" customFormat="1">
      <c r="B3952" s="823"/>
      <c r="C3952" s="823"/>
      <c r="D3952" s="823"/>
      <c r="E3952" s="823"/>
      <c r="F3952" s="823"/>
      <c r="G3952" s="823"/>
      <c r="H3952" s="823"/>
      <c r="I3952" s="823"/>
      <c r="J3952" s="823"/>
      <c r="K3952" s="823"/>
      <c r="L3952" s="823"/>
    </row>
    <row r="3953" spans="2:12" s="801" customFormat="1">
      <c r="B3953" s="823"/>
      <c r="C3953" s="823"/>
      <c r="D3953" s="823"/>
      <c r="E3953" s="823"/>
      <c r="F3953" s="823"/>
      <c r="G3953" s="823"/>
      <c r="H3953" s="823"/>
      <c r="I3953" s="823"/>
      <c r="J3953" s="823"/>
      <c r="K3953" s="823"/>
      <c r="L3953" s="823"/>
    </row>
    <row r="3954" spans="2:12" s="801" customFormat="1">
      <c r="B3954" s="823"/>
      <c r="C3954" s="823"/>
      <c r="D3954" s="823"/>
      <c r="E3954" s="823"/>
      <c r="F3954" s="823"/>
      <c r="G3954" s="823"/>
      <c r="H3954" s="823"/>
      <c r="I3954" s="823"/>
      <c r="J3954" s="823"/>
      <c r="K3954" s="823"/>
      <c r="L3954" s="823"/>
    </row>
    <row r="3955" spans="2:12" s="801" customFormat="1">
      <c r="B3955" s="823"/>
      <c r="C3955" s="823"/>
      <c r="D3955" s="823"/>
      <c r="E3955" s="823"/>
      <c r="F3955" s="823"/>
      <c r="G3955" s="823"/>
      <c r="H3955" s="823"/>
      <c r="I3955" s="823"/>
      <c r="J3955" s="823"/>
      <c r="K3955" s="823"/>
      <c r="L3955" s="823"/>
    </row>
    <row r="3956" spans="2:12" s="801" customFormat="1">
      <c r="B3956" s="823"/>
      <c r="C3956" s="823"/>
      <c r="D3956" s="823"/>
      <c r="E3956" s="823"/>
      <c r="F3956" s="823"/>
      <c r="G3956" s="823"/>
      <c r="H3956" s="823"/>
      <c r="I3956" s="823"/>
      <c r="J3956" s="823"/>
      <c r="K3956" s="823"/>
      <c r="L3956" s="823"/>
    </row>
    <row r="3957" spans="2:12" s="801" customFormat="1">
      <c r="B3957" s="823"/>
      <c r="C3957" s="823"/>
      <c r="D3957" s="823"/>
      <c r="E3957" s="823"/>
      <c r="F3957" s="823"/>
      <c r="G3957" s="823"/>
      <c r="H3957" s="823"/>
      <c r="I3957" s="823"/>
      <c r="J3957" s="823"/>
      <c r="K3957" s="823"/>
      <c r="L3957" s="823"/>
    </row>
    <row r="3958" spans="2:12" s="801" customFormat="1">
      <c r="B3958" s="823"/>
      <c r="C3958" s="823"/>
      <c r="D3958" s="823"/>
      <c r="E3958" s="823"/>
      <c r="F3958" s="823"/>
      <c r="G3958" s="823"/>
      <c r="H3958" s="823"/>
      <c r="I3958" s="823"/>
      <c r="J3958" s="823"/>
      <c r="K3958" s="823"/>
      <c r="L3958" s="823"/>
    </row>
    <row r="3959" spans="2:12" s="801" customFormat="1">
      <c r="B3959" s="823"/>
      <c r="C3959" s="823"/>
      <c r="D3959" s="823"/>
      <c r="E3959" s="823"/>
      <c r="F3959" s="823"/>
      <c r="G3959" s="823"/>
      <c r="H3959" s="823"/>
      <c r="I3959" s="823"/>
      <c r="J3959" s="823"/>
      <c r="K3959" s="823"/>
      <c r="L3959" s="823"/>
    </row>
    <row r="3960" spans="2:12" s="801" customFormat="1">
      <c r="B3960" s="823"/>
      <c r="C3960" s="823"/>
      <c r="D3960" s="823"/>
      <c r="E3960" s="823"/>
      <c r="F3960" s="823"/>
      <c r="G3960" s="823"/>
      <c r="H3960" s="823"/>
      <c r="I3960" s="823"/>
      <c r="J3960" s="823"/>
      <c r="K3960" s="823"/>
      <c r="L3960" s="823"/>
    </row>
    <row r="3961" spans="2:12" s="801" customFormat="1">
      <c r="B3961" s="823"/>
      <c r="C3961" s="823"/>
      <c r="D3961" s="823"/>
      <c r="E3961" s="823"/>
      <c r="F3961" s="823"/>
      <c r="G3961" s="823"/>
      <c r="H3961" s="823"/>
      <c r="I3961" s="823"/>
      <c r="J3961" s="823"/>
      <c r="K3961" s="823"/>
      <c r="L3961" s="823"/>
    </row>
    <row r="3962" spans="2:12" s="801" customFormat="1">
      <c r="B3962" s="823"/>
      <c r="C3962" s="823"/>
      <c r="D3962" s="823"/>
      <c r="E3962" s="823"/>
      <c r="F3962" s="823"/>
      <c r="G3962" s="823"/>
      <c r="H3962" s="823"/>
      <c r="I3962" s="823"/>
      <c r="J3962" s="823"/>
      <c r="K3962" s="823"/>
      <c r="L3962" s="823"/>
    </row>
    <row r="3963" spans="2:12" s="801" customFormat="1">
      <c r="B3963" s="823"/>
      <c r="C3963" s="823"/>
      <c r="D3963" s="823"/>
      <c r="E3963" s="823"/>
      <c r="F3963" s="823"/>
      <c r="G3963" s="823"/>
      <c r="H3963" s="823"/>
      <c r="I3963" s="823"/>
      <c r="J3963" s="823"/>
      <c r="K3963" s="823"/>
      <c r="L3963" s="823"/>
    </row>
    <row r="3964" spans="2:12" s="801" customFormat="1">
      <c r="B3964" s="823"/>
      <c r="C3964" s="823"/>
      <c r="D3964" s="823"/>
      <c r="E3964" s="823"/>
      <c r="F3964" s="823"/>
      <c r="G3964" s="823"/>
      <c r="H3964" s="823"/>
      <c r="I3964" s="823"/>
      <c r="J3964" s="823"/>
      <c r="K3964" s="823"/>
      <c r="L3964" s="823"/>
    </row>
    <row r="3965" spans="2:12" s="801" customFormat="1">
      <c r="B3965" s="823"/>
      <c r="C3965" s="823"/>
      <c r="D3965" s="823"/>
      <c r="E3965" s="823"/>
      <c r="F3965" s="823"/>
      <c r="G3965" s="823"/>
      <c r="H3965" s="823"/>
      <c r="I3965" s="823"/>
      <c r="J3965" s="823"/>
      <c r="K3965" s="823"/>
      <c r="L3965" s="823"/>
    </row>
    <row r="3966" spans="2:12" s="801" customFormat="1">
      <c r="B3966" s="823"/>
      <c r="C3966" s="823"/>
      <c r="D3966" s="823"/>
      <c r="E3966" s="823"/>
      <c r="F3966" s="823"/>
      <c r="G3966" s="823"/>
      <c r="H3966" s="823"/>
      <c r="I3966" s="823"/>
      <c r="J3966" s="823"/>
      <c r="K3966" s="823"/>
      <c r="L3966" s="823"/>
    </row>
    <row r="3967" spans="2:12" s="801" customFormat="1">
      <c r="B3967" s="823"/>
      <c r="C3967" s="823"/>
      <c r="D3967" s="823"/>
      <c r="E3967" s="823"/>
      <c r="F3967" s="823"/>
      <c r="G3967" s="823"/>
      <c r="H3967" s="823"/>
      <c r="I3967" s="823"/>
      <c r="J3967" s="823"/>
      <c r="K3967" s="823"/>
      <c r="L3967" s="823"/>
    </row>
    <row r="3968" spans="2:12" s="801" customFormat="1">
      <c r="B3968" s="823"/>
      <c r="C3968" s="823"/>
      <c r="D3968" s="823"/>
      <c r="E3968" s="823"/>
      <c r="F3968" s="823"/>
      <c r="G3968" s="823"/>
      <c r="H3968" s="823"/>
      <c r="I3968" s="823"/>
      <c r="J3968" s="823"/>
      <c r="K3968" s="823"/>
      <c r="L3968" s="823"/>
    </row>
    <row r="3969" spans="2:12" s="801" customFormat="1">
      <c r="B3969" s="823"/>
      <c r="C3969" s="823"/>
      <c r="D3969" s="823"/>
      <c r="E3969" s="823"/>
      <c r="F3969" s="823"/>
      <c r="G3969" s="823"/>
      <c r="H3969" s="823"/>
      <c r="I3969" s="823"/>
      <c r="J3969" s="823"/>
      <c r="K3969" s="823"/>
      <c r="L3969" s="823"/>
    </row>
    <row r="3970" spans="2:12" s="801" customFormat="1">
      <c r="B3970" s="823"/>
      <c r="C3970" s="823"/>
      <c r="D3970" s="823"/>
      <c r="E3970" s="823"/>
      <c r="F3970" s="823"/>
      <c r="G3970" s="823"/>
      <c r="H3970" s="823"/>
      <c r="I3970" s="823"/>
      <c r="J3970" s="823"/>
      <c r="K3970" s="823"/>
      <c r="L3970" s="823"/>
    </row>
    <row r="3971" spans="2:12" s="801" customFormat="1">
      <c r="B3971" s="823"/>
      <c r="C3971" s="823"/>
      <c r="D3971" s="823"/>
      <c r="E3971" s="823"/>
      <c r="F3971" s="823"/>
      <c r="G3971" s="823"/>
      <c r="H3971" s="823"/>
      <c r="I3971" s="823"/>
      <c r="J3971" s="823"/>
      <c r="K3971" s="823"/>
      <c r="L3971" s="823"/>
    </row>
    <row r="3972" spans="2:12" s="801" customFormat="1">
      <c r="B3972" s="823"/>
      <c r="C3972" s="823"/>
      <c r="D3972" s="823"/>
      <c r="E3972" s="823"/>
      <c r="F3972" s="823"/>
      <c r="G3972" s="823"/>
      <c r="H3972" s="823"/>
      <c r="I3972" s="823"/>
      <c r="J3972" s="823"/>
      <c r="K3972" s="823"/>
      <c r="L3972" s="823"/>
    </row>
    <row r="3973" spans="2:12" s="801" customFormat="1">
      <c r="B3973" s="823"/>
      <c r="C3973" s="823"/>
      <c r="D3973" s="823"/>
      <c r="E3973" s="823"/>
      <c r="F3973" s="823"/>
      <c r="G3973" s="823"/>
      <c r="H3973" s="823"/>
      <c r="I3973" s="823"/>
      <c r="J3973" s="823"/>
      <c r="K3973" s="823"/>
      <c r="L3973" s="823"/>
    </row>
    <row r="3974" spans="2:12" s="801" customFormat="1">
      <c r="B3974" s="823"/>
      <c r="C3974" s="823"/>
      <c r="D3974" s="823"/>
      <c r="E3974" s="823"/>
      <c r="F3974" s="823"/>
      <c r="G3974" s="823"/>
      <c r="H3974" s="823"/>
      <c r="I3974" s="823"/>
      <c r="J3974" s="823"/>
      <c r="K3974" s="823"/>
      <c r="L3974" s="823"/>
    </row>
    <row r="3975" spans="2:12" s="801" customFormat="1">
      <c r="B3975" s="823"/>
      <c r="C3975" s="823"/>
      <c r="D3975" s="823"/>
      <c r="E3975" s="823"/>
      <c r="F3975" s="823"/>
      <c r="G3975" s="823"/>
      <c r="H3975" s="823"/>
      <c r="I3975" s="823"/>
      <c r="J3975" s="823"/>
      <c r="K3975" s="823"/>
      <c r="L3975" s="823"/>
    </row>
    <row r="3976" spans="2:12" s="801" customFormat="1">
      <c r="B3976" s="823"/>
      <c r="C3976" s="823"/>
      <c r="D3976" s="823"/>
      <c r="E3976" s="823"/>
      <c r="F3976" s="823"/>
      <c r="G3976" s="823"/>
      <c r="H3976" s="823"/>
      <c r="I3976" s="823"/>
      <c r="J3976" s="823"/>
      <c r="K3976" s="823"/>
      <c r="L3976" s="823"/>
    </row>
    <row r="3977" spans="2:12" s="801" customFormat="1">
      <c r="B3977" s="823"/>
      <c r="C3977" s="823"/>
      <c r="D3977" s="823"/>
      <c r="E3977" s="823"/>
      <c r="F3977" s="823"/>
      <c r="G3977" s="823"/>
      <c r="H3977" s="823"/>
      <c r="I3977" s="823"/>
      <c r="J3977" s="823"/>
      <c r="K3977" s="823"/>
      <c r="L3977" s="823"/>
    </row>
    <row r="3978" spans="2:12" s="801" customFormat="1">
      <c r="B3978" s="823"/>
      <c r="C3978" s="823"/>
      <c r="D3978" s="823"/>
      <c r="E3978" s="823"/>
      <c r="F3978" s="823"/>
      <c r="G3978" s="823"/>
      <c r="H3978" s="823"/>
      <c r="I3978" s="823"/>
      <c r="J3978" s="823"/>
      <c r="K3978" s="823"/>
      <c r="L3978" s="823"/>
    </row>
    <row r="3979" spans="2:12" s="801" customFormat="1">
      <c r="B3979" s="823"/>
      <c r="C3979" s="823"/>
      <c r="D3979" s="823"/>
      <c r="E3979" s="823"/>
      <c r="F3979" s="823"/>
      <c r="G3979" s="823"/>
      <c r="H3979" s="823"/>
      <c r="I3979" s="823"/>
      <c r="J3979" s="823"/>
      <c r="K3979" s="823"/>
      <c r="L3979" s="823"/>
    </row>
    <row r="3980" spans="2:12" s="801" customFormat="1">
      <c r="B3980" s="823"/>
      <c r="C3980" s="823"/>
      <c r="D3980" s="823"/>
      <c r="E3980" s="823"/>
      <c r="F3980" s="823"/>
      <c r="G3980" s="823"/>
      <c r="H3980" s="823"/>
      <c r="I3980" s="823"/>
      <c r="J3980" s="823"/>
      <c r="K3980" s="823"/>
      <c r="L3980" s="823"/>
    </row>
    <row r="3981" spans="2:12" s="801" customFormat="1">
      <c r="B3981" s="823"/>
      <c r="C3981" s="823"/>
      <c r="D3981" s="823"/>
      <c r="E3981" s="823"/>
      <c r="F3981" s="823"/>
      <c r="G3981" s="823"/>
      <c r="H3981" s="823"/>
      <c r="I3981" s="823"/>
      <c r="J3981" s="823"/>
      <c r="K3981" s="823"/>
      <c r="L3981" s="823"/>
    </row>
    <row r="3982" spans="2:12" s="801" customFormat="1">
      <c r="B3982" s="823"/>
      <c r="C3982" s="823"/>
      <c r="D3982" s="823"/>
      <c r="E3982" s="823"/>
      <c r="F3982" s="823"/>
      <c r="G3982" s="823"/>
      <c r="H3982" s="823"/>
      <c r="I3982" s="823"/>
      <c r="J3982" s="823"/>
      <c r="K3982" s="823"/>
      <c r="L3982" s="823"/>
    </row>
    <row r="3983" spans="2:12" s="801" customFormat="1">
      <c r="B3983" s="823"/>
      <c r="C3983" s="823"/>
      <c r="D3983" s="823"/>
      <c r="E3983" s="823"/>
      <c r="F3983" s="823"/>
      <c r="G3983" s="823"/>
      <c r="H3983" s="823"/>
      <c r="I3983" s="823"/>
      <c r="J3983" s="823"/>
      <c r="K3983" s="823"/>
      <c r="L3983" s="823"/>
    </row>
    <row r="3984" spans="2:12" s="801" customFormat="1">
      <c r="B3984" s="823"/>
      <c r="C3984" s="823"/>
      <c r="D3984" s="823"/>
      <c r="E3984" s="823"/>
      <c r="F3984" s="823"/>
      <c r="G3984" s="823"/>
      <c r="H3984" s="823"/>
      <c r="I3984" s="823"/>
      <c r="J3984" s="823"/>
      <c r="K3984" s="823"/>
      <c r="L3984" s="823"/>
    </row>
    <row r="3985" spans="2:12" s="801" customFormat="1">
      <c r="B3985" s="823"/>
      <c r="C3985" s="823"/>
      <c r="D3985" s="823"/>
      <c r="E3985" s="823"/>
      <c r="F3985" s="823"/>
      <c r="G3985" s="823"/>
      <c r="H3985" s="823"/>
      <c r="I3985" s="823"/>
      <c r="J3985" s="823"/>
      <c r="K3985" s="823"/>
      <c r="L3985" s="823"/>
    </row>
    <row r="3986" spans="2:12" s="801" customFormat="1">
      <c r="B3986" s="823"/>
      <c r="C3986" s="823"/>
      <c r="D3986" s="823"/>
      <c r="E3986" s="823"/>
      <c r="F3986" s="823"/>
      <c r="G3986" s="823"/>
      <c r="H3986" s="823"/>
      <c r="I3986" s="823"/>
      <c r="J3986" s="823"/>
      <c r="K3986" s="823"/>
      <c r="L3986" s="823"/>
    </row>
    <row r="3987" spans="2:12" s="801" customFormat="1">
      <c r="B3987" s="823"/>
      <c r="C3987" s="823"/>
      <c r="D3987" s="823"/>
      <c r="E3987" s="823"/>
      <c r="F3987" s="823"/>
      <c r="G3987" s="823"/>
      <c r="H3987" s="823"/>
      <c r="I3987" s="823"/>
      <c r="J3987" s="823"/>
      <c r="K3987" s="823"/>
      <c r="L3987" s="823"/>
    </row>
    <row r="3988" spans="2:12" s="801" customFormat="1">
      <c r="B3988" s="823"/>
      <c r="C3988" s="823"/>
      <c r="D3988" s="823"/>
      <c r="E3988" s="823"/>
      <c r="F3988" s="823"/>
      <c r="G3988" s="823"/>
      <c r="H3988" s="823"/>
      <c r="I3988" s="823"/>
      <c r="J3988" s="823"/>
      <c r="K3988" s="823"/>
      <c r="L3988" s="823"/>
    </row>
    <row r="3989" spans="2:12" s="801" customFormat="1">
      <c r="B3989" s="823"/>
      <c r="C3989" s="823"/>
      <c r="D3989" s="823"/>
      <c r="E3989" s="823"/>
      <c r="F3989" s="823"/>
      <c r="G3989" s="823"/>
      <c r="H3989" s="823"/>
      <c r="I3989" s="823"/>
      <c r="J3989" s="823"/>
      <c r="K3989" s="823"/>
      <c r="L3989" s="823"/>
    </row>
    <row r="3990" spans="2:12" s="801" customFormat="1">
      <c r="B3990" s="823"/>
      <c r="C3990" s="823"/>
      <c r="D3990" s="823"/>
      <c r="E3990" s="823"/>
      <c r="F3990" s="823"/>
      <c r="G3990" s="823"/>
      <c r="H3990" s="823"/>
      <c r="I3990" s="823"/>
      <c r="J3990" s="823"/>
      <c r="K3990" s="823"/>
      <c r="L3990" s="823"/>
    </row>
    <row r="3991" spans="2:12" s="801" customFormat="1">
      <c r="B3991" s="823"/>
      <c r="C3991" s="823"/>
      <c r="D3991" s="823"/>
      <c r="E3991" s="823"/>
      <c r="F3991" s="823"/>
      <c r="G3991" s="823"/>
      <c r="H3991" s="823"/>
      <c r="I3991" s="823"/>
      <c r="J3991" s="823"/>
      <c r="K3991" s="823"/>
      <c r="L3991" s="823"/>
    </row>
    <row r="3992" spans="2:12" s="801" customFormat="1">
      <c r="B3992" s="823"/>
      <c r="C3992" s="823"/>
      <c r="D3992" s="823"/>
      <c r="E3992" s="823"/>
      <c r="F3992" s="823"/>
      <c r="G3992" s="823"/>
      <c r="H3992" s="823"/>
      <c r="I3992" s="823"/>
      <c r="J3992" s="823"/>
      <c r="K3992" s="823"/>
      <c r="L3992" s="823"/>
    </row>
    <row r="3993" spans="2:12" s="801" customFormat="1">
      <c r="B3993" s="823"/>
      <c r="C3993" s="823"/>
      <c r="D3993" s="823"/>
      <c r="E3993" s="823"/>
      <c r="F3993" s="823"/>
      <c r="G3993" s="823"/>
      <c r="H3993" s="823"/>
      <c r="I3993" s="823"/>
      <c r="J3993" s="823"/>
      <c r="K3993" s="823"/>
      <c r="L3993" s="823"/>
    </row>
    <row r="3994" spans="2:12" s="801" customFormat="1">
      <c r="B3994" s="823"/>
      <c r="C3994" s="823"/>
      <c r="D3994" s="823"/>
      <c r="E3994" s="823"/>
      <c r="F3994" s="823"/>
      <c r="G3994" s="823"/>
      <c r="H3994" s="823"/>
      <c r="I3994" s="823"/>
      <c r="J3994" s="823"/>
      <c r="K3994" s="823"/>
      <c r="L3994" s="823"/>
    </row>
    <row r="3995" spans="2:12" s="801" customFormat="1">
      <c r="B3995" s="823"/>
      <c r="C3995" s="823"/>
      <c r="D3995" s="823"/>
      <c r="E3995" s="823"/>
      <c r="F3995" s="823"/>
      <c r="G3995" s="823"/>
      <c r="H3995" s="823"/>
      <c r="I3995" s="823"/>
      <c r="J3995" s="823"/>
      <c r="K3995" s="823"/>
      <c r="L3995" s="823"/>
    </row>
    <row r="3996" spans="2:12" s="801" customFormat="1">
      <c r="B3996" s="823"/>
      <c r="C3996" s="823"/>
      <c r="D3996" s="823"/>
      <c r="E3996" s="823"/>
      <c r="F3996" s="823"/>
      <c r="G3996" s="823"/>
      <c r="H3996" s="823"/>
      <c r="I3996" s="823"/>
      <c r="J3996" s="823"/>
      <c r="K3996" s="823"/>
      <c r="L3996" s="823"/>
    </row>
    <row r="3997" spans="2:12" s="801" customFormat="1">
      <c r="B3997" s="823"/>
      <c r="C3997" s="823"/>
      <c r="D3997" s="823"/>
      <c r="E3997" s="823"/>
      <c r="F3997" s="823"/>
      <c r="G3997" s="823"/>
      <c r="H3997" s="823"/>
      <c r="I3997" s="823"/>
      <c r="J3997" s="823"/>
      <c r="K3997" s="823"/>
      <c r="L3997" s="823"/>
    </row>
    <row r="3998" spans="2:12" s="801" customFormat="1">
      <c r="B3998" s="823"/>
      <c r="C3998" s="823"/>
      <c r="D3998" s="823"/>
      <c r="E3998" s="823"/>
      <c r="F3998" s="823"/>
      <c r="G3998" s="823"/>
      <c r="H3998" s="823"/>
      <c r="I3998" s="823"/>
      <c r="J3998" s="823"/>
      <c r="K3998" s="823"/>
      <c r="L3998" s="823"/>
    </row>
    <row r="3999" spans="2:12" s="801" customFormat="1">
      <c r="B3999" s="823"/>
      <c r="C3999" s="823"/>
      <c r="D3999" s="823"/>
      <c r="E3999" s="823"/>
      <c r="F3999" s="823"/>
      <c r="G3999" s="823"/>
      <c r="H3999" s="823"/>
      <c r="I3999" s="823"/>
      <c r="J3999" s="823"/>
      <c r="K3999" s="823"/>
      <c r="L3999" s="823"/>
    </row>
    <row r="4000" spans="2:12" s="801" customFormat="1">
      <c r="B4000" s="823"/>
      <c r="C4000" s="823"/>
      <c r="D4000" s="823"/>
      <c r="E4000" s="823"/>
      <c r="F4000" s="823"/>
      <c r="G4000" s="823"/>
      <c r="H4000" s="823"/>
      <c r="I4000" s="823"/>
      <c r="J4000" s="823"/>
      <c r="K4000" s="823"/>
      <c r="L4000" s="823"/>
    </row>
    <row r="4001" spans="2:12" s="801" customFormat="1">
      <c r="B4001" s="823"/>
      <c r="C4001" s="823"/>
      <c r="D4001" s="823"/>
      <c r="E4001" s="823"/>
      <c r="F4001" s="823"/>
      <c r="G4001" s="823"/>
      <c r="H4001" s="823"/>
      <c r="I4001" s="823"/>
      <c r="J4001" s="823"/>
      <c r="K4001" s="823"/>
      <c r="L4001" s="823"/>
    </row>
    <row r="4002" spans="2:12" s="801" customFormat="1">
      <c r="B4002" s="823"/>
      <c r="C4002" s="823"/>
      <c r="D4002" s="823"/>
      <c r="E4002" s="823"/>
      <c r="F4002" s="823"/>
      <c r="G4002" s="823"/>
      <c r="H4002" s="823"/>
      <c r="I4002" s="823"/>
      <c r="J4002" s="823"/>
      <c r="K4002" s="823"/>
      <c r="L4002" s="823"/>
    </row>
    <row r="4003" spans="2:12" s="801" customFormat="1">
      <c r="B4003" s="823"/>
      <c r="C4003" s="823"/>
      <c r="D4003" s="823"/>
      <c r="E4003" s="823"/>
      <c r="F4003" s="823"/>
      <c r="G4003" s="823"/>
      <c r="H4003" s="823"/>
      <c r="I4003" s="823"/>
      <c r="J4003" s="823"/>
      <c r="K4003" s="823"/>
      <c r="L4003" s="823"/>
    </row>
    <row r="4004" spans="2:12" s="801" customFormat="1">
      <c r="B4004" s="823"/>
      <c r="C4004" s="823"/>
      <c r="D4004" s="823"/>
      <c r="E4004" s="823"/>
      <c r="F4004" s="823"/>
      <c r="G4004" s="823"/>
      <c r="H4004" s="823"/>
      <c r="I4004" s="823"/>
      <c r="J4004" s="823"/>
      <c r="K4004" s="823"/>
      <c r="L4004" s="823"/>
    </row>
    <row r="4005" spans="2:12" s="801" customFormat="1">
      <c r="B4005" s="823"/>
      <c r="C4005" s="823"/>
      <c r="D4005" s="823"/>
      <c r="E4005" s="823"/>
      <c r="F4005" s="823"/>
      <c r="G4005" s="823"/>
      <c r="H4005" s="823"/>
      <c r="I4005" s="823"/>
      <c r="J4005" s="823"/>
      <c r="K4005" s="823"/>
      <c r="L4005" s="823"/>
    </row>
    <row r="4006" spans="2:12" s="801" customFormat="1">
      <c r="B4006" s="823"/>
      <c r="C4006" s="823"/>
      <c r="D4006" s="823"/>
      <c r="E4006" s="823"/>
      <c r="F4006" s="823"/>
      <c r="G4006" s="823"/>
      <c r="H4006" s="823"/>
      <c r="I4006" s="823"/>
      <c r="J4006" s="823"/>
      <c r="K4006" s="823"/>
      <c r="L4006" s="823"/>
    </row>
    <row r="4007" spans="2:12" s="801" customFormat="1">
      <c r="B4007" s="823"/>
      <c r="C4007" s="823"/>
      <c r="D4007" s="823"/>
      <c r="E4007" s="823"/>
      <c r="F4007" s="823"/>
      <c r="G4007" s="823"/>
      <c r="H4007" s="823"/>
      <c r="I4007" s="823"/>
      <c r="J4007" s="823"/>
      <c r="K4007" s="823"/>
      <c r="L4007" s="823"/>
    </row>
    <row r="4008" spans="2:12" s="801" customFormat="1">
      <c r="B4008" s="823"/>
      <c r="C4008" s="823"/>
      <c r="D4008" s="823"/>
      <c r="E4008" s="823"/>
      <c r="F4008" s="823"/>
      <c r="G4008" s="823"/>
      <c r="H4008" s="823"/>
      <c r="I4008" s="823"/>
      <c r="J4008" s="823"/>
      <c r="K4008" s="823"/>
      <c r="L4008" s="823"/>
    </row>
    <row r="4009" spans="2:12" s="801" customFormat="1">
      <c r="B4009" s="823"/>
      <c r="C4009" s="823"/>
      <c r="D4009" s="823"/>
      <c r="E4009" s="823"/>
      <c r="F4009" s="823"/>
      <c r="G4009" s="823"/>
      <c r="H4009" s="823"/>
      <c r="I4009" s="823"/>
      <c r="J4009" s="823"/>
      <c r="K4009" s="823"/>
      <c r="L4009" s="823"/>
    </row>
    <row r="4010" spans="2:12" s="801" customFormat="1">
      <c r="B4010" s="823"/>
      <c r="C4010" s="823"/>
      <c r="D4010" s="823"/>
      <c r="E4010" s="823"/>
      <c r="F4010" s="823"/>
      <c r="G4010" s="823"/>
      <c r="H4010" s="823"/>
      <c r="I4010" s="823"/>
      <c r="J4010" s="823"/>
      <c r="K4010" s="823"/>
      <c r="L4010" s="823"/>
    </row>
    <row r="4011" spans="2:12" s="801" customFormat="1">
      <c r="B4011" s="823"/>
      <c r="C4011" s="823"/>
      <c r="D4011" s="823"/>
      <c r="E4011" s="823"/>
      <c r="F4011" s="823"/>
      <c r="G4011" s="823"/>
      <c r="H4011" s="823"/>
      <c r="I4011" s="823"/>
      <c r="J4011" s="823"/>
      <c r="K4011" s="823"/>
      <c r="L4011" s="823"/>
    </row>
    <row r="4012" spans="2:12" s="801" customFormat="1">
      <c r="B4012" s="823"/>
      <c r="C4012" s="823"/>
      <c r="D4012" s="823"/>
      <c r="E4012" s="823"/>
      <c r="F4012" s="823"/>
      <c r="G4012" s="823"/>
      <c r="H4012" s="823"/>
      <c r="I4012" s="823"/>
      <c r="J4012" s="823"/>
      <c r="K4012" s="823"/>
      <c r="L4012" s="823"/>
    </row>
    <row r="4013" spans="2:12" s="801" customFormat="1">
      <c r="B4013" s="823"/>
      <c r="C4013" s="823"/>
      <c r="D4013" s="823"/>
      <c r="E4013" s="823"/>
      <c r="F4013" s="823"/>
      <c r="G4013" s="823"/>
      <c r="H4013" s="823"/>
      <c r="I4013" s="823"/>
      <c r="J4013" s="823"/>
      <c r="K4013" s="823"/>
      <c r="L4013" s="823"/>
    </row>
    <row r="4014" spans="2:12" s="801" customFormat="1">
      <c r="B4014" s="823"/>
      <c r="C4014" s="823"/>
      <c r="D4014" s="823"/>
      <c r="E4014" s="823"/>
      <c r="F4014" s="823"/>
      <c r="G4014" s="823"/>
      <c r="H4014" s="823"/>
      <c r="I4014" s="823"/>
      <c r="J4014" s="823"/>
      <c r="K4014" s="823"/>
      <c r="L4014" s="823"/>
    </row>
    <row r="4015" spans="2:12" s="801" customFormat="1">
      <c r="B4015" s="823"/>
      <c r="C4015" s="823"/>
      <c r="D4015" s="823"/>
      <c r="E4015" s="823"/>
      <c r="F4015" s="823"/>
      <c r="G4015" s="823"/>
      <c r="H4015" s="823"/>
      <c r="I4015" s="823"/>
      <c r="J4015" s="823"/>
      <c r="K4015" s="823"/>
      <c r="L4015" s="823"/>
    </row>
    <row r="4016" spans="2:12" s="801" customFormat="1">
      <c r="B4016" s="823"/>
      <c r="C4016" s="823"/>
      <c r="D4016" s="823"/>
      <c r="E4016" s="823"/>
      <c r="F4016" s="823"/>
      <c r="G4016" s="823"/>
      <c r="H4016" s="823"/>
      <c r="I4016" s="823"/>
      <c r="J4016" s="823"/>
      <c r="K4016" s="823"/>
      <c r="L4016" s="823"/>
    </row>
    <row r="4017" spans="2:12" s="801" customFormat="1">
      <c r="B4017" s="823"/>
      <c r="C4017" s="823"/>
      <c r="D4017" s="823"/>
      <c r="E4017" s="823"/>
      <c r="F4017" s="823"/>
      <c r="G4017" s="823"/>
      <c r="H4017" s="823"/>
      <c r="I4017" s="823"/>
      <c r="J4017" s="823"/>
      <c r="K4017" s="823"/>
      <c r="L4017" s="823"/>
    </row>
    <row r="4018" spans="2:12" s="801" customFormat="1">
      <c r="B4018" s="823"/>
      <c r="C4018" s="823"/>
      <c r="D4018" s="823"/>
      <c r="E4018" s="823"/>
      <c r="F4018" s="823"/>
      <c r="G4018" s="823"/>
      <c r="H4018" s="823"/>
      <c r="I4018" s="823"/>
      <c r="J4018" s="823"/>
      <c r="K4018" s="823"/>
      <c r="L4018" s="823"/>
    </row>
    <row r="4019" spans="2:12" s="801" customFormat="1">
      <c r="B4019" s="823"/>
      <c r="C4019" s="823"/>
      <c r="D4019" s="823"/>
      <c r="E4019" s="823"/>
      <c r="F4019" s="823"/>
      <c r="G4019" s="823"/>
      <c r="H4019" s="823"/>
      <c r="I4019" s="823"/>
      <c r="J4019" s="823"/>
      <c r="K4019" s="823"/>
      <c r="L4019" s="823"/>
    </row>
    <row r="4020" spans="2:12" s="801" customFormat="1">
      <c r="B4020" s="823"/>
      <c r="C4020" s="823"/>
      <c r="D4020" s="823"/>
      <c r="E4020" s="823"/>
      <c r="F4020" s="823"/>
      <c r="G4020" s="823"/>
      <c r="H4020" s="823"/>
      <c r="I4020" s="823"/>
      <c r="J4020" s="823"/>
      <c r="K4020" s="823"/>
      <c r="L4020" s="823"/>
    </row>
    <row r="4021" spans="2:12" s="801" customFormat="1">
      <c r="B4021" s="823"/>
      <c r="C4021" s="823"/>
      <c r="D4021" s="823"/>
      <c r="E4021" s="823"/>
      <c r="F4021" s="823"/>
      <c r="G4021" s="823"/>
      <c r="H4021" s="823"/>
      <c r="I4021" s="823"/>
      <c r="J4021" s="823"/>
      <c r="K4021" s="823"/>
      <c r="L4021" s="823"/>
    </row>
    <row r="4022" spans="2:12" s="801" customFormat="1">
      <c r="B4022" s="823"/>
      <c r="C4022" s="823"/>
      <c r="D4022" s="823"/>
      <c r="E4022" s="823"/>
      <c r="F4022" s="823"/>
      <c r="G4022" s="823"/>
      <c r="H4022" s="823"/>
      <c r="I4022" s="823"/>
      <c r="J4022" s="823"/>
      <c r="K4022" s="823"/>
      <c r="L4022" s="823"/>
    </row>
    <row r="4023" spans="2:12" s="801" customFormat="1">
      <c r="B4023" s="823"/>
      <c r="C4023" s="823"/>
      <c r="D4023" s="823"/>
      <c r="E4023" s="823"/>
      <c r="F4023" s="823"/>
      <c r="G4023" s="823"/>
      <c r="H4023" s="823"/>
      <c r="I4023" s="823"/>
      <c r="J4023" s="823"/>
      <c r="K4023" s="823"/>
      <c r="L4023" s="823"/>
    </row>
    <row r="4024" spans="2:12" s="801" customFormat="1">
      <c r="B4024" s="823"/>
      <c r="C4024" s="823"/>
      <c r="D4024" s="823"/>
      <c r="E4024" s="823"/>
      <c r="F4024" s="823"/>
      <c r="G4024" s="823"/>
      <c r="H4024" s="823"/>
      <c r="I4024" s="823"/>
      <c r="J4024" s="823"/>
      <c r="K4024" s="823"/>
      <c r="L4024" s="823"/>
    </row>
    <row r="4025" spans="2:12" s="801" customFormat="1">
      <c r="B4025" s="823"/>
      <c r="C4025" s="823"/>
      <c r="D4025" s="823"/>
      <c r="E4025" s="823"/>
      <c r="F4025" s="823"/>
      <c r="G4025" s="823"/>
      <c r="H4025" s="823"/>
      <c r="I4025" s="823"/>
      <c r="J4025" s="823"/>
      <c r="K4025" s="823"/>
      <c r="L4025" s="823"/>
    </row>
    <row r="4026" spans="2:12" s="801" customFormat="1">
      <c r="B4026" s="823"/>
      <c r="C4026" s="823"/>
      <c r="D4026" s="823"/>
      <c r="E4026" s="823"/>
      <c r="F4026" s="823"/>
      <c r="G4026" s="823"/>
      <c r="H4026" s="823"/>
      <c r="I4026" s="823"/>
      <c r="J4026" s="823"/>
      <c r="K4026" s="823"/>
      <c r="L4026" s="823"/>
    </row>
    <row r="4027" spans="2:12" s="801" customFormat="1">
      <c r="B4027" s="823"/>
      <c r="C4027" s="823"/>
      <c r="D4027" s="823"/>
      <c r="E4027" s="823"/>
      <c r="F4027" s="823"/>
      <c r="G4027" s="823"/>
      <c r="H4027" s="823"/>
      <c r="I4027" s="823"/>
      <c r="J4027" s="823"/>
      <c r="K4027" s="823"/>
      <c r="L4027" s="823"/>
    </row>
    <row r="4028" spans="2:12" s="801" customFormat="1">
      <c r="B4028" s="823"/>
      <c r="C4028" s="823"/>
      <c r="D4028" s="823"/>
      <c r="E4028" s="823"/>
      <c r="F4028" s="823"/>
      <c r="G4028" s="823"/>
      <c r="H4028" s="823"/>
      <c r="I4028" s="823"/>
      <c r="J4028" s="823"/>
      <c r="K4028" s="823"/>
      <c r="L4028" s="823"/>
    </row>
    <row r="4029" spans="2:12" s="801" customFormat="1">
      <c r="B4029" s="823"/>
      <c r="C4029" s="823"/>
      <c r="D4029" s="823"/>
      <c r="E4029" s="823"/>
      <c r="F4029" s="823"/>
      <c r="G4029" s="823"/>
      <c r="H4029" s="823"/>
      <c r="I4029" s="823"/>
      <c r="J4029" s="823"/>
      <c r="K4029" s="823"/>
      <c r="L4029" s="823"/>
    </row>
    <row r="4030" spans="2:12" s="801" customFormat="1">
      <c r="B4030" s="823"/>
      <c r="C4030" s="823"/>
      <c r="D4030" s="823"/>
      <c r="E4030" s="823"/>
      <c r="F4030" s="823"/>
      <c r="G4030" s="823"/>
      <c r="H4030" s="823"/>
      <c r="I4030" s="823"/>
      <c r="J4030" s="823"/>
      <c r="K4030" s="823"/>
      <c r="L4030" s="823"/>
    </row>
    <row r="4031" spans="2:12" s="801" customFormat="1">
      <c r="B4031" s="823"/>
      <c r="C4031" s="823"/>
      <c r="D4031" s="823"/>
      <c r="E4031" s="823"/>
      <c r="F4031" s="823"/>
      <c r="G4031" s="823"/>
      <c r="H4031" s="823"/>
      <c r="I4031" s="823"/>
      <c r="J4031" s="823"/>
      <c r="K4031" s="823"/>
      <c r="L4031" s="823"/>
    </row>
    <row r="4032" spans="2:12" s="801" customFormat="1">
      <c r="B4032" s="823"/>
      <c r="C4032" s="823"/>
      <c r="D4032" s="823"/>
      <c r="E4032" s="823"/>
      <c r="F4032" s="823"/>
      <c r="G4032" s="823"/>
      <c r="H4032" s="823"/>
      <c r="I4032" s="823"/>
      <c r="J4032" s="823"/>
      <c r="K4032" s="823"/>
      <c r="L4032" s="823"/>
    </row>
    <row r="4033" spans="2:12" s="801" customFormat="1">
      <c r="B4033" s="823"/>
      <c r="C4033" s="823"/>
      <c r="D4033" s="823"/>
      <c r="E4033" s="823"/>
      <c r="F4033" s="823"/>
      <c r="G4033" s="823"/>
      <c r="H4033" s="823"/>
      <c r="I4033" s="823"/>
      <c r="J4033" s="823"/>
      <c r="K4033" s="823"/>
      <c r="L4033" s="823"/>
    </row>
    <row r="4034" spans="2:12" s="801" customFormat="1">
      <c r="B4034" s="823"/>
      <c r="C4034" s="823"/>
      <c r="D4034" s="823"/>
      <c r="E4034" s="823"/>
      <c r="F4034" s="823"/>
      <c r="G4034" s="823"/>
      <c r="H4034" s="823"/>
      <c r="I4034" s="823"/>
      <c r="J4034" s="823"/>
      <c r="K4034" s="823"/>
      <c r="L4034" s="823"/>
    </row>
    <row r="4035" spans="2:12" s="801" customFormat="1">
      <c r="B4035" s="823"/>
      <c r="C4035" s="823"/>
      <c r="D4035" s="823"/>
      <c r="E4035" s="823"/>
      <c r="F4035" s="823"/>
      <c r="G4035" s="823"/>
      <c r="H4035" s="823"/>
      <c r="I4035" s="823"/>
      <c r="J4035" s="823"/>
      <c r="K4035" s="823"/>
      <c r="L4035" s="823"/>
    </row>
    <row r="4036" spans="2:12" s="801" customFormat="1">
      <c r="B4036" s="823"/>
      <c r="C4036" s="823"/>
      <c r="D4036" s="823"/>
      <c r="E4036" s="823"/>
      <c r="F4036" s="823"/>
      <c r="G4036" s="823"/>
      <c r="H4036" s="823"/>
      <c r="I4036" s="823"/>
      <c r="J4036" s="823"/>
      <c r="K4036" s="823"/>
      <c r="L4036" s="823"/>
    </row>
    <row r="4037" spans="2:12" s="801" customFormat="1">
      <c r="B4037" s="823"/>
      <c r="C4037" s="823"/>
      <c r="D4037" s="823"/>
      <c r="E4037" s="823"/>
      <c r="F4037" s="823"/>
      <c r="G4037" s="823"/>
      <c r="H4037" s="823"/>
      <c r="I4037" s="823"/>
      <c r="J4037" s="823"/>
      <c r="K4037" s="823"/>
      <c r="L4037" s="823"/>
    </row>
    <row r="4038" spans="2:12" s="801" customFormat="1">
      <c r="B4038" s="823"/>
      <c r="C4038" s="823"/>
      <c r="D4038" s="823"/>
      <c r="E4038" s="823"/>
      <c r="F4038" s="823"/>
      <c r="G4038" s="823"/>
      <c r="H4038" s="823"/>
      <c r="I4038" s="823"/>
      <c r="J4038" s="823"/>
      <c r="K4038" s="823"/>
      <c r="L4038" s="823"/>
    </row>
    <row r="4039" spans="2:12" s="801" customFormat="1">
      <c r="B4039" s="823"/>
      <c r="C4039" s="823"/>
      <c r="D4039" s="823"/>
      <c r="E4039" s="823"/>
      <c r="F4039" s="823"/>
      <c r="G4039" s="823"/>
      <c r="H4039" s="823"/>
      <c r="I4039" s="823"/>
      <c r="J4039" s="823"/>
      <c r="K4039" s="823"/>
      <c r="L4039" s="823"/>
    </row>
    <row r="4040" spans="2:12" s="801" customFormat="1">
      <c r="B4040" s="823"/>
      <c r="C4040" s="823"/>
      <c r="D4040" s="823"/>
      <c r="E4040" s="823"/>
      <c r="F4040" s="823"/>
      <c r="G4040" s="823"/>
      <c r="H4040" s="823"/>
      <c r="I4040" s="823"/>
      <c r="J4040" s="823"/>
      <c r="K4040" s="823"/>
      <c r="L4040" s="823"/>
    </row>
    <row r="4041" spans="2:12" s="801" customFormat="1">
      <c r="B4041" s="823"/>
      <c r="C4041" s="823"/>
      <c r="D4041" s="823"/>
      <c r="E4041" s="823"/>
      <c r="F4041" s="823"/>
      <c r="G4041" s="823"/>
      <c r="H4041" s="823"/>
      <c r="I4041" s="823"/>
      <c r="J4041" s="823"/>
      <c r="K4041" s="823"/>
      <c r="L4041" s="823"/>
    </row>
    <row r="4042" spans="2:12" s="801" customFormat="1">
      <c r="B4042" s="823"/>
      <c r="C4042" s="823"/>
      <c r="D4042" s="823"/>
      <c r="E4042" s="823"/>
      <c r="F4042" s="823"/>
      <c r="G4042" s="823"/>
      <c r="H4042" s="823"/>
      <c r="I4042" s="823"/>
      <c r="J4042" s="823"/>
      <c r="K4042" s="823"/>
      <c r="L4042" s="823"/>
    </row>
    <row r="4043" spans="2:12" s="801" customFormat="1">
      <c r="B4043" s="823"/>
      <c r="C4043" s="823"/>
      <c r="D4043" s="823"/>
      <c r="E4043" s="823"/>
      <c r="F4043" s="823"/>
      <c r="G4043" s="823"/>
      <c r="H4043" s="823"/>
      <c r="I4043" s="823"/>
      <c r="J4043" s="823"/>
      <c r="K4043" s="823"/>
      <c r="L4043" s="823"/>
    </row>
    <row r="4044" spans="2:12" s="801" customFormat="1">
      <c r="B4044" s="823"/>
      <c r="C4044" s="823"/>
      <c r="D4044" s="823"/>
      <c r="E4044" s="823"/>
      <c r="F4044" s="823"/>
      <c r="G4044" s="823"/>
      <c r="H4044" s="823"/>
      <c r="I4044" s="823"/>
      <c r="J4044" s="823"/>
      <c r="K4044" s="823"/>
      <c r="L4044" s="823"/>
    </row>
    <row r="4045" spans="2:12" s="801" customFormat="1">
      <c r="B4045" s="823"/>
      <c r="C4045" s="823"/>
      <c r="D4045" s="823"/>
      <c r="E4045" s="823"/>
      <c r="F4045" s="823"/>
      <c r="G4045" s="823"/>
      <c r="H4045" s="823"/>
      <c r="I4045" s="823"/>
      <c r="J4045" s="823"/>
      <c r="K4045" s="823"/>
      <c r="L4045" s="823"/>
    </row>
    <row r="4046" spans="2:12" s="801" customFormat="1">
      <c r="B4046" s="823"/>
      <c r="C4046" s="823"/>
      <c r="D4046" s="823"/>
      <c r="E4046" s="823"/>
      <c r="F4046" s="823"/>
      <c r="G4046" s="823"/>
      <c r="H4046" s="823"/>
      <c r="I4046" s="823"/>
      <c r="J4046" s="823"/>
      <c r="K4046" s="823"/>
      <c r="L4046" s="823"/>
    </row>
    <row r="4047" spans="2:12" s="801" customFormat="1">
      <c r="B4047" s="823"/>
      <c r="C4047" s="823"/>
      <c r="D4047" s="823"/>
      <c r="E4047" s="823"/>
      <c r="F4047" s="823"/>
      <c r="G4047" s="823"/>
      <c r="H4047" s="823"/>
      <c r="I4047" s="823"/>
      <c r="J4047" s="823"/>
      <c r="K4047" s="823"/>
      <c r="L4047" s="823"/>
    </row>
    <row r="4048" spans="2:12" s="801" customFormat="1">
      <c r="B4048" s="823"/>
      <c r="C4048" s="823"/>
      <c r="D4048" s="823"/>
      <c r="E4048" s="823"/>
      <c r="F4048" s="823"/>
      <c r="G4048" s="823"/>
      <c r="H4048" s="823"/>
      <c r="I4048" s="823"/>
      <c r="J4048" s="823"/>
      <c r="K4048" s="823"/>
      <c r="L4048" s="823"/>
    </row>
    <row r="4049" spans="2:12" s="801" customFormat="1">
      <c r="B4049" s="823"/>
      <c r="C4049" s="823"/>
      <c r="D4049" s="823"/>
      <c r="E4049" s="823"/>
      <c r="F4049" s="823"/>
      <c r="G4049" s="823"/>
      <c r="H4049" s="823"/>
      <c r="I4049" s="823"/>
      <c r="J4049" s="823"/>
      <c r="K4049" s="823"/>
      <c r="L4049" s="823"/>
    </row>
    <row r="4050" spans="2:12" s="801" customFormat="1">
      <c r="B4050" s="823"/>
      <c r="C4050" s="823"/>
      <c r="D4050" s="823"/>
      <c r="E4050" s="823"/>
      <c r="F4050" s="823"/>
      <c r="G4050" s="823"/>
      <c r="H4050" s="823"/>
      <c r="I4050" s="823"/>
      <c r="J4050" s="823"/>
      <c r="K4050" s="823"/>
      <c r="L4050" s="823"/>
    </row>
    <row r="4051" spans="2:12" s="801" customFormat="1">
      <c r="B4051" s="823"/>
      <c r="C4051" s="823"/>
      <c r="D4051" s="823"/>
      <c r="E4051" s="823"/>
      <c r="F4051" s="823"/>
      <c r="G4051" s="823"/>
      <c r="H4051" s="823"/>
      <c r="I4051" s="823"/>
      <c r="J4051" s="823"/>
      <c r="K4051" s="823"/>
      <c r="L4051" s="823"/>
    </row>
    <row r="4052" spans="2:12" s="801" customFormat="1">
      <c r="B4052" s="823"/>
      <c r="C4052" s="823"/>
      <c r="D4052" s="823"/>
      <c r="E4052" s="823"/>
      <c r="F4052" s="823"/>
      <c r="G4052" s="823"/>
      <c r="H4052" s="823"/>
      <c r="I4052" s="823"/>
      <c r="J4052" s="823"/>
      <c r="K4052" s="823"/>
      <c r="L4052" s="823"/>
    </row>
    <row r="4053" spans="2:12" s="801" customFormat="1">
      <c r="B4053" s="823"/>
      <c r="C4053" s="823"/>
      <c r="D4053" s="823"/>
      <c r="E4053" s="823"/>
      <c r="F4053" s="823"/>
      <c r="G4053" s="823"/>
      <c r="H4053" s="823"/>
      <c r="I4053" s="823"/>
      <c r="J4053" s="823"/>
      <c r="K4053" s="823"/>
      <c r="L4053" s="823"/>
    </row>
    <row r="4054" spans="2:12" s="801" customFormat="1">
      <c r="B4054" s="823"/>
      <c r="C4054" s="823"/>
      <c r="D4054" s="823"/>
      <c r="E4054" s="823"/>
      <c r="F4054" s="823"/>
      <c r="G4054" s="823"/>
      <c r="H4054" s="823"/>
      <c r="I4054" s="823"/>
      <c r="J4054" s="823"/>
      <c r="K4054" s="823"/>
      <c r="L4054" s="823"/>
    </row>
    <row r="4055" spans="2:12" s="801" customFormat="1">
      <c r="B4055" s="823"/>
      <c r="C4055" s="823"/>
      <c r="D4055" s="823"/>
      <c r="E4055" s="823"/>
      <c r="F4055" s="823"/>
      <c r="G4055" s="823"/>
      <c r="H4055" s="823"/>
      <c r="I4055" s="823"/>
      <c r="J4055" s="823"/>
      <c r="K4055" s="823"/>
      <c r="L4055" s="823"/>
    </row>
    <row r="4056" spans="2:12" s="801" customFormat="1">
      <c r="B4056" s="823"/>
      <c r="C4056" s="823"/>
      <c r="D4056" s="823"/>
      <c r="E4056" s="823"/>
      <c r="F4056" s="823"/>
      <c r="G4056" s="823"/>
      <c r="H4056" s="823"/>
      <c r="I4056" s="823"/>
      <c r="J4056" s="823"/>
      <c r="K4056" s="823"/>
      <c r="L4056" s="823"/>
    </row>
    <row r="4057" spans="2:12" s="801" customFormat="1">
      <c r="B4057" s="823"/>
      <c r="C4057" s="823"/>
      <c r="D4057" s="823"/>
      <c r="E4057" s="823"/>
      <c r="F4057" s="823"/>
      <c r="G4057" s="823"/>
      <c r="H4057" s="823"/>
      <c r="I4057" s="823"/>
      <c r="J4057" s="823"/>
      <c r="K4057" s="823"/>
      <c r="L4057" s="823"/>
    </row>
    <row r="4058" spans="2:12" s="801" customFormat="1">
      <c r="B4058" s="823"/>
      <c r="C4058" s="823"/>
      <c r="D4058" s="823"/>
      <c r="E4058" s="823"/>
      <c r="F4058" s="823"/>
      <c r="G4058" s="823"/>
      <c r="H4058" s="823"/>
      <c r="I4058" s="823"/>
      <c r="J4058" s="823"/>
      <c r="K4058" s="823"/>
      <c r="L4058" s="823"/>
    </row>
    <row r="4059" spans="2:12" s="801" customFormat="1">
      <c r="B4059" s="823"/>
      <c r="C4059" s="823"/>
      <c r="D4059" s="823"/>
      <c r="E4059" s="823"/>
      <c r="F4059" s="823"/>
      <c r="G4059" s="823"/>
      <c r="H4059" s="823"/>
      <c r="I4059" s="823"/>
      <c r="J4059" s="823"/>
      <c r="K4059" s="823"/>
      <c r="L4059" s="823"/>
    </row>
    <row r="4060" spans="2:12" s="801" customFormat="1">
      <c r="B4060" s="823"/>
      <c r="C4060" s="823"/>
      <c r="D4060" s="823"/>
      <c r="E4060" s="823"/>
      <c r="F4060" s="823"/>
      <c r="G4060" s="823"/>
      <c r="H4060" s="823"/>
      <c r="I4060" s="823"/>
      <c r="J4060" s="823"/>
      <c r="K4060" s="823"/>
      <c r="L4060" s="823"/>
    </row>
    <row r="4061" spans="2:12" s="801" customFormat="1">
      <c r="B4061" s="823"/>
      <c r="C4061" s="823"/>
      <c r="D4061" s="823"/>
      <c r="E4061" s="823"/>
      <c r="F4061" s="823"/>
      <c r="G4061" s="823"/>
      <c r="H4061" s="823"/>
      <c r="I4061" s="823"/>
      <c r="J4061" s="823"/>
      <c r="K4061" s="823"/>
      <c r="L4061" s="823"/>
    </row>
    <row r="4062" spans="2:12" s="801" customFormat="1">
      <c r="B4062" s="823"/>
      <c r="C4062" s="823"/>
      <c r="D4062" s="823"/>
      <c r="E4062" s="823"/>
      <c r="F4062" s="823"/>
      <c r="G4062" s="823"/>
      <c r="H4062" s="823"/>
      <c r="I4062" s="823"/>
      <c r="J4062" s="823"/>
      <c r="K4062" s="823"/>
      <c r="L4062" s="823"/>
    </row>
    <row r="4063" spans="2:12" s="801" customFormat="1">
      <c r="B4063" s="823"/>
      <c r="C4063" s="823"/>
      <c r="D4063" s="823"/>
      <c r="E4063" s="823"/>
      <c r="F4063" s="823"/>
      <c r="G4063" s="823"/>
      <c r="H4063" s="823"/>
      <c r="I4063" s="823"/>
      <c r="J4063" s="823"/>
      <c r="K4063" s="823"/>
      <c r="L4063" s="823"/>
    </row>
    <row r="4064" spans="2:12" s="801" customFormat="1">
      <c r="B4064" s="823"/>
      <c r="C4064" s="823"/>
      <c r="D4064" s="823"/>
      <c r="E4064" s="823"/>
      <c r="F4064" s="823"/>
      <c r="G4064" s="823"/>
      <c r="H4064" s="823"/>
      <c r="I4064" s="823"/>
      <c r="J4064" s="823"/>
      <c r="K4064" s="823"/>
      <c r="L4064" s="823"/>
    </row>
    <row r="4065" spans="2:12" s="801" customFormat="1">
      <c r="B4065" s="823"/>
      <c r="C4065" s="823"/>
      <c r="D4065" s="823"/>
      <c r="E4065" s="823"/>
      <c r="F4065" s="823"/>
      <c r="G4065" s="823"/>
      <c r="H4065" s="823"/>
      <c r="I4065" s="823"/>
      <c r="J4065" s="823"/>
      <c r="K4065" s="823"/>
      <c r="L4065" s="823"/>
    </row>
    <row r="4066" spans="2:12" s="801" customFormat="1">
      <c r="B4066" s="823"/>
      <c r="C4066" s="823"/>
      <c r="D4066" s="823"/>
      <c r="E4066" s="823"/>
      <c r="F4066" s="823"/>
      <c r="G4066" s="823"/>
      <c r="H4066" s="823"/>
      <c r="I4066" s="823"/>
      <c r="J4066" s="823"/>
      <c r="K4066" s="823"/>
      <c r="L4066" s="823"/>
    </row>
    <row r="4067" spans="2:12" s="801" customFormat="1">
      <c r="B4067" s="823"/>
      <c r="C4067" s="823"/>
      <c r="D4067" s="823"/>
      <c r="E4067" s="823"/>
      <c r="F4067" s="823"/>
      <c r="G4067" s="823"/>
      <c r="H4067" s="823"/>
      <c r="I4067" s="823"/>
      <c r="J4067" s="823"/>
      <c r="K4067" s="823"/>
      <c r="L4067" s="823"/>
    </row>
    <row r="4068" spans="2:12" s="801" customFormat="1">
      <c r="B4068" s="823"/>
      <c r="C4068" s="823"/>
      <c r="D4068" s="823"/>
      <c r="E4068" s="823"/>
      <c r="F4068" s="823"/>
      <c r="G4068" s="823"/>
      <c r="H4068" s="823"/>
      <c r="I4068" s="823"/>
      <c r="J4068" s="823"/>
      <c r="K4068" s="823"/>
      <c r="L4068" s="823"/>
    </row>
    <row r="4069" spans="2:12" s="801" customFormat="1">
      <c r="B4069" s="823"/>
      <c r="C4069" s="823"/>
      <c r="D4069" s="823"/>
      <c r="E4069" s="823"/>
      <c r="F4069" s="823"/>
      <c r="G4069" s="823"/>
      <c r="H4069" s="823"/>
      <c r="I4069" s="823"/>
      <c r="J4069" s="823"/>
      <c r="K4069" s="823"/>
      <c r="L4069" s="823"/>
    </row>
    <row r="4070" spans="2:12" s="801" customFormat="1">
      <c r="B4070" s="823"/>
      <c r="C4070" s="823"/>
      <c r="D4070" s="823"/>
      <c r="E4070" s="823"/>
      <c r="F4070" s="823"/>
      <c r="G4070" s="823"/>
      <c r="H4070" s="823"/>
      <c r="I4070" s="823"/>
      <c r="J4070" s="823"/>
      <c r="K4070" s="823"/>
      <c r="L4070" s="823"/>
    </row>
    <row r="4071" spans="2:12" s="801" customFormat="1">
      <c r="B4071" s="823"/>
      <c r="C4071" s="823"/>
      <c r="D4071" s="823"/>
      <c r="E4071" s="823"/>
      <c r="F4071" s="823"/>
      <c r="G4071" s="823"/>
      <c r="H4071" s="823"/>
      <c r="I4071" s="823"/>
      <c r="J4071" s="823"/>
      <c r="K4071" s="823"/>
      <c r="L4071" s="823"/>
    </row>
    <row r="4072" spans="2:12" s="801" customFormat="1">
      <c r="B4072" s="823"/>
      <c r="C4072" s="823"/>
      <c r="D4072" s="823"/>
      <c r="E4072" s="823"/>
      <c r="F4072" s="823"/>
      <c r="G4072" s="823"/>
      <c r="H4072" s="823"/>
      <c r="I4072" s="823"/>
      <c r="J4072" s="823"/>
      <c r="K4072" s="823"/>
      <c r="L4072" s="823"/>
    </row>
    <row r="4073" spans="2:12" s="801" customFormat="1">
      <c r="B4073" s="823"/>
      <c r="C4073" s="823"/>
      <c r="D4073" s="823"/>
      <c r="E4073" s="823"/>
      <c r="F4073" s="823"/>
      <c r="G4073" s="823"/>
      <c r="H4073" s="823"/>
      <c r="I4073" s="823"/>
      <c r="J4073" s="823"/>
      <c r="K4073" s="823"/>
      <c r="L4073" s="823"/>
    </row>
    <row r="4074" spans="2:12" s="801" customFormat="1">
      <c r="B4074" s="823"/>
      <c r="C4074" s="823"/>
      <c r="D4074" s="823"/>
      <c r="E4074" s="823"/>
      <c r="F4074" s="823"/>
      <c r="G4074" s="823"/>
      <c r="H4074" s="823"/>
      <c r="I4074" s="823"/>
      <c r="J4074" s="823"/>
      <c r="K4074" s="823"/>
      <c r="L4074" s="823"/>
    </row>
    <row r="4075" spans="2:12" s="801" customFormat="1">
      <c r="B4075" s="823"/>
      <c r="C4075" s="823"/>
      <c r="D4075" s="823"/>
      <c r="E4075" s="823"/>
      <c r="F4075" s="823"/>
      <c r="G4075" s="823"/>
      <c r="H4075" s="823"/>
      <c r="I4075" s="823"/>
      <c r="J4075" s="823"/>
      <c r="K4075" s="823"/>
      <c r="L4075" s="823"/>
    </row>
    <row r="4076" spans="2:12" s="801" customFormat="1">
      <c r="B4076" s="823"/>
      <c r="C4076" s="823"/>
      <c r="D4076" s="823"/>
      <c r="E4076" s="823"/>
      <c r="F4076" s="823"/>
      <c r="G4076" s="823"/>
      <c r="H4076" s="823"/>
      <c r="I4076" s="823"/>
      <c r="J4076" s="823"/>
      <c r="K4076" s="823"/>
      <c r="L4076" s="823"/>
    </row>
    <row r="4077" spans="2:12" s="801" customFormat="1">
      <c r="B4077" s="823"/>
      <c r="C4077" s="823"/>
      <c r="D4077" s="823"/>
      <c r="E4077" s="823"/>
      <c r="F4077" s="823"/>
      <c r="G4077" s="823"/>
      <c r="H4077" s="823"/>
      <c r="I4077" s="823"/>
      <c r="J4077" s="823"/>
      <c r="K4077" s="823"/>
      <c r="L4077" s="823"/>
    </row>
    <row r="4078" spans="2:12" s="801" customFormat="1">
      <c r="B4078" s="823"/>
      <c r="C4078" s="823"/>
      <c r="D4078" s="823"/>
      <c r="E4078" s="823"/>
      <c r="F4078" s="823"/>
      <c r="G4078" s="823"/>
      <c r="H4078" s="823"/>
      <c r="I4078" s="823"/>
      <c r="J4078" s="823"/>
      <c r="K4078" s="823"/>
      <c r="L4078" s="823"/>
    </row>
    <row r="4079" spans="2:12" s="801" customFormat="1">
      <c r="B4079" s="823"/>
      <c r="C4079" s="823"/>
      <c r="D4079" s="823"/>
      <c r="E4079" s="823"/>
      <c r="F4079" s="823"/>
      <c r="G4079" s="823"/>
      <c r="H4079" s="823"/>
      <c r="I4079" s="823"/>
      <c r="J4079" s="823"/>
      <c r="K4079" s="823"/>
      <c r="L4079" s="823"/>
    </row>
    <row r="4080" spans="2:12" s="801" customFormat="1">
      <c r="B4080" s="823"/>
      <c r="C4080" s="823"/>
      <c r="D4080" s="823"/>
      <c r="E4080" s="823"/>
      <c r="F4080" s="823"/>
      <c r="G4080" s="823"/>
      <c r="H4080" s="823"/>
      <c r="I4080" s="823"/>
      <c r="J4080" s="823"/>
      <c r="K4080" s="823"/>
      <c r="L4080" s="823"/>
    </row>
    <row r="4081" spans="2:12" s="801" customFormat="1">
      <c r="B4081" s="823"/>
      <c r="C4081" s="823"/>
      <c r="D4081" s="823"/>
      <c r="E4081" s="823"/>
      <c r="F4081" s="823"/>
      <c r="G4081" s="823"/>
      <c r="H4081" s="823"/>
      <c r="I4081" s="823"/>
      <c r="J4081" s="823"/>
      <c r="K4081" s="823"/>
      <c r="L4081" s="823"/>
    </row>
    <row r="4082" spans="2:12" s="801" customFormat="1">
      <c r="B4082" s="823"/>
      <c r="C4082" s="823"/>
      <c r="D4082" s="823"/>
      <c r="E4082" s="823"/>
      <c r="F4082" s="823"/>
      <c r="G4082" s="823"/>
      <c r="H4082" s="823"/>
      <c r="I4082" s="823"/>
      <c r="J4082" s="823"/>
      <c r="K4082" s="823"/>
      <c r="L4082" s="823"/>
    </row>
    <row r="4083" spans="2:12" s="801" customFormat="1">
      <c r="B4083" s="823"/>
      <c r="C4083" s="823"/>
      <c r="D4083" s="823"/>
      <c r="E4083" s="823"/>
      <c r="F4083" s="823"/>
      <c r="G4083" s="823"/>
      <c r="H4083" s="823"/>
      <c r="I4083" s="823"/>
      <c r="J4083" s="823"/>
      <c r="K4083" s="823"/>
      <c r="L4083" s="823"/>
    </row>
    <row r="4084" spans="2:12" s="801" customFormat="1">
      <c r="B4084" s="823"/>
      <c r="C4084" s="823"/>
      <c r="D4084" s="823"/>
      <c r="E4084" s="823"/>
      <c r="F4084" s="823"/>
      <c r="G4084" s="823"/>
      <c r="H4084" s="823"/>
      <c r="I4084" s="823"/>
      <c r="J4084" s="823"/>
      <c r="K4084" s="823"/>
      <c r="L4084" s="823"/>
    </row>
    <row r="4085" spans="2:12" s="801" customFormat="1">
      <c r="B4085" s="823"/>
      <c r="C4085" s="823"/>
      <c r="D4085" s="823"/>
      <c r="E4085" s="823"/>
      <c r="F4085" s="823"/>
      <c r="G4085" s="823"/>
      <c r="H4085" s="823"/>
      <c r="I4085" s="823"/>
      <c r="J4085" s="823"/>
      <c r="K4085" s="823"/>
      <c r="L4085" s="823"/>
    </row>
    <row r="4086" spans="2:12" s="801" customFormat="1">
      <c r="B4086" s="823"/>
      <c r="C4086" s="823"/>
      <c r="D4086" s="823"/>
      <c r="E4086" s="823"/>
      <c r="F4086" s="823"/>
      <c r="G4086" s="823"/>
      <c r="H4086" s="823"/>
      <c r="I4086" s="823"/>
      <c r="J4086" s="823"/>
      <c r="K4086" s="823"/>
      <c r="L4086" s="823"/>
    </row>
    <row r="4087" spans="2:12" s="801" customFormat="1">
      <c r="B4087" s="823"/>
      <c r="C4087" s="823"/>
      <c r="D4087" s="823"/>
      <c r="E4087" s="823"/>
      <c r="F4087" s="823"/>
      <c r="G4087" s="823"/>
      <c r="H4087" s="823"/>
      <c r="I4087" s="823"/>
      <c r="J4087" s="823"/>
      <c r="K4087" s="823"/>
      <c r="L4087" s="823"/>
    </row>
    <row r="4088" spans="2:12" s="801" customFormat="1">
      <c r="B4088" s="823"/>
      <c r="C4088" s="823"/>
      <c r="D4088" s="823"/>
      <c r="E4088" s="823"/>
      <c r="F4088" s="823"/>
      <c r="G4088" s="823"/>
      <c r="H4088" s="823"/>
      <c r="I4088" s="823"/>
      <c r="J4088" s="823"/>
      <c r="K4088" s="823"/>
      <c r="L4088" s="823"/>
    </row>
    <row r="4089" spans="2:12" s="801" customFormat="1">
      <c r="B4089" s="823"/>
      <c r="C4089" s="823"/>
      <c r="D4089" s="823"/>
      <c r="E4089" s="823"/>
      <c r="F4089" s="823"/>
      <c r="G4089" s="823"/>
      <c r="H4089" s="823"/>
      <c r="I4089" s="823"/>
      <c r="J4089" s="823"/>
      <c r="K4089" s="823"/>
      <c r="L4089" s="823"/>
    </row>
    <row r="4090" spans="2:12" s="801" customFormat="1">
      <c r="B4090" s="823"/>
      <c r="C4090" s="823"/>
      <c r="D4090" s="823"/>
      <c r="E4090" s="823"/>
      <c r="F4090" s="823"/>
      <c r="G4090" s="823"/>
      <c r="H4090" s="823"/>
      <c r="I4090" s="823"/>
      <c r="J4090" s="823"/>
      <c r="K4090" s="823"/>
      <c r="L4090" s="823"/>
    </row>
    <row r="4091" spans="2:12" s="801" customFormat="1">
      <c r="B4091" s="823"/>
      <c r="C4091" s="823"/>
      <c r="D4091" s="823"/>
      <c r="E4091" s="823"/>
      <c r="F4091" s="823"/>
      <c r="G4091" s="823"/>
      <c r="H4091" s="823"/>
      <c r="I4091" s="823"/>
      <c r="J4091" s="823"/>
      <c r="K4091" s="823"/>
      <c r="L4091" s="823"/>
    </row>
    <row r="4092" spans="2:12" s="801" customFormat="1">
      <c r="B4092" s="823"/>
      <c r="C4092" s="823"/>
      <c r="D4092" s="823"/>
      <c r="E4092" s="823"/>
      <c r="F4092" s="823"/>
      <c r="G4092" s="823"/>
      <c r="H4092" s="823"/>
      <c r="I4092" s="823"/>
      <c r="J4092" s="823"/>
      <c r="K4092" s="823"/>
      <c r="L4092" s="823"/>
    </row>
    <row r="4093" spans="2:12" s="801" customFormat="1">
      <c r="B4093" s="823"/>
      <c r="C4093" s="823"/>
      <c r="D4093" s="823"/>
      <c r="E4093" s="823"/>
      <c r="F4093" s="823"/>
      <c r="G4093" s="823"/>
      <c r="H4093" s="823"/>
      <c r="I4093" s="823"/>
      <c r="J4093" s="823"/>
      <c r="K4093" s="823"/>
      <c r="L4093" s="823"/>
    </row>
    <row r="4094" spans="2:12" s="801" customFormat="1">
      <c r="B4094" s="823"/>
      <c r="C4094" s="823"/>
      <c r="D4094" s="823"/>
      <c r="E4094" s="823"/>
      <c r="F4094" s="823"/>
      <c r="G4094" s="823"/>
      <c r="H4094" s="823"/>
      <c r="I4094" s="823"/>
      <c r="J4094" s="823"/>
      <c r="K4094" s="823"/>
      <c r="L4094" s="823"/>
    </row>
    <row r="4095" spans="2:12" s="801" customFormat="1">
      <c r="B4095" s="823"/>
      <c r="C4095" s="823"/>
      <c r="D4095" s="823"/>
      <c r="E4095" s="823"/>
      <c r="F4095" s="823"/>
      <c r="G4095" s="823"/>
      <c r="H4095" s="823"/>
      <c r="I4095" s="823"/>
      <c r="J4095" s="823"/>
      <c r="K4095" s="823"/>
      <c r="L4095" s="823"/>
    </row>
    <row r="4096" spans="2:12" s="801" customFormat="1">
      <c r="B4096" s="823"/>
      <c r="C4096" s="823"/>
      <c r="D4096" s="823"/>
      <c r="E4096" s="823"/>
      <c r="F4096" s="823"/>
      <c r="G4096" s="823"/>
      <c r="H4096" s="823"/>
      <c r="I4096" s="823"/>
      <c r="J4096" s="823"/>
      <c r="K4096" s="823"/>
      <c r="L4096" s="823"/>
    </row>
    <row r="4097" spans="2:12" s="801" customFormat="1">
      <c r="B4097" s="823"/>
      <c r="C4097" s="823"/>
      <c r="D4097" s="823"/>
      <c r="E4097" s="823"/>
      <c r="F4097" s="823"/>
      <c r="G4097" s="823"/>
      <c r="H4097" s="823"/>
      <c r="I4097" s="823"/>
      <c r="J4097" s="823"/>
      <c r="K4097" s="823"/>
      <c r="L4097" s="823"/>
    </row>
    <row r="4098" spans="2:12" s="801" customFormat="1">
      <c r="B4098" s="823"/>
      <c r="C4098" s="823"/>
      <c r="D4098" s="823"/>
      <c r="E4098" s="823"/>
      <c r="F4098" s="823"/>
      <c r="G4098" s="823"/>
      <c r="H4098" s="823"/>
      <c r="I4098" s="823"/>
      <c r="J4098" s="823"/>
      <c r="K4098" s="823"/>
      <c r="L4098" s="823"/>
    </row>
    <row r="4099" spans="2:12" s="801" customFormat="1">
      <c r="B4099" s="823"/>
      <c r="C4099" s="823"/>
      <c r="D4099" s="823"/>
      <c r="E4099" s="823"/>
      <c r="F4099" s="823"/>
      <c r="G4099" s="823"/>
      <c r="H4099" s="823"/>
      <c r="I4099" s="823"/>
      <c r="J4099" s="823"/>
      <c r="K4099" s="823"/>
      <c r="L4099" s="823"/>
    </row>
    <row r="4100" spans="2:12" s="801" customFormat="1">
      <c r="B4100" s="823"/>
      <c r="C4100" s="823"/>
      <c r="D4100" s="823"/>
      <c r="E4100" s="823"/>
      <c r="F4100" s="823"/>
      <c r="G4100" s="823"/>
      <c r="H4100" s="823"/>
      <c r="I4100" s="823"/>
      <c r="J4100" s="823"/>
      <c r="K4100" s="823"/>
      <c r="L4100" s="823"/>
    </row>
    <row r="4101" spans="2:12" s="801" customFormat="1">
      <c r="B4101" s="823"/>
      <c r="C4101" s="823"/>
      <c r="D4101" s="823"/>
      <c r="E4101" s="823"/>
      <c r="F4101" s="823"/>
      <c r="G4101" s="823"/>
      <c r="H4101" s="823"/>
      <c r="I4101" s="823"/>
      <c r="J4101" s="823"/>
      <c r="K4101" s="823"/>
      <c r="L4101" s="823"/>
    </row>
    <row r="4102" spans="2:12" s="801" customFormat="1">
      <c r="B4102" s="823"/>
      <c r="C4102" s="823"/>
      <c r="D4102" s="823"/>
      <c r="E4102" s="823"/>
      <c r="F4102" s="823"/>
      <c r="G4102" s="823"/>
      <c r="H4102" s="823"/>
      <c r="I4102" s="823"/>
      <c r="J4102" s="823"/>
      <c r="K4102" s="823"/>
      <c r="L4102" s="823"/>
    </row>
    <row r="4103" spans="2:12" s="801" customFormat="1">
      <c r="B4103" s="823"/>
      <c r="C4103" s="823"/>
      <c r="D4103" s="823"/>
      <c r="E4103" s="823"/>
      <c r="F4103" s="823"/>
      <c r="G4103" s="823"/>
      <c r="H4103" s="823"/>
      <c r="I4103" s="823"/>
      <c r="J4103" s="823"/>
      <c r="K4103" s="823"/>
      <c r="L4103" s="823"/>
    </row>
    <row r="4104" spans="2:12" s="801" customFormat="1">
      <c r="B4104" s="823"/>
      <c r="C4104" s="823"/>
      <c r="D4104" s="823"/>
      <c r="E4104" s="823"/>
      <c r="F4104" s="823"/>
      <c r="G4104" s="823"/>
      <c r="H4104" s="823"/>
      <c r="I4104" s="823"/>
      <c r="J4104" s="823"/>
      <c r="K4104" s="823"/>
      <c r="L4104" s="823"/>
    </row>
    <row r="4105" spans="2:12" s="801" customFormat="1">
      <c r="B4105" s="823"/>
      <c r="C4105" s="823"/>
      <c r="D4105" s="823"/>
      <c r="E4105" s="823"/>
      <c r="F4105" s="823"/>
      <c r="G4105" s="823"/>
      <c r="H4105" s="823"/>
      <c r="I4105" s="823"/>
      <c r="J4105" s="823"/>
      <c r="K4105" s="823"/>
      <c r="L4105" s="823"/>
    </row>
    <row r="4106" spans="2:12" s="801" customFormat="1">
      <c r="B4106" s="823"/>
      <c r="C4106" s="823"/>
      <c r="D4106" s="823"/>
      <c r="E4106" s="823"/>
      <c r="F4106" s="823"/>
      <c r="G4106" s="823"/>
      <c r="H4106" s="823"/>
      <c r="I4106" s="823"/>
      <c r="J4106" s="823"/>
      <c r="K4106" s="823"/>
      <c r="L4106" s="823"/>
    </row>
    <row r="4107" spans="2:12" s="801" customFormat="1">
      <c r="B4107" s="823"/>
      <c r="C4107" s="823"/>
      <c r="D4107" s="823"/>
      <c r="E4107" s="823"/>
      <c r="F4107" s="823"/>
      <c r="G4107" s="823"/>
      <c r="H4107" s="823"/>
      <c r="I4107" s="823"/>
      <c r="J4107" s="823"/>
      <c r="K4107" s="823"/>
      <c r="L4107" s="823"/>
    </row>
    <row r="4108" spans="2:12" s="801" customFormat="1">
      <c r="B4108" s="823"/>
      <c r="C4108" s="823"/>
      <c r="D4108" s="823"/>
      <c r="E4108" s="823"/>
      <c r="F4108" s="823"/>
      <c r="G4108" s="823"/>
      <c r="H4108" s="823"/>
      <c r="I4108" s="823"/>
      <c r="J4108" s="823"/>
      <c r="K4108" s="823"/>
      <c r="L4108" s="823"/>
    </row>
    <row r="4109" spans="2:12" s="801" customFormat="1">
      <c r="B4109" s="823"/>
      <c r="C4109" s="823"/>
      <c r="D4109" s="823"/>
      <c r="E4109" s="823"/>
      <c r="F4109" s="823"/>
      <c r="G4109" s="823"/>
      <c r="H4109" s="823"/>
      <c r="I4109" s="823"/>
      <c r="J4109" s="823"/>
      <c r="K4109" s="823"/>
      <c r="L4109" s="823"/>
    </row>
    <row r="4110" spans="2:12" s="801" customFormat="1">
      <c r="B4110" s="823"/>
      <c r="C4110" s="823"/>
      <c r="D4110" s="823"/>
      <c r="E4110" s="823"/>
      <c r="F4110" s="823"/>
      <c r="G4110" s="823"/>
      <c r="H4110" s="823"/>
      <c r="I4110" s="823"/>
      <c r="J4110" s="823"/>
      <c r="K4110" s="823"/>
      <c r="L4110" s="823"/>
    </row>
    <row r="4111" spans="2:12" s="801" customFormat="1">
      <c r="B4111" s="823"/>
      <c r="C4111" s="823"/>
      <c r="D4111" s="823"/>
      <c r="E4111" s="823"/>
      <c r="F4111" s="823"/>
      <c r="G4111" s="823"/>
      <c r="H4111" s="823"/>
      <c r="I4111" s="823"/>
      <c r="J4111" s="823"/>
      <c r="K4111" s="823"/>
      <c r="L4111" s="823"/>
    </row>
    <row r="4112" spans="2:12" s="801" customFormat="1">
      <c r="B4112" s="823"/>
      <c r="C4112" s="823"/>
      <c r="D4112" s="823"/>
      <c r="E4112" s="823"/>
      <c r="F4112" s="823"/>
      <c r="G4112" s="823"/>
      <c r="H4112" s="823"/>
      <c r="I4112" s="823"/>
      <c r="J4112" s="823"/>
      <c r="K4112" s="823"/>
      <c r="L4112" s="823"/>
    </row>
    <row r="4113" spans="2:12" s="801" customFormat="1">
      <c r="B4113" s="823"/>
      <c r="C4113" s="823"/>
      <c r="D4113" s="823"/>
      <c r="E4113" s="823"/>
      <c r="F4113" s="823"/>
      <c r="G4113" s="823"/>
      <c r="H4113" s="823"/>
      <c r="I4113" s="823"/>
      <c r="J4113" s="823"/>
      <c r="K4113" s="823"/>
      <c r="L4113" s="823"/>
    </row>
    <row r="4114" spans="2:12" s="801" customFormat="1">
      <c r="B4114" s="823"/>
      <c r="C4114" s="823"/>
      <c r="D4114" s="823"/>
      <c r="E4114" s="823"/>
      <c r="F4114" s="823"/>
      <c r="G4114" s="823"/>
      <c r="H4114" s="823"/>
      <c r="I4114" s="823"/>
      <c r="J4114" s="823"/>
      <c r="K4114" s="823"/>
      <c r="L4114" s="823"/>
    </row>
    <row r="4115" spans="2:12" s="801" customFormat="1">
      <c r="B4115" s="823"/>
      <c r="C4115" s="823"/>
      <c r="D4115" s="823"/>
      <c r="E4115" s="823"/>
      <c r="F4115" s="823"/>
      <c r="G4115" s="823"/>
      <c r="H4115" s="823"/>
      <c r="I4115" s="823"/>
      <c r="J4115" s="823"/>
      <c r="K4115" s="823"/>
      <c r="L4115" s="823"/>
    </row>
    <row r="4116" spans="2:12" s="801" customFormat="1">
      <c r="B4116" s="823"/>
      <c r="C4116" s="823"/>
      <c r="D4116" s="823"/>
      <c r="E4116" s="823"/>
      <c r="F4116" s="823"/>
      <c r="G4116" s="823"/>
      <c r="H4116" s="823"/>
      <c r="I4116" s="823"/>
      <c r="J4116" s="823"/>
      <c r="K4116" s="823"/>
      <c r="L4116" s="823"/>
    </row>
    <row r="4117" spans="2:12" s="801" customFormat="1">
      <c r="B4117" s="823"/>
      <c r="C4117" s="823"/>
      <c r="D4117" s="823"/>
      <c r="E4117" s="823"/>
      <c r="F4117" s="823"/>
      <c r="G4117" s="823"/>
      <c r="H4117" s="823"/>
      <c r="I4117" s="823"/>
      <c r="J4117" s="823"/>
      <c r="K4117" s="823"/>
      <c r="L4117" s="823"/>
    </row>
    <row r="4118" spans="2:12" s="801" customFormat="1">
      <c r="B4118" s="823"/>
      <c r="C4118" s="823"/>
      <c r="D4118" s="823"/>
      <c r="E4118" s="823"/>
      <c r="F4118" s="823"/>
      <c r="G4118" s="823"/>
      <c r="H4118" s="823"/>
      <c r="I4118" s="823"/>
      <c r="J4118" s="823"/>
      <c r="K4118" s="823"/>
      <c r="L4118" s="823"/>
    </row>
    <row r="4119" spans="2:12" s="801" customFormat="1">
      <c r="B4119" s="823"/>
      <c r="C4119" s="823"/>
      <c r="D4119" s="823"/>
      <c r="E4119" s="823"/>
      <c r="F4119" s="823"/>
      <c r="G4119" s="823"/>
      <c r="H4119" s="823"/>
      <c r="I4119" s="823"/>
      <c r="J4119" s="823"/>
      <c r="K4119" s="823"/>
      <c r="L4119" s="823"/>
    </row>
    <row r="4120" spans="2:12" s="801" customFormat="1">
      <c r="B4120" s="823"/>
      <c r="C4120" s="823"/>
      <c r="D4120" s="823"/>
      <c r="E4120" s="823"/>
      <c r="F4120" s="823"/>
      <c r="G4120" s="823"/>
      <c r="H4120" s="823"/>
      <c r="I4120" s="823"/>
      <c r="J4120" s="823"/>
      <c r="K4120" s="823"/>
      <c r="L4120" s="823"/>
    </row>
    <row r="4121" spans="2:12" s="801" customFormat="1">
      <c r="B4121" s="823"/>
      <c r="C4121" s="823"/>
      <c r="D4121" s="823"/>
      <c r="E4121" s="823"/>
      <c r="F4121" s="823"/>
      <c r="G4121" s="823"/>
      <c r="H4121" s="823"/>
      <c r="I4121" s="823"/>
      <c r="J4121" s="823"/>
      <c r="K4121" s="823"/>
      <c r="L4121" s="823"/>
    </row>
    <row r="4122" spans="2:12" s="801" customFormat="1">
      <c r="B4122" s="823"/>
      <c r="C4122" s="823"/>
      <c r="D4122" s="823"/>
      <c r="E4122" s="823"/>
      <c r="F4122" s="823"/>
      <c r="G4122" s="823"/>
      <c r="H4122" s="823"/>
      <c r="I4122" s="823"/>
      <c r="J4122" s="823"/>
      <c r="K4122" s="823"/>
      <c r="L4122" s="823"/>
    </row>
    <row r="4123" spans="2:12" s="801" customFormat="1">
      <c r="B4123" s="823"/>
      <c r="C4123" s="823"/>
      <c r="D4123" s="823"/>
      <c r="E4123" s="823"/>
      <c r="F4123" s="823"/>
      <c r="G4123" s="823"/>
      <c r="H4123" s="823"/>
      <c r="I4123" s="823"/>
      <c r="J4123" s="823"/>
      <c r="K4123" s="823"/>
      <c r="L4123" s="823"/>
    </row>
    <row r="4124" spans="2:12" s="801" customFormat="1">
      <c r="B4124" s="823"/>
      <c r="C4124" s="823"/>
      <c r="D4124" s="823"/>
      <c r="E4124" s="823"/>
      <c r="F4124" s="823"/>
      <c r="G4124" s="823"/>
      <c r="H4124" s="823"/>
      <c r="I4124" s="823"/>
      <c r="J4124" s="823"/>
      <c r="K4124" s="823"/>
      <c r="L4124" s="823"/>
    </row>
    <row r="4125" spans="2:12" s="801" customFormat="1">
      <c r="B4125" s="823"/>
      <c r="C4125" s="823"/>
      <c r="D4125" s="823"/>
      <c r="E4125" s="823"/>
      <c r="F4125" s="823"/>
      <c r="G4125" s="823"/>
      <c r="H4125" s="823"/>
      <c r="I4125" s="823"/>
      <c r="J4125" s="823"/>
      <c r="K4125" s="823"/>
      <c r="L4125" s="823"/>
    </row>
    <row r="4126" spans="2:12" s="801" customFormat="1">
      <c r="B4126" s="823"/>
      <c r="C4126" s="823"/>
      <c r="D4126" s="823"/>
      <c r="E4126" s="823"/>
      <c r="F4126" s="823"/>
      <c r="G4126" s="823"/>
      <c r="H4126" s="823"/>
      <c r="I4126" s="823"/>
      <c r="J4126" s="823"/>
      <c r="K4126" s="823"/>
      <c r="L4126" s="823"/>
    </row>
    <row r="4127" spans="2:12" s="801" customFormat="1">
      <c r="B4127" s="823"/>
      <c r="C4127" s="823"/>
      <c r="D4127" s="823"/>
      <c r="E4127" s="823"/>
      <c r="F4127" s="823"/>
      <c r="G4127" s="823"/>
      <c r="H4127" s="823"/>
      <c r="I4127" s="823"/>
      <c r="J4127" s="823"/>
      <c r="K4127" s="823"/>
      <c r="L4127" s="823"/>
    </row>
    <row r="4128" spans="2:12" s="801" customFormat="1">
      <c r="B4128" s="823"/>
      <c r="C4128" s="823"/>
      <c r="D4128" s="823"/>
      <c r="E4128" s="823"/>
      <c r="F4128" s="823"/>
      <c r="G4128" s="823"/>
      <c r="H4128" s="823"/>
      <c r="I4128" s="823"/>
      <c r="J4128" s="823"/>
      <c r="K4128" s="823"/>
      <c r="L4128" s="823"/>
    </row>
    <row r="4129" spans="2:12" s="801" customFormat="1">
      <c r="B4129" s="823"/>
      <c r="C4129" s="823"/>
      <c r="D4129" s="823"/>
      <c r="E4129" s="823"/>
      <c r="F4129" s="823"/>
      <c r="G4129" s="823"/>
      <c r="H4129" s="823"/>
      <c r="I4129" s="823"/>
      <c r="J4129" s="823"/>
      <c r="K4129" s="823"/>
      <c r="L4129" s="823"/>
    </row>
    <row r="4130" spans="2:12" s="801" customFormat="1">
      <c r="B4130" s="823"/>
      <c r="C4130" s="823"/>
      <c r="D4130" s="823"/>
      <c r="E4130" s="823"/>
      <c r="F4130" s="823"/>
      <c r="G4130" s="823"/>
      <c r="H4130" s="823"/>
      <c r="I4130" s="823"/>
      <c r="J4130" s="823"/>
      <c r="K4130" s="823"/>
      <c r="L4130" s="823"/>
    </row>
    <row r="4131" spans="2:12" s="801" customFormat="1">
      <c r="B4131" s="823"/>
      <c r="C4131" s="823"/>
      <c r="D4131" s="823"/>
      <c r="E4131" s="823"/>
      <c r="F4131" s="823"/>
      <c r="G4131" s="823"/>
      <c r="H4131" s="823"/>
      <c r="I4131" s="823"/>
      <c r="J4131" s="823"/>
      <c r="K4131" s="823"/>
      <c r="L4131" s="823"/>
    </row>
    <row r="4132" spans="2:12" s="801" customFormat="1">
      <c r="B4132" s="823"/>
      <c r="C4132" s="823"/>
      <c r="D4132" s="823"/>
      <c r="E4132" s="823"/>
      <c r="F4132" s="823"/>
      <c r="G4132" s="823"/>
      <c r="H4132" s="823"/>
      <c r="I4132" s="823"/>
      <c r="J4132" s="823"/>
      <c r="K4132" s="823"/>
      <c r="L4132" s="823"/>
    </row>
    <row r="4133" spans="2:12" s="801" customFormat="1">
      <c r="B4133" s="823"/>
      <c r="C4133" s="823"/>
      <c r="D4133" s="823"/>
      <c r="E4133" s="823"/>
      <c r="F4133" s="823"/>
      <c r="G4133" s="823"/>
      <c r="H4133" s="823"/>
      <c r="I4133" s="823"/>
      <c r="J4133" s="823"/>
      <c r="K4133" s="823"/>
      <c r="L4133" s="823"/>
    </row>
    <row r="4134" spans="2:12" s="801" customFormat="1">
      <c r="B4134" s="823"/>
      <c r="C4134" s="823"/>
      <c r="D4134" s="823"/>
      <c r="E4134" s="823"/>
      <c r="F4134" s="823"/>
      <c r="G4134" s="823"/>
      <c r="H4134" s="823"/>
      <c r="I4134" s="823"/>
      <c r="J4134" s="823"/>
      <c r="K4134" s="823"/>
      <c r="L4134" s="823"/>
    </row>
    <row r="4135" spans="2:12" s="801" customFormat="1">
      <c r="B4135" s="823"/>
      <c r="C4135" s="823"/>
      <c r="D4135" s="823"/>
      <c r="E4135" s="823"/>
      <c r="F4135" s="823"/>
      <c r="G4135" s="823"/>
      <c r="H4135" s="823"/>
      <c r="I4135" s="823"/>
      <c r="J4135" s="823"/>
      <c r="K4135" s="823"/>
      <c r="L4135" s="823"/>
    </row>
    <row r="4136" spans="2:12" s="801" customFormat="1">
      <c r="B4136" s="823"/>
      <c r="C4136" s="823"/>
      <c r="D4136" s="823"/>
      <c r="E4136" s="823"/>
      <c r="F4136" s="823"/>
      <c r="G4136" s="823"/>
      <c r="H4136" s="823"/>
      <c r="I4136" s="823"/>
      <c r="J4136" s="823"/>
      <c r="K4136" s="823"/>
      <c r="L4136" s="823"/>
    </row>
    <row r="4137" spans="2:12" s="801" customFormat="1">
      <c r="B4137" s="823"/>
      <c r="C4137" s="823"/>
      <c r="D4137" s="823"/>
      <c r="E4137" s="823"/>
      <c r="F4137" s="823"/>
      <c r="G4137" s="823"/>
      <c r="H4137" s="823"/>
      <c r="I4137" s="823"/>
      <c r="J4137" s="823"/>
      <c r="K4137" s="823"/>
      <c r="L4137" s="823"/>
    </row>
    <row r="4138" spans="2:12" s="801" customFormat="1">
      <c r="B4138" s="823"/>
      <c r="C4138" s="823"/>
      <c r="D4138" s="823"/>
      <c r="E4138" s="823"/>
      <c r="F4138" s="823"/>
      <c r="G4138" s="823"/>
      <c r="H4138" s="823"/>
      <c r="I4138" s="823"/>
      <c r="J4138" s="823"/>
      <c r="K4138" s="823"/>
      <c r="L4138" s="823"/>
    </row>
    <row r="4139" spans="2:12" s="801" customFormat="1">
      <c r="B4139" s="823"/>
      <c r="C4139" s="823"/>
      <c r="D4139" s="823"/>
      <c r="E4139" s="823"/>
      <c r="F4139" s="823"/>
      <c r="G4139" s="823"/>
      <c r="H4139" s="823"/>
      <c r="I4139" s="823"/>
      <c r="J4139" s="823"/>
      <c r="K4139" s="823"/>
      <c r="L4139" s="823"/>
    </row>
    <row r="4140" spans="2:12" s="801" customFormat="1">
      <c r="B4140" s="823"/>
      <c r="C4140" s="823"/>
      <c r="D4140" s="823"/>
      <c r="E4140" s="823"/>
      <c r="F4140" s="823"/>
      <c r="G4140" s="823"/>
      <c r="H4140" s="823"/>
      <c r="I4140" s="823"/>
      <c r="J4140" s="823"/>
      <c r="K4140" s="823"/>
      <c r="L4140" s="823"/>
    </row>
    <row r="4141" spans="2:12" s="801" customFormat="1">
      <c r="B4141" s="823"/>
      <c r="C4141" s="823"/>
      <c r="D4141" s="823"/>
      <c r="E4141" s="823"/>
      <c r="F4141" s="823"/>
      <c r="G4141" s="823"/>
      <c r="H4141" s="823"/>
      <c r="I4141" s="823"/>
      <c r="J4141" s="823"/>
      <c r="K4141" s="823"/>
      <c r="L4141" s="823"/>
    </row>
    <row r="4142" spans="2:12" s="801" customFormat="1">
      <c r="B4142" s="823"/>
      <c r="C4142" s="823"/>
      <c r="D4142" s="823"/>
      <c r="E4142" s="823"/>
      <c r="F4142" s="823"/>
      <c r="G4142" s="823"/>
      <c r="H4142" s="823"/>
      <c r="I4142" s="823"/>
      <c r="J4142" s="823"/>
      <c r="K4142" s="823"/>
      <c r="L4142" s="823"/>
    </row>
    <row r="4143" spans="2:12" s="801" customFormat="1">
      <c r="B4143" s="823"/>
      <c r="C4143" s="823"/>
      <c r="D4143" s="823"/>
      <c r="E4143" s="823"/>
      <c r="F4143" s="823"/>
      <c r="G4143" s="823"/>
      <c r="H4143" s="823"/>
      <c r="I4143" s="823"/>
      <c r="J4143" s="823"/>
      <c r="K4143" s="823"/>
      <c r="L4143" s="823"/>
    </row>
    <row r="4144" spans="2:12" s="801" customFormat="1">
      <c r="B4144" s="823"/>
      <c r="C4144" s="823"/>
      <c r="D4144" s="823"/>
      <c r="E4144" s="823"/>
      <c r="F4144" s="823"/>
      <c r="G4144" s="823"/>
      <c r="H4144" s="823"/>
      <c r="I4144" s="823"/>
      <c r="J4144" s="823"/>
      <c r="K4144" s="823"/>
      <c r="L4144" s="823"/>
    </row>
    <row r="4145" spans="2:12" s="801" customFormat="1">
      <c r="B4145" s="823"/>
      <c r="C4145" s="823"/>
      <c r="D4145" s="823"/>
      <c r="E4145" s="823"/>
      <c r="F4145" s="823"/>
      <c r="G4145" s="823"/>
      <c r="H4145" s="823"/>
      <c r="I4145" s="823"/>
      <c r="J4145" s="823"/>
      <c r="K4145" s="823"/>
      <c r="L4145" s="823"/>
    </row>
    <row r="4146" spans="2:12" s="801" customFormat="1">
      <c r="B4146" s="823"/>
      <c r="C4146" s="823"/>
      <c r="D4146" s="823"/>
      <c r="E4146" s="823"/>
      <c r="F4146" s="823"/>
      <c r="G4146" s="823"/>
      <c r="H4146" s="823"/>
      <c r="I4146" s="823"/>
      <c r="J4146" s="823"/>
      <c r="K4146" s="823"/>
      <c r="L4146" s="823"/>
    </row>
    <row r="4147" spans="2:12" s="801" customFormat="1">
      <c r="B4147" s="823"/>
      <c r="C4147" s="823"/>
      <c r="D4147" s="823"/>
      <c r="E4147" s="823"/>
      <c r="F4147" s="823"/>
      <c r="G4147" s="823"/>
      <c r="H4147" s="823"/>
      <c r="I4147" s="823"/>
      <c r="J4147" s="823"/>
      <c r="K4147" s="823"/>
      <c r="L4147" s="823"/>
    </row>
    <row r="4148" spans="2:12" s="801" customFormat="1">
      <c r="B4148" s="823"/>
      <c r="C4148" s="823"/>
      <c r="D4148" s="823"/>
      <c r="E4148" s="823"/>
      <c r="F4148" s="823"/>
      <c r="G4148" s="823"/>
      <c r="H4148" s="823"/>
      <c r="I4148" s="823"/>
      <c r="J4148" s="823"/>
      <c r="K4148" s="823"/>
      <c r="L4148" s="823"/>
    </row>
    <row r="4149" spans="2:12" s="801" customFormat="1">
      <c r="B4149" s="823"/>
      <c r="C4149" s="823"/>
      <c r="D4149" s="823"/>
      <c r="E4149" s="823"/>
      <c r="F4149" s="823"/>
      <c r="G4149" s="823"/>
      <c r="H4149" s="823"/>
      <c r="I4149" s="823"/>
      <c r="J4149" s="823"/>
      <c r="K4149" s="823"/>
      <c r="L4149" s="823"/>
    </row>
    <row r="4150" spans="2:12" s="801" customFormat="1">
      <c r="B4150" s="823"/>
      <c r="C4150" s="823"/>
      <c r="D4150" s="823"/>
      <c r="E4150" s="823"/>
      <c r="F4150" s="823"/>
      <c r="G4150" s="823"/>
      <c r="H4150" s="823"/>
      <c r="I4150" s="823"/>
      <c r="J4150" s="823"/>
      <c r="K4150" s="823"/>
      <c r="L4150" s="823"/>
    </row>
    <row r="4151" spans="2:12" s="801" customFormat="1">
      <c r="B4151" s="823"/>
      <c r="C4151" s="823"/>
      <c r="D4151" s="823"/>
      <c r="E4151" s="823"/>
      <c r="F4151" s="823"/>
      <c r="G4151" s="823"/>
      <c r="H4151" s="823"/>
      <c r="I4151" s="823"/>
      <c r="J4151" s="823"/>
      <c r="K4151" s="823"/>
      <c r="L4151" s="823"/>
    </row>
    <row r="4152" spans="2:12" s="801" customFormat="1">
      <c r="B4152" s="823"/>
      <c r="C4152" s="823"/>
      <c r="D4152" s="823"/>
      <c r="E4152" s="823"/>
      <c r="F4152" s="823"/>
      <c r="G4152" s="823"/>
      <c r="H4152" s="823"/>
      <c r="I4152" s="823"/>
      <c r="J4152" s="823"/>
      <c r="K4152" s="823"/>
      <c r="L4152" s="823"/>
    </row>
    <row r="4153" spans="2:12" s="801" customFormat="1">
      <c r="B4153" s="823"/>
      <c r="C4153" s="823"/>
      <c r="D4153" s="823"/>
      <c r="E4153" s="823"/>
      <c r="F4153" s="823"/>
      <c r="G4153" s="823"/>
      <c r="H4153" s="823"/>
      <c r="I4153" s="823"/>
      <c r="J4153" s="823"/>
      <c r="K4153" s="823"/>
      <c r="L4153" s="823"/>
    </row>
    <row r="4154" spans="2:12" s="801" customFormat="1">
      <c r="B4154" s="823"/>
      <c r="C4154" s="823"/>
      <c r="D4154" s="823"/>
      <c r="E4154" s="823"/>
      <c r="F4154" s="823"/>
      <c r="G4154" s="823"/>
      <c r="H4154" s="823"/>
      <c r="I4154" s="823"/>
      <c r="J4154" s="823"/>
      <c r="K4154" s="823"/>
      <c r="L4154" s="823"/>
    </row>
    <row r="4155" spans="2:12" s="801" customFormat="1">
      <c r="B4155" s="823"/>
      <c r="C4155" s="823"/>
      <c r="D4155" s="823"/>
      <c r="E4155" s="823"/>
      <c r="F4155" s="823"/>
      <c r="G4155" s="823"/>
      <c r="H4155" s="823"/>
      <c r="I4155" s="823"/>
      <c r="J4155" s="823"/>
      <c r="K4155" s="823"/>
      <c r="L4155" s="823"/>
    </row>
    <row r="4156" spans="2:12" s="801" customFormat="1">
      <c r="B4156" s="823"/>
      <c r="C4156" s="823"/>
      <c r="D4156" s="823"/>
      <c r="E4156" s="823"/>
      <c r="F4156" s="823"/>
      <c r="G4156" s="823"/>
      <c r="H4156" s="823"/>
      <c r="I4156" s="823"/>
      <c r="J4156" s="823"/>
      <c r="K4156" s="823"/>
      <c r="L4156" s="823"/>
    </row>
    <row r="4157" spans="2:12" s="801" customFormat="1">
      <c r="B4157" s="823"/>
      <c r="C4157" s="823"/>
      <c r="D4157" s="823"/>
      <c r="E4157" s="823"/>
      <c r="F4157" s="823"/>
      <c r="G4157" s="823"/>
      <c r="H4157" s="823"/>
      <c r="I4157" s="823"/>
      <c r="J4157" s="823"/>
      <c r="K4157" s="823"/>
      <c r="L4157" s="823"/>
    </row>
    <row r="4158" spans="2:12" s="801" customFormat="1">
      <c r="B4158" s="823"/>
      <c r="C4158" s="823"/>
      <c r="D4158" s="823"/>
      <c r="E4158" s="823"/>
      <c r="F4158" s="823"/>
      <c r="G4158" s="823"/>
      <c r="H4158" s="823"/>
      <c r="I4158" s="823"/>
      <c r="J4158" s="823"/>
      <c r="K4158" s="823"/>
      <c r="L4158" s="823"/>
    </row>
    <row r="4159" spans="2:12" s="801" customFormat="1">
      <c r="B4159" s="823"/>
      <c r="C4159" s="823"/>
      <c r="D4159" s="823"/>
      <c r="E4159" s="823"/>
      <c r="F4159" s="823"/>
      <c r="G4159" s="823"/>
      <c r="H4159" s="823"/>
      <c r="I4159" s="823"/>
      <c r="J4159" s="823"/>
      <c r="K4159" s="823"/>
      <c r="L4159" s="823"/>
    </row>
    <row r="4160" spans="2:12" s="801" customFormat="1">
      <c r="B4160" s="823"/>
      <c r="C4160" s="823"/>
      <c r="D4160" s="823"/>
      <c r="E4160" s="823"/>
      <c r="F4160" s="823"/>
      <c r="G4160" s="823"/>
      <c r="H4160" s="823"/>
      <c r="I4160" s="823"/>
      <c r="J4160" s="823"/>
      <c r="K4160" s="823"/>
      <c r="L4160" s="823"/>
    </row>
    <row r="4161" spans="2:12" s="801" customFormat="1">
      <c r="B4161" s="823"/>
      <c r="C4161" s="823"/>
      <c r="D4161" s="823"/>
      <c r="E4161" s="823"/>
      <c r="F4161" s="823"/>
      <c r="G4161" s="823"/>
      <c r="H4161" s="823"/>
      <c r="I4161" s="823"/>
      <c r="J4161" s="823"/>
      <c r="K4161" s="823"/>
      <c r="L4161" s="823"/>
    </row>
    <row r="4162" spans="2:12" s="801" customFormat="1">
      <c r="B4162" s="823"/>
      <c r="C4162" s="823"/>
      <c r="D4162" s="823"/>
      <c r="E4162" s="823"/>
      <c r="F4162" s="823"/>
      <c r="G4162" s="823"/>
      <c r="H4162" s="823"/>
      <c r="I4162" s="823"/>
      <c r="J4162" s="823"/>
      <c r="K4162" s="823"/>
      <c r="L4162" s="823"/>
    </row>
    <row r="4163" spans="2:12" s="801" customFormat="1">
      <c r="B4163" s="823"/>
      <c r="C4163" s="823"/>
      <c r="D4163" s="823"/>
      <c r="E4163" s="823"/>
      <c r="F4163" s="823"/>
      <c r="G4163" s="823"/>
      <c r="H4163" s="823"/>
      <c r="I4163" s="823"/>
      <c r="J4163" s="823"/>
      <c r="K4163" s="823"/>
      <c r="L4163" s="823"/>
    </row>
    <row r="4164" spans="2:12" s="801" customFormat="1">
      <c r="B4164" s="823"/>
      <c r="C4164" s="823"/>
      <c r="D4164" s="823"/>
      <c r="E4164" s="823"/>
      <c r="F4164" s="823"/>
      <c r="G4164" s="823"/>
      <c r="H4164" s="823"/>
      <c r="I4164" s="823"/>
      <c r="J4164" s="823"/>
      <c r="K4164" s="823"/>
      <c r="L4164" s="823"/>
    </row>
    <row r="4165" spans="2:12" s="801" customFormat="1">
      <c r="B4165" s="823"/>
      <c r="C4165" s="823"/>
      <c r="D4165" s="823"/>
      <c r="E4165" s="823"/>
      <c r="F4165" s="823"/>
      <c r="G4165" s="823"/>
      <c r="H4165" s="823"/>
      <c r="I4165" s="823"/>
      <c r="J4165" s="823"/>
      <c r="K4165" s="823"/>
      <c r="L4165" s="823"/>
    </row>
    <row r="4166" spans="2:12" s="801" customFormat="1">
      <c r="B4166" s="823"/>
      <c r="C4166" s="823"/>
      <c r="D4166" s="823"/>
      <c r="E4166" s="823"/>
      <c r="F4166" s="823"/>
      <c r="G4166" s="823"/>
      <c r="H4166" s="823"/>
      <c r="I4166" s="823"/>
      <c r="J4166" s="823"/>
      <c r="K4166" s="823"/>
      <c r="L4166" s="823"/>
    </row>
    <row r="4167" spans="2:12" s="801" customFormat="1">
      <c r="B4167" s="823"/>
      <c r="C4167" s="823"/>
      <c r="D4167" s="823"/>
      <c r="E4167" s="823"/>
      <c r="F4167" s="823"/>
      <c r="G4167" s="823"/>
      <c r="H4167" s="823"/>
      <c r="I4167" s="823"/>
      <c r="J4167" s="823"/>
      <c r="K4167" s="823"/>
      <c r="L4167" s="823"/>
    </row>
    <row r="4168" spans="2:12" s="801" customFormat="1">
      <c r="B4168" s="823"/>
      <c r="C4168" s="823"/>
      <c r="D4168" s="823"/>
      <c r="E4168" s="823"/>
      <c r="F4168" s="823"/>
      <c r="G4168" s="823"/>
      <c r="H4168" s="823"/>
      <c r="I4168" s="823"/>
      <c r="J4168" s="823"/>
      <c r="K4168" s="823"/>
      <c r="L4168" s="823"/>
    </row>
    <row r="4169" spans="2:12" s="801" customFormat="1">
      <c r="B4169" s="823"/>
      <c r="C4169" s="823"/>
      <c r="D4169" s="823"/>
      <c r="E4169" s="823"/>
      <c r="F4169" s="823"/>
      <c r="G4169" s="823"/>
      <c r="H4169" s="823"/>
      <c r="I4169" s="823"/>
      <c r="J4169" s="823"/>
      <c r="K4169" s="823"/>
      <c r="L4169" s="823"/>
    </row>
    <row r="4170" spans="2:12" s="801" customFormat="1">
      <c r="B4170" s="823"/>
      <c r="C4170" s="823"/>
      <c r="D4170" s="823"/>
      <c r="E4170" s="823"/>
      <c r="F4170" s="823"/>
      <c r="G4170" s="823"/>
      <c r="H4170" s="823"/>
      <c r="I4170" s="823"/>
      <c r="J4170" s="823"/>
      <c r="K4170" s="823"/>
      <c r="L4170" s="823"/>
    </row>
    <row r="4171" spans="2:12" s="801" customFormat="1">
      <c r="B4171" s="823"/>
      <c r="C4171" s="823"/>
      <c r="D4171" s="823"/>
      <c r="E4171" s="823"/>
      <c r="F4171" s="823"/>
      <c r="G4171" s="823"/>
      <c r="H4171" s="823"/>
      <c r="I4171" s="823"/>
      <c r="J4171" s="823"/>
      <c r="K4171" s="823"/>
      <c r="L4171" s="823"/>
    </row>
    <row r="4172" spans="2:12" s="801" customFormat="1">
      <c r="B4172" s="823"/>
      <c r="C4172" s="823"/>
      <c r="D4172" s="823"/>
      <c r="E4172" s="823"/>
      <c r="F4172" s="823"/>
      <c r="G4172" s="823"/>
      <c r="H4172" s="823"/>
      <c r="I4172" s="823"/>
      <c r="J4172" s="823"/>
      <c r="K4172" s="823"/>
      <c r="L4172" s="823"/>
    </row>
    <row r="4173" spans="2:12" s="801" customFormat="1">
      <c r="B4173" s="823"/>
      <c r="C4173" s="823"/>
      <c r="D4173" s="823"/>
      <c r="E4173" s="823"/>
      <c r="F4173" s="823"/>
      <c r="G4173" s="823"/>
      <c r="H4173" s="823"/>
      <c r="I4173" s="823"/>
      <c r="J4173" s="823"/>
      <c r="K4173" s="823"/>
      <c r="L4173" s="823"/>
    </row>
    <row r="4174" spans="2:12" s="801" customFormat="1">
      <c r="B4174" s="823"/>
      <c r="C4174" s="823"/>
      <c r="D4174" s="823"/>
      <c r="E4174" s="823"/>
      <c r="F4174" s="823"/>
      <c r="G4174" s="823"/>
      <c r="H4174" s="823"/>
      <c r="I4174" s="823"/>
      <c r="J4174" s="823"/>
      <c r="K4174" s="823"/>
      <c r="L4174" s="823"/>
    </row>
    <row r="4175" spans="2:12" s="801" customFormat="1">
      <c r="B4175" s="823"/>
      <c r="C4175" s="823"/>
      <c r="D4175" s="823"/>
      <c r="E4175" s="823"/>
      <c r="F4175" s="823"/>
      <c r="G4175" s="823"/>
      <c r="H4175" s="823"/>
      <c r="I4175" s="823"/>
      <c r="J4175" s="823"/>
      <c r="K4175" s="823"/>
      <c r="L4175" s="823"/>
    </row>
    <row r="4176" spans="2:12" s="801" customFormat="1">
      <c r="B4176" s="823"/>
      <c r="C4176" s="823"/>
      <c r="D4176" s="823"/>
      <c r="E4176" s="823"/>
      <c r="F4176" s="823"/>
      <c r="G4176" s="823"/>
      <c r="H4176" s="823"/>
      <c r="I4176" s="823"/>
      <c r="J4176" s="823"/>
      <c r="K4176" s="823"/>
      <c r="L4176" s="823"/>
    </row>
    <row r="4177" spans="2:12" s="801" customFormat="1">
      <c r="B4177" s="823"/>
      <c r="C4177" s="823"/>
      <c r="D4177" s="823"/>
      <c r="E4177" s="823"/>
      <c r="F4177" s="823"/>
      <c r="G4177" s="823"/>
      <c r="H4177" s="823"/>
      <c r="I4177" s="823"/>
      <c r="J4177" s="823"/>
      <c r="K4177" s="823"/>
      <c r="L4177" s="823"/>
    </row>
    <row r="4178" spans="2:12" s="801" customFormat="1">
      <c r="B4178" s="823"/>
      <c r="C4178" s="823"/>
      <c r="D4178" s="823"/>
      <c r="E4178" s="823"/>
      <c r="F4178" s="823"/>
      <c r="G4178" s="823"/>
      <c r="H4178" s="823"/>
      <c r="I4178" s="823"/>
      <c r="J4178" s="823"/>
      <c r="K4178" s="823"/>
      <c r="L4178" s="823"/>
    </row>
    <row r="4179" spans="2:12" s="801" customFormat="1">
      <c r="B4179" s="823"/>
      <c r="C4179" s="823"/>
      <c r="D4179" s="823"/>
      <c r="E4179" s="823"/>
      <c r="F4179" s="823"/>
      <c r="G4179" s="823"/>
      <c r="H4179" s="823"/>
      <c r="I4179" s="823"/>
      <c r="J4179" s="823"/>
      <c r="K4179" s="823"/>
      <c r="L4179" s="823"/>
    </row>
    <row r="4180" spans="2:12" s="801" customFormat="1">
      <c r="B4180" s="823"/>
      <c r="C4180" s="823"/>
      <c r="D4180" s="823"/>
      <c r="E4180" s="823"/>
      <c r="F4180" s="823"/>
      <c r="G4180" s="823"/>
      <c r="H4180" s="823"/>
      <c r="I4180" s="823"/>
      <c r="J4180" s="823"/>
      <c r="K4180" s="823"/>
      <c r="L4180" s="823"/>
    </row>
    <row r="4181" spans="2:12" s="801" customFormat="1">
      <c r="B4181" s="823"/>
      <c r="C4181" s="823"/>
      <c r="D4181" s="823"/>
      <c r="E4181" s="823"/>
      <c r="F4181" s="823"/>
      <c r="G4181" s="823"/>
      <c r="H4181" s="823"/>
      <c r="I4181" s="823"/>
      <c r="J4181" s="823"/>
      <c r="K4181" s="823"/>
      <c r="L4181" s="823"/>
    </row>
    <row r="4182" spans="2:12" s="801" customFormat="1">
      <c r="B4182" s="823"/>
      <c r="C4182" s="823"/>
      <c r="D4182" s="823"/>
      <c r="E4182" s="823"/>
      <c r="F4182" s="823"/>
      <c r="G4182" s="823"/>
      <c r="H4182" s="823"/>
      <c r="I4182" s="823"/>
      <c r="J4182" s="823"/>
      <c r="K4182" s="823"/>
      <c r="L4182" s="823"/>
    </row>
    <row r="4183" spans="2:12" s="801" customFormat="1">
      <c r="B4183" s="823"/>
      <c r="C4183" s="823"/>
      <c r="D4183" s="823"/>
      <c r="E4183" s="823"/>
      <c r="F4183" s="823"/>
      <c r="G4183" s="823"/>
      <c r="H4183" s="823"/>
      <c r="I4183" s="823"/>
      <c r="J4183" s="823"/>
      <c r="K4183" s="823"/>
      <c r="L4183" s="823"/>
    </row>
    <row r="4184" spans="2:12" s="801" customFormat="1">
      <c r="B4184" s="823"/>
      <c r="C4184" s="823"/>
      <c r="D4184" s="823"/>
      <c r="E4184" s="823"/>
      <c r="F4184" s="823"/>
      <c r="G4184" s="823"/>
      <c r="H4184" s="823"/>
      <c r="I4184" s="823"/>
      <c r="J4184" s="823"/>
      <c r="K4184" s="823"/>
      <c r="L4184" s="823"/>
    </row>
    <row r="4185" spans="2:12" s="801" customFormat="1">
      <c r="B4185" s="823"/>
      <c r="C4185" s="823"/>
      <c r="D4185" s="823"/>
      <c r="E4185" s="823"/>
      <c r="F4185" s="823"/>
      <c r="G4185" s="823"/>
      <c r="H4185" s="823"/>
      <c r="I4185" s="823"/>
      <c r="J4185" s="823"/>
      <c r="K4185" s="823"/>
      <c r="L4185" s="823"/>
    </row>
    <row r="4186" spans="2:12" s="801" customFormat="1">
      <c r="B4186" s="823"/>
      <c r="C4186" s="823"/>
      <c r="D4186" s="823"/>
      <c r="E4186" s="823"/>
      <c r="F4186" s="823"/>
      <c r="G4186" s="823"/>
      <c r="H4186" s="823"/>
      <c r="I4186" s="823"/>
      <c r="J4186" s="823"/>
      <c r="K4186" s="823"/>
      <c r="L4186" s="823"/>
    </row>
    <row r="4187" spans="2:12" s="801" customFormat="1">
      <c r="B4187" s="823"/>
      <c r="C4187" s="823"/>
      <c r="D4187" s="823"/>
      <c r="E4187" s="823"/>
      <c r="F4187" s="823"/>
      <c r="G4187" s="823"/>
      <c r="H4187" s="823"/>
      <c r="I4187" s="823"/>
      <c r="J4187" s="823"/>
      <c r="K4187" s="823"/>
      <c r="L4187" s="823"/>
    </row>
    <row r="4188" spans="2:12" s="801" customFormat="1">
      <c r="B4188" s="823"/>
      <c r="C4188" s="823"/>
      <c r="D4188" s="823"/>
      <c r="E4188" s="823"/>
      <c r="F4188" s="823"/>
      <c r="G4188" s="823"/>
      <c r="H4188" s="823"/>
      <c r="I4188" s="823"/>
      <c r="J4188" s="823"/>
      <c r="K4188" s="823"/>
      <c r="L4188" s="823"/>
    </row>
    <row r="4189" spans="2:12" s="801" customFormat="1">
      <c r="B4189" s="823"/>
      <c r="C4189" s="823"/>
      <c r="D4189" s="823"/>
      <c r="E4189" s="823"/>
      <c r="F4189" s="823"/>
      <c r="G4189" s="823"/>
      <c r="H4189" s="823"/>
      <c r="I4189" s="823"/>
      <c r="J4189" s="823"/>
      <c r="K4189" s="823"/>
      <c r="L4189" s="823"/>
    </row>
    <row r="4190" spans="2:12" s="801" customFormat="1">
      <c r="B4190" s="823"/>
      <c r="C4190" s="823"/>
      <c r="D4190" s="823"/>
      <c r="E4190" s="823"/>
      <c r="F4190" s="823"/>
      <c r="G4190" s="823"/>
      <c r="H4190" s="823"/>
      <c r="I4190" s="823"/>
      <c r="J4190" s="823"/>
      <c r="K4190" s="823"/>
      <c r="L4190" s="823"/>
    </row>
    <row r="4191" spans="2:12" s="801" customFormat="1">
      <c r="B4191" s="823"/>
      <c r="C4191" s="823"/>
      <c r="D4191" s="823"/>
      <c r="E4191" s="823"/>
      <c r="F4191" s="823"/>
      <c r="G4191" s="823"/>
      <c r="H4191" s="823"/>
      <c r="I4191" s="823"/>
      <c r="J4191" s="823"/>
      <c r="K4191" s="823"/>
      <c r="L4191" s="823"/>
    </row>
    <row r="4192" spans="2:12" s="801" customFormat="1">
      <c r="B4192" s="823"/>
      <c r="C4192" s="823"/>
      <c r="D4192" s="823"/>
      <c r="E4192" s="823"/>
      <c r="F4192" s="823"/>
      <c r="G4192" s="823"/>
      <c r="H4192" s="823"/>
      <c r="I4192" s="823"/>
      <c r="J4192" s="823"/>
      <c r="K4192" s="823"/>
      <c r="L4192" s="823"/>
    </row>
    <row r="4193" spans="2:12" s="801" customFormat="1">
      <c r="B4193" s="823"/>
      <c r="C4193" s="823"/>
      <c r="D4193" s="823"/>
      <c r="E4193" s="823"/>
      <c r="F4193" s="823"/>
      <c r="G4193" s="823"/>
      <c r="H4193" s="823"/>
      <c r="I4193" s="823"/>
      <c r="J4193" s="823"/>
      <c r="K4193" s="823"/>
      <c r="L4193" s="823"/>
    </row>
    <row r="4194" spans="2:12" s="801" customFormat="1">
      <c r="B4194" s="823"/>
      <c r="C4194" s="823"/>
      <c r="D4194" s="823"/>
      <c r="E4194" s="823"/>
      <c r="F4194" s="823"/>
      <c r="G4194" s="823"/>
      <c r="H4194" s="823"/>
      <c r="I4194" s="823"/>
      <c r="J4194" s="823"/>
      <c r="K4194" s="823"/>
      <c r="L4194" s="823"/>
    </row>
    <row r="4195" spans="2:12" s="801" customFormat="1">
      <c r="B4195" s="823"/>
      <c r="C4195" s="823"/>
      <c r="D4195" s="823"/>
      <c r="E4195" s="823"/>
      <c r="F4195" s="823"/>
      <c r="G4195" s="823"/>
      <c r="H4195" s="823"/>
      <c r="I4195" s="823"/>
      <c r="J4195" s="823"/>
      <c r="K4195" s="823"/>
      <c r="L4195" s="823"/>
    </row>
    <row r="4196" spans="2:12" s="801" customFormat="1">
      <c r="B4196" s="823"/>
      <c r="C4196" s="823"/>
      <c r="D4196" s="823"/>
      <c r="E4196" s="823"/>
      <c r="F4196" s="823"/>
      <c r="G4196" s="823"/>
      <c r="H4196" s="823"/>
      <c r="I4196" s="823"/>
      <c r="J4196" s="823"/>
      <c r="K4196" s="823"/>
      <c r="L4196" s="823"/>
    </row>
    <row r="4197" spans="2:12" s="801" customFormat="1">
      <c r="B4197" s="823"/>
      <c r="C4197" s="823"/>
      <c r="D4197" s="823"/>
      <c r="E4197" s="823"/>
      <c r="F4197" s="823"/>
      <c r="G4197" s="823"/>
      <c r="H4197" s="823"/>
      <c r="I4197" s="823"/>
      <c r="J4197" s="823"/>
      <c r="K4197" s="823"/>
      <c r="L4197" s="823"/>
    </row>
    <row r="4198" spans="2:12" s="801" customFormat="1">
      <c r="B4198" s="823"/>
      <c r="C4198" s="823"/>
      <c r="D4198" s="823"/>
      <c r="E4198" s="823"/>
      <c r="F4198" s="823"/>
      <c r="G4198" s="823"/>
      <c r="H4198" s="823"/>
      <c r="I4198" s="823"/>
      <c r="J4198" s="823"/>
      <c r="K4198" s="823"/>
      <c r="L4198" s="823"/>
    </row>
    <row r="4199" spans="2:12" s="801" customFormat="1">
      <c r="B4199" s="823"/>
      <c r="C4199" s="823"/>
      <c r="D4199" s="823"/>
      <c r="E4199" s="823"/>
      <c r="F4199" s="823"/>
      <c r="G4199" s="823"/>
      <c r="H4199" s="823"/>
      <c r="I4199" s="823"/>
      <c r="J4199" s="823"/>
      <c r="K4199" s="823"/>
      <c r="L4199" s="823"/>
    </row>
    <row r="4200" spans="2:12" s="801" customFormat="1">
      <c r="B4200" s="823"/>
      <c r="C4200" s="823"/>
      <c r="D4200" s="823"/>
      <c r="E4200" s="823"/>
      <c r="F4200" s="823"/>
      <c r="G4200" s="823"/>
      <c r="H4200" s="823"/>
      <c r="I4200" s="823"/>
      <c r="J4200" s="823"/>
      <c r="K4200" s="823"/>
      <c r="L4200" s="823"/>
    </row>
    <row r="4201" spans="2:12" s="801" customFormat="1">
      <c r="B4201" s="823"/>
      <c r="C4201" s="823"/>
      <c r="D4201" s="823"/>
      <c r="E4201" s="823"/>
      <c r="F4201" s="823"/>
      <c r="G4201" s="823"/>
      <c r="H4201" s="823"/>
      <c r="I4201" s="823"/>
      <c r="J4201" s="823"/>
      <c r="K4201" s="823"/>
      <c r="L4201" s="823"/>
    </row>
    <row r="4202" spans="2:12" s="801" customFormat="1">
      <c r="B4202" s="823"/>
      <c r="C4202" s="823"/>
      <c r="D4202" s="823"/>
      <c r="E4202" s="823"/>
      <c r="F4202" s="823"/>
      <c r="G4202" s="823"/>
      <c r="H4202" s="823"/>
      <c r="I4202" s="823"/>
      <c r="J4202" s="823"/>
      <c r="K4202" s="823"/>
      <c r="L4202" s="823"/>
    </row>
    <row r="4203" spans="2:12" s="801" customFormat="1">
      <c r="B4203" s="823"/>
      <c r="C4203" s="823"/>
      <c r="D4203" s="823"/>
      <c r="E4203" s="823"/>
      <c r="F4203" s="823"/>
      <c r="G4203" s="823"/>
      <c r="H4203" s="823"/>
      <c r="I4203" s="823"/>
      <c r="J4203" s="823"/>
      <c r="K4203" s="823"/>
      <c r="L4203" s="823"/>
    </row>
    <row r="4204" spans="2:12" s="801" customFormat="1">
      <c r="B4204" s="823"/>
      <c r="C4204" s="823"/>
      <c r="D4204" s="823"/>
      <c r="E4204" s="823"/>
      <c r="F4204" s="823"/>
      <c r="G4204" s="823"/>
      <c r="H4204" s="823"/>
      <c r="I4204" s="823"/>
      <c r="J4204" s="823"/>
      <c r="K4204" s="823"/>
      <c r="L4204" s="823"/>
    </row>
    <row r="4205" spans="2:12" s="801" customFormat="1">
      <c r="B4205" s="823"/>
      <c r="C4205" s="823"/>
      <c r="D4205" s="823"/>
      <c r="E4205" s="823"/>
      <c r="F4205" s="823"/>
      <c r="G4205" s="823"/>
      <c r="H4205" s="823"/>
      <c r="I4205" s="823"/>
      <c r="J4205" s="823"/>
      <c r="K4205" s="823"/>
      <c r="L4205" s="823"/>
    </row>
    <row r="4206" spans="2:12" s="801" customFormat="1">
      <c r="B4206" s="823"/>
      <c r="C4206" s="823"/>
      <c r="D4206" s="823"/>
      <c r="E4206" s="823"/>
      <c r="F4206" s="823"/>
      <c r="G4206" s="823"/>
      <c r="H4206" s="823"/>
      <c r="I4206" s="823"/>
      <c r="J4206" s="823"/>
      <c r="K4206" s="823"/>
      <c r="L4206" s="823"/>
    </row>
    <row r="4207" spans="2:12" s="801" customFormat="1">
      <c r="B4207" s="823"/>
      <c r="C4207" s="823"/>
      <c r="D4207" s="823"/>
      <c r="E4207" s="823"/>
      <c r="F4207" s="823"/>
      <c r="G4207" s="823"/>
      <c r="H4207" s="823"/>
      <c r="I4207" s="823"/>
      <c r="J4207" s="823"/>
      <c r="K4207" s="823"/>
      <c r="L4207" s="823"/>
    </row>
    <row r="4208" spans="2:12" s="801" customFormat="1">
      <c r="B4208" s="823"/>
      <c r="C4208" s="823"/>
      <c r="D4208" s="823"/>
      <c r="E4208" s="823"/>
      <c r="F4208" s="823"/>
      <c r="G4208" s="823"/>
      <c r="H4208" s="823"/>
      <c r="I4208" s="823"/>
      <c r="J4208" s="823"/>
      <c r="K4208" s="823"/>
      <c r="L4208" s="823"/>
    </row>
    <row r="4209" spans="2:12" s="801" customFormat="1">
      <c r="B4209" s="823"/>
      <c r="C4209" s="823"/>
      <c r="D4209" s="823"/>
      <c r="E4209" s="823"/>
      <c r="F4209" s="823"/>
      <c r="G4209" s="823"/>
      <c r="H4209" s="823"/>
      <c r="I4209" s="823"/>
      <c r="J4209" s="823"/>
      <c r="K4209" s="823"/>
      <c r="L4209" s="823"/>
    </row>
    <row r="4210" spans="2:12" s="801" customFormat="1">
      <c r="B4210" s="823"/>
      <c r="C4210" s="823"/>
      <c r="D4210" s="823"/>
      <c r="E4210" s="823"/>
      <c r="F4210" s="823"/>
      <c r="G4210" s="823"/>
      <c r="H4210" s="823"/>
      <c r="I4210" s="823"/>
      <c r="J4210" s="823"/>
      <c r="K4210" s="823"/>
      <c r="L4210" s="823"/>
    </row>
    <row r="4211" spans="2:12" s="801" customFormat="1">
      <c r="B4211" s="823"/>
      <c r="C4211" s="823"/>
      <c r="D4211" s="823"/>
      <c r="E4211" s="823"/>
      <c r="F4211" s="823"/>
      <c r="G4211" s="823"/>
      <c r="H4211" s="823"/>
      <c r="I4211" s="823"/>
      <c r="J4211" s="823"/>
      <c r="K4211" s="823"/>
      <c r="L4211" s="823"/>
    </row>
    <row r="4212" spans="2:12" s="801" customFormat="1">
      <c r="B4212" s="823"/>
      <c r="C4212" s="823"/>
      <c r="D4212" s="823"/>
      <c r="E4212" s="823"/>
      <c r="F4212" s="823"/>
      <c r="G4212" s="823"/>
      <c r="H4212" s="823"/>
      <c r="I4212" s="823"/>
      <c r="J4212" s="823"/>
      <c r="K4212" s="823"/>
      <c r="L4212" s="823"/>
    </row>
    <row r="4213" spans="2:12" s="801" customFormat="1">
      <c r="B4213" s="823"/>
      <c r="C4213" s="823"/>
      <c r="D4213" s="823"/>
      <c r="E4213" s="823"/>
      <c r="F4213" s="823"/>
      <c r="G4213" s="823"/>
      <c r="H4213" s="823"/>
      <c r="I4213" s="823"/>
      <c r="J4213" s="823"/>
      <c r="K4213" s="823"/>
      <c r="L4213" s="823"/>
    </row>
    <row r="4214" spans="2:12" s="801" customFormat="1">
      <c r="B4214" s="823"/>
      <c r="C4214" s="823"/>
      <c r="D4214" s="823"/>
      <c r="E4214" s="823"/>
      <c r="F4214" s="823"/>
      <c r="G4214" s="823"/>
      <c r="H4214" s="823"/>
      <c r="I4214" s="823"/>
      <c r="J4214" s="823"/>
      <c r="K4214" s="823"/>
      <c r="L4214" s="823"/>
    </row>
    <row r="4215" spans="2:12" s="801" customFormat="1">
      <c r="B4215" s="823"/>
      <c r="C4215" s="823"/>
      <c r="D4215" s="823"/>
      <c r="E4215" s="823"/>
      <c r="F4215" s="823"/>
      <c r="G4215" s="823"/>
      <c r="H4215" s="823"/>
      <c r="I4215" s="823"/>
      <c r="J4215" s="823"/>
      <c r="K4215" s="823"/>
      <c r="L4215" s="823"/>
    </row>
    <row r="4216" spans="2:12" s="801" customFormat="1">
      <c r="B4216" s="823"/>
      <c r="C4216" s="823"/>
      <c r="D4216" s="823"/>
      <c r="E4216" s="823"/>
      <c r="F4216" s="823"/>
      <c r="G4216" s="823"/>
      <c r="H4216" s="823"/>
      <c r="I4216" s="823"/>
      <c r="J4216" s="823"/>
      <c r="K4216" s="823"/>
      <c r="L4216" s="823"/>
    </row>
    <row r="4217" spans="2:12" s="801" customFormat="1">
      <c r="B4217" s="823"/>
      <c r="C4217" s="823"/>
      <c r="D4217" s="823"/>
      <c r="E4217" s="823"/>
      <c r="F4217" s="823"/>
      <c r="G4217" s="823"/>
      <c r="H4217" s="823"/>
      <c r="I4217" s="823"/>
      <c r="J4217" s="823"/>
      <c r="K4217" s="823"/>
      <c r="L4217" s="823"/>
    </row>
    <row r="4218" spans="2:12" s="801" customFormat="1">
      <c r="B4218" s="823"/>
      <c r="C4218" s="823"/>
      <c r="D4218" s="823"/>
      <c r="E4218" s="823"/>
      <c r="F4218" s="823"/>
      <c r="G4218" s="823"/>
      <c r="H4218" s="823"/>
      <c r="I4218" s="823"/>
      <c r="J4218" s="823"/>
      <c r="K4218" s="823"/>
      <c r="L4218" s="823"/>
    </row>
    <row r="4219" spans="2:12" s="801" customFormat="1">
      <c r="B4219" s="823"/>
      <c r="C4219" s="823"/>
      <c r="D4219" s="823"/>
      <c r="E4219" s="823"/>
      <c r="F4219" s="823"/>
      <c r="G4219" s="823"/>
      <c r="H4219" s="823"/>
      <c r="I4219" s="823"/>
      <c r="J4219" s="823"/>
      <c r="K4219" s="823"/>
      <c r="L4219" s="823"/>
    </row>
    <row r="4220" spans="2:12" s="801" customFormat="1">
      <c r="B4220" s="823"/>
      <c r="C4220" s="823"/>
      <c r="D4220" s="823"/>
      <c r="E4220" s="823"/>
      <c r="F4220" s="823"/>
      <c r="G4220" s="823"/>
      <c r="H4220" s="823"/>
      <c r="I4220" s="823"/>
      <c r="J4220" s="823"/>
      <c r="K4220" s="823"/>
      <c r="L4220" s="823"/>
    </row>
    <row r="4221" spans="2:12" s="801" customFormat="1">
      <c r="B4221" s="823"/>
      <c r="C4221" s="823"/>
      <c r="D4221" s="823"/>
      <c r="E4221" s="823"/>
      <c r="F4221" s="823"/>
      <c r="G4221" s="823"/>
      <c r="H4221" s="823"/>
      <c r="I4221" s="823"/>
      <c r="J4221" s="823"/>
      <c r="K4221" s="823"/>
      <c r="L4221" s="823"/>
    </row>
    <row r="4222" spans="2:12" s="801" customFormat="1">
      <c r="B4222" s="823"/>
      <c r="C4222" s="823"/>
      <c r="D4222" s="823"/>
      <c r="E4222" s="823"/>
      <c r="F4222" s="823"/>
      <c r="G4222" s="823"/>
      <c r="H4222" s="823"/>
      <c r="I4222" s="823"/>
      <c r="J4222" s="823"/>
      <c r="K4222" s="823"/>
      <c r="L4222" s="823"/>
    </row>
    <row r="4223" spans="2:12" s="801" customFormat="1">
      <c r="B4223" s="823"/>
      <c r="C4223" s="823"/>
      <c r="D4223" s="823"/>
      <c r="E4223" s="823"/>
      <c r="F4223" s="823"/>
      <c r="G4223" s="823"/>
      <c r="H4223" s="823"/>
      <c r="I4223" s="823"/>
      <c r="J4223" s="823"/>
      <c r="K4223" s="823"/>
      <c r="L4223" s="823"/>
    </row>
    <row r="4224" spans="2:12" s="801" customFormat="1">
      <c r="B4224" s="823"/>
      <c r="C4224" s="823"/>
      <c r="D4224" s="823"/>
      <c r="E4224" s="823"/>
      <c r="F4224" s="823"/>
      <c r="G4224" s="823"/>
      <c r="H4224" s="823"/>
      <c r="I4224" s="823"/>
      <c r="J4224" s="823"/>
      <c r="K4224" s="823"/>
      <c r="L4224" s="823"/>
    </row>
    <row r="4225" spans="2:12" s="801" customFormat="1">
      <c r="B4225" s="823"/>
      <c r="C4225" s="823"/>
      <c r="D4225" s="823"/>
      <c r="E4225" s="823"/>
      <c r="F4225" s="823"/>
      <c r="G4225" s="823"/>
      <c r="H4225" s="823"/>
      <c r="I4225" s="823"/>
      <c r="J4225" s="823"/>
      <c r="K4225" s="823"/>
      <c r="L4225" s="823"/>
    </row>
    <row r="4226" spans="2:12" s="801" customFormat="1">
      <c r="B4226" s="823"/>
      <c r="C4226" s="823"/>
      <c r="D4226" s="823"/>
      <c r="E4226" s="823"/>
      <c r="F4226" s="823"/>
      <c r="G4226" s="823"/>
      <c r="H4226" s="823"/>
      <c r="I4226" s="823"/>
      <c r="J4226" s="823"/>
      <c r="K4226" s="823"/>
      <c r="L4226" s="823"/>
    </row>
    <row r="4227" spans="2:12" s="801" customFormat="1">
      <c r="B4227" s="823"/>
      <c r="C4227" s="823"/>
      <c r="D4227" s="823"/>
      <c r="E4227" s="823"/>
      <c r="F4227" s="823"/>
      <c r="G4227" s="823"/>
      <c r="H4227" s="823"/>
      <c r="I4227" s="823"/>
      <c r="J4227" s="823"/>
      <c r="K4227" s="823"/>
      <c r="L4227" s="823"/>
    </row>
    <row r="4228" spans="2:12" s="801" customFormat="1">
      <c r="B4228" s="823"/>
      <c r="C4228" s="823"/>
      <c r="D4228" s="823"/>
      <c r="E4228" s="823"/>
      <c r="F4228" s="823"/>
      <c r="G4228" s="823"/>
      <c r="H4228" s="823"/>
      <c r="I4228" s="823"/>
      <c r="J4228" s="823"/>
      <c r="K4228" s="823"/>
      <c r="L4228" s="823"/>
    </row>
    <row r="4229" spans="2:12" s="801" customFormat="1">
      <c r="B4229" s="823"/>
      <c r="C4229" s="823"/>
      <c r="D4229" s="823"/>
      <c r="E4229" s="823"/>
      <c r="F4229" s="823"/>
      <c r="G4229" s="823"/>
      <c r="H4229" s="823"/>
      <c r="I4229" s="823"/>
      <c r="J4229" s="823"/>
      <c r="K4229" s="823"/>
      <c r="L4229" s="823"/>
    </row>
    <row r="4230" spans="2:12" s="801" customFormat="1">
      <c r="B4230" s="823"/>
      <c r="C4230" s="823"/>
      <c r="D4230" s="823"/>
      <c r="E4230" s="823"/>
      <c r="F4230" s="823"/>
      <c r="G4230" s="823"/>
      <c r="H4230" s="823"/>
      <c r="I4230" s="823"/>
      <c r="J4230" s="823"/>
      <c r="K4230" s="823"/>
      <c r="L4230" s="823"/>
    </row>
    <row r="4231" spans="2:12" s="801" customFormat="1">
      <c r="B4231" s="823"/>
      <c r="C4231" s="823"/>
      <c r="D4231" s="823"/>
      <c r="E4231" s="823"/>
      <c r="F4231" s="823"/>
      <c r="G4231" s="823"/>
      <c r="H4231" s="823"/>
      <c r="I4231" s="823"/>
      <c r="J4231" s="823"/>
      <c r="K4231" s="823"/>
      <c r="L4231" s="823"/>
    </row>
    <row r="4232" spans="2:12" s="801" customFormat="1">
      <c r="B4232" s="823"/>
      <c r="C4232" s="823"/>
      <c r="D4232" s="823"/>
      <c r="E4232" s="823"/>
      <c r="F4232" s="823"/>
      <c r="G4232" s="823"/>
      <c r="H4232" s="823"/>
      <c r="I4232" s="823"/>
      <c r="J4232" s="823"/>
      <c r="K4232" s="823"/>
      <c r="L4232" s="823"/>
    </row>
    <row r="4233" spans="2:12" s="801" customFormat="1">
      <c r="B4233" s="823"/>
      <c r="C4233" s="823"/>
      <c r="D4233" s="823"/>
      <c r="E4233" s="823"/>
      <c r="F4233" s="823"/>
      <c r="G4233" s="823"/>
      <c r="H4233" s="823"/>
      <c r="I4233" s="823"/>
      <c r="J4233" s="823"/>
      <c r="K4233" s="823"/>
      <c r="L4233" s="823"/>
    </row>
    <row r="4234" spans="2:12" s="801" customFormat="1">
      <c r="B4234" s="823"/>
      <c r="C4234" s="823"/>
      <c r="D4234" s="823"/>
      <c r="E4234" s="823"/>
      <c r="F4234" s="823"/>
      <c r="G4234" s="823"/>
      <c r="H4234" s="823"/>
      <c r="I4234" s="823"/>
      <c r="J4234" s="823"/>
      <c r="K4234" s="823"/>
      <c r="L4234" s="823"/>
    </row>
    <row r="4235" spans="2:12" s="801" customFormat="1">
      <c r="B4235" s="823"/>
      <c r="C4235" s="823"/>
      <c r="D4235" s="823"/>
      <c r="E4235" s="823"/>
      <c r="F4235" s="823"/>
      <c r="G4235" s="823"/>
      <c r="H4235" s="823"/>
      <c r="I4235" s="823"/>
      <c r="J4235" s="823"/>
      <c r="K4235" s="823"/>
      <c r="L4235" s="823"/>
    </row>
    <row r="4236" spans="2:12" s="801" customFormat="1">
      <c r="B4236" s="823"/>
      <c r="C4236" s="823"/>
      <c r="D4236" s="823"/>
      <c r="E4236" s="823"/>
      <c r="F4236" s="823"/>
      <c r="G4236" s="823"/>
      <c r="H4236" s="823"/>
      <c r="I4236" s="823"/>
      <c r="J4236" s="823"/>
      <c r="K4236" s="823"/>
      <c r="L4236" s="823"/>
    </row>
    <row r="4237" spans="2:12" s="801" customFormat="1">
      <c r="B4237" s="823"/>
      <c r="C4237" s="823"/>
      <c r="D4237" s="823"/>
      <c r="E4237" s="823"/>
      <c r="F4237" s="823"/>
      <c r="G4237" s="823"/>
      <c r="H4237" s="823"/>
      <c r="I4237" s="823"/>
      <c r="J4237" s="823"/>
      <c r="K4237" s="823"/>
      <c r="L4237" s="823"/>
    </row>
    <row r="4238" spans="2:12" s="801" customFormat="1">
      <c r="B4238" s="823"/>
      <c r="C4238" s="823"/>
      <c r="D4238" s="823"/>
      <c r="E4238" s="823"/>
      <c r="F4238" s="823"/>
      <c r="G4238" s="823"/>
      <c r="H4238" s="823"/>
      <c r="I4238" s="823"/>
      <c r="J4238" s="823"/>
      <c r="K4238" s="823"/>
      <c r="L4238" s="823"/>
    </row>
    <row r="4239" spans="2:12" s="801" customFormat="1">
      <c r="B4239" s="823"/>
      <c r="C4239" s="823"/>
      <c r="D4239" s="823"/>
      <c r="E4239" s="823"/>
      <c r="F4239" s="823"/>
      <c r="G4239" s="823"/>
      <c r="H4239" s="823"/>
      <c r="I4239" s="823"/>
      <c r="J4239" s="823"/>
      <c r="K4239" s="823"/>
      <c r="L4239" s="823"/>
    </row>
    <row r="4240" spans="2:12" s="801" customFormat="1">
      <c r="B4240" s="823"/>
      <c r="C4240" s="823"/>
      <c r="D4240" s="823"/>
      <c r="E4240" s="823"/>
      <c r="F4240" s="823"/>
      <c r="G4240" s="823"/>
      <c r="H4240" s="823"/>
      <c r="I4240" s="823"/>
      <c r="J4240" s="823"/>
      <c r="K4240" s="823"/>
      <c r="L4240" s="823"/>
    </row>
    <row r="4241" spans="2:12" s="801" customFormat="1">
      <c r="B4241" s="823"/>
      <c r="C4241" s="823"/>
      <c r="D4241" s="823"/>
      <c r="E4241" s="823"/>
      <c r="F4241" s="823"/>
      <c r="G4241" s="823"/>
      <c r="H4241" s="823"/>
      <c r="I4241" s="823"/>
      <c r="J4241" s="823"/>
      <c r="K4241" s="823"/>
      <c r="L4241" s="823"/>
    </row>
    <row r="4242" spans="2:12" s="801" customFormat="1">
      <c r="B4242" s="823"/>
      <c r="C4242" s="823"/>
      <c r="D4242" s="823"/>
      <c r="E4242" s="823"/>
      <c r="F4242" s="823"/>
      <c r="G4242" s="823"/>
      <c r="H4242" s="823"/>
      <c r="I4242" s="823"/>
      <c r="J4242" s="823"/>
      <c r="K4242" s="823"/>
      <c r="L4242" s="823"/>
    </row>
    <row r="4243" spans="2:12" s="801" customFormat="1">
      <c r="B4243" s="823"/>
      <c r="C4243" s="823"/>
      <c r="D4243" s="823"/>
      <c r="E4243" s="823"/>
      <c r="F4243" s="823"/>
      <c r="G4243" s="823"/>
      <c r="H4243" s="823"/>
      <c r="I4243" s="823"/>
      <c r="J4243" s="823"/>
      <c r="K4243" s="823"/>
      <c r="L4243" s="823"/>
    </row>
    <row r="4244" spans="2:12" s="801" customFormat="1">
      <c r="B4244" s="823"/>
      <c r="C4244" s="823"/>
      <c r="D4244" s="823"/>
      <c r="E4244" s="823"/>
      <c r="F4244" s="823"/>
      <c r="G4244" s="823"/>
      <c r="H4244" s="823"/>
      <c r="I4244" s="823"/>
      <c r="J4244" s="823"/>
      <c r="K4244" s="823"/>
      <c r="L4244" s="823"/>
    </row>
    <row r="4245" spans="2:12" s="801" customFormat="1">
      <c r="B4245" s="823"/>
      <c r="C4245" s="823"/>
      <c r="D4245" s="823"/>
      <c r="E4245" s="823"/>
      <c r="F4245" s="823"/>
      <c r="G4245" s="823"/>
      <c r="H4245" s="823"/>
      <c r="I4245" s="823"/>
      <c r="J4245" s="823"/>
      <c r="K4245" s="823"/>
      <c r="L4245" s="823"/>
    </row>
    <row r="4246" spans="2:12" s="801" customFormat="1">
      <c r="B4246" s="823"/>
      <c r="C4246" s="823"/>
      <c r="D4246" s="823"/>
      <c r="E4246" s="823"/>
      <c r="F4246" s="823"/>
      <c r="G4246" s="823"/>
      <c r="H4246" s="823"/>
      <c r="I4246" s="823"/>
      <c r="J4246" s="823"/>
      <c r="K4246" s="823"/>
      <c r="L4246" s="823"/>
    </row>
    <row r="4247" spans="2:12" s="801" customFormat="1">
      <c r="B4247" s="823"/>
      <c r="C4247" s="823"/>
      <c r="D4247" s="823"/>
      <c r="E4247" s="823"/>
      <c r="F4247" s="823"/>
      <c r="G4247" s="823"/>
      <c r="H4247" s="823"/>
      <c r="I4247" s="823"/>
      <c r="J4247" s="823"/>
      <c r="K4247" s="823"/>
      <c r="L4247" s="823"/>
    </row>
    <row r="4248" spans="2:12" s="801" customFormat="1">
      <c r="B4248" s="823"/>
      <c r="C4248" s="823"/>
      <c r="D4248" s="823"/>
      <c r="E4248" s="823"/>
      <c r="F4248" s="823"/>
      <c r="G4248" s="823"/>
      <c r="H4248" s="823"/>
      <c r="I4248" s="823"/>
      <c r="J4248" s="823"/>
      <c r="K4248" s="823"/>
      <c r="L4248" s="823"/>
    </row>
    <row r="4249" spans="2:12" s="801" customFormat="1">
      <c r="B4249" s="823"/>
      <c r="C4249" s="823"/>
      <c r="D4249" s="823"/>
      <c r="E4249" s="823"/>
      <c r="F4249" s="823"/>
      <c r="G4249" s="823"/>
      <c r="H4249" s="823"/>
      <c r="I4249" s="823"/>
      <c r="J4249" s="823"/>
      <c r="K4249" s="823"/>
      <c r="L4249" s="823"/>
    </row>
    <row r="4250" spans="2:12" s="801" customFormat="1">
      <c r="B4250" s="823"/>
      <c r="C4250" s="823"/>
      <c r="D4250" s="823"/>
      <c r="E4250" s="823"/>
      <c r="F4250" s="823"/>
      <c r="G4250" s="823"/>
      <c r="H4250" s="823"/>
      <c r="I4250" s="823"/>
      <c r="J4250" s="823"/>
      <c r="K4250" s="823"/>
      <c r="L4250" s="823"/>
    </row>
    <row r="4251" spans="2:12" s="801" customFormat="1">
      <c r="B4251" s="823"/>
      <c r="C4251" s="823"/>
      <c r="D4251" s="823"/>
      <c r="E4251" s="823"/>
      <c r="F4251" s="823"/>
      <c r="G4251" s="823"/>
      <c r="H4251" s="823"/>
      <c r="I4251" s="823"/>
      <c r="J4251" s="823"/>
      <c r="K4251" s="823"/>
      <c r="L4251" s="823"/>
    </row>
    <row r="4252" spans="2:12" s="801" customFormat="1">
      <c r="B4252" s="823"/>
      <c r="C4252" s="823"/>
      <c r="D4252" s="823"/>
      <c r="E4252" s="823"/>
      <c r="F4252" s="823"/>
      <c r="G4252" s="823"/>
      <c r="H4252" s="823"/>
      <c r="I4252" s="823"/>
      <c r="J4252" s="823"/>
      <c r="K4252" s="823"/>
      <c r="L4252" s="823"/>
    </row>
    <row r="4253" spans="2:12" s="801" customFormat="1">
      <c r="B4253" s="823"/>
      <c r="C4253" s="823"/>
      <c r="D4253" s="823"/>
      <c r="E4253" s="823"/>
      <c r="F4253" s="823"/>
      <c r="G4253" s="823"/>
      <c r="H4253" s="823"/>
      <c r="I4253" s="823"/>
      <c r="J4253" s="823"/>
      <c r="K4253" s="823"/>
      <c r="L4253" s="823"/>
    </row>
    <row r="4254" spans="2:12" s="801" customFormat="1">
      <c r="B4254" s="823"/>
      <c r="C4254" s="823"/>
      <c r="D4254" s="823"/>
      <c r="E4254" s="823"/>
      <c r="F4254" s="823"/>
      <c r="G4254" s="823"/>
      <c r="H4254" s="823"/>
      <c r="I4254" s="823"/>
      <c r="J4254" s="823"/>
      <c r="K4254" s="823"/>
      <c r="L4254" s="823"/>
    </row>
    <row r="4255" spans="2:12" s="801" customFormat="1">
      <c r="B4255" s="823"/>
      <c r="C4255" s="823"/>
      <c r="D4255" s="823"/>
      <c r="E4255" s="823"/>
      <c r="F4255" s="823"/>
      <c r="G4255" s="823"/>
      <c r="H4255" s="823"/>
      <c r="I4255" s="823"/>
      <c r="J4255" s="823"/>
      <c r="K4255" s="823"/>
      <c r="L4255" s="823"/>
    </row>
    <row r="4256" spans="2:12" s="801" customFormat="1">
      <c r="B4256" s="823"/>
      <c r="C4256" s="823"/>
      <c r="D4256" s="823"/>
      <c r="E4256" s="823"/>
      <c r="F4256" s="823"/>
      <c r="G4256" s="823"/>
      <c r="H4256" s="823"/>
      <c r="I4256" s="823"/>
      <c r="J4256" s="823"/>
      <c r="K4256" s="823"/>
      <c r="L4256" s="823"/>
    </row>
    <row r="4257" spans="2:12" s="801" customFormat="1">
      <c r="B4257" s="823"/>
      <c r="C4257" s="823"/>
      <c r="D4257" s="823"/>
      <c r="E4257" s="823"/>
      <c r="F4257" s="823"/>
      <c r="G4257" s="823"/>
      <c r="H4257" s="823"/>
      <c r="I4257" s="823"/>
      <c r="J4257" s="823"/>
      <c r="K4257" s="823"/>
      <c r="L4257" s="823"/>
    </row>
    <row r="4258" spans="2:12" s="801" customFormat="1">
      <c r="B4258" s="823"/>
      <c r="C4258" s="823"/>
      <c r="D4258" s="823"/>
      <c r="E4258" s="823"/>
      <c r="F4258" s="823"/>
      <c r="G4258" s="823"/>
      <c r="H4258" s="823"/>
      <c r="I4258" s="823"/>
      <c r="J4258" s="823"/>
      <c r="K4258" s="823"/>
      <c r="L4258" s="823"/>
    </row>
    <row r="4259" spans="2:12" s="801" customFormat="1">
      <c r="B4259" s="823"/>
      <c r="C4259" s="823"/>
      <c r="D4259" s="823"/>
      <c r="E4259" s="823"/>
      <c r="F4259" s="823"/>
      <c r="G4259" s="823"/>
      <c r="H4259" s="823"/>
      <c r="I4259" s="823"/>
      <c r="J4259" s="823"/>
      <c r="K4259" s="823"/>
      <c r="L4259" s="823"/>
    </row>
    <row r="4260" spans="2:12" s="801" customFormat="1">
      <c r="B4260" s="823"/>
      <c r="C4260" s="823"/>
      <c r="D4260" s="823"/>
      <c r="E4260" s="823"/>
      <c r="F4260" s="823"/>
      <c r="G4260" s="823"/>
      <c r="H4260" s="823"/>
      <c r="I4260" s="823"/>
      <c r="J4260" s="823"/>
      <c r="K4260" s="823"/>
      <c r="L4260" s="823"/>
    </row>
    <row r="4261" spans="2:12" s="801" customFormat="1">
      <c r="B4261" s="823"/>
      <c r="C4261" s="823"/>
      <c r="D4261" s="823"/>
      <c r="E4261" s="823"/>
      <c r="F4261" s="823"/>
      <c r="G4261" s="823"/>
      <c r="H4261" s="823"/>
      <c r="I4261" s="823"/>
      <c r="J4261" s="823"/>
      <c r="K4261" s="823"/>
      <c r="L4261" s="823"/>
    </row>
    <row r="4262" spans="2:12" s="801" customFormat="1">
      <c r="B4262" s="823"/>
      <c r="C4262" s="823"/>
      <c r="D4262" s="823"/>
      <c r="E4262" s="823"/>
      <c r="F4262" s="823"/>
      <c r="G4262" s="823"/>
      <c r="H4262" s="823"/>
      <c r="I4262" s="823"/>
      <c r="J4262" s="823"/>
      <c r="K4262" s="823"/>
      <c r="L4262" s="823"/>
    </row>
    <row r="4263" spans="2:12" s="801" customFormat="1">
      <c r="B4263" s="823"/>
      <c r="C4263" s="823"/>
      <c r="D4263" s="823"/>
      <c r="E4263" s="823"/>
      <c r="F4263" s="823"/>
      <c r="G4263" s="823"/>
      <c r="H4263" s="823"/>
      <c r="I4263" s="823"/>
      <c r="J4263" s="823"/>
      <c r="K4263" s="823"/>
      <c r="L4263" s="823"/>
    </row>
    <row r="4264" spans="2:12" s="801" customFormat="1">
      <c r="B4264" s="823"/>
      <c r="C4264" s="823"/>
      <c r="D4264" s="823"/>
      <c r="E4264" s="823"/>
      <c r="F4264" s="823"/>
      <c r="G4264" s="823"/>
      <c r="H4264" s="823"/>
      <c r="I4264" s="823"/>
      <c r="J4264" s="823"/>
      <c r="K4264" s="823"/>
      <c r="L4264" s="823"/>
    </row>
    <row r="4265" spans="2:12" s="801" customFormat="1">
      <c r="B4265" s="823"/>
      <c r="C4265" s="823"/>
      <c r="D4265" s="823"/>
      <c r="E4265" s="823"/>
      <c r="F4265" s="823"/>
      <c r="G4265" s="823"/>
      <c r="H4265" s="823"/>
      <c r="I4265" s="823"/>
      <c r="J4265" s="823"/>
      <c r="K4265" s="823"/>
      <c r="L4265" s="823"/>
    </row>
    <row r="4266" spans="2:12" s="801" customFormat="1">
      <c r="B4266" s="823"/>
      <c r="C4266" s="823"/>
      <c r="D4266" s="823"/>
      <c r="E4266" s="823"/>
      <c r="F4266" s="823"/>
      <c r="G4266" s="823"/>
      <c r="H4266" s="823"/>
      <c r="I4266" s="823"/>
      <c r="J4266" s="823"/>
      <c r="K4266" s="823"/>
      <c r="L4266" s="823"/>
    </row>
    <row r="4267" spans="2:12" s="801" customFormat="1">
      <c r="B4267" s="823"/>
      <c r="C4267" s="823"/>
      <c r="D4267" s="823"/>
      <c r="E4267" s="823"/>
      <c r="F4267" s="823"/>
      <c r="G4267" s="823"/>
      <c r="H4267" s="823"/>
      <c r="I4267" s="823"/>
      <c r="J4267" s="823"/>
      <c r="K4267" s="823"/>
      <c r="L4267" s="823"/>
    </row>
    <row r="4268" spans="2:12" s="801" customFormat="1">
      <c r="B4268" s="823"/>
      <c r="C4268" s="823"/>
      <c r="D4268" s="823"/>
      <c r="E4268" s="823"/>
      <c r="F4268" s="823"/>
      <c r="G4268" s="823"/>
      <c r="H4268" s="823"/>
      <c r="I4268" s="823"/>
      <c r="J4268" s="823"/>
      <c r="K4268" s="823"/>
      <c r="L4268" s="823"/>
    </row>
    <row r="4269" spans="2:12" s="801" customFormat="1">
      <c r="B4269" s="823"/>
      <c r="C4269" s="823"/>
      <c r="D4269" s="823"/>
      <c r="E4269" s="823"/>
      <c r="F4269" s="823"/>
      <c r="G4269" s="823"/>
      <c r="H4269" s="823"/>
      <c r="I4269" s="823"/>
      <c r="J4269" s="823"/>
      <c r="K4269" s="823"/>
      <c r="L4269" s="823"/>
    </row>
    <row r="4270" spans="2:12" s="801" customFormat="1">
      <c r="B4270" s="823"/>
      <c r="C4270" s="823"/>
      <c r="D4270" s="823"/>
      <c r="E4270" s="823"/>
      <c r="F4270" s="823"/>
      <c r="G4270" s="823"/>
      <c r="H4270" s="823"/>
      <c r="I4270" s="823"/>
      <c r="J4270" s="823"/>
      <c r="K4270" s="823"/>
      <c r="L4270" s="823"/>
    </row>
    <row r="4271" spans="2:12" s="801" customFormat="1">
      <c r="B4271" s="823"/>
      <c r="C4271" s="823"/>
      <c r="D4271" s="823"/>
      <c r="E4271" s="823"/>
      <c r="F4271" s="823"/>
      <c r="G4271" s="823"/>
      <c r="H4271" s="823"/>
      <c r="I4271" s="823"/>
      <c r="J4271" s="823"/>
      <c r="K4271" s="823"/>
      <c r="L4271" s="823"/>
    </row>
    <row r="4272" spans="2:12" s="801" customFormat="1">
      <c r="B4272" s="823"/>
      <c r="C4272" s="823"/>
      <c r="D4272" s="823"/>
      <c r="E4272" s="823"/>
      <c r="F4272" s="823"/>
      <c r="G4272" s="823"/>
      <c r="H4272" s="823"/>
      <c r="I4272" s="823"/>
      <c r="J4272" s="823"/>
      <c r="K4272" s="823"/>
      <c r="L4272" s="823"/>
    </row>
    <row r="4273" spans="2:12" s="801" customFormat="1">
      <c r="B4273" s="823"/>
      <c r="C4273" s="823"/>
      <c r="D4273" s="823"/>
      <c r="E4273" s="823"/>
      <c r="F4273" s="823"/>
      <c r="G4273" s="823"/>
      <c r="H4273" s="823"/>
      <c r="I4273" s="823"/>
      <c r="J4273" s="823"/>
      <c r="K4273" s="823"/>
      <c r="L4273" s="823"/>
    </row>
    <row r="4274" spans="2:12" s="801" customFormat="1">
      <c r="B4274" s="823"/>
      <c r="C4274" s="823"/>
      <c r="D4274" s="823"/>
      <c r="E4274" s="823"/>
      <c r="F4274" s="823"/>
      <c r="G4274" s="823"/>
      <c r="H4274" s="823"/>
      <c r="I4274" s="823"/>
      <c r="J4274" s="823"/>
      <c r="K4274" s="823"/>
      <c r="L4274" s="823"/>
    </row>
    <row r="4275" spans="2:12" s="801" customFormat="1">
      <c r="B4275" s="823"/>
      <c r="C4275" s="823"/>
      <c r="D4275" s="823"/>
      <c r="E4275" s="823"/>
      <c r="F4275" s="823"/>
      <c r="G4275" s="823"/>
      <c r="H4275" s="823"/>
      <c r="I4275" s="823"/>
      <c r="J4275" s="823"/>
      <c r="K4275" s="823"/>
      <c r="L4275" s="823"/>
    </row>
    <row r="4276" spans="2:12" s="801" customFormat="1">
      <c r="B4276" s="823"/>
      <c r="C4276" s="823"/>
      <c r="D4276" s="823"/>
      <c r="E4276" s="823"/>
      <c r="F4276" s="823"/>
      <c r="G4276" s="823"/>
      <c r="H4276" s="823"/>
      <c r="I4276" s="823"/>
      <c r="J4276" s="823"/>
      <c r="K4276" s="823"/>
      <c r="L4276" s="823"/>
    </row>
    <row r="4277" spans="2:12" s="801" customFormat="1">
      <c r="B4277" s="823"/>
      <c r="C4277" s="823"/>
      <c r="D4277" s="823"/>
      <c r="E4277" s="823"/>
      <c r="F4277" s="823"/>
      <c r="G4277" s="823"/>
      <c r="H4277" s="823"/>
      <c r="I4277" s="823"/>
      <c r="J4277" s="823"/>
      <c r="K4277" s="823"/>
      <c r="L4277" s="823"/>
    </row>
    <row r="4278" spans="2:12" s="801" customFormat="1">
      <c r="B4278" s="823"/>
      <c r="C4278" s="823"/>
      <c r="D4278" s="823"/>
      <c r="E4278" s="823"/>
      <c r="F4278" s="823"/>
      <c r="G4278" s="823"/>
      <c r="H4278" s="823"/>
      <c r="I4278" s="823"/>
      <c r="J4278" s="823"/>
      <c r="K4278" s="823"/>
      <c r="L4278" s="823"/>
    </row>
    <row r="4279" spans="2:12" s="801" customFormat="1">
      <c r="B4279" s="823"/>
      <c r="C4279" s="823"/>
      <c r="D4279" s="823"/>
      <c r="E4279" s="823"/>
      <c r="F4279" s="823"/>
      <c r="G4279" s="823"/>
      <c r="H4279" s="823"/>
      <c r="I4279" s="823"/>
      <c r="J4279" s="823"/>
      <c r="K4279" s="823"/>
      <c r="L4279" s="823"/>
    </row>
    <row r="4280" spans="2:12" s="801" customFormat="1">
      <c r="B4280" s="823"/>
      <c r="C4280" s="823"/>
      <c r="D4280" s="823"/>
      <c r="E4280" s="823"/>
      <c r="F4280" s="823"/>
      <c r="G4280" s="823"/>
      <c r="H4280" s="823"/>
      <c r="I4280" s="823"/>
      <c r="J4280" s="823"/>
      <c r="K4280" s="823"/>
      <c r="L4280" s="823"/>
    </row>
    <row r="4281" spans="2:12" s="801" customFormat="1">
      <c r="B4281" s="823"/>
      <c r="C4281" s="823"/>
      <c r="D4281" s="823"/>
      <c r="E4281" s="823"/>
      <c r="F4281" s="823"/>
      <c r="G4281" s="823"/>
      <c r="H4281" s="823"/>
      <c r="I4281" s="823"/>
      <c r="J4281" s="823"/>
      <c r="K4281" s="823"/>
      <c r="L4281" s="823"/>
    </row>
    <row r="4282" spans="2:12" s="801" customFormat="1">
      <c r="B4282" s="823"/>
      <c r="C4282" s="823"/>
      <c r="D4282" s="823"/>
      <c r="E4282" s="823"/>
      <c r="F4282" s="823"/>
      <c r="G4282" s="823"/>
      <c r="H4282" s="823"/>
      <c r="I4282" s="823"/>
      <c r="J4282" s="823"/>
      <c r="K4282" s="823"/>
      <c r="L4282" s="823"/>
    </row>
    <row r="4283" spans="2:12" s="801" customFormat="1">
      <c r="B4283" s="823"/>
      <c r="C4283" s="823"/>
      <c r="D4283" s="823"/>
      <c r="E4283" s="823"/>
      <c r="F4283" s="823"/>
      <c r="G4283" s="823"/>
      <c r="H4283" s="823"/>
      <c r="I4283" s="823"/>
      <c r="J4283" s="823"/>
      <c r="K4283" s="823"/>
      <c r="L4283" s="823"/>
    </row>
    <row r="4284" spans="2:12" s="801" customFormat="1">
      <c r="B4284" s="823"/>
      <c r="C4284" s="823"/>
      <c r="D4284" s="823"/>
      <c r="E4284" s="823"/>
      <c r="F4284" s="823"/>
      <c r="G4284" s="823"/>
      <c r="H4284" s="823"/>
      <c r="I4284" s="823"/>
      <c r="J4284" s="823"/>
      <c r="K4284" s="823"/>
      <c r="L4284" s="823"/>
    </row>
    <row r="4285" spans="2:12" s="801" customFormat="1">
      <c r="B4285" s="823"/>
      <c r="C4285" s="823"/>
      <c r="D4285" s="823"/>
      <c r="E4285" s="823"/>
      <c r="F4285" s="823"/>
      <c r="G4285" s="823"/>
      <c r="H4285" s="823"/>
      <c r="I4285" s="823"/>
      <c r="J4285" s="823"/>
      <c r="K4285" s="823"/>
      <c r="L4285" s="823"/>
    </row>
    <row r="4286" spans="2:12" s="801" customFormat="1">
      <c r="B4286" s="823"/>
      <c r="C4286" s="823"/>
      <c r="D4286" s="823"/>
      <c r="E4286" s="823"/>
      <c r="F4286" s="823"/>
      <c r="G4286" s="823"/>
      <c r="H4286" s="823"/>
      <c r="I4286" s="823"/>
      <c r="J4286" s="823"/>
      <c r="K4286" s="823"/>
      <c r="L4286" s="823"/>
    </row>
    <row r="4287" spans="2:12" s="801" customFormat="1">
      <c r="B4287" s="823"/>
      <c r="C4287" s="823"/>
      <c r="D4287" s="823"/>
      <c r="E4287" s="823"/>
      <c r="F4287" s="823"/>
      <c r="G4287" s="823"/>
      <c r="H4287" s="823"/>
      <c r="I4287" s="823"/>
      <c r="J4287" s="823"/>
      <c r="K4287" s="823"/>
      <c r="L4287" s="823"/>
    </row>
    <row r="4288" spans="2:12" s="801" customFormat="1">
      <c r="B4288" s="823"/>
      <c r="C4288" s="823"/>
      <c r="D4288" s="823"/>
      <c r="E4288" s="823"/>
      <c r="F4288" s="823"/>
      <c r="G4288" s="823"/>
      <c r="H4288" s="823"/>
      <c r="I4288" s="823"/>
      <c r="J4288" s="823"/>
      <c r="K4288" s="823"/>
      <c r="L4288" s="823"/>
    </row>
    <row r="4289" spans="2:12" s="801" customFormat="1">
      <c r="B4289" s="823"/>
      <c r="C4289" s="823"/>
      <c r="D4289" s="823"/>
      <c r="E4289" s="823"/>
      <c r="F4289" s="823"/>
      <c r="G4289" s="823"/>
      <c r="H4289" s="823"/>
      <c r="I4289" s="823"/>
      <c r="J4289" s="823"/>
      <c r="K4289" s="823"/>
      <c r="L4289" s="823"/>
    </row>
    <row r="4290" spans="2:12" s="801" customFormat="1">
      <c r="B4290" s="823"/>
      <c r="C4290" s="823"/>
      <c r="D4290" s="823"/>
      <c r="E4290" s="823"/>
      <c r="F4290" s="823"/>
      <c r="G4290" s="823"/>
      <c r="H4290" s="823"/>
      <c r="I4290" s="823"/>
      <c r="J4290" s="823"/>
      <c r="K4290" s="823"/>
      <c r="L4290" s="823"/>
    </row>
    <row r="4291" spans="2:12" s="801" customFormat="1">
      <c r="B4291" s="823"/>
      <c r="C4291" s="823"/>
      <c r="D4291" s="823"/>
      <c r="E4291" s="823"/>
      <c r="F4291" s="823"/>
      <c r="G4291" s="823"/>
      <c r="H4291" s="823"/>
      <c r="I4291" s="823"/>
      <c r="J4291" s="823"/>
      <c r="K4291" s="823"/>
      <c r="L4291" s="823"/>
    </row>
    <row r="4292" spans="2:12" s="801" customFormat="1">
      <c r="B4292" s="823"/>
      <c r="C4292" s="823"/>
      <c r="D4292" s="823"/>
      <c r="E4292" s="823"/>
      <c r="F4292" s="823"/>
      <c r="G4292" s="823"/>
      <c r="H4292" s="823"/>
      <c r="I4292" s="823"/>
      <c r="J4292" s="823"/>
      <c r="K4292" s="823"/>
      <c r="L4292" s="823"/>
    </row>
    <row r="4293" spans="2:12" s="801" customFormat="1">
      <c r="B4293" s="823"/>
      <c r="C4293" s="823"/>
      <c r="D4293" s="823"/>
      <c r="E4293" s="823"/>
      <c r="F4293" s="823"/>
      <c r="G4293" s="823"/>
      <c r="H4293" s="823"/>
      <c r="I4293" s="823"/>
      <c r="J4293" s="823"/>
      <c r="K4293" s="823"/>
      <c r="L4293" s="823"/>
    </row>
    <row r="4294" spans="2:12" s="801" customFormat="1">
      <c r="B4294" s="823"/>
      <c r="C4294" s="823"/>
      <c r="D4294" s="823"/>
      <c r="E4294" s="823"/>
      <c r="F4294" s="823"/>
      <c r="G4294" s="823"/>
      <c r="H4294" s="823"/>
      <c r="I4294" s="823"/>
      <c r="J4294" s="823"/>
      <c r="K4294" s="823"/>
      <c r="L4294" s="823"/>
    </row>
    <row r="4295" spans="2:12" s="801" customFormat="1">
      <c r="B4295" s="823"/>
      <c r="C4295" s="823"/>
      <c r="D4295" s="823"/>
      <c r="E4295" s="823"/>
      <c r="F4295" s="823"/>
      <c r="G4295" s="823"/>
      <c r="H4295" s="823"/>
      <c r="I4295" s="823"/>
      <c r="J4295" s="823"/>
      <c r="K4295" s="823"/>
      <c r="L4295" s="823"/>
    </row>
    <row r="4296" spans="2:12" s="801" customFormat="1">
      <c r="B4296" s="823"/>
      <c r="C4296" s="823"/>
      <c r="D4296" s="823"/>
      <c r="E4296" s="823"/>
      <c r="F4296" s="823"/>
      <c r="G4296" s="823"/>
      <c r="H4296" s="823"/>
      <c r="I4296" s="823"/>
      <c r="J4296" s="823"/>
      <c r="K4296" s="823"/>
      <c r="L4296" s="823"/>
    </row>
    <row r="4297" spans="2:12" s="801" customFormat="1">
      <c r="B4297" s="823"/>
      <c r="C4297" s="823"/>
      <c r="D4297" s="823"/>
      <c r="E4297" s="823"/>
      <c r="F4297" s="823"/>
      <c r="G4297" s="823"/>
      <c r="H4297" s="823"/>
      <c r="I4297" s="823"/>
      <c r="J4297" s="823"/>
      <c r="K4297" s="823"/>
      <c r="L4297" s="823"/>
    </row>
    <row r="4298" spans="2:12" s="801" customFormat="1">
      <c r="B4298" s="823"/>
      <c r="C4298" s="823"/>
      <c r="D4298" s="823"/>
      <c r="E4298" s="823"/>
      <c r="F4298" s="823"/>
      <c r="G4298" s="823"/>
      <c r="H4298" s="823"/>
      <c r="I4298" s="823"/>
      <c r="J4298" s="823"/>
      <c r="K4298" s="823"/>
      <c r="L4298" s="823"/>
    </row>
    <row r="4299" spans="2:12" s="801" customFormat="1">
      <c r="B4299" s="823"/>
      <c r="C4299" s="823"/>
      <c r="D4299" s="823"/>
      <c r="E4299" s="823"/>
      <c r="F4299" s="823"/>
      <c r="G4299" s="823"/>
      <c r="H4299" s="823"/>
      <c r="I4299" s="823"/>
      <c r="J4299" s="823"/>
      <c r="K4299" s="823"/>
      <c r="L4299" s="823"/>
    </row>
    <row r="4300" spans="2:12" s="801" customFormat="1">
      <c r="B4300" s="823"/>
      <c r="C4300" s="823"/>
      <c r="D4300" s="823"/>
      <c r="E4300" s="823"/>
      <c r="F4300" s="823"/>
      <c r="G4300" s="823"/>
      <c r="H4300" s="823"/>
      <c r="I4300" s="823"/>
      <c r="J4300" s="823"/>
      <c r="K4300" s="823"/>
      <c r="L4300" s="823"/>
    </row>
    <row r="4301" spans="2:12" s="801" customFormat="1">
      <c r="B4301" s="823"/>
      <c r="C4301" s="823"/>
      <c r="D4301" s="823"/>
      <c r="E4301" s="823"/>
      <c r="F4301" s="823"/>
      <c r="G4301" s="823"/>
      <c r="H4301" s="823"/>
      <c r="I4301" s="823"/>
      <c r="J4301" s="823"/>
      <c r="K4301" s="823"/>
      <c r="L4301" s="823"/>
    </row>
    <row r="4302" spans="2:12" s="801" customFormat="1">
      <c r="B4302" s="823"/>
      <c r="C4302" s="823"/>
      <c r="D4302" s="823"/>
      <c r="E4302" s="823"/>
      <c r="F4302" s="823"/>
      <c r="G4302" s="823"/>
      <c r="H4302" s="823"/>
      <c r="I4302" s="823"/>
      <c r="J4302" s="823"/>
      <c r="K4302" s="823"/>
      <c r="L4302" s="823"/>
    </row>
    <row r="4303" spans="2:12" s="801" customFormat="1">
      <c r="B4303" s="823"/>
      <c r="C4303" s="823"/>
      <c r="D4303" s="823"/>
      <c r="E4303" s="823"/>
      <c r="F4303" s="823"/>
      <c r="G4303" s="823"/>
      <c r="H4303" s="823"/>
      <c r="I4303" s="823"/>
      <c r="J4303" s="823"/>
      <c r="K4303" s="823"/>
      <c r="L4303" s="823"/>
    </row>
    <row r="4304" spans="2:12" s="801" customFormat="1">
      <c r="B4304" s="823"/>
      <c r="C4304" s="823"/>
      <c r="D4304" s="823"/>
      <c r="E4304" s="823"/>
      <c r="F4304" s="823"/>
      <c r="G4304" s="823"/>
      <c r="H4304" s="823"/>
      <c r="I4304" s="823"/>
      <c r="J4304" s="823"/>
      <c r="K4304" s="823"/>
      <c r="L4304" s="823"/>
    </row>
    <row r="4305" spans="2:12" s="801" customFormat="1">
      <c r="B4305" s="823"/>
      <c r="C4305" s="823"/>
      <c r="D4305" s="823"/>
      <c r="E4305" s="823"/>
      <c r="F4305" s="823"/>
      <c r="G4305" s="823"/>
      <c r="H4305" s="823"/>
      <c r="I4305" s="823"/>
      <c r="J4305" s="823"/>
      <c r="K4305" s="823"/>
      <c r="L4305" s="823"/>
    </row>
    <row r="4306" spans="2:12" s="801" customFormat="1">
      <c r="B4306" s="823"/>
      <c r="C4306" s="823"/>
      <c r="D4306" s="823"/>
      <c r="E4306" s="823"/>
      <c r="F4306" s="823"/>
      <c r="G4306" s="823"/>
      <c r="H4306" s="823"/>
      <c r="I4306" s="823"/>
      <c r="J4306" s="823"/>
      <c r="K4306" s="823"/>
      <c r="L4306" s="823"/>
    </row>
    <row r="4307" spans="2:12" s="801" customFormat="1">
      <c r="B4307" s="823"/>
      <c r="C4307" s="823"/>
      <c r="D4307" s="823"/>
      <c r="E4307" s="823"/>
      <c r="F4307" s="823"/>
      <c r="G4307" s="823"/>
      <c r="H4307" s="823"/>
      <c r="I4307" s="823"/>
      <c r="J4307" s="823"/>
      <c r="K4307" s="823"/>
      <c r="L4307" s="823"/>
    </row>
    <row r="4308" spans="2:12" s="801" customFormat="1">
      <c r="B4308" s="823"/>
      <c r="C4308" s="823"/>
      <c r="D4308" s="823"/>
      <c r="E4308" s="823"/>
      <c r="F4308" s="823"/>
      <c r="G4308" s="823"/>
      <c r="H4308" s="823"/>
      <c r="I4308" s="823"/>
      <c r="J4308" s="823"/>
      <c r="K4308" s="823"/>
      <c r="L4308" s="823"/>
    </row>
    <row r="4309" spans="2:12" s="801" customFormat="1">
      <c r="B4309" s="823"/>
      <c r="C4309" s="823"/>
      <c r="D4309" s="823"/>
      <c r="E4309" s="823"/>
      <c r="F4309" s="823"/>
      <c r="G4309" s="823"/>
      <c r="H4309" s="823"/>
      <c r="I4309" s="823"/>
      <c r="J4309" s="823"/>
      <c r="K4309" s="823"/>
      <c r="L4309" s="823"/>
    </row>
    <row r="4310" spans="2:12" s="801" customFormat="1">
      <c r="B4310" s="823"/>
      <c r="C4310" s="823"/>
      <c r="D4310" s="823"/>
      <c r="E4310" s="823"/>
      <c r="F4310" s="823"/>
      <c r="G4310" s="823"/>
      <c r="H4310" s="823"/>
      <c r="I4310" s="823"/>
      <c r="J4310" s="823"/>
      <c r="K4310" s="823"/>
      <c r="L4310" s="823"/>
    </row>
    <row r="4311" spans="2:12" s="801" customFormat="1">
      <c r="B4311" s="823"/>
      <c r="C4311" s="823"/>
      <c r="D4311" s="823"/>
      <c r="E4311" s="823"/>
      <c r="F4311" s="823"/>
      <c r="G4311" s="823"/>
      <c r="H4311" s="823"/>
      <c r="I4311" s="823"/>
      <c r="J4311" s="823"/>
      <c r="K4311" s="823"/>
      <c r="L4311" s="823"/>
    </row>
    <row r="4312" spans="2:12" s="801" customFormat="1">
      <c r="B4312" s="823"/>
      <c r="C4312" s="823"/>
      <c r="D4312" s="823"/>
      <c r="E4312" s="823"/>
      <c r="F4312" s="823"/>
      <c r="G4312" s="823"/>
      <c r="H4312" s="823"/>
      <c r="I4312" s="823"/>
      <c r="J4312" s="823"/>
      <c r="K4312" s="823"/>
      <c r="L4312" s="823"/>
    </row>
    <row r="4313" spans="2:12" s="801" customFormat="1">
      <c r="B4313" s="823"/>
      <c r="C4313" s="823"/>
      <c r="D4313" s="823"/>
      <c r="E4313" s="823"/>
      <c r="F4313" s="823"/>
      <c r="G4313" s="823"/>
      <c r="H4313" s="823"/>
      <c r="I4313" s="823"/>
      <c r="J4313" s="823"/>
      <c r="K4313" s="823"/>
      <c r="L4313" s="823"/>
    </row>
    <row r="4314" spans="2:12" s="801" customFormat="1">
      <c r="B4314" s="823"/>
      <c r="C4314" s="823"/>
      <c r="D4314" s="823"/>
      <c r="E4314" s="823"/>
      <c r="F4314" s="823"/>
      <c r="G4314" s="823"/>
      <c r="H4314" s="823"/>
      <c r="I4314" s="823"/>
      <c r="J4314" s="823"/>
      <c r="K4314" s="823"/>
      <c r="L4314" s="823"/>
    </row>
    <row r="4315" spans="2:12" s="801" customFormat="1">
      <c r="B4315" s="823"/>
      <c r="C4315" s="823"/>
      <c r="D4315" s="823"/>
      <c r="E4315" s="823"/>
      <c r="F4315" s="823"/>
      <c r="G4315" s="823"/>
      <c r="H4315" s="823"/>
      <c r="I4315" s="823"/>
      <c r="J4315" s="823"/>
      <c r="K4315" s="823"/>
      <c r="L4315" s="823"/>
    </row>
    <row r="4316" spans="2:12" s="801" customFormat="1">
      <c r="B4316" s="823"/>
      <c r="C4316" s="823"/>
      <c r="D4316" s="823"/>
      <c r="E4316" s="823"/>
      <c r="F4316" s="823"/>
      <c r="G4316" s="823"/>
      <c r="H4316" s="823"/>
      <c r="I4316" s="823"/>
      <c r="J4316" s="823"/>
      <c r="K4316" s="823"/>
      <c r="L4316" s="823"/>
    </row>
    <row r="4317" spans="2:12" s="801" customFormat="1">
      <c r="B4317" s="823"/>
      <c r="C4317" s="823"/>
      <c r="D4317" s="823"/>
      <c r="E4317" s="823"/>
      <c r="F4317" s="823"/>
      <c r="G4317" s="823"/>
      <c r="H4317" s="823"/>
      <c r="I4317" s="823"/>
      <c r="J4317" s="823"/>
      <c r="K4317" s="823"/>
      <c r="L4317" s="823"/>
    </row>
    <row r="4318" spans="2:12" s="801" customFormat="1">
      <c r="B4318" s="823"/>
      <c r="C4318" s="823"/>
      <c r="D4318" s="823"/>
      <c r="E4318" s="823"/>
      <c r="F4318" s="823"/>
      <c r="G4318" s="823"/>
      <c r="H4318" s="823"/>
      <c r="I4318" s="823"/>
      <c r="J4318" s="823"/>
      <c r="K4318" s="823"/>
      <c r="L4318" s="823"/>
    </row>
    <row r="4319" spans="2:12" s="801" customFormat="1">
      <c r="B4319" s="823"/>
      <c r="C4319" s="823"/>
      <c r="D4319" s="823"/>
      <c r="E4319" s="823"/>
      <c r="F4319" s="823"/>
      <c r="G4319" s="823"/>
      <c r="H4319" s="823"/>
      <c r="I4319" s="823"/>
      <c r="J4319" s="823"/>
      <c r="K4319" s="823"/>
      <c r="L4319" s="823"/>
    </row>
    <row r="4320" spans="2:12" s="801" customFormat="1">
      <c r="B4320" s="823"/>
      <c r="C4320" s="823"/>
      <c r="D4320" s="823"/>
      <c r="E4320" s="823"/>
      <c r="F4320" s="823"/>
      <c r="G4320" s="823"/>
      <c r="H4320" s="823"/>
      <c r="I4320" s="823"/>
      <c r="J4320" s="823"/>
      <c r="K4320" s="823"/>
      <c r="L4320" s="823"/>
    </row>
    <row r="4321" spans="2:12" s="801" customFormat="1">
      <c r="B4321" s="823"/>
      <c r="C4321" s="823"/>
      <c r="D4321" s="823"/>
      <c r="E4321" s="823"/>
      <c r="F4321" s="823"/>
      <c r="G4321" s="823"/>
      <c r="H4321" s="823"/>
      <c r="I4321" s="823"/>
      <c r="J4321" s="823"/>
      <c r="K4321" s="823"/>
      <c r="L4321" s="823"/>
    </row>
    <row r="4322" spans="2:12" s="801" customFormat="1">
      <c r="B4322" s="823"/>
      <c r="C4322" s="823"/>
      <c r="D4322" s="823"/>
      <c r="E4322" s="823"/>
      <c r="F4322" s="823"/>
      <c r="G4322" s="823"/>
      <c r="H4322" s="823"/>
      <c r="I4322" s="823"/>
      <c r="J4322" s="823"/>
      <c r="K4322" s="823"/>
      <c r="L4322" s="823"/>
    </row>
    <row r="4323" spans="2:12" s="801" customFormat="1">
      <c r="B4323" s="823"/>
      <c r="C4323" s="823"/>
      <c r="D4323" s="823"/>
      <c r="E4323" s="823"/>
      <c r="F4323" s="823"/>
      <c r="G4323" s="823"/>
      <c r="H4323" s="823"/>
      <c r="I4323" s="823"/>
      <c r="J4323" s="823"/>
      <c r="K4323" s="823"/>
      <c r="L4323" s="823"/>
    </row>
    <row r="4324" spans="2:12" s="801" customFormat="1">
      <c r="B4324" s="823"/>
      <c r="C4324" s="823"/>
      <c r="D4324" s="823"/>
      <c r="E4324" s="823"/>
      <c r="F4324" s="823"/>
      <c r="G4324" s="823"/>
      <c r="H4324" s="823"/>
      <c r="I4324" s="823"/>
      <c r="J4324" s="823"/>
      <c r="K4324" s="823"/>
      <c r="L4324" s="823"/>
    </row>
    <row r="4325" spans="2:12" s="801" customFormat="1">
      <c r="B4325" s="823"/>
      <c r="C4325" s="823"/>
      <c r="D4325" s="823"/>
      <c r="E4325" s="823"/>
      <c r="F4325" s="823"/>
      <c r="G4325" s="823"/>
      <c r="H4325" s="823"/>
      <c r="I4325" s="823"/>
      <c r="J4325" s="823"/>
      <c r="K4325" s="823"/>
      <c r="L4325" s="823"/>
    </row>
    <row r="4326" spans="2:12" s="801" customFormat="1">
      <c r="B4326" s="823"/>
      <c r="C4326" s="823"/>
      <c r="D4326" s="823"/>
      <c r="E4326" s="823"/>
      <c r="F4326" s="823"/>
      <c r="G4326" s="823"/>
      <c r="H4326" s="823"/>
      <c r="I4326" s="823"/>
      <c r="J4326" s="823"/>
      <c r="K4326" s="823"/>
      <c r="L4326" s="823"/>
    </row>
    <row r="4327" spans="2:12" s="801" customFormat="1">
      <c r="B4327" s="823"/>
      <c r="C4327" s="823"/>
      <c r="D4327" s="823"/>
      <c r="E4327" s="823"/>
      <c r="F4327" s="823"/>
      <c r="G4327" s="823"/>
      <c r="H4327" s="823"/>
      <c r="I4327" s="823"/>
      <c r="J4327" s="823"/>
      <c r="K4327" s="823"/>
      <c r="L4327" s="823"/>
    </row>
    <row r="4328" spans="2:12" s="801" customFormat="1">
      <c r="B4328" s="823"/>
      <c r="C4328" s="823"/>
      <c r="D4328" s="823"/>
      <c r="E4328" s="823"/>
      <c r="F4328" s="823"/>
      <c r="G4328" s="823"/>
      <c r="H4328" s="823"/>
      <c r="I4328" s="823"/>
      <c r="J4328" s="823"/>
      <c r="K4328" s="823"/>
      <c r="L4328" s="823"/>
    </row>
    <row r="4329" spans="2:12" s="801" customFormat="1">
      <c r="B4329" s="823"/>
      <c r="C4329" s="823"/>
      <c r="D4329" s="823"/>
      <c r="E4329" s="823"/>
      <c r="F4329" s="823"/>
      <c r="G4329" s="823"/>
      <c r="H4329" s="823"/>
      <c r="I4329" s="823"/>
      <c r="J4329" s="823"/>
      <c r="K4329" s="823"/>
      <c r="L4329" s="823"/>
    </row>
    <row r="4330" spans="2:12" s="801" customFormat="1">
      <c r="B4330" s="823"/>
      <c r="C4330" s="823"/>
      <c r="D4330" s="823"/>
      <c r="E4330" s="823"/>
      <c r="F4330" s="823"/>
      <c r="G4330" s="823"/>
      <c r="H4330" s="823"/>
      <c r="I4330" s="823"/>
      <c r="J4330" s="823"/>
      <c r="K4330" s="823"/>
      <c r="L4330" s="823"/>
    </row>
    <row r="4331" spans="2:12" s="801" customFormat="1">
      <c r="B4331" s="823"/>
      <c r="C4331" s="823"/>
      <c r="D4331" s="823"/>
      <c r="E4331" s="823"/>
      <c r="F4331" s="823"/>
      <c r="G4331" s="823"/>
      <c r="H4331" s="823"/>
      <c r="I4331" s="823"/>
      <c r="J4331" s="823"/>
      <c r="K4331" s="823"/>
      <c r="L4331" s="823"/>
    </row>
    <row r="4332" spans="2:12" s="801" customFormat="1">
      <c r="B4332" s="823"/>
      <c r="C4332" s="823"/>
      <c r="D4332" s="823"/>
      <c r="E4332" s="823"/>
      <c r="F4332" s="823"/>
      <c r="G4332" s="823"/>
      <c r="H4332" s="823"/>
      <c r="I4332" s="823"/>
      <c r="J4332" s="823"/>
      <c r="K4332" s="823"/>
      <c r="L4332" s="823"/>
    </row>
    <row r="4333" spans="2:12" s="801" customFormat="1">
      <c r="B4333" s="823"/>
      <c r="C4333" s="823"/>
      <c r="D4333" s="823"/>
      <c r="E4333" s="823"/>
      <c r="F4333" s="823"/>
      <c r="G4333" s="823"/>
      <c r="H4333" s="823"/>
      <c r="I4333" s="823"/>
      <c r="J4333" s="823"/>
      <c r="K4333" s="823"/>
      <c r="L4333" s="823"/>
    </row>
    <row r="4334" spans="2:12" s="801" customFormat="1">
      <c r="B4334" s="823"/>
      <c r="C4334" s="823"/>
      <c r="D4334" s="823"/>
      <c r="E4334" s="823"/>
      <c r="F4334" s="823"/>
      <c r="G4334" s="823"/>
      <c r="H4334" s="823"/>
      <c r="I4334" s="823"/>
      <c r="J4334" s="823"/>
      <c r="K4334" s="823"/>
      <c r="L4334" s="823"/>
    </row>
    <row r="4335" spans="2:12" s="801" customFormat="1">
      <c r="B4335" s="823"/>
      <c r="C4335" s="823"/>
      <c r="D4335" s="823"/>
      <c r="E4335" s="823"/>
      <c r="F4335" s="823"/>
      <c r="G4335" s="823"/>
      <c r="H4335" s="823"/>
      <c r="I4335" s="823"/>
      <c r="J4335" s="823"/>
      <c r="K4335" s="823"/>
      <c r="L4335" s="823"/>
    </row>
    <row r="4336" spans="2:12" s="801" customFormat="1">
      <c r="B4336" s="823"/>
      <c r="C4336" s="823"/>
      <c r="D4336" s="823"/>
      <c r="E4336" s="823"/>
      <c r="F4336" s="823"/>
      <c r="G4336" s="823"/>
      <c r="H4336" s="823"/>
      <c r="I4336" s="823"/>
      <c r="J4336" s="823"/>
      <c r="K4336" s="823"/>
      <c r="L4336" s="823"/>
    </row>
    <row r="4337" spans="2:12" s="801" customFormat="1">
      <c r="B4337" s="823"/>
      <c r="C4337" s="823"/>
      <c r="D4337" s="823"/>
      <c r="E4337" s="823"/>
      <c r="F4337" s="823"/>
      <c r="G4337" s="823"/>
      <c r="H4337" s="823"/>
      <c r="I4337" s="823"/>
      <c r="J4337" s="823"/>
      <c r="K4337" s="823"/>
      <c r="L4337" s="823"/>
    </row>
    <row r="4338" spans="2:12" s="801" customFormat="1">
      <c r="B4338" s="823"/>
      <c r="C4338" s="823"/>
      <c r="D4338" s="823"/>
      <c r="E4338" s="823"/>
      <c r="F4338" s="823"/>
      <c r="G4338" s="823"/>
      <c r="H4338" s="823"/>
      <c r="I4338" s="823"/>
      <c r="J4338" s="823"/>
      <c r="K4338" s="823"/>
      <c r="L4338" s="823"/>
    </row>
    <row r="4339" spans="2:12" s="801" customFormat="1">
      <c r="B4339" s="823"/>
      <c r="C4339" s="823"/>
      <c r="D4339" s="823"/>
      <c r="E4339" s="823"/>
      <c r="F4339" s="823"/>
      <c r="G4339" s="823"/>
      <c r="H4339" s="823"/>
      <c r="I4339" s="823"/>
      <c r="J4339" s="823"/>
      <c r="K4339" s="823"/>
      <c r="L4339" s="823"/>
    </row>
    <row r="4340" spans="2:12" s="801" customFormat="1">
      <c r="B4340" s="823"/>
      <c r="C4340" s="823"/>
      <c r="D4340" s="823"/>
      <c r="E4340" s="823"/>
      <c r="F4340" s="823"/>
      <c r="G4340" s="823"/>
      <c r="H4340" s="823"/>
      <c r="I4340" s="823"/>
      <c r="J4340" s="823"/>
      <c r="K4340" s="823"/>
      <c r="L4340" s="823"/>
    </row>
    <row r="4341" spans="2:12" s="801" customFormat="1">
      <c r="B4341" s="823"/>
      <c r="C4341" s="823"/>
      <c r="D4341" s="823"/>
      <c r="E4341" s="823"/>
      <c r="F4341" s="823"/>
      <c r="G4341" s="823"/>
      <c r="H4341" s="823"/>
      <c r="I4341" s="823"/>
      <c r="J4341" s="823"/>
      <c r="K4341" s="823"/>
      <c r="L4341" s="823"/>
    </row>
    <row r="4342" spans="2:12" s="801" customFormat="1">
      <c r="B4342" s="823"/>
      <c r="C4342" s="823"/>
      <c r="D4342" s="823"/>
      <c r="E4342" s="823"/>
      <c r="F4342" s="823"/>
      <c r="G4342" s="823"/>
      <c r="H4342" s="823"/>
      <c r="I4342" s="823"/>
      <c r="J4342" s="823"/>
      <c r="K4342" s="823"/>
      <c r="L4342" s="823"/>
    </row>
    <row r="4343" spans="2:12" s="801" customFormat="1">
      <c r="B4343" s="823"/>
      <c r="C4343" s="823"/>
      <c r="D4343" s="823"/>
      <c r="E4343" s="823"/>
      <c r="F4343" s="823"/>
      <c r="G4343" s="823"/>
      <c r="H4343" s="823"/>
      <c r="I4343" s="823"/>
      <c r="J4343" s="823"/>
      <c r="K4343" s="823"/>
      <c r="L4343" s="823"/>
    </row>
    <row r="4344" spans="2:12" s="801" customFormat="1">
      <c r="B4344" s="823"/>
      <c r="C4344" s="823"/>
      <c r="D4344" s="823"/>
      <c r="E4344" s="823"/>
      <c r="F4344" s="823"/>
      <c r="G4344" s="823"/>
      <c r="H4344" s="823"/>
      <c r="I4344" s="823"/>
      <c r="J4344" s="823"/>
      <c r="K4344" s="823"/>
      <c r="L4344" s="823"/>
    </row>
    <row r="4345" spans="2:12" s="801" customFormat="1">
      <c r="B4345" s="823"/>
      <c r="C4345" s="823"/>
      <c r="D4345" s="823"/>
      <c r="E4345" s="823"/>
      <c r="F4345" s="823"/>
      <c r="G4345" s="823"/>
      <c r="H4345" s="823"/>
      <c r="I4345" s="823"/>
      <c r="J4345" s="823"/>
      <c r="K4345" s="823"/>
      <c r="L4345" s="823"/>
    </row>
    <row r="4346" spans="2:12" s="801" customFormat="1">
      <c r="B4346" s="823"/>
      <c r="C4346" s="823"/>
      <c r="D4346" s="823"/>
      <c r="E4346" s="823"/>
      <c r="F4346" s="823"/>
      <c r="G4346" s="823"/>
      <c r="H4346" s="823"/>
      <c r="I4346" s="823"/>
      <c r="J4346" s="823"/>
      <c r="K4346" s="823"/>
      <c r="L4346" s="823"/>
    </row>
    <row r="4347" spans="2:12" s="801" customFormat="1">
      <c r="B4347" s="823"/>
      <c r="C4347" s="823"/>
      <c r="D4347" s="823"/>
      <c r="E4347" s="823"/>
      <c r="F4347" s="823"/>
      <c r="G4347" s="823"/>
      <c r="H4347" s="823"/>
      <c r="I4347" s="823"/>
      <c r="J4347" s="823"/>
      <c r="K4347" s="823"/>
      <c r="L4347" s="823"/>
    </row>
    <row r="4348" spans="2:12" s="801" customFormat="1">
      <c r="B4348" s="823"/>
      <c r="C4348" s="823"/>
      <c r="D4348" s="823"/>
      <c r="E4348" s="823"/>
      <c r="F4348" s="823"/>
      <c r="G4348" s="823"/>
      <c r="H4348" s="823"/>
      <c r="I4348" s="823"/>
      <c r="J4348" s="823"/>
      <c r="K4348" s="823"/>
      <c r="L4348" s="823"/>
    </row>
    <row r="4349" spans="2:12" s="801" customFormat="1">
      <c r="B4349" s="823"/>
      <c r="C4349" s="823"/>
      <c r="D4349" s="823"/>
      <c r="E4349" s="823"/>
      <c r="F4349" s="823"/>
      <c r="G4349" s="823"/>
      <c r="H4349" s="823"/>
      <c r="I4349" s="823"/>
      <c r="J4349" s="823"/>
      <c r="K4349" s="823"/>
      <c r="L4349" s="823"/>
    </row>
    <row r="4350" spans="2:12" s="801" customFormat="1">
      <c r="B4350" s="823"/>
      <c r="C4350" s="823"/>
      <c r="D4350" s="823"/>
      <c r="E4350" s="823"/>
      <c r="F4350" s="823"/>
      <c r="G4350" s="823"/>
      <c r="H4350" s="823"/>
      <c r="I4350" s="823"/>
      <c r="J4350" s="823"/>
      <c r="K4350" s="823"/>
      <c r="L4350" s="823"/>
    </row>
    <row r="4351" spans="2:12" s="801" customFormat="1">
      <c r="B4351" s="823"/>
      <c r="C4351" s="823"/>
      <c r="D4351" s="823"/>
      <c r="E4351" s="823"/>
      <c r="F4351" s="823"/>
      <c r="G4351" s="823"/>
      <c r="H4351" s="823"/>
      <c r="I4351" s="823"/>
      <c r="J4351" s="823"/>
      <c r="K4351" s="823"/>
      <c r="L4351" s="823"/>
    </row>
    <row r="4352" spans="2:12" s="801" customFormat="1">
      <c r="B4352" s="823"/>
      <c r="C4352" s="823"/>
      <c r="D4352" s="823"/>
      <c r="E4352" s="823"/>
      <c r="F4352" s="823"/>
      <c r="G4352" s="823"/>
      <c r="H4352" s="823"/>
      <c r="I4352" s="823"/>
      <c r="J4352" s="823"/>
      <c r="K4352" s="823"/>
      <c r="L4352" s="823"/>
    </row>
    <row r="4353" spans="2:12" s="801" customFormat="1">
      <c r="B4353" s="823"/>
      <c r="C4353" s="823"/>
      <c r="D4353" s="823"/>
      <c r="E4353" s="823"/>
      <c r="F4353" s="823"/>
      <c r="G4353" s="823"/>
      <c r="H4353" s="823"/>
      <c r="I4353" s="823"/>
      <c r="J4353" s="823"/>
      <c r="K4353" s="823"/>
      <c r="L4353" s="823"/>
    </row>
    <row r="4354" spans="2:12" s="801" customFormat="1">
      <c r="B4354" s="823"/>
      <c r="C4354" s="823"/>
      <c r="D4354" s="823"/>
      <c r="E4354" s="823"/>
      <c r="F4354" s="823"/>
      <c r="G4354" s="823"/>
      <c r="H4354" s="823"/>
      <c r="I4354" s="823"/>
      <c r="J4354" s="823"/>
      <c r="K4354" s="823"/>
      <c r="L4354" s="823"/>
    </row>
    <row r="4355" spans="2:12" s="801" customFormat="1">
      <c r="B4355" s="823"/>
      <c r="C4355" s="823"/>
      <c r="D4355" s="823"/>
      <c r="E4355" s="823"/>
      <c r="F4355" s="823"/>
      <c r="G4355" s="823"/>
      <c r="H4355" s="823"/>
      <c r="I4355" s="823"/>
      <c r="J4355" s="823"/>
      <c r="K4355" s="823"/>
      <c r="L4355" s="823"/>
    </row>
    <row r="4356" spans="2:12" s="801" customFormat="1">
      <c r="B4356" s="823"/>
      <c r="C4356" s="823"/>
      <c r="D4356" s="823"/>
      <c r="E4356" s="823"/>
      <c r="F4356" s="823"/>
      <c r="G4356" s="823"/>
      <c r="H4356" s="823"/>
      <c r="I4356" s="823"/>
      <c r="J4356" s="823"/>
      <c r="K4356" s="823"/>
      <c r="L4356" s="823"/>
    </row>
    <row r="4357" spans="2:12" s="801" customFormat="1">
      <c r="B4357" s="823"/>
      <c r="C4357" s="823"/>
      <c r="D4357" s="823"/>
      <c r="E4357" s="823"/>
      <c r="F4357" s="823"/>
      <c r="G4357" s="823"/>
      <c r="H4357" s="823"/>
      <c r="I4357" s="823"/>
      <c r="J4357" s="823"/>
      <c r="K4357" s="823"/>
      <c r="L4357" s="823"/>
    </row>
    <row r="4358" spans="2:12" s="801" customFormat="1">
      <c r="B4358" s="823"/>
      <c r="C4358" s="823"/>
      <c r="D4358" s="823"/>
      <c r="E4358" s="823"/>
      <c r="F4358" s="823"/>
      <c r="G4358" s="823"/>
      <c r="H4358" s="823"/>
      <c r="I4358" s="823"/>
      <c r="J4358" s="823"/>
      <c r="K4358" s="823"/>
      <c r="L4358" s="823"/>
    </row>
    <row r="4359" spans="2:12" s="801" customFormat="1">
      <c r="B4359" s="823"/>
      <c r="C4359" s="823"/>
      <c r="D4359" s="823"/>
      <c r="E4359" s="823"/>
      <c r="F4359" s="823"/>
      <c r="G4359" s="823"/>
      <c r="H4359" s="823"/>
      <c r="I4359" s="823"/>
      <c r="J4359" s="823"/>
      <c r="K4359" s="823"/>
      <c r="L4359" s="823"/>
    </row>
    <row r="4360" spans="2:12" s="801" customFormat="1">
      <c r="B4360" s="823"/>
      <c r="C4360" s="823"/>
      <c r="D4360" s="823"/>
      <c r="E4360" s="823"/>
      <c r="F4360" s="823"/>
      <c r="G4360" s="823"/>
      <c r="H4360" s="823"/>
      <c r="I4360" s="823"/>
      <c r="J4360" s="823"/>
      <c r="K4360" s="823"/>
      <c r="L4360" s="823"/>
    </row>
    <row r="4361" spans="2:12" s="801" customFormat="1">
      <c r="B4361" s="823"/>
      <c r="C4361" s="823"/>
      <c r="D4361" s="823"/>
      <c r="E4361" s="823"/>
      <c r="F4361" s="823"/>
      <c r="G4361" s="823"/>
      <c r="H4361" s="823"/>
      <c r="I4361" s="823"/>
      <c r="J4361" s="823"/>
      <c r="K4361" s="823"/>
      <c r="L4361" s="823"/>
    </row>
    <row r="4362" spans="2:12" s="801" customFormat="1">
      <c r="B4362" s="823"/>
      <c r="C4362" s="823"/>
      <c r="D4362" s="823"/>
      <c r="E4362" s="823"/>
      <c r="F4362" s="823"/>
      <c r="G4362" s="823"/>
      <c r="H4362" s="823"/>
      <c r="I4362" s="823"/>
      <c r="J4362" s="823"/>
      <c r="K4362" s="823"/>
      <c r="L4362" s="823"/>
    </row>
    <row r="4363" spans="2:12" s="801" customFormat="1">
      <c r="B4363" s="823"/>
      <c r="C4363" s="823"/>
      <c r="D4363" s="823"/>
      <c r="E4363" s="823"/>
      <c r="F4363" s="823"/>
      <c r="G4363" s="823"/>
      <c r="H4363" s="823"/>
      <c r="I4363" s="823"/>
      <c r="J4363" s="823"/>
      <c r="K4363" s="823"/>
      <c r="L4363" s="823"/>
    </row>
    <row r="4364" spans="2:12" s="801" customFormat="1">
      <c r="B4364" s="823"/>
      <c r="C4364" s="823"/>
      <c r="D4364" s="823"/>
      <c r="E4364" s="823"/>
      <c r="F4364" s="823"/>
      <c r="G4364" s="823"/>
      <c r="H4364" s="823"/>
      <c r="I4364" s="823"/>
      <c r="J4364" s="823"/>
      <c r="K4364" s="823"/>
      <c r="L4364" s="823"/>
    </row>
    <row r="4365" spans="2:12" s="801" customFormat="1">
      <c r="B4365" s="823"/>
      <c r="C4365" s="823"/>
      <c r="D4365" s="823"/>
      <c r="E4365" s="823"/>
      <c r="F4365" s="823"/>
      <c r="G4365" s="823"/>
      <c r="H4365" s="823"/>
      <c r="I4365" s="823"/>
      <c r="J4365" s="823"/>
      <c r="K4365" s="823"/>
      <c r="L4365" s="823"/>
    </row>
    <row r="4366" spans="2:12" s="801" customFormat="1">
      <c r="B4366" s="823"/>
      <c r="C4366" s="823"/>
      <c r="D4366" s="823"/>
      <c r="E4366" s="823"/>
      <c r="F4366" s="823"/>
      <c r="G4366" s="823"/>
      <c r="H4366" s="823"/>
      <c r="I4366" s="823"/>
      <c r="J4366" s="823"/>
      <c r="K4366" s="823"/>
      <c r="L4366" s="823"/>
    </row>
    <row r="4367" spans="2:12" s="801" customFormat="1">
      <c r="B4367" s="823"/>
      <c r="C4367" s="823"/>
      <c r="D4367" s="823"/>
      <c r="E4367" s="823"/>
      <c r="F4367" s="823"/>
      <c r="G4367" s="823"/>
      <c r="H4367" s="823"/>
      <c r="I4367" s="823"/>
      <c r="J4367" s="823"/>
      <c r="K4367" s="823"/>
      <c r="L4367" s="823"/>
    </row>
    <row r="4368" spans="2:12" s="801" customFormat="1">
      <c r="B4368" s="823"/>
      <c r="C4368" s="823"/>
      <c r="D4368" s="823"/>
      <c r="E4368" s="823"/>
      <c r="F4368" s="823"/>
      <c r="G4368" s="823"/>
      <c r="H4368" s="823"/>
      <c r="I4368" s="823"/>
      <c r="J4368" s="823"/>
      <c r="K4368" s="823"/>
      <c r="L4368" s="823"/>
    </row>
    <row r="4369" spans="2:12" s="801" customFormat="1">
      <c r="B4369" s="823"/>
      <c r="C4369" s="823"/>
      <c r="D4369" s="823"/>
      <c r="E4369" s="823"/>
      <c r="F4369" s="823"/>
      <c r="G4369" s="823"/>
      <c r="H4369" s="823"/>
      <c r="I4369" s="823"/>
      <c r="J4369" s="823"/>
      <c r="K4369" s="823"/>
      <c r="L4369" s="823"/>
    </row>
    <row r="4370" spans="2:12" s="801" customFormat="1">
      <c r="B4370" s="823"/>
      <c r="C4370" s="823"/>
      <c r="D4370" s="823"/>
      <c r="E4370" s="823"/>
      <c r="F4370" s="823"/>
      <c r="G4370" s="823"/>
      <c r="H4370" s="823"/>
      <c r="I4370" s="823"/>
      <c r="J4370" s="823"/>
      <c r="K4370" s="823"/>
      <c r="L4370" s="823"/>
    </row>
    <row r="4371" spans="2:12" s="801" customFormat="1">
      <c r="B4371" s="823"/>
      <c r="C4371" s="823"/>
      <c r="D4371" s="823"/>
      <c r="E4371" s="823"/>
      <c r="F4371" s="823"/>
      <c r="G4371" s="823"/>
      <c r="H4371" s="823"/>
      <c r="I4371" s="823"/>
      <c r="J4371" s="823"/>
      <c r="K4371" s="823"/>
      <c r="L4371" s="823"/>
    </row>
    <row r="4372" spans="2:12" s="801" customFormat="1">
      <c r="B4372" s="823"/>
      <c r="C4372" s="823"/>
      <c r="D4372" s="823"/>
      <c r="E4372" s="823"/>
      <c r="F4372" s="823"/>
      <c r="G4372" s="823"/>
      <c r="H4372" s="823"/>
      <c r="I4372" s="823"/>
      <c r="J4372" s="823"/>
      <c r="K4372" s="823"/>
      <c r="L4372" s="823"/>
    </row>
    <row r="4373" spans="2:12" s="801" customFormat="1">
      <c r="B4373" s="823"/>
      <c r="C4373" s="823"/>
      <c r="D4373" s="823"/>
      <c r="E4373" s="823"/>
      <c r="F4373" s="823"/>
      <c r="G4373" s="823"/>
      <c r="H4373" s="823"/>
      <c r="I4373" s="823"/>
      <c r="J4373" s="823"/>
      <c r="K4373" s="823"/>
      <c r="L4373" s="823"/>
    </row>
    <row r="4374" spans="2:12" s="801" customFormat="1">
      <c r="B4374" s="823"/>
      <c r="C4374" s="823"/>
      <c r="D4374" s="823"/>
      <c r="E4374" s="823"/>
      <c r="F4374" s="823"/>
      <c r="G4374" s="823"/>
      <c r="H4374" s="823"/>
      <c r="I4374" s="823"/>
      <c r="J4374" s="823"/>
      <c r="K4374" s="823"/>
      <c r="L4374" s="823"/>
    </row>
    <row r="4375" spans="2:12" s="801" customFormat="1">
      <c r="B4375" s="823"/>
      <c r="C4375" s="823"/>
      <c r="D4375" s="823"/>
      <c r="E4375" s="823"/>
      <c r="F4375" s="823"/>
      <c r="G4375" s="823"/>
      <c r="H4375" s="823"/>
      <c r="I4375" s="823"/>
      <c r="J4375" s="823"/>
      <c r="K4375" s="823"/>
      <c r="L4375" s="823"/>
    </row>
    <row r="4376" spans="2:12" s="801" customFormat="1">
      <c r="B4376" s="823"/>
      <c r="C4376" s="823"/>
      <c r="D4376" s="823"/>
      <c r="E4376" s="823"/>
      <c r="F4376" s="823"/>
      <c r="G4376" s="823"/>
      <c r="H4376" s="823"/>
      <c r="I4376" s="823"/>
      <c r="J4376" s="823"/>
      <c r="K4376" s="823"/>
      <c r="L4376" s="823"/>
    </row>
    <row r="4377" spans="2:12" s="801" customFormat="1">
      <c r="B4377" s="823"/>
      <c r="C4377" s="823"/>
      <c r="D4377" s="823"/>
      <c r="E4377" s="823"/>
      <c r="F4377" s="823"/>
      <c r="G4377" s="823"/>
      <c r="H4377" s="823"/>
      <c r="I4377" s="823"/>
      <c r="J4377" s="823"/>
      <c r="K4377" s="823"/>
      <c r="L4377" s="823"/>
    </row>
    <row r="4378" spans="2:12" s="801" customFormat="1">
      <c r="B4378" s="823"/>
      <c r="C4378" s="823"/>
      <c r="D4378" s="823"/>
      <c r="E4378" s="823"/>
      <c r="F4378" s="823"/>
      <c r="G4378" s="823"/>
      <c r="H4378" s="823"/>
      <c r="I4378" s="823"/>
      <c r="J4378" s="823"/>
      <c r="K4378" s="823"/>
      <c r="L4378" s="823"/>
    </row>
    <row r="4379" spans="2:12" s="801" customFormat="1">
      <c r="B4379" s="823"/>
      <c r="C4379" s="823"/>
      <c r="D4379" s="823"/>
      <c r="E4379" s="823"/>
      <c r="F4379" s="823"/>
      <c r="G4379" s="823"/>
      <c r="H4379" s="823"/>
      <c r="I4379" s="823"/>
      <c r="J4379" s="823"/>
      <c r="K4379" s="823"/>
      <c r="L4379" s="823"/>
    </row>
    <row r="4380" spans="2:12" s="801" customFormat="1">
      <c r="B4380" s="823"/>
      <c r="C4380" s="823"/>
      <c r="D4380" s="823"/>
      <c r="E4380" s="823"/>
      <c r="F4380" s="823"/>
      <c r="G4380" s="823"/>
      <c r="H4380" s="823"/>
      <c r="I4380" s="823"/>
      <c r="J4380" s="823"/>
      <c r="K4380" s="823"/>
      <c r="L4380" s="823"/>
    </row>
    <row r="4381" spans="2:12" s="801" customFormat="1">
      <c r="B4381" s="823"/>
      <c r="C4381" s="823"/>
      <c r="D4381" s="823"/>
      <c r="E4381" s="823"/>
      <c r="F4381" s="823"/>
      <c r="G4381" s="823"/>
      <c r="H4381" s="823"/>
      <c r="I4381" s="823"/>
      <c r="J4381" s="823"/>
      <c r="K4381" s="823"/>
      <c r="L4381" s="823"/>
    </row>
    <row r="4382" spans="2:12" s="801" customFormat="1">
      <c r="B4382" s="823"/>
      <c r="C4382" s="823"/>
      <c r="D4382" s="823"/>
      <c r="E4382" s="823"/>
      <c r="F4382" s="823"/>
      <c r="G4382" s="823"/>
      <c r="H4382" s="823"/>
      <c r="I4382" s="823"/>
      <c r="J4382" s="823"/>
      <c r="K4382" s="823"/>
      <c r="L4382" s="823"/>
    </row>
    <row r="4383" spans="2:12" s="801" customFormat="1">
      <c r="B4383" s="823"/>
      <c r="C4383" s="823"/>
      <c r="D4383" s="823"/>
      <c r="E4383" s="823"/>
      <c r="F4383" s="823"/>
      <c r="G4383" s="823"/>
      <c r="H4383" s="823"/>
      <c r="I4383" s="823"/>
      <c r="J4383" s="823"/>
      <c r="K4383" s="823"/>
      <c r="L4383" s="823"/>
    </row>
    <row r="4384" spans="2:12" s="801" customFormat="1">
      <c r="B4384" s="823"/>
      <c r="C4384" s="823"/>
      <c r="D4384" s="823"/>
      <c r="E4384" s="823"/>
      <c r="F4384" s="823"/>
      <c r="G4384" s="823"/>
      <c r="H4384" s="823"/>
      <c r="I4384" s="823"/>
      <c r="J4384" s="823"/>
      <c r="K4384" s="823"/>
      <c r="L4384" s="823"/>
    </row>
    <row r="4385" spans="2:12" s="801" customFormat="1">
      <c r="B4385" s="823"/>
      <c r="C4385" s="823"/>
      <c r="D4385" s="823"/>
      <c r="E4385" s="823"/>
      <c r="F4385" s="823"/>
      <c r="G4385" s="823"/>
      <c r="H4385" s="823"/>
      <c r="I4385" s="823"/>
      <c r="J4385" s="823"/>
      <c r="K4385" s="823"/>
      <c r="L4385" s="823"/>
    </row>
    <row r="4386" spans="2:12" s="801" customFormat="1">
      <c r="B4386" s="823"/>
      <c r="C4386" s="823"/>
      <c r="D4386" s="823"/>
      <c r="E4386" s="823"/>
      <c r="F4386" s="823"/>
      <c r="G4386" s="823"/>
      <c r="H4386" s="823"/>
      <c r="I4386" s="823"/>
      <c r="J4386" s="823"/>
      <c r="K4386" s="823"/>
      <c r="L4386" s="823"/>
    </row>
    <row r="4387" spans="2:12" s="801" customFormat="1">
      <c r="B4387" s="823"/>
      <c r="C4387" s="823"/>
      <c r="D4387" s="823"/>
      <c r="E4387" s="823"/>
      <c r="F4387" s="823"/>
      <c r="G4387" s="823"/>
      <c r="H4387" s="823"/>
      <c r="I4387" s="823"/>
      <c r="J4387" s="823"/>
      <c r="K4387" s="823"/>
      <c r="L4387" s="823"/>
    </row>
    <row r="4388" spans="2:12" s="801" customFormat="1">
      <c r="B4388" s="823"/>
      <c r="C4388" s="823"/>
      <c r="D4388" s="823"/>
      <c r="E4388" s="823"/>
      <c r="F4388" s="823"/>
      <c r="G4388" s="823"/>
      <c r="H4388" s="823"/>
      <c r="I4388" s="823"/>
      <c r="J4388" s="823"/>
      <c r="K4388" s="823"/>
      <c r="L4388" s="823"/>
    </row>
    <row r="4389" spans="2:12" s="801" customFormat="1">
      <c r="B4389" s="823"/>
      <c r="C4389" s="823"/>
      <c r="D4389" s="823"/>
      <c r="E4389" s="823"/>
      <c r="F4389" s="823"/>
      <c r="G4389" s="823"/>
      <c r="H4389" s="823"/>
      <c r="I4389" s="823"/>
      <c r="J4389" s="823"/>
      <c r="K4389" s="823"/>
      <c r="L4389" s="823"/>
    </row>
    <row r="4390" spans="2:12" s="801" customFormat="1">
      <c r="B4390" s="823"/>
      <c r="C4390" s="823"/>
      <c r="D4390" s="823"/>
      <c r="E4390" s="823"/>
      <c r="F4390" s="823"/>
      <c r="G4390" s="823"/>
      <c r="H4390" s="823"/>
      <c r="I4390" s="823"/>
      <c r="J4390" s="823"/>
      <c r="K4390" s="823"/>
      <c r="L4390" s="823"/>
    </row>
    <row r="4391" spans="2:12" s="801" customFormat="1">
      <c r="B4391" s="823"/>
      <c r="C4391" s="823"/>
      <c r="D4391" s="823"/>
      <c r="E4391" s="823"/>
      <c r="F4391" s="823"/>
      <c r="G4391" s="823"/>
      <c r="H4391" s="823"/>
      <c r="I4391" s="823"/>
      <c r="J4391" s="823"/>
      <c r="K4391" s="823"/>
      <c r="L4391" s="823"/>
    </row>
    <row r="4392" spans="2:12" s="801" customFormat="1">
      <c r="B4392" s="823"/>
      <c r="C4392" s="823"/>
      <c r="D4392" s="823"/>
      <c r="E4392" s="823"/>
      <c r="F4392" s="823"/>
      <c r="G4392" s="823"/>
      <c r="H4392" s="823"/>
      <c r="I4392" s="823"/>
      <c r="J4392" s="823"/>
      <c r="K4392" s="823"/>
      <c r="L4392" s="823"/>
    </row>
    <row r="4393" spans="2:12" s="801" customFormat="1">
      <c r="B4393" s="823"/>
      <c r="C4393" s="823"/>
      <c r="D4393" s="823"/>
      <c r="E4393" s="823"/>
      <c r="F4393" s="823"/>
      <c r="G4393" s="823"/>
      <c r="H4393" s="823"/>
      <c r="I4393" s="823"/>
      <c r="J4393" s="823"/>
      <c r="K4393" s="823"/>
      <c r="L4393" s="823"/>
    </row>
    <row r="4394" spans="2:12" s="801" customFormat="1">
      <c r="B4394" s="823"/>
      <c r="C4394" s="823"/>
      <c r="D4394" s="823"/>
      <c r="E4394" s="823"/>
      <c r="F4394" s="823"/>
      <c r="G4394" s="823"/>
      <c r="H4394" s="823"/>
      <c r="I4394" s="823"/>
      <c r="J4394" s="823"/>
      <c r="K4394" s="823"/>
      <c r="L4394" s="823"/>
    </row>
    <row r="4395" spans="2:12" s="801" customFormat="1">
      <c r="B4395" s="823"/>
      <c r="C4395" s="823"/>
      <c r="D4395" s="823"/>
      <c r="E4395" s="823"/>
      <c r="F4395" s="823"/>
      <c r="G4395" s="823"/>
      <c r="H4395" s="823"/>
      <c r="I4395" s="823"/>
      <c r="J4395" s="823"/>
      <c r="K4395" s="823"/>
      <c r="L4395" s="823"/>
    </row>
    <row r="4396" spans="2:12" s="801" customFormat="1">
      <c r="B4396" s="823"/>
      <c r="C4396" s="823"/>
      <c r="D4396" s="823"/>
      <c r="E4396" s="823"/>
      <c r="F4396" s="823"/>
      <c r="G4396" s="823"/>
      <c r="H4396" s="823"/>
      <c r="I4396" s="823"/>
      <c r="J4396" s="823"/>
      <c r="K4396" s="823"/>
      <c r="L4396" s="823"/>
    </row>
    <row r="4397" spans="2:12" s="801" customFormat="1">
      <c r="B4397" s="823"/>
      <c r="C4397" s="823"/>
      <c r="D4397" s="823"/>
      <c r="E4397" s="823"/>
      <c r="F4397" s="823"/>
      <c r="G4397" s="823"/>
      <c r="H4397" s="823"/>
      <c r="I4397" s="823"/>
      <c r="J4397" s="823"/>
      <c r="K4397" s="823"/>
      <c r="L4397" s="823"/>
    </row>
    <row r="4398" spans="2:12" s="801" customFormat="1">
      <c r="B4398" s="823"/>
      <c r="C4398" s="823"/>
      <c r="D4398" s="823"/>
      <c r="E4398" s="823"/>
      <c r="F4398" s="823"/>
      <c r="G4398" s="823"/>
      <c r="H4398" s="823"/>
      <c r="I4398" s="823"/>
      <c r="J4398" s="823"/>
      <c r="K4398" s="823"/>
      <c r="L4398" s="823"/>
    </row>
    <row r="4399" spans="2:12" s="801" customFormat="1">
      <c r="B4399" s="823"/>
      <c r="C4399" s="823"/>
      <c r="D4399" s="823"/>
      <c r="E4399" s="823"/>
      <c r="F4399" s="823"/>
      <c r="G4399" s="823"/>
      <c r="H4399" s="823"/>
      <c r="I4399" s="823"/>
      <c r="J4399" s="823"/>
      <c r="K4399" s="823"/>
      <c r="L4399" s="823"/>
    </row>
    <row r="4400" spans="2:12" s="801" customFormat="1">
      <c r="B4400" s="823"/>
      <c r="C4400" s="823"/>
      <c r="D4400" s="823"/>
      <c r="E4400" s="823"/>
      <c r="F4400" s="823"/>
      <c r="G4400" s="823"/>
      <c r="H4400" s="823"/>
      <c r="I4400" s="823"/>
      <c r="J4400" s="823"/>
      <c r="K4400" s="823"/>
      <c r="L4400" s="823"/>
    </row>
    <row r="4401" spans="2:12" s="801" customFormat="1">
      <c r="B4401" s="823"/>
      <c r="C4401" s="823"/>
      <c r="D4401" s="823"/>
      <c r="E4401" s="823"/>
      <c r="F4401" s="823"/>
      <c r="G4401" s="823"/>
      <c r="H4401" s="823"/>
      <c r="I4401" s="823"/>
      <c r="J4401" s="823"/>
      <c r="K4401" s="823"/>
      <c r="L4401" s="823"/>
    </row>
    <row r="4402" spans="2:12" s="801" customFormat="1">
      <c r="B4402" s="823"/>
      <c r="C4402" s="823"/>
      <c r="D4402" s="823"/>
      <c r="E4402" s="823"/>
      <c r="F4402" s="823"/>
      <c r="G4402" s="823"/>
      <c r="H4402" s="823"/>
      <c r="I4402" s="823"/>
      <c r="J4402" s="823"/>
      <c r="K4402" s="823"/>
      <c r="L4402" s="823"/>
    </row>
    <row r="4403" spans="2:12" s="801" customFormat="1">
      <c r="B4403" s="823"/>
      <c r="C4403" s="823"/>
      <c r="D4403" s="823"/>
      <c r="E4403" s="823"/>
      <c r="F4403" s="823"/>
      <c r="G4403" s="823"/>
      <c r="H4403" s="823"/>
      <c r="I4403" s="823"/>
      <c r="J4403" s="823"/>
      <c r="K4403" s="823"/>
      <c r="L4403" s="823"/>
    </row>
    <row r="4404" spans="2:12" s="801" customFormat="1">
      <c r="B4404" s="823"/>
      <c r="C4404" s="823"/>
      <c r="D4404" s="823"/>
      <c r="E4404" s="823"/>
      <c r="F4404" s="823"/>
      <c r="G4404" s="823"/>
      <c r="H4404" s="823"/>
      <c r="I4404" s="823"/>
      <c r="J4404" s="823"/>
      <c r="K4404" s="823"/>
      <c r="L4404" s="823"/>
    </row>
    <row r="4405" spans="2:12" s="801" customFormat="1">
      <c r="B4405" s="823"/>
      <c r="C4405" s="823"/>
      <c r="D4405" s="823"/>
      <c r="E4405" s="823"/>
      <c r="F4405" s="823"/>
      <c r="G4405" s="823"/>
      <c r="H4405" s="823"/>
      <c r="I4405" s="823"/>
      <c r="J4405" s="823"/>
      <c r="K4405" s="823"/>
      <c r="L4405" s="823"/>
    </row>
    <row r="4406" spans="2:12" s="801" customFormat="1">
      <c r="B4406" s="823"/>
      <c r="C4406" s="823"/>
      <c r="D4406" s="823"/>
      <c r="E4406" s="823"/>
      <c r="F4406" s="823"/>
      <c r="G4406" s="823"/>
      <c r="H4406" s="823"/>
      <c r="I4406" s="823"/>
      <c r="J4406" s="823"/>
      <c r="K4406" s="823"/>
      <c r="L4406" s="823"/>
    </row>
    <row r="4407" spans="2:12" s="801" customFormat="1">
      <c r="B4407" s="823"/>
      <c r="C4407" s="823"/>
      <c r="D4407" s="823"/>
      <c r="E4407" s="823"/>
      <c r="F4407" s="823"/>
      <c r="G4407" s="823"/>
      <c r="H4407" s="823"/>
      <c r="I4407" s="823"/>
      <c r="J4407" s="823"/>
      <c r="K4407" s="823"/>
      <c r="L4407" s="823"/>
    </row>
    <row r="4408" spans="2:12" s="801" customFormat="1">
      <c r="B4408" s="823"/>
      <c r="C4408" s="823"/>
      <c r="D4408" s="823"/>
      <c r="E4408" s="823"/>
      <c r="F4408" s="823"/>
      <c r="G4408" s="823"/>
      <c r="H4408" s="823"/>
      <c r="I4408" s="823"/>
      <c r="J4408" s="823"/>
      <c r="K4408" s="823"/>
      <c r="L4408" s="823"/>
    </row>
    <row r="4409" spans="2:12" s="801" customFormat="1">
      <c r="B4409" s="823"/>
      <c r="C4409" s="823"/>
      <c r="D4409" s="823"/>
      <c r="E4409" s="823"/>
      <c r="F4409" s="823"/>
      <c r="G4409" s="823"/>
      <c r="H4409" s="823"/>
      <c r="I4409" s="823"/>
      <c r="J4409" s="823"/>
      <c r="K4409" s="823"/>
      <c r="L4409" s="823"/>
    </row>
    <row r="4410" spans="2:12" s="801" customFormat="1">
      <c r="B4410" s="823"/>
      <c r="C4410" s="823"/>
      <c r="D4410" s="823"/>
      <c r="E4410" s="823"/>
      <c r="F4410" s="823"/>
      <c r="G4410" s="823"/>
      <c r="H4410" s="823"/>
      <c r="I4410" s="823"/>
      <c r="J4410" s="823"/>
      <c r="K4410" s="823"/>
      <c r="L4410" s="823"/>
    </row>
    <row r="4411" spans="2:12" s="801" customFormat="1">
      <c r="B4411" s="823"/>
      <c r="C4411" s="823"/>
      <c r="D4411" s="823"/>
      <c r="E4411" s="823"/>
      <c r="F4411" s="823"/>
      <c r="G4411" s="823"/>
      <c r="H4411" s="823"/>
      <c r="I4411" s="823"/>
      <c r="J4411" s="823"/>
      <c r="K4411" s="823"/>
      <c r="L4411" s="823"/>
    </row>
    <row r="4412" spans="2:12" s="801" customFormat="1">
      <c r="B4412" s="823"/>
      <c r="C4412" s="823"/>
      <c r="D4412" s="823"/>
      <c r="E4412" s="823"/>
      <c r="F4412" s="823"/>
      <c r="G4412" s="823"/>
      <c r="H4412" s="823"/>
      <c r="I4412" s="823"/>
      <c r="J4412" s="823"/>
      <c r="K4412" s="823"/>
      <c r="L4412" s="823"/>
    </row>
    <row r="4413" spans="2:12" s="801" customFormat="1">
      <c r="B4413" s="823"/>
      <c r="C4413" s="823"/>
      <c r="D4413" s="823"/>
      <c r="E4413" s="823"/>
      <c r="F4413" s="823"/>
      <c r="G4413" s="823"/>
      <c r="H4413" s="823"/>
      <c r="I4413" s="823"/>
      <c r="J4413" s="823"/>
      <c r="K4413" s="823"/>
      <c r="L4413" s="823"/>
    </row>
    <row r="4414" spans="2:12" s="801" customFormat="1">
      <c r="B4414" s="823"/>
      <c r="C4414" s="823"/>
      <c r="D4414" s="823"/>
      <c r="E4414" s="823"/>
      <c r="F4414" s="823"/>
      <c r="G4414" s="823"/>
      <c r="H4414" s="823"/>
      <c r="I4414" s="823"/>
      <c r="J4414" s="823"/>
      <c r="K4414" s="823"/>
      <c r="L4414" s="823"/>
    </row>
    <row r="4415" spans="2:12" s="801" customFormat="1">
      <c r="B4415" s="823"/>
      <c r="C4415" s="823"/>
      <c r="D4415" s="823"/>
      <c r="E4415" s="823"/>
      <c r="F4415" s="823"/>
      <c r="G4415" s="823"/>
      <c r="H4415" s="823"/>
      <c r="I4415" s="823"/>
      <c r="J4415" s="823"/>
      <c r="K4415" s="823"/>
      <c r="L4415" s="823"/>
    </row>
    <row r="4416" spans="2:12" s="801" customFormat="1">
      <c r="B4416" s="823"/>
      <c r="C4416" s="823"/>
      <c r="D4416" s="823"/>
      <c r="E4416" s="823"/>
      <c r="F4416" s="823"/>
      <c r="G4416" s="823"/>
      <c r="H4416" s="823"/>
      <c r="I4416" s="823"/>
      <c r="J4416" s="823"/>
      <c r="K4416" s="823"/>
      <c r="L4416" s="823"/>
    </row>
    <row r="4417" spans="2:12" s="801" customFormat="1">
      <c r="B4417" s="823"/>
      <c r="C4417" s="823"/>
      <c r="D4417" s="823"/>
      <c r="E4417" s="823"/>
      <c r="F4417" s="823"/>
      <c r="G4417" s="823"/>
      <c r="H4417" s="823"/>
      <c r="I4417" s="823"/>
      <c r="J4417" s="823"/>
      <c r="K4417" s="823"/>
      <c r="L4417" s="823"/>
    </row>
    <row r="4418" spans="2:12" s="801" customFormat="1">
      <c r="B4418" s="823"/>
      <c r="C4418" s="823"/>
      <c r="D4418" s="823"/>
      <c r="E4418" s="823"/>
      <c r="F4418" s="823"/>
      <c r="G4418" s="823"/>
      <c r="H4418" s="823"/>
      <c r="I4418" s="823"/>
      <c r="J4418" s="823"/>
      <c r="K4418" s="823"/>
      <c r="L4418" s="823"/>
    </row>
    <row r="4419" spans="2:12" s="801" customFormat="1">
      <c r="B4419" s="823"/>
      <c r="C4419" s="823"/>
      <c r="D4419" s="823"/>
      <c r="E4419" s="823"/>
      <c r="F4419" s="823"/>
      <c r="G4419" s="823"/>
      <c r="H4419" s="823"/>
      <c r="I4419" s="823"/>
      <c r="J4419" s="823"/>
      <c r="K4419" s="823"/>
      <c r="L4419" s="823"/>
    </row>
    <row r="4420" spans="2:12" s="801" customFormat="1">
      <c r="B4420" s="823"/>
      <c r="C4420" s="823"/>
      <c r="D4420" s="823"/>
      <c r="E4420" s="823"/>
      <c r="F4420" s="823"/>
      <c r="G4420" s="823"/>
      <c r="H4420" s="823"/>
      <c r="I4420" s="823"/>
      <c r="J4420" s="823"/>
      <c r="K4420" s="823"/>
      <c r="L4420" s="823"/>
    </row>
    <row r="4421" spans="2:12" s="801" customFormat="1">
      <c r="B4421" s="823"/>
      <c r="C4421" s="823"/>
      <c r="D4421" s="823"/>
      <c r="E4421" s="823"/>
      <c r="F4421" s="823"/>
      <c r="G4421" s="823"/>
      <c r="H4421" s="823"/>
      <c r="I4421" s="823"/>
      <c r="J4421" s="823"/>
      <c r="K4421" s="823"/>
      <c r="L4421" s="823"/>
    </row>
    <row r="4422" spans="2:12" s="801" customFormat="1">
      <c r="B4422" s="823"/>
      <c r="C4422" s="823"/>
      <c r="D4422" s="823"/>
      <c r="E4422" s="823"/>
      <c r="F4422" s="823"/>
      <c r="G4422" s="823"/>
      <c r="H4422" s="823"/>
      <c r="I4422" s="823"/>
      <c r="J4422" s="823"/>
      <c r="K4422" s="823"/>
      <c r="L4422" s="823"/>
    </row>
    <row r="4423" spans="2:12" s="801" customFormat="1">
      <c r="B4423" s="823"/>
      <c r="C4423" s="823"/>
      <c r="D4423" s="823"/>
      <c r="E4423" s="823"/>
      <c r="F4423" s="823"/>
      <c r="G4423" s="823"/>
      <c r="H4423" s="823"/>
      <c r="I4423" s="823"/>
      <c r="J4423" s="823"/>
      <c r="K4423" s="823"/>
      <c r="L4423" s="823"/>
    </row>
    <row r="4424" spans="2:12" s="801" customFormat="1">
      <c r="B4424" s="823"/>
      <c r="C4424" s="823"/>
      <c r="D4424" s="823"/>
      <c r="E4424" s="823"/>
      <c r="F4424" s="823"/>
      <c r="G4424" s="823"/>
      <c r="H4424" s="823"/>
      <c r="I4424" s="823"/>
      <c r="J4424" s="823"/>
      <c r="K4424" s="823"/>
      <c r="L4424" s="823"/>
    </row>
    <row r="4425" spans="2:12" s="801" customFormat="1">
      <c r="B4425" s="823"/>
      <c r="C4425" s="823"/>
      <c r="D4425" s="823"/>
      <c r="E4425" s="823"/>
      <c r="F4425" s="823"/>
      <c r="G4425" s="823"/>
      <c r="H4425" s="823"/>
      <c r="I4425" s="823"/>
      <c r="J4425" s="823"/>
      <c r="K4425" s="823"/>
      <c r="L4425" s="823"/>
    </row>
    <row r="4426" spans="2:12" s="801" customFormat="1">
      <c r="B4426" s="823"/>
      <c r="C4426" s="823"/>
      <c r="D4426" s="823"/>
      <c r="E4426" s="823"/>
      <c r="F4426" s="823"/>
      <c r="G4426" s="823"/>
      <c r="H4426" s="823"/>
      <c r="I4426" s="823"/>
      <c r="J4426" s="823"/>
      <c r="K4426" s="823"/>
      <c r="L4426" s="823"/>
    </row>
    <row r="4427" spans="2:12" s="801" customFormat="1">
      <c r="B4427" s="823"/>
      <c r="C4427" s="823"/>
      <c r="D4427" s="823"/>
      <c r="E4427" s="823"/>
      <c r="F4427" s="823"/>
      <c r="G4427" s="823"/>
      <c r="H4427" s="823"/>
      <c r="I4427" s="823"/>
      <c r="J4427" s="823"/>
      <c r="K4427" s="823"/>
      <c r="L4427" s="823"/>
    </row>
    <row r="4428" spans="2:12" s="801" customFormat="1">
      <c r="B4428" s="823"/>
      <c r="C4428" s="823"/>
      <c r="D4428" s="823"/>
      <c r="E4428" s="823"/>
      <c r="F4428" s="823"/>
      <c r="G4428" s="823"/>
      <c r="H4428" s="823"/>
      <c r="I4428" s="823"/>
      <c r="J4428" s="823"/>
      <c r="K4428" s="823"/>
      <c r="L4428" s="823"/>
    </row>
    <row r="4429" spans="2:12" s="801" customFormat="1">
      <c r="B4429" s="823"/>
      <c r="C4429" s="823"/>
      <c r="D4429" s="823"/>
      <c r="E4429" s="823"/>
      <c r="F4429" s="823"/>
      <c r="G4429" s="823"/>
      <c r="H4429" s="823"/>
      <c r="I4429" s="823"/>
      <c r="J4429" s="823"/>
      <c r="K4429" s="823"/>
      <c r="L4429" s="823"/>
    </row>
    <row r="4430" spans="2:12" s="801" customFormat="1">
      <c r="B4430" s="823"/>
      <c r="C4430" s="823"/>
      <c r="D4430" s="823"/>
      <c r="E4430" s="823"/>
      <c r="F4430" s="823"/>
      <c r="G4430" s="823"/>
      <c r="H4430" s="823"/>
      <c r="I4430" s="823"/>
      <c r="J4430" s="823"/>
      <c r="K4430" s="823"/>
      <c r="L4430" s="823"/>
    </row>
    <row r="4431" spans="2:12" s="801" customFormat="1">
      <c r="B4431" s="823"/>
      <c r="C4431" s="823"/>
      <c r="D4431" s="823"/>
      <c r="E4431" s="823"/>
      <c r="F4431" s="823"/>
      <c r="G4431" s="823"/>
      <c r="H4431" s="823"/>
      <c r="I4431" s="823"/>
      <c r="J4431" s="823"/>
      <c r="K4431" s="823"/>
      <c r="L4431" s="823"/>
    </row>
    <row r="4432" spans="2:12" s="801" customFormat="1">
      <c r="B4432" s="823"/>
      <c r="C4432" s="823"/>
      <c r="D4432" s="823"/>
      <c r="E4432" s="823"/>
      <c r="F4432" s="823"/>
      <c r="G4432" s="823"/>
      <c r="H4432" s="823"/>
      <c r="I4432" s="823"/>
      <c r="J4432" s="823"/>
      <c r="K4432" s="823"/>
      <c r="L4432" s="823"/>
    </row>
    <row r="4433" spans="2:12" s="801" customFormat="1">
      <c r="B4433" s="823"/>
      <c r="C4433" s="823"/>
      <c r="D4433" s="823"/>
      <c r="E4433" s="823"/>
      <c r="F4433" s="823"/>
      <c r="G4433" s="823"/>
      <c r="H4433" s="823"/>
      <c r="I4433" s="823"/>
      <c r="J4433" s="823"/>
      <c r="K4433" s="823"/>
      <c r="L4433" s="823"/>
    </row>
    <row r="4434" spans="2:12" s="801" customFormat="1">
      <c r="B4434" s="823"/>
      <c r="C4434" s="823"/>
      <c r="D4434" s="823"/>
      <c r="E4434" s="823"/>
      <c r="F4434" s="823"/>
      <c r="G4434" s="823"/>
      <c r="H4434" s="823"/>
      <c r="I4434" s="823"/>
      <c r="J4434" s="823"/>
      <c r="K4434" s="823"/>
      <c r="L4434" s="823"/>
    </row>
    <row r="4435" spans="2:12" s="801" customFormat="1">
      <c r="B4435" s="823"/>
      <c r="C4435" s="823"/>
      <c r="D4435" s="823"/>
      <c r="E4435" s="823"/>
      <c r="F4435" s="823"/>
      <c r="G4435" s="823"/>
      <c r="H4435" s="823"/>
      <c r="I4435" s="823"/>
      <c r="J4435" s="823"/>
      <c r="K4435" s="823"/>
      <c r="L4435" s="823"/>
    </row>
    <row r="4436" spans="2:12" s="801" customFormat="1">
      <c r="B4436" s="823"/>
      <c r="C4436" s="823"/>
      <c r="D4436" s="823"/>
      <c r="E4436" s="823"/>
      <c r="F4436" s="823"/>
      <c r="G4436" s="823"/>
      <c r="H4436" s="823"/>
      <c r="I4436" s="823"/>
      <c r="J4436" s="823"/>
      <c r="K4436" s="823"/>
      <c r="L4436" s="823"/>
    </row>
    <row r="4437" spans="2:12" s="801" customFormat="1">
      <c r="B4437" s="823"/>
      <c r="C4437" s="823"/>
      <c r="D4437" s="823"/>
      <c r="E4437" s="823"/>
      <c r="F4437" s="823"/>
      <c r="G4437" s="823"/>
      <c r="H4437" s="823"/>
      <c r="I4437" s="823"/>
      <c r="J4437" s="823"/>
      <c r="K4437" s="823"/>
      <c r="L4437" s="823"/>
    </row>
    <row r="4438" spans="2:12" s="801" customFormat="1">
      <c r="B4438" s="823"/>
      <c r="C4438" s="823"/>
      <c r="D4438" s="823"/>
      <c r="E4438" s="823"/>
      <c r="F4438" s="823"/>
      <c r="G4438" s="823"/>
      <c r="H4438" s="823"/>
      <c r="I4438" s="823"/>
      <c r="J4438" s="823"/>
      <c r="K4438" s="823"/>
      <c r="L4438" s="823"/>
    </row>
    <row r="4439" spans="2:12" s="801" customFormat="1">
      <c r="B4439" s="823"/>
      <c r="C4439" s="823"/>
      <c r="D4439" s="823"/>
      <c r="E4439" s="823"/>
      <c r="F4439" s="823"/>
      <c r="G4439" s="823"/>
      <c r="H4439" s="823"/>
      <c r="I4439" s="823"/>
      <c r="J4439" s="823"/>
      <c r="K4439" s="823"/>
      <c r="L4439" s="823"/>
    </row>
    <row r="4440" spans="2:12" s="801" customFormat="1">
      <c r="B4440" s="823"/>
      <c r="C4440" s="823"/>
      <c r="D4440" s="823"/>
      <c r="E4440" s="823"/>
      <c r="F4440" s="823"/>
      <c r="G4440" s="823"/>
      <c r="H4440" s="823"/>
      <c r="I4440" s="823"/>
      <c r="J4440" s="823"/>
      <c r="K4440" s="823"/>
      <c r="L4440" s="823"/>
    </row>
    <row r="4441" spans="2:12" s="801" customFormat="1">
      <c r="B4441" s="823"/>
      <c r="C4441" s="823"/>
      <c r="D4441" s="823"/>
      <c r="E4441" s="823"/>
      <c r="F4441" s="823"/>
      <c r="G4441" s="823"/>
      <c r="H4441" s="823"/>
      <c r="I4441" s="823"/>
      <c r="J4441" s="823"/>
      <c r="K4441" s="823"/>
      <c r="L4441" s="823"/>
    </row>
    <row r="4442" spans="2:12" s="801" customFormat="1">
      <c r="B4442" s="823"/>
      <c r="C4442" s="823"/>
      <c r="D4442" s="823"/>
      <c r="E4442" s="823"/>
      <c r="F4442" s="823"/>
      <c r="G4442" s="823"/>
      <c r="H4442" s="823"/>
      <c r="I4442" s="823"/>
      <c r="J4442" s="823"/>
      <c r="K4442" s="823"/>
      <c r="L4442" s="823"/>
    </row>
    <row r="4443" spans="2:12" s="801" customFormat="1">
      <c r="B4443" s="823"/>
      <c r="C4443" s="823"/>
      <c r="D4443" s="823"/>
      <c r="E4443" s="823"/>
      <c r="F4443" s="823"/>
      <c r="G4443" s="823"/>
      <c r="H4443" s="823"/>
      <c r="I4443" s="823"/>
      <c r="J4443" s="823"/>
      <c r="K4443" s="823"/>
      <c r="L4443" s="823"/>
    </row>
    <row r="4444" spans="2:12" s="801" customFormat="1">
      <c r="B4444" s="823"/>
      <c r="C4444" s="823"/>
      <c r="D4444" s="823"/>
      <c r="E4444" s="823"/>
      <c r="F4444" s="823"/>
      <c r="G4444" s="823"/>
      <c r="H4444" s="823"/>
      <c r="I4444" s="823"/>
      <c r="J4444" s="823"/>
      <c r="K4444" s="823"/>
      <c r="L4444" s="823"/>
    </row>
    <row r="4445" spans="2:12" s="801" customFormat="1">
      <c r="B4445" s="823"/>
      <c r="C4445" s="823"/>
      <c r="D4445" s="823"/>
      <c r="E4445" s="823"/>
      <c r="F4445" s="823"/>
      <c r="G4445" s="823"/>
      <c r="H4445" s="823"/>
      <c r="I4445" s="823"/>
      <c r="J4445" s="823"/>
      <c r="K4445" s="823"/>
      <c r="L4445" s="823"/>
    </row>
    <row r="4446" spans="2:12" s="801" customFormat="1">
      <c r="B4446" s="823"/>
      <c r="C4446" s="823"/>
      <c r="D4446" s="823"/>
      <c r="E4446" s="823"/>
      <c r="F4446" s="823"/>
      <c r="G4446" s="823"/>
      <c r="H4446" s="823"/>
      <c r="I4446" s="823"/>
      <c r="J4446" s="823"/>
      <c r="K4446" s="823"/>
      <c r="L4446" s="823"/>
    </row>
    <row r="4447" spans="2:12" s="801" customFormat="1">
      <c r="B4447" s="823"/>
      <c r="C4447" s="823"/>
      <c r="D4447" s="823"/>
      <c r="E4447" s="823"/>
      <c r="F4447" s="823"/>
      <c r="G4447" s="823"/>
      <c r="H4447" s="823"/>
      <c r="I4447" s="823"/>
      <c r="J4447" s="823"/>
      <c r="K4447" s="823"/>
      <c r="L4447" s="823"/>
    </row>
    <row r="4448" spans="2:12" s="801" customFormat="1">
      <c r="B4448" s="823"/>
      <c r="C4448" s="823"/>
      <c r="D4448" s="823"/>
      <c r="E4448" s="823"/>
      <c r="F4448" s="823"/>
      <c r="G4448" s="823"/>
      <c r="H4448" s="823"/>
      <c r="I4448" s="823"/>
      <c r="J4448" s="823"/>
      <c r="K4448" s="823"/>
      <c r="L4448" s="823"/>
    </row>
    <row r="4449" spans="2:12" s="801" customFormat="1">
      <c r="B4449" s="823"/>
      <c r="C4449" s="823"/>
      <c r="D4449" s="823"/>
      <c r="E4449" s="823"/>
      <c r="F4449" s="823"/>
      <c r="G4449" s="823"/>
      <c r="H4449" s="823"/>
      <c r="I4449" s="823"/>
      <c r="J4449" s="823"/>
      <c r="K4449" s="823"/>
      <c r="L4449" s="823"/>
    </row>
    <row r="4450" spans="2:12" s="801" customFormat="1">
      <c r="B4450" s="823"/>
      <c r="C4450" s="823"/>
      <c r="D4450" s="823"/>
      <c r="E4450" s="823"/>
      <c r="F4450" s="823"/>
      <c r="G4450" s="823"/>
      <c r="H4450" s="823"/>
      <c r="I4450" s="823"/>
      <c r="J4450" s="823"/>
      <c r="K4450" s="823"/>
      <c r="L4450" s="823"/>
    </row>
    <row r="4451" spans="2:12" s="801" customFormat="1">
      <c r="B4451" s="823"/>
      <c r="C4451" s="823"/>
      <c r="D4451" s="823"/>
      <c r="E4451" s="823"/>
      <c r="F4451" s="823"/>
      <c r="G4451" s="823"/>
      <c r="H4451" s="823"/>
      <c r="I4451" s="823"/>
      <c r="J4451" s="823"/>
      <c r="K4451" s="823"/>
      <c r="L4451" s="823"/>
    </row>
    <row r="4452" spans="2:12" s="801" customFormat="1">
      <c r="B4452" s="823"/>
      <c r="C4452" s="823"/>
      <c r="D4452" s="823"/>
      <c r="E4452" s="823"/>
      <c r="F4452" s="823"/>
      <c r="G4452" s="823"/>
      <c r="H4452" s="823"/>
      <c r="I4452" s="823"/>
      <c r="J4452" s="823"/>
      <c r="K4452" s="823"/>
      <c r="L4452" s="823"/>
    </row>
    <row r="4453" spans="2:12" s="801" customFormat="1">
      <c r="B4453" s="823"/>
      <c r="C4453" s="823"/>
      <c r="D4453" s="823"/>
      <c r="E4453" s="823"/>
      <c r="F4453" s="823"/>
      <c r="G4453" s="823"/>
      <c r="H4453" s="823"/>
      <c r="I4453" s="823"/>
      <c r="J4453" s="823"/>
      <c r="K4453" s="823"/>
      <c r="L4453" s="823"/>
    </row>
    <row r="4454" spans="2:12" s="801" customFormat="1">
      <c r="B4454" s="823"/>
      <c r="C4454" s="823"/>
      <c r="D4454" s="823"/>
      <c r="E4454" s="823"/>
      <c r="F4454" s="823"/>
      <c r="G4454" s="823"/>
      <c r="H4454" s="823"/>
      <c r="I4454" s="823"/>
      <c r="J4454" s="823"/>
      <c r="K4454" s="823"/>
      <c r="L4454" s="823"/>
    </row>
    <row r="4455" spans="2:12" s="801" customFormat="1">
      <c r="B4455" s="823"/>
      <c r="C4455" s="823"/>
      <c r="D4455" s="823"/>
      <c r="E4455" s="823"/>
      <c r="F4455" s="823"/>
      <c r="G4455" s="823"/>
      <c r="H4455" s="823"/>
      <c r="I4455" s="823"/>
      <c r="J4455" s="823"/>
      <c r="K4455" s="823"/>
      <c r="L4455" s="823"/>
    </row>
    <row r="4456" spans="2:12" s="801" customFormat="1">
      <c r="B4456" s="823"/>
      <c r="C4456" s="823"/>
      <c r="D4456" s="823"/>
      <c r="E4456" s="823"/>
      <c r="F4456" s="823"/>
      <c r="G4456" s="823"/>
      <c r="H4456" s="823"/>
      <c r="I4456" s="823"/>
      <c r="J4456" s="823"/>
      <c r="K4456" s="823"/>
      <c r="L4456" s="823"/>
    </row>
    <row r="4457" spans="2:12" s="801" customFormat="1">
      <c r="B4457" s="823"/>
      <c r="C4457" s="823"/>
      <c r="D4457" s="823"/>
      <c r="E4457" s="823"/>
      <c r="F4457" s="823"/>
      <c r="G4457" s="823"/>
      <c r="H4457" s="823"/>
      <c r="I4457" s="823"/>
      <c r="J4457" s="823"/>
      <c r="K4457" s="823"/>
      <c r="L4457" s="823"/>
    </row>
    <row r="4458" spans="2:12" s="801" customFormat="1">
      <c r="B4458" s="823"/>
      <c r="C4458" s="823"/>
      <c r="D4458" s="823"/>
      <c r="E4458" s="823"/>
      <c r="F4458" s="823"/>
      <c r="G4458" s="823"/>
      <c r="H4458" s="823"/>
      <c r="I4458" s="823"/>
      <c r="J4458" s="823"/>
      <c r="K4458" s="823"/>
      <c r="L4458" s="823"/>
    </row>
    <row r="4459" spans="2:12" s="801" customFormat="1">
      <c r="B4459" s="823"/>
      <c r="C4459" s="823"/>
      <c r="D4459" s="823"/>
      <c r="E4459" s="823"/>
      <c r="F4459" s="823"/>
      <c r="G4459" s="823"/>
      <c r="H4459" s="823"/>
      <c r="I4459" s="823"/>
      <c r="J4459" s="823"/>
      <c r="K4459" s="823"/>
      <c r="L4459" s="823"/>
    </row>
    <row r="4460" spans="2:12" s="801" customFormat="1">
      <c r="B4460" s="823"/>
      <c r="C4460" s="823"/>
      <c r="D4460" s="823"/>
      <c r="E4460" s="823"/>
      <c r="F4460" s="823"/>
      <c r="G4460" s="823"/>
      <c r="H4460" s="823"/>
      <c r="I4460" s="823"/>
      <c r="J4460" s="823"/>
      <c r="K4460" s="823"/>
      <c r="L4460" s="823"/>
    </row>
    <row r="4461" spans="2:12" s="801" customFormat="1">
      <c r="B4461" s="823"/>
      <c r="C4461" s="823"/>
      <c r="D4461" s="823"/>
      <c r="E4461" s="823"/>
      <c r="F4461" s="823"/>
      <c r="G4461" s="823"/>
      <c r="H4461" s="823"/>
      <c r="I4461" s="823"/>
      <c r="J4461" s="823"/>
      <c r="K4461" s="823"/>
      <c r="L4461" s="823"/>
    </row>
    <row r="4462" spans="2:12" s="801" customFormat="1">
      <c r="B4462" s="823"/>
      <c r="C4462" s="823"/>
      <c r="D4462" s="823"/>
      <c r="E4462" s="823"/>
      <c r="F4462" s="823"/>
      <c r="G4462" s="823"/>
      <c r="H4462" s="823"/>
      <c r="I4462" s="823"/>
      <c r="J4462" s="823"/>
      <c r="K4462" s="823"/>
      <c r="L4462" s="823"/>
    </row>
    <row r="4463" spans="2:12" s="801" customFormat="1">
      <c r="B4463" s="823"/>
      <c r="C4463" s="823"/>
      <c r="D4463" s="823"/>
      <c r="E4463" s="823"/>
      <c r="F4463" s="823"/>
      <c r="G4463" s="823"/>
      <c r="H4463" s="823"/>
      <c r="I4463" s="823"/>
      <c r="J4463" s="823"/>
      <c r="K4463" s="823"/>
      <c r="L4463" s="823"/>
    </row>
    <row r="4464" spans="2:12" s="801" customFormat="1">
      <c r="B4464" s="823"/>
      <c r="C4464" s="823"/>
      <c r="D4464" s="823"/>
      <c r="E4464" s="823"/>
      <c r="F4464" s="823"/>
      <c r="G4464" s="823"/>
      <c r="H4464" s="823"/>
      <c r="I4464" s="823"/>
      <c r="J4464" s="823"/>
      <c r="K4464" s="823"/>
      <c r="L4464" s="823"/>
    </row>
    <row r="4465" spans="2:12" s="801" customFormat="1">
      <c r="B4465" s="823"/>
      <c r="C4465" s="823"/>
      <c r="D4465" s="823"/>
      <c r="E4465" s="823"/>
      <c r="F4465" s="823"/>
      <c r="G4465" s="823"/>
      <c r="H4465" s="823"/>
      <c r="I4465" s="823"/>
      <c r="J4465" s="823"/>
      <c r="K4465" s="823"/>
      <c r="L4465" s="823"/>
    </row>
    <row r="4466" spans="2:12" s="801" customFormat="1">
      <c r="B4466" s="823"/>
      <c r="C4466" s="823"/>
      <c r="D4466" s="823"/>
      <c r="E4466" s="823"/>
      <c r="F4466" s="823"/>
      <c r="G4466" s="823"/>
      <c r="H4466" s="823"/>
      <c r="I4466" s="823"/>
      <c r="J4466" s="823"/>
      <c r="K4466" s="823"/>
      <c r="L4466" s="823"/>
    </row>
    <row r="4467" spans="2:12" s="801" customFormat="1">
      <c r="B4467" s="823"/>
      <c r="C4467" s="823"/>
      <c r="D4467" s="823"/>
      <c r="E4467" s="823"/>
      <c r="F4467" s="823"/>
      <c r="G4467" s="823"/>
      <c r="H4467" s="823"/>
      <c r="I4467" s="823"/>
      <c r="J4467" s="823"/>
      <c r="K4467" s="823"/>
      <c r="L4467" s="823"/>
    </row>
    <row r="4468" spans="2:12" s="801" customFormat="1">
      <c r="B4468" s="823"/>
      <c r="C4468" s="823"/>
      <c r="D4468" s="823"/>
      <c r="E4468" s="823"/>
      <c r="F4468" s="823"/>
      <c r="G4468" s="823"/>
      <c r="H4468" s="823"/>
      <c r="I4468" s="823"/>
      <c r="J4468" s="823"/>
      <c r="K4468" s="823"/>
      <c r="L4468" s="823"/>
    </row>
    <row r="4469" spans="2:12" s="801" customFormat="1">
      <c r="B4469" s="823"/>
      <c r="C4469" s="823"/>
      <c r="D4469" s="823"/>
      <c r="E4469" s="823"/>
      <c r="F4469" s="823"/>
      <c r="G4469" s="823"/>
      <c r="H4469" s="823"/>
      <c r="I4469" s="823"/>
      <c r="J4469" s="823"/>
      <c r="K4469" s="823"/>
      <c r="L4469" s="823"/>
    </row>
    <row r="4470" spans="2:12" s="801" customFormat="1">
      <c r="B4470" s="823"/>
      <c r="C4470" s="823"/>
      <c r="D4470" s="823"/>
      <c r="E4470" s="823"/>
      <c r="F4470" s="823"/>
      <c r="G4470" s="823"/>
      <c r="H4470" s="823"/>
      <c r="I4470" s="823"/>
      <c r="J4470" s="823"/>
      <c r="K4470" s="823"/>
      <c r="L4470" s="823"/>
    </row>
    <row r="4471" spans="2:12" s="801" customFormat="1">
      <c r="B4471" s="823"/>
      <c r="C4471" s="823"/>
      <c r="D4471" s="823"/>
      <c r="E4471" s="823"/>
      <c r="F4471" s="823"/>
      <c r="G4471" s="823"/>
      <c r="H4471" s="823"/>
      <c r="I4471" s="823"/>
      <c r="J4471" s="823"/>
      <c r="K4471" s="823"/>
      <c r="L4471" s="823"/>
    </row>
    <row r="4472" spans="2:12" s="801" customFormat="1">
      <c r="B4472" s="823"/>
      <c r="C4472" s="823"/>
      <c r="D4472" s="823"/>
      <c r="E4472" s="823"/>
      <c r="F4472" s="823"/>
      <c r="G4472" s="823"/>
      <c r="H4472" s="823"/>
      <c r="I4472" s="823"/>
      <c r="J4472" s="823"/>
      <c r="K4472" s="823"/>
      <c r="L4472" s="823"/>
    </row>
    <row r="4473" spans="2:12" s="801" customFormat="1">
      <c r="B4473" s="823"/>
      <c r="C4473" s="823"/>
      <c r="D4473" s="823"/>
      <c r="E4473" s="823"/>
      <c r="F4473" s="823"/>
      <c r="G4473" s="823"/>
      <c r="H4473" s="823"/>
      <c r="I4473" s="823"/>
      <c r="J4473" s="823"/>
      <c r="K4473" s="823"/>
      <c r="L4473" s="823"/>
    </row>
    <row r="4474" spans="2:12" s="801" customFormat="1">
      <c r="B4474" s="823"/>
      <c r="C4474" s="823"/>
      <c r="D4474" s="823"/>
      <c r="E4474" s="823"/>
      <c r="F4474" s="823"/>
      <c r="G4474" s="823"/>
      <c r="H4474" s="823"/>
      <c r="I4474" s="823"/>
      <c r="J4474" s="823"/>
      <c r="K4474" s="823"/>
      <c r="L4474" s="823"/>
    </row>
    <row r="4475" spans="2:12" s="801" customFormat="1">
      <c r="B4475" s="823"/>
      <c r="C4475" s="823"/>
      <c r="D4475" s="823"/>
      <c r="E4475" s="823"/>
      <c r="F4475" s="823"/>
      <c r="G4475" s="823"/>
      <c r="H4475" s="823"/>
      <c r="I4475" s="823"/>
      <c r="J4475" s="823"/>
      <c r="K4475" s="823"/>
      <c r="L4475" s="823"/>
    </row>
    <row r="4476" spans="2:12" s="801" customFormat="1">
      <c r="B4476" s="823"/>
      <c r="C4476" s="823"/>
      <c r="D4476" s="823"/>
      <c r="E4476" s="823"/>
      <c r="F4476" s="823"/>
      <c r="G4476" s="823"/>
      <c r="H4476" s="823"/>
      <c r="I4476" s="823"/>
      <c r="J4476" s="823"/>
      <c r="K4476" s="823"/>
      <c r="L4476" s="823"/>
    </row>
    <row r="4477" spans="2:12" s="801" customFormat="1">
      <c r="B4477" s="823"/>
      <c r="C4477" s="823"/>
      <c r="D4477" s="823"/>
      <c r="E4477" s="823"/>
      <c r="F4477" s="823"/>
      <c r="G4477" s="823"/>
      <c r="H4477" s="823"/>
      <c r="I4477" s="823"/>
      <c r="J4477" s="823"/>
      <c r="K4477" s="823"/>
      <c r="L4477" s="823"/>
    </row>
    <row r="4478" spans="2:12" s="801" customFormat="1">
      <c r="B4478" s="823"/>
      <c r="C4478" s="823"/>
      <c r="D4478" s="823"/>
      <c r="E4478" s="823"/>
      <c r="F4478" s="823"/>
      <c r="G4478" s="823"/>
      <c r="H4478" s="823"/>
      <c r="I4478" s="823"/>
      <c r="J4478" s="823"/>
      <c r="K4478" s="823"/>
      <c r="L4478" s="823"/>
    </row>
    <row r="4479" spans="2:12" s="801" customFormat="1">
      <c r="B4479" s="823"/>
      <c r="C4479" s="823"/>
      <c r="D4479" s="823"/>
      <c r="E4479" s="823"/>
      <c r="F4479" s="823"/>
      <c r="G4479" s="823"/>
      <c r="H4479" s="823"/>
      <c r="I4479" s="823"/>
      <c r="J4479" s="823"/>
      <c r="K4479" s="823"/>
      <c r="L4479" s="823"/>
    </row>
    <row r="4480" spans="2:12" s="801" customFormat="1">
      <c r="B4480" s="823"/>
      <c r="C4480" s="823"/>
      <c r="D4480" s="823"/>
      <c r="E4480" s="823"/>
      <c r="F4480" s="823"/>
      <c r="G4480" s="823"/>
      <c r="H4480" s="823"/>
      <c r="I4480" s="823"/>
      <c r="J4480" s="823"/>
      <c r="K4480" s="823"/>
      <c r="L4480" s="823"/>
    </row>
    <row r="4481" spans="2:12" s="801" customFormat="1">
      <c r="B4481" s="823"/>
      <c r="C4481" s="823"/>
      <c r="D4481" s="823"/>
      <c r="E4481" s="823"/>
      <c r="F4481" s="823"/>
      <c r="G4481" s="823"/>
      <c r="H4481" s="823"/>
      <c r="I4481" s="823"/>
      <c r="J4481" s="823"/>
      <c r="K4481" s="823"/>
      <c r="L4481" s="823"/>
    </row>
    <row r="4482" spans="2:12" s="801" customFormat="1">
      <c r="B4482" s="823"/>
      <c r="C4482" s="823"/>
      <c r="D4482" s="823"/>
      <c r="E4482" s="823"/>
      <c r="F4482" s="823"/>
      <c r="G4482" s="823"/>
      <c r="H4482" s="823"/>
      <c r="I4482" s="823"/>
      <c r="J4482" s="823"/>
      <c r="K4482" s="823"/>
      <c r="L4482" s="823"/>
    </row>
    <row r="4483" spans="2:12" s="801" customFormat="1">
      <c r="B4483" s="823"/>
      <c r="C4483" s="823"/>
      <c r="D4483" s="823"/>
      <c r="E4483" s="823"/>
      <c r="F4483" s="823"/>
      <c r="G4483" s="823"/>
      <c r="H4483" s="823"/>
      <c r="I4483" s="823"/>
      <c r="J4483" s="823"/>
      <c r="K4483" s="823"/>
      <c r="L4483" s="823"/>
    </row>
    <row r="4484" spans="2:12" s="801" customFormat="1">
      <c r="B4484" s="823"/>
      <c r="C4484" s="823"/>
      <c r="D4484" s="823"/>
      <c r="E4484" s="823"/>
      <c r="F4484" s="823"/>
      <c r="G4484" s="823"/>
      <c r="H4484" s="823"/>
      <c r="I4484" s="823"/>
      <c r="J4484" s="823"/>
      <c r="K4484" s="823"/>
      <c r="L4484" s="823"/>
    </row>
    <row r="4485" spans="2:12" s="801" customFormat="1">
      <c r="B4485" s="823"/>
      <c r="C4485" s="823"/>
      <c r="D4485" s="823"/>
      <c r="E4485" s="823"/>
      <c r="F4485" s="823"/>
      <c r="G4485" s="823"/>
      <c r="H4485" s="823"/>
      <c r="I4485" s="823"/>
      <c r="J4485" s="823"/>
      <c r="K4485" s="823"/>
      <c r="L4485" s="823"/>
    </row>
    <row r="4486" spans="2:12" s="801" customFormat="1">
      <c r="B4486" s="823"/>
      <c r="C4486" s="823"/>
      <c r="D4486" s="823"/>
      <c r="E4486" s="823"/>
      <c r="F4486" s="823"/>
      <c r="G4486" s="823"/>
      <c r="H4486" s="823"/>
      <c r="I4486" s="823"/>
      <c r="J4486" s="823"/>
      <c r="K4486" s="823"/>
      <c r="L4486" s="823"/>
    </row>
    <row r="4487" spans="2:12" s="801" customFormat="1">
      <c r="B4487" s="823"/>
      <c r="C4487" s="823"/>
      <c r="D4487" s="823"/>
      <c r="E4487" s="823"/>
      <c r="F4487" s="823"/>
      <c r="G4487" s="823"/>
      <c r="H4487" s="823"/>
      <c r="I4487" s="823"/>
      <c r="J4487" s="823"/>
      <c r="K4487" s="823"/>
      <c r="L4487" s="823"/>
    </row>
    <row r="4488" spans="2:12" s="801" customFormat="1">
      <c r="B4488" s="823"/>
      <c r="C4488" s="823"/>
      <c r="D4488" s="823"/>
      <c r="E4488" s="823"/>
      <c r="F4488" s="823"/>
      <c r="G4488" s="823"/>
      <c r="H4488" s="823"/>
      <c r="I4488" s="823"/>
      <c r="J4488" s="823"/>
      <c r="K4488" s="823"/>
      <c r="L4488" s="823"/>
    </row>
    <row r="4489" spans="2:12" s="801" customFormat="1">
      <c r="B4489" s="823"/>
      <c r="C4489" s="823"/>
      <c r="D4489" s="823"/>
      <c r="E4489" s="823"/>
      <c r="F4489" s="823"/>
      <c r="G4489" s="823"/>
      <c r="H4489" s="823"/>
      <c r="I4489" s="823"/>
      <c r="J4489" s="823"/>
      <c r="K4489" s="823"/>
      <c r="L4489" s="823"/>
    </row>
    <row r="4490" spans="2:12" s="801" customFormat="1">
      <c r="B4490" s="823"/>
      <c r="C4490" s="823"/>
      <c r="D4490" s="823"/>
      <c r="E4490" s="823"/>
      <c r="F4490" s="823"/>
      <c r="G4490" s="823"/>
      <c r="H4490" s="823"/>
      <c r="I4490" s="823"/>
      <c r="J4490" s="823"/>
      <c r="K4490" s="823"/>
      <c r="L4490" s="823"/>
    </row>
    <row r="4491" spans="2:12" s="801" customFormat="1">
      <c r="B4491" s="823"/>
      <c r="C4491" s="823"/>
      <c r="D4491" s="823"/>
      <c r="E4491" s="823"/>
      <c r="F4491" s="823"/>
      <c r="G4491" s="823"/>
      <c r="H4491" s="823"/>
      <c r="I4491" s="823"/>
      <c r="J4491" s="823"/>
      <c r="K4491" s="823"/>
      <c r="L4491" s="823"/>
    </row>
    <row r="4492" spans="2:12" s="801" customFormat="1">
      <c r="B4492" s="823"/>
      <c r="C4492" s="823"/>
      <c r="D4492" s="823"/>
      <c r="E4492" s="823"/>
      <c r="F4492" s="823"/>
      <c r="G4492" s="823"/>
      <c r="H4492" s="823"/>
      <c r="I4492" s="823"/>
      <c r="J4492" s="823"/>
      <c r="K4492" s="823"/>
      <c r="L4492" s="823"/>
    </row>
    <row r="4493" spans="2:12" s="801" customFormat="1">
      <c r="B4493" s="823"/>
      <c r="C4493" s="823"/>
      <c r="D4493" s="823"/>
      <c r="E4493" s="823"/>
      <c r="F4493" s="823"/>
      <c r="G4493" s="823"/>
      <c r="H4493" s="823"/>
      <c r="I4493" s="823"/>
      <c r="J4493" s="823"/>
      <c r="K4493" s="823"/>
      <c r="L4493" s="823"/>
    </row>
    <row r="4494" spans="2:12" s="801" customFormat="1">
      <c r="B4494" s="823"/>
      <c r="C4494" s="823"/>
      <c r="D4494" s="823"/>
      <c r="E4494" s="823"/>
      <c r="F4494" s="823"/>
      <c r="G4494" s="823"/>
      <c r="H4494" s="823"/>
      <c r="I4494" s="823"/>
      <c r="J4494" s="823"/>
      <c r="K4494" s="823"/>
      <c r="L4494" s="823"/>
    </row>
    <row r="4495" spans="2:12" s="801" customFormat="1">
      <c r="B4495" s="823"/>
      <c r="C4495" s="823"/>
      <c r="D4495" s="823"/>
      <c r="E4495" s="823"/>
      <c r="F4495" s="823"/>
      <c r="G4495" s="823"/>
      <c r="H4495" s="823"/>
      <c r="I4495" s="823"/>
      <c r="J4495" s="823"/>
      <c r="K4495" s="823"/>
      <c r="L4495" s="823"/>
    </row>
    <row r="4496" spans="2:12" s="801" customFormat="1">
      <c r="B4496" s="823"/>
      <c r="C4496" s="823"/>
      <c r="D4496" s="823"/>
      <c r="E4496" s="823"/>
      <c r="F4496" s="823"/>
      <c r="G4496" s="823"/>
      <c r="H4496" s="823"/>
      <c r="I4496" s="823"/>
      <c r="J4496" s="823"/>
      <c r="K4496" s="823"/>
      <c r="L4496" s="823"/>
    </row>
    <row r="4497" spans="2:12" s="801" customFormat="1">
      <c r="B4497" s="823"/>
      <c r="C4497" s="823"/>
      <c r="D4497" s="823"/>
      <c r="E4497" s="823"/>
      <c r="F4497" s="823"/>
      <c r="G4497" s="823"/>
      <c r="H4497" s="823"/>
      <c r="I4497" s="823"/>
      <c r="J4497" s="823"/>
      <c r="K4497" s="823"/>
      <c r="L4497" s="823"/>
    </row>
    <row r="4498" spans="2:12" s="801" customFormat="1">
      <c r="B4498" s="823"/>
      <c r="C4498" s="823"/>
      <c r="D4498" s="823"/>
      <c r="E4498" s="823"/>
      <c r="F4498" s="823"/>
      <c r="G4498" s="823"/>
      <c r="H4498" s="823"/>
      <c r="I4498" s="823"/>
      <c r="J4498" s="823"/>
      <c r="K4498" s="823"/>
      <c r="L4498" s="823"/>
    </row>
    <row r="4499" spans="2:12" s="801" customFormat="1">
      <c r="B4499" s="823"/>
      <c r="C4499" s="823"/>
      <c r="D4499" s="823"/>
      <c r="E4499" s="823"/>
      <c r="F4499" s="823"/>
      <c r="G4499" s="823"/>
      <c r="H4499" s="823"/>
      <c r="I4499" s="823"/>
      <c r="J4499" s="823"/>
      <c r="K4499" s="823"/>
      <c r="L4499" s="823"/>
    </row>
    <row r="4500" spans="2:12" s="801" customFormat="1">
      <c r="B4500" s="823"/>
      <c r="C4500" s="823"/>
      <c r="D4500" s="823"/>
      <c r="E4500" s="823"/>
      <c r="F4500" s="823"/>
      <c r="G4500" s="823"/>
      <c r="H4500" s="823"/>
      <c r="I4500" s="823"/>
      <c r="J4500" s="823"/>
      <c r="K4500" s="823"/>
      <c r="L4500" s="823"/>
    </row>
    <row r="4501" spans="2:12" s="801" customFormat="1">
      <c r="B4501" s="823"/>
      <c r="C4501" s="823"/>
      <c r="D4501" s="823"/>
      <c r="E4501" s="823"/>
      <c r="F4501" s="823"/>
      <c r="G4501" s="823"/>
      <c r="H4501" s="823"/>
      <c r="I4501" s="823"/>
      <c r="J4501" s="823"/>
      <c r="K4501" s="823"/>
      <c r="L4501" s="823"/>
    </row>
    <row r="4502" spans="2:12" s="801" customFormat="1">
      <c r="B4502" s="823"/>
      <c r="C4502" s="823"/>
      <c r="D4502" s="823"/>
      <c r="E4502" s="823"/>
      <c r="F4502" s="823"/>
      <c r="G4502" s="823"/>
      <c r="H4502" s="823"/>
      <c r="I4502" s="823"/>
      <c r="J4502" s="823"/>
      <c r="K4502" s="823"/>
      <c r="L4502" s="823"/>
    </row>
    <row r="4503" spans="2:12" s="801" customFormat="1">
      <c r="B4503" s="823"/>
      <c r="C4503" s="823"/>
      <c r="D4503" s="823"/>
      <c r="E4503" s="823"/>
      <c r="F4503" s="823"/>
      <c r="G4503" s="823"/>
      <c r="H4503" s="823"/>
      <c r="I4503" s="823"/>
      <c r="J4503" s="823"/>
      <c r="K4503" s="823"/>
      <c r="L4503" s="823"/>
    </row>
    <row r="4504" spans="2:12" s="801" customFormat="1">
      <c r="B4504" s="823"/>
      <c r="C4504" s="823"/>
      <c r="D4504" s="823"/>
      <c r="E4504" s="823"/>
      <c r="F4504" s="823"/>
      <c r="G4504" s="823"/>
      <c r="H4504" s="823"/>
      <c r="I4504" s="823"/>
      <c r="J4504" s="823"/>
      <c r="K4504" s="823"/>
      <c r="L4504" s="823"/>
    </row>
    <row r="4505" spans="2:12" s="801" customFormat="1">
      <c r="B4505" s="823"/>
      <c r="C4505" s="823"/>
      <c r="D4505" s="823"/>
      <c r="E4505" s="823"/>
      <c r="F4505" s="823"/>
      <c r="G4505" s="823"/>
      <c r="H4505" s="823"/>
      <c r="I4505" s="823"/>
      <c r="J4505" s="823"/>
      <c r="K4505" s="823"/>
      <c r="L4505" s="823"/>
    </row>
    <row r="4506" spans="2:12" s="801" customFormat="1">
      <c r="B4506" s="823"/>
      <c r="C4506" s="823"/>
      <c r="D4506" s="823"/>
      <c r="E4506" s="823"/>
      <c r="F4506" s="823"/>
      <c r="G4506" s="823"/>
      <c r="H4506" s="823"/>
      <c r="I4506" s="823"/>
      <c r="J4506" s="823"/>
      <c r="K4506" s="823"/>
      <c r="L4506" s="823"/>
    </row>
    <row r="4507" spans="2:12" s="801" customFormat="1">
      <c r="B4507" s="823"/>
      <c r="C4507" s="823"/>
      <c r="D4507" s="823"/>
      <c r="E4507" s="823"/>
      <c r="F4507" s="823"/>
      <c r="G4507" s="823"/>
      <c r="H4507" s="823"/>
      <c r="I4507" s="823"/>
      <c r="J4507" s="823"/>
      <c r="K4507" s="823"/>
      <c r="L4507" s="823"/>
    </row>
    <row r="4508" spans="2:12" s="801" customFormat="1">
      <c r="B4508" s="823"/>
      <c r="C4508" s="823"/>
      <c r="D4508" s="823"/>
      <c r="E4508" s="823"/>
      <c r="F4508" s="823"/>
      <c r="G4508" s="823"/>
      <c r="H4508" s="823"/>
      <c r="I4508" s="823"/>
      <c r="J4508" s="823"/>
      <c r="K4508" s="823"/>
      <c r="L4508" s="823"/>
    </row>
    <row r="4509" spans="2:12" s="801" customFormat="1">
      <c r="B4509" s="823"/>
      <c r="C4509" s="823"/>
      <c r="D4509" s="823"/>
      <c r="E4509" s="823"/>
      <c r="F4509" s="823"/>
      <c r="G4509" s="823"/>
      <c r="H4509" s="823"/>
      <c r="I4509" s="823"/>
      <c r="J4509" s="823"/>
      <c r="K4509" s="823"/>
      <c r="L4509" s="823"/>
    </row>
    <row r="4510" spans="2:12" s="801" customFormat="1">
      <c r="B4510" s="823"/>
      <c r="C4510" s="823"/>
      <c r="D4510" s="823"/>
      <c r="E4510" s="823"/>
      <c r="F4510" s="823"/>
      <c r="G4510" s="823"/>
      <c r="H4510" s="823"/>
      <c r="I4510" s="823"/>
      <c r="J4510" s="823"/>
      <c r="K4510" s="823"/>
      <c r="L4510" s="823"/>
    </row>
    <row r="4511" spans="2:12" s="801" customFormat="1">
      <c r="B4511" s="823"/>
      <c r="C4511" s="823"/>
      <c r="D4511" s="823"/>
      <c r="E4511" s="823"/>
      <c r="F4511" s="823"/>
      <c r="G4511" s="823"/>
      <c r="H4511" s="823"/>
      <c r="I4511" s="823"/>
      <c r="J4511" s="823"/>
      <c r="K4511" s="823"/>
      <c r="L4511" s="823"/>
    </row>
    <row r="4512" spans="2:12" s="801" customFormat="1">
      <c r="B4512" s="823"/>
      <c r="C4512" s="823"/>
      <c r="D4512" s="823"/>
      <c r="E4512" s="823"/>
      <c r="F4512" s="823"/>
      <c r="G4512" s="823"/>
      <c r="H4512" s="823"/>
      <c r="I4512" s="823"/>
      <c r="J4512" s="823"/>
      <c r="K4512" s="823"/>
      <c r="L4512" s="823"/>
    </row>
    <row r="4513" spans="2:12" s="801" customFormat="1">
      <c r="B4513" s="823"/>
      <c r="C4513" s="823"/>
      <c r="D4513" s="823"/>
      <c r="E4513" s="823"/>
      <c r="F4513" s="823"/>
      <c r="G4513" s="823"/>
      <c r="H4513" s="823"/>
      <c r="I4513" s="823"/>
      <c r="J4513" s="823"/>
      <c r="K4513" s="823"/>
      <c r="L4513" s="823"/>
    </row>
    <row r="4514" spans="2:12" s="801" customFormat="1">
      <c r="B4514" s="823"/>
      <c r="C4514" s="823"/>
      <c r="D4514" s="823"/>
      <c r="E4514" s="823"/>
      <c r="F4514" s="823"/>
      <c r="G4514" s="823"/>
      <c r="H4514" s="823"/>
      <c r="I4514" s="823"/>
      <c r="J4514" s="823"/>
      <c r="K4514" s="823"/>
      <c r="L4514" s="823"/>
    </row>
    <row r="4515" spans="2:12" s="801" customFormat="1">
      <c r="B4515" s="823"/>
      <c r="C4515" s="823"/>
      <c r="D4515" s="823"/>
      <c r="E4515" s="823"/>
      <c r="F4515" s="823"/>
      <c r="G4515" s="823"/>
      <c r="H4515" s="823"/>
      <c r="I4515" s="823"/>
      <c r="J4515" s="823"/>
      <c r="K4515" s="823"/>
      <c r="L4515" s="823"/>
    </row>
    <row r="4516" spans="2:12" s="801" customFormat="1">
      <c r="B4516" s="823"/>
      <c r="C4516" s="823"/>
      <c r="D4516" s="823"/>
      <c r="E4516" s="823"/>
      <c r="F4516" s="823"/>
      <c r="G4516" s="823"/>
      <c r="H4516" s="823"/>
      <c r="I4516" s="823"/>
      <c r="J4516" s="823"/>
      <c r="K4516" s="823"/>
      <c r="L4516" s="823"/>
    </row>
    <row r="4517" spans="2:12" s="801" customFormat="1">
      <c r="B4517" s="823"/>
      <c r="C4517" s="823"/>
      <c r="D4517" s="823"/>
      <c r="E4517" s="823"/>
      <c r="F4517" s="823"/>
      <c r="G4517" s="823"/>
      <c r="H4517" s="823"/>
      <c r="I4517" s="823"/>
      <c r="J4517" s="823"/>
      <c r="K4517" s="823"/>
      <c r="L4517" s="823"/>
    </row>
    <row r="4518" spans="2:12" s="801" customFormat="1">
      <c r="B4518" s="823"/>
      <c r="C4518" s="823"/>
      <c r="D4518" s="823"/>
      <c r="E4518" s="823"/>
      <c r="F4518" s="823"/>
      <c r="G4518" s="823"/>
      <c r="H4518" s="823"/>
      <c r="I4518" s="823"/>
      <c r="J4518" s="823"/>
      <c r="K4518" s="823"/>
      <c r="L4518" s="823"/>
    </row>
    <row r="4519" spans="2:12" s="801" customFormat="1">
      <c r="B4519" s="823"/>
      <c r="C4519" s="823"/>
      <c r="D4519" s="823"/>
      <c r="E4519" s="823"/>
      <c r="F4519" s="823"/>
      <c r="G4519" s="823"/>
      <c r="H4519" s="823"/>
      <c r="I4519" s="823"/>
      <c r="J4519" s="823"/>
      <c r="K4519" s="823"/>
      <c r="L4519" s="823"/>
    </row>
    <row r="4520" spans="2:12" s="801" customFormat="1">
      <c r="B4520" s="823"/>
      <c r="C4520" s="823"/>
      <c r="D4520" s="823"/>
      <c r="E4520" s="823"/>
      <c r="F4520" s="823"/>
      <c r="G4520" s="823"/>
      <c r="H4520" s="823"/>
      <c r="I4520" s="823"/>
      <c r="J4520" s="823"/>
      <c r="K4520" s="823"/>
      <c r="L4520" s="823"/>
    </row>
    <row r="4521" spans="2:12" s="801" customFormat="1">
      <c r="B4521" s="823"/>
      <c r="C4521" s="823"/>
      <c r="D4521" s="823"/>
      <c r="E4521" s="823"/>
      <c r="F4521" s="823"/>
      <c r="G4521" s="823"/>
      <c r="H4521" s="823"/>
      <c r="I4521" s="823"/>
      <c r="J4521" s="823"/>
      <c r="K4521" s="823"/>
      <c r="L4521" s="823"/>
    </row>
    <row r="4522" spans="2:12" s="801" customFormat="1">
      <c r="B4522" s="823"/>
      <c r="C4522" s="823"/>
      <c r="D4522" s="823"/>
      <c r="E4522" s="823"/>
      <c r="F4522" s="823"/>
      <c r="G4522" s="823"/>
      <c r="H4522" s="823"/>
      <c r="I4522" s="823"/>
      <c r="J4522" s="823"/>
      <c r="K4522" s="823"/>
      <c r="L4522" s="823"/>
    </row>
    <row r="4523" spans="2:12" s="801" customFormat="1">
      <c r="B4523" s="823"/>
      <c r="C4523" s="823"/>
      <c r="D4523" s="823"/>
      <c r="E4523" s="823"/>
      <c r="F4523" s="823"/>
      <c r="G4523" s="823"/>
      <c r="H4523" s="823"/>
      <c r="I4523" s="823"/>
      <c r="J4523" s="823"/>
      <c r="K4523" s="823"/>
      <c r="L4523" s="823"/>
    </row>
    <row r="4524" spans="2:12" s="801" customFormat="1">
      <c r="B4524" s="823"/>
      <c r="C4524" s="823"/>
      <c r="D4524" s="823"/>
      <c r="E4524" s="823"/>
      <c r="F4524" s="823"/>
      <c r="G4524" s="823"/>
      <c r="H4524" s="823"/>
      <c r="I4524" s="823"/>
      <c r="J4524" s="823"/>
      <c r="K4524" s="823"/>
      <c r="L4524" s="823"/>
    </row>
    <row r="4525" spans="2:12" s="801" customFormat="1">
      <c r="B4525" s="823"/>
      <c r="C4525" s="823"/>
      <c r="D4525" s="823"/>
      <c r="E4525" s="823"/>
      <c r="F4525" s="823"/>
      <c r="G4525" s="823"/>
      <c r="H4525" s="823"/>
      <c r="I4525" s="823"/>
      <c r="J4525" s="823"/>
      <c r="K4525" s="823"/>
      <c r="L4525" s="823"/>
    </row>
    <row r="4526" spans="2:12" s="801" customFormat="1">
      <c r="B4526" s="823"/>
      <c r="C4526" s="823"/>
      <c r="D4526" s="823"/>
      <c r="E4526" s="823"/>
      <c r="F4526" s="823"/>
      <c r="G4526" s="823"/>
      <c r="H4526" s="823"/>
      <c r="I4526" s="823"/>
      <c r="J4526" s="823"/>
      <c r="K4526" s="823"/>
      <c r="L4526" s="823"/>
    </row>
    <row r="4527" spans="2:12" s="801" customFormat="1">
      <c r="B4527" s="823"/>
      <c r="C4527" s="823"/>
      <c r="D4527" s="823"/>
      <c r="E4527" s="823"/>
      <c r="F4527" s="823"/>
      <c r="G4527" s="823"/>
      <c r="H4527" s="823"/>
      <c r="I4527" s="823"/>
      <c r="J4527" s="823"/>
      <c r="K4527" s="823"/>
      <c r="L4527" s="823"/>
    </row>
    <row r="4528" spans="2:12" s="801" customFormat="1">
      <c r="B4528" s="823"/>
      <c r="C4528" s="823"/>
      <c r="D4528" s="823"/>
      <c r="E4528" s="823"/>
      <c r="F4528" s="823"/>
      <c r="G4528" s="823"/>
      <c r="H4528" s="823"/>
      <c r="I4528" s="823"/>
      <c r="J4528" s="823"/>
      <c r="K4528" s="823"/>
      <c r="L4528" s="823"/>
    </row>
    <row r="4529" spans="2:12" s="801" customFormat="1">
      <c r="B4529" s="823"/>
      <c r="C4529" s="823"/>
      <c r="D4529" s="823"/>
      <c r="E4529" s="823"/>
      <c r="F4529" s="823"/>
      <c r="G4529" s="823"/>
      <c r="H4529" s="823"/>
      <c r="I4529" s="823"/>
      <c r="J4529" s="823"/>
      <c r="K4529" s="823"/>
      <c r="L4529" s="823"/>
    </row>
    <row r="4530" spans="2:12" s="801" customFormat="1">
      <c r="B4530" s="823"/>
      <c r="C4530" s="823"/>
      <c r="D4530" s="823"/>
      <c r="E4530" s="823"/>
      <c r="F4530" s="823"/>
      <c r="G4530" s="823"/>
      <c r="H4530" s="823"/>
      <c r="I4530" s="823"/>
      <c r="J4530" s="823"/>
      <c r="K4530" s="823"/>
      <c r="L4530" s="823"/>
    </row>
    <row r="4531" spans="2:12" s="801" customFormat="1">
      <c r="B4531" s="823"/>
      <c r="C4531" s="823"/>
      <c r="D4531" s="823"/>
      <c r="E4531" s="823"/>
      <c r="F4531" s="823"/>
      <c r="G4531" s="823"/>
      <c r="H4531" s="823"/>
      <c r="I4531" s="823"/>
      <c r="J4531" s="823"/>
      <c r="K4531" s="823"/>
      <c r="L4531" s="823"/>
    </row>
    <row r="4532" spans="2:12" s="801" customFormat="1">
      <c r="B4532" s="823"/>
      <c r="C4532" s="823"/>
      <c r="D4532" s="823"/>
      <c r="E4532" s="823"/>
      <c r="F4532" s="823"/>
      <c r="G4532" s="823"/>
      <c r="H4532" s="823"/>
      <c r="I4532" s="823"/>
      <c r="J4532" s="823"/>
      <c r="K4532" s="823"/>
      <c r="L4532" s="823"/>
    </row>
    <row r="4533" spans="2:12" s="801" customFormat="1">
      <c r="B4533" s="823"/>
      <c r="C4533" s="823"/>
      <c r="D4533" s="823"/>
      <c r="E4533" s="823"/>
      <c r="F4533" s="823"/>
      <c r="G4533" s="823"/>
      <c r="H4533" s="823"/>
      <c r="I4533" s="823"/>
      <c r="J4533" s="823"/>
      <c r="K4533" s="823"/>
      <c r="L4533" s="823"/>
    </row>
    <row r="4534" spans="2:12" s="801" customFormat="1">
      <c r="B4534" s="823"/>
      <c r="C4534" s="823"/>
      <c r="D4534" s="823"/>
      <c r="E4534" s="823"/>
      <c r="F4534" s="823"/>
      <c r="G4534" s="823"/>
      <c r="H4534" s="823"/>
      <c r="I4534" s="823"/>
      <c r="J4534" s="823"/>
      <c r="K4534" s="823"/>
      <c r="L4534" s="823"/>
    </row>
    <row r="4535" spans="2:12" s="801" customFormat="1">
      <c r="B4535" s="823"/>
      <c r="C4535" s="823"/>
      <c r="D4535" s="823"/>
      <c r="E4535" s="823"/>
      <c r="F4535" s="823"/>
      <c r="G4535" s="823"/>
      <c r="H4535" s="823"/>
      <c r="I4535" s="823"/>
      <c r="J4535" s="823"/>
      <c r="K4535" s="823"/>
      <c r="L4535" s="823"/>
    </row>
    <row r="4536" spans="2:12" s="801" customFormat="1">
      <c r="B4536" s="823"/>
      <c r="C4536" s="823"/>
      <c r="D4536" s="823"/>
      <c r="E4536" s="823"/>
      <c r="F4536" s="823"/>
      <c r="G4536" s="823"/>
      <c r="H4536" s="823"/>
      <c r="I4536" s="823"/>
      <c r="J4536" s="823"/>
      <c r="K4536" s="823"/>
      <c r="L4536" s="823"/>
    </row>
    <row r="4537" spans="2:12" s="801" customFormat="1">
      <c r="B4537" s="823"/>
      <c r="C4537" s="823"/>
      <c r="D4537" s="823"/>
      <c r="E4537" s="823"/>
      <c r="F4537" s="823"/>
      <c r="G4537" s="823"/>
      <c r="H4537" s="823"/>
      <c r="I4537" s="823"/>
      <c r="J4537" s="823"/>
      <c r="K4537" s="823"/>
      <c r="L4537" s="823"/>
    </row>
    <row r="4538" spans="2:12" s="801" customFormat="1">
      <c r="B4538" s="823"/>
      <c r="C4538" s="823"/>
      <c r="D4538" s="823"/>
      <c r="E4538" s="823"/>
      <c r="F4538" s="823"/>
      <c r="G4538" s="823"/>
      <c r="H4538" s="823"/>
      <c r="I4538" s="823"/>
      <c r="J4538" s="823"/>
      <c r="K4538" s="823"/>
      <c r="L4538" s="823"/>
    </row>
    <row r="4539" spans="2:12" s="801" customFormat="1">
      <c r="B4539" s="823"/>
      <c r="C4539" s="823"/>
      <c r="D4539" s="823"/>
      <c r="E4539" s="823"/>
      <c r="F4539" s="823"/>
      <c r="G4539" s="823"/>
      <c r="H4539" s="823"/>
      <c r="I4539" s="823"/>
      <c r="J4539" s="823"/>
      <c r="K4539" s="823"/>
      <c r="L4539" s="823"/>
    </row>
    <row r="4540" spans="2:12" s="801" customFormat="1">
      <c r="B4540" s="823"/>
      <c r="C4540" s="823"/>
      <c r="D4540" s="823"/>
      <c r="E4540" s="823"/>
      <c r="F4540" s="823"/>
      <c r="G4540" s="823"/>
      <c r="H4540" s="823"/>
      <c r="I4540" s="823"/>
      <c r="J4540" s="823"/>
      <c r="K4540" s="823"/>
      <c r="L4540" s="823"/>
    </row>
    <row r="4541" spans="2:12" s="801" customFormat="1">
      <c r="B4541" s="823"/>
      <c r="C4541" s="823"/>
      <c r="D4541" s="823"/>
      <c r="E4541" s="823"/>
      <c r="F4541" s="823"/>
      <c r="G4541" s="823"/>
      <c r="H4541" s="823"/>
      <c r="I4541" s="823"/>
      <c r="J4541" s="823"/>
      <c r="K4541" s="823"/>
      <c r="L4541" s="823"/>
    </row>
    <row r="4542" spans="2:12" s="801" customFormat="1">
      <c r="B4542" s="823"/>
      <c r="C4542" s="823"/>
      <c r="D4542" s="823"/>
      <c r="E4542" s="823"/>
      <c r="F4542" s="823"/>
      <c r="G4542" s="823"/>
      <c r="H4542" s="823"/>
      <c r="I4542" s="823"/>
      <c r="J4542" s="823"/>
      <c r="K4542" s="823"/>
      <c r="L4542" s="823"/>
    </row>
    <row r="4543" spans="2:12" s="801" customFormat="1">
      <c r="B4543" s="823"/>
      <c r="C4543" s="823"/>
      <c r="D4543" s="823"/>
      <c r="E4543" s="823"/>
      <c r="F4543" s="823"/>
      <c r="G4543" s="823"/>
      <c r="H4543" s="823"/>
      <c r="I4543" s="823"/>
      <c r="J4543" s="823"/>
      <c r="K4543" s="823"/>
      <c r="L4543" s="823"/>
    </row>
    <row r="4544" spans="2:12" s="801" customFormat="1">
      <c r="B4544" s="823"/>
      <c r="C4544" s="823"/>
      <c r="D4544" s="823"/>
      <c r="E4544" s="823"/>
      <c r="F4544" s="823"/>
      <c r="G4544" s="823"/>
      <c r="H4544" s="823"/>
      <c r="I4544" s="823"/>
      <c r="J4544" s="823"/>
      <c r="K4544" s="823"/>
      <c r="L4544" s="823"/>
    </row>
    <row r="4545" spans="2:12" s="801" customFormat="1">
      <c r="B4545" s="823"/>
      <c r="C4545" s="823"/>
      <c r="D4545" s="823"/>
      <c r="E4545" s="823"/>
      <c r="F4545" s="823"/>
      <c r="G4545" s="823"/>
      <c r="H4545" s="823"/>
      <c r="I4545" s="823"/>
      <c r="J4545" s="823"/>
      <c r="K4545" s="823"/>
      <c r="L4545" s="823"/>
    </row>
    <row r="4546" spans="2:12" s="801" customFormat="1">
      <c r="B4546" s="823"/>
      <c r="C4546" s="823"/>
      <c r="D4546" s="823"/>
      <c r="E4546" s="823"/>
      <c r="F4546" s="823"/>
      <c r="G4546" s="823"/>
      <c r="H4546" s="823"/>
      <c r="I4546" s="823"/>
      <c r="J4546" s="823"/>
      <c r="K4546" s="823"/>
      <c r="L4546" s="823"/>
    </row>
    <row r="4547" spans="2:12" s="801" customFormat="1">
      <c r="B4547" s="823"/>
      <c r="C4547" s="823"/>
      <c r="D4547" s="823"/>
      <c r="E4547" s="823"/>
      <c r="F4547" s="823"/>
      <c r="G4547" s="823"/>
      <c r="H4547" s="823"/>
      <c r="I4547" s="823"/>
      <c r="J4547" s="823"/>
      <c r="K4547" s="823"/>
      <c r="L4547" s="823"/>
    </row>
    <row r="4548" spans="2:12" s="801" customFormat="1">
      <c r="B4548" s="823"/>
      <c r="C4548" s="823"/>
      <c r="D4548" s="823"/>
      <c r="E4548" s="823"/>
      <c r="F4548" s="823"/>
      <c r="G4548" s="823"/>
      <c r="H4548" s="823"/>
      <c r="I4548" s="823"/>
      <c r="J4548" s="823"/>
      <c r="K4548" s="823"/>
      <c r="L4548" s="823"/>
    </row>
    <row r="4549" spans="2:12" s="801" customFormat="1">
      <c r="B4549" s="823"/>
      <c r="C4549" s="823"/>
      <c r="D4549" s="823"/>
      <c r="E4549" s="823"/>
      <c r="F4549" s="823"/>
      <c r="G4549" s="823"/>
      <c r="H4549" s="823"/>
      <c r="I4549" s="823"/>
      <c r="J4549" s="823"/>
      <c r="K4549" s="823"/>
      <c r="L4549" s="823"/>
    </row>
    <row r="4550" spans="2:12" s="801" customFormat="1">
      <c r="B4550" s="823"/>
      <c r="C4550" s="823"/>
      <c r="D4550" s="823"/>
      <c r="E4550" s="823"/>
      <c r="F4550" s="823"/>
      <c r="G4550" s="823"/>
      <c r="H4550" s="823"/>
      <c r="I4550" s="823"/>
      <c r="J4550" s="823"/>
      <c r="K4550" s="823"/>
      <c r="L4550" s="823"/>
    </row>
    <row r="4551" spans="2:12" s="801" customFormat="1">
      <c r="B4551" s="823"/>
      <c r="C4551" s="823"/>
      <c r="D4551" s="823"/>
      <c r="E4551" s="823"/>
      <c r="F4551" s="823"/>
      <c r="G4551" s="823"/>
      <c r="H4551" s="823"/>
      <c r="I4551" s="823"/>
      <c r="J4551" s="823"/>
      <c r="K4551" s="823"/>
      <c r="L4551" s="823"/>
    </row>
    <row r="4552" spans="2:12" s="801" customFormat="1">
      <c r="B4552" s="823"/>
      <c r="C4552" s="823"/>
      <c r="D4552" s="823"/>
      <c r="E4552" s="823"/>
      <c r="F4552" s="823"/>
      <c r="G4552" s="823"/>
      <c r="H4552" s="823"/>
      <c r="I4552" s="823"/>
      <c r="J4552" s="823"/>
      <c r="K4552" s="823"/>
      <c r="L4552" s="823"/>
    </row>
    <row r="4553" spans="2:12" s="801" customFormat="1">
      <c r="B4553" s="823"/>
      <c r="C4553" s="823"/>
      <c r="D4553" s="823"/>
      <c r="E4553" s="823"/>
      <c r="F4553" s="823"/>
      <c r="G4553" s="823"/>
      <c r="H4553" s="823"/>
      <c r="I4553" s="823"/>
      <c r="J4553" s="823"/>
      <c r="K4553" s="823"/>
      <c r="L4553" s="823"/>
    </row>
    <row r="4554" spans="2:12" s="801" customFormat="1">
      <c r="B4554" s="823"/>
      <c r="C4554" s="823"/>
      <c r="D4554" s="823"/>
      <c r="E4554" s="823"/>
      <c r="F4554" s="823"/>
      <c r="G4554" s="823"/>
      <c r="H4554" s="823"/>
      <c r="I4554" s="823"/>
      <c r="J4554" s="823"/>
      <c r="K4554" s="823"/>
      <c r="L4554" s="823"/>
    </row>
    <row r="4555" spans="2:12" s="801" customFormat="1">
      <c r="B4555" s="823"/>
      <c r="C4555" s="823"/>
      <c r="D4555" s="823"/>
      <c r="E4555" s="823"/>
      <c r="F4555" s="823"/>
      <c r="G4555" s="823"/>
      <c r="H4555" s="823"/>
      <c r="I4555" s="823"/>
      <c r="J4555" s="823"/>
      <c r="K4555" s="823"/>
      <c r="L4555" s="823"/>
    </row>
    <row r="4556" spans="2:12" s="801" customFormat="1">
      <c r="B4556" s="823"/>
      <c r="C4556" s="823"/>
      <c r="D4556" s="823"/>
      <c r="E4556" s="823"/>
      <c r="F4556" s="823"/>
      <c r="G4556" s="823"/>
      <c r="H4556" s="823"/>
      <c r="I4556" s="823"/>
      <c r="J4556" s="823"/>
      <c r="K4556" s="823"/>
      <c r="L4556" s="823"/>
    </row>
    <row r="4557" spans="2:12" s="801" customFormat="1">
      <c r="B4557" s="823"/>
      <c r="C4557" s="823"/>
      <c r="D4557" s="823"/>
      <c r="E4557" s="823"/>
      <c r="F4557" s="823"/>
      <c r="G4557" s="823"/>
      <c r="H4557" s="823"/>
      <c r="I4557" s="823"/>
      <c r="J4557" s="823"/>
      <c r="K4557" s="823"/>
      <c r="L4557" s="823"/>
    </row>
    <row r="4558" spans="2:12" s="801" customFormat="1">
      <c r="B4558" s="823"/>
      <c r="C4558" s="823"/>
      <c r="D4558" s="823"/>
      <c r="E4558" s="823"/>
      <c r="F4558" s="823"/>
      <c r="G4558" s="823"/>
      <c r="H4558" s="823"/>
      <c r="I4558" s="823"/>
      <c r="J4558" s="823"/>
      <c r="K4558" s="823"/>
      <c r="L4558" s="823"/>
    </row>
    <row r="4559" spans="2:12" s="801" customFormat="1">
      <c r="B4559" s="823"/>
      <c r="C4559" s="823"/>
      <c r="D4559" s="823"/>
      <c r="E4559" s="823"/>
      <c r="F4559" s="823"/>
      <c r="G4559" s="823"/>
      <c r="H4559" s="823"/>
      <c r="I4559" s="823"/>
      <c r="J4559" s="823"/>
      <c r="K4559" s="823"/>
      <c r="L4559" s="823"/>
    </row>
    <row r="4560" spans="2:12" s="801" customFormat="1">
      <c r="B4560" s="823"/>
      <c r="C4560" s="823"/>
      <c r="D4560" s="823"/>
      <c r="E4560" s="823"/>
      <c r="F4560" s="823"/>
      <c r="G4560" s="823"/>
      <c r="H4560" s="823"/>
      <c r="I4560" s="823"/>
      <c r="J4560" s="823"/>
      <c r="K4560" s="823"/>
      <c r="L4560" s="823"/>
    </row>
    <row r="4561" spans="2:12" s="801" customFormat="1">
      <c r="B4561" s="823"/>
      <c r="C4561" s="823"/>
      <c r="D4561" s="823"/>
      <c r="E4561" s="823"/>
      <c r="F4561" s="823"/>
      <c r="G4561" s="823"/>
      <c r="H4561" s="823"/>
      <c r="I4561" s="823"/>
      <c r="J4561" s="823"/>
      <c r="K4561" s="823"/>
      <c r="L4561" s="823"/>
    </row>
    <row r="4562" spans="2:12" s="801" customFormat="1">
      <c r="B4562" s="823"/>
      <c r="C4562" s="823"/>
      <c r="D4562" s="823"/>
      <c r="E4562" s="823"/>
      <c r="F4562" s="823"/>
      <c r="G4562" s="823"/>
      <c r="H4562" s="823"/>
      <c r="I4562" s="823"/>
      <c r="J4562" s="823"/>
      <c r="K4562" s="823"/>
      <c r="L4562" s="823"/>
    </row>
    <row r="4563" spans="2:12" s="801" customFormat="1">
      <c r="B4563" s="823"/>
      <c r="C4563" s="823"/>
      <c r="D4563" s="823"/>
      <c r="E4563" s="823"/>
      <c r="F4563" s="823"/>
      <c r="G4563" s="823"/>
      <c r="H4563" s="823"/>
      <c r="I4563" s="823"/>
      <c r="J4563" s="823"/>
      <c r="K4563" s="823"/>
      <c r="L4563" s="823"/>
    </row>
    <row r="4564" spans="2:12" s="801" customFormat="1">
      <c r="B4564" s="823"/>
      <c r="C4564" s="823"/>
      <c r="D4564" s="823"/>
      <c r="E4564" s="823"/>
      <c r="F4564" s="823"/>
      <c r="G4564" s="823"/>
      <c r="H4564" s="823"/>
      <c r="I4564" s="823"/>
      <c r="J4564" s="823"/>
      <c r="K4564" s="823"/>
      <c r="L4564" s="823"/>
    </row>
    <row r="4565" spans="2:12" s="801" customFormat="1">
      <c r="B4565" s="823"/>
      <c r="C4565" s="823"/>
      <c r="D4565" s="823"/>
      <c r="E4565" s="823"/>
      <c r="F4565" s="823"/>
      <c r="G4565" s="823"/>
      <c r="H4565" s="823"/>
      <c r="I4565" s="823"/>
      <c r="J4565" s="823"/>
      <c r="K4565" s="823"/>
      <c r="L4565" s="823"/>
    </row>
    <row r="4566" spans="2:12" s="801" customFormat="1">
      <c r="B4566" s="823"/>
      <c r="C4566" s="823"/>
      <c r="D4566" s="823"/>
      <c r="E4566" s="823"/>
      <c r="F4566" s="823"/>
      <c r="G4566" s="823"/>
      <c r="H4566" s="823"/>
      <c r="I4566" s="823"/>
      <c r="J4566" s="823"/>
      <c r="K4566" s="823"/>
      <c r="L4566" s="823"/>
    </row>
    <row r="4567" spans="2:12" s="801" customFormat="1">
      <c r="B4567" s="823"/>
      <c r="C4567" s="823"/>
      <c r="D4567" s="823"/>
      <c r="E4567" s="823"/>
      <c r="F4567" s="823"/>
      <c r="G4567" s="823"/>
      <c r="H4567" s="823"/>
      <c r="I4567" s="823"/>
      <c r="J4567" s="823"/>
      <c r="K4567" s="823"/>
      <c r="L4567" s="823"/>
    </row>
    <row r="4568" spans="2:12" s="801" customFormat="1">
      <c r="B4568" s="823"/>
      <c r="C4568" s="823"/>
      <c r="D4568" s="823"/>
      <c r="E4568" s="823"/>
      <c r="F4568" s="823"/>
      <c r="G4568" s="823"/>
      <c r="H4568" s="823"/>
      <c r="I4568" s="823"/>
      <c r="J4568" s="823"/>
      <c r="K4568" s="823"/>
      <c r="L4568" s="823"/>
    </row>
    <row r="4569" spans="2:12" s="801" customFormat="1">
      <c r="B4569" s="823"/>
      <c r="C4569" s="823"/>
      <c r="D4569" s="823"/>
      <c r="E4569" s="823"/>
      <c r="F4569" s="823"/>
      <c r="G4569" s="823"/>
      <c r="H4569" s="823"/>
      <c r="I4569" s="823"/>
      <c r="J4569" s="823"/>
      <c r="K4569" s="823"/>
      <c r="L4569" s="823"/>
    </row>
    <row r="4570" spans="2:12" s="801" customFormat="1">
      <c r="B4570" s="823"/>
      <c r="C4570" s="823"/>
      <c r="D4570" s="823"/>
      <c r="E4570" s="823"/>
      <c r="F4570" s="823"/>
      <c r="G4570" s="823"/>
      <c r="H4570" s="823"/>
      <c r="I4570" s="823"/>
      <c r="J4570" s="823"/>
      <c r="K4570" s="823"/>
      <c r="L4570" s="823"/>
    </row>
    <row r="4571" spans="2:12" s="801" customFormat="1">
      <c r="B4571" s="823"/>
      <c r="C4571" s="823"/>
      <c r="D4571" s="823"/>
      <c r="E4571" s="823"/>
      <c r="F4571" s="823"/>
      <c r="G4571" s="823"/>
      <c r="H4571" s="823"/>
      <c r="I4571" s="823"/>
      <c r="J4571" s="823"/>
      <c r="K4571" s="823"/>
      <c r="L4571" s="823"/>
    </row>
    <row r="4572" spans="2:12" s="801" customFormat="1">
      <c r="B4572" s="823"/>
      <c r="C4572" s="823"/>
      <c r="D4572" s="823"/>
      <c r="E4572" s="823"/>
      <c r="F4572" s="823"/>
      <c r="G4572" s="823"/>
      <c r="H4572" s="823"/>
      <c r="I4572" s="823"/>
      <c r="J4572" s="823"/>
      <c r="K4572" s="823"/>
      <c r="L4572" s="823"/>
    </row>
    <row r="4573" spans="2:12" s="801" customFormat="1">
      <c r="B4573" s="823"/>
      <c r="C4573" s="823"/>
      <c r="D4573" s="823"/>
      <c r="E4573" s="823"/>
      <c r="F4573" s="823"/>
      <c r="G4573" s="823"/>
      <c r="H4573" s="823"/>
      <c r="I4573" s="823"/>
      <c r="J4573" s="823"/>
      <c r="K4573" s="823"/>
      <c r="L4573" s="823"/>
    </row>
    <row r="4574" spans="2:12" s="801" customFormat="1">
      <c r="B4574" s="823"/>
      <c r="C4574" s="823"/>
      <c r="D4574" s="823"/>
      <c r="E4574" s="823"/>
      <c r="F4574" s="823"/>
      <c r="G4574" s="823"/>
      <c r="H4574" s="823"/>
      <c r="I4574" s="823"/>
      <c r="J4574" s="823"/>
      <c r="K4574" s="823"/>
      <c r="L4574" s="823"/>
    </row>
    <row r="4575" spans="2:12" s="801" customFormat="1">
      <c r="B4575" s="823"/>
      <c r="C4575" s="823"/>
      <c r="D4575" s="823"/>
      <c r="E4575" s="823"/>
      <c r="F4575" s="823"/>
      <c r="G4575" s="823"/>
      <c r="H4575" s="823"/>
      <c r="I4575" s="823"/>
      <c r="J4575" s="823"/>
      <c r="K4575" s="823"/>
      <c r="L4575" s="823"/>
    </row>
    <row r="4576" spans="2:12" s="801" customFormat="1">
      <c r="B4576" s="823"/>
      <c r="C4576" s="823"/>
      <c r="D4576" s="823"/>
      <c r="E4576" s="823"/>
      <c r="F4576" s="823"/>
      <c r="G4576" s="823"/>
      <c r="H4576" s="823"/>
      <c r="I4576" s="823"/>
      <c r="J4576" s="823"/>
      <c r="K4576" s="823"/>
      <c r="L4576" s="823"/>
    </row>
    <row r="4577" spans="2:12" s="801" customFormat="1">
      <c r="B4577" s="823"/>
      <c r="C4577" s="823"/>
      <c r="D4577" s="823"/>
      <c r="E4577" s="823"/>
      <c r="F4577" s="823"/>
      <c r="G4577" s="823"/>
      <c r="H4577" s="823"/>
      <c r="I4577" s="823"/>
      <c r="J4577" s="823"/>
      <c r="K4577" s="823"/>
      <c r="L4577" s="823"/>
    </row>
    <row r="4578" spans="2:12" s="801" customFormat="1">
      <c r="B4578" s="823"/>
      <c r="C4578" s="823"/>
      <c r="D4578" s="823"/>
      <c r="E4578" s="823"/>
      <c r="F4578" s="823"/>
      <c r="G4578" s="823"/>
      <c r="H4578" s="823"/>
      <c r="I4578" s="823"/>
      <c r="J4578" s="823"/>
      <c r="K4578" s="823"/>
      <c r="L4578" s="823"/>
    </row>
    <row r="4579" spans="2:12" s="801" customFormat="1">
      <c r="B4579" s="823"/>
      <c r="C4579" s="823"/>
      <c r="D4579" s="823"/>
      <c r="E4579" s="823"/>
      <c r="F4579" s="823"/>
      <c r="G4579" s="823"/>
      <c r="H4579" s="823"/>
      <c r="I4579" s="823"/>
      <c r="J4579" s="823"/>
      <c r="K4579" s="823"/>
      <c r="L4579" s="823"/>
    </row>
    <row r="4580" spans="2:12" s="801" customFormat="1">
      <c r="B4580" s="823"/>
      <c r="C4580" s="823"/>
      <c r="D4580" s="823"/>
      <c r="E4580" s="823"/>
      <c r="F4580" s="823"/>
      <c r="G4580" s="823"/>
      <c r="H4580" s="823"/>
      <c r="I4580" s="823"/>
      <c r="J4580" s="823"/>
      <c r="K4580" s="823"/>
      <c r="L4580" s="823"/>
    </row>
    <row r="4581" spans="2:12" s="801" customFormat="1">
      <c r="B4581" s="823"/>
      <c r="C4581" s="823"/>
      <c r="D4581" s="823"/>
      <c r="E4581" s="823"/>
      <c r="F4581" s="823"/>
      <c r="G4581" s="823"/>
      <c r="H4581" s="823"/>
      <c r="I4581" s="823"/>
      <c r="J4581" s="823"/>
      <c r="K4581" s="823"/>
      <c r="L4581" s="823"/>
    </row>
    <row r="4582" spans="2:12" s="801" customFormat="1">
      <c r="B4582" s="823"/>
      <c r="C4582" s="823"/>
      <c r="D4582" s="823"/>
      <c r="E4582" s="823"/>
      <c r="F4582" s="823"/>
      <c r="G4582" s="823"/>
      <c r="H4582" s="823"/>
      <c r="I4582" s="823"/>
      <c r="J4582" s="823"/>
      <c r="K4582" s="823"/>
      <c r="L4582" s="823"/>
    </row>
    <row r="4583" spans="2:12" s="801" customFormat="1">
      <c r="B4583" s="823"/>
      <c r="C4583" s="823"/>
      <c r="D4583" s="823"/>
      <c r="E4583" s="823"/>
      <c r="F4583" s="823"/>
      <c r="G4583" s="823"/>
      <c r="H4583" s="823"/>
      <c r="I4583" s="823"/>
      <c r="J4583" s="823"/>
      <c r="K4583" s="823"/>
      <c r="L4583" s="823"/>
    </row>
    <row r="4584" spans="2:12" s="801" customFormat="1">
      <c r="B4584" s="823"/>
      <c r="C4584" s="823"/>
      <c r="D4584" s="823"/>
      <c r="E4584" s="823"/>
      <c r="F4584" s="823"/>
      <c r="G4584" s="823"/>
      <c r="H4584" s="823"/>
      <c r="I4584" s="823"/>
      <c r="J4584" s="823"/>
      <c r="K4584" s="823"/>
      <c r="L4584" s="823"/>
    </row>
    <row r="4585" spans="2:12" s="801" customFormat="1">
      <c r="B4585" s="823"/>
      <c r="C4585" s="823"/>
      <c r="D4585" s="823"/>
      <c r="E4585" s="823"/>
      <c r="F4585" s="823"/>
      <c r="G4585" s="823"/>
      <c r="H4585" s="823"/>
      <c r="I4585" s="823"/>
      <c r="J4585" s="823"/>
      <c r="K4585" s="823"/>
      <c r="L4585" s="823"/>
    </row>
    <row r="4586" spans="2:12" s="801" customFormat="1">
      <c r="B4586" s="823"/>
      <c r="C4586" s="823"/>
      <c r="D4586" s="823"/>
      <c r="E4586" s="823"/>
      <c r="F4586" s="823"/>
      <c r="G4586" s="823"/>
      <c r="H4586" s="823"/>
      <c r="I4586" s="823"/>
      <c r="J4586" s="823"/>
      <c r="K4586" s="823"/>
      <c r="L4586" s="823"/>
    </row>
    <row r="4587" spans="2:12" s="801" customFormat="1">
      <c r="B4587" s="823"/>
      <c r="C4587" s="823"/>
      <c r="D4587" s="823"/>
      <c r="E4587" s="823"/>
      <c r="F4587" s="823"/>
      <c r="G4587" s="823"/>
      <c r="H4587" s="823"/>
      <c r="I4587" s="823"/>
      <c r="J4587" s="823"/>
      <c r="K4587" s="823"/>
      <c r="L4587" s="823"/>
    </row>
    <row r="4588" spans="2:12" s="801" customFormat="1">
      <c r="B4588" s="823"/>
      <c r="C4588" s="823"/>
      <c r="D4588" s="823"/>
      <c r="E4588" s="823"/>
      <c r="F4588" s="823"/>
      <c r="G4588" s="823"/>
      <c r="H4588" s="823"/>
      <c r="I4588" s="823"/>
      <c r="J4588" s="823"/>
      <c r="K4588" s="823"/>
      <c r="L4588" s="823"/>
    </row>
    <row r="4589" spans="2:12" s="801" customFormat="1">
      <c r="B4589" s="823"/>
      <c r="C4589" s="823"/>
      <c r="D4589" s="823"/>
      <c r="E4589" s="823"/>
      <c r="F4589" s="823"/>
      <c r="G4589" s="823"/>
      <c r="H4589" s="823"/>
      <c r="I4589" s="823"/>
      <c r="J4589" s="823"/>
      <c r="K4589" s="823"/>
      <c r="L4589" s="823"/>
    </row>
    <row r="4590" spans="2:12" s="801" customFormat="1">
      <c r="B4590" s="823"/>
      <c r="C4590" s="823"/>
      <c r="D4590" s="823"/>
      <c r="E4590" s="823"/>
      <c r="F4590" s="823"/>
      <c r="G4590" s="823"/>
      <c r="H4590" s="823"/>
      <c r="I4590" s="823"/>
      <c r="J4590" s="823"/>
      <c r="K4590" s="823"/>
      <c r="L4590" s="823"/>
    </row>
    <row r="4591" spans="2:12" s="801" customFormat="1">
      <c r="B4591" s="823"/>
      <c r="C4591" s="823"/>
      <c r="D4591" s="823"/>
      <c r="E4591" s="823"/>
      <c r="F4591" s="823"/>
      <c r="G4591" s="823"/>
      <c r="H4591" s="823"/>
      <c r="I4591" s="823"/>
      <c r="J4591" s="823"/>
      <c r="K4591" s="823"/>
      <c r="L4591" s="823"/>
    </row>
    <row r="4592" spans="2:12" s="801" customFormat="1">
      <c r="B4592" s="823"/>
      <c r="C4592" s="823"/>
      <c r="D4592" s="823"/>
      <c r="E4592" s="823"/>
      <c r="F4592" s="823"/>
      <c r="G4592" s="823"/>
      <c r="H4592" s="823"/>
      <c r="I4592" s="823"/>
      <c r="J4592" s="823"/>
      <c r="K4592" s="823"/>
      <c r="L4592" s="823"/>
    </row>
    <row r="4593" spans="2:12" s="801" customFormat="1">
      <c r="B4593" s="823"/>
      <c r="C4593" s="823"/>
      <c r="D4593" s="823"/>
      <c r="E4593" s="823"/>
      <c r="F4593" s="823"/>
      <c r="G4593" s="823"/>
      <c r="H4593" s="823"/>
      <c r="I4593" s="823"/>
      <c r="J4593" s="823"/>
      <c r="K4593" s="823"/>
      <c r="L4593" s="823"/>
    </row>
    <row r="4594" spans="2:12" s="801" customFormat="1">
      <c r="B4594" s="823"/>
      <c r="C4594" s="823"/>
      <c r="D4594" s="823"/>
      <c r="E4594" s="823"/>
      <c r="F4594" s="823"/>
      <c r="G4594" s="823"/>
      <c r="H4594" s="823"/>
      <c r="I4594" s="823"/>
      <c r="J4594" s="823"/>
      <c r="K4594" s="823"/>
      <c r="L4594" s="823"/>
    </row>
    <row r="4595" spans="2:12" s="801" customFormat="1">
      <c r="B4595" s="823"/>
      <c r="C4595" s="823"/>
      <c r="D4595" s="823"/>
      <c r="E4595" s="823"/>
      <c r="F4595" s="823"/>
      <c r="G4595" s="823"/>
      <c r="H4595" s="823"/>
      <c r="I4595" s="823"/>
      <c r="J4595" s="823"/>
      <c r="K4595" s="823"/>
      <c r="L4595" s="823"/>
    </row>
    <row r="4596" spans="2:12" s="801" customFormat="1">
      <c r="B4596" s="823"/>
      <c r="C4596" s="823"/>
      <c r="D4596" s="823"/>
      <c r="E4596" s="823"/>
      <c r="F4596" s="823"/>
      <c r="G4596" s="823"/>
      <c r="H4596" s="823"/>
      <c r="I4596" s="823"/>
      <c r="J4596" s="823"/>
      <c r="K4596" s="823"/>
      <c r="L4596" s="823"/>
    </row>
    <row r="4597" spans="2:12" s="801" customFormat="1">
      <c r="B4597" s="823"/>
      <c r="C4597" s="823"/>
      <c r="D4597" s="823"/>
      <c r="E4597" s="823"/>
      <c r="F4597" s="823"/>
      <c r="G4597" s="823"/>
      <c r="H4597" s="823"/>
      <c r="I4597" s="823"/>
      <c r="J4597" s="823"/>
      <c r="K4597" s="823"/>
      <c r="L4597" s="823"/>
    </row>
    <row r="4598" spans="2:12" s="801" customFormat="1">
      <c r="B4598" s="823"/>
      <c r="C4598" s="823"/>
      <c r="D4598" s="823"/>
      <c r="E4598" s="823"/>
      <c r="F4598" s="823"/>
      <c r="G4598" s="823"/>
      <c r="H4598" s="823"/>
      <c r="I4598" s="823"/>
      <c r="J4598" s="823"/>
      <c r="K4598" s="823"/>
      <c r="L4598" s="823"/>
    </row>
    <row r="4599" spans="2:12" s="801" customFormat="1">
      <c r="B4599" s="823"/>
      <c r="C4599" s="823"/>
      <c r="D4599" s="823"/>
      <c r="E4599" s="823"/>
      <c r="F4599" s="823"/>
      <c r="G4599" s="823"/>
      <c r="H4599" s="823"/>
      <c r="I4599" s="823"/>
      <c r="J4599" s="823"/>
      <c r="K4599" s="823"/>
      <c r="L4599" s="823"/>
    </row>
    <row r="4600" spans="2:12" s="801" customFormat="1">
      <c r="B4600" s="823"/>
      <c r="C4600" s="823"/>
      <c r="D4600" s="823"/>
      <c r="E4600" s="823"/>
      <c r="F4600" s="823"/>
      <c r="G4600" s="823"/>
      <c r="H4600" s="823"/>
      <c r="I4600" s="823"/>
      <c r="J4600" s="823"/>
      <c r="K4600" s="823"/>
      <c r="L4600" s="823"/>
    </row>
    <row r="4601" spans="2:12" s="801" customFormat="1">
      <c r="B4601" s="823"/>
      <c r="C4601" s="823"/>
      <c r="D4601" s="823"/>
      <c r="E4601" s="823"/>
      <c r="F4601" s="823"/>
      <c r="G4601" s="823"/>
      <c r="H4601" s="823"/>
      <c r="I4601" s="823"/>
      <c r="J4601" s="823"/>
      <c r="K4601" s="823"/>
      <c r="L4601" s="823"/>
    </row>
    <row r="4602" spans="2:12" s="801" customFormat="1">
      <c r="B4602" s="823"/>
      <c r="C4602" s="823"/>
      <c r="D4602" s="823"/>
      <c r="E4602" s="823"/>
      <c r="F4602" s="823"/>
      <c r="G4602" s="823"/>
      <c r="H4602" s="823"/>
      <c r="I4602" s="823"/>
      <c r="J4602" s="823"/>
      <c r="K4602" s="823"/>
      <c r="L4602" s="823"/>
    </row>
    <row r="4603" spans="2:12" s="801" customFormat="1">
      <c r="B4603" s="823"/>
      <c r="C4603" s="823"/>
      <c r="D4603" s="823"/>
      <c r="E4603" s="823"/>
      <c r="F4603" s="823"/>
      <c r="G4603" s="823"/>
      <c r="H4603" s="823"/>
      <c r="I4603" s="823"/>
      <c r="J4603" s="823"/>
      <c r="K4603" s="823"/>
      <c r="L4603" s="823"/>
    </row>
    <row r="4604" spans="2:12" s="801" customFormat="1">
      <c r="B4604" s="823"/>
      <c r="C4604" s="823"/>
      <c r="D4604" s="823"/>
      <c r="E4604" s="823"/>
      <c r="F4604" s="823"/>
      <c r="G4604" s="823"/>
      <c r="H4604" s="823"/>
      <c r="I4604" s="823"/>
      <c r="J4604" s="823"/>
      <c r="K4604" s="823"/>
      <c r="L4604" s="823"/>
    </row>
    <row r="4605" spans="2:12" s="801" customFormat="1">
      <c r="B4605" s="823"/>
      <c r="C4605" s="823"/>
      <c r="D4605" s="823"/>
      <c r="E4605" s="823"/>
      <c r="F4605" s="823"/>
      <c r="G4605" s="823"/>
      <c r="H4605" s="823"/>
      <c r="I4605" s="823"/>
      <c r="J4605" s="823"/>
      <c r="K4605" s="823"/>
      <c r="L4605" s="823"/>
    </row>
    <row r="4606" spans="2:12" s="801" customFormat="1">
      <c r="B4606" s="823"/>
      <c r="C4606" s="823"/>
      <c r="D4606" s="823"/>
      <c r="E4606" s="823"/>
      <c r="F4606" s="823"/>
      <c r="G4606" s="823"/>
      <c r="H4606" s="823"/>
      <c r="I4606" s="823"/>
      <c r="J4606" s="823"/>
      <c r="K4606" s="823"/>
      <c r="L4606" s="823"/>
    </row>
    <row r="4607" spans="2:12" s="801" customFormat="1">
      <c r="B4607" s="823"/>
      <c r="C4607" s="823"/>
      <c r="D4607" s="823"/>
      <c r="E4607" s="823"/>
      <c r="F4607" s="823"/>
      <c r="G4607" s="823"/>
      <c r="H4607" s="823"/>
      <c r="I4607" s="823"/>
      <c r="J4607" s="823"/>
      <c r="K4607" s="823"/>
      <c r="L4607" s="823"/>
    </row>
    <row r="4608" spans="2:12" s="801" customFormat="1">
      <c r="B4608" s="823"/>
      <c r="C4608" s="823"/>
      <c r="D4608" s="823"/>
      <c r="E4608" s="823"/>
      <c r="F4608" s="823"/>
      <c r="G4608" s="823"/>
      <c r="H4608" s="823"/>
      <c r="I4608" s="823"/>
      <c r="J4608" s="823"/>
      <c r="K4608" s="823"/>
      <c r="L4608" s="823"/>
    </row>
    <row r="4609" spans="2:12" s="801" customFormat="1">
      <c r="B4609" s="823"/>
      <c r="C4609" s="823"/>
      <c r="D4609" s="823"/>
      <c r="E4609" s="823"/>
      <c r="F4609" s="823"/>
      <c r="G4609" s="823"/>
      <c r="H4609" s="823"/>
      <c r="I4609" s="823"/>
      <c r="J4609" s="823"/>
      <c r="K4609" s="823"/>
      <c r="L4609" s="823"/>
    </row>
    <row r="4610" spans="2:12" s="801" customFormat="1">
      <c r="B4610" s="823"/>
      <c r="C4610" s="823"/>
      <c r="D4610" s="823"/>
      <c r="E4610" s="823"/>
      <c r="F4610" s="823"/>
      <c r="G4610" s="823"/>
      <c r="H4610" s="823"/>
      <c r="I4610" s="823"/>
      <c r="J4610" s="823"/>
      <c r="K4610" s="823"/>
      <c r="L4610" s="823"/>
    </row>
    <row r="4611" spans="2:12" s="801" customFormat="1">
      <c r="B4611" s="823"/>
      <c r="C4611" s="823"/>
      <c r="D4611" s="823"/>
      <c r="E4611" s="823"/>
      <c r="F4611" s="823"/>
      <c r="G4611" s="823"/>
      <c r="H4611" s="823"/>
      <c r="I4611" s="823"/>
      <c r="J4611" s="823"/>
      <c r="K4611" s="823"/>
      <c r="L4611" s="823"/>
    </row>
    <row r="4612" spans="2:12" s="801" customFormat="1">
      <c r="B4612" s="823"/>
      <c r="C4612" s="823"/>
      <c r="D4612" s="823"/>
      <c r="E4612" s="823"/>
      <c r="F4612" s="823"/>
      <c r="G4612" s="823"/>
      <c r="H4612" s="823"/>
      <c r="I4612" s="823"/>
      <c r="J4612" s="823"/>
      <c r="K4612" s="823"/>
      <c r="L4612" s="823"/>
    </row>
    <row r="4613" spans="2:12" s="801" customFormat="1">
      <c r="B4613" s="823"/>
      <c r="C4613" s="823"/>
      <c r="D4613" s="823"/>
      <c r="E4613" s="823"/>
      <c r="F4613" s="823"/>
      <c r="G4613" s="823"/>
      <c r="H4613" s="823"/>
      <c r="I4613" s="823"/>
      <c r="J4613" s="823"/>
      <c r="K4613" s="823"/>
      <c r="L4613" s="823"/>
    </row>
    <row r="4614" spans="2:12" s="801" customFormat="1">
      <c r="B4614" s="823"/>
      <c r="C4614" s="823"/>
      <c r="D4614" s="823"/>
      <c r="E4614" s="823"/>
      <c r="F4614" s="823"/>
      <c r="G4614" s="823"/>
      <c r="H4614" s="823"/>
      <c r="I4614" s="823"/>
      <c r="J4614" s="823"/>
      <c r="K4614" s="823"/>
      <c r="L4614" s="823"/>
    </row>
    <row r="4615" spans="2:12" s="801" customFormat="1">
      <c r="B4615" s="823"/>
      <c r="C4615" s="823"/>
      <c r="D4615" s="823"/>
      <c r="E4615" s="823"/>
      <c r="F4615" s="823"/>
      <c r="G4615" s="823"/>
      <c r="H4615" s="823"/>
      <c r="I4615" s="823"/>
      <c r="J4615" s="823"/>
      <c r="K4615" s="823"/>
      <c r="L4615" s="823"/>
    </row>
    <row r="4616" spans="2:12" s="801" customFormat="1">
      <c r="B4616" s="823"/>
      <c r="C4616" s="823"/>
      <c r="D4616" s="823"/>
      <c r="E4616" s="823"/>
      <c r="F4616" s="823"/>
      <c r="G4616" s="823"/>
      <c r="H4616" s="823"/>
      <c r="I4616" s="823"/>
      <c r="J4616" s="823"/>
      <c r="K4616" s="823"/>
      <c r="L4616" s="823"/>
    </row>
    <row r="4617" spans="2:12" s="801" customFormat="1">
      <c r="B4617" s="823"/>
      <c r="C4617" s="823"/>
      <c r="D4617" s="823"/>
      <c r="E4617" s="823"/>
      <c r="F4617" s="823"/>
      <c r="G4617" s="823"/>
      <c r="H4617" s="823"/>
      <c r="I4617" s="823"/>
      <c r="J4617" s="823"/>
      <c r="K4617" s="823"/>
      <c r="L4617" s="823"/>
    </row>
    <row r="4618" spans="2:12" s="801" customFormat="1">
      <c r="B4618" s="823"/>
      <c r="C4618" s="823"/>
      <c r="D4618" s="823"/>
      <c r="E4618" s="823"/>
      <c r="F4618" s="823"/>
      <c r="G4618" s="823"/>
      <c r="H4618" s="823"/>
      <c r="I4618" s="823"/>
      <c r="J4618" s="823"/>
      <c r="K4618" s="823"/>
      <c r="L4618" s="823"/>
    </row>
    <row r="4619" spans="2:12" s="801" customFormat="1">
      <c r="B4619" s="823"/>
      <c r="C4619" s="823"/>
      <c r="D4619" s="823"/>
      <c r="E4619" s="823"/>
      <c r="F4619" s="823"/>
      <c r="G4619" s="823"/>
      <c r="H4619" s="823"/>
      <c r="I4619" s="823"/>
      <c r="J4619" s="823"/>
      <c r="K4619" s="823"/>
      <c r="L4619" s="823"/>
    </row>
    <row r="4620" spans="2:12" s="801" customFormat="1">
      <c r="B4620" s="823"/>
      <c r="C4620" s="823"/>
      <c r="D4620" s="823"/>
      <c r="E4620" s="823"/>
      <c r="F4620" s="823"/>
      <c r="G4620" s="823"/>
      <c r="H4620" s="823"/>
      <c r="I4620" s="823"/>
      <c r="J4620" s="823"/>
      <c r="K4620" s="823"/>
      <c r="L4620" s="823"/>
    </row>
    <row r="4621" spans="2:12" s="801" customFormat="1">
      <c r="B4621" s="823"/>
      <c r="C4621" s="823"/>
      <c r="D4621" s="823"/>
      <c r="E4621" s="823"/>
      <c r="F4621" s="823"/>
      <c r="G4621" s="823"/>
      <c r="H4621" s="823"/>
      <c r="I4621" s="823"/>
      <c r="J4621" s="823"/>
      <c r="K4621" s="823"/>
      <c r="L4621" s="823"/>
    </row>
    <row r="4622" spans="2:12" s="801" customFormat="1">
      <c r="B4622" s="823"/>
      <c r="C4622" s="823"/>
      <c r="D4622" s="823"/>
      <c r="E4622" s="823"/>
      <c r="F4622" s="823"/>
      <c r="G4622" s="823"/>
      <c r="H4622" s="823"/>
      <c r="I4622" s="823"/>
      <c r="J4622" s="823"/>
      <c r="K4622" s="823"/>
      <c r="L4622" s="823"/>
    </row>
    <row r="4623" spans="2:12" s="801" customFormat="1">
      <c r="B4623" s="823"/>
      <c r="C4623" s="823"/>
      <c r="D4623" s="823"/>
      <c r="E4623" s="823"/>
      <c r="F4623" s="823"/>
      <c r="G4623" s="823"/>
      <c r="H4623" s="823"/>
      <c r="I4623" s="823"/>
      <c r="J4623" s="823"/>
      <c r="K4623" s="823"/>
      <c r="L4623" s="823"/>
    </row>
    <row r="4624" spans="2:12" s="801" customFormat="1">
      <c r="B4624" s="823"/>
      <c r="C4624" s="823"/>
      <c r="D4624" s="823"/>
      <c r="E4624" s="823"/>
      <c r="F4624" s="823"/>
      <c r="G4624" s="823"/>
      <c r="H4624" s="823"/>
      <c r="I4624" s="823"/>
      <c r="J4624" s="823"/>
      <c r="K4624" s="823"/>
      <c r="L4624" s="823"/>
    </row>
    <row r="4625" spans="2:12" s="801" customFormat="1">
      <c r="B4625" s="823"/>
      <c r="C4625" s="823"/>
      <c r="D4625" s="823"/>
      <c r="E4625" s="823"/>
      <c r="F4625" s="823"/>
      <c r="G4625" s="823"/>
      <c r="H4625" s="823"/>
      <c r="I4625" s="823"/>
      <c r="J4625" s="823"/>
      <c r="K4625" s="823"/>
      <c r="L4625" s="823"/>
    </row>
    <row r="4626" spans="2:12" s="801" customFormat="1">
      <c r="B4626" s="823"/>
      <c r="C4626" s="823"/>
      <c r="D4626" s="823"/>
      <c r="E4626" s="823"/>
      <c r="F4626" s="823"/>
      <c r="G4626" s="823"/>
      <c r="H4626" s="823"/>
      <c r="I4626" s="823"/>
      <c r="J4626" s="823"/>
      <c r="K4626" s="823"/>
      <c r="L4626" s="823"/>
    </row>
    <row r="4627" spans="2:12" s="801" customFormat="1">
      <c r="B4627" s="823"/>
      <c r="C4627" s="823"/>
      <c r="D4627" s="823"/>
      <c r="E4627" s="823"/>
      <c r="F4627" s="823"/>
      <c r="G4627" s="823"/>
      <c r="H4627" s="823"/>
      <c r="I4627" s="823"/>
      <c r="J4627" s="823"/>
      <c r="K4627" s="823"/>
      <c r="L4627" s="823"/>
    </row>
    <row r="4628" spans="2:12" s="801" customFormat="1">
      <c r="B4628" s="823"/>
      <c r="C4628" s="823"/>
      <c r="D4628" s="823"/>
      <c r="E4628" s="823"/>
      <c r="F4628" s="823"/>
      <c r="G4628" s="823"/>
      <c r="H4628" s="823"/>
      <c r="I4628" s="823"/>
      <c r="J4628" s="823"/>
      <c r="K4628" s="823"/>
      <c r="L4628" s="823"/>
    </row>
    <row r="4629" spans="2:12" s="801" customFormat="1">
      <c r="B4629" s="823"/>
      <c r="C4629" s="823"/>
      <c r="D4629" s="823"/>
      <c r="E4629" s="823"/>
      <c r="F4629" s="823"/>
      <c r="G4629" s="823"/>
      <c r="H4629" s="823"/>
      <c r="I4629" s="823"/>
      <c r="J4629" s="823"/>
      <c r="K4629" s="823"/>
      <c r="L4629" s="823"/>
    </row>
    <row r="4630" spans="2:12" s="801" customFormat="1">
      <c r="B4630" s="823"/>
      <c r="C4630" s="823"/>
      <c r="D4630" s="823"/>
      <c r="E4630" s="823"/>
      <c r="F4630" s="823"/>
      <c r="G4630" s="823"/>
      <c r="H4630" s="823"/>
      <c r="I4630" s="823"/>
      <c r="J4630" s="823"/>
      <c r="K4630" s="823"/>
      <c r="L4630" s="823"/>
    </row>
    <row r="4631" spans="2:12" s="801" customFormat="1">
      <c r="B4631" s="823"/>
      <c r="C4631" s="823"/>
      <c r="D4631" s="823"/>
      <c r="E4631" s="823"/>
      <c r="F4631" s="823"/>
      <c r="G4631" s="823"/>
      <c r="H4631" s="823"/>
      <c r="I4631" s="823"/>
      <c r="J4631" s="823"/>
      <c r="K4631" s="823"/>
      <c r="L4631" s="823"/>
    </row>
    <row r="4632" spans="2:12" s="801" customFormat="1">
      <c r="B4632" s="823"/>
      <c r="C4632" s="823"/>
      <c r="D4632" s="823"/>
      <c r="E4632" s="823"/>
      <c r="F4632" s="823"/>
      <c r="G4632" s="823"/>
      <c r="H4632" s="823"/>
      <c r="I4632" s="823"/>
      <c r="J4632" s="823"/>
      <c r="K4632" s="823"/>
      <c r="L4632" s="823"/>
    </row>
    <row r="4633" spans="2:12" s="801" customFormat="1">
      <c r="B4633" s="823"/>
      <c r="C4633" s="823"/>
      <c r="D4633" s="823"/>
      <c r="E4633" s="823"/>
      <c r="F4633" s="823"/>
      <c r="G4633" s="823"/>
      <c r="H4633" s="823"/>
      <c r="I4633" s="823"/>
      <c r="J4633" s="823"/>
      <c r="K4633" s="823"/>
      <c r="L4633" s="823"/>
    </row>
    <row r="4634" spans="2:12" s="801" customFormat="1">
      <c r="B4634" s="823"/>
      <c r="C4634" s="823"/>
      <c r="D4634" s="823"/>
      <c r="E4634" s="823"/>
      <c r="F4634" s="823"/>
      <c r="G4634" s="823"/>
      <c r="H4634" s="823"/>
      <c r="I4634" s="823"/>
      <c r="J4634" s="823"/>
      <c r="K4634" s="823"/>
      <c r="L4634" s="823"/>
    </row>
    <row r="4635" spans="2:12" s="801" customFormat="1">
      <c r="B4635" s="823"/>
      <c r="C4635" s="823"/>
      <c r="D4635" s="823"/>
      <c r="E4635" s="823"/>
      <c r="F4635" s="823"/>
      <c r="G4635" s="823"/>
      <c r="H4635" s="823"/>
      <c r="I4635" s="823"/>
      <c r="J4635" s="823"/>
      <c r="K4635" s="823"/>
      <c r="L4635" s="823"/>
    </row>
    <row r="4636" spans="2:12" s="801" customFormat="1">
      <c r="B4636" s="823"/>
      <c r="C4636" s="823"/>
      <c r="D4636" s="823"/>
      <c r="E4636" s="823"/>
      <c r="F4636" s="823"/>
      <c r="G4636" s="823"/>
      <c r="H4636" s="823"/>
      <c r="I4636" s="823"/>
      <c r="J4636" s="823"/>
      <c r="K4636" s="823"/>
      <c r="L4636" s="823"/>
    </row>
    <row r="4637" spans="2:12" s="801" customFormat="1">
      <c r="B4637" s="823"/>
      <c r="C4637" s="823"/>
      <c r="D4637" s="823"/>
      <c r="E4637" s="823"/>
      <c r="F4637" s="823"/>
      <c r="G4637" s="823"/>
      <c r="H4637" s="823"/>
      <c r="I4637" s="823"/>
      <c r="J4637" s="823"/>
      <c r="K4637" s="823"/>
      <c r="L4637" s="823"/>
    </row>
    <row r="4638" spans="2:12" s="801" customFormat="1">
      <c r="B4638" s="823"/>
      <c r="C4638" s="823"/>
      <c r="D4638" s="823"/>
      <c r="E4638" s="823"/>
      <c r="F4638" s="823"/>
      <c r="G4638" s="823"/>
      <c r="H4638" s="823"/>
      <c r="I4638" s="823"/>
      <c r="J4638" s="823"/>
      <c r="K4638" s="823"/>
      <c r="L4638" s="823"/>
    </row>
    <row r="4639" spans="2:12" s="801" customFormat="1">
      <c r="B4639" s="823"/>
      <c r="C4639" s="823"/>
      <c r="D4639" s="823"/>
      <c r="E4639" s="823"/>
      <c r="F4639" s="823"/>
      <c r="G4639" s="823"/>
      <c r="H4639" s="823"/>
      <c r="I4639" s="823"/>
      <c r="J4639" s="823"/>
      <c r="K4639" s="823"/>
      <c r="L4639" s="823"/>
    </row>
    <row r="4640" spans="2:12" s="801" customFormat="1">
      <c r="B4640" s="823"/>
      <c r="C4640" s="823"/>
      <c r="D4640" s="823"/>
      <c r="E4640" s="823"/>
      <c r="F4640" s="823"/>
      <c r="G4640" s="823"/>
      <c r="H4640" s="823"/>
      <c r="I4640" s="823"/>
      <c r="J4640" s="823"/>
      <c r="K4640" s="823"/>
      <c r="L4640" s="823"/>
    </row>
    <row r="4641" spans="2:12" s="801" customFormat="1">
      <c r="B4641" s="823"/>
      <c r="C4641" s="823"/>
      <c r="D4641" s="823"/>
      <c r="E4641" s="823"/>
      <c r="F4641" s="823"/>
      <c r="G4641" s="823"/>
      <c r="H4641" s="823"/>
      <c r="I4641" s="823"/>
      <c r="J4641" s="823"/>
      <c r="K4641" s="823"/>
      <c r="L4641" s="823"/>
    </row>
    <row r="4642" spans="2:12" s="801" customFormat="1">
      <c r="B4642" s="823"/>
      <c r="C4642" s="823"/>
      <c r="D4642" s="823"/>
      <c r="E4642" s="823"/>
      <c r="F4642" s="823"/>
      <c r="G4642" s="823"/>
      <c r="H4642" s="823"/>
      <c r="I4642" s="823"/>
      <c r="J4642" s="823"/>
      <c r="K4642" s="823"/>
      <c r="L4642" s="823"/>
    </row>
    <row r="4643" spans="2:12" s="801" customFormat="1">
      <c r="B4643" s="823"/>
      <c r="C4643" s="823"/>
      <c r="D4643" s="823"/>
      <c r="E4643" s="823"/>
      <c r="F4643" s="823"/>
      <c r="G4643" s="823"/>
      <c r="H4643" s="823"/>
      <c r="I4643" s="823"/>
      <c r="J4643" s="823"/>
      <c r="K4643" s="823"/>
      <c r="L4643" s="823"/>
    </row>
    <row r="4644" spans="2:12" s="801" customFormat="1">
      <c r="B4644" s="823"/>
      <c r="C4644" s="823"/>
      <c r="D4644" s="823"/>
      <c r="E4644" s="823"/>
      <c r="F4644" s="823"/>
      <c r="G4644" s="823"/>
      <c r="H4644" s="823"/>
      <c r="I4644" s="823"/>
      <c r="J4644" s="823"/>
      <c r="K4644" s="823"/>
      <c r="L4644" s="823"/>
    </row>
    <row r="4645" spans="2:12" s="801" customFormat="1">
      <c r="B4645" s="823"/>
      <c r="C4645" s="823"/>
      <c r="D4645" s="823"/>
      <c r="E4645" s="823"/>
      <c r="F4645" s="823"/>
      <c r="G4645" s="823"/>
      <c r="H4645" s="823"/>
      <c r="I4645" s="823"/>
      <c r="J4645" s="823"/>
      <c r="K4645" s="823"/>
      <c r="L4645" s="823"/>
    </row>
    <row r="4646" spans="2:12" s="801" customFormat="1">
      <c r="B4646" s="823"/>
      <c r="C4646" s="823"/>
      <c r="D4646" s="823"/>
      <c r="E4646" s="823"/>
      <c r="F4646" s="823"/>
      <c r="G4646" s="823"/>
      <c r="H4646" s="823"/>
      <c r="I4646" s="823"/>
      <c r="J4646" s="823"/>
      <c r="K4646" s="823"/>
      <c r="L4646" s="823"/>
    </row>
    <row r="4647" spans="2:12" s="801" customFormat="1">
      <c r="B4647" s="823"/>
      <c r="C4647" s="823"/>
      <c r="D4647" s="823"/>
      <c r="E4647" s="823"/>
      <c r="F4647" s="823"/>
      <c r="G4647" s="823"/>
      <c r="H4647" s="823"/>
      <c r="I4647" s="823"/>
      <c r="J4647" s="823"/>
      <c r="K4647" s="823"/>
      <c r="L4647" s="823"/>
    </row>
    <row r="4648" spans="2:12" s="801" customFormat="1">
      <c r="B4648" s="823"/>
      <c r="C4648" s="823"/>
      <c r="D4648" s="823"/>
      <c r="E4648" s="823"/>
      <c r="F4648" s="823"/>
      <c r="G4648" s="823"/>
      <c r="H4648" s="823"/>
      <c r="I4648" s="823"/>
      <c r="J4648" s="823"/>
      <c r="K4648" s="823"/>
      <c r="L4648" s="823"/>
    </row>
    <row r="4649" spans="2:12" s="801" customFormat="1">
      <c r="B4649" s="823"/>
      <c r="C4649" s="823"/>
      <c r="D4649" s="823"/>
      <c r="E4649" s="823"/>
      <c r="F4649" s="823"/>
      <c r="G4649" s="823"/>
      <c r="H4649" s="823"/>
      <c r="I4649" s="823"/>
      <c r="J4649" s="823"/>
      <c r="K4649" s="823"/>
      <c r="L4649" s="823"/>
    </row>
    <row r="4650" spans="2:12" s="801" customFormat="1">
      <c r="B4650" s="823"/>
      <c r="C4650" s="823"/>
      <c r="D4650" s="823"/>
      <c r="E4650" s="823"/>
      <c r="F4650" s="823"/>
      <c r="G4650" s="823"/>
      <c r="H4650" s="823"/>
      <c r="I4650" s="823"/>
      <c r="J4650" s="823"/>
      <c r="K4650" s="823"/>
      <c r="L4650" s="823"/>
    </row>
    <row r="4651" spans="2:12" s="801" customFormat="1">
      <c r="B4651" s="823"/>
      <c r="C4651" s="823"/>
      <c r="D4651" s="823"/>
      <c r="E4651" s="823"/>
      <c r="F4651" s="823"/>
      <c r="G4651" s="823"/>
      <c r="H4651" s="823"/>
      <c r="I4651" s="823"/>
      <c r="J4651" s="823"/>
      <c r="K4651" s="823"/>
      <c r="L4651" s="823"/>
    </row>
    <row r="4652" spans="2:12" s="801" customFormat="1">
      <c r="B4652" s="823"/>
      <c r="C4652" s="823"/>
      <c r="D4652" s="823"/>
      <c r="E4652" s="823"/>
      <c r="F4652" s="823"/>
      <c r="G4652" s="823"/>
      <c r="H4652" s="823"/>
      <c r="I4652" s="823"/>
      <c r="J4652" s="823"/>
      <c r="K4652" s="823"/>
      <c r="L4652" s="823"/>
    </row>
    <row r="4653" spans="2:12" s="801" customFormat="1">
      <c r="B4653" s="823"/>
      <c r="C4653" s="823"/>
      <c r="D4653" s="823"/>
      <c r="E4653" s="823"/>
      <c r="F4653" s="823"/>
      <c r="G4653" s="823"/>
      <c r="H4653" s="823"/>
      <c r="I4653" s="823"/>
      <c r="J4653" s="823"/>
      <c r="K4653" s="823"/>
      <c r="L4653" s="823"/>
    </row>
    <row r="4654" spans="2:12" s="801" customFormat="1">
      <c r="B4654" s="823"/>
      <c r="C4654" s="823"/>
      <c r="D4654" s="823"/>
      <c r="E4654" s="823"/>
      <c r="F4654" s="823"/>
      <c r="G4654" s="823"/>
      <c r="H4654" s="823"/>
      <c r="I4654" s="823"/>
      <c r="J4654" s="823"/>
      <c r="K4654" s="823"/>
      <c r="L4654" s="823"/>
    </row>
    <row r="4655" spans="2:12" s="801" customFormat="1">
      <c r="B4655" s="823"/>
      <c r="C4655" s="823"/>
      <c r="D4655" s="823"/>
      <c r="E4655" s="823"/>
      <c r="F4655" s="823"/>
      <c r="G4655" s="823"/>
      <c r="H4655" s="823"/>
      <c r="I4655" s="823"/>
      <c r="J4655" s="823"/>
      <c r="K4655" s="823"/>
      <c r="L4655" s="823"/>
    </row>
    <row r="4656" spans="2:12" s="801" customFormat="1">
      <c r="B4656" s="823"/>
      <c r="C4656" s="823"/>
      <c r="D4656" s="823"/>
      <c r="E4656" s="823"/>
      <c r="F4656" s="823"/>
      <c r="G4656" s="823"/>
      <c r="H4656" s="823"/>
      <c r="I4656" s="823"/>
      <c r="J4656" s="823"/>
      <c r="K4656" s="823"/>
      <c r="L4656" s="823"/>
    </row>
    <row r="4657" spans="2:12" s="801" customFormat="1">
      <c r="B4657" s="823"/>
      <c r="C4657" s="823"/>
      <c r="D4657" s="823"/>
      <c r="E4657" s="823"/>
      <c r="F4657" s="823"/>
      <c r="G4657" s="823"/>
      <c r="H4657" s="823"/>
      <c r="I4657" s="823"/>
      <c r="J4657" s="823"/>
      <c r="K4657" s="823"/>
      <c r="L4657" s="823"/>
    </row>
    <row r="4658" spans="2:12" s="801" customFormat="1">
      <c r="B4658" s="823"/>
      <c r="C4658" s="823"/>
      <c r="D4658" s="823"/>
      <c r="E4658" s="823"/>
      <c r="F4658" s="823"/>
      <c r="G4658" s="823"/>
      <c r="H4658" s="823"/>
      <c r="I4658" s="823"/>
      <c r="J4658" s="823"/>
      <c r="K4658" s="823"/>
      <c r="L4658" s="823"/>
    </row>
    <row r="4659" spans="2:12" s="801" customFormat="1">
      <c r="B4659" s="823"/>
      <c r="C4659" s="823"/>
      <c r="D4659" s="823"/>
      <c r="E4659" s="823"/>
      <c r="F4659" s="823"/>
      <c r="G4659" s="823"/>
      <c r="H4659" s="823"/>
      <c r="I4659" s="823"/>
      <c r="J4659" s="823"/>
      <c r="K4659" s="823"/>
      <c r="L4659" s="823"/>
    </row>
    <row r="4660" spans="2:12" s="801" customFormat="1">
      <c r="B4660" s="823"/>
      <c r="C4660" s="823"/>
      <c r="D4660" s="823"/>
      <c r="E4660" s="823"/>
      <c r="F4660" s="823"/>
      <c r="G4660" s="823"/>
      <c r="H4660" s="823"/>
      <c r="I4660" s="823"/>
      <c r="J4660" s="823"/>
      <c r="K4660" s="823"/>
      <c r="L4660" s="823"/>
    </row>
    <row r="4661" spans="2:12" s="801" customFormat="1">
      <c r="B4661" s="823"/>
      <c r="C4661" s="823"/>
      <c r="D4661" s="823"/>
      <c r="E4661" s="823"/>
      <c r="F4661" s="823"/>
      <c r="G4661" s="823"/>
      <c r="H4661" s="823"/>
      <c r="I4661" s="823"/>
      <c r="J4661" s="823"/>
      <c r="K4661" s="823"/>
      <c r="L4661" s="823"/>
    </row>
    <row r="4662" spans="2:12" s="801" customFormat="1">
      <c r="B4662" s="823"/>
      <c r="C4662" s="823"/>
      <c r="D4662" s="823"/>
      <c r="E4662" s="823"/>
      <c r="F4662" s="823"/>
      <c r="G4662" s="823"/>
      <c r="H4662" s="823"/>
      <c r="I4662" s="823"/>
      <c r="J4662" s="823"/>
      <c r="K4662" s="823"/>
      <c r="L4662" s="823"/>
    </row>
    <row r="4663" spans="2:12" s="801" customFormat="1">
      <c r="B4663" s="823"/>
      <c r="C4663" s="823"/>
      <c r="D4663" s="823"/>
      <c r="E4663" s="823"/>
      <c r="F4663" s="823"/>
      <c r="G4663" s="823"/>
      <c r="H4663" s="823"/>
      <c r="I4663" s="823"/>
      <c r="J4663" s="823"/>
      <c r="K4663" s="823"/>
      <c r="L4663" s="823"/>
    </row>
    <row r="4664" spans="2:12" s="801" customFormat="1">
      <c r="B4664" s="823"/>
      <c r="C4664" s="823"/>
      <c r="D4664" s="823"/>
      <c r="E4664" s="823"/>
      <c r="F4664" s="823"/>
      <c r="G4664" s="823"/>
      <c r="H4664" s="823"/>
      <c r="I4664" s="823"/>
      <c r="J4664" s="823"/>
      <c r="K4664" s="823"/>
      <c r="L4664" s="823"/>
    </row>
    <row r="4665" spans="2:12" s="801" customFormat="1">
      <c r="B4665" s="823"/>
      <c r="C4665" s="823"/>
      <c r="D4665" s="823"/>
      <c r="E4665" s="823"/>
      <c r="F4665" s="823"/>
      <c r="G4665" s="823"/>
      <c r="H4665" s="823"/>
      <c r="I4665" s="823"/>
      <c r="J4665" s="823"/>
      <c r="K4665" s="823"/>
      <c r="L4665" s="823"/>
    </row>
    <row r="4666" spans="2:12" s="801" customFormat="1">
      <c r="B4666" s="823"/>
      <c r="C4666" s="823"/>
      <c r="D4666" s="823"/>
      <c r="E4666" s="823"/>
      <c r="F4666" s="823"/>
      <c r="G4666" s="823"/>
      <c r="H4666" s="823"/>
      <c r="I4666" s="823"/>
      <c r="J4666" s="823"/>
      <c r="K4666" s="823"/>
      <c r="L4666" s="823"/>
    </row>
    <row r="4667" spans="2:12" s="801" customFormat="1">
      <c r="B4667" s="823"/>
      <c r="C4667" s="823"/>
      <c r="D4667" s="823"/>
      <c r="E4667" s="823"/>
      <c r="F4667" s="823"/>
      <c r="G4667" s="823"/>
      <c r="H4667" s="823"/>
      <c r="I4667" s="823"/>
      <c r="J4667" s="823"/>
      <c r="K4667" s="823"/>
      <c r="L4667" s="823"/>
    </row>
    <row r="4668" spans="2:12" s="801" customFormat="1">
      <c r="B4668" s="823"/>
      <c r="C4668" s="823"/>
      <c r="D4668" s="823"/>
      <c r="E4668" s="823"/>
      <c r="F4668" s="823"/>
      <c r="G4668" s="823"/>
      <c r="H4668" s="823"/>
      <c r="I4668" s="823"/>
      <c r="J4668" s="823"/>
      <c r="K4668" s="823"/>
      <c r="L4668" s="823"/>
    </row>
    <row r="4669" spans="2:12" s="801" customFormat="1">
      <c r="B4669" s="823"/>
      <c r="C4669" s="823"/>
      <c r="D4669" s="823"/>
      <c r="E4669" s="823"/>
      <c r="F4669" s="823"/>
      <c r="G4669" s="823"/>
      <c r="H4669" s="823"/>
      <c r="I4669" s="823"/>
      <c r="J4669" s="823"/>
      <c r="K4669" s="823"/>
      <c r="L4669" s="823"/>
    </row>
    <row r="4670" spans="2:12" s="801" customFormat="1">
      <c r="B4670" s="823"/>
      <c r="C4670" s="823"/>
      <c r="D4670" s="823"/>
      <c r="E4670" s="823"/>
      <c r="F4670" s="823"/>
      <c r="G4670" s="823"/>
      <c r="H4670" s="823"/>
      <c r="I4670" s="823"/>
      <c r="J4670" s="823"/>
      <c r="K4670" s="823"/>
      <c r="L4670" s="823"/>
    </row>
    <row r="4671" spans="2:12" s="801" customFormat="1">
      <c r="B4671" s="823"/>
      <c r="C4671" s="823"/>
      <c r="D4671" s="823"/>
      <c r="E4671" s="823"/>
      <c r="F4671" s="823"/>
      <c r="G4671" s="823"/>
      <c r="H4671" s="823"/>
      <c r="I4671" s="823"/>
      <c r="J4671" s="823"/>
      <c r="K4671" s="823"/>
      <c r="L4671" s="823"/>
    </row>
    <row r="4672" spans="2:12" s="801" customFormat="1">
      <c r="B4672" s="823"/>
      <c r="C4672" s="823"/>
      <c r="D4672" s="823"/>
      <c r="E4672" s="823"/>
      <c r="F4672" s="823"/>
      <c r="G4672" s="823"/>
      <c r="H4672" s="823"/>
      <c r="I4672" s="823"/>
      <c r="J4672" s="823"/>
      <c r="K4672" s="823"/>
      <c r="L4672" s="823"/>
    </row>
    <row r="4673" spans="2:12" s="801" customFormat="1">
      <c r="B4673" s="823"/>
      <c r="C4673" s="823"/>
      <c r="D4673" s="823"/>
      <c r="E4673" s="823"/>
      <c r="F4673" s="823"/>
      <c r="G4673" s="823"/>
      <c r="H4673" s="823"/>
      <c r="I4673" s="823"/>
      <c r="J4673" s="823"/>
      <c r="K4673" s="823"/>
      <c r="L4673" s="823"/>
    </row>
    <row r="4674" spans="2:12" s="801" customFormat="1">
      <c r="B4674" s="823"/>
      <c r="C4674" s="823"/>
      <c r="D4674" s="823"/>
      <c r="E4674" s="823"/>
      <c r="F4674" s="823"/>
      <c r="G4674" s="823"/>
      <c r="H4674" s="823"/>
      <c r="I4674" s="823"/>
      <c r="J4674" s="823"/>
      <c r="K4674" s="823"/>
      <c r="L4674" s="823"/>
    </row>
    <row r="4675" spans="2:12" s="801" customFormat="1">
      <c r="B4675" s="823"/>
      <c r="C4675" s="823"/>
      <c r="D4675" s="823"/>
      <c r="E4675" s="823"/>
      <c r="F4675" s="823"/>
      <c r="G4675" s="823"/>
      <c r="H4675" s="823"/>
      <c r="I4675" s="823"/>
      <c r="J4675" s="823"/>
      <c r="K4675" s="823"/>
      <c r="L4675" s="823"/>
    </row>
    <row r="4676" spans="2:12" s="801" customFormat="1">
      <c r="B4676" s="823"/>
      <c r="C4676" s="823"/>
      <c r="D4676" s="823"/>
      <c r="E4676" s="823"/>
      <c r="F4676" s="823"/>
      <c r="G4676" s="823"/>
      <c r="H4676" s="823"/>
      <c r="I4676" s="823"/>
      <c r="J4676" s="823"/>
      <c r="K4676" s="823"/>
      <c r="L4676" s="823"/>
    </row>
    <row r="4677" spans="2:12" s="801" customFormat="1">
      <c r="B4677" s="823"/>
      <c r="C4677" s="823"/>
      <c r="D4677" s="823"/>
      <c r="E4677" s="823"/>
      <c r="F4677" s="823"/>
      <c r="G4677" s="823"/>
      <c r="H4677" s="823"/>
      <c r="I4677" s="823"/>
      <c r="J4677" s="823"/>
      <c r="K4677" s="823"/>
      <c r="L4677" s="823"/>
    </row>
    <row r="4678" spans="2:12" s="801" customFormat="1">
      <c r="B4678" s="823"/>
      <c r="C4678" s="823"/>
      <c r="D4678" s="823"/>
      <c r="E4678" s="823"/>
      <c r="F4678" s="823"/>
      <c r="G4678" s="823"/>
      <c r="H4678" s="823"/>
      <c r="I4678" s="823"/>
      <c r="J4678" s="823"/>
      <c r="K4678" s="823"/>
      <c r="L4678" s="823"/>
    </row>
    <row r="4679" spans="2:12" s="801" customFormat="1">
      <c r="B4679" s="823"/>
      <c r="C4679" s="823"/>
      <c r="D4679" s="823"/>
      <c r="E4679" s="823"/>
      <c r="F4679" s="823"/>
      <c r="G4679" s="823"/>
      <c r="H4679" s="823"/>
      <c r="I4679" s="823"/>
      <c r="J4679" s="823"/>
      <c r="K4679" s="823"/>
      <c r="L4679" s="823"/>
    </row>
    <row r="4680" spans="2:12" s="801" customFormat="1">
      <c r="B4680" s="823"/>
      <c r="C4680" s="823"/>
      <c r="D4680" s="823"/>
      <c r="E4680" s="823"/>
      <c r="F4680" s="823"/>
      <c r="G4680" s="823"/>
      <c r="H4680" s="823"/>
      <c r="I4680" s="823"/>
      <c r="J4680" s="823"/>
      <c r="K4680" s="823"/>
      <c r="L4680" s="823"/>
    </row>
    <row r="4681" spans="2:12" s="801" customFormat="1">
      <c r="B4681" s="823"/>
      <c r="C4681" s="823"/>
      <c r="D4681" s="823"/>
      <c r="E4681" s="823"/>
      <c r="F4681" s="823"/>
      <c r="G4681" s="823"/>
      <c r="H4681" s="823"/>
      <c r="I4681" s="823"/>
      <c r="J4681" s="823"/>
      <c r="K4681" s="823"/>
      <c r="L4681" s="823"/>
    </row>
    <row r="4682" spans="2:12" s="801" customFormat="1">
      <c r="B4682" s="823"/>
      <c r="C4682" s="823"/>
      <c r="D4682" s="823"/>
      <c r="E4682" s="823"/>
      <c r="F4682" s="823"/>
      <c r="G4682" s="823"/>
      <c r="H4682" s="823"/>
      <c r="I4682" s="823"/>
      <c r="J4682" s="823"/>
      <c r="K4682" s="823"/>
      <c r="L4682" s="823"/>
    </row>
    <row r="4683" spans="2:12" s="801" customFormat="1">
      <c r="B4683" s="823"/>
      <c r="C4683" s="823"/>
      <c r="D4683" s="823"/>
      <c r="E4683" s="823"/>
      <c r="F4683" s="823"/>
      <c r="G4683" s="823"/>
      <c r="H4683" s="823"/>
      <c r="I4683" s="823"/>
      <c r="J4683" s="823"/>
      <c r="K4683" s="823"/>
      <c r="L4683" s="823"/>
    </row>
    <row r="4684" spans="2:12" s="801" customFormat="1">
      <c r="B4684" s="823"/>
      <c r="C4684" s="823"/>
      <c r="D4684" s="823"/>
      <c r="E4684" s="823"/>
      <c r="F4684" s="823"/>
      <c r="G4684" s="823"/>
      <c r="H4684" s="823"/>
      <c r="I4684" s="823"/>
      <c r="J4684" s="823"/>
      <c r="K4684" s="823"/>
      <c r="L4684" s="823"/>
    </row>
    <row r="4685" spans="2:12" s="801" customFormat="1">
      <c r="B4685" s="823"/>
      <c r="C4685" s="823"/>
      <c r="D4685" s="823"/>
      <c r="E4685" s="823"/>
      <c r="F4685" s="823"/>
      <c r="G4685" s="823"/>
      <c r="H4685" s="823"/>
      <c r="I4685" s="823"/>
      <c r="J4685" s="823"/>
      <c r="K4685" s="823"/>
      <c r="L4685" s="823"/>
    </row>
    <row r="4686" spans="2:12" s="801" customFormat="1">
      <c r="B4686" s="823"/>
      <c r="C4686" s="823"/>
      <c r="D4686" s="823"/>
      <c r="E4686" s="823"/>
      <c r="F4686" s="823"/>
      <c r="G4686" s="823"/>
      <c r="H4686" s="823"/>
      <c r="I4686" s="823"/>
      <c r="J4686" s="823"/>
      <c r="K4686" s="823"/>
      <c r="L4686" s="823"/>
    </row>
    <row r="4687" spans="2:12" s="801" customFormat="1">
      <c r="B4687" s="823"/>
      <c r="C4687" s="823"/>
      <c r="D4687" s="823"/>
      <c r="E4687" s="823"/>
      <c r="F4687" s="823"/>
      <c r="G4687" s="823"/>
      <c r="H4687" s="823"/>
      <c r="I4687" s="823"/>
      <c r="J4687" s="823"/>
      <c r="K4687" s="823"/>
      <c r="L4687" s="823"/>
    </row>
    <row r="4688" spans="2:12" s="801" customFormat="1">
      <c r="B4688" s="823"/>
      <c r="C4688" s="823"/>
      <c r="D4688" s="823"/>
      <c r="E4688" s="823"/>
      <c r="F4688" s="823"/>
      <c r="G4688" s="823"/>
      <c r="H4688" s="823"/>
      <c r="I4688" s="823"/>
      <c r="J4688" s="823"/>
      <c r="K4688" s="823"/>
      <c r="L4688" s="823"/>
    </row>
    <row r="4689" spans="2:12" s="801" customFormat="1">
      <c r="B4689" s="823"/>
      <c r="C4689" s="823"/>
      <c r="D4689" s="823"/>
      <c r="E4689" s="823"/>
      <c r="F4689" s="823"/>
      <c r="G4689" s="823"/>
      <c r="H4689" s="823"/>
      <c r="I4689" s="823"/>
      <c r="J4689" s="823"/>
      <c r="K4689" s="823"/>
      <c r="L4689" s="823"/>
    </row>
    <row r="4690" spans="2:12" s="801" customFormat="1">
      <c r="B4690" s="823"/>
      <c r="C4690" s="823"/>
      <c r="D4690" s="823"/>
      <c r="E4690" s="823"/>
      <c r="F4690" s="823"/>
      <c r="G4690" s="823"/>
      <c r="H4690" s="823"/>
      <c r="I4690" s="823"/>
      <c r="J4690" s="823"/>
      <c r="K4690" s="823"/>
      <c r="L4690" s="823"/>
    </row>
    <row r="4691" spans="2:12" s="801" customFormat="1">
      <c r="B4691" s="823"/>
      <c r="C4691" s="823"/>
      <c r="D4691" s="823"/>
      <c r="E4691" s="823"/>
      <c r="F4691" s="823"/>
      <c r="G4691" s="823"/>
      <c r="H4691" s="823"/>
      <c r="I4691" s="823"/>
      <c r="J4691" s="823"/>
      <c r="K4691" s="823"/>
      <c r="L4691" s="823"/>
    </row>
    <row r="4692" spans="2:12" s="801" customFormat="1">
      <c r="B4692" s="823"/>
      <c r="C4692" s="823"/>
      <c r="D4692" s="823"/>
      <c r="E4692" s="823"/>
      <c r="F4692" s="823"/>
      <c r="G4692" s="823"/>
      <c r="H4692" s="823"/>
      <c r="I4692" s="823"/>
      <c r="J4692" s="823"/>
      <c r="K4692" s="823"/>
      <c r="L4692" s="823"/>
    </row>
    <row r="4693" spans="2:12" s="801" customFormat="1">
      <c r="B4693" s="823"/>
      <c r="C4693" s="823"/>
      <c r="D4693" s="823"/>
      <c r="E4693" s="823"/>
      <c r="F4693" s="823"/>
      <c r="G4693" s="823"/>
      <c r="H4693" s="823"/>
      <c r="I4693" s="823"/>
      <c r="J4693" s="823"/>
      <c r="K4693" s="823"/>
      <c r="L4693" s="823"/>
    </row>
    <row r="4694" spans="2:12" s="801" customFormat="1">
      <c r="B4694" s="823"/>
      <c r="C4694" s="823"/>
      <c r="D4694" s="823"/>
      <c r="E4694" s="823"/>
      <c r="F4694" s="823"/>
      <c r="G4694" s="823"/>
      <c r="H4694" s="823"/>
      <c r="I4694" s="823"/>
      <c r="J4694" s="823"/>
      <c r="K4694" s="823"/>
      <c r="L4694" s="823"/>
    </row>
    <row r="4695" spans="2:12" s="801" customFormat="1">
      <c r="B4695" s="823"/>
      <c r="C4695" s="823"/>
      <c r="D4695" s="823"/>
      <c r="E4695" s="823"/>
      <c r="F4695" s="823"/>
      <c r="G4695" s="823"/>
      <c r="H4695" s="823"/>
      <c r="I4695" s="823"/>
      <c r="J4695" s="823"/>
      <c r="K4695" s="823"/>
      <c r="L4695" s="823"/>
    </row>
    <row r="4696" spans="2:12" s="801" customFormat="1">
      <c r="B4696" s="823"/>
      <c r="C4696" s="823"/>
      <c r="D4696" s="823"/>
      <c r="E4696" s="823"/>
      <c r="F4696" s="823"/>
      <c r="G4696" s="823"/>
      <c r="H4696" s="823"/>
      <c r="I4696" s="823"/>
      <c r="J4696" s="823"/>
      <c r="K4696" s="823"/>
      <c r="L4696" s="823"/>
    </row>
    <row r="4697" spans="2:12" s="801" customFormat="1">
      <c r="B4697" s="823"/>
      <c r="C4697" s="823"/>
      <c r="D4697" s="823"/>
      <c r="E4697" s="823"/>
      <c r="F4697" s="823"/>
      <c r="G4697" s="823"/>
      <c r="H4697" s="823"/>
      <c r="I4697" s="823"/>
      <c r="J4697" s="823"/>
      <c r="K4697" s="823"/>
      <c r="L4697" s="823"/>
    </row>
    <row r="4698" spans="2:12" s="801" customFormat="1">
      <c r="B4698" s="823"/>
      <c r="C4698" s="823"/>
      <c r="D4698" s="823"/>
      <c r="E4698" s="823"/>
      <c r="F4698" s="823"/>
      <c r="G4698" s="823"/>
      <c r="H4698" s="823"/>
      <c r="I4698" s="823"/>
      <c r="J4698" s="823"/>
      <c r="K4698" s="823"/>
      <c r="L4698" s="823"/>
    </row>
    <row r="4699" spans="2:12" s="801" customFormat="1">
      <c r="B4699" s="823"/>
      <c r="C4699" s="823"/>
      <c r="D4699" s="823"/>
      <c r="E4699" s="823"/>
      <c r="F4699" s="823"/>
      <c r="G4699" s="823"/>
      <c r="H4699" s="823"/>
      <c r="I4699" s="823"/>
      <c r="J4699" s="823"/>
      <c r="K4699" s="823"/>
      <c r="L4699" s="823"/>
    </row>
    <row r="4700" spans="2:12" s="801" customFormat="1">
      <c r="B4700" s="823"/>
      <c r="C4700" s="823"/>
      <c r="D4700" s="823"/>
      <c r="E4700" s="823"/>
      <c r="F4700" s="823"/>
      <c r="G4700" s="823"/>
      <c r="H4700" s="823"/>
      <c r="I4700" s="823"/>
      <c r="J4700" s="823"/>
      <c r="K4700" s="823"/>
      <c r="L4700" s="823"/>
    </row>
    <row r="4701" spans="2:12" s="801" customFormat="1">
      <c r="B4701" s="823"/>
      <c r="C4701" s="823"/>
      <c r="D4701" s="823"/>
      <c r="E4701" s="823"/>
      <c r="F4701" s="823"/>
      <c r="G4701" s="823"/>
      <c r="H4701" s="823"/>
      <c r="I4701" s="823"/>
      <c r="J4701" s="823"/>
      <c r="K4701" s="823"/>
      <c r="L4701" s="823"/>
    </row>
    <row r="4702" spans="2:12" s="801" customFormat="1">
      <c r="B4702" s="823"/>
      <c r="C4702" s="823"/>
      <c r="D4702" s="823"/>
      <c r="E4702" s="823"/>
      <c r="F4702" s="823"/>
      <c r="G4702" s="823"/>
      <c r="H4702" s="823"/>
      <c r="I4702" s="823"/>
      <c r="J4702" s="823"/>
      <c r="K4702" s="823"/>
      <c r="L4702" s="823"/>
    </row>
    <row r="4703" spans="2:12" s="801" customFormat="1">
      <c r="B4703" s="823"/>
      <c r="C4703" s="823"/>
      <c r="D4703" s="823"/>
      <c r="E4703" s="823"/>
      <c r="F4703" s="823"/>
      <c r="G4703" s="823"/>
      <c r="H4703" s="823"/>
      <c r="I4703" s="823"/>
      <c r="J4703" s="823"/>
      <c r="K4703" s="823"/>
      <c r="L4703" s="823"/>
    </row>
    <row r="4704" spans="2:12" s="801" customFormat="1">
      <c r="B4704" s="823"/>
      <c r="C4704" s="823"/>
      <c r="D4704" s="823"/>
      <c r="E4704" s="823"/>
      <c r="F4704" s="823"/>
      <c r="G4704" s="823"/>
      <c r="H4704" s="823"/>
      <c r="I4704" s="823"/>
      <c r="J4704" s="823"/>
      <c r="K4704" s="823"/>
      <c r="L4704" s="823"/>
    </row>
    <row r="4705" spans="2:12" s="801" customFormat="1">
      <c r="B4705" s="823"/>
      <c r="C4705" s="823"/>
      <c r="D4705" s="823"/>
      <c r="E4705" s="823"/>
      <c r="F4705" s="823"/>
      <c r="G4705" s="823"/>
      <c r="H4705" s="823"/>
      <c r="I4705" s="823"/>
      <c r="J4705" s="823"/>
      <c r="K4705" s="823"/>
      <c r="L4705" s="823"/>
    </row>
    <row r="4706" spans="2:12" s="801" customFormat="1">
      <c r="B4706" s="823"/>
      <c r="C4706" s="823"/>
      <c r="D4706" s="823"/>
      <c r="E4706" s="823"/>
      <c r="F4706" s="823"/>
      <c r="G4706" s="823"/>
      <c r="H4706" s="823"/>
      <c r="I4706" s="823"/>
      <c r="J4706" s="823"/>
      <c r="K4706" s="823"/>
      <c r="L4706" s="823"/>
    </row>
    <row r="4707" spans="2:12" s="801" customFormat="1">
      <c r="B4707" s="823"/>
      <c r="C4707" s="823"/>
      <c r="D4707" s="823"/>
      <c r="E4707" s="823"/>
      <c r="F4707" s="823"/>
      <c r="G4707" s="823"/>
      <c r="H4707" s="823"/>
      <c r="I4707" s="823"/>
      <c r="J4707" s="823"/>
      <c r="K4707" s="823"/>
      <c r="L4707" s="823"/>
    </row>
    <row r="4708" spans="2:12" s="801" customFormat="1">
      <c r="B4708" s="823"/>
      <c r="C4708" s="823"/>
      <c r="D4708" s="823"/>
      <c r="E4708" s="823"/>
      <c r="F4708" s="823"/>
      <c r="G4708" s="823"/>
      <c r="H4708" s="823"/>
      <c r="I4708" s="823"/>
      <c r="J4708" s="823"/>
      <c r="K4708" s="823"/>
      <c r="L4708" s="823"/>
    </row>
    <row r="4709" spans="2:12" s="801" customFormat="1">
      <c r="B4709" s="823"/>
      <c r="C4709" s="823"/>
      <c r="D4709" s="823"/>
      <c r="E4709" s="823"/>
      <c r="F4709" s="823"/>
      <c r="G4709" s="823"/>
      <c r="H4709" s="823"/>
      <c r="I4709" s="823"/>
      <c r="J4709" s="823"/>
      <c r="K4709" s="823"/>
      <c r="L4709" s="823"/>
    </row>
    <row r="4710" spans="2:12" s="801" customFormat="1">
      <c r="B4710" s="823"/>
      <c r="C4710" s="823"/>
      <c r="D4710" s="823"/>
      <c r="E4710" s="823"/>
      <c r="F4710" s="823"/>
      <c r="G4710" s="823"/>
      <c r="H4710" s="823"/>
      <c r="I4710" s="823"/>
      <c r="J4710" s="823"/>
      <c r="K4710" s="823"/>
      <c r="L4710" s="823"/>
    </row>
    <row r="4711" spans="2:12" s="801" customFormat="1">
      <c r="B4711" s="823"/>
      <c r="C4711" s="823"/>
      <c r="D4711" s="823"/>
      <c r="E4711" s="823"/>
      <c r="F4711" s="823"/>
      <c r="G4711" s="823"/>
      <c r="H4711" s="823"/>
      <c r="I4711" s="823"/>
      <c r="J4711" s="823"/>
      <c r="K4711" s="823"/>
      <c r="L4711" s="823"/>
    </row>
    <row r="4712" spans="2:12" s="801" customFormat="1">
      <c r="B4712" s="823"/>
      <c r="C4712" s="823"/>
      <c r="D4712" s="823"/>
      <c r="E4712" s="823"/>
      <c r="F4712" s="823"/>
      <c r="G4712" s="823"/>
      <c r="H4712" s="823"/>
      <c r="I4712" s="823"/>
      <c r="J4712" s="823"/>
      <c r="K4712" s="823"/>
      <c r="L4712" s="823"/>
    </row>
    <row r="4713" spans="2:12" s="801" customFormat="1">
      <c r="B4713" s="823"/>
      <c r="C4713" s="823"/>
      <c r="D4713" s="823"/>
      <c r="E4713" s="823"/>
      <c r="F4713" s="823"/>
      <c r="G4713" s="823"/>
      <c r="H4713" s="823"/>
      <c r="I4713" s="823"/>
      <c r="J4713" s="823"/>
      <c r="K4713" s="823"/>
      <c r="L4713" s="823"/>
    </row>
    <row r="4714" spans="2:12" s="801" customFormat="1">
      <c r="B4714" s="823"/>
      <c r="C4714" s="823"/>
      <c r="D4714" s="823"/>
      <c r="E4714" s="823"/>
      <c r="F4714" s="823"/>
      <c r="G4714" s="823"/>
      <c r="H4714" s="823"/>
      <c r="I4714" s="823"/>
      <c r="J4714" s="823"/>
      <c r="K4714" s="823"/>
      <c r="L4714" s="823"/>
    </row>
    <row r="4715" spans="2:12" s="801" customFormat="1">
      <c r="B4715" s="823"/>
      <c r="C4715" s="823"/>
      <c r="D4715" s="823"/>
      <c r="E4715" s="823"/>
      <c r="F4715" s="823"/>
      <c r="G4715" s="823"/>
      <c r="H4715" s="823"/>
      <c r="I4715" s="823"/>
      <c r="J4715" s="823"/>
      <c r="K4715" s="823"/>
      <c r="L4715" s="823"/>
    </row>
    <row r="4716" spans="2:12" s="801" customFormat="1">
      <c r="B4716" s="823"/>
      <c r="C4716" s="823"/>
      <c r="D4716" s="823"/>
      <c r="E4716" s="823"/>
      <c r="F4716" s="823"/>
      <c r="G4716" s="823"/>
      <c r="H4716" s="823"/>
      <c r="I4716" s="823"/>
      <c r="J4716" s="823"/>
      <c r="K4716" s="823"/>
      <c r="L4716" s="823"/>
    </row>
    <row r="4717" spans="2:12" s="801" customFormat="1">
      <c r="B4717" s="823"/>
      <c r="C4717" s="823"/>
      <c r="D4717" s="823"/>
      <c r="E4717" s="823"/>
      <c r="F4717" s="823"/>
      <c r="G4717" s="823"/>
      <c r="H4717" s="823"/>
      <c r="I4717" s="823"/>
      <c r="J4717" s="823"/>
      <c r="K4717" s="823"/>
      <c r="L4717" s="823"/>
    </row>
    <row r="4718" spans="2:12" s="801" customFormat="1">
      <c r="B4718" s="823"/>
      <c r="C4718" s="823"/>
      <c r="D4718" s="823"/>
      <c r="E4718" s="823"/>
      <c r="F4718" s="823"/>
      <c r="G4718" s="823"/>
      <c r="H4718" s="823"/>
      <c r="I4718" s="823"/>
      <c r="J4718" s="823"/>
      <c r="K4718" s="823"/>
      <c r="L4718" s="823"/>
    </row>
    <row r="4719" spans="2:12" s="801" customFormat="1">
      <c r="B4719" s="823"/>
      <c r="C4719" s="823"/>
      <c r="D4719" s="823"/>
      <c r="E4719" s="823"/>
      <c r="F4719" s="823"/>
      <c r="G4719" s="823"/>
      <c r="H4719" s="823"/>
      <c r="I4719" s="823"/>
      <c r="J4719" s="823"/>
      <c r="K4719" s="823"/>
      <c r="L4719" s="823"/>
    </row>
    <row r="4720" spans="2:12" s="801" customFormat="1">
      <c r="B4720" s="823"/>
      <c r="C4720" s="823"/>
      <c r="D4720" s="823"/>
      <c r="E4720" s="823"/>
      <c r="F4720" s="823"/>
      <c r="G4720" s="823"/>
      <c r="H4720" s="823"/>
      <c r="I4720" s="823"/>
      <c r="J4720" s="823"/>
      <c r="K4720" s="823"/>
      <c r="L4720" s="823"/>
    </row>
    <row r="4721" spans="2:12" s="801" customFormat="1">
      <c r="B4721" s="823"/>
      <c r="C4721" s="823"/>
      <c r="D4721" s="823"/>
      <c r="E4721" s="823"/>
      <c r="F4721" s="823"/>
      <c r="G4721" s="823"/>
      <c r="H4721" s="823"/>
      <c r="I4721" s="823"/>
      <c r="J4721" s="823"/>
      <c r="K4721" s="823"/>
      <c r="L4721" s="823"/>
    </row>
    <row r="4722" spans="2:12" s="801" customFormat="1">
      <c r="B4722" s="823"/>
      <c r="C4722" s="823"/>
      <c r="D4722" s="823"/>
      <c r="E4722" s="823"/>
      <c r="F4722" s="823"/>
      <c r="G4722" s="823"/>
      <c r="H4722" s="823"/>
      <c r="I4722" s="823"/>
      <c r="J4722" s="823"/>
      <c r="K4722" s="823"/>
      <c r="L4722" s="823"/>
    </row>
    <row r="4723" spans="2:12" s="801" customFormat="1">
      <c r="B4723" s="823"/>
      <c r="C4723" s="823"/>
      <c r="D4723" s="823"/>
      <c r="E4723" s="823"/>
      <c r="F4723" s="823"/>
      <c r="G4723" s="823"/>
      <c r="H4723" s="823"/>
      <c r="I4723" s="823"/>
      <c r="J4723" s="823"/>
      <c r="K4723" s="823"/>
      <c r="L4723" s="823"/>
    </row>
    <row r="4724" spans="2:12" s="801" customFormat="1">
      <c r="B4724" s="823"/>
      <c r="C4724" s="823"/>
      <c r="D4724" s="823"/>
      <c r="E4724" s="823"/>
      <c r="F4724" s="823"/>
      <c r="G4724" s="823"/>
      <c r="H4724" s="823"/>
      <c r="I4724" s="823"/>
      <c r="J4724" s="823"/>
      <c r="K4724" s="823"/>
      <c r="L4724" s="823"/>
    </row>
    <row r="4725" spans="2:12" s="801" customFormat="1">
      <c r="B4725" s="823"/>
      <c r="C4725" s="823"/>
      <c r="D4725" s="823"/>
      <c r="E4725" s="823"/>
      <c r="F4725" s="823"/>
      <c r="G4725" s="823"/>
      <c r="H4725" s="823"/>
      <c r="I4725" s="823"/>
      <c r="J4725" s="823"/>
      <c r="K4725" s="823"/>
      <c r="L4725" s="823"/>
    </row>
    <row r="4726" spans="2:12" s="801" customFormat="1">
      <c r="B4726" s="823"/>
      <c r="C4726" s="823"/>
      <c r="D4726" s="823"/>
      <c r="E4726" s="823"/>
      <c r="F4726" s="823"/>
      <c r="G4726" s="823"/>
      <c r="H4726" s="823"/>
      <c r="I4726" s="823"/>
      <c r="J4726" s="823"/>
      <c r="K4726" s="823"/>
      <c r="L4726" s="823"/>
    </row>
    <row r="4727" spans="2:12" s="801" customFormat="1">
      <c r="B4727" s="823"/>
      <c r="C4727" s="823"/>
      <c r="D4727" s="823"/>
      <c r="E4727" s="823"/>
      <c r="F4727" s="823"/>
      <c r="G4727" s="823"/>
      <c r="H4727" s="823"/>
      <c r="I4727" s="823"/>
      <c r="J4727" s="823"/>
      <c r="K4727" s="823"/>
      <c r="L4727" s="823"/>
    </row>
    <row r="4728" spans="2:12" s="801" customFormat="1">
      <c r="B4728" s="823"/>
      <c r="C4728" s="823"/>
      <c r="D4728" s="823"/>
      <c r="E4728" s="823"/>
      <c r="F4728" s="823"/>
      <c r="G4728" s="823"/>
      <c r="H4728" s="823"/>
      <c r="I4728" s="823"/>
      <c r="J4728" s="823"/>
      <c r="K4728" s="823"/>
      <c r="L4728" s="823"/>
    </row>
    <row r="4729" spans="2:12" s="801" customFormat="1">
      <c r="B4729" s="823"/>
      <c r="C4729" s="823"/>
      <c r="D4729" s="823"/>
      <c r="E4729" s="823"/>
      <c r="F4729" s="823"/>
      <c r="G4729" s="823"/>
      <c r="H4729" s="823"/>
      <c r="I4729" s="823"/>
      <c r="J4729" s="823"/>
      <c r="K4729" s="823"/>
      <c r="L4729" s="823"/>
    </row>
    <row r="4730" spans="2:12" s="801" customFormat="1">
      <c r="B4730" s="823"/>
      <c r="C4730" s="823"/>
      <c r="D4730" s="823"/>
      <c r="E4730" s="823"/>
      <c r="F4730" s="823"/>
      <c r="G4730" s="823"/>
      <c r="H4730" s="823"/>
      <c r="I4730" s="823"/>
      <c r="J4730" s="823"/>
      <c r="K4730" s="823"/>
      <c r="L4730" s="823"/>
    </row>
    <row r="4731" spans="2:12" s="801" customFormat="1">
      <c r="B4731" s="823"/>
      <c r="C4731" s="823"/>
      <c r="D4731" s="823"/>
      <c r="E4731" s="823"/>
      <c r="F4731" s="823"/>
      <c r="G4731" s="823"/>
      <c r="H4731" s="823"/>
      <c r="I4731" s="823"/>
      <c r="J4731" s="823"/>
      <c r="K4731" s="823"/>
      <c r="L4731" s="823"/>
    </row>
    <row r="4732" spans="2:12" s="801" customFormat="1">
      <c r="B4732" s="823"/>
      <c r="C4732" s="823"/>
      <c r="D4732" s="823"/>
      <c r="E4732" s="823"/>
      <c r="F4732" s="823"/>
      <c r="G4732" s="823"/>
      <c r="H4732" s="823"/>
      <c r="I4732" s="823"/>
      <c r="J4732" s="823"/>
      <c r="K4732" s="823"/>
      <c r="L4732" s="823"/>
    </row>
    <row r="4733" spans="2:12" s="801" customFormat="1">
      <c r="B4733" s="823"/>
      <c r="C4733" s="823"/>
      <c r="D4733" s="823"/>
      <c r="E4733" s="823"/>
      <c r="F4733" s="823"/>
      <c r="G4733" s="823"/>
      <c r="H4733" s="823"/>
      <c r="I4733" s="823"/>
      <c r="J4733" s="823"/>
      <c r="K4733" s="823"/>
      <c r="L4733" s="823"/>
    </row>
    <row r="4734" spans="2:12" s="801" customFormat="1">
      <c r="B4734" s="823"/>
      <c r="C4734" s="823"/>
      <c r="D4734" s="823"/>
      <c r="E4734" s="823"/>
      <c r="F4734" s="823"/>
      <c r="G4734" s="823"/>
      <c r="H4734" s="823"/>
      <c r="I4734" s="823"/>
      <c r="J4734" s="823"/>
      <c r="K4734" s="823"/>
      <c r="L4734" s="823"/>
    </row>
    <row r="4735" spans="2:12" s="801" customFormat="1">
      <c r="B4735" s="823"/>
      <c r="C4735" s="823"/>
      <c r="D4735" s="823"/>
      <c r="E4735" s="823"/>
      <c r="F4735" s="823"/>
      <c r="G4735" s="823"/>
      <c r="H4735" s="823"/>
      <c r="I4735" s="823"/>
      <c r="J4735" s="823"/>
      <c r="K4735" s="823"/>
      <c r="L4735" s="823"/>
    </row>
    <row r="4736" spans="2:12" s="801" customFormat="1">
      <c r="B4736" s="823"/>
      <c r="C4736" s="823"/>
      <c r="D4736" s="823"/>
      <c r="E4736" s="823"/>
      <c r="F4736" s="823"/>
      <c r="G4736" s="823"/>
      <c r="H4736" s="823"/>
      <c r="I4736" s="823"/>
      <c r="J4736" s="823"/>
      <c r="K4736" s="823"/>
      <c r="L4736" s="823"/>
    </row>
    <row r="4737" spans="2:12" s="801" customFormat="1">
      <c r="B4737" s="823"/>
      <c r="C4737" s="823"/>
      <c r="D4737" s="823"/>
      <c r="E4737" s="823"/>
      <c r="F4737" s="823"/>
      <c r="G4737" s="823"/>
      <c r="H4737" s="823"/>
      <c r="I4737" s="823"/>
      <c r="J4737" s="823"/>
      <c r="K4737" s="823"/>
      <c r="L4737" s="823"/>
    </row>
    <row r="4738" spans="2:12" s="801" customFormat="1">
      <c r="B4738" s="823"/>
      <c r="C4738" s="823"/>
      <c r="D4738" s="823"/>
      <c r="E4738" s="823"/>
      <c r="F4738" s="823"/>
      <c r="G4738" s="823"/>
      <c r="H4738" s="823"/>
      <c r="I4738" s="823"/>
      <c r="J4738" s="823"/>
      <c r="K4738" s="823"/>
      <c r="L4738" s="823"/>
    </row>
    <row r="4739" spans="2:12" s="801" customFormat="1">
      <c r="B4739" s="823"/>
      <c r="C4739" s="823"/>
      <c r="D4739" s="823"/>
      <c r="E4739" s="823"/>
      <c r="F4739" s="823"/>
      <c r="G4739" s="823"/>
      <c r="H4739" s="823"/>
      <c r="I4739" s="823"/>
      <c r="J4739" s="823"/>
      <c r="K4739" s="823"/>
      <c r="L4739" s="823"/>
    </row>
    <row r="4740" spans="2:12" s="801" customFormat="1">
      <c r="B4740" s="823"/>
      <c r="C4740" s="823"/>
      <c r="D4740" s="823"/>
      <c r="E4740" s="823"/>
      <c r="F4740" s="823"/>
      <c r="G4740" s="823"/>
      <c r="H4740" s="823"/>
      <c r="I4740" s="823"/>
      <c r="J4740" s="823"/>
      <c r="K4740" s="823"/>
      <c r="L4740" s="823"/>
    </row>
    <row r="4741" spans="2:12" s="801" customFormat="1">
      <c r="B4741" s="823"/>
      <c r="C4741" s="823"/>
      <c r="D4741" s="823"/>
      <c r="E4741" s="823"/>
      <c r="F4741" s="823"/>
      <c r="G4741" s="823"/>
      <c r="H4741" s="823"/>
      <c r="I4741" s="823"/>
      <c r="J4741" s="823"/>
      <c r="K4741" s="823"/>
      <c r="L4741" s="823"/>
    </row>
    <row r="4742" spans="2:12" s="801" customFormat="1">
      <c r="B4742" s="823"/>
      <c r="C4742" s="823"/>
      <c r="D4742" s="823"/>
      <c r="E4742" s="823"/>
      <c r="F4742" s="823"/>
      <c r="G4742" s="823"/>
      <c r="H4742" s="823"/>
      <c r="I4742" s="823"/>
      <c r="J4742" s="823"/>
      <c r="K4742" s="823"/>
      <c r="L4742" s="823"/>
    </row>
    <row r="4743" spans="2:12" s="801" customFormat="1">
      <c r="B4743" s="823"/>
      <c r="C4743" s="823"/>
      <c r="D4743" s="823"/>
      <c r="E4743" s="823"/>
      <c r="F4743" s="823"/>
      <c r="G4743" s="823"/>
      <c r="H4743" s="823"/>
      <c r="I4743" s="823"/>
      <c r="J4743" s="823"/>
      <c r="K4743" s="823"/>
      <c r="L4743" s="823"/>
    </row>
    <row r="4744" spans="2:12" s="801" customFormat="1">
      <c r="B4744" s="823"/>
      <c r="C4744" s="823"/>
      <c r="D4744" s="823"/>
      <c r="E4744" s="823"/>
      <c r="F4744" s="823"/>
      <c r="G4744" s="823"/>
      <c r="H4744" s="823"/>
      <c r="I4744" s="823"/>
      <c r="J4744" s="823"/>
      <c r="K4744" s="823"/>
      <c r="L4744" s="823"/>
    </row>
    <row r="4745" spans="2:12" s="801" customFormat="1">
      <c r="B4745" s="823"/>
      <c r="C4745" s="823"/>
      <c r="D4745" s="823"/>
      <c r="E4745" s="823"/>
      <c r="F4745" s="823"/>
      <c r="G4745" s="823"/>
      <c r="H4745" s="823"/>
      <c r="I4745" s="823"/>
      <c r="J4745" s="823"/>
      <c r="K4745" s="823"/>
      <c r="L4745" s="823"/>
    </row>
    <row r="4746" spans="2:12" s="801" customFormat="1">
      <c r="B4746" s="823"/>
      <c r="C4746" s="823"/>
      <c r="D4746" s="823"/>
      <c r="E4746" s="823"/>
      <c r="F4746" s="823"/>
      <c r="G4746" s="823"/>
      <c r="H4746" s="823"/>
      <c r="I4746" s="823"/>
      <c r="J4746" s="823"/>
      <c r="K4746" s="823"/>
      <c r="L4746" s="823"/>
    </row>
    <row r="4747" spans="2:12" s="801" customFormat="1">
      <c r="B4747" s="823"/>
      <c r="C4747" s="823"/>
      <c r="D4747" s="823"/>
      <c r="E4747" s="823"/>
      <c r="F4747" s="823"/>
      <c r="G4747" s="823"/>
      <c r="H4747" s="823"/>
      <c r="I4747" s="823"/>
      <c r="J4747" s="823"/>
      <c r="K4747" s="823"/>
      <c r="L4747" s="823"/>
    </row>
    <row r="4748" spans="2:12" s="801" customFormat="1">
      <c r="B4748" s="823"/>
      <c r="C4748" s="823"/>
      <c r="D4748" s="823"/>
      <c r="E4748" s="823"/>
      <c r="F4748" s="823"/>
      <c r="G4748" s="823"/>
      <c r="H4748" s="823"/>
      <c r="I4748" s="823"/>
      <c r="J4748" s="823"/>
      <c r="K4748" s="823"/>
      <c r="L4748" s="823"/>
    </row>
    <row r="4749" spans="2:12" s="801" customFormat="1">
      <c r="B4749" s="823"/>
      <c r="C4749" s="823"/>
      <c r="D4749" s="823"/>
      <c r="E4749" s="823"/>
      <c r="F4749" s="823"/>
      <c r="G4749" s="823"/>
      <c r="H4749" s="823"/>
      <c r="I4749" s="823"/>
      <c r="J4749" s="823"/>
      <c r="K4749" s="823"/>
      <c r="L4749" s="823"/>
    </row>
    <row r="4750" spans="2:12" s="801" customFormat="1">
      <c r="B4750" s="823"/>
      <c r="C4750" s="823"/>
      <c r="D4750" s="823"/>
      <c r="E4750" s="823"/>
      <c r="F4750" s="823"/>
      <c r="G4750" s="823"/>
      <c r="H4750" s="823"/>
      <c r="I4750" s="823"/>
      <c r="J4750" s="823"/>
      <c r="K4750" s="823"/>
      <c r="L4750" s="823"/>
    </row>
    <row r="4751" spans="2:12" s="801" customFormat="1">
      <c r="B4751" s="823"/>
      <c r="C4751" s="823"/>
      <c r="D4751" s="823"/>
      <c r="E4751" s="823"/>
      <c r="F4751" s="823"/>
      <c r="G4751" s="823"/>
      <c r="H4751" s="823"/>
      <c r="I4751" s="823"/>
      <c r="J4751" s="823"/>
      <c r="K4751" s="823"/>
      <c r="L4751" s="823"/>
    </row>
    <row r="4752" spans="2:12" s="801" customFormat="1">
      <c r="B4752" s="823"/>
      <c r="C4752" s="823"/>
      <c r="D4752" s="823"/>
      <c r="E4752" s="823"/>
      <c r="F4752" s="823"/>
      <c r="G4752" s="823"/>
      <c r="H4752" s="823"/>
      <c r="I4752" s="823"/>
      <c r="J4752" s="823"/>
      <c r="K4752" s="823"/>
      <c r="L4752" s="823"/>
    </row>
    <row r="4753" spans="2:12" s="801" customFormat="1">
      <c r="B4753" s="823"/>
      <c r="C4753" s="823"/>
      <c r="D4753" s="823"/>
      <c r="E4753" s="823"/>
      <c r="F4753" s="823"/>
      <c r="G4753" s="823"/>
      <c r="H4753" s="823"/>
      <c r="I4753" s="823"/>
      <c r="J4753" s="823"/>
      <c r="K4753" s="823"/>
      <c r="L4753" s="823"/>
    </row>
    <row r="4754" spans="2:12" s="801" customFormat="1">
      <c r="B4754" s="823"/>
      <c r="C4754" s="823"/>
      <c r="D4754" s="823"/>
      <c r="E4754" s="823"/>
      <c r="F4754" s="823"/>
      <c r="G4754" s="823"/>
      <c r="H4754" s="823"/>
      <c r="I4754" s="823"/>
      <c r="J4754" s="823"/>
      <c r="K4754" s="823"/>
      <c r="L4754" s="823"/>
    </row>
    <row r="4755" spans="2:12" s="801" customFormat="1">
      <c r="B4755" s="823"/>
      <c r="C4755" s="823"/>
      <c r="D4755" s="823"/>
      <c r="E4755" s="823"/>
      <c r="F4755" s="823"/>
      <c r="G4755" s="823"/>
      <c r="H4755" s="823"/>
      <c r="I4755" s="823"/>
      <c r="J4755" s="823"/>
      <c r="K4755" s="823"/>
      <c r="L4755" s="823"/>
    </row>
    <row r="4756" spans="2:12" s="801" customFormat="1">
      <c r="B4756" s="823"/>
      <c r="C4756" s="823"/>
      <c r="D4756" s="823"/>
      <c r="E4756" s="823"/>
      <c r="F4756" s="823"/>
      <c r="G4756" s="823"/>
      <c r="H4756" s="823"/>
      <c r="I4756" s="823"/>
      <c r="J4756" s="823"/>
      <c r="K4756" s="823"/>
      <c r="L4756" s="823"/>
    </row>
    <row r="4757" spans="2:12" s="801" customFormat="1">
      <c r="B4757" s="823"/>
      <c r="C4757" s="823"/>
      <c r="D4757" s="823"/>
      <c r="E4757" s="823"/>
      <c r="F4757" s="823"/>
      <c r="G4757" s="823"/>
      <c r="H4757" s="823"/>
      <c r="I4757" s="823"/>
      <c r="J4757" s="823"/>
      <c r="K4757" s="823"/>
      <c r="L4757" s="823"/>
    </row>
    <row r="4758" spans="2:12" s="801" customFormat="1">
      <c r="B4758" s="823"/>
      <c r="C4758" s="823"/>
      <c r="D4758" s="823"/>
      <c r="E4758" s="823"/>
      <c r="F4758" s="823"/>
      <c r="G4758" s="823"/>
      <c r="H4758" s="823"/>
      <c r="I4758" s="823"/>
      <c r="J4758" s="823"/>
      <c r="K4758" s="823"/>
      <c r="L4758" s="823"/>
    </row>
    <row r="4759" spans="2:12" s="801" customFormat="1">
      <c r="B4759" s="823"/>
      <c r="C4759" s="823"/>
      <c r="D4759" s="823"/>
      <c r="E4759" s="823"/>
      <c r="F4759" s="823"/>
      <c r="G4759" s="823"/>
      <c r="H4759" s="823"/>
      <c r="I4759" s="823"/>
      <c r="J4759" s="823"/>
      <c r="K4759" s="823"/>
      <c r="L4759" s="823"/>
    </row>
    <row r="4760" spans="2:12" s="801" customFormat="1">
      <c r="B4760" s="823"/>
      <c r="C4760" s="823"/>
      <c r="D4760" s="823"/>
      <c r="E4760" s="823"/>
      <c r="F4760" s="823"/>
      <c r="G4760" s="823"/>
      <c r="H4760" s="823"/>
      <c r="I4760" s="823"/>
      <c r="J4760" s="823"/>
      <c r="K4760" s="823"/>
      <c r="L4760" s="823"/>
    </row>
    <row r="4761" spans="2:12" s="801" customFormat="1">
      <c r="B4761" s="823"/>
      <c r="C4761" s="823"/>
      <c r="D4761" s="823"/>
      <c r="E4761" s="823"/>
      <c r="F4761" s="823"/>
      <c r="G4761" s="823"/>
      <c r="H4761" s="823"/>
      <c r="I4761" s="823"/>
      <c r="J4761" s="823"/>
      <c r="K4761" s="823"/>
      <c r="L4761" s="823"/>
    </row>
    <row r="4762" spans="2:12" s="801" customFormat="1">
      <c r="B4762" s="823"/>
      <c r="C4762" s="823"/>
      <c r="D4762" s="823"/>
      <c r="E4762" s="823"/>
      <c r="F4762" s="823"/>
      <c r="G4762" s="823"/>
      <c r="H4762" s="823"/>
      <c r="I4762" s="823"/>
      <c r="J4762" s="823"/>
      <c r="K4762" s="823"/>
      <c r="L4762" s="823"/>
    </row>
    <row r="4763" spans="2:12" s="801" customFormat="1">
      <c r="B4763" s="823"/>
      <c r="C4763" s="823"/>
      <c r="D4763" s="823"/>
      <c r="E4763" s="823"/>
      <c r="F4763" s="823"/>
      <c r="G4763" s="823"/>
      <c r="H4763" s="823"/>
      <c r="I4763" s="823"/>
      <c r="J4763" s="823"/>
      <c r="K4763" s="823"/>
      <c r="L4763" s="823"/>
    </row>
    <row r="4764" spans="2:12" s="801" customFormat="1">
      <c r="B4764" s="823"/>
      <c r="C4764" s="823"/>
      <c r="D4764" s="823"/>
      <c r="E4764" s="823"/>
      <c r="F4764" s="823"/>
      <c r="G4764" s="823"/>
      <c r="H4764" s="823"/>
      <c r="I4764" s="823"/>
      <c r="J4764" s="823"/>
      <c r="K4764" s="823"/>
      <c r="L4764" s="823"/>
    </row>
    <row r="4765" spans="2:12" s="801" customFormat="1">
      <c r="B4765" s="823"/>
      <c r="C4765" s="823"/>
      <c r="D4765" s="823"/>
      <c r="E4765" s="823"/>
      <c r="F4765" s="823"/>
      <c r="G4765" s="823"/>
      <c r="H4765" s="823"/>
      <c r="I4765" s="823"/>
      <c r="J4765" s="823"/>
      <c r="K4765" s="823"/>
      <c r="L4765" s="823"/>
    </row>
    <row r="4766" spans="2:12" s="801" customFormat="1">
      <c r="B4766" s="823"/>
      <c r="C4766" s="823"/>
      <c r="D4766" s="823"/>
      <c r="E4766" s="823"/>
      <c r="F4766" s="823"/>
      <c r="G4766" s="823"/>
      <c r="H4766" s="823"/>
      <c r="I4766" s="823"/>
      <c r="J4766" s="823"/>
      <c r="K4766" s="823"/>
      <c r="L4766" s="823"/>
    </row>
    <row r="4767" spans="2:12" s="801" customFormat="1">
      <c r="B4767" s="823"/>
      <c r="C4767" s="823"/>
      <c r="D4767" s="823"/>
      <c r="E4767" s="823"/>
      <c r="F4767" s="823"/>
      <c r="G4767" s="823"/>
      <c r="H4767" s="823"/>
      <c r="I4767" s="823"/>
      <c r="J4767" s="823"/>
      <c r="K4767" s="823"/>
      <c r="L4767" s="823"/>
    </row>
    <row r="4768" spans="2:12" s="801" customFormat="1">
      <c r="B4768" s="823"/>
      <c r="C4768" s="823"/>
      <c r="D4768" s="823"/>
      <c r="E4768" s="823"/>
      <c r="F4768" s="823"/>
      <c r="G4768" s="823"/>
      <c r="H4768" s="823"/>
      <c r="I4768" s="823"/>
      <c r="J4768" s="823"/>
      <c r="K4768" s="823"/>
      <c r="L4768" s="823"/>
    </row>
    <row r="4769" spans="2:12" s="801" customFormat="1">
      <c r="B4769" s="823"/>
      <c r="C4769" s="823"/>
      <c r="D4769" s="823"/>
      <c r="E4769" s="823"/>
      <c r="F4769" s="823"/>
      <c r="G4769" s="823"/>
      <c r="H4769" s="823"/>
      <c r="I4769" s="823"/>
      <c r="J4769" s="823"/>
      <c r="K4769" s="823"/>
      <c r="L4769" s="823"/>
    </row>
    <row r="4770" spans="2:12" s="801" customFormat="1">
      <c r="B4770" s="823"/>
      <c r="C4770" s="823"/>
      <c r="D4770" s="823"/>
      <c r="E4770" s="823"/>
      <c r="F4770" s="823"/>
      <c r="G4770" s="823"/>
      <c r="H4770" s="823"/>
      <c r="I4770" s="823"/>
      <c r="J4770" s="823"/>
      <c r="K4770" s="823"/>
      <c r="L4770" s="823"/>
    </row>
    <row r="4771" spans="2:12" s="801" customFormat="1">
      <c r="B4771" s="823"/>
      <c r="C4771" s="823"/>
      <c r="D4771" s="823"/>
      <c r="E4771" s="823"/>
      <c r="F4771" s="823"/>
      <c r="G4771" s="823"/>
      <c r="H4771" s="823"/>
      <c r="I4771" s="823"/>
      <c r="J4771" s="823"/>
      <c r="K4771" s="823"/>
      <c r="L4771" s="823"/>
    </row>
    <row r="4772" spans="2:12" s="801" customFormat="1">
      <c r="B4772" s="823"/>
      <c r="C4772" s="823"/>
      <c r="D4772" s="823"/>
      <c r="E4772" s="823"/>
      <c r="F4772" s="823"/>
      <c r="G4772" s="823"/>
      <c r="H4772" s="823"/>
      <c r="I4772" s="823"/>
      <c r="J4772" s="823"/>
      <c r="K4772" s="823"/>
      <c r="L4772" s="823"/>
    </row>
    <row r="4773" spans="2:12" s="801" customFormat="1">
      <c r="B4773" s="823"/>
      <c r="C4773" s="823"/>
      <c r="D4773" s="823"/>
      <c r="E4773" s="823"/>
      <c r="F4773" s="823"/>
      <c r="G4773" s="823"/>
      <c r="H4773" s="823"/>
      <c r="I4773" s="823"/>
      <c r="J4773" s="823"/>
      <c r="K4773" s="823"/>
      <c r="L4773" s="823"/>
    </row>
    <row r="4774" spans="2:12" s="801" customFormat="1">
      <c r="B4774" s="823"/>
      <c r="C4774" s="823"/>
      <c r="D4774" s="823"/>
      <c r="E4774" s="823"/>
      <c r="F4774" s="823"/>
      <c r="G4774" s="823"/>
      <c r="H4774" s="823"/>
      <c r="I4774" s="823"/>
      <c r="J4774" s="823"/>
      <c r="K4774" s="823"/>
      <c r="L4774" s="823"/>
    </row>
    <row r="4775" spans="2:12" s="801" customFormat="1">
      <c r="B4775" s="823"/>
      <c r="C4775" s="823"/>
      <c r="D4775" s="823"/>
      <c r="E4775" s="823"/>
      <c r="F4775" s="823"/>
      <c r="G4775" s="823"/>
      <c r="H4775" s="823"/>
      <c r="I4775" s="823"/>
      <c r="J4775" s="823"/>
      <c r="K4775" s="823"/>
      <c r="L4775" s="823"/>
    </row>
    <row r="4776" spans="2:12" s="801" customFormat="1">
      <c r="B4776" s="823"/>
      <c r="C4776" s="823"/>
      <c r="D4776" s="823"/>
      <c r="E4776" s="823"/>
      <c r="F4776" s="823"/>
      <c r="G4776" s="823"/>
      <c r="H4776" s="823"/>
      <c r="I4776" s="823"/>
      <c r="J4776" s="823"/>
      <c r="K4776" s="823"/>
      <c r="L4776" s="823"/>
    </row>
    <row r="4777" spans="2:12" s="801" customFormat="1">
      <c r="B4777" s="823"/>
      <c r="C4777" s="823"/>
      <c r="D4777" s="823"/>
      <c r="E4777" s="823"/>
      <c r="F4777" s="823"/>
      <c r="G4777" s="823"/>
      <c r="H4777" s="823"/>
      <c r="I4777" s="823"/>
      <c r="J4777" s="823"/>
      <c r="K4777" s="823"/>
      <c r="L4777" s="823"/>
    </row>
    <row r="4778" spans="2:12" s="801" customFormat="1">
      <c r="B4778" s="823"/>
      <c r="C4778" s="823"/>
      <c r="D4778" s="823"/>
      <c r="E4778" s="823"/>
      <c r="F4778" s="823"/>
      <c r="G4778" s="823"/>
      <c r="H4778" s="823"/>
      <c r="I4778" s="823"/>
      <c r="J4778" s="823"/>
      <c r="K4778" s="823"/>
      <c r="L4778" s="823"/>
    </row>
    <row r="4779" spans="2:12" s="801" customFormat="1">
      <c r="B4779" s="823"/>
      <c r="C4779" s="823"/>
      <c r="D4779" s="823"/>
      <c r="E4779" s="823"/>
      <c r="F4779" s="823"/>
      <c r="G4779" s="823"/>
      <c r="H4779" s="823"/>
      <c r="I4779" s="823"/>
      <c r="J4779" s="823"/>
      <c r="K4779" s="823"/>
      <c r="L4779" s="823"/>
    </row>
    <row r="4780" spans="2:12" s="801" customFormat="1">
      <c r="B4780" s="823"/>
      <c r="C4780" s="823"/>
      <c r="D4780" s="823"/>
      <c r="E4780" s="823"/>
      <c r="F4780" s="823"/>
      <c r="G4780" s="823"/>
      <c r="H4780" s="823"/>
      <c r="I4780" s="823"/>
      <c r="J4780" s="823"/>
      <c r="K4780" s="823"/>
      <c r="L4780" s="823"/>
    </row>
    <row r="4781" spans="2:12" s="801" customFormat="1">
      <c r="B4781" s="823"/>
      <c r="C4781" s="823"/>
      <c r="D4781" s="823"/>
      <c r="E4781" s="823"/>
      <c r="F4781" s="823"/>
      <c r="G4781" s="823"/>
      <c r="H4781" s="823"/>
      <c r="I4781" s="823"/>
      <c r="J4781" s="823"/>
      <c r="K4781" s="823"/>
      <c r="L4781" s="823"/>
    </row>
    <row r="4782" spans="2:12" s="801" customFormat="1">
      <c r="B4782" s="823"/>
      <c r="C4782" s="823"/>
      <c r="D4782" s="823"/>
      <c r="E4782" s="823"/>
      <c r="F4782" s="823"/>
      <c r="G4782" s="823"/>
      <c r="H4782" s="823"/>
      <c r="I4782" s="823"/>
      <c r="J4782" s="823"/>
      <c r="K4782" s="823"/>
      <c r="L4782" s="823"/>
    </row>
    <row r="4783" spans="2:12" s="801" customFormat="1">
      <c r="B4783" s="823"/>
      <c r="C4783" s="823"/>
      <c r="D4783" s="823"/>
      <c r="E4783" s="823"/>
      <c r="F4783" s="823"/>
      <c r="G4783" s="823"/>
      <c r="H4783" s="823"/>
      <c r="I4783" s="823"/>
      <c r="J4783" s="823"/>
      <c r="K4783" s="823"/>
      <c r="L4783" s="823"/>
    </row>
    <row r="4784" spans="2:12" s="801" customFormat="1">
      <c r="B4784" s="823"/>
      <c r="C4784" s="823"/>
      <c r="D4784" s="823"/>
      <c r="E4784" s="823"/>
      <c r="F4784" s="823"/>
      <c r="G4784" s="823"/>
      <c r="H4784" s="823"/>
      <c r="I4784" s="823"/>
      <c r="J4784" s="823"/>
      <c r="K4784" s="823"/>
      <c r="L4784" s="823"/>
    </row>
    <row r="4785" spans="2:12" s="801" customFormat="1">
      <c r="B4785" s="823"/>
      <c r="C4785" s="823"/>
      <c r="D4785" s="823"/>
      <c r="E4785" s="823"/>
      <c r="F4785" s="823"/>
      <c r="G4785" s="823"/>
      <c r="H4785" s="823"/>
      <c r="I4785" s="823"/>
      <c r="J4785" s="823"/>
      <c r="K4785" s="823"/>
      <c r="L4785" s="823"/>
    </row>
    <row r="4786" spans="2:12" s="801" customFormat="1">
      <c r="B4786" s="823"/>
      <c r="C4786" s="823"/>
      <c r="D4786" s="823"/>
      <c r="E4786" s="823"/>
      <c r="F4786" s="823"/>
      <c r="G4786" s="823"/>
      <c r="H4786" s="823"/>
      <c r="I4786" s="823"/>
      <c r="J4786" s="823"/>
      <c r="K4786" s="823"/>
      <c r="L4786" s="823"/>
    </row>
    <row r="4787" spans="2:12" s="801" customFormat="1">
      <c r="B4787" s="823"/>
      <c r="C4787" s="823"/>
      <c r="D4787" s="823"/>
      <c r="E4787" s="823"/>
      <c r="F4787" s="823"/>
      <c r="G4787" s="823"/>
      <c r="H4787" s="823"/>
      <c r="I4787" s="823"/>
      <c r="J4787" s="823"/>
      <c r="K4787" s="823"/>
      <c r="L4787" s="823"/>
    </row>
    <row r="4788" spans="2:12" s="801" customFormat="1">
      <c r="B4788" s="823"/>
      <c r="C4788" s="823"/>
      <c r="D4788" s="823"/>
      <c r="E4788" s="823"/>
      <c r="F4788" s="823"/>
      <c r="G4788" s="823"/>
      <c r="H4788" s="823"/>
      <c r="I4788" s="823"/>
      <c r="J4788" s="823"/>
      <c r="K4788" s="823"/>
      <c r="L4788" s="823"/>
    </row>
    <row r="4789" spans="2:12" s="801" customFormat="1">
      <c r="B4789" s="823"/>
      <c r="C4789" s="823"/>
      <c r="D4789" s="823"/>
      <c r="E4789" s="823"/>
      <c r="F4789" s="823"/>
      <c r="G4789" s="823"/>
      <c r="H4789" s="823"/>
      <c r="I4789" s="823"/>
      <c r="J4789" s="823"/>
      <c r="K4789" s="823"/>
      <c r="L4789" s="823"/>
    </row>
    <row r="4790" spans="2:12" s="801" customFormat="1">
      <c r="B4790" s="823"/>
      <c r="C4790" s="823"/>
      <c r="D4790" s="823"/>
      <c r="E4790" s="823"/>
      <c r="F4790" s="823"/>
      <c r="G4790" s="823"/>
      <c r="H4790" s="823"/>
      <c r="I4790" s="823"/>
      <c r="J4790" s="823"/>
      <c r="K4790" s="823"/>
      <c r="L4790" s="823"/>
    </row>
    <row r="4791" spans="2:12" s="801" customFormat="1">
      <c r="B4791" s="823"/>
      <c r="C4791" s="823"/>
      <c r="D4791" s="823"/>
      <c r="E4791" s="823"/>
      <c r="F4791" s="823"/>
      <c r="G4791" s="823"/>
      <c r="H4791" s="823"/>
      <c r="I4791" s="823"/>
      <c r="J4791" s="823"/>
      <c r="K4791" s="823"/>
      <c r="L4791" s="823"/>
    </row>
    <row r="4792" spans="2:12" s="801" customFormat="1">
      <c r="B4792" s="823"/>
      <c r="C4792" s="823"/>
      <c r="D4792" s="823"/>
      <c r="E4792" s="823"/>
      <c r="F4792" s="823"/>
      <c r="G4792" s="823"/>
      <c r="H4792" s="823"/>
      <c r="I4792" s="823"/>
      <c r="J4792" s="823"/>
      <c r="K4792" s="823"/>
      <c r="L4792" s="823"/>
    </row>
    <row r="4793" spans="2:12" s="801" customFormat="1">
      <c r="B4793" s="823"/>
      <c r="C4793" s="823"/>
      <c r="D4793" s="823"/>
      <c r="E4793" s="823"/>
      <c r="F4793" s="823"/>
      <c r="G4793" s="823"/>
      <c r="H4793" s="823"/>
      <c r="I4793" s="823"/>
      <c r="J4793" s="823"/>
      <c r="K4793" s="823"/>
      <c r="L4793" s="823"/>
    </row>
    <row r="4794" spans="2:12" s="801" customFormat="1">
      <c r="B4794" s="823"/>
      <c r="C4794" s="823"/>
      <c r="D4794" s="823"/>
      <c r="E4794" s="823"/>
      <c r="F4794" s="823"/>
      <c r="G4794" s="823"/>
      <c r="H4794" s="823"/>
      <c r="I4794" s="823"/>
      <c r="J4794" s="823"/>
      <c r="K4794" s="823"/>
      <c r="L4794" s="823"/>
    </row>
    <row r="4795" spans="2:12" s="801" customFormat="1">
      <c r="B4795" s="823"/>
      <c r="C4795" s="823"/>
      <c r="D4795" s="823"/>
      <c r="E4795" s="823"/>
      <c r="F4795" s="823"/>
      <c r="G4795" s="823"/>
      <c r="H4795" s="823"/>
      <c r="I4795" s="823"/>
      <c r="J4795" s="823"/>
      <c r="K4795" s="823"/>
      <c r="L4795" s="823"/>
    </row>
    <row r="4796" spans="2:12" s="801" customFormat="1">
      <c r="B4796" s="823"/>
      <c r="C4796" s="823"/>
      <c r="D4796" s="823"/>
      <c r="E4796" s="823"/>
      <c r="F4796" s="823"/>
      <c r="G4796" s="823"/>
      <c r="H4796" s="823"/>
      <c r="I4796" s="823"/>
      <c r="J4796" s="823"/>
      <c r="K4796" s="823"/>
      <c r="L4796" s="823"/>
    </row>
    <row r="4797" spans="2:12" s="801" customFormat="1">
      <c r="B4797" s="823"/>
      <c r="C4797" s="823"/>
      <c r="D4797" s="823"/>
      <c r="E4797" s="823"/>
      <c r="F4797" s="823"/>
      <c r="G4797" s="823"/>
      <c r="H4797" s="823"/>
      <c r="I4797" s="823"/>
      <c r="J4797" s="823"/>
      <c r="K4797" s="823"/>
      <c r="L4797" s="823"/>
    </row>
    <row r="4798" spans="2:12" s="801" customFormat="1">
      <c r="B4798" s="823"/>
      <c r="C4798" s="823"/>
      <c r="D4798" s="823"/>
      <c r="E4798" s="823"/>
      <c r="F4798" s="823"/>
      <c r="G4798" s="823"/>
      <c r="H4798" s="823"/>
      <c r="I4798" s="823"/>
      <c r="J4798" s="823"/>
      <c r="K4798" s="823"/>
      <c r="L4798" s="823"/>
    </row>
    <row r="4799" spans="2:12" s="801" customFormat="1">
      <c r="B4799" s="823"/>
      <c r="C4799" s="823"/>
      <c r="D4799" s="823"/>
      <c r="E4799" s="823"/>
      <c r="F4799" s="823"/>
      <c r="G4799" s="823"/>
      <c r="H4799" s="823"/>
      <c r="I4799" s="823"/>
      <c r="J4799" s="823"/>
      <c r="K4799" s="823"/>
      <c r="L4799" s="823"/>
    </row>
    <row r="4800" spans="2:12" s="801" customFormat="1">
      <c r="B4800" s="823"/>
      <c r="C4800" s="823"/>
      <c r="D4800" s="823"/>
      <c r="E4800" s="823"/>
      <c r="F4800" s="823"/>
      <c r="G4800" s="823"/>
      <c r="H4800" s="823"/>
      <c r="I4800" s="823"/>
      <c r="J4800" s="823"/>
      <c r="K4800" s="823"/>
      <c r="L4800" s="823"/>
    </row>
    <row r="4801" spans="2:12" s="801" customFormat="1">
      <c r="B4801" s="823"/>
      <c r="C4801" s="823"/>
      <c r="D4801" s="823"/>
      <c r="E4801" s="823"/>
      <c r="F4801" s="823"/>
      <c r="G4801" s="823"/>
      <c r="H4801" s="823"/>
      <c r="I4801" s="823"/>
      <c r="J4801" s="823"/>
      <c r="K4801" s="823"/>
      <c r="L4801" s="823"/>
    </row>
    <row r="4802" spans="2:12" s="801" customFormat="1">
      <c r="B4802" s="823"/>
      <c r="C4802" s="823"/>
      <c r="D4802" s="823"/>
      <c r="E4802" s="823"/>
      <c r="F4802" s="823"/>
      <c r="G4802" s="823"/>
      <c r="H4802" s="823"/>
      <c r="I4802" s="823"/>
      <c r="J4802" s="823"/>
      <c r="K4802" s="823"/>
      <c r="L4802" s="823"/>
    </row>
    <row r="4803" spans="2:12" s="801" customFormat="1">
      <c r="B4803" s="823"/>
      <c r="C4803" s="823"/>
      <c r="D4803" s="823"/>
      <c r="E4803" s="823"/>
      <c r="F4803" s="823"/>
      <c r="G4803" s="823"/>
      <c r="H4803" s="823"/>
      <c r="I4803" s="823"/>
      <c r="J4803" s="823"/>
      <c r="K4803" s="823"/>
      <c r="L4803" s="823"/>
    </row>
    <row r="4804" spans="2:12" s="801" customFormat="1">
      <c r="B4804" s="823"/>
      <c r="C4804" s="823"/>
      <c r="D4804" s="823"/>
      <c r="E4804" s="823"/>
      <c r="F4804" s="823"/>
      <c r="G4804" s="823"/>
      <c r="H4804" s="823"/>
      <c r="I4804" s="823"/>
      <c r="J4804" s="823"/>
      <c r="K4804" s="823"/>
      <c r="L4804" s="823"/>
    </row>
    <row r="4805" spans="2:12" s="801" customFormat="1">
      <c r="B4805" s="823"/>
      <c r="C4805" s="823"/>
      <c r="D4805" s="823"/>
      <c r="E4805" s="823"/>
      <c r="F4805" s="823"/>
      <c r="G4805" s="823"/>
      <c r="H4805" s="823"/>
      <c r="I4805" s="823"/>
      <c r="J4805" s="823"/>
      <c r="K4805" s="823"/>
      <c r="L4805" s="823"/>
    </row>
    <row r="4806" spans="2:12" s="801" customFormat="1">
      <c r="B4806" s="823"/>
      <c r="C4806" s="823"/>
      <c r="D4806" s="823"/>
      <c r="E4806" s="823"/>
      <c r="F4806" s="823"/>
      <c r="G4806" s="823"/>
      <c r="H4806" s="823"/>
      <c r="I4806" s="823"/>
      <c r="J4806" s="823"/>
      <c r="K4806" s="823"/>
      <c r="L4806" s="823"/>
    </row>
    <row r="4807" spans="2:12" s="801" customFormat="1">
      <c r="B4807" s="823"/>
      <c r="C4807" s="823"/>
      <c r="D4807" s="823"/>
      <c r="E4807" s="823"/>
      <c r="F4807" s="823"/>
      <c r="G4807" s="823"/>
      <c r="H4807" s="823"/>
      <c r="I4807" s="823"/>
      <c r="J4807" s="823"/>
      <c r="K4807" s="823"/>
      <c r="L4807" s="823"/>
    </row>
    <row r="4808" spans="2:12" s="801" customFormat="1">
      <c r="B4808" s="823"/>
      <c r="C4808" s="823"/>
      <c r="D4808" s="823"/>
      <c r="E4808" s="823"/>
      <c r="F4808" s="823"/>
      <c r="G4808" s="823"/>
      <c r="H4808" s="823"/>
      <c r="I4808" s="823"/>
      <c r="J4808" s="823"/>
      <c r="K4808" s="823"/>
      <c r="L4808" s="823"/>
    </row>
    <row r="4809" spans="2:12" s="801" customFormat="1">
      <c r="B4809" s="823"/>
      <c r="C4809" s="823"/>
      <c r="D4809" s="823"/>
      <c r="E4809" s="823"/>
      <c r="F4809" s="823"/>
      <c r="G4809" s="823"/>
      <c r="H4809" s="823"/>
      <c r="I4809" s="823"/>
      <c r="J4809" s="823"/>
      <c r="K4809" s="823"/>
      <c r="L4809" s="823"/>
    </row>
    <row r="4810" spans="2:12" s="801" customFormat="1">
      <c r="B4810" s="823"/>
      <c r="C4810" s="823"/>
      <c r="D4810" s="823"/>
      <c r="E4810" s="823"/>
      <c r="F4810" s="823"/>
      <c r="G4810" s="823"/>
      <c r="H4810" s="823"/>
      <c r="I4810" s="823"/>
      <c r="J4810" s="823"/>
      <c r="K4810" s="823"/>
      <c r="L4810" s="823"/>
    </row>
    <row r="4811" spans="2:12" s="801" customFormat="1">
      <c r="B4811" s="823"/>
      <c r="C4811" s="823"/>
      <c r="D4811" s="823"/>
      <c r="E4811" s="823"/>
      <c r="F4811" s="823"/>
      <c r="G4811" s="823"/>
      <c r="H4811" s="823"/>
      <c r="I4811" s="823"/>
      <c r="J4811" s="823"/>
      <c r="K4811" s="823"/>
      <c r="L4811" s="823"/>
    </row>
    <row r="4812" spans="2:12" s="801" customFormat="1">
      <c r="B4812" s="823"/>
      <c r="C4812" s="823"/>
      <c r="D4812" s="823"/>
      <c r="E4812" s="823"/>
      <c r="F4812" s="823"/>
      <c r="G4812" s="823"/>
      <c r="H4812" s="823"/>
      <c r="I4812" s="823"/>
      <c r="J4812" s="823"/>
      <c r="K4812" s="823"/>
      <c r="L4812" s="823"/>
    </row>
    <row r="4813" spans="2:12" s="801" customFormat="1">
      <c r="B4813" s="823"/>
      <c r="C4813" s="823"/>
      <c r="D4813" s="823"/>
      <c r="E4813" s="823"/>
      <c r="F4813" s="823"/>
      <c r="G4813" s="823"/>
      <c r="H4813" s="823"/>
      <c r="I4813" s="823"/>
      <c r="J4813" s="823"/>
      <c r="K4813" s="823"/>
      <c r="L4813" s="823"/>
    </row>
    <row r="4814" spans="2:12" s="801" customFormat="1">
      <c r="B4814" s="823"/>
      <c r="C4814" s="823"/>
      <c r="D4814" s="823"/>
      <c r="E4814" s="823"/>
      <c r="F4814" s="823"/>
      <c r="G4814" s="823"/>
      <c r="H4814" s="823"/>
      <c r="I4814" s="823"/>
      <c r="J4814" s="823"/>
      <c r="K4814" s="823"/>
      <c r="L4814" s="823"/>
    </row>
    <row r="4815" spans="2:12" s="801" customFormat="1">
      <c r="B4815" s="823"/>
      <c r="C4815" s="823"/>
      <c r="D4815" s="823"/>
      <c r="E4815" s="823"/>
      <c r="F4815" s="823"/>
      <c r="G4815" s="823"/>
      <c r="H4815" s="823"/>
      <c r="I4815" s="823"/>
      <c r="J4815" s="823"/>
      <c r="K4815" s="823"/>
      <c r="L4815" s="823"/>
    </row>
    <row r="4816" spans="2:12" s="801" customFormat="1">
      <c r="B4816" s="823"/>
      <c r="C4816" s="823"/>
      <c r="D4816" s="823"/>
      <c r="E4816" s="823"/>
      <c r="F4816" s="823"/>
      <c r="G4816" s="823"/>
      <c r="H4816" s="823"/>
      <c r="I4816" s="823"/>
      <c r="J4816" s="823"/>
      <c r="K4816" s="823"/>
      <c r="L4816" s="823"/>
    </row>
    <row r="4817" spans="2:12" s="801" customFormat="1">
      <c r="B4817" s="823"/>
      <c r="C4817" s="823"/>
      <c r="D4817" s="823"/>
      <c r="E4817" s="823"/>
      <c r="F4817" s="823"/>
      <c r="G4817" s="823"/>
      <c r="H4817" s="823"/>
      <c r="I4817" s="823"/>
      <c r="J4817" s="823"/>
      <c r="K4817" s="823"/>
      <c r="L4817" s="823"/>
    </row>
    <row r="4818" spans="2:12" s="801" customFormat="1">
      <c r="B4818" s="823"/>
      <c r="C4818" s="823"/>
      <c r="D4818" s="823"/>
      <c r="E4818" s="823"/>
      <c r="F4818" s="823"/>
      <c r="G4818" s="823"/>
      <c r="H4818" s="823"/>
      <c r="I4818" s="823"/>
      <c r="J4818" s="823"/>
      <c r="K4818" s="823"/>
      <c r="L4818" s="823"/>
    </row>
    <row r="4819" spans="2:12" s="801" customFormat="1">
      <c r="B4819" s="823"/>
      <c r="C4819" s="823"/>
      <c r="D4819" s="823"/>
      <c r="E4819" s="823"/>
      <c r="F4819" s="823"/>
      <c r="G4819" s="823"/>
      <c r="H4819" s="823"/>
      <c r="I4819" s="823"/>
      <c r="J4819" s="823"/>
      <c r="K4819" s="823"/>
      <c r="L4819" s="823"/>
    </row>
    <row r="4820" spans="2:12" s="801" customFormat="1">
      <c r="B4820" s="823"/>
      <c r="C4820" s="823"/>
      <c r="D4820" s="823"/>
      <c r="E4820" s="823"/>
      <c r="F4820" s="823"/>
      <c r="G4820" s="823"/>
      <c r="H4820" s="823"/>
      <c r="I4820" s="823"/>
      <c r="J4820" s="823"/>
      <c r="K4820" s="823"/>
      <c r="L4820" s="823"/>
    </row>
    <row r="4821" spans="2:12" s="801" customFormat="1">
      <c r="B4821" s="823"/>
      <c r="C4821" s="823"/>
      <c r="D4821" s="823"/>
      <c r="E4821" s="823"/>
      <c r="F4821" s="823"/>
      <c r="G4821" s="823"/>
      <c r="H4821" s="823"/>
      <c r="I4821" s="823"/>
      <c r="J4821" s="823"/>
      <c r="K4821" s="823"/>
      <c r="L4821" s="823"/>
    </row>
    <row r="4822" spans="2:12" s="801" customFormat="1">
      <c r="B4822" s="823"/>
      <c r="C4822" s="823"/>
      <c r="D4822" s="823"/>
      <c r="E4822" s="823"/>
      <c r="F4822" s="823"/>
      <c r="G4822" s="823"/>
      <c r="H4822" s="823"/>
      <c r="I4822" s="823"/>
      <c r="J4822" s="823"/>
      <c r="K4822" s="823"/>
      <c r="L4822" s="823"/>
    </row>
    <row r="4823" spans="2:12" s="801" customFormat="1">
      <c r="B4823" s="823"/>
      <c r="C4823" s="823"/>
      <c r="D4823" s="823"/>
      <c r="E4823" s="823"/>
      <c r="F4823" s="823"/>
      <c r="G4823" s="823"/>
      <c r="H4823" s="823"/>
      <c r="I4823" s="823"/>
      <c r="J4823" s="823"/>
      <c r="K4823" s="823"/>
      <c r="L4823" s="823"/>
    </row>
    <row r="4824" spans="2:12" s="801" customFormat="1">
      <c r="B4824" s="823"/>
      <c r="C4824" s="823"/>
      <c r="D4824" s="823"/>
      <c r="E4824" s="823"/>
      <c r="F4824" s="823"/>
      <c r="G4824" s="823"/>
      <c r="H4824" s="823"/>
      <c r="I4824" s="823"/>
      <c r="J4824" s="823"/>
      <c r="K4824" s="823"/>
      <c r="L4824" s="823"/>
    </row>
    <row r="4825" spans="2:12" s="801" customFormat="1">
      <c r="B4825" s="823"/>
      <c r="C4825" s="823"/>
      <c r="D4825" s="823"/>
      <c r="E4825" s="823"/>
      <c r="F4825" s="823"/>
      <c r="G4825" s="823"/>
      <c r="H4825" s="823"/>
      <c r="I4825" s="823"/>
      <c r="J4825" s="823"/>
      <c r="K4825" s="823"/>
      <c r="L4825" s="823"/>
    </row>
    <row r="4826" spans="2:12" s="801" customFormat="1">
      <c r="B4826" s="823"/>
      <c r="C4826" s="823"/>
      <c r="D4826" s="823"/>
      <c r="E4826" s="823"/>
      <c r="F4826" s="823"/>
      <c r="G4826" s="823"/>
      <c r="H4826" s="823"/>
      <c r="I4826" s="823"/>
      <c r="J4826" s="823"/>
      <c r="K4826" s="823"/>
      <c r="L4826" s="823"/>
    </row>
    <row r="4827" spans="2:12" s="801" customFormat="1">
      <c r="B4827" s="823"/>
      <c r="C4827" s="823"/>
      <c r="D4827" s="823"/>
      <c r="E4827" s="823"/>
      <c r="F4827" s="823"/>
      <c r="G4827" s="823"/>
      <c r="H4827" s="823"/>
      <c r="I4827" s="823"/>
      <c r="J4827" s="823"/>
      <c r="K4827" s="823"/>
      <c r="L4827" s="823"/>
    </row>
    <row r="4828" spans="2:12" s="801" customFormat="1">
      <c r="B4828" s="823"/>
      <c r="C4828" s="823"/>
      <c r="D4828" s="823"/>
      <c r="E4828" s="823"/>
      <c r="F4828" s="823"/>
      <c r="G4828" s="823"/>
      <c r="H4828" s="823"/>
      <c r="I4828" s="823"/>
      <c r="J4828" s="823"/>
      <c r="K4828" s="823"/>
      <c r="L4828" s="823"/>
    </row>
    <row r="4829" spans="2:12" s="801" customFormat="1">
      <c r="B4829" s="823"/>
      <c r="C4829" s="823"/>
      <c r="D4829" s="823"/>
      <c r="E4829" s="823"/>
      <c r="F4829" s="823"/>
      <c r="G4829" s="823"/>
      <c r="H4829" s="823"/>
      <c r="I4829" s="823"/>
      <c r="J4829" s="823"/>
      <c r="K4829" s="823"/>
      <c r="L4829" s="823"/>
    </row>
    <row r="4830" spans="2:12" s="801" customFormat="1">
      <c r="B4830" s="823"/>
      <c r="C4830" s="823"/>
      <c r="D4830" s="823"/>
      <c r="E4830" s="823"/>
      <c r="F4830" s="823"/>
      <c r="G4830" s="823"/>
      <c r="H4830" s="823"/>
      <c r="I4830" s="823"/>
      <c r="J4830" s="823"/>
      <c r="K4830" s="823"/>
      <c r="L4830" s="823"/>
    </row>
    <row r="4831" spans="2:12" s="801" customFormat="1">
      <c r="B4831" s="823"/>
      <c r="C4831" s="823"/>
      <c r="D4831" s="823"/>
      <c r="E4831" s="823"/>
      <c r="F4831" s="823"/>
      <c r="G4831" s="823"/>
      <c r="H4831" s="823"/>
      <c r="I4831" s="823"/>
      <c r="J4831" s="823"/>
      <c r="K4831" s="823"/>
      <c r="L4831" s="823"/>
    </row>
    <row r="4832" spans="2:12" s="801" customFormat="1">
      <c r="B4832" s="823"/>
      <c r="C4832" s="823"/>
      <c r="D4832" s="823"/>
      <c r="E4832" s="823"/>
      <c r="F4832" s="823"/>
      <c r="G4832" s="823"/>
      <c r="H4832" s="823"/>
      <c r="I4832" s="823"/>
      <c r="J4832" s="823"/>
      <c r="K4832" s="823"/>
      <c r="L4832" s="823"/>
    </row>
    <row r="4833" spans="2:12" s="801" customFormat="1">
      <c r="B4833" s="823"/>
      <c r="C4833" s="823"/>
      <c r="D4833" s="823"/>
      <c r="E4833" s="823"/>
      <c r="F4833" s="823"/>
      <c r="G4833" s="823"/>
      <c r="H4833" s="823"/>
      <c r="I4833" s="823"/>
      <c r="J4833" s="823"/>
      <c r="K4833" s="823"/>
      <c r="L4833" s="823"/>
    </row>
    <row r="4834" spans="2:12" s="801" customFormat="1">
      <c r="B4834" s="823"/>
      <c r="C4834" s="823"/>
      <c r="D4834" s="823"/>
      <c r="E4834" s="823"/>
      <c r="F4834" s="823"/>
      <c r="G4834" s="823"/>
      <c r="H4834" s="823"/>
      <c r="I4834" s="823"/>
      <c r="J4834" s="823"/>
      <c r="K4834" s="823"/>
      <c r="L4834" s="823"/>
    </row>
    <row r="4835" spans="2:12" s="801" customFormat="1">
      <c r="B4835" s="823"/>
      <c r="C4835" s="823"/>
      <c r="D4835" s="823"/>
      <c r="E4835" s="823"/>
      <c r="F4835" s="823"/>
      <c r="G4835" s="823"/>
      <c r="H4835" s="823"/>
      <c r="I4835" s="823"/>
      <c r="J4835" s="823"/>
      <c r="K4835" s="823"/>
      <c r="L4835" s="823"/>
    </row>
    <row r="4836" spans="2:12" s="801" customFormat="1">
      <c r="B4836" s="823"/>
      <c r="C4836" s="823"/>
      <c r="D4836" s="823"/>
      <c r="E4836" s="823"/>
      <c r="F4836" s="823"/>
      <c r="G4836" s="823"/>
      <c r="H4836" s="823"/>
      <c r="I4836" s="823"/>
      <c r="J4836" s="823"/>
      <c r="K4836" s="823"/>
      <c r="L4836" s="823"/>
    </row>
    <row r="4837" spans="2:12" s="801" customFormat="1">
      <c r="B4837" s="823"/>
      <c r="C4837" s="823"/>
      <c r="D4837" s="823"/>
      <c r="E4837" s="823"/>
      <c r="F4837" s="823"/>
      <c r="G4837" s="823"/>
      <c r="H4837" s="823"/>
      <c r="I4837" s="823"/>
      <c r="J4837" s="823"/>
      <c r="K4837" s="823"/>
      <c r="L4837" s="823"/>
    </row>
    <row r="4838" spans="2:12" s="801" customFormat="1">
      <c r="B4838" s="823"/>
      <c r="C4838" s="823"/>
      <c r="D4838" s="823"/>
      <c r="E4838" s="823"/>
      <c r="F4838" s="823"/>
      <c r="G4838" s="823"/>
      <c r="H4838" s="823"/>
      <c r="I4838" s="823"/>
      <c r="J4838" s="823"/>
      <c r="K4838" s="823"/>
      <c r="L4838" s="823"/>
    </row>
    <row r="4839" spans="2:12" s="801" customFormat="1">
      <c r="B4839" s="823"/>
      <c r="C4839" s="823"/>
      <c r="D4839" s="823"/>
      <c r="E4839" s="823"/>
      <c r="F4839" s="823"/>
      <c r="G4839" s="823"/>
      <c r="H4839" s="823"/>
      <c r="I4839" s="823"/>
      <c r="J4839" s="823"/>
      <c r="K4839" s="823"/>
      <c r="L4839" s="823"/>
    </row>
    <row r="4840" spans="2:12" s="801" customFormat="1">
      <c r="B4840" s="823"/>
      <c r="C4840" s="823"/>
      <c r="D4840" s="823"/>
      <c r="E4840" s="823"/>
      <c r="F4840" s="823"/>
      <c r="G4840" s="823"/>
      <c r="H4840" s="823"/>
      <c r="I4840" s="823"/>
      <c r="J4840" s="823"/>
      <c r="K4840" s="823"/>
      <c r="L4840" s="823"/>
    </row>
    <row r="4841" spans="2:12" s="801" customFormat="1">
      <c r="B4841" s="823"/>
      <c r="C4841" s="823"/>
      <c r="D4841" s="823"/>
      <c r="E4841" s="823"/>
      <c r="F4841" s="823"/>
      <c r="G4841" s="823"/>
      <c r="H4841" s="823"/>
      <c r="I4841" s="823"/>
      <c r="J4841" s="823"/>
      <c r="K4841" s="823"/>
      <c r="L4841" s="823"/>
    </row>
    <row r="4842" spans="2:12" s="801" customFormat="1">
      <c r="B4842" s="823"/>
      <c r="C4842" s="823"/>
      <c r="D4842" s="823"/>
      <c r="E4842" s="823"/>
      <c r="F4842" s="823"/>
      <c r="G4842" s="823"/>
      <c r="H4842" s="823"/>
      <c r="I4842" s="823"/>
      <c r="J4842" s="823"/>
      <c r="K4842" s="823"/>
      <c r="L4842" s="823"/>
    </row>
    <row r="4843" spans="2:12" s="801" customFormat="1">
      <c r="B4843" s="823"/>
      <c r="C4843" s="823"/>
      <c r="D4843" s="823"/>
      <c r="E4843" s="823"/>
      <c r="F4843" s="823"/>
      <c r="G4843" s="823"/>
      <c r="H4843" s="823"/>
      <c r="I4843" s="823"/>
      <c r="J4843" s="823"/>
      <c r="K4843" s="823"/>
      <c r="L4843" s="823"/>
    </row>
    <row r="4844" spans="2:12" s="801" customFormat="1">
      <c r="B4844" s="823"/>
      <c r="C4844" s="823"/>
      <c r="D4844" s="823"/>
      <c r="E4844" s="823"/>
      <c r="F4844" s="823"/>
      <c r="G4844" s="823"/>
      <c r="H4844" s="823"/>
      <c r="I4844" s="823"/>
      <c r="J4844" s="823"/>
      <c r="K4844" s="823"/>
      <c r="L4844" s="823"/>
    </row>
    <row r="4845" spans="2:12" s="801" customFormat="1">
      <c r="B4845" s="823"/>
      <c r="C4845" s="823"/>
      <c r="D4845" s="823"/>
      <c r="E4845" s="823"/>
      <c r="F4845" s="823"/>
      <c r="G4845" s="823"/>
      <c r="H4845" s="823"/>
      <c r="I4845" s="823"/>
      <c r="J4845" s="823"/>
      <c r="K4845" s="823"/>
      <c r="L4845" s="823"/>
    </row>
    <row r="4846" spans="2:12" s="801" customFormat="1">
      <c r="B4846" s="823"/>
      <c r="C4846" s="823"/>
      <c r="D4846" s="823"/>
      <c r="E4846" s="823"/>
      <c r="F4846" s="823"/>
      <c r="G4846" s="823"/>
      <c r="H4846" s="823"/>
      <c r="I4846" s="823"/>
      <c r="J4846" s="823"/>
      <c r="K4846" s="823"/>
      <c r="L4846" s="823"/>
    </row>
    <row r="4847" spans="2:12" s="801" customFormat="1">
      <c r="B4847" s="823"/>
      <c r="C4847" s="823"/>
      <c r="D4847" s="823"/>
      <c r="E4847" s="823"/>
      <c r="F4847" s="823"/>
      <c r="G4847" s="823"/>
      <c r="H4847" s="823"/>
      <c r="I4847" s="823"/>
      <c r="J4847" s="823"/>
      <c r="K4847" s="823"/>
      <c r="L4847" s="823"/>
    </row>
    <row r="4848" spans="2:12" s="801" customFormat="1">
      <c r="B4848" s="823"/>
      <c r="C4848" s="823"/>
      <c r="D4848" s="823"/>
      <c r="E4848" s="823"/>
      <c r="F4848" s="823"/>
      <c r="G4848" s="823"/>
      <c r="H4848" s="823"/>
      <c r="I4848" s="823"/>
      <c r="J4848" s="823"/>
      <c r="K4848" s="823"/>
      <c r="L4848" s="823"/>
    </row>
    <row r="4849" spans="2:12" s="801" customFormat="1">
      <c r="B4849" s="823"/>
      <c r="C4849" s="823"/>
      <c r="D4849" s="823"/>
      <c r="E4849" s="823"/>
      <c r="F4849" s="823"/>
      <c r="G4849" s="823"/>
      <c r="H4849" s="823"/>
      <c r="I4849" s="823"/>
      <c r="J4849" s="823"/>
      <c r="K4849" s="823"/>
      <c r="L4849" s="823"/>
    </row>
    <row r="4850" spans="2:12" s="801" customFormat="1">
      <c r="B4850" s="823"/>
      <c r="C4850" s="823"/>
      <c r="D4850" s="823"/>
      <c r="E4850" s="823"/>
      <c r="F4850" s="823"/>
      <c r="G4850" s="823"/>
      <c r="H4850" s="823"/>
      <c r="I4850" s="823"/>
      <c r="J4850" s="823"/>
      <c r="K4850" s="823"/>
      <c r="L4850" s="823"/>
    </row>
    <row r="4851" spans="2:12" s="801" customFormat="1">
      <c r="B4851" s="823"/>
      <c r="C4851" s="823"/>
      <c r="D4851" s="823"/>
      <c r="E4851" s="823"/>
      <c r="F4851" s="823"/>
      <c r="G4851" s="823"/>
      <c r="H4851" s="823"/>
      <c r="I4851" s="823"/>
      <c r="J4851" s="823"/>
      <c r="K4851" s="823"/>
      <c r="L4851" s="823"/>
    </row>
    <row r="4852" spans="2:12" s="801" customFormat="1">
      <c r="B4852" s="823"/>
      <c r="C4852" s="823"/>
      <c r="D4852" s="823"/>
      <c r="E4852" s="823"/>
      <c r="F4852" s="823"/>
      <c r="G4852" s="823"/>
      <c r="H4852" s="823"/>
      <c r="I4852" s="823"/>
      <c r="J4852" s="823"/>
      <c r="K4852" s="823"/>
      <c r="L4852" s="823"/>
    </row>
    <row r="4853" spans="2:12" s="801" customFormat="1">
      <c r="B4853" s="823"/>
      <c r="C4853" s="823"/>
      <c r="D4853" s="823"/>
      <c r="E4853" s="823"/>
      <c r="F4853" s="823"/>
      <c r="G4853" s="823"/>
      <c r="H4853" s="823"/>
      <c r="I4853" s="823"/>
      <c r="J4853" s="823"/>
      <c r="K4853" s="823"/>
      <c r="L4853" s="823"/>
    </row>
    <row r="4854" spans="2:12" s="801" customFormat="1">
      <c r="B4854" s="823"/>
      <c r="C4854" s="823"/>
      <c r="D4854" s="823"/>
      <c r="E4854" s="823"/>
      <c r="F4854" s="823"/>
      <c r="G4854" s="823"/>
      <c r="H4854" s="823"/>
      <c r="I4854" s="823"/>
      <c r="J4854" s="823"/>
      <c r="K4854" s="823"/>
      <c r="L4854" s="823"/>
    </row>
    <row r="4855" spans="2:12" s="801" customFormat="1">
      <c r="B4855" s="823"/>
      <c r="C4855" s="823"/>
      <c r="D4855" s="823"/>
      <c r="E4855" s="823"/>
      <c r="F4855" s="823"/>
      <c r="G4855" s="823"/>
      <c r="H4855" s="823"/>
      <c r="I4855" s="823"/>
      <c r="J4855" s="823"/>
      <c r="K4855" s="823"/>
      <c r="L4855" s="823"/>
    </row>
    <row r="4856" spans="2:12" s="801" customFormat="1">
      <c r="B4856" s="823"/>
      <c r="C4856" s="823"/>
      <c r="D4856" s="823"/>
      <c r="E4856" s="823"/>
      <c r="F4856" s="823"/>
      <c r="G4856" s="823"/>
      <c r="H4856" s="823"/>
      <c r="I4856" s="823"/>
      <c r="J4856" s="823"/>
      <c r="K4856" s="823"/>
      <c r="L4856" s="823"/>
    </row>
    <row r="4857" spans="2:12" s="801" customFormat="1">
      <c r="B4857" s="823"/>
      <c r="C4857" s="823"/>
      <c r="D4857" s="823"/>
      <c r="E4857" s="823"/>
      <c r="F4857" s="823"/>
      <c r="G4857" s="823"/>
      <c r="H4857" s="823"/>
      <c r="I4857" s="823"/>
      <c r="J4857" s="823"/>
      <c r="K4857" s="823"/>
      <c r="L4857" s="823"/>
    </row>
    <row r="4858" spans="2:12" s="801" customFormat="1">
      <c r="B4858" s="823"/>
      <c r="C4858" s="823"/>
      <c r="D4858" s="823"/>
      <c r="E4858" s="823"/>
      <c r="F4858" s="823"/>
      <c r="G4858" s="823"/>
      <c r="H4858" s="823"/>
      <c r="I4858" s="823"/>
      <c r="J4858" s="823"/>
      <c r="K4858" s="823"/>
      <c r="L4858" s="823"/>
    </row>
    <row r="4859" spans="2:12" s="801" customFormat="1">
      <c r="B4859" s="823"/>
      <c r="C4859" s="823"/>
      <c r="D4859" s="823"/>
      <c r="E4859" s="823"/>
      <c r="F4859" s="823"/>
      <c r="G4859" s="823"/>
      <c r="H4859" s="823"/>
      <c r="I4859" s="823"/>
      <c r="J4859" s="823"/>
      <c r="K4859" s="823"/>
      <c r="L4859" s="823"/>
    </row>
    <row r="4860" spans="2:12" s="801" customFormat="1">
      <c r="B4860" s="823"/>
      <c r="C4860" s="823"/>
      <c r="D4860" s="823"/>
      <c r="E4860" s="823"/>
      <c r="F4860" s="823"/>
      <c r="G4860" s="823"/>
      <c r="H4860" s="823"/>
      <c r="I4860" s="823"/>
      <c r="J4860" s="823"/>
      <c r="K4860" s="823"/>
      <c r="L4860" s="823"/>
    </row>
    <row r="4861" spans="2:12" s="801" customFormat="1">
      <c r="B4861" s="823"/>
      <c r="C4861" s="823"/>
      <c r="D4861" s="823"/>
      <c r="E4861" s="823"/>
      <c r="F4861" s="823"/>
      <c r="G4861" s="823"/>
      <c r="H4861" s="823"/>
      <c r="I4861" s="823"/>
      <c r="J4861" s="823"/>
      <c r="K4861" s="823"/>
      <c r="L4861" s="823"/>
    </row>
    <row r="4862" spans="2:12" s="801" customFormat="1">
      <c r="B4862" s="823"/>
      <c r="C4862" s="823"/>
      <c r="D4862" s="823"/>
      <c r="E4862" s="823"/>
      <c r="F4862" s="823"/>
      <c r="G4862" s="823"/>
      <c r="H4862" s="823"/>
      <c r="I4862" s="823"/>
      <c r="J4862" s="823"/>
      <c r="K4862" s="823"/>
      <c r="L4862" s="823"/>
    </row>
    <row r="4863" spans="2:12" s="801" customFormat="1">
      <c r="B4863" s="823"/>
      <c r="C4863" s="823"/>
      <c r="D4863" s="823"/>
      <c r="E4863" s="823"/>
      <c r="F4863" s="823"/>
      <c r="G4863" s="823"/>
      <c r="H4863" s="823"/>
      <c r="I4863" s="823"/>
      <c r="J4863" s="823"/>
      <c r="K4863" s="823"/>
      <c r="L4863" s="823"/>
    </row>
    <row r="4864" spans="2:12" s="801" customFormat="1">
      <c r="B4864" s="823"/>
      <c r="C4864" s="823"/>
      <c r="D4864" s="823"/>
      <c r="E4864" s="823"/>
      <c r="F4864" s="823"/>
      <c r="G4864" s="823"/>
      <c r="H4864" s="823"/>
      <c r="I4864" s="823"/>
      <c r="J4864" s="823"/>
      <c r="K4864" s="823"/>
      <c r="L4864" s="823"/>
    </row>
    <row r="4865" spans="2:12" s="801" customFormat="1">
      <c r="B4865" s="823"/>
      <c r="C4865" s="823"/>
      <c r="D4865" s="823"/>
      <c r="E4865" s="823"/>
      <c r="F4865" s="823"/>
      <c r="G4865" s="823"/>
      <c r="H4865" s="823"/>
      <c r="I4865" s="823"/>
      <c r="J4865" s="823"/>
      <c r="K4865" s="823"/>
      <c r="L4865" s="823"/>
    </row>
    <row r="4866" spans="2:12" s="801" customFormat="1">
      <c r="B4866" s="823"/>
      <c r="C4866" s="823"/>
      <c r="D4866" s="823"/>
      <c r="E4866" s="823"/>
      <c r="F4866" s="823"/>
      <c r="G4866" s="823"/>
      <c r="H4866" s="823"/>
      <c r="I4866" s="823"/>
      <c r="J4866" s="823"/>
      <c r="K4866" s="823"/>
      <c r="L4866" s="823"/>
    </row>
    <row r="4867" spans="2:12" s="801" customFormat="1">
      <c r="B4867" s="823"/>
      <c r="C4867" s="823"/>
      <c r="D4867" s="823"/>
      <c r="E4867" s="823"/>
      <c r="F4867" s="823"/>
      <c r="G4867" s="823"/>
      <c r="H4867" s="823"/>
      <c r="I4867" s="823"/>
      <c r="J4867" s="823"/>
      <c r="K4867" s="823"/>
      <c r="L4867" s="823"/>
    </row>
    <row r="4868" spans="2:12" s="801" customFormat="1">
      <c r="B4868" s="823"/>
      <c r="C4868" s="823"/>
      <c r="D4868" s="823"/>
      <c r="E4868" s="823"/>
      <c r="F4868" s="823"/>
      <c r="G4868" s="823"/>
      <c r="H4868" s="823"/>
      <c r="I4868" s="823"/>
      <c r="J4868" s="823"/>
      <c r="K4868" s="823"/>
      <c r="L4868" s="823"/>
    </row>
    <row r="4869" spans="2:12" s="801" customFormat="1">
      <c r="B4869" s="823"/>
      <c r="C4869" s="823"/>
      <c r="D4869" s="823"/>
      <c r="E4869" s="823"/>
      <c r="F4869" s="823"/>
      <c r="G4869" s="823"/>
      <c r="H4869" s="823"/>
      <c r="I4869" s="823"/>
      <c r="J4869" s="823"/>
      <c r="K4869" s="823"/>
      <c r="L4869" s="823"/>
    </row>
    <row r="4870" spans="2:12" s="801" customFormat="1">
      <c r="B4870" s="823"/>
      <c r="C4870" s="823"/>
      <c r="D4870" s="823"/>
      <c r="E4870" s="823"/>
      <c r="F4870" s="823"/>
      <c r="G4870" s="823"/>
      <c r="H4870" s="823"/>
      <c r="I4870" s="823"/>
      <c r="J4870" s="823"/>
      <c r="K4870" s="823"/>
      <c r="L4870" s="823"/>
    </row>
    <row r="4871" spans="2:12" s="801" customFormat="1">
      <c r="B4871" s="823"/>
      <c r="C4871" s="823"/>
      <c r="D4871" s="823"/>
      <c r="E4871" s="823"/>
      <c r="F4871" s="823"/>
      <c r="G4871" s="823"/>
      <c r="H4871" s="823"/>
      <c r="I4871" s="823"/>
      <c r="J4871" s="823"/>
      <c r="K4871" s="823"/>
      <c r="L4871" s="823"/>
    </row>
    <row r="4872" spans="2:12" s="801" customFormat="1">
      <c r="B4872" s="823"/>
      <c r="C4872" s="823"/>
      <c r="D4872" s="823"/>
      <c r="E4872" s="823"/>
      <c r="F4872" s="823"/>
      <c r="G4872" s="823"/>
      <c r="H4872" s="823"/>
      <c r="I4872" s="823"/>
      <c r="J4872" s="823"/>
      <c r="K4872" s="823"/>
      <c r="L4872" s="823"/>
    </row>
    <row r="4873" spans="2:12" s="801" customFormat="1">
      <c r="B4873" s="823"/>
      <c r="C4873" s="823"/>
      <c r="D4873" s="823"/>
      <c r="E4873" s="823"/>
      <c r="F4873" s="823"/>
      <c r="G4873" s="823"/>
      <c r="H4873" s="823"/>
      <c r="I4873" s="823"/>
      <c r="J4873" s="823"/>
      <c r="K4873" s="823"/>
      <c r="L4873" s="823"/>
    </row>
    <row r="4874" spans="2:12" s="801" customFormat="1">
      <c r="B4874" s="823"/>
      <c r="C4874" s="823"/>
      <c r="D4874" s="823"/>
      <c r="E4874" s="823"/>
      <c r="F4874" s="823"/>
      <c r="G4874" s="823"/>
      <c r="H4874" s="823"/>
      <c r="I4874" s="823"/>
      <c r="J4874" s="823"/>
      <c r="K4874" s="823"/>
      <c r="L4874" s="823"/>
    </row>
    <row r="4875" spans="2:12" s="801" customFormat="1">
      <c r="B4875" s="823"/>
      <c r="C4875" s="823"/>
      <c r="D4875" s="823"/>
      <c r="E4875" s="823"/>
      <c r="F4875" s="823"/>
      <c r="G4875" s="823"/>
      <c r="H4875" s="823"/>
      <c r="I4875" s="823"/>
      <c r="J4875" s="823"/>
      <c r="K4875" s="823"/>
      <c r="L4875" s="823"/>
    </row>
    <row r="4876" spans="2:12" s="801" customFormat="1">
      <c r="B4876" s="823"/>
      <c r="C4876" s="823"/>
      <c r="D4876" s="823"/>
      <c r="E4876" s="823"/>
      <c r="F4876" s="823"/>
      <c r="G4876" s="823"/>
      <c r="H4876" s="823"/>
      <c r="I4876" s="823"/>
      <c r="J4876" s="823"/>
      <c r="K4876" s="823"/>
      <c r="L4876" s="823"/>
    </row>
    <row r="4877" spans="2:12" s="801" customFormat="1">
      <c r="B4877" s="823"/>
      <c r="C4877" s="823"/>
      <c r="D4877" s="823"/>
      <c r="E4877" s="823"/>
      <c r="F4877" s="823"/>
      <c r="G4877" s="823"/>
      <c r="H4877" s="823"/>
      <c r="I4877" s="823"/>
      <c r="J4877" s="823"/>
      <c r="K4877" s="823"/>
      <c r="L4877" s="823"/>
    </row>
    <row r="4878" spans="2:12" s="801" customFormat="1">
      <c r="B4878" s="823"/>
      <c r="C4878" s="823"/>
      <c r="D4878" s="823"/>
      <c r="E4878" s="823"/>
      <c r="F4878" s="823"/>
      <c r="G4878" s="823"/>
      <c r="H4878" s="823"/>
      <c r="I4878" s="823"/>
      <c r="J4878" s="823"/>
      <c r="K4878" s="823"/>
      <c r="L4878" s="823"/>
    </row>
    <row r="4879" spans="2:12" s="801" customFormat="1">
      <c r="B4879" s="823"/>
      <c r="C4879" s="823"/>
      <c r="D4879" s="823"/>
      <c r="E4879" s="823"/>
      <c r="F4879" s="823"/>
      <c r="G4879" s="823"/>
      <c r="H4879" s="823"/>
      <c r="I4879" s="823"/>
      <c r="J4879" s="823"/>
      <c r="K4879" s="823"/>
      <c r="L4879" s="823"/>
    </row>
    <row r="4880" spans="2:12" s="801" customFormat="1">
      <c r="B4880" s="823"/>
      <c r="C4880" s="823"/>
      <c r="D4880" s="823"/>
      <c r="E4880" s="823"/>
      <c r="F4880" s="823"/>
      <c r="G4880" s="823"/>
      <c r="H4880" s="823"/>
      <c r="I4880" s="823"/>
      <c r="J4880" s="823"/>
      <c r="K4880" s="823"/>
      <c r="L4880" s="823"/>
    </row>
    <row r="4881" spans="2:12" s="801" customFormat="1">
      <c r="B4881" s="823"/>
      <c r="C4881" s="823"/>
      <c r="D4881" s="823"/>
      <c r="E4881" s="823"/>
      <c r="F4881" s="823"/>
      <c r="G4881" s="823"/>
      <c r="H4881" s="823"/>
      <c r="I4881" s="823"/>
      <c r="J4881" s="823"/>
      <c r="K4881" s="823"/>
      <c r="L4881" s="823"/>
    </row>
    <row r="4882" spans="2:12" s="801" customFormat="1">
      <c r="B4882" s="823"/>
      <c r="C4882" s="823"/>
      <c r="D4882" s="823"/>
      <c r="E4882" s="823"/>
      <c r="F4882" s="823"/>
      <c r="G4882" s="823"/>
      <c r="H4882" s="823"/>
      <c r="I4882" s="823"/>
      <c r="J4882" s="823"/>
      <c r="K4882" s="823"/>
      <c r="L4882" s="823"/>
    </row>
    <row r="4883" spans="2:12" s="801" customFormat="1">
      <c r="B4883" s="823"/>
      <c r="C4883" s="823"/>
      <c r="D4883" s="823"/>
      <c r="E4883" s="823"/>
      <c r="F4883" s="823"/>
      <c r="G4883" s="823"/>
      <c r="H4883" s="823"/>
      <c r="I4883" s="823"/>
      <c r="J4883" s="823"/>
      <c r="K4883" s="823"/>
      <c r="L4883" s="823"/>
    </row>
    <row r="4884" spans="2:12" s="801" customFormat="1">
      <c r="B4884" s="823"/>
      <c r="C4884" s="823"/>
      <c r="D4884" s="823"/>
      <c r="E4884" s="823"/>
      <c r="F4884" s="823"/>
      <c r="G4884" s="823"/>
      <c r="H4884" s="823"/>
      <c r="I4884" s="823"/>
      <c r="J4884" s="823"/>
      <c r="K4884" s="823"/>
      <c r="L4884" s="823"/>
    </row>
    <row r="4885" spans="2:12" s="801" customFormat="1">
      <c r="B4885" s="823"/>
      <c r="C4885" s="823"/>
      <c r="D4885" s="823"/>
      <c r="E4885" s="823"/>
      <c r="F4885" s="823"/>
      <c r="G4885" s="823"/>
      <c r="H4885" s="823"/>
      <c r="I4885" s="823"/>
      <c r="J4885" s="823"/>
      <c r="K4885" s="823"/>
      <c r="L4885" s="823"/>
    </row>
    <row r="4886" spans="2:12" s="801" customFormat="1">
      <c r="B4886" s="823"/>
      <c r="C4886" s="823"/>
      <c r="D4886" s="823"/>
      <c r="E4886" s="823"/>
      <c r="F4886" s="823"/>
      <c r="G4886" s="823"/>
      <c r="H4886" s="823"/>
      <c r="I4886" s="823"/>
      <c r="J4886" s="823"/>
      <c r="K4886" s="823"/>
      <c r="L4886" s="823"/>
    </row>
    <row r="4887" spans="2:12" s="801" customFormat="1">
      <c r="B4887" s="823"/>
      <c r="C4887" s="823"/>
      <c r="D4887" s="823"/>
      <c r="E4887" s="823"/>
      <c r="F4887" s="823"/>
      <c r="G4887" s="823"/>
      <c r="H4887" s="823"/>
      <c r="I4887" s="823"/>
      <c r="J4887" s="823"/>
      <c r="K4887" s="823"/>
      <c r="L4887" s="823"/>
    </row>
    <row r="4888" spans="2:12" s="801" customFormat="1">
      <c r="B4888" s="823"/>
      <c r="C4888" s="823"/>
      <c r="D4888" s="823"/>
      <c r="E4888" s="823"/>
      <c r="F4888" s="823"/>
      <c r="G4888" s="823"/>
      <c r="H4888" s="823"/>
      <c r="I4888" s="823"/>
      <c r="J4888" s="823"/>
      <c r="K4888" s="823"/>
      <c r="L4888" s="823"/>
    </row>
    <row r="4889" spans="2:12" s="801" customFormat="1">
      <c r="B4889" s="823"/>
      <c r="C4889" s="823"/>
      <c r="D4889" s="823"/>
      <c r="E4889" s="823"/>
      <c r="F4889" s="823"/>
      <c r="G4889" s="823"/>
      <c r="H4889" s="823"/>
      <c r="I4889" s="823"/>
      <c r="J4889" s="823"/>
      <c r="K4889" s="823"/>
      <c r="L4889" s="823"/>
    </row>
    <row r="4890" spans="2:12" s="801" customFormat="1">
      <c r="B4890" s="823"/>
      <c r="C4890" s="823"/>
      <c r="D4890" s="823"/>
      <c r="E4890" s="823"/>
      <c r="F4890" s="823"/>
      <c r="G4890" s="823"/>
      <c r="H4890" s="823"/>
      <c r="I4890" s="823"/>
      <c r="J4890" s="823"/>
      <c r="K4890" s="823"/>
      <c r="L4890" s="823"/>
    </row>
    <row r="4891" spans="2:12" s="801" customFormat="1">
      <c r="B4891" s="823"/>
      <c r="C4891" s="823"/>
      <c r="D4891" s="823"/>
      <c r="E4891" s="823"/>
      <c r="F4891" s="823"/>
      <c r="G4891" s="823"/>
      <c r="H4891" s="823"/>
      <c r="I4891" s="823"/>
      <c r="J4891" s="823"/>
      <c r="K4891" s="823"/>
      <c r="L4891" s="823"/>
    </row>
    <row r="4892" spans="2:12" s="801" customFormat="1">
      <c r="B4892" s="823"/>
      <c r="C4892" s="823"/>
      <c r="D4892" s="823"/>
      <c r="E4892" s="823"/>
      <c r="F4892" s="823"/>
      <c r="G4892" s="823"/>
      <c r="H4892" s="823"/>
      <c r="I4892" s="823"/>
      <c r="J4892" s="823"/>
      <c r="K4892" s="823"/>
      <c r="L4892" s="823"/>
    </row>
    <row r="4893" spans="2:12" s="801" customFormat="1">
      <c r="B4893" s="823"/>
      <c r="C4893" s="823"/>
      <c r="D4893" s="823"/>
      <c r="E4893" s="823"/>
      <c r="F4893" s="823"/>
      <c r="G4893" s="823"/>
      <c r="H4893" s="823"/>
      <c r="I4893" s="823"/>
      <c r="J4893" s="823"/>
      <c r="K4893" s="823"/>
      <c r="L4893" s="823"/>
    </row>
    <row r="4894" spans="2:12" s="801" customFormat="1">
      <c r="B4894" s="823"/>
      <c r="C4894" s="823"/>
      <c r="D4894" s="823"/>
      <c r="E4894" s="823"/>
      <c r="F4894" s="823"/>
      <c r="G4894" s="823"/>
      <c r="H4894" s="823"/>
      <c r="I4894" s="823"/>
      <c r="J4894" s="823"/>
      <c r="K4894" s="823"/>
      <c r="L4894" s="823"/>
    </row>
    <row r="4895" spans="2:12" s="801" customFormat="1">
      <c r="B4895" s="823"/>
      <c r="C4895" s="823"/>
      <c r="D4895" s="823"/>
      <c r="E4895" s="823"/>
      <c r="F4895" s="823"/>
      <c r="G4895" s="823"/>
      <c r="H4895" s="823"/>
      <c r="I4895" s="823"/>
      <c r="J4895" s="823"/>
      <c r="K4895" s="823"/>
      <c r="L4895" s="823"/>
    </row>
    <row r="4896" spans="2:12" s="801" customFormat="1">
      <c r="B4896" s="823"/>
      <c r="C4896" s="823"/>
      <c r="D4896" s="823"/>
      <c r="E4896" s="823"/>
      <c r="F4896" s="823"/>
      <c r="G4896" s="823"/>
      <c r="H4896" s="823"/>
      <c r="I4896" s="823"/>
      <c r="J4896" s="823"/>
      <c r="K4896" s="823"/>
      <c r="L4896" s="823"/>
    </row>
    <row r="4897" spans="2:12" s="801" customFormat="1">
      <c r="B4897" s="823"/>
      <c r="C4897" s="823"/>
      <c r="D4897" s="823"/>
      <c r="E4897" s="823"/>
      <c r="F4897" s="823"/>
      <c r="G4897" s="823"/>
      <c r="H4897" s="823"/>
      <c r="I4897" s="823"/>
      <c r="J4897" s="823"/>
      <c r="K4897" s="823"/>
      <c r="L4897" s="823"/>
    </row>
    <row r="4898" spans="2:12" s="801" customFormat="1">
      <c r="B4898" s="823"/>
      <c r="C4898" s="823"/>
      <c r="D4898" s="823"/>
      <c r="E4898" s="823"/>
      <c r="F4898" s="823"/>
      <c r="G4898" s="823"/>
      <c r="H4898" s="823"/>
      <c r="I4898" s="823"/>
      <c r="J4898" s="823"/>
      <c r="K4898" s="823"/>
      <c r="L4898" s="823"/>
    </row>
    <row r="4899" spans="2:12" s="801" customFormat="1">
      <c r="B4899" s="823"/>
      <c r="C4899" s="823"/>
      <c r="D4899" s="823"/>
      <c r="E4899" s="823"/>
      <c r="F4899" s="823"/>
      <c r="G4899" s="823"/>
      <c r="H4899" s="823"/>
      <c r="I4899" s="823"/>
      <c r="J4899" s="823"/>
      <c r="K4899" s="823"/>
      <c r="L4899" s="823"/>
    </row>
    <row r="4900" spans="2:12" s="801" customFormat="1">
      <c r="B4900" s="823"/>
      <c r="C4900" s="823"/>
      <c r="D4900" s="823"/>
      <c r="E4900" s="823"/>
      <c r="F4900" s="823"/>
      <c r="G4900" s="823"/>
      <c r="H4900" s="823"/>
      <c r="I4900" s="823"/>
      <c r="J4900" s="823"/>
      <c r="K4900" s="823"/>
      <c r="L4900" s="823"/>
    </row>
    <row r="4901" spans="2:12" s="801" customFormat="1">
      <c r="B4901" s="823"/>
      <c r="C4901" s="823"/>
      <c r="D4901" s="823"/>
      <c r="E4901" s="823"/>
      <c r="F4901" s="823"/>
      <c r="G4901" s="823"/>
      <c r="H4901" s="823"/>
      <c r="I4901" s="823"/>
      <c r="J4901" s="823"/>
      <c r="K4901" s="823"/>
      <c r="L4901" s="823"/>
    </row>
    <row r="4902" spans="2:12" s="801" customFormat="1">
      <c r="B4902" s="823"/>
      <c r="C4902" s="823"/>
      <c r="D4902" s="823"/>
      <c r="E4902" s="823"/>
      <c r="F4902" s="823"/>
      <c r="G4902" s="823"/>
      <c r="H4902" s="823"/>
      <c r="I4902" s="823"/>
      <c r="J4902" s="823"/>
      <c r="K4902" s="823"/>
      <c r="L4902" s="823"/>
    </row>
    <row r="4903" spans="2:12" s="801" customFormat="1">
      <c r="B4903" s="823"/>
      <c r="C4903" s="823"/>
      <c r="D4903" s="823"/>
      <c r="E4903" s="823"/>
      <c r="F4903" s="823"/>
      <c r="G4903" s="823"/>
      <c r="H4903" s="823"/>
      <c r="I4903" s="823"/>
      <c r="J4903" s="823"/>
      <c r="K4903" s="823"/>
      <c r="L4903" s="823"/>
    </row>
    <row r="4904" spans="2:12" s="801" customFormat="1">
      <c r="B4904" s="823"/>
      <c r="C4904" s="823"/>
      <c r="D4904" s="823"/>
      <c r="E4904" s="823"/>
      <c r="F4904" s="823"/>
      <c r="G4904" s="823"/>
      <c r="H4904" s="823"/>
      <c r="I4904" s="823"/>
      <c r="J4904" s="823"/>
      <c r="K4904" s="823"/>
      <c r="L4904" s="823"/>
    </row>
    <row r="4905" spans="2:12" s="801" customFormat="1">
      <c r="B4905" s="823"/>
      <c r="C4905" s="823"/>
      <c r="D4905" s="823"/>
      <c r="E4905" s="823"/>
      <c r="F4905" s="823"/>
      <c r="G4905" s="823"/>
      <c r="H4905" s="823"/>
      <c r="I4905" s="823"/>
      <c r="J4905" s="823"/>
      <c r="K4905" s="823"/>
      <c r="L4905" s="823"/>
    </row>
    <row r="4906" spans="2:12" s="801" customFormat="1">
      <c r="B4906" s="823"/>
      <c r="C4906" s="823"/>
      <c r="D4906" s="823"/>
      <c r="E4906" s="823"/>
      <c r="F4906" s="823"/>
      <c r="G4906" s="823"/>
      <c r="H4906" s="823"/>
      <c r="I4906" s="823"/>
      <c r="J4906" s="823"/>
      <c r="K4906" s="823"/>
      <c r="L4906" s="823"/>
    </row>
    <row r="4907" spans="2:12" s="801" customFormat="1">
      <c r="B4907" s="823"/>
      <c r="C4907" s="823"/>
      <c r="D4907" s="823"/>
      <c r="E4907" s="823"/>
      <c r="F4907" s="823"/>
      <c r="G4907" s="823"/>
      <c r="H4907" s="823"/>
      <c r="I4907" s="823"/>
      <c r="J4907" s="823"/>
      <c r="K4907" s="823"/>
      <c r="L4907" s="823"/>
    </row>
    <row r="4908" spans="2:12" s="801" customFormat="1">
      <c r="B4908" s="823"/>
      <c r="C4908" s="823"/>
      <c r="D4908" s="823"/>
      <c r="E4908" s="823"/>
      <c r="F4908" s="823"/>
      <c r="G4908" s="823"/>
      <c r="H4908" s="823"/>
      <c r="I4908" s="823"/>
      <c r="J4908" s="823"/>
      <c r="K4908" s="823"/>
      <c r="L4908" s="823"/>
    </row>
    <row r="4909" spans="2:12" s="801" customFormat="1">
      <c r="B4909" s="823"/>
      <c r="C4909" s="823"/>
      <c r="D4909" s="823"/>
      <c r="E4909" s="823"/>
      <c r="F4909" s="823"/>
      <c r="G4909" s="823"/>
      <c r="H4909" s="823"/>
      <c r="I4909" s="823"/>
      <c r="J4909" s="823"/>
      <c r="K4909" s="823"/>
      <c r="L4909" s="823"/>
    </row>
    <row r="4910" spans="2:12" s="801" customFormat="1">
      <c r="B4910" s="823"/>
      <c r="C4910" s="823"/>
      <c r="D4910" s="823"/>
      <c r="E4910" s="823"/>
      <c r="F4910" s="823"/>
      <c r="G4910" s="823"/>
      <c r="H4910" s="823"/>
      <c r="I4910" s="823"/>
      <c r="J4910" s="823"/>
      <c r="K4910" s="823"/>
      <c r="L4910" s="823"/>
    </row>
    <row r="4911" spans="2:12" s="801" customFormat="1">
      <c r="B4911" s="823"/>
      <c r="C4911" s="823"/>
      <c r="D4911" s="823"/>
      <c r="E4911" s="823"/>
      <c r="F4911" s="823"/>
      <c r="G4911" s="823"/>
      <c r="H4911" s="823"/>
      <c r="I4911" s="823"/>
      <c r="J4911" s="823"/>
      <c r="K4911" s="823"/>
      <c r="L4911" s="823"/>
    </row>
    <row r="4912" spans="2:12" s="801" customFormat="1">
      <c r="B4912" s="823"/>
      <c r="C4912" s="823"/>
      <c r="D4912" s="823"/>
      <c r="E4912" s="823"/>
      <c r="F4912" s="823"/>
      <c r="G4912" s="823"/>
      <c r="H4912" s="823"/>
      <c r="I4912" s="823"/>
      <c r="J4912" s="823"/>
      <c r="K4912" s="823"/>
      <c r="L4912" s="823"/>
    </row>
    <row r="4913" spans="2:12" s="801" customFormat="1">
      <c r="B4913" s="823"/>
      <c r="C4913" s="823"/>
      <c r="D4913" s="823"/>
      <c r="E4913" s="823"/>
      <c r="F4913" s="823"/>
      <c r="G4913" s="823"/>
      <c r="H4913" s="823"/>
      <c r="I4913" s="823"/>
      <c r="J4913" s="823"/>
      <c r="K4913" s="823"/>
      <c r="L4913" s="823"/>
    </row>
    <row r="4914" spans="2:12" s="801" customFormat="1">
      <c r="B4914" s="823"/>
      <c r="C4914" s="823"/>
      <c r="D4914" s="823"/>
      <c r="E4914" s="823"/>
      <c r="F4914" s="823"/>
      <c r="G4914" s="823"/>
      <c r="H4914" s="823"/>
      <c r="I4914" s="823"/>
      <c r="J4914" s="823"/>
      <c r="K4914" s="823"/>
      <c r="L4914" s="823"/>
    </row>
    <row r="4915" spans="2:12" s="801" customFormat="1">
      <c r="B4915" s="823"/>
      <c r="C4915" s="823"/>
      <c r="D4915" s="823"/>
      <c r="E4915" s="823"/>
      <c r="F4915" s="823"/>
      <c r="G4915" s="823"/>
      <c r="H4915" s="823"/>
      <c r="I4915" s="823"/>
      <c r="J4915" s="823"/>
      <c r="K4915" s="823"/>
      <c r="L4915" s="823"/>
    </row>
    <row r="4916" spans="2:12" s="801" customFormat="1">
      <c r="B4916" s="823"/>
      <c r="C4916" s="823"/>
      <c r="D4916" s="823"/>
      <c r="E4916" s="823"/>
      <c r="F4916" s="823"/>
      <c r="G4916" s="823"/>
      <c r="H4916" s="823"/>
      <c r="I4916" s="823"/>
      <c r="J4916" s="823"/>
      <c r="K4916" s="823"/>
      <c r="L4916" s="823"/>
    </row>
    <row r="4917" spans="2:12" s="801" customFormat="1">
      <c r="B4917" s="823"/>
      <c r="C4917" s="823"/>
      <c r="D4917" s="823"/>
      <c r="E4917" s="823"/>
      <c r="F4917" s="823"/>
      <c r="G4917" s="823"/>
      <c r="H4917" s="823"/>
      <c r="I4917" s="823"/>
      <c r="J4917" s="823"/>
      <c r="K4917" s="823"/>
      <c r="L4917" s="823"/>
    </row>
    <row r="4918" spans="2:12" s="801" customFormat="1">
      <c r="B4918" s="823"/>
      <c r="C4918" s="823"/>
      <c r="D4918" s="823"/>
      <c r="E4918" s="823"/>
      <c r="F4918" s="823"/>
      <c r="G4918" s="823"/>
      <c r="H4918" s="823"/>
      <c r="I4918" s="823"/>
      <c r="J4918" s="823"/>
      <c r="K4918" s="823"/>
      <c r="L4918" s="823"/>
    </row>
    <row r="4919" spans="2:12" s="801" customFormat="1">
      <c r="B4919" s="823"/>
      <c r="C4919" s="823"/>
      <c r="D4919" s="823"/>
      <c r="E4919" s="823"/>
      <c r="F4919" s="823"/>
      <c r="G4919" s="823"/>
      <c r="H4919" s="823"/>
      <c r="I4919" s="823"/>
      <c r="J4919" s="823"/>
      <c r="K4919" s="823"/>
      <c r="L4919" s="823"/>
    </row>
    <row r="4920" spans="2:12" s="801" customFormat="1">
      <c r="B4920" s="823"/>
      <c r="C4920" s="823"/>
      <c r="D4920" s="823"/>
      <c r="E4920" s="823"/>
      <c r="F4920" s="823"/>
      <c r="G4920" s="823"/>
      <c r="H4920" s="823"/>
      <c r="I4920" s="823"/>
      <c r="J4920" s="823"/>
      <c r="K4920" s="823"/>
      <c r="L4920" s="823"/>
    </row>
    <row r="4921" spans="2:12" s="801" customFormat="1">
      <c r="B4921" s="823"/>
      <c r="C4921" s="823"/>
      <c r="D4921" s="823"/>
      <c r="E4921" s="823"/>
      <c r="F4921" s="823"/>
      <c r="G4921" s="823"/>
      <c r="H4921" s="823"/>
      <c r="I4921" s="823"/>
      <c r="J4921" s="823"/>
      <c r="K4921" s="823"/>
      <c r="L4921" s="823"/>
    </row>
    <row r="4922" spans="2:12" s="801" customFormat="1">
      <c r="B4922" s="823"/>
      <c r="C4922" s="823"/>
      <c r="D4922" s="823"/>
      <c r="E4922" s="823"/>
      <c r="F4922" s="823"/>
      <c r="G4922" s="823"/>
      <c r="H4922" s="823"/>
      <c r="I4922" s="823"/>
      <c r="J4922" s="823"/>
      <c r="K4922" s="823"/>
      <c r="L4922" s="823"/>
    </row>
    <row r="4923" spans="2:12" s="801" customFormat="1">
      <c r="B4923" s="823"/>
      <c r="C4923" s="823"/>
      <c r="D4923" s="823"/>
      <c r="E4923" s="823"/>
      <c r="F4923" s="823"/>
      <c r="G4923" s="823"/>
      <c r="H4923" s="823"/>
      <c r="I4923" s="823"/>
      <c r="J4923" s="823"/>
      <c r="K4923" s="823"/>
      <c r="L4923" s="823"/>
    </row>
    <row r="4924" spans="2:12" s="801" customFormat="1">
      <c r="B4924" s="823"/>
      <c r="C4924" s="823"/>
      <c r="D4924" s="823"/>
      <c r="E4924" s="823"/>
      <c r="F4924" s="823"/>
      <c r="G4924" s="823"/>
      <c r="H4924" s="823"/>
      <c r="I4924" s="823"/>
      <c r="J4924" s="823"/>
      <c r="K4924" s="823"/>
      <c r="L4924" s="823"/>
    </row>
    <row r="4925" spans="2:12" s="801" customFormat="1">
      <c r="B4925" s="823"/>
      <c r="C4925" s="823"/>
      <c r="D4925" s="823"/>
      <c r="E4925" s="823"/>
      <c r="F4925" s="823"/>
      <c r="G4925" s="823"/>
      <c r="H4925" s="823"/>
      <c r="I4925" s="823"/>
      <c r="J4925" s="823"/>
      <c r="K4925" s="823"/>
      <c r="L4925" s="823"/>
    </row>
    <row r="4926" spans="2:12" s="801" customFormat="1">
      <c r="B4926" s="823"/>
      <c r="C4926" s="823"/>
      <c r="D4926" s="823"/>
      <c r="E4926" s="823"/>
      <c r="F4926" s="823"/>
      <c r="G4926" s="823"/>
      <c r="H4926" s="823"/>
      <c r="I4926" s="823"/>
      <c r="J4926" s="823"/>
      <c r="K4926" s="823"/>
      <c r="L4926" s="823"/>
    </row>
    <row r="4927" spans="2:12" s="801" customFormat="1">
      <c r="B4927" s="823"/>
      <c r="C4927" s="823"/>
      <c r="D4927" s="823"/>
      <c r="E4927" s="823"/>
      <c r="F4927" s="823"/>
      <c r="G4927" s="823"/>
      <c r="H4927" s="823"/>
      <c r="I4927" s="823"/>
      <c r="J4927" s="823"/>
      <c r="K4927" s="823"/>
      <c r="L4927" s="823"/>
    </row>
    <row r="4928" spans="2:12" s="801" customFormat="1">
      <c r="B4928" s="823"/>
      <c r="C4928" s="823"/>
      <c r="D4928" s="823"/>
      <c r="E4928" s="823"/>
      <c r="F4928" s="823"/>
      <c r="G4928" s="823"/>
      <c r="H4928" s="823"/>
      <c r="I4928" s="823"/>
      <c r="J4928" s="823"/>
      <c r="K4928" s="823"/>
      <c r="L4928" s="823"/>
    </row>
    <row r="4929" spans="2:12" s="801" customFormat="1">
      <c r="B4929" s="823"/>
      <c r="C4929" s="823"/>
      <c r="D4929" s="823"/>
      <c r="E4929" s="823"/>
      <c r="F4929" s="823"/>
      <c r="G4929" s="823"/>
      <c r="H4929" s="823"/>
      <c r="I4929" s="823"/>
      <c r="J4929" s="823"/>
      <c r="K4929" s="823"/>
      <c r="L4929" s="823"/>
    </row>
    <row r="4930" spans="2:12" s="801" customFormat="1">
      <c r="B4930" s="823"/>
      <c r="C4930" s="823"/>
      <c r="D4930" s="823"/>
      <c r="E4930" s="823"/>
      <c r="F4930" s="823"/>
      <c r="G4930" s="823"/>
      <c r="H4930" s="823"/>
      <c r="I4930" s="823"/>
      <c r="J4930" s="823"/>
      <c r="K4930" s="823"/>
      <c r="L4930" s="823"/>
    </row>
    <row r="4931" spans="2:12" s="801" customFormat="1">
      <c r="B4931" s="823"/>
      <c r="C4931" s="823"/>
      <c r="D4931" s="823"/>
      <c r="E4931" s="823"/>
      <c r="F4931" s="823"/>
      <c r="G4931" s="823"/>
      <c r="H4931" s="823"/>
      <c r="I4931" s="823"/>
      <c r="J4931" s="823"/>
      <c r="K4931" s="823"/>
      <c r="L4931" s="823"/>
    </row>
    <row r="4932" spans="2:12" s="801" customFormat="1">
      <c r="B4932" s="823"/>
      <c r="C4932" s="823"/>
      <c r="D4932" s="823"/>
      <c r="E4932" s="823"/>
      <c r="F4932" s="823"/>
      <c r="G4932" s="823"/>
      <c r="H4932" s="823"/>
      <c r="I4932" s="823"/>
      <c r="J4932" s="823"/>
      <c r="K4932" s="823"/>
      <c r="L4932" s="823"/>
    </row>
    <row r="4933" spans="2:12" s="801" customFormat="1">
      <c r="B4933" s="823"/>
      <c r="C4933" s="823"/>
      <c r="D4933" s="823"/>
      <c r="E4933" s="823"/>
      <c r="F4933" s="823"/>
      <c r="G4933" s="823"/>
      <c r="H4933" s="823"/>
      <c r="I4933" s="823"/>
      <c r="J4933" s="823"/>
      <c r="K4933" s="823"/>
      <c r="L4933" s="823"/>
    </row>
    <row r="4934" spans="2:12" s="801" customFormat="1">
      <c r="B4934" s="823"/>
      <c r="C4934" s="823"/>
      <c r="D4934" s="823"/>
      <c r="E4934" s="823"/>
      <c r="F4934" s="823"/>
      <c r="G4934" s="823"/>
      <c r="H4934" s="823"/>
      <c r="I4934" s="823"/>
      <c r="J4934" s="823"/>
      <c r="K4934" s="823"/>
      <c r="L4934" s="823"/>
    </row>
    <row r="4935" spans="2:12" s="801" customFormat="1">
      <c r="B4935" s="823"/>
      <c r="C4935" s="823"/>
      <c r="D4935" s="823"/>
      <c r="E4935" s="823"/>
      <c r="F4935" s="823"/>
      <c r="G4935" s="823"/>
      <c r="H4935" s="823"/>
      <c r="I4935" s="823"/>
      <c r="J4935" s="823"/>
      <c r="K4935" s="823"/>
      <c r="L4935" s="823"/>
    </row>
    <row r="4936" spans="2:12" s="801" customFormat="1">
      <c r="B4936" s="823"/>
      <c r="C4936" s="823"/>
      <c r="D4936" s="823"/>
      <c r="E4936" s="823"/>
      <c r="F4936" s="823"/>
      <c r="G4936" s="823"/>
      <c r="H4936" s="823"/>
      <c r="I4936" s="823"/>
      <c r="J4936" s="823"/>
      <c r="K4936" s="823"/>
      <c r="L4936" s="823"/>
    </row>
    <row r="4937" spans="2:12" s="801" customFormat="1">
      <c r="B4937" s="823"/>
      <c r="C4937" s="823"/>
      <c r="D4937" s="823"/>
      <c r="E4937" s="823"/>
      <c r="F4937" s="823"/>
      <c r="G4937" s="823"/>
      <c r="H4937" s="823"/>
      <c r="I4937" s="823"/>
      <c r="J4937" s="823"/>
      <c r="K4937" s="823"/>
      <c r="L4937" s="823"/>
    </row>
    <row r="4938" spans="2:12" s="801" customFormat="1">
      <c r="B4938" s="823"/>
      <c r="C4938" s="823"/>
      <c r="D4938" s="823"/>
      <c r="E4938" s="823"/>
      <c r="F4938" s="823"/>
      <c r="G4938" s="823"/>
      <c r="H4938" s="823"/>
      <c r="I4938" s="823"/>
      <c r="J4938" s="823"/>
      <c r="K4938" s="823"/>
      <c r="L4938" s="823"/>
    </row>
    <row r="4939" spans="2:12" s="801" customFormat="1">
      <c r="B4939" s="823"/>
      <c r="C4939" s="823"/>
      <c r="D4939" s="823"/>
      <c r="E4939" s="823"/>
      <c r="F4939" s="823"/>
      <c r="G4939" s="823"/>
      <c r="H4939" s="823"/>
      <c r="I4939" s="823"/>
      <c r="J4939" s="823"/>
      <c r="K4939" s="823"/>
      <c r="L4939" s="823"/>
    </row>
    <row r="4940" spans="2:12" s="801" customFormat="1">
      <c r="B4940" s="823"/>
      <c r="C4940" s="823"/>
      <c r="D4940" s="823"/>
      <c r="E4940" s="823"/>
      <c r="F4940" s="823"/>
      <c r="G4940" s="823"/>
      <c r="H4940" s="823"/>
      <c r="I4940" s="823"/>
      <c r="J4940" s="823"/>
      <c r="K4940" s="823"/>
      <c r="L4940" s="823"/>
    </row>
    <row r="4941" spans="2:12" s="801" customFormat="1">
      <c r="B4941" s="823"/>
      <c r="C4941" s="823"/>
      <c r="D4941" s="823"/>
      <c r="E4941" s="823"/>
      <c r="F4941" s="823"/>
      <c r="G4941" s="823"/>
      <c r="H4941" s="823"/>
      <c r="I4941" s="823"/>
      <c r="J4941" s="823"/>
      <c r="K4941" s="823"/>
      <c r="L4941" s="823"/>
    </row>
    <row r="4942" spans="2:12" s="801" customFormat="1">
      <c r="B4942" s="823"/>
      <c r="C4942" s="823"/>
      <c r="D4942" s="823"/>
      <c r="E4942" s="823"/>
      <c r="F4942" s="823"/>
      <c r="G4942" s="823"/>
      <c r="H4942" s="823"/>
      <c r="I4942" s="823"/>
      <c r="J4942" s="823"/>
      <c r="K4942" s="823"/>
      <c r="L4942" s="823"/>
    </row>
    <row r="4943" spans="2:12" s="801" customFormat="1">
      <c r="B4943" s="823"/>
      <c r="C4943" s="823"/>
      <c r="D4943" s="823"/>
      <c r="E4943" s="823"/>
      <c r="F4943" s="823"/>
      <c r="G4943" s="823"/>
      <c r="H4943" s="823"/>
      <c r="I4943" s="823"/>
      <c r="J4943" s="823"/>
      <c r="K4943" s="823"/>
      <c r="L4943" s="823"/>
    </row>
    <row r="4944" spans="2:12" s="801" customFormat="1">
      <c r="B4944" s="823"/>
      <c r="C4944" s="823"/>
      <c r="D4944" s="823"/>
      <c r="E4944" s="823"/>
      <c r="F4944" s="823"/>
      <c r="G4944" s="823"/>
      <c r="H4944" s="823"/>
      <c r="I4944" s="823"/>
      <c r="J4944" s="823"/>
      <c r="K4944" s="823"/>
      <c r="L4944" s="823"/>
    </row>
    <row r="4945" spans="2:12" s="801" customFormat="1">
      <c r="B4945" s="823"/>
      <c r="C4945" s="823"/>
      <c r="D4945" s="823"/>
      <c r="E4945" s="823"/>
      <c r="F4945" s="823"/>
      <c r="G4945" s="823"/>
      <c r="H4945" s="823"/>
      <c r="I4945" s="823"/>
      <c r="J4945" s="823"/>
      <c r="K4945" s="823"/>
      <c r="L4945" s="823"/>
    </row>
    <row r="4946" spans="2:12" s="801" customFormat="1">
      <c r="B4946" s="823"/>
      <c r="C4946" s="823"/>
      <c r="D4946" s="823"/>
      <c r="E4946" s="823"/>
      <c r="F4946" s="823"/>
      <c r="G4946" s="823"/>
      <c r="H4946" s="823"/>
      <c r="I4946" s="823"/>
      <c r="J4946" s="823"/>
      <c r="K4946" s="823"/>
      <c r="L4946" s="823"/>
    </row>
    <row r="4947" spans="2:12" s="801" customFormat="1">
      <c r="B4947" s="823"/>
      <c r="C4947" s="823"/>
      <c r="D4947" s="823"/>
      <c r="E4947" s="823"/>
      <c r="F4947" s="823"/>
      <c r="G4947" s="823"/>
      <c r="H4947" s="823"/>
      <c r="I4947" s="823"/>
      <c r="J4947" s="823"/>
      <c r="K4947" s="823"/>
      <c r="L4947" s="823"/>
    </row>
    <row r="4948" spans="2:12" s="801" customFormat="1">
      <c r="B4948" s="823"/>
      <c r="C4948" s="823"/>
      <c r="D4948" s="823"/>
      <c r="E4948" s="823"/>
      <c r="F4948" s="823"/>
      <c r="G4948" s="823"/>
      <c r="H4948" s="823"/>
      <c r="I4948" s="823"/>
      <c r="J4948" s="823"/>
      <c r="K4948" s="823"/>
      <c r="L4948" s="823"/>
    </row>
    <row r="4949" spans="2:12" s="801" customFormat="1">
      <c r="B4949" s="823"/>
      <c r="C4949" s="823"/>
      <c r="D4949" s="823"/>
      <c r="E4949" s="823"/>
      <c r="F4949" s="823"/>
      <c r="G4949" s="823"/>
      <c r="H4949" s="823"/>
      <c r="I4949" s="823"/>
      <c r="J4949" s="823"/>
      <c r="K4949" s="823"/>
      <c r="L4949" s="823"/>
    </row>
    <row r="4950" spans="2:12" s="801" customFormat="1">
      <c r="B4950" s="823"/>
      <c r="C4950" s="823"/>
      <c r="D4950" s="823"/>
      <c r="E4950" s="823"/>
      <c r="F4950" s="823"/>
      <c r="G4950" s="823"/>
      <c r="H4950" s="823"/>
      <c r="I4950" s="823"/>
      <c r="J4950" s="823"/>
      <c r="K4950" s="823"/>
      <c r="L4950" s="823"/>
    </row>
    <row r="4951" spans="2:12" s="801" customFormat="1">
      <c r="B4951" s="823"/>
      <c r="C4951" s="823"/>
      <c r="D4951" s="823"/>
      <c r="E4951" s="823"/>
      <c r="F4951" s="823"/>
      <c r="G4951" s="823"/>
      <c r="H4951" s="823"/>
      <c r="I4951" s="823"/>
      <c r="J4951" s="823"/>
      <c r="K4951" s="823"/>
      <c r="L4951" s="823"/>
    </row>
    <row r="4952" spans="2:12" s="801" customFormat="1">
      <c r="B4952" s="823"/>
      <c r="C4952" s="823"/>
      <c r="D4952" s="823"/>
      <c r="E4952" s="823"/>
      <c r="F4952" s="823"/>
      <c r="G4952" s="823"/>
      <c r="H4952" s="823"/>
      <c r="I4952" s="823"/>
      <c r="J4952" s="823"/>
      <c r="K4952" s="823"/>
      <c r="L4952" s="823"/>
    </row>
    <row r="4953" spans="2:12" s="801" customFormat="1">
      <c r="B4953" s="823"/>
      <c r="C4953" s="823"/>
      <c r="D4953" s="823"/>
      <c r="E4953" s="823"/>
      <c r="F4953" s="823"/>
      <c r="G4953" s="823"/>
      <c r="H4953" s="823"/>
      <c r="I4953" s="823"/>
      <c r="J4953" s="823"/>
      <c r="K4953" s="823"/>
      <c r="L4953" s="823"/>
    </row>
    <row r="4954" spans="2:12" s="801" customFormat="1">
      <c r="B4954" s="823"/>
      <c r="C4954" s="823"/>
      <c r="D4954" s="823"/>
      <c r="E4954" s="823"/>
      <c r="F4954" s="823"/>
      <c r="G4954" s="823"/>
      <c r="H4954" s="823"/>
      <c r="I4954" s="823"/>
      <c r="J4954" s="823"/>
      <c r="K4954" s="823"/>
      <c r="L4954" s="823"/>
    </row>
    <row r="4955" spans="2:12" s="801" customFormat="1">
      <c r="B4955" s="823"/>
      <c r="C4955" s="823"/>
      <c r="D4955" s="823"/>
      <c r="E4955" s="823"/>
      <c r="F4955" s="823"/>
      <c r="G4955" s="823"/>
      <c r="H4955" s="823"/>
      <c r="I4955" s="823"/>
      <c r="J4955" s="823"/>
      <c r="K4955" s="823"/>
      <c r="L4955" s="823"/>
    </row>
    <row r="4956" spans="2:12" s="801" customFormat="1">
      <c r="B4956" s="823"/>
      <c r="C4956" s="823"/>
      <c r="D4956" s="823"/>
      <c r="E4956" s="823"/>
      <c r="F4956" s="823"/>
      <c r="G4956" s="823"/>
      <c r="H4956" s="823"/>
      <c r="I4956" s="823"/>
      <c r="J4956" s="823"/>
      <c r="K4956" s="823"/>
      <c r="L4956" s="823"/>
    </row>
    <row r="4957" spans="2:12" s="801" customFormat="1">
      <c r="B4957" s="823"/>
      <c r="C4957" s="823"/>
      <c r="D4957" s="823"/>
      <c r="E4957" s="823"/>
      <c r="F4957" s="823"/>
      <c r="G4957" s="823"/>
      <c r="H4957" s="823"/>
      <c r="I4957" s="823"/>
      <c r="J4957" s="823"/>
      <c r="K4957" s="823"/>
      <c r="L4957" s="823"/>
    </row>
    <row r="4958" spans="2:12" s="801" customFormat="1">
      <c r="B4958" s="823"/>
      <c r="C4958" s="823"/>
      <c r="D4958" s="823"/>
      <c r="E4958" s="823"/>
      <c r="F4958" s="823"/>
      <c r="G4958" s="823"/>
      <c r="H4958" s="823"/>
      <c r="I4958" s="823"/>
      <c r="J4958" s="823"/>
      <c r="K4958" s="823"/>
      <c r="L4958" s="823"/>
    </row>
    <row r="4959" spans="2:12" s="801" customFormat="1">
      <c r="B4959" s="823"/>
      <c r="C4959" s="823"/>
      <c r="D4959" s="823"/>
      <c r="E4959" s="823"/>
      <c r="F4959" s="823"/>
      <c r="G4959" s="823"/>
      <c r="H4959" s="823"/>
      <c r="I4959" s="823"/>
      <c r="J4959" s="823"/>
      <c r="K4959" s="823"/>
      <c r="L4959" s="823"/>
    </row>
    <row r="4960" spans="2:12" s="801" customFormat="1">
      <c r="B4960" s="823"/>
      <c r="C4960" s="823"/>
      <c r="D4960" s="823"/>
      <c r="E4960" s="823"/>
      <c r="F4960" s="823"/>
      <c r="G4960" s="823"/>
      <c r="H4960" s="823"/>
      <c r="I4960" s="823"/>
      <c r="J4960" s="823"/>
      <c r="K4960" s="823"/>
      <c r="L4960" s="823"/>
    </row>
    <row r="4961" spans="2:12" s="801" customFormat="1">
      <c r="B4961" s="823"/>
      <c r="C4961" s="823"/>
      <c r="D4961" s="823"/>
      <c r="E4961" s="823"/>
      <c r="F4961" s="823"/>
      <c r="G4961" s="823"/>
      <c r="H4961" s="823"/>
      <c r="I4961" s="823"/>
      <c r="J4961" s="823"/>
      <c r="K4961" s="823"/>
      <c r="L4961" s="823"/>
    </row>
    <row r="4962" spans="2:12" s="801" customFormat="1">
      <c r="B4962" s="823"/>
      <c r="C4962" s="823"/>
      <c r="D4962" s="823"/>
      <c r="E4962" s="823"/>
      <c r="F4962" s="823"/>
      <c r="G4962" s="823"/>
      <c r="H4962" s="823"/>
      <c r="I4962" s="823"/>
      <c r="J4962" s="823"/>
      <c r="K4962" s="823"/>
      <c r="L4962" s="823"/>
    </row>
    <row r="4963" spans="2:12" s="801" customFormat="1">
      <c r="B4963" s="823"/>
      <c r="C4963" s="823"/>
      <c r="D4963" s="823"/>
      <c r="E4963" s="823"/>
      <c r="F4963" s="823"/>
      <c r="G4963" s="823"/>
      <c r="H4963" s="823"/>
      <c r="I4963" s="823"/>
      <c r="J4963" s="823"/>
      <c r="K4963" s="823"/>
      <c r="L4963" s="823"/>
    </row>
    <row r="4964" spans="2:12" s="801" customFormat="1">
      <c r="B4964" s="823"/>
      <c r="C4964" s="823"/>
      <c r="D4964" s="823"/>
      <c r="E4964" s="823"/>
      <c r="F4964" s="823"/>
      <c r="G4964" s="823"/>
      <c r="H4964" s="823"/>
      <c r="I4964" s="823"/>
      <c r="J4964" s="823"/>
      <c r="K4964" s="823"/>
      <c r="L4964" s="823"/>
    </row>
    <row r="4965" spans="2:12" s="801" customFormat="1">
      <c r="B4965" s="823"/>
      <c r="C4965" s="823"/>
      <c r="D4965" s="823"/>
      <c r="E4965" s="823"/>
      <c r="F4965" s="823"/>
      <c r="G4965" s="823"/>
      <c r="H4965" s="823"/>
      <c r="I4965" s="823"/>
      <c r="J4965" s="823"/>
      <c r="K4965" s="823"/>
      <c r="L4965" s="823"/>
    </row>
    <row r="4966" spans="2:12" s="801" customFormat="1">
      <c r="B4966" s="823"/>
      <c r="C4966" s="823"/>
      <c r="D4966" s="823"/>
      <c r="E4966" s="823"/>
      <c r="F4966" s="823"/>
      <c r="G4966" s="823"/>
      <c r="H4966" s="823"/>
      <c r="I4966" s="823"/>
      <c r="J4966" s="823"/>
      <c r="K4966" s="823"/>
      <c r="L4966" s="823"/>
    </row>
    <row r="4967" spans="2:12" s="801" customFormat="1">
      <c r="B4967" s="823"/>
      <c r="C4967" s="823"/>
      <c r="D4967" s="823"/>
      <c r="E4967" s="823"/>
      <c r="F4967" s="823"/>
      <c r="G4967" s="823"/>
      <c r="H4967" s="823"/>
      <c r="I4967" s="823"/>
      <c r="J4967" s="823"/>
      <c r="K4967" s="823"/>
      <c r="L4967" s="823"/>
    </row>
    <row r="4968" spans="2:12" s="801" customFormat="1">
      <c r="B4968" s="823"/>
      <c r="C4968" s="823"/>
      <c r="D4968" s="823"/>
      <c r="E4968" s="823"/>
      <c r="F4968" s="823"/>
      <c r="G4968" s="823"/>
      <c r="H4968" s="823"/>
      <c r="I4968" s="823"/>
      <c r="J4968" s="823"/>
      <c r="K4968" s="823"/>
      <c r="L4968" s="823"/>
    </row>
    <row r="4969" spans="2:12" s="801" customFormat="1">
      <c r="B4969" s="823"/>
      <c r="C4969" s="823"/>
      <c r="D4969" s="823"/>
      <c r="E4969" s="823"/>
      <c r="F4969" s="823"/>
      <c r="G4969" s="823"/>
      <c r="H4969" s="823"/>
      <c r="I4969" s="823"/>
      <c r="J4969" s="823"/>
      <c r="K4969" s="823"/>
      <c r="L4969" s="823"/>
    </row>
    <row r="4970" spans="2:12" s="801" customFormat="1">
      <c r="B4970" s="823"/>
      <c r="C4970" s="823"/>
      <c r="D4970" s="823"/>
      <c r="E4970" s="823"/>
      <c r="F4970" s="823"/>
      <c r="G4970" s="823"/>
      <c r="H4970" s="823"/>
      <c r="I4970" s="823"/>
      <c r="J4970" s="823"/>
      <c r="K4970" s="823"/>
      <c r="L4970" s="823"/>
    </row>
    <row r="4971" spans="2:12" s="801" customFormat="1">
      <c r="B4971" s="823"/>
      <c r="C4971" s="823"/>
      <c r="D4971" s="823"/>
      <c r="E4971" s="823"/>
      <c r="F4971" s="823"/>
      <c r="G4971" s="823"/>
      <c r="H4971" s="823"/>
      <c r="I4971" s="823"/>
      <c r="J4971" s="823"/>
      <c r="K4971" s="823"/>
      <c r="L4971" s="823"/>
    </row>
    <row r="4972" spans="2:12" s="801" customFormat="1">
      <c r="B4972" s="823"/>
      <c r="C4972" s="823"/>
      <c r="D4972" s="823"/>
      <c r="E4972" s="823"/>
      <c r="F4972" s="823"/>
      <c r="G4972" s="823"/>
      <c r="H4972" s="823"/>
      <c r="I4972" s="823"/>
      <c r="J4972" s="823"/>
      <c r="K4972" s="823"/>
      <c r="L4972" s="823"/>
    </row>
    <row r="4973" spans="2:12" s="801" customFormat="1">
      <c r="B4973" s="823"/>
      <c r="C4973" s="823"/>
      <c r="D4973" s="823"/>
      <c r="E4973" s="823"/>
      <c r="F4973" s="823"/>
      <c r="G4973" s="823"/>
      <c r="H4973" s="823"/>
      <c r="I4973" s="823"/>
      <c r="J4973" s="823"/>
      <c r="K4973" s="823"/>
      <c r="L4973" s="823"/>
    </row>
    <row r="4974" spans="2:12" s="801" customFormat="1">
      <c r="B4974" s="823"/>
      <c r="C4974" s="823"/>
      <c r="D4974" s="823"/>
      <c r="E4974" s="823"/>
      <c r="F4974" s="823"/>
      <c r="G4974" s="823"/>
      <c r="H4974" s="823"/>
      <c r="I4974" s="823"/>
      <c r="J4974" s="823"/>
      <c r="K4974" s="823"/>
      <c r="L4974" s="823"/>
    </row>
    <row r="4975" spans="2:12" s="801" customFormat="1">
      <c r="B4975" s="823"/>
      <c r="C4975" s="823"/>
      <c r="D4975" s="823"/>
      <c r="E4975" s="823"/>
      <c r="F4975" s="823"/>
      <c r="G4975" s="823"/>
      <c r="H4975" s="823"/>
      <c r="I4975" s="823"/>
      <c r="J4975" s="823"/>
      <c r="K4975" s="823"/>
      <c r="L4975" s="823"/>
    </row>
    <row r="4976" spans="2:12" s="801" customFormat="1">
      <c r="B4976" s="823"/>
      <c r="C4976" s="823"/>
      <c r="D4976" s="823"/>
      <c r="E4976" s="823"/>
      <c r="F4976" s="823"/>
      <c r="G4976" s="823"/>
      <c r="H4976" s="823"/>
      <c r="I4976" s="823"/>
      <c r="J4976" s="823"/>
      <c r="K4976" s="823"/>
      <c r="L4976" s="823"/>
    </row>
    <row r="4977" spans="2:12" s="801" customFormat="1">
      <c r="B4977" s="823"/>
      <c r="C4977" s="823"/>
      <c r="D4977" s="823"/>
      <c r="E4977" s="823"/>
      <c r="F4977" s="823"/>
      <c r="G4977" s="823"/>
      <c r="H4977" s="823"/>
      <c r="I4977" s="823"/>
      <c r="J4977" s="823"/>
      <c r="K4977" s="823"/>
      <c r="L4977" s="823"/>
    </row>
    <row r="4978" spans="2:12" s="801" customFormat="1">
      <c r="B4978" s="823"/>
      <c r="C4978" s="823"/>
      <c r="D4978" s="823"/>
      <c r="E4978" s="823"/>
      <c r="F4978" s="823"/>
      <c r="G4978" s="823"/>
      <c r="H4978" s="823"/>
      <c r="I4978" s="823"/>
      <c r="J4978" s="823"/>
      <c r="K4978" s="823"/>
      <c r="L4978" s="823"/>
    </row>
    <row r="4979" spans="2:12" s="801" customFormat="1">
      <c r="B4979" s="823"/>
      <c r="C4979" s="823"/>
      <c r="D4979" s="823"/>
      <c r="E4979" s="823"/>
      <c r="F4979" s="823"/>
      <c r="G4979" s="823"/>
      <c r="H4979" s="823"/>
      <c r="I4979" s="823"/>
      <c r="J4979" s="823"/>
      <c r="K4979" s="823"/>
      <c r="L4979" s="823"/>
    </row>
    <row r="4980" spans="2:12" s="801" customFormat="1">
      <c r="B4980" s="823"/>
      <c r="C4980" s="823"/>
      <c r="D4980" s="823"/>
      <c r="E4980" s="823"/>
      <c r="F4980" s="823"/>
      <c r="G4980" s="823"/>
      <c r="H4980" s="823"/>
      <c r="I4980" s="823"/>
      <c r="J4980" s="823"/>
      <c r="K4980" s="823"/>
      <c r="L4980" s="823"/>
    </row>
    <row r="4981" spans="2:12" s="801" customFormat="1">
      <c r="B4981" s="823"/>
      <c r="C4981" s="823"/>
      <c r="D4981" s="823"/>
      <c r="E4981" s="823"/>
      <c r="F4981" s="823"/>
      <c r="G4981" s="823"/>
      <c r="H4981" s="823"/>
      <c r="I4981" s="823"/>
      <c r="J4981" s="823"/>
      <c r="K4981" s="823"/>
      <c r="L4981" s="823"/>
    </row>
    <row r="4982" spans="2:12" s="801" customFormat="1">
      <c r="B4982" s="823"/>
      <c r="C4982" s="823"/>
      <c r="D4982" s="823"/>
      <c r="E4982" s="823"/>
      <c r="F4982" s="823"/>
      <c r="G4982" s="823"/>
      <c r="H4982" s="823"/>
      <c r="I4982" s="823"/>
      <c r="J4982" s="823"/>
      <c r="K4982" s="823"/>
      <c r="L4982" s="823"/>
    </row>
    <row r="4983" spans="2:12" s="801" customFormat="1">
      <c r="B4983" s="823"/>
      <c r="C4983" s="823"/>
      <c r="D4983" s="823"/>
      <c r="E4983" s="823"/>
      <c r="F4983" s="823"/>
      <c r="G4983" s="823"/>
      <c r="H4983" s="823"/>
      <c r="I4983" s="823"/>
      <c r="J4983" s="823"/>
      <c r="K4983" s="823"/>
      <c r="L4983" s="823"/>
    </row>
    <row r="4984" spans="2:12" s="801" customFormat="1">
      <c r="B4984" s="823"/>
      <c r="C4984" s="823"/>
      <c r="D4984" s="823"/>
      <c r="E4984" s="823"/>
      <c r="F4984" s="823"/>
      <c r="G4984" s="823"/>
      <c r="H4984" s="823"/>
      <c r="I4984" s="823"/>
      <c r="J4984" s="823"/>
      <c r="K4984" s="823"/>
      <c r="L4984" s="823"/>
    </row>
    <row r="4985" spans="2:12" s="801" customFormat="1">
      <c r="B4985" s="823"/>
      <c r="C4985" s="823"/>
      <c r="D4985" s="823"/>
      <c r="E4985" s="823"/>
      <c r="F4985" s="823"/>
      <c r="G4985" s="823"/>
      <c r="H4985" s="823"/>
      <c r="I4985" s="823"/>
      <c r="J4985" s="823"/>
      <c r="K4985" s="823"/>
      <c r="L4985" s="823"/>
    </row>
    <row r="4986" spans="2:12" s="801" customFormat="1">
      <c r="B4986" s="823"/>
      <c r="C4986" s="823"/>
      <c r="D4986" s="823"/>
      <c r="E4986" s="823"/>
      <c r="F4986" s="823"/>
      <c r="G4986" s="823"/>
      <c r="H4986" s="823"/>
      <c r="I4986" s="823"/>
      <c r="J4986" s="823"/>
      <c r="K4986" s="823"/>
      <c r="L4986" s="823"/>
    </row>
    <row r="4987" spans="2:12" s="801" customFormat="1">
      <c r="B4987" s="823"/>
      <c r="C4987" s="823"/>
      <c r="D4987" s="823"/>
      <c r="E4987" s="823"/>
      <c r="F4987" s="823"/>
      <c r="G4987" s="823"/>
      <c r="H4987" s="823"/>
      <c r="I4987" s="823"/>
      <c r="J4987" s="823"/>
      <c r="K4987" s="823"/>
      <c r="L4987" s="823"/>
    </row>
    <row r="4988" spans="2:12" s="801" customFormat="1">
      <c r="B4988" s="823"/>
      <c r="C4988" s="823"/>
      <c r="D4988" s="823"/>
      <c r="E4988" s="823"/>
      <c r="F4988" s="823"/>
      <c r="G4988" s="823"/>
      <c r="H4988" s="823"/>
      <c r="I4988" s="823"/>
      <c r="J4988" s="823"/>
      <c r="K4988" s="823"/>
      <c r="L4988" s="823"/>
    </row>
    <row r="4989" spans="2:12" s="801" customFormat="1">
      <c r="B4989" s="823"/>
      <c r="C4989" s="823"/>
      <c r="D4989" s="823"/>
      <c r="E4989" s="823"/>
      <c r="F4989" s="823"/>
      <c r="G4989" s="823"/>
      <c r="H4989" s="823"/>
      <c r="I4989" s="823"/>
      <c r="J4989" s="823"/>
      <c r="K4989" s="823"/>
      <c r="L4989" s="823"/>
    </row>
    <row r="4990" spans="2:12" s="801" customFormat="1">
      <c r="B4990" s="823"/>
      <c r="C4990" s="823"/>
      <c r="D4990" s="823"/>
      <c r="E4990" s="823"/>
      <c r="F4990" s="823"/>
      <c r="G4990" s="823"/>
      <c r="H4990" s="823"/>
      <c r="I4990" s="823"/>
      <c r="J4990" s="823"/>
      <c r="K4990" s="823"/>
      <c r="L4990" s="823"/>
    </row>
    <row r="4991" spans="2:12" s="801" customFormat="1">
      <c r="B4991" s="823"/>
      <c r="C4991" s="823"/>
      <c r="D4991" s="823"/>
      <c r="E4991" s="823"/>
      <c r="F4991" s="823"/>
      <c r="G4991" s="823"/>
      <c r="H4991" s="823"/>
      <c r="I4991" s="823"/>
      <c r="J4991" s="823"/>
      <c r="K4991" s="823"/>
      <c r="L4991" s="823"/>
    </row>
    <row r="4992" spans="2:12" s="801" customFormat="1">
      <c r="B4992" s="823"/>
      <c r="C4992" s="823"/>
      <c r="D4992" s="823"/>
      <c r="E4992" s="823"/>
      <c r="F4992" s="823"/>
      <c r="G4992" s="823"/>
      <c r="H4992" s="823"/>
      <c r="I4992" s="823"/>
      <c r="J4992" s="823"/>
      <c r="K4992" s="823"/>
      <c r="L4992" s="823"/>
    </row>
    <row r="4993" spans="2:12" s="801" customFormat="1">
      <c r="B4993" s="823"/>
      <c r="C4993" s="823"/>
      <c r="D4993" s="823"/>
      <c r="E4993" s="823"/>
      <c r="F4993" s="823"/>
      <c r="G4993" s="823"/>
      <c r="H4993" s="823"/>
      <c r="I4993" s="823"/>
      <c r="J4993" s="823"/>
      <c r="K4993" s="823"/>
      <c r="L4993" s="823"/>
    </row>
    <row r="4994" spans="2:12" s="801" customFormat="1">
      <c r="B4994" s="823"/>
      <c r="C4994" s="823"/>
      <c r="D4994" s="823"/>
      <c r="E4994" s="823"/>
      <c r="F4994" s="823"/>
      <c r="G4994" s="823"/>
      <c r="H4994" s="823"/>
      <c r="I4994" s="823"/>
      <c r="J4994" s="823"/>
      <c r="K4994" s="823"/>
      <c r="L4994" s="823"/>
    </row>
    <row r="4995" spans="2:12" s="801" customFormat="1">
      <c r="B4995" s="823"/>
      <c r="C4995" s="823"/>
      <c r="D4995" s="823"/>
      <c r="E4995" s="823"/>
      <c r="F4995" s="823"/>
      <c r="G4995" s="823"/>
      <c r="H4995" s="823"/>
      <c r="I4995" s="823"/>
      <c r="J4995" s="823"/>
      <c r="K4995" s="823"/>
      <c r="L4995" s="823"/>
    </row>
    <row r="4996" spans="2:12" s="801" customFormat="1">
      <c r="B4996" s="823"/>
      <c r="C4996" s="823"/>
      <c r="D4996" s="823"/>
      <c r="E4996" s="823"/>
      <c r="F4996" s="823"/>
      <c r="G4996" s="823"/>
      <c r="H4996" s="823"/>
      <c r="I4996" s="823"/>
      <c r="J4996" s="823"/>
      <c r="K4996" s="823"/>
      <c r="L4996" s="823"/>
    </row>
    <row r="4997" spans="2:12" s="801" customFormat="1">
      <c r="B4997" s="823"/>
      <c r="C4997" s="823"/>
      <c r="D4997" s="823"/>
      <c r="E4997" s="823"/>
      <c r="F4997" s="823"/>
      <c r="G4997" s="823"/>
      <c r="H4997" s="823"/>
      <c r="I4997" s="823"/>
      <c r="J4997" s="823"/>
      <c r="K4997" s="823"/>
      <c r="L4997" s="823"/>
    </row>
    <row r="4998" spans="2:12" s="801" customFormat="1">
      <c r="B4998" s="823"/>
      <c r="C4998" s="823"/>
      <c r="D4998" s="823"/>
      <c r="E4998" s="823"/>
      <c r="F4998" s="823"/>
      <c r="G4998" s="823"/>
      <c r="H4998" s="823"/>
      <c r="I4998" s="823"/>
      <c r="J4998" s="823"/>
      <c r="K4998" s="823"/>
      <c r="L4998" s="823"/>
    </row>
    <row r="4999" spans="2:12" s="801" customFormat="1">
      <c r="B4999" s="823"/>
      <c r="C4999" s="823"/>
      <c r="D4999" s="823"/>
      <c r="E4999" s="823"/>
      <c r="F4999" s="823"/>
      <c r="G4999" s="823"/>
      <c r="H4999" s="823"/>
      <c r="I4999" s="823"/>
      <c r="J4999" s="823"/>
      <c r="K4999" s="823"/>
      <c r="L4999" s="823"/>
    </row>
    <row r="5000" spans="2:12" s="801" customFormat="1">
      <c r="B5000" s="823"/>
      <c r="C5000" s="823"/>
      <c r="D5000" s="823"/>
      <c r="E5000" s="823"/>
      <c r="F5000" s="823"/>
      <c r="G5000" s="823"/>
      <c r="H5000" s="823"/>
      <c r="I5000" s="823"/>
      <c r="J5000" s="823"/>
      <c r="K5000" s="823"/>
      <c r="L5000" s="823"/>
    </row>
    <row r="5001" spans="2:12" s="801" customFormat="1">
      <c r="B5001" s="823"/>
      <c r="C5001" s="823"/>
      <c r="D5001" s="823"/>
      <c r="E5001" s="823"/>
      <c r="F5001" s="823"/>
      <c r="G5001" s="823"/>
      <c r="H5001" s="823"/>
      <c r="I5001" s="823"/>
      <c r="J5001" s="823"/>
      <c r="K5001" s="823"/>
      <c r="L5001" s="823"/>
    </row>
    <row r="5002" spans="2:12" s="801" customFormat="1">
      <c r="B5002" s="823"/>
      <c r="C5002" s="823"/>
      <c r="D5002" s="823"/>
      <c r="E5002" s="823"/>
      <c r="F5002" s="823"/>
      <c r="G5002" s="823"/>
      <c r="H5002" s="823"/>
      <c r="I5002" s="823"/>
      <c r="J5002" s="823"/>
      <c r="K5002" s="823"/>
      <c r="L5002" s="823"/>
    </row>
    <row r="5003" spans="2:12" s="801" customFormat="1">
      <c r="B5003" s="823"/>
      <c r="C5003" s="823"/>
      <c r="D5003" s="823"/>
      <c r="E5003" s="823"/>
      <c r="F5003" s="823"/>
      <c r="G5003" s="823"/>
      <c r="H5003" s="823"/>
      <c r="I5003" s="823"/>
      <c r="J5003" s="823"/>
      <c r="K5003" s="823"/>
      <c r="L5003" s="823"/>
    </row>
    <row r="5004" spans="2:12" s="801" customFormat="1">
      <c r="B5004" s="823"/>
      <c r="C5004" s="823"/>
      <c r="D5004" s="823"/>
      <c r="E5004" s="823"/>
      <c r="F5004" s="823"/>
      <c r="G5004" s="823"/>
      <c r="H5004" s="823"/>
      <c r="I5004" s="823"/>
      <c r="J5004" s="823"/>
      <c r="K5004" s="823"/>
      <c r="L5004" s="823"/>
    </row>
    <row r="5005" spans="2:12" s="801" customFormat="1">
      <c r="B5005" s="823"/>
      <c r="C5005" s="823"/>
      <c r="D5005" s="823"/>
      <c r="E5005" s="823"/>
      <c r="F5005" s="823"/>
      <c r="G5005" s="823"/>
      <c r="H5005" s="823"/>
      <c r="I5005" s="823"/>
      <c r="J5005" s="823"/>
      <c r="K5005" s="823"/>
      <c r="L5005" s="823"/>
    </row>
    <row r="5006" spans="2:12" s="801" customFormat="1">
      <c r="B5006" s="823"/>
      <c r="C5006" s="823"/>
      <c r="D5006" s="823"/>
      <c r="E5006" s="823"/>
      <c r="F5006" s="823"/>
      <c r="G5006" s="823"/>
      <c r="H5006" s="823"/>
      <c r="I5006" s="823"/>
      <c r="J5006" s="823"/>
      <c r="K5006" s="823"/>
      <c r="L5006" s="823"/>
    </row>
    <row r="5007" spans="2:12" s="801" customFormat="1">
      <c r="B5007" s="823"/>
      <c r="C5007" s="823"/>
      <c r="D5007" s="823"/>
      <c r="E5007" s="823"/>
      <c r="F5007" s="823"/>
      <c r="G5007" s="823"/>
      <c r="H5007" s="823"/>
      <c r="I5007" s="823"/>
      <c r="J5007" s="823"/>
      <c r="K5007" s="823"/>
      <c r="L5007" s="823"/>
    </row>
    <row r="5008" spans="2:12" s="801" customFormat="1">
      <c r="B5008" s="823"/>
      <c r="C5008" s="823"/>
      <c r="D5008" s="823"/>
      <c r="E5008" s="823"/>
      <c r="F5008" s="823"/>
      <c r="G5008" s="823"/>
      <c r="H5008" s="823"/>
      <c r="I5008" s="823"/>
      <c r="J5008" s="823"/>
      <c r="K5008" s="823"/>
      <c r="L5008" s="823"/>
    </row>
    <row r="5009" spans="2:12" s="801" customFormat="1">
      <c r="B5009" s="823"/>
      <c r="C5009" s="823"/>
      <c r="D5009" s="823"/>
      <c r="E5009" s="823"/>
      <c r="F5009" s="823"/>
      <c r="G5009" s="823"/>
      <c r="H5009" s="823"/>
      <c r="I5009" s="823"/>
      <c r="J5009" s="823"/>
      <c r="K5009" s="823"/>
      <c r="L5009" s="823"/>
    </row>
    <row r="5010" spans="2:12" s="801" customFormat="1">
      <c r="B5010" s="823"/>
      <c r="C5010" s="823"/>
      <c r="D5010" s="823"/>
      <c r="E5010" s="823"/>
      <c r="F5010" s="823"/>
      <c r="G5010" s="823"/>
      <c r="H5010" s="823"/>
      <c r="I5010" s="823"/>
      <c r="J5010" s="823"/>
      <c r="K5010" s="823"/>
      <c r="L5010" s="823"/>
    </row>
    <row r="5011" spans="2:12" s="801" customFormat="1">
      <c r="B5011" s="823"/>
      <c r="C5011" s="823"/>
      <c r="D5011" s="823"/>
      <c r="E5011" s="823"/>
      <c r="F5011" s="823"/>
      <c r="G5011" s="823"/>
      <c r="H5011" s="823"/>
      <c r="I5011" s="823"/>
      <c r="J5011" s="823"/>
      <c r="K5011" s="823"/>
      <c r="L5011" s="823"/>
    </row>
    <row r="5012" spans="2:12" s="801" customFormat="1">
      <c r="B5012" s="823"/>
      <c r="C5012" s="823"/>
      <c r="D5012" s="823"/>
      <c r="E5012" s="823"/>
      <c r="F5012" s="823"/>
      <c r="G5012" s="823"/>
      <c r="H5012" s="823"/>
      <c r="I5012" s="823"/>
      <c r="J5012" s="823"/>
      <c r="K5012" s="823"/>
      <c r="L5012" s="823"/>
    </row>
    <row r="5013" spans="2:12" s="801" customFormat="1">
      <c r="B5013" s="823"/>
      <c r="C5013" s="823"/>
      <c r="D5013" s="823"/>
      <c r="E5013" s="823"/>
      <c r="F5013" s="823"/>
      <c r="G5013" s="823"/>
      <c r="H5013" s="823"/>
      <c r="I5013" s="823"/>
      <c r="J5013" s="823"/>
      <c r="K5013" s="823"/>
      <c r="L5013" s="823"/>
    </row>
    <row r="5014" spans="2:12" s="801" customFormat="1">
      <c r="B5014" s="823"/>
      <c r="C5014" s="823"/>
      <c r="D5014" s="823"/>
      <c r="E5014" s="823"/>
      <c r="F5014" s="823"/>
      <c r="G5014" s="823"/>
      <c r="H5014" s="823"/>
      <c r="I5014" s="823"/>
      <c r="J5014" s="823"/>
      <c r="K5014" s="823"/>
      <c r="L5014" s="823"/>
    </row>
    <row r="5015" spans="2:12" s="801" customFormat="1">
      <c r="B5015" s="823"/>
      <c r="C5015" s="823"/>
      <c r="D5015" s="823"/>
      <c r="E5015" s="823"/>
      <c r="F5015" s="823"/>
      <c r="G5015" s="823"/>
      <c r="H5015" s="823"/>
      <c r="I5015" s="823"/>
      <c r="J5015" s="823"/>
      <c r="K5015" s="823"/>
      <c r="L5015" s="823"/>
    </row>
    <row r="5016" spans="2:12" s="801" customFormat="1">
      <c r="B5016" s="823"/>
      <c r="C5016" s="823"/>
      <c r="D5016" s="823"/>
      <c r="E5016" s="823"/>
      <c r="F5016" s="823"/>
      <c r="G5016" s="823"/>
      <c r="H5016" s="823"/>
      <c r="I5016" s="823"/>
      <c r="J5016" s="823"/>
      <c r="K5016" s="823"/>
      <c r="L5016" s="823"/>
    </row>
    <row r="5017" spans="2:12" s="801" customFormat="1">
      <c r="B5017" s="823"/>
      <c r="C5017" s="823"/>
      <c r="D5017" s="823"/>
      <c r="E5017" s="823"/>
      <c r="F5017" s="823"/>
      <c r="G5017" s="823"/>
      <c r="H5017" s="823"/>
      <c r="I5017" s="823"/>
      <c r="J5017" s="823"/>
      <c r="K5017" s="823"/>
      <c r="L5017" s="823"/>
    </row>
    <row r="5018" spans="2:12" s="801" customFormat="1">
      <c r="B5018" s="823"/>
      <c r="C5018" s="823"/>
      <c r="D5018" s="823"/>
      <c r="E5018" s="823"/>
      <c r="F5018" s="823"/>
      <c r="G5018" s="823"/>
      <c r="H5018" s="823"/>
      <c r="I5018" s="823"/>
      <c r="J5018" s="823"/>
      <c r="K5018" s="823"/>
      <c r="L5018" s="823"/>
    </row>
    <row r="5019" spans="2:12" s="801" customFormat="1">
      <c r="B5019" s="823"/>
      <c r="C5019" s="823"/>
      <c r="D5019" s="823"/>
      <c r="E5019" s="823"/>
      <c r="F5019" s="823"/>
      <c r="G5019" s="823"/>
      <c r="H5019" s="823"/>
      <c r="I5019" s="823"/>
      <c r="J5019" s="823"/>
      <c r="K5019" s="823"/>
      <c r="L5019" s="823"/>
    </row>
    <row r="5020" spans="2:12" s="801" customFormat="1">
      <c r="B5020" s="823"/>
      <c r="C5020" s="823"/>
      <c r="D5020" s="823"/>
      <c r="E5020" s="823"/>
      <c r="F5020" s="823"/>
      <c r="G5020" s="823"/>
      <c r="H5020" s="823"/>
      <c r="I5020" s="823"/>
      <c r="J5020" s="823"/>
      <c r="K5020" s="823"/>
      <c r="L5020" s="823"/>
    </row>
    <row r="5021" spans="2:12" s="801" customFormat="1">
      <c r="B5021" s="823"/>
      <c r="C5021" s="823"/>
      <c r="D5021" s="823"/>
      <c r="E5021" s="823"/>
      <c r="F5021" s="823"/>
      <c r="G5021" s="823"/>
      <c r="H5021" s="823"/>
      <c r="I5021" s="823"/>
      <c r="J5021" s="823"/>
      <c r="K5021" s="823"/>
      <c r="L5021" s="823"/>
    </row>
    <row r="5022" spans="2:12" s="801" customFormat="1">
      <c r="B5022" s="823"/>
      <c r="C5022" s="823"/>
      <c r="D5022" s="823"/>
      <c r="E5022" s="823"/>
      <c r="F5022" s="823"/>
      <c r="G5022" s="823"/>
      <c r="H5022" s="823"/>
      <c r="I5022" s="823"/>
      <c r="J5022" s="823"/>
      <c r="K5022" s="823"/>
      <c r="L5022" s="823"/>
    </row>
    <row r="5023" spans="2:12" s="801" customFormat="1">
      <c r="B5023" s="823"/>
      <c r="C5023" s="823"/>
      <c r="D5023" s="823"/>
      <c r="E5023" s="823"/>
      <c r="F5023" s="823"/>
      <c r="G5023" s="823"/>
      <c r="H5023" s="823"/>
      <c r="I5023" s="823"/>
      <c r="J5023" s="823"/>
      <c r="K5023" s="823"/>
      <c r="L5023" s="823"/>
    </row>
    <row r="5024" spans="2:12" s="801" customFormat="1">
      <c r="B5024" s="823"/>
      <c r="C5024" s="823"/>
      <c r="D5024" s="823"/>
      <c r="E5024" s="823"/>
      <c r="F5024" s="823"/>
      <c r="G5024" s="823"/>
      <c r="H5024" s="823"/>
      <c r="I5024" s="823"/>
      <c r="J5024" s="823"/>
      <c r="K5024" s="823"/>
      <c r="L5024" s="823"/>
    </row>
    <row r="5025" spans="2:12" s="801" customFormat="1">
      <c r="B5025" s="823"/>
      <c r="C5025" s="823"/>
      <c r="D5025" s="823"/>
      <c r="E5025" s="823"/>
      <c r="F5025" s="823"/>
      <c r="G5025" s="823"/>
      <c r="H5025" s="823"/>
      <c r="I5025" s="823"/>
      <c r="J5025" s="823"/>
      <c r="K5025" s="823"/>
      <c r="L5025" s="823"/>
    </row>
    <row r="5026" spans="2:12" s="801" customFormat="1">
      <c r="B5026" s="823"/>
      <c r="C5026" s="823"/>
      <c r="D5026" s="823"/>
      <c r="E5026" s="823"/>
      <c r="F5026" s="823"/>
      <c r="G5026" s="823"/>
      <c r="H5026" s="823"/>
      <c r="I5026" s="823"/>
      <c r="J5026" s="823"/>
      <c r="K5026" s="823"/>
      <c r="L5026" s="823"/>
    </row>
    <row r="5027" spans="2:12" s="801" customFormat="1">
      <c r="B5027" s="823"/>
      <c r="C5027" s="823"/>
      <c r="D5027" s="823"/>
      <c r="E5027" s="823"/>
      <c r="F5027" s="823"/>
      <c r="G5027" s="823"/>
      <c r="H5027" s="823"/>
      <c r="I5027" s="823"/>
      <c r="J5027" s="823"/>
      <c r="K5027" s="823"/>
      <c r="L5027" s="823"/>
    </row>
    <row r="5028" spans="2:12" s="801" customFormat="1">
      <c r="B5028" s="823"/>
      <c r="C5028" s="823"/>
      <c r="D5028" s="823"/>
      <c r="E5028" s="823"/>
      <c r="F5028" s="823"/>
      <c r="G5028" s="823"/>
      <c r="H5028" s="823"/>
      <c r="I5028" s="823"/>
      <c r="J5028" s="823"/>
      <c r="K5028" s="823"/>
      <c r="L5028" s="823"/>
    </row>
    <row r="5029" spans="2:12" s="801" customFormat="1">
      <c r="B5029" s="823"/>
      <c r="C5029" s="823"/>
      <c r="D5029" s="823"/>
      <c r="E5029" s="823"/>
      <c r="F5029" s="823"/>
      <c r="G5029" s="823"/>
      <c r="H5029" s="823"/>
      <c r="I5029" s="823"/>
      <c r="J5029" s="823"/>
      <c r="K5029" s="823"/>
      <c r="L5029" s="823"/>
    </row>
    <row r="5030" spans="2:12" s="801" customFormat="1">
      <c r="B5030" s="823"/>
      <c r="C5030" s="823"/>
      <c r="D5030" s="823"/>
      <c r="E5030" s="823"/>
      <c r="F5030" s="823"/>
      <c r="G5030" s="823"/>
      <c r="H5030" s="823"/>
      <c r="I5030" s="823"/>
      <c r="J5030" s="823"/>
      <c r="K5030" s="823"/>
      <c r="L5030" s="823"/>
    </row>
    <row r="5031" spans="2:12" s="801" customFormat="1">
      <c r="B5031" s="823"/>
      <c r="C5031" s="823"/>
      <c r="D5031" s="823"/>
      <c r="E5031" s="823"/>
      <c r="F5031" s="823"/>
      <c r="G5031" s="823"/>
      <c r="H5031" s="823"/>
      <c r="I5031" s="823"/>
      <c r="J5031" s="823"/>
      <c r="K5031" s="823"/>
      <c r="L5031" s="823"/>
    </row>
    <row r="5032" spans="2:12" s="801" customFormat="1">
      <c r="B5032" s="823"/>
      <c r="C5032" s="823"/>
      <c r="D5032" s="823"/>
      <c r="E5032" s="823"/>
      <c r="F5032" s="823"/>
      <c r="G5032" s="823"/>
      <c r="H5032" s="823"/>
      <c r="I5032" s="823"/>
      <c r="J5032" s="823"/>
      <c r="K5032" s="823"/>
      <c r="L5032" s="823"/>
    </row>
    <row r="5033" spans="2:12" s="801" customFormat="1">
      <c r="B5033" s="823"/>
      <c r="C5033" s="823"/>
      <c r="D5033" s="823"/>
      <c r="E5033" s="823"/>
      <c r="F5033" s="823"/>
      <c r="G5033" s="823"/>
      <c r="H5033" s="823"/>
      <c r="I5033" s="823"/>
      <c r="J5033" s="823"/>
      <c r="K5033" s="823"/>
      <c r="L5033" s="823"/>
    </row>
    <row r="5034" spans="2:12" s="801" customFormat="1">
      <c r="B5034" s="823"/>
      <c r="C5034" s="823"/>
      <c r="D5034" s="823"/>
      <c r="E5034" s="823"/>
      <c r="F5034" s="823"/>
      <c r="G5034" s="823"/>
      <c r="H5034" s="823"/>
      <c r="I5034" s="823"/>
      <c r="J5034" s="823"/>
      <c r="K5034" s="823"/>
      <c r="L5034" s="823"/>
    </row>
    <row r="5035" spans="2:12" s="801" customFormat="1">
      <c r="B5035" s="823"/>
      <c r="C5035" s="823"/>
      <c r="D5035" s="823"/>
      <c r="E5035" s="823"/>
      <c r="F5035" s="823"/>
      <c r="G5035" s="823"/>
      <c r="H5035" s="823"/>
      <c r="I5035" s="823"/>
      <c r="J5035" s="823"/>
      <c r="K5035" s="823"/>
      <c r="L5035" s="823"/>
    </row>
    <row r="5036" spans="2:12" s="801" customFormat="1">
      <c r="B5036" s="823"/>
      <c r="C5036" s="823"/>
      <c r="D5036" s="823"/>
      <c r="E5036" s="823"/>
      <c r="F5036" s="823"/>
      <c r="G5036" s="823"/>
      <c r="H5036" s="823"/>
      <c r="I5036" s="823"/>
      <c r="J5036" s="823"/>
      <c r="K5036" s="823"/>
      <c r="L5036" s="823"/>
    </row>
    <row r="5037" spans="2:12" s="801" customFormat="1">
      <c r="B5037" s="823"/>
      <c r="C5037" s="823"/>
      <c r="D5037" s="823"/>
      <c r="E5037" s="823"/>
      <c r="F5037" s="823"/>
      <c r="G5037" s="823"/>
      <c r="H5037" s="823"/>
      <c r="I5037" s="823"/>
      <c r="J5037" s="823"/>
      <c r="K5037" s="823"/>
      <c r="L5037" s="823"/>
    </row>
    <row r="5038" spans="2:12" s="801" customFormat="1">
      <c r="B5038" s="823"/>
      <c r="C5038" s="823"/>
      <c r="D5038" s="823"/>
      <c r="E5038" s="823"/>
      <c r="F5038" s="823"/>
      <c r="G5038" s="823"/>
      <c r="H5038" s="823"/>
      <c r="I5038" s="823"/>
      <c r="J5038" s="823"/>
      <c r="K5038" s="823"/>
      <c r="L5038" s="823"/>
    </row>
    <row r="5039" spans="2:12" s="801" customFormat="1">
      <c r="B5039" s="823"/>
      <c r="C5039" s="823"/>
      <c r="D5039" s="823"/>
      <c r="E5039" s="823"/>
      <c r="F5039" s="823"/>
      <c r="G5039" s="823"/>
      <c r="H5039" s="823"/>
      <c r="I5039" s="823"/>
      <c r="J5039" s="823"/>
      <c r="K5039" s="823"/>
      <c r="L5039" s="823"/>
    </row>
    <row r="5040" spans="2:12" s="801" customFormat="1">
      <c r="B5040" s="823"/>
      <c r="C5040" s="823"/>
      <c r="D5040" s="823"/>
      <c r="E5040" s="823"/>
      <c r="F5040" s="823"/>
      <c r="G5040" s="823"/>
      <c r="H5040" s="823"/>
      <c r="I5040" s="823"/>
      <c r="J5040" s="823"/>
      <c r="K5040" s="823"/>
      <c r="L5040" s="823"/>
    </row>
    <row r="5041" spans="2:12" s="801" customFormat="1">
      <c r="B5041" s="823"/>
      <c r="C5041" s="823"/>
      <c r="D5041" s="823"/>
      <c r="E5041" s="823"/>
      <c r="F5041" s="823"/>
      <c r="G5041" s="823"/>
      <c r="H5041" s="823"/>
      <c r="I5041" s="823"/>
      <c r="J5041" s="823"/>
      <c r="K5041" s="823"/>
      <c r="L5041" s="823"/>
    </row>
    <row r="5042" spans="2:12" s="801" customFormat="1">
      <c r="B5042" s="823"/>
      <c r="C5042" s="823"/>
      <c r="D5042" s="823"/>
      <c r="E5042" s="823"/>
      <c r="F5042" s="823"/>
      <c r="G5042" s="823"/>
      <c r="H5042" s="823"/>
      <c r="I5042" s="823"/>
      <c r="J5042" s="823"/>
      <c r="K5042" s="823"/>
      <c r="L5042" s="823"/>
    </row>
    <row r="5043" spans="2:12" s="801" customFormat="1">
      <c r="B5043" s="823"/>
      <c r="C5043" s="823"/>
      <c r="D5043" s="823"/>
      <c r="E5043" s="823"/>
      <c r="F5043" s="823"/>
      <c r="G5043" s="823"/>
      <c r="H5043" s="823"/>
      <c r="I5043" s="823"/>
      <c r="J5043" s="823"/>
      <c r="K5043" s="823"/>
      <c r="L5043" s="823"/>
    </row>
    <row r="5044" spans="2:12" s="801" customFormat="1">
      <c r="B5044" s="823"/>
      <c r="C5044" s="823"/>
      <c r="D5044" s="823"/>
      <c r="E5044" s="823"/>
      <c r="F5044" s="823"/>
      <c r="G5044" s="823"/>
      <c r="H5044" s="823"/>
      <c r="I5044" s="823"/>
      <c r="J5044" s="823"/>
      <c r="K5044" s="823"/>
      <c r="L5044" s="823"/>
    </row>
    <row r="5045" spans="2:12" s="801" customFormat="1">
      <c r="B5045" s="823"/>
      <c r="C5045" s="823"/>
      <c r="D5045" s="823"/>
      <c r="E5045" s="823"/>
      <c r="F5045" s="823"/>
      <c r="G5045" s="823"/>
      <c r="H5045" s="823"/>
      <c r="I5045" s="823"/>
      <c r="J5045" s="823"/>
      <c r="K5045" s="823"/>
      <c r="L5045" s="823"/>
    </row>
    <row r="5046" spans="2:12" s="801" customFormat="1">
      <c r="B5046" s="823"/>
      <c r="C5046" s="823"/>
      <c r="D5046" s="823"/>
      <c r="E5046" s="823"/>
      <c r="F5046" s="823"/>
      <c r="G5046" s="823"/>
      <c r="H5046" s="823"/>
      <c r="I5046" s="823"/>
      <c r="J5046" s="823"/>
      <c r="K5046" s="823"/>
      <c r="L5046" s="823"/>
    </row>
    <row r="5047" spans="2:12" s="801" customFormat="1">
      <c r="B5047" s="823"/>
      <c r="C5047" s="823"/>
      <c r="D5047" s="823"/>
      <c r="E5047" s="823"/>
      <c r="F5047" s="823"/>
      <c r="G5047" s="823"/>
      <c r="H5047" s="823"/>
      <c r="I5047" s="823"/>
      <c r="J5047" s="823"/>
      <c r="K5047" s="823"/>
      <c r="L5047" s="823"/>
    </row>
    <row r="5048" spans="2:12" s="801" customFormat="1">
      <c r="B5048" s="823"/>
      <c r="C5048" s="823"/>
      <c r="D5048" s="823"/>
      <c r="E5048" s="823"/>
      <c r="F5048" s="823"/>
      <c r="G5048" s="823"/>
      <c r="H5048" s="823"/>
      <c r="I5048" s="823"/>
      <c r="J5048" s="823"/>
      <c r="K5048" s="823"/>
      <c r="L5048" s="823"/>
    </row>
    <row r="5049" spans="2:12" s="801" customFormat="1">
      <c r="B5049" s="823"/>
      <c r="C5049" s="823"/>
      <c r="D5049" s="823"/>
      <c r="E5049" s="823"/>
      <c r="F5049" s="823"/>
      <c r="G5049" s="823"/>
      <c r="H5049" s="823"/>
      <c r="I5049" s="823"/>
      <c r="J5049" s="823"/>
      <c r="K5049" s="823"/>
      <c r="L5049" s="823"/>
    </row>
    <row r="5050" spans="2:12" s="801" customFormat="1">
      <c r="B5050" s="823"/>
      <c r="C5050" s="823"/>
      <c r="D5050" s="823"/>
      <c r="E5050" s="823"/>
      <c r="F5050" s="823"/>
      <c r="G5050" s="823"/>
      <c r="H5050" s="823"/>
      <c r="I5050" s="823"/>
      <c r="J5050" s="823"/>
      <c r="K5050" s="823"/>
      <c r="L5050" s="823"/>
    </row>
    <row r="5051" spans="2:12" s="801" customFormat="1">
      <c r="B5051" s="823"/>
      <c r="C5051" s="823"/>
      <c r="D5051" s="823"/>
      <c r="E5051" s="823"/>
      <c r="F5051" s="823"/>
      <c r="G5051" s="823"/>
      <c r="H5051" s="823"/>
      <c r="I5051" s="823"/>
      <c r="J5051" s="823"/>
      <c r="K5051" s="823"/>
      <c r="L5051" s="823"/>
    </row>
    <row r="5052" spans="2:12" s="801" customFormat="1">
      <c r="B5052" s="823"/>
      <c r="C5052" s="823"/>
      <c r="D5052" s="823"/>
      <c r="E5052" s="823"/>
      <c r="F5052" s="823"/>
      <c r="G5052" s="823"/>
      <c r="H5052" s="823"/>
      <c r="I5052" s="823"/>
      <c r="J5052" s="823"/>
      <c r="K5052" s="823"/>
      <c r="L5052" s="823"/>
    </row>
    <row r="5053" spans="2:12" s="801" customFormat="1">
      <c r="B5053" s="823"/>
      <c r="C5053" s="823"/>
      <c r="D5053" s="823"/>
      <c r="E5053" s="823"/>
      <c r="F5053" s="823"/>
      <c r="G5053" s="823"/>
      <c r="H5053" s="823"/>
      <c r="I5053" s="823"/>
      <c r="J5053" s="823"/>
      <c r="K5053" s="823"/>
      <c r="L5053" s="823"/>
    </row>
    <row r="5054" spans="2:12" s="801" customFormat="1">
      <c r="B5054" s="823"/>
      <c r="C5054" s="823"/>
      <c r="D5054" s="823"/>
      <c r="E5054" s="823"/>
      <c r="F5054" s="823"/>
      <c r="G5054" s="823"/>
      <c r="H5054" s="823"/>
      <c r="I5054" s="823"/>
      <c r="J5054" s="823"/>
      <c r="K5054" s="823"/>
      <c r="L5054" s="823"/>
    </row>
    <row r="5055" spans="2:12" s="801" customFormat="1">
      <c r="B5055" s="823"/>
      <c r="C5055" s="823"/>
      <c r="D5055" s="823"/>
      <c r="E5055" s="823"/>
      <c r="F5055" s="823"/>
      <c r="G5055" s="823"/>
      <c r="H5055" s="823"/>
      <c r="I5055" s="823"/>
      <c r="J5055" s="823"/>
      <c r="K5055" s="823"/>
      <c r="L5055" s="823"/>
    </row>
    <row r="5056" spans="2:12" s="801" customFormat="1">
      <c r="B5056" s="823"/>
      <c r="C5056" s="823"/>
      <c r="D5056" s="823"/>
      <c r="E5056" s="823"/>
      <c r="F5056" s="823"/>
      <c r="G5056" s="823"/>
      <c r="H5056" s="823"/>
      <c r="I5056" s="823"/>
      <c r="J5056" s="823"/>
      <c r="K5056" s="823"/>
      <c r="L5056" s="823"/>
    </row>
    <row r="5057" spans="2:12" s="801" customFormat="1">
      <c r="B5057" s="823"/>
      <c r="C5057" s="823"/>
      <c r="D5057" s="823"/>
      <c r="E5057" s="823"/>
      <c r="F5057" s="823"/>
      <c r="G5057" s="823"/>
      <c r="H5057" s="823"/>
      <c r="I5057" s="823"/>
      <c r="J5057" s="823"/>
      <c r="K5057" s="823"/>
      <c r="L5057" s="823"/>
    </row>
    <row r="5058" spans="2:12" s="801" customFormat="1">
      <c r="B5058" s="823"/>
      <c r="C5058" s="823"/>
      <c r="D5058" s="823"/>
      <c r="E5058" s="823"/>
      <c r="F5058" s="823"/>
      <c r="G5058" s="823"/>
      <c r="H5058" s="823"/>
      <c r="I5058" s="823"/>
      <c r="J5058" s="823"/>
      <c r="K5058" s="823"/>
      <c r="L5058" s="823"/>
    </row>
    <row r="5059" spans="2:12" s="801" customFormat="1">
      <c r="B5059" s="823"/>
      <c r="C5059" s="823"/>
      <c r="D5059" s="823"/>
      <c r="E5059" s="823"/>
      <c r="F5059" s="823"/>
      <c r="G5059" s="823"/>
      <c r="H5059" s="823"/>
      <c r="I5059" s="823"/>
      <c r="J5059" s="823"/>
      <c r="K5059" s="823"/>
      <c r="L5059" s="823"/>
    </row>
    <row r="5060" spans="2:12" s="801" customFormat="1">
      <c r="B5060" s="823"/>
      <c r="C5060" s="823"/>
      <c r="D5060" s="823"/>
      <c r="E5060" s="823"/>
      <c r="F5060" s="823"/>
      <c r="G5060" s="823"/>
      <c r="H5060" s="823"/>
      <c r="I5060" s="823"/>
      <c r="J5060" s="823"/>
      <c r="K5060" s="823"/>
      <c r="L5060" s="823"/>
    </row>
    <row r="5061" spans="2:12" s="801" customFormat="1">
      <c r="B5061" s="823"/>
      <c r="C5061" s="823"/>
      <c r="D5061" s="823"/>
      <c r="E5061" s="823"/>
      <c r="F5061" s="823"/>
      <c r="G5061" s="823"/>
      <c r="H5061" s="823"/>
      <c r="I5061" s="823"/>
      <c r="J5061" s="823"/>
      <c r="K5061" s="823"/>
      <c r="L5061" s="823"/>
    </row>
    <row r="5062" spans="2:12" s="801" customFormat="1">
      <c r="B5062" s="823"/>
      <c r="C5062" s="823"/>
      <c r="D5062" s="823"/>
      <c r="E5062" s="823"/>
      <c r="F5062" s="823"/>
      <c r="G5062" s="823"/>
      <c r="H5062" s="823"/>
      <c r="I5062" s="823"/>
      <c r="J5062" s="823"/>
      <c r="K5062" s="823"/>
      <c r="L5062" s="823"/>
    </row>
    <row r="5063" spans="2:12" s="801" customFormat="1">
      <c r="B5063" s="823"/>
      <c r="C5063" s="823"/>
      <c r="D5063" s="823"/>
      <c r="E5063" s="823"/>
      <c r="F5063" s="823"/>
      <c r="G5063" s="823"/>
      <c r="H5063" s="823"/>
      <c r="I5063" s="823"/>
      <c r="J5063" s="823"/>
      <c r="K5063" s="823"/>
      <c r="L5063" s="823"/>
    </row>
    <row r="5064" spans="2:12" s="801" customFormat="1">
      <c r="B5064" s="823"/>
      <c r="C5064" s="823"/>
      <c r="D5064" s="823"/>
      <c r="E5064" s="823"/>
      <c r="F5064" s="823"/>
      <c r="G5064" s="823"/>
      <c r="H5064" s="823"/>
      <c r="I5064" s="823"/>
      <c r="J5064" s="823"/>
      <c r="K5064" s="823"/>
      <c r="L5064" s="823"/>
    </row>
    <row r="5065" spans="2:12" s="801" customFormat="1">
      <c r="B5065" s="823"/>
      <c r="C5065" s="823"/>
      <c r="D5065" s="823"/>
      <c r="E5065" s="823"/>
      <c r="F5065" s="823"/>
      <c r="G5065" s="823"/>
      <c r="H5065" s="823"/>
      <c r="I5065" s="823"/>
      <c r="J5065" s="823"/>
      <c r="K5065" s="823"/>
      <c r="L5065" s="823"/>
    </row>
    <row r="5066" spans="2:12" s="801" customFormat="1">
      <c r="B5066" s="823"/>
      <c r="C5066" s="823"/>
      <c r="D5066" s="823"/>
      <c r="E5066" s="823"/>
      <c r="F5066" s="823"/>
      <c r="G5066" s="823"/>
      <c r="H5066" s="823"/>
      <c r="I5066" s="823"/>
      <c r="J5066" s="823"/>
      <c r="K5066" s="823"/>
      <c r="L5066" s="823"/>
    </row>
    <row r="5067" spans="2:12" s="801" customFormat="1">
      <c r="B5067" s="823"/>
      <c r="C5067" s="823"/>
      <c r="D5067" s="823"/>
      <c r="E5067" s="823"/>
      <c r="F5067" s="823"/>
      <c r="G5067" s="823"/>
      <c r="H5067" s="823"/>
      <c r="I5067" s="823"/>
      <c r="J5067" s="823"/>
      <c r="K5067" s="823"/>
      <c r="L5067" s="823"/>
    </row>
    <row r="5068" spans="2:12" s="801" customFormat="1">
      <c r="B5068" s="823"/>
      <c r="C5068" s="823"/>
      <c r="D5068" s="823"/>
      <c r="E5068" s="823"/>
      <c r="F5068" s="823"/>
      <c r="G5068" s="823"/>
      <c r="H5068" s="823"/>
      <c r="I5068" s="823"/>
      <c r="J5068" s="823"/>
      <c r="K5068" s="823"/>
      <c r="L5068" s="823"/>
    </row>
    <row r="5069" spans="2:12" s="801" customFormat="1">
      <c r="B5069" s="823"/>
      <c r="C5069" s="823"/>
      <c r="D5069" s="823"/>
      <c r="E5069" s="823"/>
      <c r="F5069" s="823"/>
      <c r="G5069" s="823"/>
      <c r="H5069" s="823"/>
      <c r="I5069" s="823"/>
      <c r="J5069" s="823"/>
      <c r="K5069" s="823"/>
      <c r="L5069" s="823"/>
    </row>
    <row r="5070" spans="2:12" s="801" customFormat="1">
      <c r="B5070" s="823"/>
      <c r="C5070" s="823"/>
      <c r="D5070" s="823"/>
      <c r="E5070" s="823"/>
      <c r="F5070" s="823"/>
      <c r="G5070" s="823"/>
      <c r="H5070" s="823"/>
      <c r="I5070" s="823"/>
      <c r="J5070" s="823"/>
      <c r="K5070" s="823"/>
      <c r="L5070" s="823"/>
    </row>
    <row r="5071" spans="2:12" s="801" customFormat="1">
      <c r="B5071" s="823"/>
      <c r="C5071" s="823"/>
      <c r="D5071" s="823"/>
      <c r="E5071" s="823"/>
      <c r="F5071" s="823"/>
      <c r="G5071" s="823"/>
      <c r="H5071" s="823"/>
      <c r="I5071" s="823"/>
      <c r="J5071" s="823"/>
      <c r="K5071" s="823"/>
      <c r="L5071" s="823"/>
    </row>
    <row r="5072" spans="2:12" s="801" customFormat="1">
      <c r="B5072" s="823"/>
      <c r="C5072" s="823"/>
      <c r="D5072" s="823"/>
      <c r="E5072" s="823"/>
      <c r="F5072" s="823"/>
      <c r="G5072" s="823"/>
      <c r="H5072" s="823"/>
      <c r="I5072" s="823"/>
      <c r="J5072" s="823"/>
      <c r="K5072" s="823"/>
      <c r="L5072" s="823"/>
    </row>
    <row r="5073" spans="2:12" s="801" customFormat="1">
      <c r="B5073" s="823"/>
      <c r="C5073" s="823"/>
      <c r="D5073" s="823"/>
      <c r="E5073" s="823"/>
      <c r="F5073" s="823"/>
      <c r="G5073" s="823"/>
      <c r="H5073" s="823"/>
      <c r="I5073" s="823"/>
      <c r="J5073" s="823"/>
      <c r="K5073" s="823"/>
      <c r="L5073" s="823"/>
    </row>
    <row r="5074" spans="2:12" s="801" customFormat="1">
      <c r="B5074" s="823"/>
      <c r="C5074" s="823"/>
      <c r="D5074" s="823"/>
      <c r="E5074" s="823"/>
      <c r="F5074" s="823"/>
      <c r="G5074" s="823"/>
      <c r="H5074" s="823"/>
      <c r="I5074" s="823"/>
      <c r="J5074" s="823"/>
      <c r="K5074" s="823"/>
      <c r="L5074" s="823"/>
    </row>
    <row r="5075" spans="2:12" s="801" customFormat="1">
      <c r="B5075" s="823"/>
      <c r="C5075" s="823"/>
      <c r="D5075" s="823"/>
      <c r="E5075" s="823"/>
      <c r="F5075" s="823"/>
      <c r="G5075" s="823"/>
      <c r="H5075" s="823"/>
      <c r="I5075" s="823"/>
      <c r="J5075" s="823"/>
      <c r="K5075" s="823"/>
      <c r="L5075" s="823"/>
    </row>
    <row r="5076" spans="2:12" s="801" customFormat="1">
      <c r="B5076" s="823"/>
      <c r="C5076" s="823"/>
      <c r="D5076" s="823"/>
      <c r="E5076" s="823"/>
      <c r="F5076" s="823"/>
      <c r="G5076" s="823"/>
      <c r="H5076" s="823"/>
      <c r="I5076" s="823"/>
      <c r="J5076" s="823"/>
      <c r="K5076" s="823"/>
      <c r="L5076" s="823"/>
    </row>
    <row r="5077" spans="2:12" s="801" customFormat="1">
      <c r="B5077" s="823"/>
      <c r="C5077" s="823"/>
      <c r="D5077" s="823"/>
      <c r="E5077" s="823"/>
      <c r="F5077" s="823"/>
      <c r="G5077" s="823"/>
      <c r="H5077" s="823"/>
      <c r="I5077" s="823"/>
      <c r="J5077" s="823"/>
      <c r="K5077" s="823"/>
      <c r="L5077" s="823"/>
    </row>
    <row r="5078" spans="2:12" s="801" customFormat="1">
      <c r="B5078" s="823"/>
      <c r="C5078" s="823"/>
      <c r="D5078" s="823"/>
      <c r="E5078" s="823"/>
      <c r="F5078" s="823"/>
      <c r="G5078" s="823"/>
      <c r="H5078" s="823"/>
      <c r="I5078" s="823"/>
      <c r="J5078" s="823"/>
      <c r="K5078" s="823"/>
      <c r="L5078" s="823"/>
    </row>
    <row r="5079" spans="2:12" s="801" customFormat="1">
      <c r="B5079" s="823"/>
      <c r="C5079" s="823"/>
      <c r="D5079" s="823"/>
      <c r="E5079" s="823"/>
      <c r="F5079" s="823"/>
      <c r="G5079" s="823"/>
      <c r="H5079" s="823"/>
      <c r="I5079" s="823"/>
      <c r="J5079" s="823"/>
      <c r="K5079" s="823"/>
      <c r="L5079" s="823"/>
    </row>
    <row r="5080" spans="2:12" s="801" customFormat="1">
      <c r="B5080" s="823"/>
      <c r="C5080" s="823"/>
      <c r="D5080" s="823"/>
      <c r="E5080" s="823"/>
      <c r="F5080" s="823"/>
      <c r="G5080" s="823"/>
      <c r="H5080" s="823"/>
      <c r="I5080" s="823"/>
      <c r="J5080" s="823"/>
      <c r="K5080" s="823"/>
      <c r="L5080" s="823"/>
    </row>
    <row r="5081" spans="2:12" s="801" customFormat="1">
      <c r="B5081" s="823"/>
      <c r="C5081" s="823"/>
      <c r="D5081" s="823"/>
      <c r="E5081" s="823"/>
      <c r="F5081" s="823"/>
      <c r="G5081" s="823"/>
      <c r="H5081" s="823"/>
      <c r="I5081" s="823"/>
      <c r="J5081" s="823"/>
      <c r="K5081" s="823"/>
      <c r="L5081" s="823"/>
    </row>
    <row r="5082" spans="2:12" s="801" customFormat="1">
      <c r="B5082" s="823"/>
      <c r="C5082" s="823"/>
      <c r="D5082" s="823"/>
      <c r="E5082" s="823"/>
      <c r="F5082" s="823"/>
      <c r="G5082" s="823"/>
      <c r="H5082" s="823"/>
      <c r="I5082" s="823"/>
      <c r="J5082" s="823"/>
      <c r="K5082" s="823"/>
      <c r="L5082" s="823"/>
    </row>
    <row r="5083" spans="2:12" s="801" customFormat="1">
      <c r="B5083" s="823"/>
      <c r="C5083" s="823"/>
      <c r="D5083" s="823"/>
      <c r="E5083" s="823"/>
      <c r="F5083" s="823"/>
      <c r="G5083" s="823"/>
      <c r="H5083" s="823"/>
      <c r="I5083" s="823"/>
      <c r="J5083" s="823"/>
      <c r="K5083" s="823"/>
      <c r="L5083" s="823"/>
    </row>
    <row r="5084" spans="2:12" s="801" customFormat="1">
      <c r="B5084" s="823"/>
      <c r="C5084" s="823"/>
      <c r="D5084" s="823"/>
      <c r="E5084" s="823"/>
      <c r="F5084" s="823"/>
      <c r="G5084" s="823"/>
      <c r="H5084" s="823"/>
      <c r="I5084" s="823"/>
      <c r="J5084" s="823"/>
      <c r="K5084" s="823"/>
      <c r="L5084" s="823"/>
    </row>
    <row r="5085" spans="2:12" s="801" customFormat="1">
      <c r="B5085" s="823"/>
      <c r="C5085" s="823"/>
      <c r="D5085" s="823"/>
      <c r="E5085" s="823"/>
      <c r="F5085" s="823"/>
      <c r="G5085" s="823"/>
      <c r="H5085" s="823"/>
      <c r="I5085" s="823"/>
      <c r="J5085" s="823"/>
      <c r="K5085" s="823"/>
      <c r="L5085" s="823"/>
    </row>
    <row r="5086" spans="2:12" s="801" customFormat="1">
      <c r="B5086" s="823"/>
      <c r="C5086" s="823"/>
      <c r="D5086" s="823"/>
      <c r="E5086" s="823"/>
      <c r="F5086" s="823"/>
      <c r="G5086" s="823"/>
      <c r="H5086" s="823"/>
      <c r="I5086" s="823"/>
      <c r="J5086" s="823"/>
      <c r="K5086" s="823"/>
      <c r="L5086" s="823"/>
    </row>
    <row r="5087" spans="2:12" s="801" customFormat="1">
      <c r="B5087" s="823"/>
      <c r="C5087" s="823"/>
      <c r="D5087" s="823"/>
      <c r="E5087" s="823"/>
      <c r="F5087" s="823"/>
      <c r="G5087" s="823"/>
      <c r="H5087" s="823"/>
      <c r="I5087" s="823"/>
      <c r="J5087" s="823"/>
      <c r="K5087" s="823"/>
      <c r="L5087" s="823"/>
    </row>
    <row r="5088" spans="2:12" s="801" customFormat="1">
      <c r="B5088" s="823"/>
      <c r="C5088" s="823"/>
      <c r="D5088" s="823"/>
      <c r="E5088" s="823"/>
      <c r="F5088" s="823"/>
      <c r="G5088" s="823"/>
      <c r="H5088" s="823"/>
      <c r="I5088" s="823"/>
      <c r="J5088" s="823"/>
      <c r="K5088" s="823"/>
      <c r="L5088" s="823"/>
    </row>
    <row r="5089" spans="2:12" s="801" customFormat="1">
      <c r="B5089" s="823"/>
      <c r="C5089" s="823"/>
      <c r="D5089" s="823"/>
      <c r="E5089" s="823"/>
      <c r="F5089" s="823"/>
      <c r="G5089" s="823"/>
      <c r="H5089" s="823"/>
      <c r="I5089" s="823"/>
      <c r="J5089" s="823"/>
      <c r="K5089" s="823"/>
      <c r="L5089" s="823"/>
    </row>
    <row r="5090" spans="2:12" s="801" customFormat="1">
      <c r="B5090" s="823"/>
      <c r="C5090" s="823"/>
      <c r="D5090" s="823"/>
      <c r="E5090" s="823"/>
      <c r="F5090" s="823"/>
      <c r="G5090" s="823"/>
      <c r="H5090" s="823"/>
      <c r="I5090" s="823"/>
      <c r="J5090" s="823"/>
      <c r="K5090" s="823"/>
      <c r="L5090" s="823"/>
    </row>
    <row r="5091" spans="2:12" s="801" customFormat="1">
      <c r="B5091" s="823"/>
      <c r="C5091" s="823"/>
      <c r="D5091" s="823"/>
      <c r="E5091" s="823"/>
      <c r="F5091" s="823"/>
      <c r="G5091" s="823"/>
      <c r="H5091" s="823"/>
      <c r="I5091" s="823"/>
      <c r="J5091" s="823"/>
      <c r="K5091" s="823"/>
      <c r="L5091" s="823"/>
    </row>
    <row r="5092" spans="2:12" s="801" customFormat="1">
      <c r="B5092" s="823"/>
      <c r="C5092" s="823"/>
      <c r="D5092" s="823"/>
      <c r="E5092" s="823"/>
      <c r="F5092" s="823"/>
      <c r="G5092" s="823"/>
      <c r="H5092" s="823"/>
      <c r="I5092" s="823"/>
      <c r="J5092" s="823"/>
      <c r="K5092" s="823"/>
      <c r="L5092" s="823"/>
    </row>
    <row r="5093" spans="2:12" s="801" customFormat="1">
      <c r="B5093" s="823"/>
      <c r="C5093" s="823"/>
      <c r="D5093" s="823"/>
      <c r="E5093" s="823"/>
      <c r="F5093" s="823"/>
      <c r="G5093" s="823"/>
      <c r="H5093" s="823"/>
      <c r="I5093" s="823"/>
      <c r="J5093" s="823"/>
      <c r="K5093" s="823"/>
      <c r="L5093" s="823"/>
    </row>
    <row r="5094" spans="2:12" s="801" customFormat="1">
      <c r="B5094" s="823"/>
      <c r="C5094" s="823"/>
      <c r="D5094" s="823"/>
      <c r="E5094" s="823"/>
      <c r="F5094" s="823"/>
      <c r="G5094" s="823"/>
      <c r="H5094" s="823"/>
      <c r="I5094" s="823"/>
      <c r="J5094" s="823"/>
      <c r="K5094" s="823"/>
      <c r="L5094" s="823"/>
    </row>
    <row r="5095" spans="2:12" s="801" customFormat="1">
      <c r="B5095" s="823"/>
      <c r="C5095" s="823"/>
      <c r="D5095" s="823"/>
      <c r="E5095" s="823"/>
      <c r="F5095" s="823"/>
      <c r="G5095" s="823"/>
      <c r="H5095" s="823"/>
      <c r="I5095" s="823"/>
      <c r="J5095" s="823"/>
      <c r="K5095" s="823"/>
      <c r="L5095" s="823"/>
    </row>
    <row r="5096" spans="2:12" s="801" customFormat="1">
      <c r="B5096" s="823"/>
      <c r="C5096" s="823"/>
      <c r="D5096" s="823"/>
      <c r="E5096" s="823"/>
      <c r="F5096" s="823"/>
      <c r="G5096" s="823"/>
      <c r="H5096" s="823"/>
      <c r="I5096" s="823"/>
      <c r="J5096" s="823"/>
      <c r="K5096" s="823"/>
      <c r="L5096" s="823"/>
    </row>
    <row r="5097" spans="2:12" s="801" customFormat="1">
      <c r="B5097" s="823"/>
      <c r="C5097" s="823"/>
      <c r="D5097" s="823"/>
      <c r="E5097" s="823"/>
      <c r="F5097" s="823"/>
      <c r="G5097" s="823"/>
      <c r="H5097" s="823"/>
      <c r="I5097" s="823"/>
      <c r="J5097" s="823"/>
      <c r="K5097" s="823"/>
      <c r="L5097" s="823"/>
    </row>
    <row r="5098" spans="2:12" s="801" customFormat="1">
      <c r="B5098" s="823"/>
      <c r="C5098" s="823"/>
      <c r="D5098" s="823"/>
      <c r="E5098" s="823"/>
      <c r="F5098" s="823"/>
      <c r="G5098" s="823"/>
      <c r="H5098" s="823"/>
      <c r="I5098" s="823"/>
      <c r="J5098" s="823"/>
      <c r="K5098" s="823"/>
      <c r="L5098" s="823"/>
    </row>
    <row r="5099" spans="2:12" s="801" customFormat="1">
      <c r="B5099" s="823"/>
      <c r="C5099" s="823"/>
      <c r="D5099" s="823"/>
      <c r="E5099" s="823"/>
      <c r="F5099" s="823"/>
      <c r="G5099" s="823"/>
      <c r="H5099" s="823"/>
      <c r="I5099" s="823"/>
      <c r="J5099" s="823"/>
      <c r="K5099" s="823"/>
      <c r="L5099" s="823"/>
    </row>
    <row r="5100" spans="2:12" s="801" customFormat="1">
      <c r="B5100" s="823"/>
      <c r="C5100" s="823"/>
      <c r="D5100" s="823"/>
      <c r="E5100" s="823"/>
      <c r="F5100" s="823"/>
      <c r="G5100" s="823"/>
      <c r="H5100" s="823"/>
      <c r="I5100" s="823"/>
      <c r="J5100" s="823"/>
      <c r="K5100" s="823"/>
      <c r="L5100" s="823"/>
    </row>
    <row r="5101" spans="2:12" s="801" customFormat="1">
      <c r="B5101" s="823"/>
      <c r="C5101" s="823"/>
      <c r="D5101" s="823"/>
      <c r="E5101" s="823"/>
      <c r="F5101" s="823"/>
      <c r="G5101" s="823"/>
      <c r="H5101" s="823"/>
      <c r="I5101" s="823"/>
      <c r="J5101" s="823"/>
      <c r="K5101" s="823"/>
      <c r="L5101" s="823"/>
    </row>
    <row r="5102" spans="2:12" s="801" customFormat="1">
      <c r="B5102" s="823"/>
      <c r="C5102" s="823"/>
      <c r="D5102" s="823"/>
      <c r="E5102" s="823"/>
      <c r="F5102" s="823"/>
      <c r="G5102" s="823"/>
      <c r="H5102" s="823"/>
      <c r="I5102" s="823"/>
      <c r="J5102" s="823"/>
      <c r="K5102" s="823"/>
      <c r="L5102" s="823"/>
    </row>
    <row r="5103" spans="2:12" s="801" customFormat="1">
      <c r="B5103" s="823"/>
      <c r="C5103" s="823"/>
      <c r="D5103" s="823"/>
      <c r="E5103" s="823"/>
      <c r="F5103" s="823"/>
      <c r="G5103" s="823"/>
      <c r="H5103" s="823"/>
      <c r="I5103" s="823"/>
      <c r="J5103" s="823"/>
      <c r="K5103" s="823"/>
      <c r="L5103" s="823"/>
    </row>
    <row r="5104" spans="2:12" s="801" customFormat="1">
      <c r="B5104" s="823"/>
      <c r="C5104" s="823"/>
      <c r="D5104" s="823"/>
      <c r="E5104" s="823"/>
      <c r="F5104" s="823"/>
      <c r="G5104" s="823"/>
      <c r="H5104" s="823"/>
      <c r="I5104" s="823"/>
      <c r="J5104" s="823"/>
      <c r="K5104" s="823"/>
      <c r="L5104" s="823"/>
    </row>
    <row r="5105" spans="2:12" s="801" customFormat="1">
      <c r="B5105" s="823"/>
      <c r="C5105" s="823"/>
      <c r="D5105" s="823"/>
      <c r="E5105" s="823"/>
      <c r="F5105" s="823"/>
      <c r="G5105" s="823"/>
      <c r="H5105" s="823"/>
      <c r="I5105" s="823"/>
      <c r="J5105" s="823"/>
      <c r="K5105" s="823"/>
      <c r="L5105" s="823"/>
    </row>
    <row r="5106" spans="2:12" s="801" customFormat="1">
      <c r="B5106" s="823"/>
      <c r="C5106" s="823"/>
      <c r="D5106" s="823"/>
      <c r="E5106" s="823"/>
      <c r="F5106" s="823"/>
      <c r="G5106" s="823"/>
      <c r="H5106" s="823"/>
      <c r="I5106" s="823"/>
      <c r="J5106" s="823"/>
      <c r="K5106" s="823"/>
      <c r="L5106" s="823"/>
    </row>
    <row r="5107" spans="2:12" s="801" customFormat="1">
      <c r="B5107" s="823"/>
      <c r="C5107" s="823"/>
      <c r="D5107" s="823"/>
      <c r="E5107" s="823"/>
      <c r="F5107" s="823"/>
      <c r="G5107" s="823"/>
      <c r="H5107" s="823"/>
      <c r="I5107" s="823"/>
      <c r="J5107" s="823"/>
      <c r="K5107" s="823"/>
      <c r="L5107" s="823"/>
    </row>
    <row r="5108" spans="2:12" s="801" customFormat="1">
      <c r="B5108" s="823"/>
      <c r="C5108" s="823"/>
      <c r="D5108" s="823"/>
      <c r="E5108" s="823"/>
      <c r="F5108" s="823"/>
      <c r="G5108" s="823"/>
      <c r="H5108" s="823"/>
      <c r="I5108" s="823"/>
      <c r="J5108" s="823"/>
      <c r="K5108" s="823"/>
      <c r="L5108" s="823"/>
    </row>
    <row r="5109" spans="2:12" s="801" customFormat="1">
      <c r="B5109" s="823"/>
      <c r="C5109" s="823"/>
      <c r="D5109" s="823"/>
      <c r="E5109" s="823"/>
      <c r="F5109" s="823"/>
      <c r="G5109" s="823"/>
      <c r="H5109" s="823"/>
      <c r="I5109" s="823"/>
      <c r="J5109" s="823"/>
      <c r="K5109" s="823"/>
      <c r="L5109" s="823"/>
    </row>
    <row r="5110" spans="2:12" s="801" customFormat="1">
      <c r="B5110" s="823"/>
      <c r="C5110" s="823"/>
      <c r="D5110" s="823"/>
      <c r="E5110" s="823"/>
      <c r="F5110" s="823"/>
      <c r="G5110" s="823"/>
      <c r="H5110" s="823"/>
      <c r="I5110" s="823"/>
      <c r="J5110" s="823"/>
      <c r="K5110" s="823"/>
      <c r="L5110" s="823"/>
    </row>
    <row r="5111" spans="2:12" s="801" customFormat="1">
      <c r="B5111" s="823"/>
      <c r="C5111" s="823"/>
      <c r="D5111" s="823"/>
      <c r="E5111" s="823"/>
      <c r="F5111" s="823"/>
      <c r="G5111" s="823"/>
      <c r="H5111" s="823"/>
      <c r="I5111" s="823"/>
      <c r="J5111" s="823"/>
      <c r="K5111" s="823"/>
      <c r="L5111" s="823"/>
    </row>
    <row r="5112" spans="2:12" s="801" customFormat="1">
      <c r="B5112" s="823"/>
      <c r="C5112" s="823"/>
      <c r="D5112" s="823"/>
      <c r="E5112" s="823"/>
      <c r="F5112" s="823"/>
      <c r="G5112" s="823"/>
      <c r="H5112" s="823"/>
      <c r="I5112" s="823"/>
      <c r="J5112" s="823"/>
      <c r="K5112" s="823"/>
      <c r="L5112" s="823"/>
    </row>
    <row r="5113" spans="2:12" s="801" customFormat="1">
      <c r="B5113" s="823"/>
      <c r="C5113" s="823"/>
      <c r="D5113" s="823"/>
      <c r="E5113" s="823"/>
      <c r="F5113" s="823"/>
      <c r="G5113" s="823"/>
      <c r="H5113" s="823"/>
      <c r="I5113" s="823"/>
      <c r="J5113" s="823"/>
      <c r="K5113" s="823"/>
      <c r="L5113" s="823"/>
    </row>
    <row r="5114" spans="2:12" s="801" customFormat="1">
      <c r="B5114" s="823"/>
      <c r="C5114" s="823"/>
      <c r="D5114" s="823"/>
      <c r="E5114" s="823"/>
      <c r="F5114" s="823"/>
      <c r="G5114" s="823"/>
      <c r="H5114" s="823"/>
      <c r="I5114" s="823"/>
      <c r="J5114" s="823"/>
      <c r="K5114" s="823"/>
      <c r="L5114" s="823"/>
    </row>
    <row r="5115" spans="2:12" s="801" customFormat="1">
      <c r="B5115" s="823"/>
      <c r="C5115" s="823"/>
      <c r="D5115" s="823"/>
      <c r="E5115" s="823"/>
      <c r="F5115" s="823"/>
      <c r="G5115" s="823"/>
      <c r="H5115" s="823"/>
      <c r="I5115" s="823"/>
      <c r="J5115" s="823"/>
      <c r="K5115" s="823"/>
      <c r="L5115" s="823"/>
    </row>
    <row r="5116" spans="2:12" s="801" customFormat="1">
      <c r="B5116" s="823"/>
      <c r="C5116" s="823"/>
      <c r="D5116" s="823"/>
      <c r="E5116" s="823"/>
      <c r="F5116" s="823"/>
      <c r="G5116" s="823"/>
      <c r="H5116" s="823"/>
      <c r="I5116" s="823"/>
      <c r="J5116" s="823"/>
      <c r="K5116" s="823"/>
      <c r="L5116" s="823"/>
    </row>
    <row r="5117" spans="2:12" s="801" customFormat="1">
      <c r="B5117" s="823"/>
      <c r="C5117" s="823"/>
      <c r="D5117" s="823"/>
      <c r="E5117" s="823"/>
      <c r="F5117" s="823"/>
      <c r="G5117" s="823"/>
      <c r="H5117" s="823"/>
      <c r="I5117" s="823"/>
      <c r="J5117" s="823"/>
      <c r="K5117" s="823"/>
      <c r="L5117" s="823"/>
    </row>
    <row r="5118" spans="2:12" s="801" customFormat="1">
      <c r="B5118" s="823"/>
      <c r="C5118" s="823"/>
      <c r="D5118" s="823"/>
      <c r="E5118" s="823"/>
      <c r="F5118" s="823"/>
      <c r="G5118" s="823"/>
      <c r="H5118" s="823"/>
      <c r="I5118" s="823"/>
      <c r="J5118" s="823"/>
      <c r="K5118" s="823"/>
      <c r="L5118" s="823"/>
    </row>
    <row r="5119" spans="2:12" s="801" customFormat="1">
      <c r="B5119" s="823"/>
      <c r="C5119" s="823"/>
      <c r="D5119" s="823"/>
      <c r="E5119" s="823"/>
      <c r="F5119" s="823"/>
      <c r="G5119" s="823"/>
      <c r="H5119" s="823"/>
      <c r="I5119" s="823"/>
      <c r="J5119" s="823"/>
      <c r="K5119" s="823"/>
      <c r="L5119" s="823"/>
    </row>
    <row r="5120" spans="2:12" s="801" customFormat="1">
      <c r="B5120" s="823"/>
      <c r="C5120" s="823"/>
      <c r="D5120" s="823"/>
      <c r="E5120" s="823"/>
      <c r="F5120" s="823"/>
      <c r="G5120" s="823"/>
      <c r="H5120" s="823"/>
      <c r="I5120" s="823"/>
      <c r="J5120" s="823"/>
      <c r="K5120" s="823"/>
      <c r="L5120" s="823"/>
    </row>
    <row r="5121" spans="2:12" s="801" customFormat="1">
      <c r="B5121" s="823"/>
      <c r="C5121" s="823"/>
      <c r="D5121" s="823"/>
      <c r="E5121" s="823"/>
      <c r="F5121" s="823"/>
      <c r="G5121" s="823"/>
      <c r="H5121" s="823"/>
      <c r="I5121" s="823"/>
      <c r="J5121" s="823"/>
      <c r="K5121" s="823"/>
      <c r="L5121" s="823"/>
    </row>
    <row r="5122" spans="2:12" s="801" customFormat="1">
      <c r="B5122" s="823"/>
      <c r="C5122" s="823"/>
      <c r="D5122" s="823"/>
      <c r="E5122" s="823"/>
      <c r="F5122" s="823"/>
      <c r="G5122" s="823"/>
      <c r="H5122" s="823"/>
      <c r="I5122" s="823"/>
      <c r="J5122" s="823"/>
      <c r="K5122" s="823"/>
      <c r="L5122" s="823"/>
    </row>
    <row r="5123" spans="2:12" s="801" customFormat="1">
      <c r="B5123" s="823"/>
      <c r="C5123" s="823"/>
      <c r="D5123" s="823"/>
      <c r="E5123" s="823"/>
      <c r="F5123" s="823"/>
      <c r="G5123" s="823"/>
      <c r="H5123" s="823"/>
      <c r="I5123" s="823"/>
      <c r="J5123" s="823"/>
      <c r="K5123" s="823"/>
      <c r="L5123" s="823"/>
    </row>
    <row r="5124" spans="2:12" s="801" customFormat="1">
      <c r="B5124" s="823"/>
      <c r="C5124" s="823"/>
      <c r="D5124" s="823"/>
      <c r="E5124" s="823"/>
      <c r="F5124" s="823"/>
      <c r="G5124" s="823"/>
      <c r="H5124" s="823"/>
      <c r="I5124" s="823"/>
      <c r="J5124" s="823"/>
      <c r="K5124" s="823"/>
      <c r="L5124" s="823"/>
    </row>
    <row r="5125" spans="2:12" s="801" customFormat="1">
      <c r="B5125" s="823"/>
      <c r="C5125" s="823"/>
      <c r="D5125" s="823"/>
      <c r="E5125" s="823"/>
      <c r="F5125" s="823"/>
      <c r="G5125" s="823"/>
      <c r="H5125" s="823"/>
      <c r="I5125" s="823"/>
      <c r="J5125" s="823"/>
      <c r="K5125" s="823"/>
      <c r="L5125" s="823"/>
    </row>
    <row r="5126" spans="2:12" s="801" customFormat="1">
      <c r="B5126" s="823"/>
      <c r="C5126" s="823"/>
      <c r="D5126" s="823"/>
      <c r="E5126" s="823"/>
      <c r="F5126" s="823"/>
      <c r="G5126" s="823"/>
      <c r="H5126" s="823"/>
      <c r="I5126" s="823"/>
      <c r="J5126" s="823"/>
      <c r="K5126" s="823"/>
      <c r="L5126" s="823"/>
    </row>
    <row r="5127" spans="2:12" s="801" customFormat="1">
      <c r="B5127" s="823"/>
      <c r="C5127" s="823"/>
      <c r="D5127" s="823"/>
      <c r="E5127" s="823"/>
      <c r="F5127" s="823"/>
      <c r="G5127" s="823"/>
      <c r="H5127" s="823"/>
      <c r="I5127" s="823"/>
      <c r="J5127" s="823"/>
      <c r="K5127" s="823"/>
      <c r="L5127" s="823"/>
    </row>
    <row r="5128" spans="2:12" s="801" customFormat="1">
      <c r="B5128" s="823"/>
      <c r="C5128" s="823"/>
      <c r="D5128" s="823"/>
      <c r="E5128" s="823"/>
      <c r="F5128" s="823"/>
      <c r="G5128" s="823"/>
      <c r="H5128" s="823"/>
      <c r="I5128" s="823"/>
      <c r="J5128" s="823"/>
      <c r="K5128" s="823"/>
      <c r="L5128" s="823"/>
    </row>
    <row r="5129" spans="2:12" s="801" customFormat="1">
      <c r="B5129" s="823"/>
      <c r="C5129" s="823"/>
      <c r="D5129" s="823"/>
      <c r="E5129" s="823"/>
      <c r="F5129" s="823"/>
      <c r="G5129" s="823"/>
      <c r="H5129" s="823"/>
      <c r="I5129" s="823"/>
      <c r="J5129" s="823"/>
      <c r="K5129" s="823"/>
      <c r="L5129" s="823"/>
    </row>
    <row r="5130" spans="2:12" s="801" customFormat="1">
      <c r="B5130" s="823"/>
      <c r="C5130" s="823"/>
      <c r="D5130" s="823"/>
      <c r="E5130" s="823"/>
      <c r="F5130" s="823"/>
      <c r="G5130" s="823"/>
      <c r="H5130" s="823"/>
      <c r="I5130" s="823"/>
      <c r="J5130" s="823"/>
      <c r="K5130" s="823"/>
      <c r="L5130" s="823"/>
    </row>
    <row r="5131" spans="2:12" s="801" customFormat="1">
      <c r="B5131" s="823"/>
      <c r="C5131" s="823"/>
      <c r="D5131" s="823"/>
      <c r="E5131" s="823"/>
      <c r="F5131" s="823"/>
      <c r="G5131" s="823"/>
      <c r="H5131" s="823"/>
      <c r="I5131" s="823"/>
      <c r="J5131" s="823"/>
      <c r="K5131" s="823"/>
      <c r="L5131" s="823"/>
    </row>
    <row r="5132" spans="2:12" s="801" customFormat="1">
      <c r="B5132" s="823"/>
      <c r="C5132" s="823"/>
      <c r="D5132" s="823"/>
      <c r="E5132" s="823"/>
      <c r="F5132" s="823"/>
      <c r="G5132" s="823"/>
      <c r="H5132" s="823"/>
      <c r="I5132" s="823"/>
      <c r="J5132" s="823"/>
      <c r="K5132" s="823"/>
      <c r="L5132" s="823"/>
    </row>
    <row r="5133" spans="2:12" s="801" customFormat="1">
      <c r="B5133" s="823"/>
      <c r="C5133" s="823"/>
      <c r="D5133" s="823"/>
      <c r="E5133" s="823"/>
      <c r="F5133" s="823"/>
      <c r="G5133" s="823"/>
      <c r="H5133" s="823"/>
      <c r="I5133" s="823"/>
      <c r="J5133" s="823"/>
      <c r="K5133" s="823"/>
      <c r="L5133" s="823"/>
    </row>
    <row r="5134" spans="2:12" s="801" customFormat="1">
      <c r="B5134" s="823"/>
      <c r="C5134" s="823"/>
      <c r="D5134" s="823"/>
      <c r="E5134" s="823"/>
      <c r="F5134" s="823"/>
      <c r="G5134" s="823"/>
      <c r="H5134" s="823"/>
      <c r="I5134" s="823"/>
      <c r="J5134" s="823"/>
      <c r="K5134" s="823"/>
      <c r="L5134" s="823"/>
    </row>
    <row r="5135" spans="2:12" s="801" customFormat="1">
      <c r="B5135" s="823"/>
      <c r="C5135" s="823"/>
      <c r="D5135" s="823"/>
      <c r="E5135" s="823"/>
      <c r="F5135" s="823"/>
      <c r="G5135" s="823"/>
      <c r="H5135" s="823"/>
      <c r="I5135" s="823"/>
      <c r="J5135" s="823"/>
      <c r="K5135" s="823"/>
      <c r="L5135" s="823"/>
    </row>
    <row r="5136" spans="2:12" s="801" customFormat="1">
      <c r="B5136" s="823"/>
      <c r="C5136" s="823"/>
      <c r="D5136" s="823"/>
      <c r="E5136" s="823"/>
      <c r="F5136" s="823"/>
      <c r="G5136" s="823"/>
      <c r="H5136" s="823"/>
      <c r="I5136" s="823"/>
      <c r="J5136" s="823"/>
      <c r="K5136" s="823"/>
      <c r="L5136" s="823"/>
    </row>
    <row r="5137" spans="2:12" s="801" customFormat="1">
      <c r="B5137" s="823"/>
      <c r="C5137" s="823"/>
      <c r="D5137" s="823"/>
      <c r="E5137" s="823"/>
      <c r="F5137" s="823"/>
      <c r="G5137" s="823"/>
      <c r="H5137" s="823"/>
      <c r="I5137" s="823"/>
      <c r="J5137" s="823"/>
      <c r="K5137" s="823"/>
      <c r="L5137" s="823"/>
    </row>
    <row r="5138" spans="2:12" s="801" customFormat="1">
      <c r="B5138" s="823"/>
      <c r="C5138" s="823"/>
      <c r="D5138" s="823"/>
      <c r="E5138" s="823"/>
      <c r="F5138" s="823"/>
      <c r="G5138" s="823"/>
      <c r="H5138" s="823"/>
      <c r="I5138" s="823"/>
      <c r="J5138" s="823"/>
      <c r="K5138" s="823"/>
      <c r="L5138" s="823"/>
    </row>
    <row r="5139" spans="2:12" s="801" customFormat="1">
      <c r="B5139" s="823"/>
      <c r="C5139" s="823"/>
      <c r="D5139" s="823"/>
      <c r="E5139" s="823"/>
      <c r="F5139" s="823"/>
      <c r="G5139" s="823"/>
      <c r="H5139" s="823"/>
      <c r="I5139" s="823"/>
      <c r="J5139" s="823"/>
      <c r="K5139" s="823"/>
      <c r="L5139" s="823"/>
    </row>
    <row r="5140" spans="2:12" s="801" customFormat="1">
      <c r="B5140" s="823"/>
      <c r="C5140" s="823"/>
      <c r="D5140" s="823"/>
      <c r="E5140" s="823"/>
      <c r="F5140" s="823"/>
      <c r="G5140" s="823"/>
      <c r="H5140" s="823"/>
      <c r="I5140" s="823"/>
      <c r="J5140" s="823"/>
      <c r="K5140" s="823"/>
      <c r="L5140" s="823"/>
    </row>
    <row r="5141" spans="2:12" s="801" customFormat="1">
      <c r="B5141" s="823"/>
      <c r="C5141" s="823"/>
      <c r="D5141" s="823"/>
      <c r="E5141" s="823"/>
      <c r="F5141" s="823"/>
      <c r="G5141" s="823"/>
      <c r="H5141" s="823"/>
      <c r="I5141" s="823"/>
      <c r="J5141" s="823"/>
      <c r="K5141" s="823"/>
      <c r="L5141" s="823"/>
    </row>
    <row r="5142" spans="2:12" s="801" customFormat="1">
      <c r="B5142" s="823"/>
      <c r="C5142" s="823"/>
      <c r="D5142" s="823"/>
      <c r="E5142" s="823"/>
      <c r="F5142" s="823"/>
      <c r="G5142" s="823"/>
      <c r="H5142" s="823"/>
      <c r="I5142" s="823"/>
      <c r="J5142" s="823"/>
      <c r="K5142" s="823"/>
      <c r="L5142" s="823"/>
    </row>
    <row r="5143" spans="2:12" s="801" customFormat="1">
      <c r="B5143" s="823"/>
      <c r="C5143" s="823"/>
      <c r="D5143" s="823"/>
      <c r="E5143" s="823"/>
      <c r="F5143" s="823"/>
      <c r="G5143" s="823"/>
      <c r="H5143" s="823"/>
      <c r="I5143" s="823"/>
      <c r="J5143" s="823"/>
      <c r="K5143" s="823"/>
      <c r="L5143" s="823"/>
    </row>
    <row r="5144" spans="2:12" s="801" customFormat="1">
      <c r="B5144" s="823"/>
      <c r="C5144" s="823"/>
      <c r="D5144" s="823"/>
      <c r="E5144" s="823"/>
      <c r="F5144" s="823"/>
      <c r="G5144" s="823"/>
      <c r="H5144" s="823"/>
      <c r="I5144" s="823"/>
      <c r="J5144" s="823"/>
      <c r="K5144" s="823"/>
      <c r="L5144" s="823"/>
    </row>
    <row r="5145" spans="2:12" s="801" customFormat="1">
      <c r="B5145" s="823"/>
      <c r="C5145" s="823"/>
      <c r="D5145" s="823"/>
      <c r="E5145" s="823"/>
      <c r="F5145" s="823"/>
      <c r="G5145" s="823"/>
      <c r="H5145" s="823"/>
      <c r="I5145" s="823"/>
      <c r="J5145" s="823"/>
      <c r="K5145" s="823"/>
      <c r="L5145" s="823"/>
    </row>
    <row r="5146" spans="2:12" s="801" customFormat="1">
      <c r="B5146" s="823"/>
      <c r="C5146" s="823"/>
      <c r="D5146" s="823"/>
      <c r="E5146" s="823"/>
      <c r="F5146" s="823"/>
      <c r="G5146" s="823"/>
      <c r="H5146" s="823"/>
      <c r="I5146" s="823"/>
      <c r="J5146" s="823"/>
      <c r="K5146" s="823"/>
      <c r="L5146" s="823"/>
    </row>
    <row r="5147" spans="2:12" s="801" customFormat="1">
      <c r="B5147" s="823"/>
      <c r="C5147" s="823"/>
      <c r="D5147" s="823"/>
      <c r="E5147" s="823"/>
      <c r="F5147" s="823"/>
      <c r="G5147" s="823"/>
      <c r="H5147" s="823"/>
      <c r="I5147" s="823"/>
      <c r="J5147" s="823"/>
      <c r="K5147" s="823"/>
      <c r="L5147" s="823"/>
    </row>
    <row r="5148" spans="2:12" s="801" customFormat="1">
      <c r="B5148" s="823"/>
      <c r="C5148" s="823"/>
      <c r="D5148" s="823"/>
      <c r="E5148" s="823"/>
      <c r="F5148" s="823"/>
      <c r="G5148" s="823"/>
      <c r="H5148" s="823"/>
      <c r="I5148" s="823"/>
      <c r="J5148" s="823"/>
      <c r="K5148" s="823"/>
      <c r="L5148" s="823"/>
    </row>
    <row r="5149" spans="2:12" s="801" customFormat="1">
      <c r="B5149" s="823"/>
      <c r="C5149" s="823"/>
      <c r="D5149" s="823"/>
      <c r="E5149" s="823"/>
      <c r="F5149" s="823"/>
      <c r="G5149" s="823"/>
      <c r="H5149" s="823"/>
      <c r="I5149" s="823"/>
      <c r="J5149" s="823"/>
      <c r="K5149" s="823"/>
      <c r="L5149" s="823"/>
    </row>
    <row r="5150" spans="2:12" s="801" customFormat="1">
      <c r="B5150" s="823"/>
      <c r="C5150" s="823"/>
      <c r="D5150" s="823"/>
      <c r="E5150" s="823"/>
      <c r="F5150" s="823"/>
      <c r="G5150" s="823"/>
      <c r="H5150" s="823"/>
      <c r="I5150" s="823"/>
      <c r="J5150" s="823"/>
      <c r="K5150" s="823"/>
      <c r="L5150" s="823"/>
    </row>
    <row r="5151" spans="2:12" s="801" customFormat="1">
      <c r="B5151" s="823"/>
      <c r="C5151" s="823"/>
      <c r="D5151" s="823"/>
      <c r="E5151" s="823"/>
      <c r="F5151" s="823"/>
      <c r="G5151" s="823"/>
      <c r="H5151" s="823"/>
      <c r="I5151" s="823"/>
      <c r="J5151" s="823"/>
      <c r="K5151" s="823"/>
      <c r="L5151" s="823"/>
    </row>
    <row r="5152" spans="2:12" s="801" customFormat="1">
      <c r="B5152" s="823"/>
      <c r="C5152" s="823"/>
      <c r="D5152" s="823"/>
      <c r="E5152" s="823"/>
      <c r="F5152" s="823"/>
      <c r="G5152" s="823"/>
      <c r="H5152" s="823"/>
      <c r="I5152" s="823"/>
      <c r="J5152" s="823"/>
      <c r="K5152" s="823"/>
      <c r="L5152" s="823"/>
    </row>
    <row r="5153" spans="2:12" s="801" customFormat="1">
      <c r="B5153" s="823"/>
      <c r="C5153" s="823"/>
      <c r="D5153" s="823"/>
      <c r="E5153" s="823"/>
      <c r="F5153" s="823"/>
      <c r="G5153" s="823"/>
      <c r="H5153" s="823"/>
      <c r="I5153" s="823"/>
      <c r="J5153" s="823"/>
      <c r="K5153" s="823"/>
      <c r="L5153" s="823"/>
    </row>
    <row r="5154" spans="2:12" s="801" customFormat="1">
      <c r="B5154" s="823"/>
      <c r="C5154" s="823"/>
      <c r="D5154" s="823"/>
      <c r="E5154" s="823"/>
      <c r="F5154" s="823"/>
      <c r="G5154" s="823"/>
      <c r="H5154" s="823"/>
      <c r="I5154" s="823"/>
      <c r="J5154" s="823"/>
      <c r="K5154" s="823"/>
      <c r="L5154" s="823"/>
    </row>
    <row r="5155" spans="2:12" s="801" customFormat="1">
      <c r="B5155" s="823"/>
      <c r="C5155" s="823"/>
      <c r="D5155" s="823"/>
      <c r="E5155" s="823"/>
      <c r="F5155" s="823"/>
      <c r="G5155" s="823"/>
      <c r="H5155" s="823"/>
      <c r="I5155" s="823"/>
      <c r="J5155" s="823"/>
      <c r="K5155" s="823"/>
      <c r="L5155" s="823"/>
    </row>
    <row r="5156" spans="2:12" s="801" customFormat="1">
      <c r="B5156" s="823"/>
      <c r="C5156" s="823"/>
      <c r="D5156" s="823"/>
      <c r="E5156" s="823"/>
      <c r="F5156" s="823"/>
      <c r="G5156" s="823"/>
      <c r="H5156" s="823"/>
      <c r="I5156" s="823"/>
      <c r="J5156" s="823"/>
      <c r="K5156" s="823"/>
      <c r="L5156" s="823"/>
    </row>
    <row r="5157" spans="2:12" s="801" customFormat="1">
      <c r="B5157" s="823"/>
      <c r="C5157" s="823"/>
      <c r="D5157" s="823"/>
      <c r="E5157" s="823"/>
      <c r="F5157" s="823"/>
      <c r="G5157" s="823"/>
      <c r="H5157" s="823"/>
      <c r="I5157" s="823"/>
      <c r="J5157" s="823"/>
      <c r="K5157" s="823"/>
      <c r="L5157" s="823"/>
    </row>
    <row r="5158" spans="2:12" s="801" customFormat="1">
      <c r="B5158" s="823"/>
      <c r="C5158" s="823"/>
      <c r="D5158" s="823"/>
      <c r="E5158" s="823"/>
      <c r="F5158" s="823"/>
      <c r="G5158" s="823"/>
      <c r="H5158" s="823"/>
      <c r="I5158" s="823"/>
      <c r="J5158" s="823"/>
      <c r="K5158" s="823"/>
      <c r="L5158" s="823"/>
    </row>
    <row r="5159" spans="2:12" s="801" customFormat="1">
      <c r="B5159" s="823"/>
      <c r="C5159" s="823"/>
      <c r="D5159" s="823"/>
      <c r="E5159" s="823"/>
      <c r="F5159" s="823"/>
      <c r="G5159" s="823"/>
      <c r="H5159" s="823"/>
      <c r="I5159" s="823"/>
      <c r="J5159" s="823"/>
      <c r="K5159" s="823"/>
      <c r="L5159" s="823"/>
    </row>
    <row r="5160" spans="2:12" s="801" customFormat="1">
      <c r="B5160" s="823"/>
      <c r="C5160" s="823"/>
      <c r="D5160" s="823"/>
      <c r="E5160" s="823"/>
      <c r="F5160" s="823"/>
      <c r="G5160" s="823"/>
      <c r="H5160" s="823"/>
      <c r="I5160" s="823"/>
      <c r="J5160" s="823"/>
      <c r="K5160" s="823"/>
      <c r="L5160" s="823"/>
    </row>
    <row r="5161" spans="2:12" s="801" customFormat="1">
      <c r="B5161" s="823"/>
      <c r="C5161" s="823"/>
      <c r="D5161" s="823"/>
      <c r="E5161" s="823"/>
      <c r="F5161" s="823"/>
      <c r="G5161" s="823"/>
      <c r="H5161" s="823"/>
      <c r="I5161" s="823"/>
      <c r="J5161" s="823"/>
      <c r="K5161" s="823"/>
      <c r="L5161" s="823"/>
    </row>
    <row r="5162" spans="2:12" s="801" customFormat="1">
      <c r="B5162" s="823"/>
      <c r="C5162" s="823"/>
      <c r="D5162" s="823"/>
      <c r="E5162" s="823"/>
      <c r="F5162" s="823"/>
      <c r="G5162" s="823"/>
      <c r="H5162" s="823"/>
      <c r="I5162" s="823"/>
      <c r="J5162" s="823"/>
      <c r="K5162" s="823"/>
      <c r="L5162" s="823"/>
    </row>
    <row r="5163" spans="2:12" s="801" customFormat="1">
      <c r="B5163" s="823"/>
      <c r="C5163" s="823"/>
      <c r="D5163" s="823"/>
      <c r="E5163" s="823"/>
      <c r="F5163" s="823"/>
      <c r="G5163" s="823"/>
      <c r="H5163" s="823"/>
      <c r="I5163" s="823"/>
      <c r="J5163" s="823"/>
      <c r="K5163" s="823"/>
      <c r="L5163" s="823"/>
    </row>
    <row r="5164" spans="2:12" s="801" customFormat="1">
      <c r="B5164" s="823"/>
      <c r="C5164" s="823"/>
      <c r="D5164" s="823"/>
      <c r="E5164" s="823"/>
      <c r="F5164" s="823"/>
      <c r="G5164" s="823"/>
      <c r="H5164" s="823"/>
      <c r="I5164" s="823"/>
      <c r="J5164" s="823"/>
      <c r="K5164" s="823"/>
      <c r="L5164" s="823"/>
    </row>
    <row r="5165" spans="2:12" s="801" customFormat="1">
      <c r="B5165" s="823"/>
      <c r="C5165" s="823"/>
      <c r="D5165" s="823"/>
      <c r="E5165" s="823"/>
      <c r="F5165" s="823"/>
      <c r="G5165" s="823"/>
      <c r="H5165" s="823"/>
      <c r="I5165" s="823"/>
      <c r="J5165" s="823"/>
      <c r="K5165" s="823"/>
      <c r="L5165" s="823"/>
    </row>
    <row r="5166" spans="2:12" s="801" customFormat="1">
      <c r="B5166" s="823"/>
      <c r="C5166" s="823"/>
      <c r="D5166" s="823"/>
      <c r="E5166" s="823"/>
      <c r="F5166" s="823"/>
      <c r="G5166" s="823"/>
      <c r="H5166" s="823"/>
      <c r="I5166" s="823"/>
      <c r="J5166" s="823"/>
      <c r="K5166" s="823"/>
      <c r="L5166" s="823"/>
    </row>
    <row r="5167" spans="2:12" s="801" customFormat="1">
      <c r="B5167" s="823"/>
      <c r="C5167" s="823"/>
      <c r="D5167" s="823"/>
      <c r="E5167" s="823"/>
      <c r="F5167" s="823"/>
      <c r="G5167" s="823"/>
      <c r="H5167" s="823"/>
      <c r="I5167" s="823"/>
      <c r="J5167" s="823"/>
      <c r="K5167" s="823"/>
      <c r="L5167" s="823"/>
    </row>
    <row r="5168" spans="2:12" s="801" customFormat="1">
      <c r="B5168" s="823"/>
      <c r="C5168" s="823"/>
      <c r="D5168" s="823"/>
      <c r="E5168" s="823"/>
      <c r="F5168" s="823"/>
      <c r="G5168" s="823"/>
      <c r="H5168" s="823"/>
      <c r="I5168" s="823"/>
      <c r="J5168" s="823"/>
      <c r="K5168" s="823"/>
      <c r="L5168" s="823"/>
    </row>
    <row r="5169" spans="2:12" s="801" customFormat="1">
      <c r="B5169" s="823"/>
      <c r="C5169" s="823"/>
      <c r="D5169" s="823"/>
      <c r="E5169" s="823"/>
      <c r="F5169" s="823"/>
      <c r="G5169" s="823"/>
      <c r="H5169" s="823"/>
      <c r="I5169" s="823"/>
      <c r="J5169" s="823"/>
      <c r="K5169" s="823"/>
      <c r="L5169" s="823"/>
    </row>
    <row r="5170" spans="2:12" s="801" customFormat="1">
      <c r="B5170" s="823"/>
      <c r="C5170" s="823"/>
      <c r="D5170" s="823"/>
      <c r="E5170" s="823"/>
      <c r="F5170" s="823"/>
      <c r="G5170" s="823"/>
      <c r="H5170" s="823"/>
      <c r="I5170" s="823"/>
      <c r="J5170" s="823"/>
      <c r="K5170" s="823"/>
      <c r="L5170" s="823"/>
    </row>
    <row r="5171" spans="2:12" s="801" customFormat="1">
      <c r="B5171" s="823"/>
      <c r="C5171" s="823"/>
      <c r="D5171" s="823"/>
      <c r="E5171" s="823"/>
      <c r="F5171" s="823"/>
      <c r="G5171" s="823"/>
      <c r="H5171" s="823"/>
      <c r="I5171" s="823"/>
      <c r="J5171" s="823"/>
      <c r="K5171" s="823"/>
      <c r="L5171" s="823"/>
    </row>
    <row r="5172" spans="2:12" s="801" customFormat="1">
      <c r="B5172" s="823"/>
      <c r="C5172" s="823"/>
      <c r="D5172" s="823"/>
      <c r="E5172" s="823"/>
      <c r="F5172" s="823"/>
      <c r="G5172" s="823"/>
      <c r="H5172" s="823"/>
      <c r="I5172" s="823"/>
      <c r="J5172" s="823"/>
      <c r="K5172" s="823"/>
      <c r="L5172" s="823"/>
    </row>
    <row r="5173" spans="2:12" s="801" customFormat="1">
      <c r="B5173" s="823"/>
      <c r="C5173" s="823"/>
      <c r="D5173" s="823"/>
      <c r="E5173" s="823"/>
      <c r="F5173" s="823"/>
      <c r="G5173" s="823"/>
      <c r="H5173" s="823"/>
      <c r="I5173" s="823"/>
      <c r="J5173" s="823"/>
      <c r="K5173" s="823"/>
      <c r="L5173" s="823"/>
    </row>
    <row r="5174" spans="2:12" s="801" customFormat="1">
      <c r="B5174" s="823"/>
      <c r="C5174" s="823"/>
      <c r="D5174" s="823"/>
      <c r="E5174" s="823"/>
      <c r="F5174" s="823"/>
      <c r="G5174" s="823"/>
      <c r="H5174" s="823"/>
      <c r="I5174" s="823"/>
      <c r="J5174" s="823"/>
      <c r="K5174" s="823"/>
      <c r="L5174" s="823"/>
    </row>
    <row r="5175" spans="2:12" s="801" customFormat="1">
      <c r="B5175" s="823"/>
      <c r="C5175" s="823"/>
      <c r="D5175" s="823"/>
      <c r="E5175" s="823"/>
      <c r="F5175" s="823"/>
      <c r="G5175" s="823"/>
      <c r="H5175" s="823"/>
      <c r="I5175" s="823"/>
      <c r="J5175" s="823"/>
      <c r="K5175" s="823"/>
      <c r="L5175" s="823"/>
    </row>
    <row r="5176" spans="2:12" s="801" customFormat="1">
      <c r="B5176" s="823"/>
      <c r="C5176" s="823"/>
      <c r="D5176" s="823"/>
      <c r="E5176" s="823"/>
      <c r="F5176" s="823"/>
      <c r="G5176" s="823"/>
      <c r="H5176" s="823"/>
      <c r="I5176" s="823"/>
      <c r="J5176" s="823"/>
      <c r="K5176" s="823"/>
      <c r="L5176" s="823"/>
    </row>
    <row r="5177" spans="2:12" s="801" customFormat="1">
      <c r="B5177" s="823"/>
      <c r="C5177" s="823"/>
      <c r="D5177" s="823"/>
      <c r="E5177" s="823"/>
      <c r="F5177" s="823"/>
      <c r="G5177" s="823"/>
      <c r="H5177" s="823"/>
      <c r="I5177" s="823"/>
      <c r="J5177" s="823"/>
      <c r="K5177" s="823"/>
      <c r="L5177" s="823"/>
    </row>
    <row r="5178" spans="2:12" s="801" customFormat="1">
      <c r="B5178" s="823"/>
      <c r="C5178" s="823"/>
      <c r="D5178" s="823"/>
      <c r="E5178" s="823"/>
      <c r="F5178" s="823"/>
      <c r="G5178" s="823"/>
      <c r="H5178" s="823"/>
      <c r="I5178" s="823"/>
      <c r="J5178" s="823"/>
      <c r="K5178" s="823"/>
      <c r="L5178" s="823"/>
    </row>
    <row r="5179" spans="2:12" s="801" customFormat="1">
      <c r="B5179" s="823"/>
      <c r="C5179" s="823"/>
      <c r="D5179" s="823"/>
      <c r="E5179" s="823"/>
      <c r="F5179" s="823"/>
      <c r="G5179" s="823"/>
      <c r="H5179" s="823"/>
      <c r="I5179" s="823"/>
      <c r="J5179" s="823"/>
      <c r="K5179" s="823"/>
      <c r="L5179" s="823"/>
    </row>
    <row r="5180" spans="2:12" s="801" customFormat="1">
      <c r="B5180" s="823"/>
      <c r="C5180" s="823"/>
      <c r="D5180" s="823"/>
      <c r="E5180" s="823"/>
      <c r="F5180" s="823"/>
      <c r="G5180" s="823"/>
      <c r="H5180" s="823"/>
      <c r="I5180" s="823"/>
      <c r="J5180" s="823"/>
      <c r="K5180" s="823"/>
      <c r="L5180" s="823"/>
    </row>
    <row r="5181" spans="2:12" s="801" customFormat="1">
      <c r="B5181" s="823"/>
      <c r="C5181" s="823"/>
      <c r="D5181" s="823"/>
      <c r="E5181" s="823"/>
      <c r="F5181" s="823"/>
      <c r="G5181" s="823"/>
      <c r="H5181" s="823"/>
      <c r="I5181" s="823"/>
      <c r="J5181" s="823"/>
      <c r="K5181" s="823"/>
      <c r="L5181" s="823"/>
    </row>
    <row r="5182" spans="2:12" s="801" customFormat="1">
      <c r="B5182" s="823"/>
      <c r="C5182" s="823"/>
      <c r="D5182" s="823"/>
      <c r="E5182" s="823"/>
      <c r="F5182" s="823"/>
      <c r="G5182" s="823"/>
      <c r="H5182" s="823"/>
      <c r="I5182" s="823"/>
      <c r="J5182" s="823"/>
      <c r="K5182" s="823"/>
      <c r="L5182" s="823"/>
    </row>
    <row r="5183" spans="2:12" s="801" customFormat="1">
      <c r="B5183" s="823"/>
      <c r="C5183" s="823"/>
      <c r="D5183" s="823"/>
      <c r="E5183" s="823"/>
      <c r="F5183" s="823"/>
      <c r="G5183" s="823"/>
      <c r="H5183" s="823"/>
      <c r="I5183" s="823"/>
      <c r="J5183" s="823"/>
      <c r="K5183" s="823"/>
      <c r="L5183" s="823"/>
    </row>
    <row r="5184" spans="2:12" s="801" customFormat="1">
      <c r="B5184" s="823"/>
      <c r="C5184" s="823"/>
      <c r="D5184" s="823"/>
      <c r="E5184" s="823"/>
      <c r="F5184" s="823"/>
      <c r="G5184" s="823"/>
      <c r="H5184" s="823"/>
      <c r="I5184" s="823"/>
      <c r="J5184" s="823"/>
      <c r="K5184" s="823"/>
      <c r="L5184" s="823"/>
    </row>
    <row r="5185" spans="2:12" s="801" customFormat="1">
      <c r="B5185" s="823"/>
      <c r="C5185" s="823"/>
      <c r="D5185" s="823"/>
      <c r="E5185" s="823"/>
      <c r="F5185" s="823"/>
      <c r="G5185" s="823"/>
      <c r="H5185" s="823"/>
      <c r="I5185" s="823"/>
      <c r="J5185" s="823"/>
      <c r="K5185" s="823"/>
      <c r="L5185" s="823"/>
    </row>
    <row r="5186" spans="2:12" s="801" customFormat="1">
      <c r="B5186" s="823"/>
      <c r="C5186" s="823"/>
      <c r="D5186" s="823"/>
      <c r="E5186" s="823"/>
      <c r="F5186" s="823"/>
      <c r="G5186" s="823"/>
      <c r="H5186" s="823"/>
      <c r="I5186" s="823"/>
      <c r="J5186" s="823"/>
      <c r="K5186" s="823"/>
      <c r="L5186" s="823"/>
    </row>
    <row r="5187" spans="2:12" s="801" customFormat="1">
      <c r="B5187" s="823"/>
      <c r="C5187" s="823"/>
      <c r="D5187" s="823"/>
      <c r="E5187" s="823"/>
      <c r="F5187" s="823"/>
      <c r="G5187" s="823"/>
      <c r="H5187" s="823"/>
      <c r="I5187" s="823"/>
      <c r="J5187" s="823"/>
      <c r="K5187" s="823"/>
      <c r="L5187" s="823"/>
    </row>
    <row r="5188" spans="2:12" s="801" customFormat="1">
      <c r="B5188" s="823"/>
      <c r="C5188" s="823"/>
      <c r="D5188" s="823"/>
      <c r="E5188" s="823"/>
      <c r="F5188" s="823"/>
      <c r="G5188" s="823"/>
      <c r="H5188" s="823"/>
      <c r="I5188" s="823"/>
      <c r="J5188" s="823"/>
      <c r="K5188" s="823"/>
      <c r="L5188" s="823"/>
    </row>
    <row r="5189" spans="2:12" s="801" customFormat="1">
      <c r="B5189" s="823"/>
      <c r="C5189" s="823"/>
      <c r="D5189" s="823"/>
      <c r="E5189" s="823"/>
      <c r="F5189" s="823"/>
      <c r="G5189" s="823"/>
      <c r="H5189" s="823"/>
      <c r="I5189" s="823"/>
      <c r="J5189" s="823"/>
      <c r="K5189" s="823"/>
      <c r="L5189" s="823"/>
    </row>
    <row r="5190" spans="2:12" s="801" customFormat="1">
      <c r="B5190" s="823"/>
      <c r="C5190" s="823"/>
      <c r="D5190" s="823"/>
      <c r="E5190" s="823"/>
      <c r="F5190" s="823"/>
      <c r="G5190" s="823"/>
      <c r="H5190" s="823"/>
      <c r="I5190" s="823"/>
      <c r="J5190" s="823"/>
      <c r="K5190" s="823"/>
      <c r="L5190" s="823"/>
    </row>
    <row r="5191" spans="2:12" s="801" customFormat="1">
      <c r="B5191" s="823"/>
      <c r="C5191" s="823"/>
      <c r="D5191" s="823"/>
      <c r="E5191" s="823"/>
      <c r="F5191" s="823"/>
      <c r="G5191" s="823"/>
      <c r="H5191" s="823"/>
      <c r="I5191" s="823"/>
      <c r="J5191" s="823"/>
      <c r="K5191" s="823"/>
      <c r="L5191" s="823"/>
    </row>
    <row r="5192" spans="2:12" s="801" customFormat="1">
      <c r="B5192" s="823"/>
      <c r="C5192" s="823"/>
      <c r="D5192" s="823"/>
      <c r="E5192" s="823"/>
      <c r="F5192" s="823"/>
      <c r="G5192" s="823"/>
      <c r="H5192" s="823"/>
      <c r="I5192" s="823"/>
      <c r="J5192" s="823"/>
      <c r="K5192" s="823"/>
      <c r="L5192" s="823"/>
    </row>
    <row r="5193" spans="2:12" s="801" customFormat="1">
      <c r="B5193" s="823"/>
      <c r="C5193" s="823"/>
      <c r="D5193" s="823"/>
      <c r="E5193" s="823"/>
      <c r="F5193" s="823"/>
      <c r="G5193" s="823"/>
      <c r="H5193" s="823"/>
      <c r="I5193" s="823"/>
      <c r="J5193" s="823"/>
      <c r="K5193" s="823"/>
      <c r="L5193" s="823"/>
    </row>
    <row r="5194" spans="2:12" s="801" customFormat="1">
      <c r="B5194" s="823"/>
      <c r="C5194" s="823"/>
      <c r="D5194" s="823"/>
      <c r="E5194" s="823"/>
      <c r="F5194" s="823"/>
      <c r="G5194" s="823"/>
      <c r="H5194" s="823"/>
      <c r="I5194" s="823"/>
      <c r="J5194" s="823"/>
      <c r="K5194" s="823"/>
      <c r="L5194" s="823"/>
    </row>
    <row r="5195" spans="2:12" s="801" customFormat="1">
      <c r="B5195" s="823"/>
      <c r="C5195" s="823"/>
      <c r="D5195" s="823"/>
      <c r="E5195" s="823"/>
      <c r="F5195" s="823"/>
      <c r="G5195" s="823"/>
      <c r="H5195" s="823"/>
      <c r="I5195" s="823"/>
      <c r="J5195" s="823"/>
      <c r="K5195" s="823"/>
      <c r="L5195" s="823"/>
    </row>
    <row r="5196" spans="2:12" s="801" customFormat="1">
      <c r="B5196" s="823"/>
      <c r="C5196" s="823"/>
      <c r="D5196" s="823"/>
      <c r="E5196" s="823"/>
      <c r="F5196" s="823"/>
      <c r="G5196" s="823"/>
      <c r="H5196" s="823"/>
      <c r="I5196" s="823"/>
      <c r="J5196" s="823"/>
      <c r="K5196" s="823"/>
      <c r="L5196" s="823"/>
    </row>
    <row r="5197" spans="2:12" s="801" customFormat="1">
      <c r="B5197" s="823"/>
      <c r="C5197" s="823"/>
      <c r="D5197" s="823"/>
      <c r="E5197" s="823"/>
      <c r="F5197" s="823"/>
      <c r="G5197" s="823"/>
      <c r="H5197" s="823"/>
      <c r="I5197" s="823"/>
      <c r="J5197" s="823"/>
      <c r="K5197" s="823"/>
      <c r="L5197" s="823"/>
    </row>
    <row r="5198" spans="2:12" s="801" customFormat="1">
      <c r="B5198" s="823"/>
      <c r="C5198" s="823"/>
      <c r="D5198" s="823"/>
      <c r="E5198" s="823"/>
      <c r="F5198" s="823"/>
      <c r="G5198" s="823"/>
      <c r="H5198" s="823"/>
      <c r="I5198" s="823"/>
      <c r="J5198" s="823"/>
      <c r="K5198" s="823"/>
      <c r="L5198" s="823"/>
    </row>
    <row r="5199" spans="2:12" s="801" customFormat="1">
      <c r="B5199" s="823"/>
      <c r="C5199" s="823"/>
      <c r="D5199" s="823"/>
      <c r="E5199" s="823"/>
      <c r="F5199" s="823"/>
      <c r="G5199" s="823"/>
      <c r="H5199" s="823"/>
      <c r="I5199" s="823"/>
      <c r="J5199" s="823"/>
      <c r="K5199" s="823"/>
      <c r="L5199" s="823"/>
    </row>
    <row r="5200" spans="2:12" s="801" customFormat="1">
      <c r="B5200" s="823"/>
      <c r="C5200" s="823"/>
      <c r="D5200" s="823"/>
      <c r="E5200" s="823"/>
      <c r="F5200" s="823"/>
      <c r="G5200" s="823"/>
      <c r="H5200" s="823"/>
      <c r="I5200" s="823"/>
      <c r="J5200" s="823"/>
      <c r="K5200" s="823"/>
      <c r="L5200" s="823"/>
    </row>
    <row r="5201" spans="2:12" s="801" customFormat="1">
      <c r="B5201" s="823"/>
      <c r="C5201" s="823"/>
      <c r="D5201" s="823"/>
      <c r="E5201" s="823"/>
      <c r="F5201" s="823"/>
      <c r="G5201" s="823"/>
      <c r="H5201" s="823"/>
      <c r="I5201" s="823"/>
      <c r="J5201" s="823"/>
      <c r="K5201" s="823"/>
      <c r="L5201" s="823"/>
    </row>
    <row r="5202" spans="2:12" s="801" customFormat="1">
      <c r="B5202" s="823"/>
      <c r="C5202" s="823"/>
      <c r="D5202" s="823"/>
      <c r="E5202" s="823"/>
      <c r="F5202" s="823"/>
      <c r="G5202" s="823"/>
      <c r="H5202" s="823"/>
      <c r="I5202" s="823"/>
      <c r="J5202" s="823"/>
      <c r="K5202" s="823"/>
      <c r="L5202" s="823"/>
    </row>
    <row r="5203" spans="2:12" s="801" customFormat="1">
      <c r="B5203" s="823"/>
      <c r="C5203" s="823"/>
      <c r="D5203" s="823"/>
      <c r="E5203" s="823"/>
      <c r="F5203" s="823"/>
      <c r="G5203" s="823"/>
      <c r="H5203" s="823"/>
      <c r="I5203" s="823"/>
      <c r="J5203" s="823"/>
      <c r="K5203" s="823"/>
      <c r="L5203" s="823"/>
    </row>
    <row r="5204" spans="2:12" s="801" customFormat="1">
      <c r="B5204" s="823"/>
      <c r="C5204" s="823"/>
      <c r="D5204" s="823"/>
      <c r="E5204" s="823"/>
      <c r="F5204" s="823"/>
      <c r="G5204" s="823"/>
      <c r="H5204" s="823"/>
      <c r="I5204" s="823"/>
      <c r="J5204" s="823"/>
      <c r="K5204" s="823"/>
      <c r="L5204" s="823"/>
    </row>
    <row r="5205" spans="2:12" s="801" customFormat="1">
      <c r="B5205" s="823"/>
      <c r="C5205" s="823"/>
      <c r="D5205" s="823"/>
      <c r="E5205" s="823"/>
      <c r="F5205" s="823"/>
      <c r="G5205" s="823"/>
      <c r="H5205" s="823"/>
      <c r="I5205" s="823"/>
      <c r="J5205" s="823"/>
      <c r="K5205" s="823"/>
      <c r="L5205" s="823"/>
    </row>
    <row r="5206" spans="2:12" s="801" customFormat="1">
      <c r="B5206" s="823"/>
      <c r="C5206" s="823"/>
      <c r="D5206" s="823"/>
      <c r="E5206" s="823"/>
      <c r="F5206" s="823"/>
      <c r="G5206" s="823"/>
      <c r="H5206" s="823"/>
      <c r="I5206" s="823"/>
      <c r="J5206" s="823"/>
      <c r="K5206" s="823"/>
      <c r="L5206" s="823"/>
    </row>
    <row r="5207" spans="2:12" s="801" customFormat="1">
      <c r="B5207" s="823"/>
      <c r="C5207" s="823"/>
      <c r="D5207" s="823"/>
      <c r="E5207" s="823"/>
      <c r="F5207" s="823"/>
      <c r="G5207" s="823"/>
      <c r="H5207" s="823"/>
      <c r="I5207" s="823"/>
      <c r="J5207" s="823"/>
      <c r="K5207" s="823"/>
      <c r="L5207" s="823"/>
    </row>
    <row r="5208" spans="2:12" s="801" customFormat="1">
      <c r="B5208" s="823"/>
      <c r="C5208" s="823"/>
      <c r="D5208" s="823"/>
      <c r="E5208" s="823"/>
      <c r="F5208" s="823"/>
      <c r="G5208" s="823"/>
      <c r="H5208" s="823"/>
      <c r="I5208" s="823"/>
      <c r="J5208" s="823"/>
      <c r="K5208" s="823"/>
      <c r="L5208" s="823"/>
    </row>
    <row r="5209" spans="2:12" s="801" customFormat="1">
      <c r="B5209" s="823"/>
      <c r="C5209" s="823"/>
      <c r="D5209" s="823"/>
      <c r="E5209" s="823"/>
      <c r="F5209" s="823"/>
      <c r="G5209" s="823"/>
      <c r="H5209" s="823"/>
      <c r="I5209" s="823"/>
      <c r="J5209" s="823"/>
      <c r="K5209" s="823"/>
      <c r="L5209" s="823"/>
    </row>
    <row r="5210" spans="2:12" s="801" customFormat="1">
      <c r="B5210" s="823"/>
      <c r="C5210" s="823"/>
      <c r="D5210" s="823"/>
      <c r="E5210" s="823"/>
      <c r="F5210" s="823"/>
      <c r="G5210" s="823"/>
      <c r="H5210" s="823"/>
      <c r="I5210" s="823"/>
      <c r="J5210" s="823"/>
      <c r="K5210" s="823"/>
      <c r="L5210" s="823"/>
    </row>
    <row r="5211" spans="2:12" s="801" customFormat="1">
      <c r="B5211" s="823"/>
      <c r="C5211" s="823"/>
      <c r="D5211" s="823"/>
      <c r="E5211" s="823"/>
      <c r="F5211" s="823"/>
      <c r="G5211" s="823"/>
      <c r="H5211" s="823"/>
      <c r="I5211" s="823"/>
      <c r="J5211" s="823"/>
      <c r="K5211" s="823"/>
      <c r="L5211" s="823"/>
    </row>
    <row r="5212" spans="2:12" s="801" customFormat="1">
      <c r="B5212" s="823"/>
      <c r="C5212" s="823"/>
      <c r="D5212" s="823"/>
      <c r="E5212" s="823"/>
      <c r="F5212" s="823"/>
      <c r="G5212" s="823"/>
      <c r="H5212" s="823"/>
      <c r="I5212" s="823"/>
      <c r="J5212" s="823"/>
      <c r="K5212" s="823"/>
      <c r="L5212" s="823"/>
    </row>
    <row r="5213" spans="2:12" s="801" customFormat="1">
      <c r="B5213" s="823"/>
      <c r="C5213" s="823"/>
      <c r="D5213" s="823"/>
      <c r="E5213" s="823"/>
      <c r="F5213" s="823"/>
      <c r="G5213" s="823"/>
      <c r="H5213" s="823"/>
      <c r="I5213" s="823"/>
      <c r="J5213" s="823"/>
      <c r="K5213" s="823"/>
      <c r="L5213" s="823"/>
    </row>
    <row r="5214" spans="2:12" s="801" customFormat="1">
      <c r="B5214" s="823"/>
      <c r="C5214" s="823"/>
      <c r="D5214" s="823"/>
      <c r="E5214" s="823"/>
      <c r="F5214" s="823"/>
      <c r="G5214" s="823"/>
      <c r="H5214" s="823"/>
      <c r="I5214" s="823"/>
      <c r="J5214" s="823"/>
      <c r="K5214" s="823"/>
      <c r="L5214" s="823"/>
    </row>
    <row r="5215" spans="2:12" s="801" customFormat="1">
      <c r="B5215" s="823"/>
      <c r="C5215" s="823"/>
      <c r="D5215" s="823"/>
      <c r="E5215" s="823"/>
      <c r="F5215" s="823"/>
      <c r="G5215" s="823"/>
      <c r="H5215" s="823"/>
      <c r="I5215" s="823"/>
      <c r="J5215" s="823"/>
      <c r="K5215" s="823"/>
      <c r="L5215" s="823"/>
    </row>
    <row r="5216" spans="2:12" s="801" customFormat="1">
      <c r="B5216" s="823"/>
      <c r="C5216" s="823"/>
      <c r="D5216" s="823"/>
      <c r="E5216" s="823"/>
      <c r="F5216" s="823"/>
      <c r="G5216" s="823"/>
      <c r="H5216" s="823"/>
      <c r="I5216" s="823"/>
      <c r="J5216" s="823"/>
      <c r="K5216" s="823"/>
      <c r="L5216" s="823"/>
    </row>
    <row r="5217" spans="2:12" s="801" customFormat="1">
      <c r="B5217" s="823"/>
      <c r="C5217" s="823"/>
      <c r="D5217" s="823"/>
      <c r="E5217" s="823"/>
      <c r="F5217" s="823"/>
      <c r="G5217" s="823"/>
      <c r="H5217" s="823"/>
      <c r="I5217" s="823"/>
      <c r="J5217" s="823"/>
      <c r="K5217" s="823"/>
      <c r="L5217" s="823"/>
    </row>
    <row r="5218" spans="2:12" s="801" customFormat="1">
      <c r="B5218" s="823"/>
      <c r="C5218" s="823"/>
      <c r="D5218" s="823"/>
      <c r="E5218" s="823"/>
      <c r="F5218" s="823"/>
      <c r="G5218" s="823"/>
      <c r="H5218" s="823"/>
      <c r="I5218" s="823"/>
      <c r="J5218" s="823"/>
      <c r="K5218" s="823"/>
      <c r="L5218" s="823"/>
    </row>
    <row r="5219" spans="2:12" s="801" customFormat="1">
      <c r="B5219" s="823"/>
      <c r="C5219" s="823"/>
      <c r="D5219" s="823"/>
      <c r="E5219" s="823"/>
      <c r="F5219" s="823"/>
      <c r="G5219" s="823"/>
      <c r="H5219" s="823"/>
      <c r="I5219" s="823"/>
      <c r="J5219" s="823"/>
      <c r="K5219" s="823"/>
      <c r="L5219" s="823"/>
    </row>
    <row r="5220" spans="2:12" s="801" customFormat="1">
      <c r="B5220" s="823"/>
      <c r="C5220" s="823"/>
      <c r="D5220" s="823"/>
      <c r="E5220" s="823"/>
      <c r="F5220" s="823"/>
      <c r="G5220" s="823"/>
      <c r="H5220" s="823"/>
      <c r="I5220" s="823"/>
      <c r="J5220" s="823"/>
      <c r="K5220" s="823"/>
      <c r="L5220" s="823"/>
    </row>
    <row r="5221" spans="2:12" s="801" customFormat="1">
      <c r="B5221" s="823"/>
      <c r="C5221" s="823"/>
      <c r="D5221" s="823"/>
      <c r="E5221" s="823"/>
      <c r="F5221" s="823"/>
      <c r="G5221" s="823"/>
      <c r="H5221" s="823"/>
      <c r="I5221" s="823"/>
      <c r="J5221" s="823"/>
      <c r="K5221" s="823"/>
      <c r="L5221" s="823"/>
    </row>
    <row r="5222" spans="2:12" s="801" customFormat="1">
      <c r="B5222" s="823"/>
      <c r="C5222" s="823"/>
      <c r="D5222" s="823"/>
      <c r="E5222" s="823"/>
      <c r="F5222" s="823"/>
      <c r="G5222" s="823"/>
      <c r="H5222" s="823"/>
      <c r="I5222" s="823"/>
      <c r="J5222" s="823"/>
      <c r="K5222" s="823"/>
      <c r="L5222" s="823"/>
    </row>
    <row r="5223" spans="2:12" s="801" customFormat="1">
      <c r="B5223" s="823"/>
      <c r="C5223" s="823"/>
      <c r="D5223" s="823"/>
      <c r="E5223" s="823"/>
      <c r="F5223" s="823"/>
      <c r="G5223" s="823"/>
      <c r="H5223" s="823"/>
      <c r="I5223" s="823"/>
      <c r="J5223" s="823"/>
      <c r="K5223" s="823"/>
      <c r="L5223" s="823"/>
    </row>
    <row r="5224" spans="2:12" s="801" customFormat="1">
      <c r="B5224" s="823"/>
      <c r="C5224" s="823"/>
      <c r="D5224" s="823"/>
      <c r="E5224" s="823"/>
      <c r="F5224" s="823"/>
      <c r="G5224" s="823"/>
      <c r="H5224" s="823"/>
      <c r="I5224" s="823"/>
      <c r="J5224" s="823"/>
      <c r="K5224" s="823"/>
      <c r="L5224" s="823"/>
    </row>
    <row r="5225" spans="2:12" s="801" customFormat="1">
      <c r="B5225" s="823"/>
      <c r="C5225" s="823"/>
      <c r="D5225" s="823"/>
      <c r="E5225" s="823"/>
      <c r="F5225" s="823"/>
      <c r="G5225" s="823"/>
      <c r="H5225" s="823"/>
      <c r="I5225" s="823"/>
      <c r="J5225" s="823"/>
      <c r="K5225" s="823"/>
      <c r="L5225" s="823"/>
    </row>
    <row r="5226" spans="2:12" s="801" customFormat="1">
      <c r="B5226" s="823"/>
      <c r="C5226" s="823"/>
      <c r="D5226" s="823"/>
      <c r="E5226" s="823"/>
      <c r="F5226" s="823"/>
      <c r="G5226" s="823"/>
      <c r="H5226" s="823"/>
      <c r="I5226" s="823"/>
      <c r="J5226" s="823"/>
      <c r="K5226" s="823"/>
      <c r="L5226" s="823"/>
    </row>
    <row r="5227" spans="2:12" s="801" customFormat="1">
      <c r="B5227" s="823"/>
      <c r="C5227" s="823"/>
      <c r="D5227" s="823"/>
      <c r="E5227" s="823"/>
      <c r="F5227" s="823"/>
      <c r="G5227" s="823"/>
      <c r="H5227" s="823"/>
      <c r="I5227" s="823"/>
      <c r="J5227" s="823"/>
      <c r="K5227" s="823"/>
      <c r="L5227" s="823"/>
    </row>
    <row r="5228" spans="2:12" s="801" customFormat="1">
      <c r="B5228" s="823"/>
      <c r="C5228" s="823"/>
      <c r="D5228" s="823"/>
      <c r="E5228" s="823"/>
      <c r="F5228" s="823"/>
      <c r="G5228" s="823"/>
      <c r="H5228" s="823"/>
      <c r="I5228" s="823"/>
      <c r="J5228" s="823"/>
      <c r="K5228" s="823"/>
      <c r="L5228" s="823"/>
    </row>
    <row r="5229" spans="2:12" s="801" customFormat="1">
      <c r="B5229" s="823"/>
      <c r="C5229" s="823"/>
      <c r="D5229" s="823"/>
      <c r="E5229" s="823"/>
      <c r="F5229" s="823"/>
      <c r="G5229" s="823"/>
      <c r="H5229" s="823"/>
      <c r="I5229" s="823"/>
      <c r="J5229" s="823"/>
      <c r="K5229" s="823"/>
      <c r="L5229" s="823"/>
    </row>
    <row r="5230" spans="2:12" s="801" customFormat="1">
      <c r="B5230" s="823"/>
      <c r="C5230" s="823"/>
      <c r="D5230" s="823"/>
      <c r="E5230" s="823"/>
      <c r="F5230" s="823"/>
      <c r="G5230" s="823"/>
      <c r="H5230" s="823"/>
      <c r="I5230" s="823"/>
      <c r="J5230" s="823"/>
      <c r="K5230" s="823"/>
      <c r="L5230" s="823"/>
    </row>
    <row r="5231" spans="2:12" s="801" customFormat="1">
      <c r="B5231" s="823"/>
      <c r="C5231" s="823"/>
      <c r="D5231" s="823"/>
      <c r="E5231" s="823"/>
      <c r="F5231" s="823"/>
      <c r="G5231" s="823"/>
      <c r="H5231" s="823"/>
      <c r="I5231" s="823"/>
      <c r="J5231" s="823"/>
      <c r="K5231" s="823"/>
      <c r="L5231" s="823"/>
    </row>
    <row r="5232" spans="2:12" s="801" customFormat="1">
      <c r="B5232" s="823"/>
      <c r="C5232" s="823"/>
      <c r="D5232" s="823"/>
      <c r="E5232" s="823"/>
      <c r="F5232" s="823"/>
      <c r="G5232" s="823"/>
      <c r="H5232" s="823"/>
      <c r="I5232" s="823"/>
      <c r="J5232" s="823"/>
      <c r="K5232" s="823"/>
      <c r="L5232" s="823"/>
    </row>
    <row r="5233" spans="2:12" s="801" customFormat="1">
      <c r="B5233" s="823"/>
      <c r="C5233" s="823"/>
      <c r="D5233" s="823"/>
      <c r="E5233" s="823"/>
      <c r="F5233" s="823"/>
      <c r="G5233" s="823"/>
      <c r="H5233" s="823"/>
      <c r="I5233" s="823"/>
      <c r="J5233" s="823"/>
      <c r="K5233" s="823"/>
      <c r="L5233" s="823"/>
    </row>
    <row r="5234" spans="2:12" s="801" customFormat="1">
      <c r="B5234" s="823"/>
      <c r="C5234" s="823"/>
      <c r="D5234" s="823"/>
      <c r="E5234" s="823"/>
      <c r="F5234" s="823"/>
      <c r="G5234" s="823"/>
      <c r="H5234" s="823"/>
      <c r="I5234" s="823"/>
      <c r="J5234" s="823"/>
      <c r="K5234" s="823"/>
      <c r="L5234" s="823"/>
    </row>
    <row r="5235" spans="2:12" s="801" customFormat="1">
      <c r="B5235" s="823"/>
      <c r="C5235" s="823"/>
      <c r="D5235" s="823"/>
      <c r="E5235" s="823"/>
      <c r="F5235" s="823"/>
      <c r="G5235" s="823"/>
      <c r="H5235" s="823"/>
      <c r="I5235" s="823"/>
      <c r="J5235" s="823"/>
      <c r="K5235" s="823"/>
      <c r="L5235" s="823"/>
    </row>
    <row r="5236" spans="2:12" s="801" customFormat="1">
      <c r="B5236" s="823"/>
      <c r="C5236" s="823"/>
      <c r="D5236" s="823"/>
      <c r="E5236" s="823"/>
      <c r="F5236" s="823"/>
      <c r="G5236" s="823"/>
      <c r="H5236" s="823"/>
      <c r="I5236" s="823"/>
      <c r="J5236" s="823"/>
      <c r="K5236" s="823"/>
      <c r="L5236" s="823"/>
    </row>
    <row r="5237" spans="2:12" s="801" customFormat="1">
      <c r="B5237" s="823"/>
      <c r="C5237" s="823"/>
      <c r="D5237" s="823"/>
      <c r="E5237" s="823"/>
      <c r="F5237" s="823"/>
      <c r="G5237" s="823"/>
      <c r="H5237" s="823"/>
      <c r="I5237" s="823"/>
      <c r="J5237" s="823"/>
      <c r="K5237" s="823"/>
      <c r="L5237" s="823"/>
    </row>
    <row r="5238" spans="2:12" s="801" customFormat="1">
      <c r="B5238" s="823"/>
      <c r="C5238" s="823"/>
      <c r="D5238" s="823"/>
      <c r="E5238" s="823"/>
      <c r="F5238" s="823"/>
      <c r="G5238" s="823"/>
      <c r="H5238" s="823"/>
      <c r="I5238" s="823"/>
      <c r="J5238" s="823"/>
      <c r="K5238" s="823"/>
      <c r="L5238" s="823"/>
    </row>
    <row r="5239" spans="2:12" s="801" customFormat="1">
      <c r="B5239" s="823"/>
      <c r="C5239" s="823"/>
      <c r="D5239" s="823"/>
      <c r="E5239" s="823"/>
      <c r="F5239" s="823"/>
      <c r="G5239" s="823"/>
      <c r="H5239" s="823"/>
      <c r="I5239" s="823"/>
      <c r="J5239" s="823"/>
      <c r="K5239" s="823"/>
      <c r="L5239" s="823"/>
    </row>
    <row r="5240" spans="2:12" s="801" customFormat="1">
      <c r="B5240" s="823"/>
      <c r="C5240" s="823"/>
      <c r="D5240" s="823"/>
      <c r="E5240" s="823"/>
      <c r="F5240" s="823"/>
      <c r="G5240" s="823"/>
      <c r="H5240" s="823"/>
      <c r="I5240" s="823"/>
      <c r="J5240" s="823"/>
      <c r="K5240" s="823"/>
      <c r="L5240" s="823"/>
    </row>
    <row r="5241" spans="2:12" s="801" customFormat="1">
      <c r="B5241" s="823"/>
      <c r="C5241" s="823"/>
      <c r="D5241" s="823"/>
      <c r="E5241" s="823"/>
      <c r="F5241" s="823"/>
      <c r="G5241" s="823"/>
      <c r="H5241" s="823"/>
      <c r="I5241" s="823"/>
      <c r="J5241" s="823"/>
      <c r="K5241" s="823"/>
      <c r="L5241" s="823"/>
    </row>
    <row r="5242" spans="2:12" s="801" customFormat="1">
      <c r="B5242" s="823"/>
      <c r="C5242" s="823"/>
      <c r="D5242" s="823"/>
      <c r="E5242" s="823"/>
      <c r="F5242" s="823"/>
      <c r="G5242" s="823"/>
      <c r="H5242" s="823"/>
      <c r="I5242" s="823"/>
      <c r="J5242" s="823"/>
      <c r="K5242" s="823"/>
      <c r="L5242" s="823"/>
    </row>
    <row r="5243" spans="2:12" s="801" customFormat="1">
      <c r="B5243" s="823"/>
      <c r="C5243" s="823"/>
      <c r="D5243" s="823"/>
      <c r="E5243" s="823"/>
      <c r="F5243" s="823"/>
      <c r="G5243" s="823"/>
      <c r="H5243" s="823"/>
      <c r="I5243" s="823"/>
      <c r="J5243" s="823"/>
      <c r="K5243" s="823"/>
      <c r="L5243" s="823"/>
    </row>
    <row r="5244" spans="2:12" s="801" customFormat="1">
      <c r="B5244" s="823"/>
      <c r="C5244" s="823"/>
      <c r="D5244" s="823"/>
      <c r="E5244" s="823"/>
      <c r="F5244" s="823"/>
      <c r="G5244" s="823"/>
      <c r="H5244" s="823"/>
      <c r="I5244" s="823"/>
      <c r="J5244" s="823"/>
      <c r="K5244" s="823"/>
      <c r="L5244" s="823"/>
    </row>
    <row r="5245" spans="2:12" s="801" customFormat="1">
      <c r="B5245" s="823"/>
      <c r="C5245" s="823"/>
      <c r="D5245" s="823"/>
      <c r="E5245" s="823"/>
      <c r="F5245" s="823"/>
      <c r="G5245" s="823"/>
      <c r="H5245" s="823"/>
      <c r="I5245" s="823"/>
      <c r="J5245" s="823"/>
      <c r="K5245" s="823"/>
      <c r="L5245" s="823"/>
    </row>
    <row r="5246" spans="2:12" s="801" customFormat="1">
      <c r="B5246" s="823"/>
      <c r="C5246" s="823"/>
      <c r="D5246" s="823"/>
      <c r="E5246" s="823"/>
      <c r="F5246" s="823"/>
      <c r="G5246" s="823"/>
      <c r="H5246" s="823"/>
      <c r="I5246" s="823"/>
      <c r="J5246" s="823"/>
      <c r="K5246" s="823"/>
      <c r="L5246" s="823"/>
    </row>
    <row r="5247" spans="2:12" s="801" customFormat="1">
      <c r="B5247" s="823"/>
      <c r="C5247" s="823"/>
      <c r="D5247" s="823"/>
      <c r="E5247" s="823"/>
      <c r="F5247" s="823"/>
      <c r="G5247" s="823"/>
      <c r="H5247" s="823"/>
      <c r="I5247" s="823"/>
      <c r="J5247" s="823"/>
      <c r="K5247" s="823"/>
      <c r="L5247" s="823"/>
    </row>
    <row r="5248" spans="2:12" s="801" customFormat="1">
      <c r="B5248" s="823"/>
      <c r="C5248" s="823"/>
      <c r="D5248" s="823"/>
      <c r="E5248" s="823"/>
      <c r="F5248" s="823"/>
      <c r="G5248" s="823"/>
      <c r="H5248" s="823"/>
      <c r="I5248" s="823"/>
      <c r="J5248" s="823"/>
      <c r="K5248" s="823"/>
      <c r="L5248" s="823"/>
    </row>
    <row r="5249" spans="2:12" s="801" customFormat="1">
      <c r="B5249" s="823"/>
      <c r="C5249" s="823"/>
      <c r="D5249" s="823"/>
      <c r="E5249" s="823"/>
      <c r="F5249" s="823"/>
      <c r="G5249" s="823"/>
      <c r="H5249" s="823"/>
      <c r="I5249" s="823"/>
      <c r="J5249" s="823"/>
      <c r="K5249" s="823"/>
      <c r="L5249" s="823"/>
    </row>
    <row r="5250" spans="2:12" s="801" customFormat="1">
      <c r="B5250" s="823"/>
      <c r="C5250" s="823"/>
      <c r="D5250" s="823"/>
      <c r="E5250" s="823"/>
      <c r="F5250" s="823"/>
      <c r="G5250" s="823"/>
      <c r="H5250" s="823"/>
      <c r="I5250" s="823"/>
      <c r="J5250" s="823"/>
      <c r="K5250" s="823"/>
      <c r="L5250" s="823"/>
    </row>
    <row r="5251" spans="2:12" s="801" customFormat="1">
      <c r="B5251" s="823"/>
      <c r="C5251" s="823"/>
      <c r="D5251" s="823"/>
      <c r="E5251" s="823"/>
      <c r="F5251" s="823"/>
      <c r="G5251" s="823"/>
      <c r="H5251" s="823"/>
      <c r="I5251" s="823"/>
      <c r="J5251" s="823"/>
      <c r="K5251" s="823"/>
      <c r="L5251" s="823"/>
    </row>
    <row r="5252" spans="2:12" s="801" customFormat="1">
      <c r="B5252" s="823"/>
      <c r="C5252" s="823"/>
      <c r="D5252" s="823"/>
      <c r="E5252" s="823"/>
      <c r="F5252" s="823"/>
      <c r="G5252" s="823"/>
      <c r="H5252" s="823"/>
      <c r="I5252" s="823"/>
      <c r="J5252" s="823"/>
      <c r="K5252" s="823"/>
      <c r="L5252" s="823"/>
    </row>
    <row r="5253" spans="2:12" s="801" customFormat="1">
      <c r="B5253" s="823"/>
      <c r="C5253" s="823"/>
      <c r="D5253" s="823"/>
      <c r="E5253" s="823"/>
      <c r="F5253" s="823"/>
      <c r="G5253" s="823"/>
      <c r="H5253" s="823"/>
      <c r="I5253" s="823"/>
      <c r="J5253" s="823"/>
      <c r="K5253" s="823"/>
      <c r="L5253" s="823"/>
    </row>
    <row r="5254" spans="2:12" s="801" customFormat="1">
      <c r="B5254" s="823"/>
      <c r="C5254" s="823"/>
      <c r="D5254" s="823"/>
      <c r="E5254" s="823"/>
      <c r="F5254" s="823"/>
      <c r="G5254" s="823"/>
      <c r="H5254" s="823"/>
      <c r="I5254" s="823"/>
      <c r="J5254" s="823"/>
      <c r="K5254" s="823"/>
      <c r="L5254" s="823"/>
    </row>
    <row r="5255" spans="2:12" s="801" customFormat="1">
      <c r="B5255" s="823"/>
      <c r="C5255" s="823"/>
      <c r="D5255" s="823"/>
      <c r="E5255" s="823"/>
      <c r="F5255" s="823"/>
      <c r="G5255" s="823"/>
      <c r="H5255" s="823"/>
      <c r="I5255" s="823"/>
      <c r="J5255" s="823"/>
      <c r="K5255" s="823"/>
      <c r="L5255" s="823"/>
    </row>
    <row r="5256" spans="2:12" s="801" customFormat="1">
      <c r="B5256" s="823"/>
      <c r="C5256" s="823"/>
      <c r="D5256" s="823"/>
      <c r="E5256" s="823"/>
      <c r="F5256" s="823"/>
      <c r="G5256" s="823"/>
      <c r="H5256" s="823"/>
      <c r="I5256" s="823"/>
      <c r="J5256" s="823"/>
      <c r="K5256" s="823"/>
      <c r="L5256" s="823"/>
    </row>
    <row r="5257" spans="2:12" s="801" customFormat="1">
      <c r="B5257" s="823"/>
      <c r="C5257" s="823"/>
      <c r="D5257" s="823"/>
      <c r="E5257" s="823"/>
      <c r="F5257" s="823"/>
      <c r="G5257" s="823"/>
      <c r="H5257" s="823"/>
      <c r="I5257" s="823"/>
      <c r="J5257" s="823"/>
      <c r="K5257" s="823"/>
      <c r="L5257" s="823"/>
    </row>
    <row r="5258" spans="2:12" s="801" customFormat="1">
      <c r="B5258" s="823"/>
      <c r="C5258" s="823"/>
      <c r="D5258" s="823"/>
      <c r="E5258" s="823"/>
      <c r="F5258" s="823"/>
      <c r="G5258" s="823"/>
      <c r="H5258" s="823"/>
      <c r="I5258" s="823"/>
      <c r="J5258" s="823"/>
      <c r="K5258" s="823"/>
      <c r="L5258" s="823"/>
    </row>
    <row r="5259" spans="2:12" s="801" customFormat="1">
      <c r="B5259" s="823"/>
      <c r="C5259" s="823"/>
      <c r="D5259" s="823"/>
      <c r="E5259" s="823"/>
      <c r="F5259" s="823"/>
      <c r="G5259" s="823"/>
      <c r="H5259" s="823"/>
      <c r="I5259" s="823"/>
      <c r="J5259" s="823"/>
      <c r="K5259" s="823"/>
      <c r="L5259" s="823"/>
    </row>
    <row r="5260" spans="2:12" s="801" customFormat="1">
      <c r="B5260" s="823"/>
      <c r="C5260" s="823"/>
      <c r="D5260" s="823"/>
      <c r="E5260" s="823"/>
      <c r="F5260" s="823"/>
      <c r="G5260" s="823"/>
      <c r="H5260" s="823"/>
      <c r="I5260" s="823"/>
      <c r="J5260" s="823"/>
      <c r="K5260" s="823"/>
      <c r="L5260" s="823"/>
    </row>
    <row r="5261" spans="2:12" s="801" customFormat="1">
      <c r="B5261" s="823"/>
      <c r="C5261" s="823"/>
      <c r="D5261" s="823"/>
      <c r="E5261" s="823"/>
      <c r="F5261" s="823"/>
      <c r="G5261" s="823"/>
      <c r="H5261" s="823"/>
      <c r="I5261" s="823"/>
      <c r="J5261" s="823"/>
      <c r="K5261" s="823"/>
      <c r="L5261" s="823"/>
    </row>
    <row r="5262" spans="2:12" s="801" customFormat="1">
      <c r="B5262" s="823"/>
      <c r="C5262" s="823"/>
      <c r="D5262" s="823"/>
      <c r="E5262" s="823"/>
      <c r="F5262" s="823"/>
      <c r="G5262" s="823"/>
      <c r="H5262" s="823"/>
      <c r="I5262" s="823"/>
      <c r="J5262" s="823"/>
      <c r="K5262" s="823"/>
      <c r="L5262" s="823"/>
    </row>
    <row r="5263" spans="2:12" s="801" customFormat="1">
      <c r="B5263" s="823"/>
      <c r="C5263" s="823"/>
      <c r="D5263" s="823"/>
      <c r="E5263" s="823"/>
      <c r="F5263" s="823"/>
      <c r="G5263" s="823"/>
      <c r="H5263" s="823"/>
      <c r="I5263" s="823"/>
      <c r="J5263" s="823"/>
      <c r="K5263" s="823"/>
      <c r="L5263" s="823"/>
    </row>
    <row r="5264" spans="2:12" s="801" customFormat="1">
      <c r="B5264" s="823"/>
      <c r="C5264" s="823"/>
      <c r="D5264" s="823"/>
      <c r="E5264" s="823"/>
      <c r="F5264" s="823"/>
      <c r="G5264" s="823"/>
      <c r="H5264" s="823"/>
      <c r="I5264" s="823"/>
      <c r="J5264" s="823"/>
      <c r="K5264" s="823"/>
      <c r="L5264" s="823"/>
    </row>
    <row r="5265" spans="2:12" s="801" customFormat="1">
      <c r="B5265" s="823"/>
      <c r="C5265" s="823"/>
      <c r="D5265" s="823"/>
      <c r="E5265" s="823"/>
      <c r="F5265" s="823"/>
      <c r="G5265" s="823"/>
      <c r="H5265" s="823"/>
      <c r="I5265" s="823"/>
      <c r="J5265" s="823"/>
      <c r="K5265" s="823"/>
      <c r="L5265" s="823"/>
    </row>
    <row r="5266" spans="2:12" s="801" customFormat="1">
      <c r="B5266" s="823"/>
      <c r="C5266" s="823"/>
      <c r="D5266" s="823"/>
      <c r="E5266" s="823"/>
      <c r="F5266" s="823"/>
      <c r="G5266" s="823"/>
      <c r="H5266" s="823"/>
      <c r="I5266" s="823"/>
      <c r="J5266" s="823"/>
      <c r="K5266" s="823"/>
      <c r="L5266" s="823"/>
    </row>
    <row r="5267" spans="2:12" s="801" customFormat="1">
      <c r="B5267" s="823"/>
      <c r="C5267" s="823"/>
      <c r="D5267" s="823"/>
      <c r="E5267" s="823"/>
      <c r="F5267" s="823"/>
      <c r="G5267" s="823"/>
      <c r="H5267" s="823"/>
      <c r="I5267" s="823"/>
      <c r="J5267" s="823"/>
      <c r="K5267" s="823"/>
      <c r="L5267" s="823"/>
    </row>
    <row r="5268" spans="2:12" s="801" customFormat="1">
      <c r="B5268" s="823"/>
      <c r="C5268" s="823"/>
      <c r="D5268" s="823"/>
      <c r="E5268" s="823"/>
      <c r="F5268" s="823"/>
      <c r="G5268" s="823"/>
      <c r="H5268" s="823"/>
      <c r="I5268" s="823"/>
      <c r="J5268" s="823"/>
      <c r="K5268" s="823"/>
      <c r="L5268" s="823"/>
    </row>
    <row r="5269" spans="2:12" s="801" customFormat="1">
      <c r="B5269" s="823"/>
      <c r="C5269" s="823"/>
      <c r="D5269" s="823"/>
      <c r="E5269" s="823"/>
      <c r="F5269" s="823"/>
      <c r="G5269" s="823"/>
      <c r="H5269" s="823"/>
      <c r="I5269" s="823"/>
      <c r="J5269" s="823"/>
      <c r="K5269" s="823"/>
      <c r="L5269" s="823"/>
    </row>
    <row r="5270" spans="2:12" s="801" customFormat="1">
      <c r="B5270" s="823"/>
      <c r="C5270" s="823"/>
      <c r="D5270" s="823"/>
      <c r="E5270" s="823"/>
      <c r="F5270" s="823"/>
      <c r="G5270" s="823"/>
      <c r="H5270" s="823"/>
      <c r="I5270" s="823"/>
      <c r="J5270" s="823"/>
      <c r="K5270" s="823"/>
      <c r="L5270" s="823"/>
    </row>
    <row r="5271" spans="2:12" s="801" customFormat="1">
      <c r="B5271" s="823"/>
      <c r="C5271" s="823"/>
      <c r="D5271" s="823"/>
      <c r="E5271" s="823"/>
      <c r="F5271" s="823"/>
      <c r="G5271" s="823"/>
      <c r="H5271" s="823"/>
      <c r="I5271" s="823"/>
      <c r="J5271" s="823"/>
      <c r="K5271" s="823"/>
      <c r="L5271" s="823"/>
    </row>
    <row r="5272" spans="2:12" s="801" customFormat="1">
      <c r="B5272" s="823"/>
      <c r="C5272" s="823"/>
      <c r="D5272" s="823"/>
      <c r="E5272" s="823"/>
      <c r="F5272" s="823"/>
      <c r="G5272" s="823"/>
      <c r="H5272" s="823"/>
      <c r="I5272" s="823"/>
      <c r="J5272" s="823"/>
      <c r="K5272" s="823"/>
      <c r="L5272" s="823"/>
    </row>
    <row r="5273" spans="2:12" s="801" customFormat="1">
      <c r="B5273" s="823"/>
      <c r="C5273" s="823"/>
      <c r="D5273" s="823"/>
      <c r="E5273" s="823"/>
      <c r="F5273" s="823"/>
      <c r="G5273" s="823"/>
      <c r="H5273" s="823"/>
      <c r="I5273" s="823"/>
      <c r="J5273" s="823"/>
      <c r="K5273" s="823"/>
      <c r="L5273" s="823"/>
    </row>
    <row r="5274" spans="2:12" s="801" customFormat="1">
      <c r="B5274" s="823"/>
      <c r="C5274" s="823"/>
      <c r="D5274" s="823"/>
      <c r="E5274" s="823"/>
      <c r="F5274" s="823"/>
      <c r="G5274" s="823"/>
      <c r="H5274" s="823"/>
      <c r="I5274" s="823"/>
      <c r="J5274" s="823"/>
      <c r="K5274" s="823"/>
      <c r="L5274" s="823"/>
    </row>
    <row r="5275" spans="2:12" s="801" customFormat="1">
      <c r="B5275" s="823"/>
      <c r="C5275" s="823"/>
      <c r="D5275" s="823"/>
      <c r="E5275" s="823"/>
      <c r="F5275" s="823"/>
      <c r="G5275" s="823"/>
      <c r="H5275" s="823"/>
      <c r="I5275" s="823"/>
      <c r="J5275" s="823"/>
      <c r="K5275" s="823"/>
      <c r="L5275" s="823"/>
    </row>
    <row r="5276" spans="2:12" s="801" customFormat="1">
      <c r="B5276" s="823"/>
      <c r="C5276" s="823"/>
      <c r="D5276" s="823"/>
      <c r="E5276" s="823"/>
      <c r="F5276" s="823"/>
      <c r="G5276" s="823"/>
      <c r="H5276" s="823"/>
      <c r="I5276" s="823"/>
      <c r="J5276" s="823"/>
      <c r="K5276" s="823"/>
      <c r="L5276" s="823"/>
    </row>
    <row r="5277" spans="2:12" s="801" customFormat="1">
      <c r="B5277" s="823"/>
      <c r="C5277" s="823"/>
      <c r="D5277" s="823"/>
      <c r="E5277" s="823"/>
      <c r="F5277" s="823"/>
      <c r="G5277" s="823"/>
      <c r="H5277" s="823"/>
      <c r="I5277" s="823"/>
      <c r="J5277" s="823"/>
      <c r="K5277" s="823"/>
      <c r="L5277" s="823"/>
    </row>
    <row r="5278" spans="2:12" s="801" customFormat="1">
      <c r="B5278" s="823"/>
      <c r="C5278" s="823"/>
      <c r="D5278" s="823"/>
      <c r="E5278" s="823"/>
      <c r="F5278" s="823"/>
      <c r="G5278" s="823"/>
      <c r="H5278" s="823"/>
      <c r="I5278" s="823"/>
      <c r="J5278" s="823"/>
      <c r="K5278" s="823"/>
      <c r="L5278" s="823"/>
    </row>
    <row r="5279" spans="2:12" s="801" customFormat="1">
      <c r="B5279" s="823"/>
      <c r="C5279" s="823"/>
      <c r="D5279" s="823"/>
      <c r="E5279" s="823"/>
      <c r="F5279" s="823"/>
      <c r="G5279" s="823"/>
      <c r="H5279" s="823"/>
      <c r="I5279" s="823"/>
      <c r="J5279" s="823"/>
      <c r="K5279" s="823"/>
      <c r="L5279" s="823"/>
    </row>
    <row r="5280" spans="2:12" s="801" customFormat="1">
      <c r="B5280" s="823"/>
      <c r="C5280" s="823"/>
      <c r="D5280" s="823"/>
      <c r="E5280" s="823"/>
      <c r="F5280" s="823"/>
      <c r="G5280" s="823"/>
      <c r="H5280" s="823"/>
      <c r="I5280" s="823"/>
      <c r="J5280" s="823"/>
      <c r="K5280" s="823"/>
      <c r="L5280" s="823"/>
    </row>
    <row r="5281" spans="2:12" s="801" customFormat="1">
      <c r="B5281" s="823"/>
      <c r="C5281" s="823"/>
      <c r="D5281" s="823"/>
      <c r="E5281" s="823"/>
      <c r="F5281" s="823"/>
      <c r="G5281" s="823"/>
      <c r="H5281" s="823"/>
      <c r="I5281" s="823"/>
      <c r="J5281" s="823"/>
      <c r="K5281" s="823"/>
      <c r="L5281" s="823"/>
    </row>
    <row r="5282" spans="2:12" s="801" customFormat="1">
      <c r="B5282" s="823"/>
      <c r="C5282" s="823"/>
      <c r="D5282" s="823"/>
      <c r="E5282" s="823"/>
      <c r="F5282" s="823"/>
      <c r="G5282" s="823"/>
      <c r="H5282" s="823"/>
      <c r="I5282" s="823"/>
      <c r="J5282" s="823"/>
      <c r="K5282" s="823"/>
      <c r="L5282" s="823"/>
    </row>
    <row r="5283" spans="2:12" s="801" customFormat="1">
      <c r="B5283" s="823"/>
      <c r="C5283" s="823"/>
      <c r="D5283" s="823"/>
      <c r="E5283" s="823"/>
      <c r="F5283" s="823"/>
      <c r="G5283" s="823"/>
      <c r="H5283" s="823"/>
      <c r="I5283" s="823"/>
      <c r="J5283" s="823"/>
      <c r="K5283" s="823"/>
      <c r="L5283" s="823"/>
    </row>
    <row r="5284" spans="2:12" s="801" customFormat="1">
      <c r="B5284" s="823"/>
      <c r="C5284" s="823"/>
      <c r="D5284" s="823"/>
      <c r="E5284" s="823"/>
      <c r="F5284" s="823"/>
      <c r="G5284" s="823"/>
      <c r="H5284" s="823"/>
      <c r="I5284" s="823"/>
      <c r="J5284" s="823"/>
      <c r="K5284" s="823"/>
      <c r="L5284" s="823"/>
    </row>
    <row r="5285" spans="2:12" s="801" customFormat="1">
      <c r="B5285" s="823"/>
      <c r="C5285" s="823"/>
      <c r="D5285" s="823"/>
      <c r="E5285" s="823"/>
      <c r="F5285" s="823"/>
      <c r="G5285" s="823"/>
      <c r="H5285" s="823"/>
      <c r="I5285" s="823"/>
      <c r="J5285" s="823"/>
      <c r="K5285" s="823"/>
      <c r="L5285" s="823"/>
    </row>
    <row r="5286" spans="2:12" s="801" customFormat="1">
      <c r="B5286" s="823"/>
      <c r="C5286" s="823"/>
      <c r="D5286" s="823"/>
      <c r="E5286" s="823"/>
      <c r="F5286" s="823"/>
      <c r="G5286" s="823"/>
      <c r="H5286" s="823"/>
      <c r="I5286" s="823"/>
      <c r="J5286" s="823"/>
      <c r="K5286" s="823"/>
      <c r="L5286" s="823"/>
    </row>
    <row r="5287" spans="2:12" s="801" customFormat="1">
      <c r="B5287" s="823"/>
      <c r="C5287" s="823"/>
      <c r="D5287" s="823"/>
      <c r="E5287" s="823"/>
      <c r="F5287" s="823"/>
      <c r="G5287" s="823"/>
      <c r="H5287" s="823"/>
      <c r="I5287" s="823"/>
      <c r="J5287" s="823"/>
      <c r="K5287" s="823"/>
      <c r="L5287" s="823"/>
    </row>
    <row r="5288" spans="2:12" s="801" customFormat="1">
      <c r="B5288" s="823"/>
      <c r="C5288" s="823"/>
      <c r="D5288" s="823"/>
      <c r="E5288" s="823"/>
      <c r="F5288" s="823"/>
      <c r="G5288" s="823"/>
      <c r="H5288" s="823"/>
      <c r="I5288" s="823"/>
      <c r="J5288" s="823"/>
      <c r="K5288" s="823"/>
      <c r="L5288" s="823"/>
    </row>
    <row r="5289" spans="2:12" s="801" customFormat="1">
      <c r="B5289" s="823"/>
      <c r="C5289" s="823"/>
      <c r="D5289" s="823"/>
      <c r="E5289" s="823"/>
      <c r="F5289" s="823"/>
      <c r="G5289" s="823"/>
      <c r="H5289" s="823"/>
      <c r="I5289" s="823"/>
      <c r="J5289" s="823"/>
      <c r="K5289" s="823"/>
      <c r="L5289" s="823"/>
    </row>
    <row r="5290" spans="2:12" s="801" customFormat="1">
      <c r="B5290" s="823"/>
      <c r="C5290" s="823"/>
      <c r="D5290" s="823"/>
      <c r="E5290" s="823"/>
      <c r="F5290" s="823"/>
      <c r="G5290" s="823"/>
      <c r="H5290" s="823"/>
      <c r="I5290" s="823"/>
      <c r="J5290" s="823"/>
      <c r="K5290" s="823"/>
      <c r="L5290" s="823"/>
    </row>
    <row r="5291" spans="2:12" s="801" customFormat="1">
      <c r="B5291" s="823"/>
      <c r="C5291" s="823"/>
      <c r="D5291" s="823"/>
      <c r="E5291" s="823"/>
      <c r="F5291" s="823"/>
      <c r="G5291" s="823"/>
      <c r="H5291" s="823"/>
      <c r="I5291" s="823"/>
      <c r="J5291" s="823"/>
      <c r="K5291" s="823"/>
      <c r="L5291" s="823"/>
    </row>
    <row r="5292" spans="2:12" s="801" customFormat="1">
      <c r="B5292" s="823"/>
      <c r="C5292" s="823"/>
      <c r="D5292" s="823"/>
      <c r="E5292" s="823"/>
      <c r="F5292" s="823"/>
      <c r="G5292" s="823"/>
      <c r="H5292" s="823"/>
      <c r="I5292" s="823"/>
      <c r="J5292" s="823"/>
      <c r="K5292" s="823"/>
      <c r="L5292" s="823"/>
    </row>
    <row r="5293" spans="2:12" s="801" customFormat="1">
      <c r="B5293" s="823"/>
      <c r="C5293" s="823"/>
      <c r="D5293" s="823"/>
      <c r="E5293" s="823"/>
      <c r="F5293" s="823"/>
      <c r="G5293" s="823"/>
      <c r="H5293" s="823"/>
      <c r="I5293" s="823"/>
      <c r="J5293" s="823"/>
      <c r="K5293" s="823"/>
      <c r="L5293" s="823"/>
    </row>
    <row r="5294" spans="2:12" s="801" customFormat="1">
      <c r="B5294" s="823"/>
      <c r="C5294" s="823"/>
      <c r="D5294" s="823"/>
      <c r="E5294" s="823"/>
      <c r="F5294" s="823"/>
      <c r="G5294" s="823"/>
      <c r="H5294" s="823"/>
      <c r="I5294" s="823"/>
      <c r="J5294" s="823"/>
      <c r="K5294" s="823"/>
      <c r="L5294" s="823"/>
    </row>
    <row r="5295" spans="2:12" s="801" customFormat="1">
      <c r="B5295" s="823"/>
      <c r="C5295" s="823"/>
      <c r="D5295" s="823"/>
      <c r="E5295" s="823"/>
      <c r="F5295" s="823"/>
      <c r="G5295" s="823"/>
      <c r="H5295" s="823"/>
      <c r="I5295" s="823"/>
      <c r="J5295" s="823"/>
      <c r="K5295" s="823"/>
      <c r="L5295" s="823"/>
    </row>
    <row r="5296" spans="2:12" s="801" customFormat="1">
      <c r="B5296" s="823"/>
      <c r="C5296" s="823"/>
      <c r="D5296" s="823"/>
      <c r="E5296" s="823"/>
      <c r="F5296" s="823"/>
      <c r="G5296" s="823"/>
      <c r="H5296" s="823"/>
      <c r="I5296" s="823"/>
      <c r="J5296" s="823"/>
      <c r="K5296" s="823"/>
      <c r="L5296" s="823"/>
    </row>
    <row r="5297" spans="2:12" s="801" customFormat="1">
      <c r="B5297" s="823"/>
      <c r="C5297" s="823"/>
      <c r="D5297" s="823"/>
      <c r="E5297" s="823"/>
      <c r="F5297" s="823"/>
      <c r="G5297" s="823"/>
      <c r="H5297" s="823"/>
      <c r="I5297" s="823"/>
      <c r="J5297" s="823"/>
      <c r="K5297" s="823"/>
      <c r="L5297" s="823"/>
    </row>
    <row r="5298" spans="2:12" s="801" customFormat="1">
      <c r="B5298" s="823"/>
      <c r="C5298" s="823"/>
      <c r="D5298" s="823"/>
      <c r="E5298" s="823"/>
      <c r="F5298" s="823"/>
      <c r="G5298" s="823"/>
      <c r="H5298" s="823"/>
      <c r="I5298" s="823"/>
      <c r="J5298" s="823"/>
      <c r="K5298" s="823"/>
      <c r="L5298" s="823"/>
    </row>
    <row r="5299" spans="2:12" s="801" customFormat="1">
      <c r="B5299" s="823"/>
      <c r="C5299" s="823"/>
      <c r="D5299" s="823"/>
      <c r="E5299" s="823"/>
      <c r="F5299" s="823"/>
      <c r="G5299" s="823"/>
      <c r="H5299" s="823"/>
      <c r="I5299" s="823"/>
      <c r="J5299" s="823"/>
      <c r="K5299" s="823"/>
      <c r="L5299" s="823"/>
    </row>
    <row r="5300" spans="2:12" s="801" customFormat="1">
      <c r="B5300" s="823"/>
      <c r="C5300" s="823"/>
      <c r="D5300" s="823"/>
      <c r="E5300" s="823"/>
      <c r="F5300" s="823"/>
      <c r="G5300" s="823"/>
      <c r="H5300" s="823"/>
      <c r="I5300" s="823"/>
      <c r="J5300" s="823"/>
      <c r="K5300" s="823"/>
      <c r="L5300" s="823"/>
    </row>
    <row r="5301" spans="2:12" s="801" customFormat="1">
      <c r="B5301" s="823"/>
      <c r="C5301" s="823"/>
      <c r="D5301" s="823"/>
      <c r="E5301" s="823"/>
      <c r="F5301" s="823"/>
      <c r="G5301" s="823"/>
      <c r="H5301" s="823"/>
      <c r="I5301" s="823"/>
      <c r="J5301" s="823"/>
      <c r="K5301" s="823"/>
      <c r="L5301" s="823"/>
    </row>
    <row r="5302" spans="2:12" s="801" customFormat="1">
      <c r="B5302" s="823"/>
      <c r="C5302" s="823"/>
      <c r="D5302" s="823"/>
      <c r="E5302" s="823"/>
      <c r="F5302" s="823"/>
      <c r="G5302" s="823"/>
      <c r="H5302" s="823"/>
      <c r="I5302" s="823"/>
      <c r="J5302" s="823"/>
      <c r="K5302" s="823"/>
      <c r="L5302" s="823"/>
    </row>
    <row r="5303" spans="2:12" s="801" customFormat="1">
      <c r="B5303" s="823"/>
      <c r="C5303" s="823"/>
      <c r="D5303" s="823"/>
      <c r="E5303" s="823"/>
      <c r="F5303" s="823"/>
      <c r="G5303" s="823"/>
      <c r="H5303" s="823"/>
      <c r="I5303" s="823"/>
      <c r="J5303" s="823"/>
      <c r="K5303" s="823"/>
      <c r="L5303" s="823"/>
    </row>
    <row r="5304" spans="2:12" s="801" customFormat="1">
      <c r="B5304" s="823"/>
      <c r="C5304" s="823"/>
      <c r="D5304" s="823"/>
      <c r="E5304" s="823"/>
      <c r="F5304" s="823"/>
      <c r="G5304" s="823"/>
      <c r="H5304" s="823"/>
      <c r="I5304" s="823"/>
      <c r="J5304" s="823"/>
      <c r="K5304" s="823"/>
      <c r="L5304" s="823"/>
    </row>
    <row r="5305" spans="2:12" s="801" customFormat="1">
      <c r="B5305" s="823"/>
      <c r="C5305" s="823"/>
      <c r="D5305" s="823"/>
      <c r="E5305" s="823"/>
      <c r="F5305" s="823"/>
      <c r="G5305" s="823"/>
      <c r="H5305" s="823"/>
      <c r="I5305" s="823"/>
      <c r="J5305" s="823"/>
      <c r="K5305" s="823"/>
      <c r="L5305" s="823"/>
    </row>
    <row r="5306" spans="2:12" s="801" customFormat="1">
      <c r="B5306" s="823"/>
      <c r="C5306" s="823"/>
      <c r="D5306" s="823"/>
      <c r="E5306" s="823"/>
      <c r="F5306" s="823"/>
      <c r="G5306" s="823"/>
      <c r="H5306" s="823"/>
      <c r="I5306" s="823"/>
      <c r="J5306" s="823"/>
      <c r="K5306" s="823"/>
      <c r="L5306" s="823"/>
    </row>
    <row r="5307" spans="2:12" s="801" customFormat="1">
      <c r="B5307" s="823"/>
      <c r="C5307" s="823"/>
      <c r="D5307" s="823"/>
      <c r="E5307" s="823"/>
      <c r="F5307" s="823"/>
      <c r="G5307" s="823"/>
      <c r="H5307" s="823"/>
      <c r="I5307" s="823"/>
      <c r="J5307" s="823"/>
      <c r="K5307" s="823"/>
      <c r="L5307" s="823"/>
    </row>
    <row r="5308" spans="2:12" s="801" customFormat="1">
      <c r="B5308" s="823"/>
      <c r="C5308" s="823"/>
      <c r="D5308" s="823"/>
      <c r="E5308" s="823"/>
      <c r="F5308" s="823"/>
      <c r="G5308" s="823"/>
      <c r="H5308" s="823"/>
      <c r="I5308" s="823"/>
      <c r="J5308" s="823"/>
      <c r="K5308" s="823"/>
      <c r="L5308" s="823"/>
    </row>
    <row r="5309" spans="2:12" s="801" customFormat="1">
      <c r="B5309" s="823"/>
      <c r="C5309" s="823"/>
      <c r="D5309" s="823"/>
      <c r="E5309" s="823"/>
      <c r="F5309" s="823"/>
      <c r="G5309" s="823"/>
      <c r="H5309" s="823"/>
      <c r="I5309" s="823"/>
      <c r="J5309" s="823"/>
      <c r="K5309" s="823"/>
      <c r="L5309" s="823"/>
    </row>
    <row r="5310" spans="2:12" s="801" customFormat="1">
      <c r="B5310" s="823"/>
      <c r="C5310" s="823"/>
      <c r="D5310" s="823"/>
      <c r="E5310" s="823"/>
      <c r="F5310" s="823"/>
      <c r="G5310" s="823"/>
      <c r="H5310" s="823"/>
      <c r="I5310" s="823"/>
      <c r="J5310" s="823"/>
      <c r="K5310" s="823"/>
      <c r="L5310" s="823"/>
    </row>
    <row r="5311" spans="2:12" s="801" customFormat="1">
      <c r="B5311" s="823"/>
      <c r="C5311" s="823"/>
      <c r="D5311" s="823"/>
      <c r="E5311" s="823"/>
      <c r="F5311" s="823"/>
      <c r="G5311" s="823"/>
      <c r="H5311" s="823"/>
      <c r="I5311" s="823"/>
      <c r="J5311" s="823"/>
      <c r="K5311" s="823"/>
      <c r="L5311" s="823"/>
    </row>
    <row r="5312" spans="2:12" s="801" customFormat="1">
      <c r="B5312" s="823"/>
      <c r="C5312" s="823"/>
      <c r="D5312" s="823"/>
      <c r="E5312" s="823"/>
      <c r="F5312" s="823"/>
      <c r="G5312" s="823"/>
      <c r="H5312" s="823"/>
      <c r="I5312" s="823"/>
      <c r="J5312" s="823"/>
      <c r="K5312" s="823"/>
      <c r="L5312" s="823"/>
    </row>
    <row r="5313" spans="2:12" s="801" customFormat="1">
      <c r="B5313" s="823"/>
      <c r="C5313" s="823"/>
      <c r="D5313" s="823"/>
      <c r="E5313" s="823"/>
      <c r="F5313" s="823"/>
      <c r="G5313" s="823"/>
      <c r="H5313" s="823"/>
      <c r="I5313" s="823"/>
      <c r="J5313" s="823"/>
      <c r="K5313" s="823"/>
      <c r="L5313" s="823"/>
    </row>
    <row r="5314" spans="2:12" s="801" customFormat="1">
      <c r="B5314" s="823"/>
      <c r="C5314" s="823"/>
      <c r="D5314" s="823"/>
      <c r="E5314" s="823"/>
      <c r="F5314" s="823"/>
      <c r="G5314" s="823"/>
      <c r="H5314" s="823"/>
      <c r="I5314" s="823"/>
      <c r="J5314" s="823"/>
      <c r="K5314" s="823"/>
      <c r="L5314" s="823"/>
    </row>
    <row r="5315" spans="2:12" s="801" customFormat="1">
      <c r="B5315" s="823"/>
      <c r="C5315" s="823"/>
      <c r="D5315" s="823"/>
      <c r="E5315" s="823"/>
      <c r="F5315" s="823"/>
      <c r="G5315" s="823"/>
      <c r="H5315" s="823"/>
      <c r="I5315" s="823"/>
      <c r="J5315" s="823"/>
      <c r="K5315" s="823"/>
      <c r="L5315" s="823"/>
    </row>
    <row r="5316" spans="2:12" s="801" customFormat="1">
      <c r="B5316" s="823"/>
      <c r="C5316" s="823"/>
      <c r="D5316" s="823"/>
      <c r="E5316" s="823"/>
      <c r="F5316" s="823"/>
      <c r="G5316" s="823"/>
      <c r="H5316" s="823"/>
      <c r="I5316" s="823"/>
      <c r="J5316" s="823"/>
      <c r="K5316" s="823"/>
      <c r="L5316" s="823"/>
    </row>
    <row r="5317" spans="2:12" s="801" customFormat="1">
      <c r="B5317" s="823"/>
      <c r="C5317" s="823"/>
      <c r="D5317" s="823"/>
      <c r="E5317" s="823"/>
      <c r="F5317" s="823"/>
      <c r="G5317" s="823"/>
      <c r="H5317" s="823"/>
      <c r="I5317" s="823"/>
      <c r="J5317" s="823"/>
      <c r="K5317" s="823"/>
      <c r="L5317" s="823"/>
    </row>
    <row r="5318" spans="2:12" s="801" customFormat="1">
      <c r="B5318" s="823"/>
      <c r="C5318" s="823"/>
      <c r="D5318" s="823"/>
      <c r="E5318" s="823"/>
      <c r="F5318" s="823"/>
      <c r="G5318" s="823"/>
      <c r="H5318" s="823"/>
      <c r="I5318" s="823"/>
      <c r="J5318" s="823"/>
      <c r="K5318" s="823"/>
      <c r="L5318" s="823"/>
    </row>
    <row r="5319" spans="2:12" s="801" customFormat="1">
      <c r="B5319" s="823"/>
      <c r="C5319" s="823"/>
      <c r="D5319" s="823"/>
      <c r="E5319" s="823"/>
      <c r="F5319" s="823"/>
      <c r="G5319" s="823"/>
      <c r="H5319" s="823"/>
      <c r="I5319" s="823"/>
      <c r="J5319" s="823"/>
      <c r="K5319" s="823"/>
      <c r="L5319" s="823"/>
    </row>
    <row r="5320" spans="2:12" s="801" customFormat="1">
      <c r="B5320" s="823"/>
      <c r="C5320" s="823"/>
      <c r="D5320" s="823"/>
      <c r="E5320" s="823"/>
      <c r="F5320" s="823"/>
      <c r="G5320" s="823"/>
      <c r="H5320" s="823"/>
      <c r="I5320" s="823"/>
      <c r="J5320" s="823"/>
      <c r="K5320" s="823"/>
      <c r="L5320" s="823"/>
    </row>
    <row r="5321" spans="2:12" s="801" customFormat="1">
      <c r="B5321" s="823"/>
      <c r="C5321" s="823"/>
      <c r="D5321" s="823"/>
      <c r="E5321" s="823"/>
      <c r="F5321" s="823"/>
      <c r="G5321" s="823"/>
      <c r="H5321" s="823"/>
      <c r="I5321" s="823"/>
      <c r="J5321" s="823"/>
      <c r="K5321" s="823"/>
      <c r="L5321" s="823"/>
    </row>
    <row r="5322" spans="2:12" s="801" customFormat="1">
      <c r="B5322" s="823"/>
      <c r="C5322" s="823"/>
      <c r="D5322" s="823"/>
      <c r="E5322" s="823"/>
      <c r="F5322" s="823"/>
      <c r="G5322" s="823"/>
      <c r="H5322" s="823"/>
      <c r="I5322" s="823"/>
      <c r="J5322" s="823"/>
      <c r="K5322" s="823"/>
      <c r="L5322" s="823"/>
    </row>
    <row r="5323" spans="2:12" s="801" customFormat="1">
      <c r="B5323" s="823"/>
      <c r="C5323" s="823"/>
      <c r="D5323" s="823"/>
      <c r="E5323" s="823"/>
      <c r="F5323" s="823"/>
      <c r="G5323" s="823"/>
      <c r="H5323" s="823"/>
      <c r="I5323" s="823"/>
      <c r="J5323" s="823"/>
      <c r="K5323" s="823"/>
      <c r="L5323" s="823"/>
    </row>
    <row r="5324" spans="2:12" s="801" customFormat="1">
      <c r="B5324" s="823"/>
      <c r="C5324" s="823"/>
      <c r="D5324" s="823"/>
      <c r="E5324" s="823"/>
      <c r="F5324" s="823"/>
      <c r="G5324" s="823"/>
      <c r="H5324" s="823"/>
      <c r="I5324" s="823"/>
      <c r="J5324" s="823"/>
      <c r="K5324" s="823"/>
      <c r="L5324" s="823"/>
    </row>
    <row r="5325" spans="2:12" s="801" customFormat="1">
      <c r="B5325" s="823"/>
      <c r="C5325" s="823"/>
      <c r="D5325" s="823"/>
      <c r="E5325" s="823"/>
      <c r="F5325" s="823"/>
      <c r="G5325" s="823"/>
      <c r="H5325" s="823"/>
      <c r="I5325" s="823"/>
      <c r="J5325" s="823"/>
      <c r="K5325" s="823"/>
      <c r="L5325" s="823"/>
    </row>
    <row r="5326" spans="2:12" s="801" customFormat="1">
      <c r="B5326" s="823"/>
      <c r="C5326" s="823"/>
      <c r="D5326" s="823"/>
      <c r="E5326" s="823"/>
      <c r="F5326" s="823"/>
      <c r="G5326" s="823"/>
      <c r="H5326" s="823"/>
      <c r="I5326" s="823"/>
      <c r="J5326" s="823"/>
      <c r="K5326" s="823"/>
      <c r="L5326" s="823"/>
    </row>
    <row r="5327" spans="2:12" s="801" customFormat="1">
      <c r="B5327" s="823"/>
      <c r="C5327" s="823"/>
      <c r="D5327" s="823"/>
      <c r="E5327" s="823"/>
      <c r="F5327" s="823"/>
      <c r="G5327" s="823"/>
      <c r="H5327" s="823"/>
      <c r="I5327" s="823"/>
      <c r="J5327" s="823"/>
      <c r="K5327" s="823"/>
      <c r="L5327" s="823"/>
    </row>
    <row r="5328" spans="2:12" s="801" customFormat="1">
      <c r="B5328" s="823"/>
      <c r="C5328" s="823"/>
      <c r="D5328" s="823"/>
      <c r="E5328" s="823"/>
      <c r="F5328" s="823"/>
      <c r="G5328" s="823"/>
      <c r="H5328" s="823"/>
      <c r="I5328" s="823"/>
      <c r="J5328" s="823"/>
      <c r="K5328" s="823"/>
      <c r="L5328" s="823"/>
    </row>
    <row r="5329" spans="2:12" s="801" customFormat="1">
      <c r="B5329" s="823"/>
      <c r="C5329" s="823"/>
      <c r="D5329" s="823"/>
      <c r="E5329" s="823"/>
      <c r="F5329" s="823"/>
      <c r="G5329" s="823"/>
      <c r="H5329" s="823"/>
      <c r="I5329" s="823"/>
      <c r="J5329" s="823"/>
      <c r="K5329" s="823"/>
      <c r="L5329" s="823"/>
    </row>
    <row r="5330" spans="2:12" s="801" customFormat="1">
      <c r="B5330" s="823"/>
      <c r="C5330" s="823"/>
      <c r="D5330" s="823"/>
      <c r="E5330" s="823"/>
      <c r="F5330" s="823"/>
      <c r="G5330" s="823"/>
      <c r="H5330" s="823"/>
      <c r="I5330" s="823"/>
      <c r="J5330" s="823"/>
      <c r="K5330" s="823"/>
      <c r="L5330" s="823"/>
    </row>
    <row r="5331" spans="2:12" s="801" customFormat="1">
      <c r="B5331" s="823"/>
      <c r="C5331" s="823"/>
      <c r="D5331" s="823"/>
      <c r="E5331" s="823"/>
      <c r="F5331" s="823"/>
      <c r="G5331" s="823"/>
      <c r="H5331" s="823"/>
      <c r="I5331" s="823"/>
      <c r="J5331" s="823"/>
      <c r="K5331" s="823"/>
      <c r="L5331" s="823"/>
    </row>
    <row r="5332" spans="2:12" s="801" customFormat="1">
      <c r="B5332" s="823"/>
      <c r="C5332" s="823"/>
      <c r="D5332" s="823"/>
      <c r="E5332" s="823"/>
      <c r="F5332" s="823"/>
      <c r="G5332" s="823"/>
      <c r="H5332" s="823"/>
      <c r="I5332" s="823"/>
      <c r="J5332" s="823"/>
      <c r="K5332" s="823"/>
      <c r="L5332" s="823"/>
    </row>
    <row r="5333" spans="2:12" s="801" customFormat="1">
      <c r="B5333" s="823"/>
      <c r="C5333" s="823"/>
      <c r="D5333" s="823"/>
      <c r="E5333" s="823"/>
      <c r="F5333" s="823"/>
      <c r="G5333" s="823"/>
      <c r="H5333" s="823"/>
      <c r="I5333" s="823"/>
      <c r="J5333" s="823"/>
      <c r="K5333" s="823"/>
      <c r="L5333" s="823"/>
    </row>
    <row r="5334" spans="2:12" s="801" customFormat="1">
      <c r="B5334" s="823"/>
      <c r="C5334" s="823"/>
      <c r="D5334" s="823"/>
      <c r="E5334" s="823"/>
      <c r="F5334" s="823"/>
      <c r="G5334" s="823"/>
      <c r="H5334" s="823"/>
      <c r="I5334" s="823"/>
      <c r="J5334" s="823"/>
      <c r="K5334" s="823"/>
      <c r="L5334" s="823"/>
    </row>
    <row r="5335" spans="2:12" s="801" customFormat="1">
      <c r="B5335" s="823"/>
      <c r="C5335" s="823"/>
      <c r="D5335" s="823"/>
      <c r="E5335" s="823"/>
      <c r="F5335" s="823"/>
      <c r="G5335" s="823"/>
      <c r="H5335" s="823"/>
      <c r="I5335" s="823"/>
      <c r="J5335" s="823"/>
      <c r="K5335" s="823"/>
      <c r="L5335" s="823"/>
    </row>
    <row r="5336" spans="2:12" s="801" customFormat="1">
      <c r="B5336" s="823"/>
      <c r="C5336" s="823"/>
      <c r="D5336" s="823"/>
      <c r="E5336" s="823"/>
      <c r="F5336" s="823"/>
      <c r="G5336" s="823"/>
      <c r="H5336" s="823"/>
      <c r="I5336" s="823"/>
      <c r="J5336" s="823"/>
      <c r="K5336" s="823"/>
      <c r="L5336" s="823"/>
    </row>
    <row r="5337" spans="2:12" s="801" customFormat="1">
      <c r="B5337" s="823"/>
      <c r="C5337" s="823"/>
      <c r="D5337" s="823"/>
      <c r="E5337" s="823"/>
      <c r="F5337" s="823"/>
      <c r="G5337" s="823"/>
      <c r="H5337" s="823"/>
      <c r="I5337" s="823"/>
      <c r="J5337" s="823"/>
      <c r="K5337" s="823"/>
      <c r="L5337" s="823"/>
    </row>
    <row r="5338" spans="2:12" s="801" customFormat="1">
      <c r="B5338" s="823"/>
      <c r="C5338" s="823"/>
      <c r="D5338" s="823"/>
      <c r="E5338" s="823"/>
      <c r="F5338" s="823"/>
      <c r="G5338" s="823"/>
      <c r="H5338" s="823"/>
      <c r="I5338" s="823"/>
      <c r="J5338" s="823"/>
      <c r="K5338" s="823"/>
      <c r="L5338" s="823"/>
    </row>
    <row r="5339" spans="2:12" s="801" customFormat="1">
      <c r="B5339" s="823"/>
      <c r="C5339" s="823"/>
      <c r="D5339" s="823"/>
      <c r="E5339" s="823"/>
      <c r="F5339" s="823"/>
      <c r="G5339" s="823"/>
      <c r="H5339" s="823"/>
      <c r="I5339" s="823"/>
      <c r="J5339" s="823"/>
      <c r="K5339" s="823"/>
      <c r="L5339" s="823"/>
    </row>
    <row r="5340" spans="2:12" s="801" customFormat="1">
      <c r="B5340" s="823"/>
      <c r="C5340" s="823"/>
      <c r="D5340" s="823"/>
      <c r="E5340" s="823"/>
      <c r="F5340" s="823"/>
      <c r="G5340" s="823"/>
      <c r="H5340" s="823"/>
      <c r="I5340" s="823"/>
      <c r="J5340" s="823"/>
      <c r="K5340" s="823"/>
      <c r="L5340" s="823"/>
    </row>
    <row r="5341" spans="2:12" s="801" customFormat="1">
      <c r="B5341" s="823"/>
      <c r="C5341" s="823"/>
      <c r="D5341" s="823"/>
      <c r="E5341" s="823"/>
      <c r="F5341" s="823"/>
      <c r="G5341" s="823"/>
      <c r="H5341" s="823"/>
      <c r="I5341" s="823"/>
      <c r="J5341" s="823"/>
      <c r="K5341" s="823"/>
      <c r="L5341" s="823"/>
    </row>
    <row r="5342" spans="2:12" s="801" customFormat="1">
      <c r="B5342" s="823"/>
      <c r="C5342" s="823"/>
      <c r="D5342" s="823"/>
      <c r="E5342" s="823"/>
      <c r="F5342" s="823"/>
      <c r="G5342" s="823"/>
      <c r="H5342" s="823"/>
      <c r="I5342" s="823"/>
      <c r="J5342" s="823"/>
      <c r="K5342" s="823"/>
      <c r="L5342" s="823"/>
    </row>
    <row r="5343" spans="2:12" s="801" customFormat="1">
      <c r="B5343" s="823"/>
      <c r="C5343" s="823"/>
      <c r="D5343" s="823"/>
      <c r="E5343" s="823"/>
      <c r="F5343" s="823"/>
      <c r="G5343" s="823"/>
      <c r="H5343" s="823"/>
      <c r="I5343" s="823"/>
      <c r="J5343" s="823"/>
      <c r="K5343" s="823"/>
      <c r="L5343" s="823"/>
    </row>
    <row r="5344" spans="2:12" s="801" customFormat="1">
      <c r="B5344" s="823"/>
      <c r="C5344" s="823"/>
      <c r="D5344" s="823"/>
      <c r="E5344" s="823"/>
      <c r="F5344" s="823"/>
      <c r="G5344" s="823"/>
      <c r="H5344" s="823"/>
      <c r="I5344" s="823"/>
      <c r="J5344" s="823"/>
      <c r="K5344" s="823"/>
      <c r="L5344" s="823"/>
    </row>
    <row r="5345" spans="2:12" s="801" customFormat="1">
      <c r="B5345" s="823"/>
      <c r="C5345" s="823"/>
      <c r="D5345" s="823"/>
      <c r="E5345" s="823"/>
      <c r="F5345" s="823"/>
      <c r="G5345" s="823"/>
      <c r="H5345" s="823"/>
      <c r="I5345" s="823"/>
      <c r="J5345" s="823"/>
      <c r="K5345" s="823"/>
      <c r="L5345" s="823"/>
    </row>
    <row r="5346" spans="2:12" s="801" customFormat="1">
      <c r="B5346" s="823"/>
      <c r="C5346" s="823"/>
      <c r="D5346" s="823"/>
      <c r="E5346" s="823"/>
      <c r="F5346" s="823"/>
      <c r="G5346" s="823"/>
      <c r="H5346" s="823"/>
      <c r="I5346" s="823"/>
      <c r="J5346" s="823"/>
      <c r="K5346" s="823"/>
      <c r="L5346" s="823"/>
    </row>
    <row r="5347" spans="2:12" s="801" customFormat="1">
      <c r="B5347" s="823"/>
      <c r="C5347" s="823"/>
      <c r="D5347" s="823"/>
      <c r="E5347" s="823"/>
      <c r="F5347" s="823"/>
      <c r="G5347" s="823"/>
      <c r="H5347" s="823"/>
      <c r="I5347" s="823"/>
      <c r="J5347" s="823"/>
      <c r="K5347" s="823"/>
      <c r="L5347" s="823"/>
    </row>
    <row r="5348" spans="2:12" s="801" customFormat="1">
      <c r="B5348" s="823"/>
      <c r="C5348" s="823"/>
      <c r="D5348" s="823"/>
      <c r="E5348" s="823"/>
      <c r="F5348" s="823"/>
      <c r="G5348" s="823"/>
      <c r="H5348" s="823"/>
      <c r="I5348" s="823"/>
      <c r="J5348" s="823"/>
      <c r="K5348" s="823"/>
      <c r="L5348" s="823"/>
    </row>
    <row r="5349" spans="2:12" s="801" customFormat="1">
      <c r="B5349" s="823"/>
      <c r="C5349" s="823"/>
      <c r="D5349" s="823"/>
      <c r="E5349" s="823"/>
      <c r="F5349" s="823"/>
      <c r="G5349" s="823"/>
      <c r="H5349" s="823"/>
      <c r="I5349" s="823"/>
      <c r="J5349" s="823"/>
      <c r="K5349" s="823"/>
      <c r="L5349" s="823"/>
    </row>
    <row r="5350" spans="2:12" s="801" customFormat="1">
      <c r="B5350" s="823"/>
      <c r="C5350" s="823"/>
      <c r="D5350" s="823"/>
      <c r="E5350" s="823"/>
      <c r="F5350" s="823"/>
      <c r="G5350" s="823"/>
      <c r="H5350" s="823"/>
      <c r="I5350" s="823"/>
      <c r="J5350" s="823"/>
      <c r="K5350" s="823"/>
      <c r="L5350" s="823"/>
    </row>
    <row r="5351" spans="2:12" s="801" customFormat="1">
      <c r="B5351" s="823"/>
      <c r="C5351" s="823"/>
      <c r="D5351" s="823"/>
      <c r="E5351" s="823"/>
      <c r="F5351" s="823"/>
      <c r="G5351" s="823"/>
      <c r="H5351" s="823"/>
      <c r="I5351" s="823"/>
      <c r="J5351" s="823"/>
      <c r="K5351" s="823"/>
      <c r="L5351" s="823"/>
    </row>
    <row r="5352" spans="2:12" s="801" customFormat="1">
      <c r="B5352" s="823"/>
      <c r="C5352" s="823"/>
      <c r="D5352" s="823"/>
      <c r="E5352" s="823"/>
      <c r="F5352" s="823"/>
      <c r="G5352" s="823"/>
      <c r="H5352" s="823"/>
      <c r="I5352" s="823"/>
      <c r="J5352" s="823"/>
      <c r="K5352" s="823"/>
      <c r="L5352" s="823"/>
    </row>
    <row r="5353" spans="2:12" s="801" customFormat="1">
      <c r="B5353" s="823"/>
      <c r="C5353" s="823"/>
      <c r="D5353" s="823"/>
      <c r="E5353" s="823"/>
      <c r="F5353" s="823"/>
      <c r="G5353" s="823"/>
      <c r="H5353" s="823"/>
      <c r="I5353" s="823"/>
      <c r="J5353" s="823"/>
      <c r="K5353" s="823"/>
      <c r="L5353" s="823"/>
    </row>
    <row r="5354" spans="2:12" s="801" customFormat="1">
      <c r="B5354" s="823"/>
      <c r="C5354" s="823"/>
      <c r="D5354" s="823"/>
      <c r="E5354" s="823"/>
      <c r="F5354" s="823"/>
      <c r="G5354" s="823"/>
      <c r="H5354" s="823"/>
      <c r="I5354" s="823"/>
      <c r="J5354" s="823"/>
      <c r="K5354" s="823"/>
      <c r="L5354" s="823"/>
    </row>
    <row r="5355" spans="2:12" s="801" customFormat="1">
      <c r="B5355" s="823"/>
      <c r="C5355" s="823"/>
      <c r="D5355" s="823"/>
      <c r="E5355" s="823"/>
      <c r="F5355" s="823"/>
      <c r="G5355" s="823"/>
      <c r="H5355" s="823"/>
      <c r="I5355" s="823"/>
      <c r="J5355" s="823"/>
      <c r="K5355" s="823"/>
      <c r="L5355" s="823"/>
    </row>
    <row r="5356" spans="2:12" s="801" customFormat="1">
      <c r="B5356" s="823"/>
      <c r="C5356" s="823"/>
      <c r="D5356" s="823"/>
      <c r="E5356" s="823"/>
      <c r="F5356" s="823"/>
      <c r="G5356" s="823"/>
      <c r="H5356" s="823"/>
      <c r="I5356" s="823"/>
      <c r="J5356" s="823"/>
      <c r="K5356" s="823"/>
      <c r="L5356" s="823"/>
    </row>
    <row r="5357" spans="2:12" s="801" customFormat="1">
      <c r="B5357" s="823"/>
      <c r="C5357" s="823"/>
      <c r="D5357" s="823"/>
      <c r="E5357" s="823"/>
      <c r="F5357" s="823"/>
      <c r="G5357" s="823"/>
      <c r="H5357" s="823"/>
      <c r="I5357" s="823"/>
      <c r="J5357" s="823"/>
      <c r="K5357" s="823"/>
      <c r="L5357" s="823"/>
    </row>
    <row r="5358" spans="2:12" s="801" customFormat="1">
      <c r="B5358" s="823"/>
      <c r="C5358" s="823"/>
      <c r="D5358" s="823"/>
      <c r="E5358" s="823"/>
      <c r="F5358" s="823"/>
      <c r="G5358" s="823"/>
      <c r="H5358" s="823"/>
      <c r="I5358" s="823"/>
      <c r="J5358" s="823"/>
      <c r="K5358" s="823"/>
      <c r="L5358" s="823"/>
    </row>
    <row r="5359" spans="2:12" s="801" customFormat="1">
      <c r="B5359" s="823"/>
      <c r="C5359" s="823"/>
      <c r="D5359" s="823"/>
      <c r="E5359" s="823"/>
      <c r="F5359" s="823"/>
      <c r="G5359" s="823"/>
      <c r="H5359" s="823"/>
      <c r="I5359" s="823"/>
      <c r="J5359" s="823"/>
      <c r="K5359" s="823"/>
      <c r="L5359" s="823"/>
    </row>
    <row r="5360" spans="2:12" s="801" customFormat="1">
      <c r="B5360" s="823"/>
      <c r="C5360" s="823"/>
      <c r="D5360" s="823"/>
      <c r="E5360" s="823"/>
      <c r="F5360" s="823"/>
      <c r="G5360" s="823"/>
      <c r="H5360" s="823"/>
      <c r="I5360" s="823"/>
      <c r="J5360" s="823"/>
      <c r="K5360" s="823"/>
      <c r="L5360" s="823"/>
    </row>
    <row r="5361" spans="2:12" s="801" customFormat="1">
      <c r="B5361" s="823"/>
      <c r="C5361" s="823"/>
      <c r="D5361" s="823"/>
      <c r="E5361" s="823"/>
      <c r="F5361" s="823"/>
      <c r="G5361" s="823"/>
      <c r="H5361" s="823"/>
      <c r="I5361" s="823"/>
      <c r="J5361" s="823"/>
      <c r="K5361" s="823"/>
      <c r="L5361" s="823"/>
    </row>
    <row r="5362" spans="2:12" s="801" customFormat="1">
      <c r="B5362" s="823"/>
      <c r="C5362" s="823"/>
      <c r="D5362" s="823"/>
      <c r="E5362" s="823"/>
      <c r="F5362" s="823"/>
      <c r="G5362" s="823"/>
      <c r="H5362" s="823"/>
      <c r="I5362" s="823"/>
      <c r="J5362" s="823"/>
      <c r="K5362" s="823"/>
      <c r="L5362" s="823"/>
    </row>
    <row r="5363" spans="2:12" s="801" customFormat="1">
      <c r="B5363" s="823"/>
      <c r="C5363" s="823"/>
      <c r="D5363" s="823"/>
      <c r="E5363" s="823"/>
      <c r="F5363" s="823"/>
      <c r="G5363" s="823"/>
      <c r="H5363" s="823"/>
      <c r="I5363" s="823"/>
      <c r="J5363" s="823"/>
      <c r="K5363" s="823"/>
      <c r="L5363" s="823"/>
    </row>
    <row r="5364" spans="2:12" s="801" customFormat="1">
      <c r="B5364" s="823"/>
      <c r="C5364" s="823"/>
      <c r="D5364" s="823"/>
      <c r="E5364" s="823"/>
      <c r="F5364" s="823"/>
      <c r="G5364" s="823"/>
      <c r="H5364" s="823"/>
      <c r="I5364" s="823"/>
      <c r="J5364" s="823"/>
      <c r="K5364" s="823"/>
      <c r="L5364" s="823"/>
    </row>
    <row r="5365" spans="2:12" s="801" customFormat="1">
      <c r="B5365" s="823"/>
      <c r="C5365" s="823"/>
      <c r="D5365" s="823"/>
      <c r="E5365" s="823"/>
      <c r="F5365" s="823"/>
      <c r="G5365" s="823"/>
      <c r="H5365" s="823"/>
      <c r="I5365" s="823"/>
      <c r="J5365" s="823"/>
      <c r="K5365" s="823"/>
      <c r="L5365" s="823"/>
    </row>
    <row r="5366" spans="2:12" s="801" customFormat="1">
      <c r="B5366" s="823"/>
      <c r="C5366" s="823"/>
      <c r="D5366" s="823"/>
      <c r="E5366" s="823"/>
      <c r="F5366" s="823"/>
      <c r="G5366" s="823"/>
      <c r="H5366" s="823"/>
      <c r="I5366" s="823"/>
      <c r="J5366" s="823"/>
      <c r="K5366" s="823"/>
      <c r="L5366" s="823"/>
    </row>
    <row r="5367" spans="2:12" s="801" customFormat="1">
      <c r="B5367" s="823"/>
      <c r="C5367" s="823"/>
      <c r="D5367" s="823"/>
      <c r="E5367" s="823"/>
      <c r="F5367" s="823"/>
      <c r="G5367" s="823"/>
      <c r="H5367" s="823"/>
      <c r="I5367" s="823"/>
      <c r="J5367" s="823"/>
      <c r="K5367" s="823"/>
      <c r="L5367" s="823"/>
    </row>
    <row r="5368" spans="2:12" s="801" customFormat="1">
      <c r="B5368" s="823"/>
      <c r="C5368" s="823"/>
      <c r="D5368" s="823"/>
      <c r="E5368" s="823"/>
      <c r="F5368" s="823"/>
      <c r="G5368" s="823"/>
      <c r="H5368" s="823"/>
      <c r="I5368" s="823"/>
      <c r="J5368" s="823"/>
      <c r="K5368" s="823"/>
      <c r="L5368" s="823"/>
    </row>
    <row r="5369" spans="2:12" s="801" customFormat="1">
      <c r="B5369" s="823"/>
      <c r="C5369" s="823"/>
      <c r="D5369" s="823"/>
      <c r="E5369" s="823"/>
      <c r="F5369" s="823"/>
      <c r="G5369" s="823"/>
      <c r="H5369" s="823"/>
      <c r="I5369" s="823"/>
      <c r="J5369" s="823"/>
      <c r="K5369" s="823"/>
      <c r="L5369" s="823"/>
    </row>
    <row r="5370" spans="2:12" s="801" customFormat="1">
      <c r="B5370" s="823"/>
      <c r="C5370" s="823"/>
      <c r="D5370" s="823"/>
      <c r="E5370" s="823"/>
      <c r="F5370" s="823"/>
      <c r="G5370" s="823"/>
      <c r="H5370" s="823"/>
      <c r="I5370" s="823"/>
      <c r="J5370" s="823"/>
      <c r="K5370" s="823"/>
      <c r="L5370" s="823"/>
    </row>
    <row r="5371" spans="2:12" s="801" customFormat="1">
      <c r="B5371" s="823"/>
      <c r="C5371" s="823"/>
      <c r="D5371" s="823"/>
      <c r="E5371" s="823"/>
      <c r="F5371" s="823"/>
      <c r="G5371" s="823"/>
      <c r="H5371" s="823"/>
      <c r="I5371" s="823"/>
      <c r="J5371" s="823"/>
      <c r="K5371" s="823"/>
      <c r="L5371" s="823"/>
    </row>
    <row r="5372" spans="2:12" s="801" customFormat="1">
      <c r="B5372" s="823"/>
      <c r="C5372" s="823"/>
      <c r="D5372" s="823"/>
      <c r="E5372" s="823"/>
      <c r="F5372" s="823"/>
      <c r="G5372" s="823"/>
      <c r="H5372" s="823"/>
      <c r="I5372" s="823"/>
      <c r="J5372" s="823"/>
      <c r="K5372" s="823"/>
      <c r="L5372" s="823"/>
    </row>
    <row r="5373" spans="2:12" s="801" customFormat="1">
      <c r="B5373" s="823"/>
      <c r="C5373" s="823"/>
      <c r="D5373" s="823"/>
      <c r="E5373" s="823"/>
      <c r="F5373" s="823"/>
      <c r="G5373" s="823"/>
      <c r="H5373" s="823"/>
      <c r="I5373" s="823"/>
      <c r="J5373" s="823"/>
      <c r="K5373" s="823"/>
      <c r="L5373" s="823"/>
    </row>
    <row r="5374" spans="2:12" s="801" customFormat="1">
      <c r="B5374" s="823"/>
      <c r="C5374" s="823"/>
      <c r="D5374" s="823"/>
      <c r="E5374" s="823"/>
      <c r="F5374" s="823"/>
      <c r="G5374" s="823"/>
      <c r="H5374" s="823"/>
      <c r="I5374" s="823"/>
      <c r="J5374" s="823"/>
      <c r="K5374" s="823"/>
      <c r="L5374" s="823"/>
    </row>
    <row r="5375" spans="2:12" s="801" customFormat="1">
      <c r="B5375" s="823"/>
      <c r="C5375" s="823"/>
      <c r="D5375" s="823"/>
      <c r="E5375" s="823"/>
      <c r="F5375" s="823"/>
      <c r="G5375" s="823"/>
      <c r="H5375" s="823"/>
      <c r="I5375" s="823"/>
      <c r="J5375" s="823"/>
      <c r="K5375" s="823"/>
      <c r="L5375" s="823"/>
    </row>
    <row r="5376" spans="2:12" s="801" customFormat="1">
      <c r="B5376" s="823"/>
      <c r="C5376" s="823"/>
      <c r="D5376" s="823"/>
      <c r="E5376" s="823"/>
      <c r="F5376" s="823"/>
      <c r="G5376" s="823"/>
      <c r="H5376" s="823"/>
      <c r="I5376" s="823"/>
      <c r="J5376" s="823"/>
      <c r="K5376" s="823"/>
      <c r="L5376" s="823"/>
    </row>
    <row r="5377" spans="2:12" s="801" customFormat="1">
      <c r="B5377" s="823"/>
      <c r="C5377" s="823"/>
      <c r="D5377" s="823"/>
      <c r="E5377" s="823"/>
      <c r="F5377" s="823"/>
      <c r="G5377" s="823"/>
      <c r="H5377" s="823"/>
      <c r="I5377" s="823"/>
      <c r="J5377" s="823"/>
      <c r="K5377" s="823"/>
      <c r="L5377" s="823"/>
    </row>
    <row r="5378" spans="2:12" s="801" customFormat="1">
      <c r="B5378" s="823"/>
      <c r="C5378" s="823"/>
      <c r="D5378" s="823"/>
      <c r="E5378" s="823"/>
      <c r="F5378" s="823"/>
      <c r="G5378" s="823"/>
      <c r="H5378" s="823"/>
      <c r="I5378" s="823"/>
      <c r="J5378" s="823"/>
      <c r="K5378" s="823"/>
      <c r="L5378" s="823"/>
    </row>
    <row r="5379" spans="2:12" s="801" customFormat="1">
      <c r="B5379" s="823"/>
      <c r="C5379" s="823"/>
      <c r="D5379" s="823"/>
      <c r="E5379" s="823"/>
      <c r="F5379" s="823"/>
      <c r="G5379" s="823"/>
      <c r="H5379" s="823"/>
      <c r="I5379" s="823"/>
      <c r="J5379" s="823"/>
      <c r="K5379" s="823"/>
      <c r="L5379" s="823"/>
    </row>
    <row r="5380" spans="2:12" s="801" customFormat="1">
      <c r="B5380" s="823"/>
      <c r="C5380" s="823"/>
      <c r="D5380" s="823"/>
      <c r="E5380" s="823"/>
      <c r="F5380" s="823"/>
      <c r="G5380" s="823"/>
      <c r="H5380" s="823"/>
      <c r="I5380" s="823"/>
      <c r="J5380" s="823"/>
      <c r="K5380" s="823"/>
      <c r="L5380" s="823"/>
    </row>
    <row r="5381" spans="2:12" s="801" customFormat="1">
      <c r="B5381" s="823"/>
      <c r="C5381" s="823"/>
      <c r="D5381" s="823"/>
      <c r="E5381" s="823"/>
      <c r="F5381" s="823"/>
      <c r="G5381" s="823"/>
      <c r="H5381" s="823"/>
      <c r="I5381" s="823"/>
      <c r="J5381" s="823"/>
      <c r="K5381" s="823"/>
      <c r="L5381" s="823"/>
    </row>
    <row r="5382" spans="2:12" s="801" customFormat="1">
      <c r="B5382" s="823"/>
      <c r="C5382" s="823"/>
      <c r="D5382" s="823"/>
      <c r="E5382" s="823"/>
      <c r="F5382" s="823"/>
      <c r="G5382" s="823"/>
      <c r="H5382" s="823"/>
      <c r="I5382" s="823"/>
      <c r="J5382" s="823"/>
      <c r="K5382" s="823"/>
      <c r="L5382" s="823"/>
    </row>
    <row r="5383" spans="2:12" s="801" customFormat="1">
      <c r="B5383" s="823"/>
      <c r="C5383" s="823"/>
      <c r="D5383" s="823"/>
      <c r="E5383" s="823"/>
      <c r="F5383" s="823"/>
      <c r="G5383" s="823"/>
      <c r="H5383" s="823"/>
      <c r="I5383" s="823"/>
      <c r="J5383" s="823"/>
      <c r="K5383" s="823"/>
      <c r="L5383" s="823"/>
    </row>
    <row r="5384" spans="2:12" s="801" customFormat="1">
      <c r="B5384" s="823"/>
      <c r="C5384" s="823"/>
      <c r="D5384" s="823"/>
      <c r="E5384" s="823"/>
      <c r="F5384" s="823"/>
      <c r="G5384" s="823"/>
      <c r="H5384" s="823"/>
      <c r="I5384" s="823"/>
      <c r="J5384" s="823"/>
      <c r="K5384" s="823"/>
      <c r="L5384" s="823"/>
    </row>
    <row r="5385" spans="2:12" s="801" customFormat="1">
      <c r="B5385" s="823"/>
      <c r="C5385" s="823"/>
      <c r="D5385" s="823"/>
      <c r="E5385" s="823"/>
      <c r="F5385" s="823"/>
      <c r="G5385" s="823"/>
      <c r="H5385" s="823"/>
      <c r="I5385" s="823"/>
      <c r="J5385" s="823"/>
      <c r="K5385" s="823"/>
      <c r="L5385" s="823"/>
    </row>
    <row r="5386" spans="2:12" s="801" customFormat="1">
      <c r="B5386" s="823"/>
      <c r="C5386" s="823"/>
      <c r="D5386" s="823"/>
      <c r="E5386" s="823"/>
      <c r="F5386" s="823"/>
      <c r="G5386" s="823"/>
      <c r="H5386" s="823"/>
      <c r="I5386" s="823"/>
      <c r="J5386" s="823"/>
      <c r="K5386" s="823"/>
      <c r="L5386" s="823"/>
    </row>
    <row r="5387" spans="2:12" s="801" customFormat="1">
      <c r="B5387" s="823"/>
      <c r="C5387" s="823"/>
      <c r="D5387" s="823"/>
      <c r="E5387" s="823"/>
      <c r="F5387" s="823"/>
      <c r="G5387" s="823"/>
      <c r="H5387" s="823"/>
      <c r="I5387" s="823"/>
      <c r="J5387" s="823"/>
      <c r="K5387" s="823"/>
      <c r="L5387" s="823"/>
    </row>
    <row r="5388" spans="2:12" s="801" customFormat="1">
      <c r="B5388" s="823"/>
      <c r="C5388" s="823"/>
      <c r="D5388" s="823"/>
      <c r="E5388" s="823"/>
      <c r="F5388" s="823"/>
      <c r="G5388" s="823"/>
      <c r="H5388" s="823"/>
      <c r="I5388" s="823"/>
      <c r="J5388" s="823"/>
      <c r="K5388" s="823"/>
      <c r="L5388" s="823"/>
    </row>
    <row r="5389" spans="2:12" s="801" customFormat="1">
      <c r="B5389" s="823"/>
      <c r="C5389" s="823"/>
      <c r="D5389" s="823"/>
      <c r="E5389" s="823"/>
      <c r="F5389" s="823"/>
      <c r="G5389" s="823"/>
      <c r="H5389" s="823"/>
      <c r="I5389" s="823"/>
      <c r="J5389" s="823"/>
      <c r="K5389" s="823"/>
      <c r="L5389" s="823"/>
    </row>
    <row r="5390" spans="2:12" s="801" customFormat="1">
      <c r="B5390" s="823"/>
      <c r="C5390" s="823"/>
      <c r="D5390" s="823"/>
      <c r="E5390" s="823"/>
      <c r="F5390" s="823"/>
      <c r="G5390" s="823"/>
      <c r="H5390" s="823"/>
      <c r="I5390" s="823"/>
      <c r="J5390" s="823"/>
      <c r="K5390" s="823"/>
      <c r="L5390" s="823"/>
    </row>
    <row r="5391" spans="2:12" s="801" customFormat="1">
      <c r="B5391" s="823"/>
      <c r="C5391" s="823"/>
      <c r="D5391" s="823"/>
      <c r="E5391" s="823"/>
      <c r="F5391" s="823"/>
      <c r="G5391" s="823"/>
      <c r="H5391" s="823"/>
      <c r="I5391" s="823"/>
      <c r="J5391" s="823"/>
      <c r="K5391" s="823"/>
      <c r="L5391" s="823"/>
    </row>
    <row r="5392" spans="2:12" s="801" customFormat="1">
      <c r="B5392" s="823"/>
      <c r="C5392" s="823"/>
      <c r="D5392" s="823"/>
      <c r="E5392" s="823"/>
      <c r="F5392" s="823"/>
      <c r="G5392" s="823"/>
      <c r="H5392" s="823"/>
      <c r="I5392" s="823"/>
      <c r="J5392" s="823"/>
      <c r="K5392" s="823"/>
      <c r="L5392" s="823"/>
    </row>
    <row r="5393" spans="2:12" s="801" customFormat="1">
      <c r="B5393" s="823"/>
      <c r="C5393" s="823"/>
      <c r="D5393" s="823"/>
      <c r="E5393" s="823"/>
      <c r="F5393" s="823"/>
      <c r="G5393" s="823"/>
      <c r="H5393" s="823"/>
      <c r="I5393" s="823"/>
      <c r="J5393" s="823"/>
      <c r="K5393" s="823"/>
      <c r="L5393" s="823"/>
    </row>
    <row r="5394" spans="2:12" s="801" customFormat="1">
      <c r="B5394" s="823"/>
      <c r="C5394" s="823"/>
      <c r="D5394" s="823"/>
      <c r="E5394" s="823"/>
      <c r="F5394" s="823"/>
      <c r="G5394" s="823"/>
      <c r="H5394" s="823"/>
      <c r="I5394" s="823"/>
      <c r="J5394" s="823"/>
      <c r="K5394" s="823"/>
      <c r="L5394" s="823"/>
    </row>
    <row r="5395" spans="2:12" s="801" customFormat="1">
      <c r="B5395" s="823"/>
      <c r="C5395" s="823"/>
      <c r="D5395" s="823"/>
      <c r="E5395" s="823"/>
      <c r="F5395" s="823"/>
      <c r="G5395" s="823"/>
      <c r="H5395" s="823"/>
      <c r="I5395" s="823"/>
      <c r="J5395" s="823"/>
      <c r="K5395" s="823"/>
      <c r="L5395" s="823"/>
    </row>
    <row r="5396" spans="2:12" s="801" customFormat="1">
      <c r="B5396" s="823"/>
      <c r="C5396" s="823"/>
      <c r="D5396" s="823"/>
      <c r="E5396" s="823"/>
      <c r="F5396" s="823"/>
      <c r="G5396" s="823"/>
      <c r="H5396" s="823"/>
      <c r="I5396" s="823"/>
      <c r="J5396" s="823"/>
      <c r="K5396" s="823"/>
      <c r="L5396" s="823"/>
    </row>
    <row r="5397" spans="2:12" s="801" customFormat="1">
      <c r="B5397" s="823"/>
      <c r="C5397" s="823"/>
      <c r="D5397" s="823"/>
      <c r="E5397" s="823"/>
      <c r="F5397" s="823"/>
      <c r="G5397" s="823"/>
      <c r="H5397" s="823"/>
      <c r="I5397" s="823"/>
      <c r="J5397" s="823"/>
      <c r="K5397" s="823"/>
      <c r="L5397" s="823"/>
    </row>
    <row r="5398" spans="2:12" s="801" customFormat="1">
      <c r="B5398" s="823"/>
      <c r="C5398" s="823"/>
      <c r="D5398" s="823"/>
      <c r="E5398" s="823"/>
      <c r="F5398" s="823"/>
      <c r="G5398" s="823"/>
      <c r="H5398" s="823"/>
      <c r="I5398" s="823"/>
      <c r="J5398" s="823"/>
      <c r="K5398" s="823"/>
      <c r="L5398" s="823"/>
    </row>
    <row r="5399" spans="2:12" s="801" customFormat="1">
      <c r="B5399" s="823"/>
      <c r="C5399" s="823"/>
      <c r="D5399" s="823"/>
      <c r="E5399" s="823"/>
      <c r="F5399" s="823"/>
      <c r="G5399" s="823"/>
      <c r="H5399" s="823"/>
      <c r="I5399" s="823"/>
      <c r="J5399" s="823"/>
      <c r="K5399" s="823"/>
      <c r="L5399" s="823"/>
    </row>
    <row r="5400" spans="2:12" s="801" customFormat="1">
      <c r="B5400" s="823"/>
      <c r="C5400" s="823"/>
      <c r="D5400" s="823"/>
      <c r="E5400" s="823"/>
      <c r="F5400" s="823"/>
      <c r="G5400" s="823"/>
      <c r="H5400" s="823"/>
      <c r="I5400" s="823"/>
      <c r="J5400" s="823"/>
      <c r="K5400" s="823"/>
      <c r="L5400" s="823"/>
    </row>
    <row r="5401" spans="2:12" s="801" customFormat="1">
      <c r="B5401" s="823"/>
      <c r="C5401" s="823"/>
      <c r="D5401" s="823"/>
      <c r="E5401" s="823"/>
      <c r="F5401" s="823"/>
      <c r="G5401" s="823"/>
      <c r="H5401" s="823"/>
      <c r="I5401" s="823"/>
      <c r="J5401" s="823"/>
      <c r="K5401" s="823"/>
      <c r="L5401" s="823"/>
    </row>
    <row r="5402" spans="2:12" s="801" customFormat="1">
      <c r="B5402" s="823"/>
      <c r="C5402" s="823"/>
      <c r="D5402" s="823"/>
      <c r="E5402" s="823"/>
      <c r="F5402" s="823"/>
      <c r="G5402" s="823"/>
      <c r="H5402" s="823"/>
      <c r="I5402" s="823"/>
      <c r="J5402" s="823"/>
      <c r="K5402" s="823"/>
      <c r="L5402" s="823"/>
    </row>
    <row r="5403" spans="2:12" s="801" customFormat="1">
      <c r="B5403" s="823"/>
      <c r="C5403" s="823"/>
      <c r="D5403" s="823"/>
      <c r="E5403" s="823"/>
      <c r="F5403" s="823"/>
      <c r="G5403" s="823"/>
      <c r="H5403" s="823"/>
      <c r="I5403" s="823"/>
      <c r="J5403" s="823"/>
      <c r="K5403" s="823"/>
      <c r="L5403" s="823"/>
    </row>
    <row r="5404" spans="2:12" s="801" customFormat="1">
      <c r="B5404" s="823"/>
      <c r="C5404" s="823"/>
      <c r="D5404" s="823"/>
      <c r="E5404" s="823"/>
      <c r="F5404" s="823"/>
      <c r="G5404" s="823"/>
      <c r="H5404" s="823"/>
      <c r="I5404" s="823"/>
      <c r="J5404" s="823"/>
      <c r="K5404" s="823"/>
      <c r="L5404" s="823"/>
    </row>
    <row r="5405" spans="2:12" s="801" customFormat="1">
      <c r="B5405" s="823"/>
      <c r="C5405" s="823"/>
      <c r="D5405" s="823"/>
      <c r="E5405" s="823"/>
      <c r="F5405" s="823"/>
      <c r="G5405" s="823"/>
      <c r="H5405" s="823"/>
      <c r="I5405" s="823"/>
      <c r="J5405" s="823"/>
      <c r="K5405" s="823"/>
      <c r="L5405" s="823"/>
    </row>
    <row r="5406" spans="2:12" s="801" customFormat="1">
      <c r="B5406" s="823"/>
      <c r="C5406" s="823"/>
      <c r="D5406" s="823"/>
      <c r="E5406" s="823"/>
      <c r="F5406" s="823"/>
      <c r="G5406" s="823"/>
      <c r="H5406" s="823"/>
      <c r="I5406" s="823"/>
      <c r="J5406" s="823"/>
      <c r="K5406" s="823"/>
      <c r="L5406" s="823"/>
    </row>
    <row r="5407" spans="2:12" s="801" customFormat="1">
      <c r="B5407" s="823"/>
      <c r="C5407" s="823"/>
      <c r="D5407" s="823"/>
      <c r="E5407" s="823"/>
      <c r="F5407" s="823"/>
      <c r="G5407" s="823"/>
      <c r="H5407" s="823"/>
      <c r="I5407" s="823"/>
      <c r="J5407" s="823"/>
      <c r="K5407" s="823"/>
      <c r="L5407" s="823"/>
    </row>
    <row r="5408" spans="2:12" s="801" customFormat="1">
      <c r="B5408" s="823"/>
      <c r="C5408" s="823"/>
      <c r="D5408" s="823"/>
      <c r="E5408" s="823"/>
      <c r="F5408" s="823"/>
      <c r="G5408" s="823"/>
      <c r="H5408" s="823"/>
      <c r="I5408" s="823"/>
      <c r="J5408" s="823"/>
      <c r="K5408" s="823"/>
      <c r="L5408" s="823"/>
    </row>
    <row r="5409" spans="2:12" s="801" customFormat="1">
      <c r="B5409" s="823"/>
      <c r="C5409" s="823"/>
      <c r="D5409" s="823"/>
      <c r="E5409" s="823"/>
      <c r="F5409" s="823"/>
      <c r="G5409" s="823"/>
      <c r="H5409" s="823"/>
      <c r="I5409" s="823"/>
      <c r="J5409" s="823"/>
      <c r="K5409" s="823"/>
      <c r="L5409" s="823"/>
    </row>
    <row r="5410" spans="2:12" s="801" customFormat="1">
      <c r="B5410" s="823"/>
      <c r="C5410" s="823"/>
      <c r="D5410" s="823"/>
      <c r="E5410" s="823"/>
      <c r="F5410" s="823"/>
      <c r="G5410" s="823"/>
      <c r="H5410" s="823"/>
      <c r="I5410" s="823"/>
      <c r="J5410" s="823"/>
      <c r="K5410" s="823"/>
      <c r="L5410" s="823"/>
    </row>
    <row r="5411" spans="2:12" s="801" customFormat="1">
      <c r="B5411" s="823"/>
      <c r="C5411" s="823"/>
      <c r="D5411" s="823"/>
      <c r="E5411" s="823"/>
      <c r="F5411" s="823"/>
      <c r="G5411" s="823"/>
      <c r="H5411" s="823"/>
      <c r="I5411" s="823"/>
      <c r="J5411" s="823"/>
      <c r="K5411" s="823"/>
      <c r="L5411" s="823"/>
    </row>
    <row r="5412" spans="2:12" s="801" customFormat="1">
      <c r="B5412" s="823"/>
      <c r="C5412" s="823"/>
      <c r="D5412" s="823"/>
      <c r="E5412" s="823"/>
      <c r="F5412" s="823"/>
      <c r="G5412" s="823"/>
      <c r="H5412" s="823"/>
      <c r="I5412" s="823"/>
      <c r="J5412" s="823"/>
      <c r="K5412" s="823"/>
      <c r="L5412" s="823"/>
    </row>
    <row r="5413" spans="2:12" s="801" customFormat="1">
      <c r="B5413" s="823"/>
      <c r="C5413" s="823"/>
      <c r="D5413" s="823"/>
      <c r="E5413" s="823"/>
      <c r="F5413" s="823"/>
      <c r="G5413" s="823"/>
      <c r="H5413" s="823"/>
      <c r="I5413" s="823"/>
      <c r="J5413" s="823"/>
      <c r="K5413" s="823"/>
      <c r="L5413" s="823"/>
    </row>
    <row r="5414" spans="2:12" s="801" customFormat="1">
      <c r="B5414" s="823"/>
      <c r="C5414" s="823"/>
      <c r="D5414" s="823"/>
      <c r="E5414" s="823"/>
      <c r="F5414" s="823"/>
      <c r="G5414" s="823"/>
      <c r="H5414" s="823"/>
      <c r="I5414" s="823"/>
      <c r="J5414" s="823"/>
      <c r="K5414" s="823"/>
      <c r="L5414" s="823"/>
    </row>
    <row r="5415" spans="2:12" s="801" customFormat="1">
      <c r="B5415" s="823"/>
      <c r="C5415" s="823"/>
      <c r="D5415" s="823"/>
      <c r="E5415" s="823"/>
      <c r="F5415" s="823"/>
      <c r="G5415" s="823"/>
      <c r="H5415" s="823"/>
      <c r="I5415" s="823"/>
      <c r="J5415" s="823"/>
      <c r="K5415" s="823"/>
      <c r="L5415" s="823"/>
    </row>
    <row r="5416" spans="2:12" s="801" customFormat="1">
      <c r="B5416" s="823"/>
      <c r="C5416" s="823"/>
      <c r="D5416" s="823"/>
      <c r="E5416" s="823"/>
      <c r="F5416" s="823"/>
      <c r="G5416" s="823"/>
      <c r="H5416" s="823"/>
      <c r="I5416" s="823"/>
      <c r="J5416" s="823"/>
      <c r="K5416" s="823"/>
      <c r="L5416" s="823"/>
    </row>
    <row r="5417" spans="2:12" s="801" customFormat="1">
      <c r="B5417" s="823"/>
      <c r="C5417" s="823"/>
      <c r="D5417" s="823"/>
      <c r="E5417" s="823"/>
      <c r="F5417" s="823"/>
      <c r="G5417" s="823"/>
      <c r="H5417" s="823"/>
      <c r="I5417" s="823"/>
      <c r="J5417" s="823"/>
      <c r="K5417" s="823"/>
      <c r="L5417" s="823"/>
    </row>
    <row r="5418" spans="2:12" s="801" customFormat="1">
      <c r="B5418" s="823"/>
      <c r="C5418" s="823"/>
      <c r="D5418" s="823"/>
      <c r="E5418" s="823"/>
      <c r="F5418" s="823"/>
      <c r="G5418" s="823"/>
      <c r="H5418" s="823"/>
      <c r="I5418" s="823"/>
      <c r="J5418" s="823"/>
      <c r="K5418" s="823"/>
      <c r="L5418" s="823"/>
    </row>
    <row r="5419" spans="2:12" s="801" customFormat="1">
      <c r="B5419" s="823"/>
      <c r="C5419" s="823"/>
      <c r="D5419" s="823"/>
      <c r="E5419" s="823"/>
      <c r="F5419" s="823"/>
      <c r="G5419" s="823"/>
      <c r="H5419" s="823"/>
      <c r="I5419" s="823"/>
      <c r="J5419" s="823"/>
      <c r="K5419" s="823"/>
      <c r="L5419" s="823"/>
    </row>
    <row r="5420" spans="2:12" s="801" customFormat="1">
      <c r="B5420" s="823"/>
      <c r="C5420" s="823"/>
      <c r="D5420" s="823"/>
      <c r="E5420" s="823"/>
      <c r="F5420" s="823"/>
      <c r="G5420" s="823"/>
      <c r="H5420" s="823"/>
      <c r="I5420" s="823"/>
      <c r="J5420" s="823"/>
      <c r="K5420" s="823"/>
      <c r="L5420" s="823"/>
    </row>
    <row r="5421" spans="2:12" s="801" customFormat="1">
      <c r="B5421" s="823"/>
      <c r="C5421" s="823"/>
      <c r="D5421" s="823"/>
      <c r="E5421" s="823"/>
      <c r="F5421" s="823"/>
      <c r="G5421" s="823"/>
      <c r="H5421" s="823"/>
      <c r="I5421" s="823"/>
      <c r="J5421" s="823"/>
      <c r="K5421" s="823"/>
      <c r="L5421" s="823"/>
    </row>
    <row r="5422" spans="2:12" s="801" customFormat="1">
      <c r="B5422" s="823"/>
      <c r="C5422" s="823"/>
      <c r="D5422" s="823"/>
      <c r="E5422" s="823"/>
      <c r="F5422" s="823"/>
      <c r="G5422" s="823"/>
      <c r="H5422" s="823"/>
      <c r="I5422" s="823"/>
      <c r="J5422" s="823"/>
      <c r="K5422" s="823"/>
      <c r="L5422" s="823"/>
    </row>
    <row r="5423" spans="2:12" s="801" customFormat="1">
      <c r="B5423" s="823"/>
      <c r="C5423" s="823"/>
      <c r="D5423" s="823"/>
      <c r="E5423" s="823"/>
      <c r="F5423" s="823"/>
      <c r="G5423" s="823"/>
      <c r="H5423" s="823"/>
      <c r="I5423" s="823"/>
      <c r="J5423" s="823"/>
      <c r="K5423" s="823"/>
      <c r="L5423" s="823"/>
    </row>
    <row r="5424" spans="2:12" s="801" customFormat="1">
      <c r="B5424" s="823"/>
      <c r="C5424" s="823"/>
      <c r="D5424" s="823"/>
      <c r="E5424" s="823"/>
      <c r="F5424" s="823"/>
      <c r="G5424" s="823"/>
      <c r="H5424" s="823"/>
      <c r="I5424" s="823"/>
      <c r="J5424" s="823"/>
      <c r="K5424" s="823"/>
      <c r="L5424" s="823"/>
    </row>
    <row r="5425" spans="2:12" s="801" customFormat="1">
      <c r="B5425" s="823"/>
      <c r="C5425" s="823"/>
      <c r="D5425" s="823"/>
      <c r="E5425" s="823"/>
      <c r="F5425" s="823"/>
      <c r="G5425" s="823"/>
      <c r="H5425" s="823"/>
      <c r="I5425" s="823"/>
      <c r="J5425" s="823"/>
      <c r="K5425" s="823"/>
      <c r="L5425" s="823"/>
    </row>
    <row r="5426" spans="2:12" s="801" customFormat="1">
      <c r="B5426" s="823"/>
      <c r="C5426" s="823"/>
      <c r="D5426" s="823"/>
      <c r="E5426" s="823"/>
      <c r="F5426" s="823"/>
      <c r="G5426" s="823"/>
      <c r="H5426" s="823"/>
      <c r="I5426" s="823"/>
      <c r="J5426" s="823"/>
      <c r="K5426" s="823"/>
      <c r="L5426" s="823"/>
    </row>
    <row r="5427" spans="2:12" s="801" customFormat="1">
      <c r="B5427" s="823"/>
      <c r="C5427" s="823"/>
      <c r="D5427" s="823"/>
      <c r="E5427" s="823"/>
      <c r="F5427" s="823"/>
      <c r="G5427" s="823"/>
      <c r="H5427" s="823"/>
      <c r="I5427" s="823"/>
      <c r="J5427" s="823"/>
      <c r="K5427" s="823"/>
      <c r="L5427" s="823"/>
    </row>
    <row r="5428" spans="2:12" s="801" customFormat="1">
      <c r="B5428" s="823"/>
      <c r="C5428" s="823"/>
      <c r="D5428" s="823"/>
      <c r="E5428" s="823"/>
      <c r="F5428" s="823"/>
      <c r="G5428" s="823"/>
      <c r="H5428" s="823"/>
      <c r="I5428" s="823"/>
      <c r="J5428" s="823"/>
      <c r="K5428" s="823"/>
      <c r="L5428" s="823"/>
    </row>
    <row r="5429" spans="2:12" s="801" customFormat="1">
      <c r="B5429" s="823"/>
      <c r="C5429" s="823"/>
      <c r="D5429" s="823"/>
      <c r="E5429" s="823"/>
      <c r="F5429" s="823"/>
      <c r="G5429" s="823"/>
      <c r="H5429" s="823"/>
      <c r="I5429" s="823"/>
      <c r="J5429" s="823"/>
      <c r="K5429" s="823"/>
      <c r="L5429" s="823"/>
    </row>
    <row r="5430" spans="2:12" s="801" customFormat="1">
      <c r="B5430" s="823"/>
      <c r="C5430" s="823"/>
      <c r="D5430" s="823"/>
      <c r="E5430" s="823"/>
      <c r="F5430" s="823"/>
      <c r="G5430" s="823"/>
      <c r="H5430" s="823"/>
      <c r="I5430" s="823"/>
      <c r="J5430" s="823"/>
      <c r="K5430" s="823"/>
      <c r="L5430" s="823"/>
    </row>
    <row r="5431" spans="2:12" s="801" customFormat="1">
      <c r="B5431" s="823"/>
      <c r="C5431" s="823"/>
      <c r="D5431" s="823"/>
      <c r="E5431" s="823"/>
      <c r="F5431" s="823"/>
      <c r="G5431" s="823"/>
      <c r="H5431" s="823"/>
      <c r="I5431" s="823"/>
      <c r="J5431" s="823"/>
      <c r="K5431" s="823"/>
      <c r="L5431" s="823"/>
    </row>
    <row r="5432" spans="2:12" s="801" customFormat="1">
      <c r="B5432" s="823"/>
      <c r="C5432" s="823"/>
      <c r="D5432" s="823"/>
      <c r="E5432" s="823"/>
      <c r="F5432" s="823"/>
      <c r="G5432" s="823"/>
      <c r="H5432" s="823"/>
      <c r="I5432" s="823"/>
      <c r="J5432" s="823"/>
      <c r="K5432" s="823"/>
      <c r="L5432" s="823"/>
    </row>
    <row r="5433" spans="2:12" s="801" customFormat="1">
      <c r="B5433" s="823"/>
      <c r="C5433" s="823"/>
      <c r="D5433" s="823"/>
      <c r="E5433" s="823"/>
      <c r="F5433" s="823"/>
      <c r="G5433" s="823"/>
      <c r="H5433" s="823"/>
      <c r="I5433" s="823"/>
      <c r="J5433" s="823"/>
      <c r="K5433" s="823"/>
      <c r="L5433" s="823"/>
    </row>
    <row r="5434" spans="2:12" s="801" customFormat="1">
      <c r="B5434" s="823"/>
      <c r="C5434" s="823"/>
      <c r="D5434" s="823"/>
      <c r="E5434" s="823"/>
      <c r="F5434" s="823"/>
      <c r="G5434" s="823"/>
      <c r="H5434" s="823"/>
      <c r="I5434" s="823"/>
      <c r="J5434" s="823"/>
      <c r="K5434" s="823"/>
      <c r="L5434" s="823"/>
    </row>
    <row r="5435" spans="2:12" s="801" customFormat="1">
      <c r="B5435" s="823"/>
      <c r="C5435" s="823"/>
      <c r="D5435" s="823"/>
      <c r="E5435" s="823"/>
      <c r="F5435" s="823"/>
      <c r="G5435" s="823"/>
      <c r="H5435" s="823"/>
      <c r="I5435" s="823"/>
      <c r="J5435" s="823"/>
      <c r="K5435" s="823"/>
      <c r="L5435" s="823"/>
    </row>
    <row r="5436" spans="2:12" s="801" customFormat="1">
      <c r="B5436" s="823"/>
      <c r="C5436" s="823"/>
      <c r="D5436" s="823"/>
      <c r="E5436" s="823"/>
      <c r="F5436" s="823"/>
      <c r="G5436" s="823"/>
      <c r="H5436" s="823"/>
      <c r="I5436" s="823"/>
      <c r="J5436" s="823"/>
      <c r="K5436" s="823"/>
      <c r="L5436" s="823"/>
    </row>
    <row r="5437" spans="2:12" s="801" customFormat="1">
      <c r="B5437" s="823"/>
      <c r="C5437" s="823"/>
      <c r="D5437" s="823"/>
      <c r="E5437" s="823"/>
      <c r="F5437" s="823"/>
      <c r="G5437" s="823"/>
      <c r="H5437" s="823"/>
      <c r="I5437" s="823"/>
      <c r="J5437" s="823"/>
      <c r="K5437" s="823"/>
      <c r="L5437" s="823"/>
    </row>
    <row r="5438" spans="2:12" s="801" customFormat="1">
      <c r="B5438" s="823"/>
      <c r="C5438" s="823"/>
      <c r="D5438" s="823"/>
      <c r="E5438" s="823"/>
      <c r="F5438" s="823"/>
      <c r="G5438" s="823"/>
      <c r="H5438" s="823"/>
      <c r="I5438" s="823"/>
      <c r="J5438" s="823"/>
      <c r="K5438" s="823"/>
      <c r="L5438" s="823"/>
    </row>
    <row r="5439" spans="2:12" s="801" customFormat="1">
      <c r="B5439" s="823"/>
      <c r="C5439" s="823"/>
      <c r="D5439" s="823"/>
      <c r="E5439" s="823"/>
      <c r="F5439" s="823"/>
      <c r="G5439" s="823"/>
      <c r="H5439" s="823"/>
      <c r="I5439" s="823"/>
      <c r="J5439" s="823"/>
      <c r="K5439" s="823"/>
      <c r="L5439" s="823"/>
    </row>
    <row r="5440" spans="2:12" s="801" customFormat="1">
      <c r="B5440" s="823"/>
      <c r="C5440" s="823"/>
      <c r="D5440" s="823"/>
      <c r="E5440" s="823"/>
      <c r="F5440" s="823"/>
      <c r="G5440" s="823"/>
      <c r="H5440" s="823"/>
      <c r="I5440" s="823"/>
      <c r="J5440" s="823"/>
      <c r="K5440" s="823"/>
      <c r="L5440" s="823"/>
    </row>
    <row r="5441" spans="2:12" s="801" customFormat="1">
      <c r="B5441" s="823"/>
      <c r="C5441" s="823"/>
      <c r="D5441" s="823"/>
      <c r="E5441" s="823"/>
      <c r="F5441" s="823"/>
      <c r="G5441" s="823"/>
      <c r="H5441" s="823"/>
      <c r="I5441" s="823"/>
      <c r="J5441" s="823"/>
      <c r="K5441" s="823"/>
      <c r="L5441" s="823"/>
    </row>
    <row r="5442" spans="2:12" s="801" customFormat="1">
      <c r="B5442" s="823"/>
      <c r="C5442" s="823"/>
      <c r="D5442" s="823"/>
      <c r="E5442" s="823"/>
      <c r="F5442" s="823"/>
      <c r="G5442" s="823"/>
      <c r="H5442" s="823"/>
      <c r="I5442" s="823"/>
      <c r="J5442" s="823"/>
      <c r="K5442" s="823"/>
      <c r="L5442" s="823"/>
    </row>
    <row r="5443" spans="2:12" s="801" customFormat="1">
      <c r="B5443" s="823"/>
      <c r="C5443" s="823"/>
      <c r="D5443" s="823"/>
      <c r="E5443" s="823"/>
      <c r="F5443" s="823"/>
      <c r="G5443" s="823"/>
      <c r="H5443" s="823"/>
      <c r="I5443" s="823"/>
      <c r="J5443" s="823"/>
      <c r="K5443" s="823"/>
      <c r="L5443" s="823"/>
    </row>
    <row r="5444" spans="2:12" s="801" customFormat="1">
      <c r="B5444" s="823"/>
      <c r="C5444" s="823"/>
      <c r="D5444" s="823"/>
      <c r="E5444" s="823"/>
      <c r="F5444" s="823"/>
      <c r="G5444" s="823"/>
      <c r="H5444" s="823"/>
      <c r="I5444" s="823"/>
      <c r="J5444" s="823"/>
      <c r="K5444" s="823"/>
      <c r="L5444" s="823"/>
    </row>
    <row r="5445" spans="2:12" s="801" customFormat="1">
      <c r="B5445" s="823"/>
      <c r="C5445" s="823"/>
      <c r="D5445" s="823"/>
      <c r="E5445" s="823"/>
      <c r="F5445" s="823"/>
      <c r="G5445" s="823"/>
      <c r="H5445" s="823"/>
      <c r="I5445" s="823"/>
      <c r="J5445" s="823"/>
      <c r="K5445" s="823"/>
      <c r="L5445" s="823"/>
    </row>
    <row r="5446" spans="2:12" s="801" customFormat="1">
      <c r="B5446" s="823"/>
      <c r="C5446" s="823"/>
      <c r="D5446" s="823"/>
      <c r="E5446" s="823"/>
      <c r="F5446" s="823"/>
      <c r="G5446" s="823"/>
      <c r="H5446" s="823"/>
      <c r="I5446" s="823"/>
      <c r="J5446" s="823"/>
      <c r="K5446" s="823"/>
      <c r="L5446" s="823"/>
    </row>
    <row r="5447" spans="2:12" s="801" customFormat="1">
      <c r="B5447" s="823"/>
      <c r="C5447" s="823"/>
      <c r="D5447" s="823"/>
      <c r="E5447" s="823"/>
      <c r="F5447" s="823"/>
      <c r="G5447" s="823"/>
      <c r="H5447" s="823"/>
      <c r="I5447" s="823"/>
      <c r="J5447" s="823"/>
      <c r="K5447" s="823"/>
      <c r="L5447" s="823"/>
    </row>
    <row r="5448" spans="2:12" s="801" customFormat="1">
      <c r="B5448" s="823"/>
      <c r="C5448" s="823"/>
      <c r="D5448" s="823"/>
      <c r="E5448" s="823"/>
      <c r="F5448" s="823"/>
      <c r="G5448" s="823"/>
      <c r="H5448" s="823"/>
      <c r="I5448" s="823"/>
      <c r="J5448" s="823"/>
      <c r="K5448" s="823"/>
      <c r="L5448" s="823"/>
    </row>
    <row r="5449" spans="2:12" s="801" customFormat="1">
      <c r="B5449" s="823"/>
      <c r="C5449" s="823"/>
      <c r="D5449" s="823"/>
      <c r="E5449" s="823"/>
      <c r="F5449" s="823"/>
      <c r="G5449" s="823"/>
      <c r="H5449" s="823"/>
      <c r="I5449" s="823"/>
      <c r="J5449" s="823"/>
      <c r="K5449" s="823"/>
      <c r="L5449" s="823"/>
    </row>
    <row r="5450" spans="2:12" s="801" customFormat="1">
      <c r="B5450" s="823"/>
      <c r="C5450" s="823"/>
      <c r="D5450" s="823"/>
      <c r="E5450" s="823"/>
      <c r="F5450" s="823"/>
      <c r="G5450" s="823"/>
      <c r="H5450" s="823"/>
      <c r="I5450" s="823"/>
      <c r="J5450" s="823"/>
      <c r="K5450" s="823"/>
      <c r="L5450" s="823"/>
    </row>
    <row r="5451" spans="2:12" s="801" customFormat="1">
      <c r="B5451" s="823"/>
      <c r="C5451" s="823"/>
      <c r="D5451" s="823"/>
      <c r="E5451" s="823"/>
      <c r="F5451" s="823"/>
      <c r="G5451" s="823"/>
      <c r="H5451" s="823"/>
      <c r="I5451" s="823"/>
      <c r="J5451" s="823"/>
      <c r="K5451" s="823"/>
      <c r="L5451" s="823"/>
    </row>
    <row r="5452" spans="2:12" s="801" customFormat="1">
      <c r="B5452" s="823"/>
      <c r="C5452" s="823"/>
      <c r="D5452" s="823"/>
      <c r="E5452" s="823"/>
      <c r="F5452" s="823"/>
      <c r="G5452" s="823"/>
      <c r="H5452" s="823"/>
      <c r="I5452" s="823"/>
      <c r="J5452" s="823"/>
      <c r="K5452" s="823"/>
      <c r="L5452" s="823"/>
    </row>
    <row r="5453" spans="2:12" s="801" customFormat="1">
      <c r="B5453" s="823"/>
      <c r="C5453" s="823"/>
      <c r="D5453" s="823"/>
      <c r="E5453" s="823"/>
      <c r="F5453" s="823"/>
      <c r="G5453" s="823"/>
      <c r="H5453" s="823"/>
      <c r="I5453" s="823"/>
      <c r="J5453" s="823"/>
      <c r="K5453" s="823"/>
      <c r="L5453" s="823"/>
    </row>
    <row r="5454" spans="2:12" s="801" customFormat="1">
      <c r="B5454" s="823"/>
      <c r="C5454" s="823"/>
      <c r="D5454" s="823"/>
      <c r="E5454" s="823"/>
      <c r="F5454" s="823"/>
      <c r="G5454" s="823"/>
      <c r="H5454" s="823"/>
      <c r="I5454" s="823"/>
      <c r="J5454" s="823"/>
      <c r="K5454" s="823"/>
      <c r="L5454" s="823"/>
    </row>
    <row r="5455" spans="2:12" s="801" customFormat="1">
      <c r="B5455" s="823"/>
      <c r="C5455" s="823"/>
      <c r="D5455" s="823"/>
      <c r="E5455" s="823"/>
      <c r="F5455" s="823"/>
      <c r="G5455" s="823"/>
      <c r="H5455" s="823"/>
      <c r="I5455" s="823"/>
      <c r="J5455" s="823"/>
      <c r="K5455" s="823"/>
      <c r="L5455" s="823"/>
    </row>
    <row r="5456" spans="2:12" s="801" customFormat="1">
      <c r="B5456" s="823"/>
      <c r="C5456" s="823"/>
      <c r="D5456" s="823"/>
      <c r="E5456" s="823"/>
      <c r="F5456" s="823"/>
      <c r="G5456" s="823"/>
      <c r="H5456" s="823"/>
      <c r="I5456" s="823"/>
      <c r="J5456" s="823"/>
      <c r="K5456" s="823"/>
      <c r="L5456" s="823"/>
    </row>
    <row r="5457" spans="2:12" s="801" customFormat="1">
      <c r="B5457" s="823"/>
      <c r="C5457" s="823"/>
      <c r="D5457" s="823"/>
      <c r="E5457" s="823"/>
      <c r="F5457" s="823"/>
      <c r="G5457" s="823"/>
      <c r="H5457" s="823"/>
      <c r="I5457" s="823"/>
      <c r="J5457" s="823"/>
      <c r="K5457" s="823"/>
      <c r="L5457" s="823"/>
    </row>
    <row r="5458" spans="2:12" s="801" customFormat="1">
      <c r="B5458" s="823"/>
      <c r="C5458" s="823"/>
      <c r="D5458" s="823"/>
      <c r="E5458" s="823"/>
      <c r="F5458" s="823"/>
      <c r="G5458" s="823"/>
      <c r="H5458" s="823"/>
      <c r="I5458" s="823"/>
      <c r="J5458" s="823"/>
      <c r="K5458" s="823"/>
      <c r="L5458" s="823"/>
    </row>
    <row r="5459" spans="2:12" s="801" customFormat="1">
      <c r="B5459" s="823"/>
      <c r="C5459" s="823"/>
      <c r="D5459" s="823"/>
      <c r="E5459" s="823"/>
      <c r="F5459" s="823"/>
      <c r="G5459" s="823"/>
      <c r="H5459" s="823"/>
      <c r="I5459" s="823"/>
      <c r="J5459" s="823"/>
      <c r="K5459" s="823"/>
      <c r="L5459" s="823"/>
    </row>
    <row r="5460" spans="2:12" s="801" customFormat="1">
      <c r="B5460" s="823"/>
      <c r="C5460" s="823"/>
      <c r="D5460" s="823"/>
      <c r="E5460" s="823"/>
      <c r="F5460" s="823"/>
      <c r="G5460" s="823"/>
      <c r="H5460" s="823"/>
      <c r="I5460" s="823"/>
      <c r="J5460" s="823"/>
      <c r="K5460" s="823"/>
      <c r="L5460" s="823"/>
    </row>
    <row r="5461" spans="2:12" s="801" customFormat="1">
      <c r="B5461" s="823"/>
      <c r="C5461" s="823"/>
      <c r="D5461" s="823"/>
      <c r="E5461" s="823"/>
      <c r="F5461" s="823"/>
      <c r="G5461" s="823"/>
      <c r="H5461" s="823"/>
      <c r="I5461" s="823"/>
      <c r="J5461" s="823"/>
      <c r="K5461" s="823"/>
      <c r="L5461" s="823"/>
    </row>
    <row r="5462" spans="2:12" s="801" customFormat="1">
      <c r="B5462" s="823"/>
      <c r="C5462" s="823"/>
      <c r="D5462" s="823"/>
      <c r="E5462" s="823"/>
      <c r="F5462" s="823"/>
      <c r="G5462" s="823"/>
      <c r="H5462" s="823"/>
      <c r="I5462" s="823"/>
      <c r="J5462" s="823"/>
      <c r="K5462" s="823"/>
      <c r="L5462" s="823"/>
    </row>
    <row r="5463" spans="2:12" s="801" customFormat="1">
      <c r="B5463" s="823"/>
      <c r="C5463" s="823"/>
      <c r="D5463" s="823"/>
      <c r="E5463" s="823"/>
      <c r="F5463" s="823"/>
      <c r="G5463" s="823"/>
      <c r="H5463" s="823"/>
      <c r="I5463" s="823"/>
      <c r="J5463" s="823"/>
      <c r="K5463" s="823"/>
      <c r="L5463" s="823"/>
    </row>
    <row r="5464" spans="2:12" s="801" customFormat="1">
      <c r="B5464" s="823"/>
      <c r="C5464" s="823"/>
      <c r="D5464" s="823"/>
      <c r="E5464" s="823"/>
      <c r="F5464" s="823"/>
      <c r="G5464" s="823"/>
      <c r="H5464" s="823"/>
      <c r="I5464" s="823"/>
      <c r="J5464" s="823"/>
      <c r="K5464" s="823"/>
      <c r="L5464" s="823"/>
    </row>
    <row r="5465" spans="2:12" s="801" customFormat="1">
      <c r="B5465" s="823"/>
      <c r="C5465" s="823"/>
      <c r="D5465" s="823"/>
      <c r="E5465" s="823"/>
      <c r="F5465" s="823"/>
      <c r="G5465" s="823"/>
      <c r="H5465" s="823"/>
      <c r="I5465" s="823"/>
      <c r="J5465" s="823"/>
      <c r="K5465" s="823"/>
      <c r="L5465" s="823"/>
    </row>
    <row r="5466" spans="2:12" s="801" customFormat="1">
      <c r="B5466" s="823"/>
      <c r="C5466" s="823"/>
      <c r="D5466" s="823"/>
      <c r="E5466" s="823"/>
      <c r="F5466" s="823"/>
      <c r="G5466" s="823"/>
      <c r="H5466" s="823"/>
      <c r="I5466" s="823"/>
      <c r="J5466" s="823"/>
      <c r="K5466" s="823"/>
      <c r="L5466" s="823"/>
    </row>
    <row r="5467" spans="2:12" s="801" customFormat="1">
      <c r="B5467" s="823"/>
      <c r="C5467" s="823"/>
      <c r="D5467" s="823"/>
      <c r="E5467" s="823"/>
      <c r="F5467" s="823"/>
      <c r="G5467" s="823"/>
      <c r="H5467" s="823"/>
      <c r="I5467" s="823"/>
      <c r="J5467" s="823"/>
      <c r="K5467" s="823"/>
      <c r="L5467" s="823"/>
    </row>
    <row r="5468" spans="2:12" s="801" customFormat="1">
      <c r="B5468" s="823"/>
      <c r="C5468" s="823"/>
      <c r="D5468" s="823"/>
      <c r="E5468" s="823"/>
      <c r="F5468" s="823"/>
      <c r="G5468" s="823"/>
      <c r="H5468" s="823"/>
      <c r="I5468" s="823"/>
      <c r="J5468" s="823"/>
      <c r="K5468" s="823"/>
      <c r="L5468" s="823"/>
    </row>
    <row r="5469" spans="2:12" s="801" customFormat="1">
      <c r="B5469" s="823"/>
      <c r="C5469" s="823"/>
      <c r="D5469" s="823"/>
      <c r="E5469" s="823"/>
      <c r="F5469" s="823"/>
      <c r="G5469" s="823"/>
      <c r="H5469" s="823"/>
      <c r="I5469" s="823"/>
      <c r="J5469" s="823"/>
      <c r="K5469" s="823"/>
      <c r="L5469" s="823"/>
    </row>
    <row r="5470" spans="2:12" s="801" customFormat="1">
      <c r="B5470" s="823"/>
      <c r="C5470" s="823"/>
      <c r="D5470" s="823"/>
      <c r="E5470" s="823"/>
      <c r="F5470" s="823"/>
      <c r="G5470" s="823"/>
      <c r="H5470" s="823"/>
      <c r="I5470" s="823"/>
      <c r="J5470" s="823"/>
      <c r="K5470" s="823"/>
      <c r="L5470" s="823"/>
    </row>
    <row r="5471" spans="2:12" s="801" customFormat="1">
      <c r="B5471" s="823"/>
      <c r="C5471" s="823"/>
      <c r="D5471" s="823"/>
      <c r="E5471" s="823"/>
      <c r="F5471" s="823"/>
      <c r="G5471" s="823"/>
      <c r="H5471" s="823"/>
      <c r="I5471" s="823"/>
      <c r="J5471" s="823"/>
      <c r="K5471" s="823"/>
      <c r="L5471" s="823"/>
    </row>
    <row r="5472" spans="2:12" s="801" customFormat="1">
      <c r="B5472" s="823"/>
      <c r="C5472" s="823"/>
      <c r="D5472" s="823"/>
      <c r="E5472" s="823"/>
      <c r="F5472" s="823"/>
      <c r="G5472" s="823"/>
      <c r="H5472" s="823"/>
      <c r="I5472" s="823"/>
      <c r="J5472" s="823"/>
      <c r="K5472" s="823"/>
      <c r="L5472" s="823"/>
    </row>
    <row r="5473" spans="2:12" s="801" customFormat="1">
      <c r="B5473" s="823"/>
      <c r="C5473" s="823"/>
      <c r="D5473" s="823"/>
      <c r="E5473" s="823"/>
      <c r="F5473" s="823"/>
      <c r="G5473" s="823"/>
      <c r="H5473" s="823"/>
      <c r="I5473" s="823"/>
      <c r="J5473" s="823"/>
      <c r="K5473" s="823"/>
      <c r="L5473" s="823"/>
    </row>
    <row r="5474" spans="2:12" s="801" customFormat="1">
      <c r="B5474" s="823"/>
      <c r="C5474" s="823"/>
      <c r="D5474" s="823"/>
      <c r="E5474" s="823"/>
      <c r="F5474" s="823"/>
      <c r="G5474" s="823"/>
      <c r="H5474" s="823"/>
      <c r="I5474" s="823"/>
      <c r="J5474" s="823"/>
      <c r="K5474" s="823"/>
      <c r="L5474" s="823"/>
    </row>
    <row r="5475" spans="2:12" s="801" customFormat="1">
      <c r="B5475" s="823"/>
      <c r="C5475" s="823"/>
      <c r="D5475" s="823"/>
      <c r="E5475" s="823"/>
      <c r="F5475" s="823"/>
      <c r="G5475" s="823"/>
      <c r="H5475" s="823"/>
      <c r="I5475" s="823"/>
      <c r="J5475" s="823"/>
      <c r="K5475" s="823"/>
      <c r="L5475" s="823"/>
    </row>
    <row r="5476" spans="2:12" s="801" customFormat="1">
      <c r="B5476" s="823"/>
      <c r="C5476" s="823"/>
      <c r="D5476" s="823"/>
      <c r="E5476" s="823"/>
      <c r="F5476" s="823"/>
      <c r="G5476" s="823"/>
      <c r="H5476" s="823"/>
      <c r="I5476" s="823"/>
      <c r="J5476" s="823"/>
      <c r="K5476" s="823"/>
      <c r="L5476" s="823"/>
    </row>
    <row r="5477" spans="2:12" s="801" customFormat="1">
      <c r="B5477" s="823"/>
      <c r="C5477" s="823"/>
      <c r="D5477" s="823"/>
      <c r="E5477" s="823"/>
      <c r="F5477" s="823"/>
      <c r="G5477" s="823"/>
      <c r="H5477" s="823"/>
      <c r="I5477" s="823"/>
      <c r="J5477" s="823"/>
      <c r="K5477" s="823"/>
      <c r="L5477" s="823"/>
    </row>
    <row r="5478" spans="2:12" s="801" customFormat="1">
      <c r="B5478" s="823"/>
      <c r="C5478" s="823"/>
      <c r="D5478" s="823"/>
      <c r="E5478" s="823"/>
      <c r="F5478" s="823"/>
      <c r="G5478" s="823"/>
      <c r="H5478" s="823"/>
      <c r="I5478" s="823"/>
      <c r="J5478" s="823"/>
      <c r="K5478" s="823"/>
      <c r="L5478" s="823"/>
    </row>
    <row r="5479" spans="2:12" s="801" customFormat="1">
      <c r="B5479" s="823"/>
      <c r="C5479" s="823"/>
      <c r="D5479" s="823"/>
      <c r="E5479" s="823"/>
      <c r="F5479" s="823"/>
      <c r="G5479" s="823"/>
      <c r="H5479" s="823"/>
      <c r="I5479" s="823"/>
      <c r="J5479" s="823"/>
      <c r="K5479" s="823"/>
      <c r="L5479" s="823"/>
    </row>
    <row r="5480" spans="2:12" s="801" customFormat="1">
      <c r="B5480" s="823"/>
      <c r="C5480" s="823"/>
      <c r="D5480" s="823"/>
      <c r="E5480" s="823"/>
      <c r="F5480" s="823"/>
      <c r="G5480" s="823"/>
      <c r="H5480" s="823"/>
      <c r="I5480" s="823"/>
      <c r="J5480" s="823"/>
      <c r="K5480" s="823"/>
      <c r="L5480" s="823"/>
    </row>
    <row r="5481" spans="2:12" s="801" customFormat="1">
      <c r="B5481" s="823"/>
      <c r="C5481" s="823"/>
      <c r="D5481" s="823"/>
      <c r="E5481" s="823"/>
      <c r="F5481" s="823"/>
      <c r="G5481" s="823"/>
      <c r="H5481" s="823"/>
      <c r="I5481" s="823"/>
      <c r="J5481" s="823"/>
      <c r="K5481" s="823"/>
      <c r="L5481" s="823"/>
    </row>
    <row r="5482" spans="2:12" s="801" customFormat="1">
      <c r="B5482" s="823"/>
      <c r="C5482" s="823"/>
      <c r="D5482" s="823"/>
      <c r="E5482" s="823"/>
      <c r="F5482" s="823"/>
      <c r="G5482" s="823"/>
      <c r="H5482" s="823"/>
      <c r="I5482" s="823"/>
      <c r="J5482" s="823"/>
      <c r="K5482" s="823"/>
      <c r="L5482" s="823"/>
    </row>
    <row r="5483" spans="2:12" s="801" customFormat="1">
      <c r="B5483" s="823"/>
      <c r="C5483" s="823"/>
      <c r="D5483" s="823"/>
      <c r="E5483" s="823"/>
      <c r="F5483" s="823"/>
      <c r="G5483" s="823"/>
      <c r="H5483" s="823"/>
      <c r="I5483" s="823"/>
      <c r="J5483" s="823"/>
      <c r="K5483" s="823"/>
      <c r="L5483" s="823"/>
    </row>
    <row r="5484" spans="2:12" s="801" customFormat="1">
      <c r="B5484" s="823"/>
      <c r="C5484" s="823"/>
      <c r="D5484" s="823"/>
      <c r="E5484" s="823"/>
      <c r="F5484" s="823"/>
      <c r="G5484" s="823"/>
      <c r="H5484" s="823"/>
      <c r="I5484" s="823"/>
      <c r="J5484" s="823"/>
      <c r="K5484" s="823"/>
      <c r="L5484" s="823"/>
    </row>
    <row r="5485" spans="2:12" s="801" customFormat="1">
      <c r="B5485" s="823"/>
      <c r="C5485" s="823"/>
      <c r="D5485" s="823"/>
      <c r="E5485" s="823"/>
      <c r="F5485" s="823"/>
      <c r="G5485" s="823"/>
      <c r="H5485" s="823"/>
      <c r="I5485" s="823"/>
      <c r="J5485" s="823"/>
      <c r="K5485" s="823"/>
      <c r="L5485" s="823"/>
    </row>
    <row r="5486" spans="2:12" s="801" customFormat="1">
      <c r="B5486" s="823"/>
      <c r="C5486" s="823"/>
      <c r="D5486" s="823"/>
      <c r="E5486" s="823"/>
      <c r="F5486" s="823"/>
      <c r="G5486" s="823"/>
      <c r="H5486" s="823"/>
      <c r="I5486" s="823"/>
      <c r="J5486" s="823"/>
      <c r="K5486" s="823"/>
      <c r="L5486" s="823"/>
    </row>
    <row r="5487" spans="2:12" s="801" customFormat="1">
      <c r="B5487" s="823"/>
      <c r="C5487" s="823"/>
      <c r="D5487" s="823"/>
      <c r="E5487" s="823"/>
      <c r="F5487" s="823"/>
      <c r="G5487" s="823"/>
      <c r="H5487" s="823"/>
      <c r="I5487" s="823"/>
      <c r="J5487" s="823"/>
      <c r="K5487" s="823"/>
      <c r="L5487" s="823"/>
    </row>
    <row r="5488" spans="2:12" s="801" customFormat="1">
      <c r="B5488" s="823"/>
      <c r="C5488" s="823"/>
      <c r="D5488" s="823"/>
      <c r="E5488" s="823"/>
      <c r="F5488" s="823"/>
      <c r="G5488" s="823"/>
      <c r="H5488" s="823"/>
      <c r="I5488" s="823"/>
      <c r="J5488" s="823"/>
      <c r="K5488" s="823"/>
      <c r="L5488" s="823"/>
    </row>
    <row r="5489" spans="2:12" s="801" customFormat="1">
      <c r="B5489" s="823"/>
      <c r="C5489" s="823"/>
      <c r="D5489" s="823"/>
      <c r="E5489" s="823"/>
      <c r="F5489" s="823"/>
      <c r="G5489" s="823"/>
      <c r="H5489" s="823"/>
      <c r="I5489" s="823"/>
      <c r="J5489" s="823"/>
      <c r="K5489" s="823"/>
      <c r="L5489" s="823"/>
    </row>
    <row r="5490" spans="2:12" s="801" customFormat="1">
      <c r="B5490" s="823"/>
      <c r="C5490" s="823"/>
      <c r="D5490" s="823"/>
      <c r="E5490" s="823"/>
      <c r="F5490" s="823"/>
      <c r="G5490" s="823"/>
      <c r="H5490" s="823"/>
      <c r="I5490" s="823"/>
      <c r="J5490" s="823"/>
      <c r="K5490" s="823"/>
      <c r="L5490" s="823"/>
    </row>
    <row r="5491" spans="2:12" s="801" customFormat="1">
      <c r="B5491" s="823"/>
      <c r="C5491" s="823"/>
      <c r="D5491" s="823"/>
      <c r="E5491" s="823"/>
      <c r="F5491" s="823"/>
      <c r="G5491" s="823"/>
      <c r="H5491" s="823"/>
      <c r="I5491" s="823"/>
      <c r="J5491" s="823"/>
      <c r="K5491" s="823"/>
      <c r="L5491" s="823"/>
    </row>
    <row r="5492" spans="2:12" s="801" customFormat="1">
      <c r="B5492" s="823"/>
      <c r="C5492" s="823"/>
      <c r="D5492" s="823"/>
      <c r="E5492" s="823"/>
      <c r="F5492" s="823"/>
      <c r="G5492" s="823"/>
      <c r="H5492" s="823"/>
      <c r="I5492" s="823"/>
      <c r="J5492" s="823"/>
      <c r="K5492" s="823"/>
      <c r="L5492" s="823"/>
    </row>
    <row r="5493" spans="2:12" s="801" customFormat="1">
      <c r="B5493" s="823"/>
      <c r="C5493" s="823"/>
      <c r="D5493" s="823"/>
      <c r="E5493" s="823"/>
      <c r="F5493" s="823"/>
      <c r="G5493" s="823"/>
      <c r="H5493" s="823"/>
      <c r="I5493" s="823"/>
      <c r="J5493" s="823"/>
      <c r="K5493" s="823"/>
      <c r="L5493" s="823"/>
    </row>
    <row r="5494" spans="2:12" s="801" customFormat="1">
      <c r="B5494" s="823"/>
      <c r="C5494" s="823"/>
      <c r="D5494" s="823"/>
      <c r="E5494" s="823"/>
      <c r="F5494" s="823"/>
      <c r="G5494" s="823"/>
      <c r="H5494" s="823"/>
      <c r="I5494" s="823"/>
      <c r="J5494" s="823"/>
      <c r="K5494" s="823"/>
      <c r="L5494" s="823"/>
    </row>
    <row r="5495" spans="2:12" s="801" customFormat="1">
      <c r="B5495" s="823"/>
      <c r="C5495" s="823"/>
      <c r="D5495" s="823"/>
      <c r="E5495" s="823"/>
      <c r="F5495" s="823"/>
      <c r="G5495" s="823"/>
      <c r="H5495" s="823"/>
      <c r="I5495" s="823"/>
      <c r="J5495" s="823"/>
      <c r="K5495" s="823"/>
      <c r="L5495" s="823"/>
    </row>
    <row r="5496" spans="2:12" s="801" customFormat="1">
      <c r="B5496" s="823"/>
      <c r="C5496" s="823"/>
      <c r="D5496" s="823"/>
      <c r="E5496" s="823"/>
      <c r="F5496" s="823"/>
      <c r="G5496" s="823"/>
      <c r="H5496" s="823"/>
      <c r="I5496" s="823"/>
      <c r="J5496" s="823"/>
      <c r="K5496" s="823"/>
      <c r="L5496" s="823"/>
    </row>
    <row r="5497" spans="2:12" s="801" customFormat="1">
      <c r="B5497" s="823"/>
      <c r="C5497" s="823"/>
      <c r="D5497" s="823"/>
      <c r="E5497" s="823"/>
      <c r="F5497" s="823"/>
      <c r="G5497" s="823"/>
      <c r="H5497" s="823"/>
      <c r="I5497" s="823"/>
      <c r="J5497" s="823"/>
      <c r="K5497" s="823"/>
      <c r="L5497" s="823"/>
    </row>
    <row r="5498" spans="2:12" s="801" customFormat="1">
      <c r="B5498" s="823"/>
      <c r="C5498" s="823"/>
      <c r="D5498" s="823"/>
      <c r="E5498" s="823"/>
      <c r="F5498" s="823"/>
      <c r="G5498" s="823"/>
      <c r="H5498" s="823"/>
      <c r="I5498" s="823"/>
      <c r="J5498" s="823"/>
      <c r="K5498" s="823"/>
      <c r="L5498" s="823"/>
    </row>
    <row r="5499" spans="2:12" s="801" customFormat="1">
      <c r="B5499" s="823"/>
      <c r="C5499" s="823"/>
      <c r="D5499" s="823"/>
      <c r="E5499" s="823"/>
      <c r="F5499" s="823"/>
      <c r="G5499" s="823"/>
      <c r="H5499" s="823"/>
      <c r="I5499" s="823"/>
      <c r="J5499" s="823"/>
      <c r="K5499" s="823"/>
      <c r="L5499" s="823"/>
    </row>
    <row r="5500" spans="2:12" s="801" customFormat="1">
      <c r="B5500" s="823"/>
      <c r="C5500" s="823"/>
      <c r="D5500" s="823"/>
      <c r="E5500" s="823"/>
      <c r="F5500" s="823"/>
      <c r="G5500" s="823"/>
      <c r="H5500" s="823"/>
      <c r="I5500" s="823"/>
      <c r="J5500" s="823"/>
      <c r="K5500" s="823"/>
      <c r="L5500" s="823"/>
    </row>
    <row r="5501" spans="2:12" s="801" customFormat="1">
      <c r="B5501" s="823"/>
      <c r="C5501" s="823"/>
      <c r="D5501" s="823"/>
      <c r="E5501" s="823"/>
      <c r="F5501" s="823"/>
      <c r="G5501" s="823"/>
      <c r="H5501" s="823"/>
      <c r="I5501" s="823"/>
      <c r="J5501" s="823"/>
      <c r="K5501" s="823"/>
      <c r="L5501" s="823"/>
    </row>
    <row r="5502" spans="2:12" s="801" customFormat="1">
      <c r="B5502" s="823"/>
      <c r="C5502" s="823"/>
      <c r="D5502" s="823"/>
      <c r="E5502" s="823"/>
      <c r="F5502" s="823"/>
      <c r="G5502" s="823"/>
      <c r="H5502" s="823"/>
      <c r="I5502" s="823"/>
      <c r="J5502" s="823"/>
      <c r="K5502" s="823"/>
      <c r="L5502" s="823"/>
    </row>
    <row r="5503" spans="2:12" s="801" customFormat="1">
      <c r="B5503" s="823"/>
      <c r="C5503" s="823"/>
      <c r="D5503" s="823"/>
      <c r="E5503" s="823"/>
      <c r="F5503" s="823"/>
      <c r="G5503" s="823"/>
      <c r="H5503" s="823"/>
      <c r="I5503" s="823"/>
      <c r="J5503" s="823"/>
      <c r="K5503" s="823"/>
      <c r="L5503" s="823"/>
    </row>
    <row r="5504" spans="2:12" s="801" customFormat="1">
      <c r="B5504" s="823"/>
      <c r="C5504" s="823"/>
      <c r="D5504" s="823"/>
      <c r="E5504" s="823"/>
      <c r="F5504" s="823"/>
      <c r="G5504" s="823"/>
      <c r="H5504" s="823"/>
      <c r="I5504" s="823"/>
      <c r="J5504" s="823"/>
      <c r="K5504" s="823"/>
      <c r="L5504" s="823"/>
    </row>
    <row r="5505" spans="2:12" s="801" customFormat="1">
      <c r="B5505" s="823"/>
      <c r="C5505" s="823"/>
      <c r="D5505" s="823"/>
      <c r="E5505" s="823"/>
      <c r="F5505" s="823"/>
      <c r="G5505" s="823"/>
      <c r="H5505" s="823"/>
      <c r="I5505" s="823"/>
      <c r="J5505" s="823"/>
      <c r="K5505" s="823"/>
      <c r="L5505" s="823"/>
    </row>
    <row r="5506" spans="2:12" s="801" customFormat="1">
      <c r="B5506" s="823"/>
      <c r="C5506" s="823"/>
      <c r="D5506" s="823"/>
      <c r="E5506" s="823"/>
      <c r="F5506" s="823"/>
      <c r="G5506" s="823"/>
      <c r="H5506" s="823"/>
      <c r="I5506" s="823"/>
      <c r="J5506" s="823"/>
      <c r="K5506" s="823"/>
      <c r="L5506" s="823"/>
    </row>
    <row r="5507" spans="2:12" s="801" customFormat="1">
      <c r="B5507" s="823"/>
      <c r="C5507" s="823"/>
      <c r="D5507" s="823"/>
      <c r="E5507" s="823"/>
      <c r="F5507" s="823"/>
      <c r="G5507" s="823"/>
      <c r="H5507" s="823"/>
      <c r="I5507" s="823"/>
      <c r="J5507" s="823"/>
      <c r="K5507" s="823"/>
      <c r="L5507" s="823"/>
    </row>
    <row r="5508" spans="2:12" s="801" customFormat="1">
      <c r="B5508" s="823"/>
      <c r="C5508" s="823"/>
      <c r="D5508" s="823"/>
      <c r="E5508" s="823"/>
      <c r="F5508" s="823"/>
      <c r="G5508" s="823"/>
      <c r="H5508" s="823"/>
      <c r="I5508" s="823"/>
      <c r="J5508" s="823"/>
      <c r="K5508" s="823"/>
      <c r="L5508" s="823"/>
    </row>
    <row r="5509" spans="2:12" s="801" customFormat="1">
      <c r="B5509" s="823"/>
      <c r="C5509" s="823"/>
      <c r="D5509" s="823"/>
      <c r="E5509" s="823"/>
      <c r="F5509" s="823"/>
      <c r="G5509" s="823"/>
      <c r="H5509" s="823"/>
      <c r="I5509" s="823"/>
      <c r="J5509" s="823"/>
      <c r="K5509" s="823"/>
      <c r="L5509" s="823"/>
    </row>
    <row r="5510" spans="2:12" s="801" customFormat="1">
      <c r="B5510" s="823"/>
      <c r="C5510" s="823"/>
      <c r="D5510" s="823"/>
      <c r="E5510" s="823"/>
      <c r="F5510" s="823"/>
      <c r="G5510" s="823"/>
      <c r="H5510" s="823"/>
      <c r="I5510" s="823"/>
      <c r="J5510" s="823"/>
      <c r="K5510" s="823"/>
      <c r="L5510" s="823"/>
    </row>
    <row r="5511" spans="2:12" s="801" customFormat="1">
      <c r="B5511" s="823"/>
      <c r="C5511" s="823"/>
      <c r="D5511" s="823"/>
      <c r="E5511" s="823"/>
      <c r="F5511" s="823"/>
      <c r="G5511" s="823"/>
      <c r="H5511" s="823"/>
      <c r="I5511" s="823"/>
      <c r="J5511" s="823"/>
      <c r="K5511" s="823"/>
      <c r="L5511" s="823"/>
    </row>
    <row r="5512" spans="2:12" s="801" customFormat="1">
      <c r="B5512" s="823"/>
      <c r="C5512" s="823"/>
      <c r="D5512" s="823"/>
      <c r="E5512" s="823"/>
      <c r="F5512" s="823"/>
      <c r="G5512" s="823"/>
      <c r="H5512" s="823"/>
      <c r="I5512" s="823"/>
      <c r="J5512" s="823"/>
      <c r="K5512" s="823"/>
      <c r="L5512" s="823"/>
    </row>
    <row r="5513" spans="2:12" s="801" customFormat="1">
      <c r="B5513" s="823"/>
      <c r="C5513" s="823"/>
      <c r="D5513" s="823"/>
      <c r="E5513" s="823"/>
      <c r="F5513" s="823"/>
      <c r="G5513" s="823"/>
      <c r="H5513" s="823"/>
      <c r="I5513" s="823"/>
      <c r="J5513" s="823"/>
      <c r="K5513" s="823"/>
      <c r="L5513" s="823"/>
    </row>
    <row r="5514" spans="2:12" s="801" customFormat="1">
      <c r="B5514" s="823"/>
      <c r="C5514" s="823"/>
      <c r="D5514" s="823"/>
      <c r="E5514" s="823"/>
      <c r="F5514" s="823"/>
      <c r="G5514" s="823"/>
      <c r="H5514" s="823"/>
      <c r="I5514" s="823"/>
      <c r="J5514" s="823"/>
      <c r="K5514" s="823"/>
      <c r="L5514" s="823"/>
    </row>
    <row r="5515" spans="2:12" s="801" customFormat="1">
      <c r="B5515" s="823"/>
      <c r="C5515" s="823"/>
      <c r="D5515" s="823"/>
      <c r="E5515" s="823"/>
      <c r="F5515" s="823"/>
      <c r="G5515" s="823"/>
      <c r="H5515" s="823"/>
      <c r="I5515" s="823"/>
      <c r="J5515" s="823"/>
      <c r="K5515" s="823"/>
      <c r="L5515" s="823"/>
    </row>
    <row r="5516" spans="2:12" s="801" customFormat="1">
      <c r="B5516" s="823"/>
      <c r="C5516" s="823"/>
      <c r="D5516" s="823"/>
      <c r="E5516" s="823"/>
      <c r="F5516" s="823"/>
      <c r="G5516" s="823"/>
      <c r="H5516" s="823"/>
      <c r="I5516" s="823"/>
      <c r="J5516" s="823"/>
      <c r="K5516" s="823"/>
      <c r="L5516" s="823"/>
    </row>
    <row r="5517" spans="2:12" s="801" customFormat="1">
      <c r="B5517" s="823"/>
      <c r="C5517" s="823"/>
      <c r="D5517" s="823"/>
      <c r="E5517" s="823"/>
      <c r="F5517" s="823"/>
      <c r="G5517" s="823"/>
      <c r="H5517" s="823"/>
      <c r="I5517" s="823"/>
      <c r="J5517" s="823"/>
      <c r="K5517" s="823"/>
      <c r="L5517" s="823"/>
    </row>
    <row r="5518" spans="2:12" s="801" customFormat="1">
      <c r="B5518" s="823"/>
      <c r="C5518" s="823"/>
      <c r="D5518" s="823"/>
      <c r="E5518" s="823"/>
      <c r="F5518" s="823"/>
      <c r="G5518" s="823"/>
      <c r="H5518" s="823"/>
      <c r="I5518" s="823"/>
      <c r="J5518" s="823"/>
      <c r="K5518" s="823"/>
      <c r="L5518" s="823"/>
    </row>
    <row r="5519" spans="2:12" s="801" customFormat="1">
      <c r="B5519" s="823"/>
      <c r="C5519" s="823"/>
      <c r="D5519" s="823"/>
      <c r="E5519" s="823"/>
      <c r="F5519" s="823"/>
      <c r="G5519" s="823"/>
      <c r="H5519" s="823"/>
      <c r="I5519" s="823"/>
      <c r="J5519" s="823"/>
      <c r="K5519" s="823"/>
      <c r="L5519" s="823"/>
    </row>
    <row r="5520" spans="2:12" s="801" customFormat="1">
      <c r="B5520" s="823"/>
      <c r="C5520" s="823"/>
      <c r="D5520" s="823"/>
      <c r="E5520" s="823"/>
      <c r="F5520" s="823"/>
      <c r="G5520" s="823"/>
      <c r="H5520" s="823"/>
      <c r="I5520" s="823"/>
      <c r="J5520" s="823"/>
      <c r="K5520" s="823"/>
      <c r="L5520" s="823"/>
    </row>
    <row r="5521" spans="2:12" s="801" customFormat="1">
      <c r="B5521" s="823"/>
      <c r="C5521" s="823"/>
      <c r="D5521" s="823"/>
      <c r="E5521" s="823"/>
      <c r="F5521" s="823"/>
      <c r="G5521" s="823"/>
      <c r="H5521" s="823"/>
      <c r="I5521" s="823"/>
      <c r="J5521" s="823"/>
      <c r="K5521" s="823"/>
      <c r="L5521" s="823"/>
    </row>
    <row r="5522" spans="2:12" s="801" customFormat="1">
      <c r="B5522" s="823"/>
      <c r="C5522" s="823"/>
      <c r="D5522" s="823"/>
      <c r="E5522" s="823"/>
      <c r="F5522" s="823"/>
      <c r="G5522" s="823"/>
      <c r="H5522" s="823"/>
      <c r="I5522" s="823"/>
      <c r="J5522" s="823"/>
      <c r="K5522" s="823"/>
      <c r="L5522" s="823"/>
    </row>
    <row r="5523" spans="2:12" s="801" customFormat="1">
      <c r="B5523" s="823"/>
      <c r="C5523" s="823"/>
      <c r="D5523" s="823"/>
      <c r="E5523" s="823"/>
      <c r="F5523" s="823"/>
      <c r="G5523" s="823"/>
      <c r="H5523" s="823"/>
      <c r="I5523" s="823"/>
      <c r="J5523" s="823"/>
      <c r="K5523" s="823"/>
      <c r="L5523" s="823"/>
    </row>
    <row r="5524" spans="2:12" s="801" customFormat="1">
      <c r="B5524" s="823"/>
      <c r="C5524" s="823"/>
      <c r="D5524" s="823"/>
      <c r="E5524" s="823"/>
      <c r="F5524" s="823"/>
      <c r="G5524" s="823"/>
      <c r="H5524" s="823"/>
      <c r="I5524" s="823"/>
      <c r="J5524" s="823"/>
      <c r="K5524" s="823"/>
      <c r="L5524" s="823"/>
    </row>
    <row r="5525" spans="2:12" s="801" customFormat="1">
      <c r="B5525" s="823"/>
      <c r="C5525" s="823"/>
      <c r="D5525" s="823"/>
      <c r="E5525" s="823"/>
      <c r="F5525" s="823"/>
      <c r="G5525" s="823"/>
      <c r="H5525" s="823"/>
      <c r="I5525" s="823"/>
      <c r="J5525" s="823"/>
      <c r="K5525" s="823"/>
      <c r="L5525" s="823"/>
    </row>
    <row r="5526" spans="2:12" s="801" customFormat="1">
      <c r="B5526" s="823"/>
      <c r="C5526" s="823"/>
      <c r="D5526" s="823"/>
      <c r="E5526" s="823"/>
      <c r="F5526" s="823"/>
      <c r="G5526" s="823"/>
      <c r="H5526" s="823"/>
      <c r="I5526" s="823"/>
      <c r="J5526" s="823"/>
      <c r="K5526" s="823"/>
      <c r="L5526" s="823"/>
    </row>
    <row r="5527" spans="2:12" s="801" customFormat="1">
      <c r="B5527" s="823"/>
      <c r="C5527" s="823"/>
      <c r="D5527" s="823"/>
      <c r="E5527" s="823"/>
      <c r="F5527" s="823"/>
      <c r="G5527" s="823"/>
      <c r="H5527" s="823"/>
      <c r="I5527" s="823"/>
      <c r="J5527" s="823"/>
      <c r="K5527" s="823"/>
      <c r="L5527" s="823"/>
    </row>
    <row r="5528" spans="2:12" s="801" customFormat="1">
      <c r="B5528" s="823"/>
      <c r="C5528" s="823"/>
      <c r="D5528" s="823"/>
      <c r="E5528" s="823"/>
      <c r="F5528" s="823"/>
      <c r="G5528" s="823"/>
      <c r="H5528" s="823"/>
      <c r="I5528" s="823"/>
      <c r="J5528" s="823"/>
      <c r="K5528" s="823"/>
      <c r="L5528" s="823"/>
    </row>
    <row r="5529" spans="2:12" s="801" customFormat="1">
      <c r="B5529" s="823"/>
      <c r="C5529" s="823"/>
      <c r="D5529" s="823"/>
      <c r="E5529" s="823"/>
      <c r="F5529" s="823"/>
      <c r="G5529" s="823"/>
      <c r="H5529" s="823"/>
      <c r="I5529" s="823"/>
      <c r="J5529" s="823"/>
      <c r="K5529" s="823"/>
      <c r="L5529" s="823"/>
    </row>
    <row r="5530" spans="2:12" s="801" customFormat="1">
      <c r="B5530" s="823"/>
      <c r="C5530" s="823"/>
      <c r="D5530" s="823"/>
      <c r="E5530" s="823"/>
      <c r="F5530" s="823"/>
      <c r="G5530" s="823"/>
      <c r="H5530" s="823"/>
      <c r="I5530" s="823"/>
      <c r="J5530" s="823"/>
      <c r="K5530" s="823"/>
      <c r="L5530" s="823"/>
    </row>
    <row r="5531" spans="2:12" s="801" customFormat="1">
      <c r="B5531" s="823"/>
      <c r="C5531" s="823"/>
      <c r="D5531" s="823"/>
      <c r="E5531" s="823"/>
      <c r="F5531" s="823"/>
      <c r="G5531" s="823"/>
      <c r="H5531" s="823"/>
      <c r="I5531" s="823"/>
      <c r="J5531" s="823"/>
      <c r="K5531" s="823"/>
      <c r="L5531" s="823"/>
    </row>
    <row r="5532" spans="2:12" s="801" customFormat="1">
      <c r="B5532" s="823"/>
      <c r="C5532" s="823"/>
      <c r="D5532" s="823"/>
      <c r="E5532" s="823"/>
      <c r="F5532" s="823"/>
      <c r="G5532" s="823"/>
      <c r="H5532" s="823"/>
      <c r="I5532" s="823"/>
      <c r="J5532" s="823"/>
      <c r="K5532" s="823"/>
      <c r="L5532" s="823"/>
    </row>
    <row r="5533" spans="2:12" s="801" customFormat="1">
      <c r="B5533" s="823"/>
      <c r="C5533" s="823"/>
      <c r="D5533" s="823"/>
      <c r="E5533" s="823"/>
      <c r="F5533" s="823"/>
      <c r="G5533" s="823"/>
      <c r="H5533" s="823"/>
      <c r="I5533" s="823"/>
      <c r="J5533" s="823"/>
      <c r="K5533" s="823"/>
      <c r="L5533" s="823"/>
    </row>
    <row r="5534" spans="2:12" s="801" customFormat="1">
      <c r="B5534" s="823"/>
      <c r="C5534" s="823"/>
      <c r="D5534" s="823"/>
      <c r="E5534" s="823"/>
      <c r="F5534" s="823"/>
      <c r="G5534" s="823"/>
      <c r="H5534" s="823"/>
      <c r="I5534" s="823"/>
      <c r="J5534" s="823"/>
      <c r="K5534" s="823"/>
      <c r="L5534" s="823"/>
    </row>
    <row r="5535" spans="2:12" s="801" customFormat="1">
      <c r="B5535" s="823"/>
      <c r="C5535" s="823"/>
      <c r="D5535" s="823"/>
      <c r="E5535" s="823"/>
      <c r="F5535" s="823"/>
      <c r="G5535" s="823"/>
      <c r="H5535" s="823"/>
      <c r="I5535" s="823"/>
      <c r="J5535" s="823"/>
      <c r="K5535" s="823"/>
      <c r="L5535" s="823"/>
    </row>
    <row r="5536" spans="2:12" s="801" customFormat="1">
      <c r="B5536" s="823"/>
      <c r="C5536" s="823"/>
      <c r="D5536" s="823"/>
      <c r="E5536" s="823"/>
      <c r="F5536" s="823"/>
      <c r="G5536" s="823"/>
      <c r="H5536" s="823"/>
      <c r="I5536" s="823"/>
      <c r="J5536" s="823"/>
      <c r="K5536" s="823"/>
      <c r="L5536" s="823"/>
    </row>
    <row r="5537" spans="2:12" s="801" customFormat="1">
      <c r="B5537" s="823"/>
      <c r="C5537" s="823"/>
      <c r="D5537" s="823"/>
      <c r="E5537" s="823"/>
      <c r="F5537" s="823"/>
      <c r="G5537" s="823"/>
      <c r="H5537" s="823"/>
      <c r="I5537" s="823"/>
      <c r="J5537" s="823"/>
      <c r="K5537" s="823"/>
      <c r="L5537" s="823"/>
    </row>
    <row r="5538" spans="2:12" s="801" customFormat="1">
      <c r="B5538" s="823"/>
      <c r="C5538" s="823"/>
      <c r="D5538" s="823"/>
      <c r="E5538" s="823"/>
      <c r="F5538" s="823"/>
      <c r="G5538" s="823"/>
      <c r="H5538" s="823"/>
      <c r="I5538" s="823"/>
      <c r="J5538" s="823"/>
      <c r="K5538" s="823"/>
      <c r="L5538" s="823"/>
    </row>
    <row r="5539" spans="2:12" s="801" customFormat="1">
      <c r="B5539" s="823"/>
      <c r="C5539" s="823"/>
      <c r="D5539" s="823"/>
      <c r="E5539" s="823"/>
      <c r="F5539" s="823"/>
      <c r="G5539" s="823"/>
      <c r="H5539" s="823"/>
      <c r="I5539" s="823"/>
      <c r="J5539" s="823"/>
      <c r="K5539" s="823"/>
      <c r="L5539" s="823"/>
    </row>
    <row r="5540" spans="2:12" s="801" customFormat="1">
      <c r="B5540" s="823"/>
      <c r="C5540" s="823"/>
      <c r="D5540" s="823"/>
      <c r="E5540" s="823"/>
      <c r="F5540" s="823"/>
      <c r="G5540" s="823"/>
      <c r="H5540" s="823"/>
      <c r="I5540" s="823"/>
      <c r="J5540" s="823"/>
      <c r="K5540" s="823"/>
      <c r="L5540" s="823"/>
    </row>
    <row r="5541" spans="2:12" s="801" customFormat="1">
      <c r="B5541" s="823"/>
      <c r="C5541" s="823"/>
      <c r="D5541" s="823"/>
      <c r="E5541" s="823"/>
      <c r="F5541" s="823"/>
      <c r="G5541" s="823"/>
      <c r="H5541" s="823"/>
      <c r="I5541" s="823"/>
      <c r="J5541" s="823"/>
      <c r="K5541" s="823"/>
      <c r="L5541" s="823"/>
    </row>
    <row r="5542" spans="2:12" s="801" customFormat="1">
      <c r="B5542" s="823"/>
      <c r="C5542" s="823"/>
      <c r="D5542" s="823"/>
      <c r="E5542" s="823"/>
      <c r="F5542" s="823"/>
      <c r="G5542" s="823"/>
      <c r="H5542" s="823"/>
      <c r="I5542" s="823"/>
      <c r="J5542" s="823"/>
      <c r="K5542" s="823"/>
      <c r="L5542" s="823"/>
    </row>
    <row r="5543" spans="2:12" s="801" customFormat="1">
      <c r="B5543" s="823"/>
      <c r="C5543" s="823"/>
      <c r="D5543" s="823"/>
      <c r="E5543" s="823"/>
      <c r="F5543" s="823"/>
      <c r="G5543" s="823"/>
      <c r="H5543" s="823"/>
      <c r="I5543" s="823"/>
      <c r="J5543" s="823"/>
      <c r="K5543" s="823"/>
      <c r="L5543" s="823"/>
    </row>
    <row r="5544" spans="2:12" s="801" customFormat="1">
      <c r="B5544" s="823"/>
      <c r="C5544" s="823"/>
      <c r="D5544" s="823"/>
      <c r="E5544" s="823"/>
      <c r="F5544" s="823"/>
      <c r="G5544" s="823"/>
      <c r="H5544" s="823"/>
      <c r="I5544" s="823"/>
      <c r="J5544" s="823"/>
      <c r="K5544" s="823"/>
      <c r="L5544" s="823"/>
    </row>
    <row r="5545" spans="2:12" s="801" customFormat="1">
      <c r="B5545" s="823"/>
      <c r="C5545" s="823"/>
      <c r="D5545" s="823"/>
      <c r="E5545" s="823"/>
      <c r="F5545" s="823"/>
      <c r="G5545" s="823"/>
      <c r="H5545" s="823"/>
      <c r="I5545" s="823"/>
      <c r="J5545" s="823"/>
      <c r="K5545" s="823"/>
      <c r="L5545" s="823"/>
    </row>
    <row r="5546" spans="2:12" s="801" customFormat="1">
      <c r="B5546" s="823"/>
      <c r="C5546" s="823"/>
      <c r="D5546" s="823"/>
      <c r="E5546" s="823"/>
      <c r="F5546" s="823"/>
      <c r="G5546" s="823"/>
      <c r="H5546" s="823"/>
      <c r="I5546" s="823"/>
      <c r="J5546" s="823"/>
      <c r="K5546" s="823"/>
      <c r="L5546" s="823"/>
    </row>
    <row r="5547" spans="2:12" s="801" customFormat="1">
      <c r="B5547" s="823"/>
      <c r="C5547" s="823"/>
      <c r="D5547" s="823"/>
      <c r="E5547" s="823"/>
      <c r="F5547" s="823"/>
      <c r="G5547" s="823"/>
      <c r="H5547" s="823"/>
      <c r="I5547" s="823"/>
      <c r="J5547" s="823"/>
      <c r="K5547" s="823"/>
      <c r="L5547" s="823"/>
    </row>
    <row r="5548" spans="2:12" s="801" customFormat="1">
      <c r="B5548" s="823"/>
      <c r="C5548" s="823"/>
      <c r="D5548" s="823"/>
      <c r="E5548" s="823"/>
      <c r="F5548" s="823"/>
      <c r="G5548" s="823"/>
      <c r="H5548" s="823"/>
      <c r="I5548" s="823"/>
      <c r="J5548" s="823"/>
      <c r="K5548" s="823"/>
      <c r="L5548" s="823"/>
    </row>
    <row r="5549" spans="2:12" s="801" customFormat="1">
      <c r="B5549" s="823"/>
      <c r="C5549" s="823"/>
      <c r="D5549" s="823"/>
      <c r="E5549" s="823"/>
      <c r="F5549" s="823"/>
      <c r="G5549" s="823"/>
      <c r="H5549" s="823"/>
      <c r="I5549" s="823"/>
      <c r="J5549" s="823"/>
      <c r="K5549" s="823"/>
      <c r="L5549" s="823"/>
    </row>
    <row r="5550" spans="2:12" s="801" customFormat="1">
      <c r="B5550" s="823"/>
      <c r="C5550" s="823"/>
      <c r="D5550" s="823"/>
      <c r="E5550" s="823"/>
      <c r="F5550" s="823"/>
      <c r="G5550" s="823"/>
      <c r="H5550" s="823"/>
      <c r="I5550" s="823"/>
      <c r="J5550" s="823"/>
      <c r="K5550" s="823"/>
      <c r="L5550" s="823"/>
    </row>
    <row r="5551" spans="2:12" s="801" customFormat="1">
      <c r="B5551" s="823"/>
      <c r="C5551" s="823"/>
      <c r="D5551" s="823"/>
      <c r="E5551" s="823"/>
      <c r="F5551" s="823"/>
      <c r="G5551" s="823"/>
      <c r="H5551" s="823"/>
      <c r="I5551" s="823"/>
      <c r="J5551" s="823"/>
      <c r="K5551" s="823"/>
      <c r="L5551" s="823"/>
    </row>
    <row r="5552" spans="2:12" s="801" customFormat="1">
      <c r="B5552" s="823"/>
      <c r="C5552" s="823"/>
      <c r="D5552" s="823"/>
      <c r="E5552" s="823"/>
      <c r="F5552" s="823"/>
      <c r="G5552" s="823"/>
      <c r="H5552" s="823"/>
      <c r="I5552" s="823"/>
      <c r="J5552" s="823"/>
      <c r="K5552" s="823"/>
      <c r="L5552" s="823"/>
    </row>
    <row r="5553" spans="2:12" s="801" customFormat="1">
      <c r="B5553" s="823"/>
      <c r="C5553" s="823"/>
      <c r="D5553" s="823"/>
      <c r="E5553" s="823"/>
      <c r="F5553" s="823"/>
      <c r="G5553" s="823"/>
      <c r="H5553" s="823"/>
      <c r="I5553" s="823"/>
      <c r="J5553" s="823"/>
      <c r="K5553" s="823"/>
      <c r="L5553" s="823"/>
    </row>
    <row r="5554" spans="2:12" s="801" customFormat="1">
      <c r="B5554" s="823"/>
      <c r="C5554" s="823"/>
      <c r="D5554" s="823"/>
      <c r="E5554" s="823"/>
      <c r="F5554" s="823"/>
      <c r="G5554" s="823"/>
      <c r="H5554" s="823"/>
      <c r="I5554" s="823"/>
      <c r="J5554" s="823"/>
      <c r="K5554" s="823"/>
      <c r="L5554" s="823"/>
    </row>
    <row r="5555" spans="2:12" s="801" customFormat="1">
      <c r="B5555" s="823"/>
      <c r="C5555" s="823"/>
      <c r="D5555" s="823"/>
      <c r="E5555" s="823"/>
      <c r="F5555" s="823"/>
      <c r="G5555" s="823"/>
      <c r="H5555" s="823"/>
      <c r="I5555" s="823"/>
      <c r="J5555" s="823"/>
      <c r="K5555" s="823"/>
      <c r="L5555" s="823"/>
    </row>
    <row r="5556" spans="2:12" s="801" customFormat="1">
      <c r="B5556" s="823"/>
      <c r="C5556" s="823"/>
      <c r="D5556" s="823"/>
      <c r="E5556" s="823"/>
      <c r="F5556" s="823"/>
      <c r="G5556" s="823"/>
      <c r="H5556" s="823"/>
      <c r="I5556" s="823"/>
      <c r="J5556" s="823"/>
      <c r="K5556" s="823"/>
      <c r="L5556" s="823"/>
    </row>
    <row r="5557" spans="2:12" s="801" customFormat="1">
      <c r="B5557" s="823"/>
      <c r="C5557" s="823"/>
      <c r="D5557" s="823"/>
      <c r="E5557" s="823"/>
      <c r="F5557" s="823"/>
      <c r="G5557" s="823"/>
      <c r="H5557" s="823"/>
      <c r="I5557" s="823"/>
      <c r="J5557" s="823"/>
      <c r="K5557" s="823"/>
      <c r="L5557" s="823"/>
    </row>
    <row r="5558" spans="2:12" s="801" customFormat="1">
      <c r="B5558" s="823"/>
      <c r="C5558" s="823"/>
      <c r="D5558" s="823"/>
      <c r="E5558" s="823"/>
      <c r="F5558" s="823"/>
      <c r="G5558" s="823"/>
      <c r="H5558" s="823"/>
      <c r="I5558" s="823"/>
      <c r="J5558" s="823"/>
      <c r="K5558" s="823"/>
      <c r="L5558" s="823"/>
    </row>
    <row r="5559" spans="2:12" s="801" customFormat="1">
      <c r="B5559" s="823"/>
      <c r="C5559" s="823"/>
      <c r="D5559" s="823"/>
      <c r="E5559" s="823"/>
      <c r="F5559" s="823"/>
      <c r="G5559" s="823"/>
      <c r="H5559" s="823"/>
      <c r="I5559" s="823"/>
      <c r="J5559" s="823"/>
      <c r="K5559" s="823"/>
      <c r="L5559" s="823"/>
    </row>
    <row r="5560" spans="2:12" s="801" customFormat="1">
      <c r="B5560" s="823"/>
      <c r="C5560" s="823"/>
      <c r="D5560" s="823"/>
      <c r="E5560" s="823"/>
      <c r="F5560" s="823"/>
      <c r="G5560" s="823"/>
      <c r="H5560" s="823"/>
      <c r="I5560" s="823"/>
      <c r="J5560" s="823"/>
      <c r="K5560" s="823"/>
      <c r="L5560" s="823"/>
    </row>
    <row r="5561" spans="2:12" s="801" customFormat="1">
      <c r="B5561" s="823"/>
      <c r="C5561" s="823"/>
      <c r="D5561" s="823"/>
      <c r="E5561" s="823"/>
      <c r="F5561" s="823"/>
      <c r="G5561" s="823"/>
      <c r="H5561" s="823"/>
      <c r="I5561" s="823"/>
      <c r="J5561" s="823"/>
      <c r="K5561" s="823"/>
      <c r="L5561" s="823"/>
    </row>
    <row r="5562" spans="2:12" s="801" customFormat="1">
      <c r="B5562" s="823"/>
      <c r="C5562" s="823"/>
      <c r="D5562" s="823"/>
      <c r="E5562" s="823"/>
      <c r="F5562" s="823"/>
      <c r="G5562" s="823"/>
      <c r="H5562" s="823"/>
      <c r="I5562" s="823"/>
      <c r="J5562" s="823"/>
      <c r="K5562" s="823"/>
      <c r="L5562" s="823"/>
    </row>
    <row r="5563" spans="2:12" s="801" customFormat="1">
      <c r="B5563" s="823"/>
      <c r="C5563" s="823"/>
      <c r="D5563" s="823"/>
      <c r="E5563" s="823"/>
      <c r="F5563" s="823"/>
      <c r="G5563" s="823"/>
      <c r="H5563" s="823"/>
      <c r="I5563" s="823"/>
      <c r="J5563" s="823"/>
      <c r="K5563" s="823"/>
      <c r="L5563" s="823"/>
    </row>
    <row r="5564" spans="2:12" s="801" customFormat="1">
      <c r="B5564" s="823"/>
      <c r="C5564" s="823"/>
      <c r="D5564" s="823"/>
      <c r="E5564" s="823"/>
      <c r="F5564" s="823"/>
      <c r="G5564" s="823"/>
      <c r="H5564" s="823"/>
      <c r="I5564" s="823"/>
      <c r="J5564" s="823"/>
      <c r="K5564" s="823"/>
      <c r="L5564" s="823"/>
    </row>
    <row r="5565" spans="2:12" s="801" customFormat="1">
      <c r="B5565" s="823"/>
      <c r="C5565" s="823"/>
      <c r="D5565" s="823"/>
      <c r="E5565" s="823"/>
      <c r="F5565" s="823"/>
      <c r="G5565" s="823"/>
      <c r="H5565" s="823"/>
      <c r="I5565" s="823"/>
      <c r="J5565" s="823"/>
      <c r="K5565" s="823"/>
      <c r="L5565" s="823"/>
    </row>
    <row r="5566" spans="2:12" s="801" customFormat="1">
      <c r="B5566" s="823"/>
      <c r="C5566" s="823"/>
      <c r="D5566" s="823"/>
      <c r="E5566" s="823"/>
      <c r="F5566" s="823"/>
      <c r="G5566" s="823"/>
      <c r="H5566" s="823"/>
      <c r="I5566" s="823"/>
      <c r="J5566" s="823"/>
      <c r="K5566" s="823"/>
      <c r="L5566" s="823"/>
    </row>
    <row r="5567" spans="2:12" s="801" customFormat="1">
      <c r="B5567" s="823"/>
      <c r="C5567" s="823"/>
      <c r="D5567" s="823"/>
      <c r="E5567" s="823"/>
      <c r="F5567" s="823"/>
      <c r="G5567" s="823"/>
      <c r="H5567" s="823"/>
      <c r="I5567" s="823"/>
      <c r="J5567" s="823"/>
      <c r="K5567" s="823"/>
      <c r="L5567" s="823"/>
    </row>
    <row r="5568" spans="2:12" s="801" customFormat="1">
      <c r="B5568" s="823"/>
      <c r="C5568" s="823"/>
      <c r="D5568" s="823"/>
      <c r="E5568" s="823"/>
      <c r="F5568" s="823"/>
      <c r="G5568" s="823"/>
      <c r="H5568" s="823"/>
      <c r="I5568" s="823"/>
      <c r="J5568" s="823"/>
      <c r="K5568" s="823"/>
      <c r="L5568" s="823"/>
    </row>
    <row r="5569" spans="2:12" s="801" customFormat="1">
      <c r="B5569" s="823"/>
      <c r="C5569" s="823"/>
      <c r="D5569" s="823"/>
      <c r="E5569" s="823"/>
      <c r="F5569" s="823"/>
      <c r="G5569" s="823"/>
      <c r="H5569" s="823"/>
      <c r="I5569" s="823"/>
      <c r="J5569" s="823"/>
      <c r="K5569" s="823"/>
      <c r="L5569" s="823"/>
    </row>
    <row r="5570" spans="2:12" s="801" customFormat="1">
      <c r="B5570" s="823"/>
      <c r="C5570" s="823"/>
      <c r="D5570" s="823"/>
      <c r="E5570" s="823"/>
      <c r="F5570" s="823"/>
      <c r="G5570" s="823"/>
      <c r="H5570" s="823"/>
      <c r="I5570" s="823"/>
      <c r="J5570" s="823"/>
      <c r="K5570" s="823"/>
      <c r="L5570" s="823"/>
    </row>
    <row r="5571" spans="2:12" s="801" customFormat="1">
      <c r="B5571" s="823"/>
      <c r="C5571" s="823"/>
      <c r="D5571" s="823"/>
      <c r="E5571" s="823"/>
      <c r="F5571" s="823"/>
      <c r="G5571" s="823"/>
      <c r="H5571" s="823"/>
      <c r="I5571" s="823"/>
      <c r="J5571" s="823"/>
      <c r="K5571" s="823"/>
      <c r="L5571" s="823"/>
    </row>
    <row r="5572" spans="2:12" s="801" customFormat="1">
      <c r="B5572" s="823"/>
      <c r="C5572" s="823"/>
      <c r="D5572" s="823"/>
      <c r="E5572" s="823"/>
      <c r="F5572" s="823"/>
      <c r="G5572" s="823"/>
      <c r="H5572" s="823"/>
      <c r="I5572" s="823"/>
      <c r="J5572" s="823"/>
      <c r="K5572" s="823"/>
      <c r="L5572" s="823"/>
    </row>
    <row r="5573" spans="2:12" s="801" customFormat="1">
      <c r="B5573" s="823"/>
      <c r="C5573" s="823"/>
      <c r="D5573" s="823"/>
      <c r="E5573" s="823"/>
      <c r="F5573" s="823"/>
      <c r="G5573" s="823"/>
      <c r="H5573" s="823"/>
      <c r="I5573" s="823"/>
      <c r="J5573" s="823"/>
      <c r="K5573" s="823"/>
      <c r="L5573" s="823"/>
    </row>
    <row r="5574" spans="2:12" s="801" customFormat="1">
      <c r="B5574" s="823"/>
      <c r="C5574" s="823"/>
      <c r="D5574" s="823"/>
      <c r="E5574" s="823"/>
      <c r="F5574" s="823"/>
      <c r="G5574" s="823"/>
      <c r="H5574" s="823"/>
      <c r="I5574" s="823"/>
      <c r="J5574" s="823"/>
      <c r="K5574" s="823"/>
      <c r="L5574" s="823"/>
    </row>
    <row r="5575" spans="2:12" s="801" customFormat="1">
      <c r="B5575" s="823"/>
      <c r="C5575" s="823"/>
      <c r="D5575" s="823"/>
      <c r="E5575" s="823"/>
      <c r="F5575" s="823"/>
      <c r="G5575" s="823"/>
      <c r="H5575" s="823"/>
      <c r="I5575" s="823"/>
      <c r="J5575" s="823"/>
      <c r="K5575" s="823"/>
      <c r="L5575" s="823"/>
    </row>
    <row r="5576" spans="2:12" s="801" customFormat="1">
      <c r="B5576" s="823"/>
      <c r="C5576" s="823"/>
      <c r="D5576" s="823"/>
      <c r="E5576" s="823"/>
      <c r="F5576" s="823"/>
      <c r="G5576" s="823"/>
      <c r="H5576" s="823"/>
      <c r="I5576" s="823"/>
      <c r="J5576" s="823"/>
      <c r="K5576" s="823"/>
      <c r="L5576" s="823"/>
    </row>
    <row r="5577" spans="2:12" s="801" customFormat="1">
      <c r="B5577" s="823"/>
      <c r="C5577" s="823"/>
      <c r="D5577" s="823"/>
      <c r="E5577" s="823"/>
      <c r="F5577" s="823"/>
      <c r="G5577" s="823"/>
      <c r="H5577" s="823"/>
      <c r="I5577" s="823"/>
      <c r="J5577" s="823"/>
      <c r="K5577" s="823"/>
      <c r="L5577" s="823"/>
    </row>
    <row r="5578" spans="2:12" s="801" customFormat="1">
      <c r="B5578" s="823"/>
      <c r="C5578" s="823"/>
      <c r="D5578" s="823"/>
      <c r="E5578" s="823"/>
      <c r="F5578" s="823"/>
      <c r="G5578" s="823"/>
      <c r="H5578" s="823"/>
      <c r="I5578" s="823"/>
      <c r="J5578" s="823"/>
      <c r="K5578" s="823"/>
      <c r="L5578" s="823"/>
    </row>
    <row r="5579" spans="2:12" s="801" customFormat="1">
      <c r="B5579" s="823"/>
      <c r="C5579" s="823"/>
      <c r="D5579" s="823"/>
      <c r="E5579" s="823"/>
      <c r="F5579" s="823"/>
      <c r="G5579" s="823"/>
      <c r="H5579" s="823"/>
      <c r="I5579" s="823"/>
      <c r="J5579" s="823"/>
      <c r="K5579" s="823"/>
      <c r="L5579" s="823"/>
    </row>
    <row r="5580" spans="2:12" s="801" customFormat="1">
      <c r="B5580" s="823"/>
      <c r="C5580" s="823"/>
      <c r="D5580" s="823"/>
      <c r="E5580" s="823"/>
      <c r="F5580" s="823"/>
      <c r="G5580" s="823"/>
      <c r="H5580" s="823"/>
      <c r="I5580" s="823"/>
      <c r="J5580" s="823"/>
      <c r="K5580" s="823"/>
      <c r="L5580" s="823"/>
    </row>
    <row r="5581" spans="2:12" s="801" customFormat="1">
      <c r="B5581" s="823"/>
      <c r="C5581" s="823"/>
      <c r="D5581" s="823"/>
      <c r="E5581" s="823"/>
      <c r="F5581" s="823"/>
      <c r="G5581" s="823"/>
      <c r="H5581" s="823"/>
      <c r="I5581" s="823"/>
      <c r="J5581" s="823"/>
      <c r="K5581" s="823"/>
      <c r="L5581" s="823"/>
    </row>
    <row r="5582" spans="2:12" s="801" customFormat="1">
      <c r="B5582" s="823"/>
      <c r="C5582" s="823"/>
      <c r="D5582" s="823"/>
      <c r="E5582" s="823"/>
      <c r="F5582" s="823"/>
      <c r="G5582" s="823"/>
      <c r="H5582" s="823"/>
      <c r="I5582" s="823"/>
      <c r="J5582" s="823"/>
      <c r="K5582" s="823"/>
      <c r="L5582" s="823"/>
    </row>
    <row r="5583" spans="2:12" s="801" customFormat="1">
      <c r="B5583" s="823"/>
      <c r="C5583" s="823"/>
      <c r="D5583" s="823"/>
      <c r="E5583" s="823"/>
      <c r="F5583" s="823"/>
      <c r="G5583" s="823"/>
      <c r="H5583" s="823"/>
      <c r="I5583" s="823"/>
      <c r="J5583" s="823"/>
      <c r="K5583" s="823"/>
      <c r="L5583" s="823"/>
    </row>
    <row r="5584" spans="2:12" s="801" customFormat="1">
      <c r="B5584" s="823"/>
      <c r="C5584" s="823"/>
      <c r="D5584" s="823"/>
      <c r="E5584" s="823"/>
      <c r="F5584" s="823"/>
      <c r="G5584" s="823"/>
      <c r="H5584" s="823"/>
      <c r="I5584" s="823"/>
      <c r="J5584" s="823"/>
      <c r="K5584" s="823"/>
      <c r="L5584" s="823"/>
    </row>
    <row r="5585" spans="2:12" s="801" customFormat="1">
      <c r="B5585" s="823"/>
      <c r="C5585" s="823"/>
      <c r="D5585" s="823"/>
      <c r="E5585" s="823"/>
      <c r="F5585" s="823"/>
      <c r="G5585" s="823"/>
      <c r="H5585" s="823"/>
      <c r="I5585" s="823"/>
      <c r="J5585" s="823"/>
      <c r="K5585" s="823"/>
      <c r="L5585" s="823"/>
    </row>
    <row r="5586" spans="2:12" s="801" customFormat="1">
      <c r="B5586" s="823"/>
      <c r="C5586" s="823"/>
      <c r="D5586" s="823"/>
      <c r="E5586" s="823"/>
      <c r="F5586" s="823"/>
      <c r="G5586" s="823"/>
      <c r="H5586" s="823"/>
      <c r="I5586" s="823"/>
      <c r="J5586" s="823"/>
      <c r="K5586" s="823"/>
      <c r="L5586" s="823"/>
    </row>
    <row r="5587" spans="2:12" s="801" customFormat="1">
      <c r="B5587" s="823"/>
      <c r="C5587" s="823"/>
      <c r="D5587" s="823"/>
      <c r="E5587" s="823"/>
      <c r="F5587" s="823"/>
      <c r="G5587" s="823"/>
      <c r="H5587" s="823"/>
      <c r="I5587" s="823"/>
      <c r="J5587" s="823"/>
      <c r="K5587" s="823"/>
      <c r="L5587" s="823"/>
    </row>
    <row r="5588" spans="2:12" s="801" customFormat="1">
      <c r="B5588" s="823"/>
      <c r="C5588" s="823"/>
      <c r="D5588" s="823"/>
      <c r="E5588" s="823"/>
      <c r="F5588" s="823"/>
      <c r="G5588" s="823"/>
      <c r="H5588" s="823"/>
      <c r="I5588" s="823"/>
      <c r="J5588" s="823"/>
      <c r="K5588" s="823"/>
      <c r="L5588" s="823"/>
    </row>
    <row r="5589" spans="2:12" s="801" customFormat="1">
      <c r="B5589" s="823"/>
      <c r="C5589" s="823"/>
      <c r="D5589" s="823"/>
      <c r="E5589" s="823"/>
      <c r="F5589" s="823"/>
      <c r="G5589" s="823"/>
      <c r="H5589" s="823"/>
      <c r="I5589" s="823"/>
      <c r="J5589" s="823"/>
      <c r="K5589" s="823"/>
      <c r="L5589" s="823"/>
    </row>
    <row r="5590" spans="2:12" s="801" customFormat="1">
      <c r="B5590" s="823"/>
      <c r="C5590" s="823"/>
      <c r="D5590" s="823"/>
      <c r="E5590" s="823"/>
      <c r="F5590" s="823"/>
      <c r="G5590" s="823"/>
      <c r="H5590" s="823"/>
      <c r="I5590" s="823"/>
      <c r="J5590" s="823"/>
      <c r="K5590" s="823"/>
      <c r="L5590" s="823"/>
    </row>
    <row r="5591" spans="2:12" s="801" customFormat="1">
      <c r="B5591" s="823"/>
      <c r="C5591" s="823"/>
      <c r="D5591" s="823"/>
      <c r="E5591" s="823"/>
      <c r="F5591" s="823"/>
      <c r="G5591" s="823"/>
      <c r="H5591" s="823"/>
      <c r="I5591" s="823"/>
      <c r="J5591" s="823"/>
      <c r="K5591" s="823"/>
      <c r="L5591" s="823"/>
    </row>
    <row r="5592" spans="2:12" s="801" customFormat="1">
      <c r="B5592" s="823"/>
      <c r="C5592" s="823"/>
      <c r="D5592" s="823"/>
      <c r="E5592" s="823"/>
      <c r="F5592" s="823"/>
      <c r="G5592" s="823"/>
      <c r="H5592" s="823"/>
      <c r="I5592" s="823"/>
      <c r="J5592" s="823"/>
      <c r="K5592" s="823"/>
      <c r="L5592" s="823"/>
    </row>
    <row r="5593" spans="2:12" s="801" customFormat="1">
      <c r="B5593" s="823"/>
      <c r="C5593" s="823"/>
      <c r="D5593" s="823"/>
      <c r="E5593" s="823"/>
      <c r="F5593" s="823"/>
      <c r="G5593" s="823"/>
      <c r="H5593" s="823"/>
      <c r="I5593" s="823"/>
      <c r="J5593" s="823"/>
      <c r="K5593" s="823"/>
      <c r="L5593" s="823"/>
    </row>
    <row r="5594" spans="2:12" s="801" customFormat="1">
      <c r="B5594" s="823"/>
      <c r="C5594" s="823"/>
      <c r="D5594" s="823"/>
      <c r="E5594" s="823"/>
      <c r="F5594" s="823"/>
      <c r="G5594" s="823"/>
      <c r="H5594" s="823"/>
      <c r="I5594" s="823"/>
      <c r="J5594" s="823"/>
      <c r="K5594" s="823"/>
      <c r="L5594" s="823"/>
    </row>
    <row r="5595" spans="2:12" s="801" customFormat="1">
      <c r="B5595" s="823"/>
      <c r="C5595" s="823"/>
      <c r="D5595" s="823"/>
      <c r="E5595" s="823"/>
      <c r="F5595" s="823"/>
      <c r="G5595" s="823"/>
      <c r="H5595" s="823"/>
      <c r="I5595" s="823"/>
      <c r="J5595" s="823"/>
      <c r="K5595" s="823"/>
      <c r="L5595" s="823"/>
    </row>
    <row r="5596" spans="2:12" s="801" customFormat="1">
      <c r="B5596" s="823"/>
      <c r="C5596" s="823"/>
      <c r="D5596" s="823"/>
      <c r="E5596" s="823"/>
      <c r="F5596" s="823"/>
      <c r="G5596" s="823"/>
      <c r="H5596" s="823"/>
      <c r="I5596" s="823"/>
      <c r="J5596" s="823"/>
      <c r="K5596" s="823"/>
      <c r="L5596" s="823"/>
    </row>
    <row r="5597" spans="2:12" s="801" customFormat="1">
      <c r="B5597" s="823"/>
      <c r="C5597" s="823"/>
      <c r="D5597" s="823"/>
      <c r="E5597" s="823"/>
      <c r="F5597" s="823"/>
      <c r="G5597" s="823"/>
      <c r="H5597" s="823"/>
      <c r="I5597" s="823"/>
      <c r="J5597" s="823"/>
      <c r="K5597" s="823"/>
      <c r="L5597" s="823"/>
    </row>
    <row r="5598" spans="2:12" s="801" customFormat="1">
      <c r="B5598" s="823"/>
      <c r="C5598" s="823"/>
      <c r="D5598" s="823"/>
      <c r="E5598" s="823"/>
      <c r="F5598" s="823"/>
      <c r="G5598" s="823"/>
      <c r="H5598" s="823"/>
      <c r="I5598" s="823"/>
      <c r="J5598" s="823"/>
      <c r="K5598" s="823"/>
      <c r="L5598" s="823"/>
    </row>
    <row r="5599" spans="2:12" s="801" customFormat="1">
      <c r="B5599" s="823"/>
      <c r="C5599" s="823"/>
      <c r="D5599" s="823"/>
      <c r="E5599" s="823"/>
      <c r="F5599" s="823"/>
      <c r="G5599" s="823"/>
      <c r="H5599" s="823"/>
      <c r="I5599" s="823"/>
      <c r="J5599" s="823"/>
      <c r="K5599" s="823"/>
      <c r="L5599" s="823"/>
    </row>
    <row r="5600" spans="2:12" s="801" customFormat="1">
      <c r="B5600" s="823"/>
      <c r="C5600" s="823"/>
      <c r="D5600" s="823"/>
      <c r="E5600" s="823"/>
      <c r="F5600" s="823"/>
      <c r="G5600" s="823"/>
      <c r="H5600" s="823"/>
      <c r="I5600" s="823"/>
      <c r="J5600" s="823"/>
      <c r="K5600" s="823"/>
      <c r="L5600" s="823"/>
    </row>
    <row r="5601" spans="2:12" s="801" customFormat="1">
      <c r="B5601" s="823"/>
      <c r="C5601" s="823"/>
      <c r="D5601" s="823"/>
      <c r="E5601" s="823"/>
      <c r="F5601" s="823"/>
      <c r="G5601" s="823"/>
      <c r="H5601" s="823"/>
      <c r="I5601" s="823"/>
      <c r="J5601" s="823"/>
      <c r="K5601" s="823"/>
      <c r="L5601" s="823"/>
    </row>
    <row r="5602" spans="2:12" s="801" customFormat="1">
      <c r="B5602" s="823"/>
      <c r="C5602" s="823"/>
      <c r="D5602" s="823"/>
      <c r="E5602" s="823"/>
      <c r="F5602" s="823"/>
      <c r="G5602" s="823"/>
      <c r="H5602" s="823"/>
      <c r="I5602" s="823"/>
      <c r="J5602" s="823"/>
      <c r="K5602" s="823"/>
      <c r="L5602" s="823"/>
    </row>
    <row r="5603" spans="2:12" s="801" customFormat="1">
      <c r="B5603" s="823"/>
      <c r="C5603" s="823"/>
      <c r="D5603" s="823"/>
      <c r="E5603" s="823"/>
      <c r="F5603" s="823"/>
      <c r="G5603" s="823"/>
      <c r="H5603" s="823"/>
      <c r="I5603" s="823"/>
      <c r="J5603" s="823"/>
      <c r="K5603" s="823"/>
      <c r="L5603" s="823"/>
    </row>
    <row r="5604" spans="2:12" s="801" customFormat="1">
      <c r="B5604" s="823"/>
      <c r="C5604" s="823"/>
      <c r="D5604" s="823"/>
      <c r="E5604" s="823"/>
      <c r="F5604" s="823"/>
      <c r="G5604" s="823"/>
      <c r="H5604" s="823"/>
      <c r="I5604" s="823"/>
      <c r="J5604" s="823"/>
      <c r="K5604" s="823"/>
      <c r="L5604" s="823"/>
    </row>
    <row r="5605" spans="2:12" s="801" customFormat="1">
      <c r="B5605" s="823"/>
      <c r="C5605" s="823"/>
      <c r="D5605" s="823"/>
      <c r="E5605" s="823"/>
      <c r="F5605" s="823"/>
      <c r="G5605" s="823"/>
      <c r="H5605" s="823"/>
      <c r="I5605" s="823"/>
      <c r="J5605" s="823"/>
      <c r="K5605" s="823"/>
      <c r="L5605" s="823"/>
    </row>
    <row r="5606" spans="2:12" s="801" customFormat="1">
      <c r="B5606" s="823"/>
      <c r="C5606" s="823"/>
      <c r="D5606" s="823"/>
      <c r="E5606" s="823"/>
      <c r="F5606" s="823"/>
      <c r="G5606" s="823"/>
      <c r="H5606" s="823"/>
      <c r="I5606" s="823"/>
      <c r="J5606" s="823"/>
      <c r="K5606" s="823"/>
      <c r="L5606" s="823"/>
    </row>
    <row r="5607" spans="2:12" s="801" customFormat="1">
      <c r="B5607" s="823"/>
      <c r="C5607" s="823"/>
      <c r="D5607" s="823"/>
      <c r="E5607" s="823"/>
      <c r="F5607" s="823"/>
      <c r="G5607" s="823"/>
      <c r="H5607" s="823"/>
      <c r="I5607" s="823"/>
      <c r="J5607" s="823"/>
      <c r="K5607" s="823"/>
      <c r="L5607" s="823"/>
    </row>
    <row r="5608" spans="2:12" s="801" customFormat="1">
      <c r="B5608" s="823"/>
      <c r="C5608" s="823"/>
      <c r="D5608" s="823"/>
      <c r="E5608" s="823"/>
      <c r="F5608" s="823"/>
      <c r="G5608" s="823"/>
      <c r="H5608" s="823"/>
      <c r="I5608" s="823"/>
      <c r="J5608" s="823"/>
      <c r="K5608" s="823"/>
      <c r="L5608" s="823"/>
    </row>
    <row r="5609" spans="2:12" s="801" customFormat="1">
      <c r="B5609" s="823"/>
      <c r="C5609" s="823"/>
      <c r="D5609" s="823"/>
      <c r="E5609" s="823"/>
      <c r="F5609" s="823"/>
      <c r="G5609" s="823"/>
      <c r="H5609" s="823"/>
      <c r="I5609" s="823"/>
      <c r="J5609" s="823"/>
      <c r="K5609" s="823"/>
      <c r="L5609" s="823"/>
    </row>
    <row r="5610" spans="2:12" s="801" customFormat="1">
      <c r="B5610" s="823"/>
      <c r="C5610" s="823"/>
      <c r="D5610" s="823"/>
      <c r="E5610" s="823"/>
      <c r="F5610" s="823"/>
      <c r="G5610" s="823"/>
      <c r="H5610" s="823"/>
      <c r="I5610" s="823"/>
      <c r="J5610" s="823"/>
      <c r="K5610" s="823"/>
      <c r="L5610" s="823"/>
    </row>
    <row r="5611" spans="2:12" s="801" customFormat="1">
      <c r="B5611" s="823"/>
      <c r="C5611" s="823"/>
      <c r="D5611" s="823"/>
      <c r="E5611" s="823"/>
      <c r="F5611" s="823"/>
      <c r="G5611" s="823"/>
      <c r="H5611" s="823"/>
      <c r="I5611" s="823"/>
      <c r="J5611" s="823"/>
      <c r="K5611" s="823"/>
      <c r="L5611" s="823"/>
    </row>
    <row r="5612" spans="2:12" s="801" customFormat="1">
      <c r="B5612" s="823"/>
      <c r="C5612" s="823"/>
      <c r="D5612" s="823"/>
      <c r="E5612" s="823"/>
      <c r="F5612" s="823"/>
      <c r="G5612" s="823"/>
      <c r="H5612" s="823"/>
      <c r="I5612" s="823"/>
      <c r="J5612" s="823"/>
      <c r="K5612" s="823"/>
      <c r="L5612" s="823"/>
    </row>
    <row r="5613" spans="2:12" s="801" customFormat="1">
      <c r="B5613" s="823"/>
      <c r="C5613" s="823"/>
      <c r="D5613" s="823"/>
      <c r="E5613" s="823"/>
      <c r="F5613" s="823"/>
      <c r="G5613" s="823"/>
      <c r="H5613" s="823"/>
      <c r="I5613" s="823"/>
      <c r="J5613" s="823"/>
      <c r="K5613" s="823"/>
      <c r="L5613" s="823"/>
    </row>
    <row r="5614" spans="2:12" s="801" customFormat="1">
      <c r="B5614" s="823"/>
      <c r="C5614" s="823"/>
      <c r="D5614" s="823"/>
      <c r="E5614" s="823"/>
      <c r="F5614" s="823"/>
      <c r="G5614" s="823"/>
      <c r="H5614" s="823"/>
      <c r="I5614" s="823"/>
      <c r="J5614" s="823"/>
      <c r="K5614" s="823"/>
      <c r="L5614" s="823"/>
    </row>
    <row r="5615" spans="2:12" s="801" customFormat="1">
      <c r="B5615" s="823"/>
      <c r="C5615" s="823"/>
      <c r="D5615" s="823"/>
      <c r="E5615" s="823"/>
      <c r="F5615" s="823"/>
      <c r="G5615" s="823"/>
      <c r="H5615" s="823"/>
      <c r="I5615" s="823"/>
      <c r="J5615" s="823"/>
      <c r="K5615" s="823"/>
      <c r="L5615" s="823"/>
    </row>
    <row r="5616" spans="2:12" s="801" customFormat="1">
      <c r="B5616" s="823"/>
      <c r="C5616" s="823"/>
      <c r="D5616" s="823"/>
      <c r="E5616" s="823"/>
      <c r="F5616" s="823"/>
      <c r="G5616" s="823"/>
      <c r="H5616" s="823"/>
      <c r="I5616" s="823"/>
      <c r="J5616" s="823"/>
      <c r="K5616" s="823"/>
      <c r="L5616" s="823"/>
    </row>
    <row r="5617" spans="2:12" s="801" customFormat="1">
      <c r="B5617" s="823"/>
      <c r="C5617" s="823"/>
      <c r="D5617" s="823"/>
      <c r="E5617" s="823"/>
      <c r="F5617" s="823"/>
      <c r="G5617" s="823"/>
      <c r="H5617" s="823"/>
      <c r="I5617" s="823"/>
      <c r="J5617" s="823"/>
      <c r="K5617" s="823"/>
      <c r="L5617" s="823"/>
    </row>
    <row r="5618" spans="2:12" s="801" customFormat="1">
      <c r="B5618" s="823"/>
      <c r="C5618" s="823"/>
      <c r="D5618" s="823"/>
      <c r="E5618" s="823"/>
      <c r="F5618" s="823"/>
      <c r="G5618" s="823"/>
      <c r="H5618" s="823"/>
      <c r="I5618" s="823"/>
      <c r="J5618" s="823"/>
      <c r="K5618" s="823"/>
      <c r="L5618" s="823"/>
    </row>
    <row r="5619" spans="2:12" s="801" customFormat="1">
      <c r="B5619" s="823"/>
      <c r="C5619" s="823"/>
      <c r="D5619" s="823"/>
      <c r="E5619" s="823"/>
      <c r="F5619" s="823"/>
      <c r="G5619" s="823"/>
      <c r="H5619" s="823"/>
      <c r="I5619" s="823"/>
      <c r="J5619" s="823"/>
      <c r="K5619" s="823"/>
      <c r="L5619" s="823"/>
    </row>
    <row r="5620" spans="2:12" s="801" customFormat="1">
      <c r="B5620" s="823"/>
      <c r="C5620" s="823"/>
      <c r="D5620" s="823"/>
      <c r="E5620" s="823"/>
      <c r="F5620" s="823"/>
      <c r="G5620" s="823"/>
      <c r="H5620" s="823"/>
      <c r="I5620" s="823"/>
      <c r="J5620" s="823"/>
      <c r="K5620" s="823"/>
      <c r="L5620" s="823"/>
    </row>
    <row r="5621" spans="2:12" s="801" customFormat="1">
      <c r="B5621" s="823"/>
      <c r="C5621" s="823"/>
      <c r="D5621" s="823"/>
      <c r="E5621" s="823"/>
      <c r="F5621" s="823"/>
      <c r="G5621" s="823"/>
      <c r="H5621" s="823"/>
      <c r="I5621" s="823"/>
      <c r="J5621" s="823"/>
      <c r="K5621" s="823"/>
      <c r="L5621" s="823"/>
    </row>
    <row r="5622" spans="2:12" s="801" customFormat="1">
      <c r="B5622" s="823"/>
      <c r="C5622" s="823"/>
      <c r="D5622" s="823"/>
      <c r="E5622" s="823"/>
      <c r="F5622" s="823"/>
      <c r="G5622" s="823"/>
      <c r="H5622" s="823"/>
      <c r="I5622" s="823"/>
      <c r="J5622" s="823"/>
      <c r="K5622" s="823"/>
      <c r="L5622" s="823"/>
    </row>
    <row r="5623" spans="2:12" s="801" customFormat="1">
      <c r="B5623" s="823"/>
      <c r="C5623" s="823"/>
      <c r="D5623" s="823"/>
      <c r="E5623" s="823"/>
      <c r="F5623" s="823"/>
      <c r="G5623" s="823"/>
      <c r="H5623" s="823"/>
      <c r="I5623" s="823"/>
      <c r="J5623" s="823"/>
      <c r="K5623" s="823"/>
      <c r="L5623" s="823"/>
    </row>
    <row r="5624" spans="2:12" s="801" customFormat="1">
      <c r="B5624" s="823"/>
      <c r="C5624" s="823"/>
      <c r="D5624" s="823"/>
      <c r="E5624" s="823"/>
      <c r="F5624" s="823"/>
      <c r="G5624" s="823"/>
      <c r="H5624" s="823"/>
      <c r="I5624" s="823"/>
      <c r="J5624" s="823"/>
      <c r="K5624" s="823"/>
      <c r="L5624" s="823"/>
    </row>
    <row r="5625" spans="2:12" s="801" customFormat="1">
      <c r="B5625" s="823"/>
      <c r="C5625" s="823"/>
      <c r="D5625" s="823"/>
      <c r="E5625" s="823"/>
      <c r="F5625" s="823"/>
      <c r="G5625" s="823"/>
      <c r="H5625" s="823"/>
      <c r="I5625" s="823"/>
      <c r="J5625" s="823"/>
      <c r="K5625" s="823"/>
      <c r="L5625" s="823"/>
    </row>
    <row r="5626" spans="2:12" s="801" customFormat="1">
      <c r="B5626" s="823"/>
      <c r="C5626" s="823"/>
      <c r="D5626" s="823"/>
      <c r="E5626" s="823"/>
      <c r="F5626" s="823"/>
      <c r="G5626" s="823"/>
      <c r="H5626" s="823"/>
      <c r="I5626" s="823"/>
      <c r="J5626" s="823"/>
      <c r="K5626" s="823"/>
      <c r="L5626" s="823"/>
    </row>
    <row r="5627" spans="2:12" s="801" customFormat="1">
      <c r="B5627" s="823"/>
      <c r="C5627" s="823"/>
      <c r="D5627" s="823"/>
      <c r="E5627" s="823"/>
      <c r="F5627" s="823"/>
      <c r="G5627" s="823"/>
      <c r="H5627" s="823"/>
      <c r="I5627" s="823"/>
      <c r="J5627" s="823"/>
      <c r="K5627" s="823"/>
      <c r="L5627" s="823"/>
    </row>
    <row r="5628" spans="2:12" s="801" customFormat="1">
      <c r="B5628" s="823"/>
      <c r="C5628" s="823"/>
      <c r="D5628" s="823"/>
      <c r="E5628" s="823"/>
      <c r="F5628" s="823"/>
      <c r="G5628" s="823"/>
      <c r="H5628" s="823"/>
      <c r="I5628" s="823"/>
      <c r="J5628" s="823"/>
      <c r="K5628" s="823"/>
      <c r="L5628" s="823"/>
    </row>
    <row r="5629" spans="2:12" s="801" customFormat="1">
      <c r="B5629" s="823"/>
      <c r="C5629" s="823"/>
      <c r="D5629" s="823"/>
      <c r="E5629" s="823"/>
      <c r="F5629" s="823"/>
      <c r="G5629" s="823"/>
      <c r="H5629" s="823"/>
      <c r="I5629" s="823"/>
      <c r="J5629" s="823"/>
      <c r="K5629" s="823"/>
      <c r="L5629" s="823"/>
    </row>
    <row r="5630" spans="2:12" s="801" customFormat="1">
      <c r="B5630" s="823"/>
      <c r="C5630" s="823"/>
      <c r="D5630" s="823"/>
      <c r="E5630" s="823"/>
      <c r="F5630" s="823"/>
      <c r="G5630" s="823"/>
      <c r="H5630" s="823"/>
      <c r="I5630" s="823"/>
      <c r="J5630" s="823"/>
      <c r="K5630" s="823"/>
      <c r="L5630" s="823"/>
    </row>
    <row r="5631" spans="2:12" s="801" customFormat="1">
      <c r="B5631" s="823"/>
      <c r="C5631" s="823"/>
      <c r="D5631" s="823"/>
      <c r="E5631" s="823"/>
      <c r="F5631" s="823"/>
      <c r="G5631" s="823"/>
      <c r="H5631" s="823"/>
      <c r="I5631" s="823"/>
      <c r="J5631" s="823"/>
      <c r="K5631" s="823"/>
      <c r="L5631" s="823"/>
    </row>
    <row r="5632" spans="2:12" s="801" customFormat="1">
      <c r="B5632" s="823"/>
      <c r="C5632" s="823"/>
      <c r="D5632" s="823"/>
      <c r="E5632" s="823"/>
      <c r="F5632" s="823"/>
      <c r="G5632" s="823"/>
      <c r="H5632" s="823"/>
      <c r="I5632" s="823"/>
      <c r="J5632" s="823"/>
      <c r="K5632" s="823"/>
      <c r="L5632" s="823"/>
    </row>
    <row r="5633" spans="2:12" s="801" customFormat="1">
      <c r="B5633" s="823"/>
      <c r="C5633" s="823"/>
      <c r="D5633" s="823"/>
      <c r="E5633" s="823"/>
      <c r="F5633" s="823"/>
      <c r="G5633" s="823"/>
      <c r="H5633" s="823"/>
      <c r="I5633" s="823"/>
      <c r="J5633" s="823"/>
      <c r="K5633" s="823"/>
      <c r="L5633" s="823"/>
    </row>
    <row r="5634" spans="2:12" s="801" customFormat="1">
      <c r="B5634" s="823"/>
      <c r="C5634" s="823"/>
      <c r="D5634" s="823"/>
      <c r="E5634" s="823"/>
      <c r="F5634" s="823"/>
      <c r="G5634" s="823"/>
      <c r="H5634" s="823"/>
      <c r="I5634" s="823"/>
      <c r="J5634" s="823"/>
      <c r="K5634" s="823"/>
      <c r="L5634" s="823"/>
    </row>
    <row r="5635" spans="2:12" s="801" customFormat="1">
      <c r="B5635" s="823"/>
      <c r="C5635" s="823"/>
      <c r="D5635" s="823"/>
      <c r="E5635" s="823"/>
      <c r="F5635" s="823"/>
      <c r="G5635" s="823"/>
      <c r="H5635" s="823"/>
      <c r="I5635" s="823"/>
      <c r="J5635" s="823"/>
      <c r="K5635" s="823"/>
      <c r="L5635" s="823"/>
    </row>
    <row r="5636" spans="2:12" s="801" customFormat="1">
      <c r="B5636" s="823"/>
      <c r="C5636" s="823"/>
      <c r="D5636" s="823"/>
      <c r="E5636" s="823"/>
      <c r="F5636" s="823"/>
      <c r="G5636" s="823"/>
      <c r="H5636" s="823"/>
      <c r="I5636" s="823"/>
      <c r="J5636" s="823"/>
      <c r="K5636" s="823"/>
      <c r="L5636" s="823"/>
    </row>
    <row r="5637" spans="2:12" s="801" customFormat="1">
      <c r="B5637" s="823"/>
      <c r="C5637" s="823"/>
      <c r="D5637" s="823"/>
      <c r="E5637" s="823"/>
      <c r="F5637" s="823"/>
      <c r="G5637" s="823"/>
      <c r="H5637" s="823"/>
      <c r="I5637" s="823"/>
      <c r="J5637" s="823"/>
      <c r="K5637" s="823"/>
      <c r="L5637" s="823"/>
    </row>
    <row r="5638" spans="2:12" s="801" customFormat="1">
      <c r="B5638" s="823"/>
      <c r="C5638" s="823"/>
      <c r="D5638" s="823"/>
      <c r="E5638" s="823"/>
      <c r="F5638" s="823"/>
      <c r="G5638" s="823"/>
      <c r="H5638" s="823"/>
      <c r="I5638" s="823"/>
      <c r="J5638" s="823"/>
      <c r="K5638" s="823"/>
      <c r="L5638" s="823"/>
    </row>
    <row r="5639" spans="2:12" s="801" customFormat="1">
      <c r="B5639" s="823"/>
      <c r="C5639" s="823"/>
      <c r="D5639" s="823"/>
      <c r="E5639" s="823"/>
      <c r="F5639" s="823"/>
      <c r="G5639" s="823"/>
      <c r="H5639" s="823"/>
      <c r="I5639" s="823"/>
      <c r="J5639" s="823"/>
      <c r="K5639" s="823"/>
      <c r="L5639" s="823"/>
    </row>
    <row r="5640" spans="2:12" s="801" customFormat="1">
      <c r="B5640" s="823"/>
      <c r="C5640" s="823"/>
      <c r="D5640" s="823"/>
      <c r="E5640" s="823"/>
      <c r="F5640" s="823"/>
      <c r="G5640" s="823"/>
      <c r="H5640" s="823"/>
      <c r="I5640" s="823"/>
      <c r="J5640" s="823"/>
      <c r="K5640" s="823"/>
      <c r="L5640" s="823"/>
    </row>
    <row r="5641" spans="2:12" s="801" customFormat="1">
      <c r="B5641" s="823"/>
      <c r="C5641" s="823"/>
      <c r="D5641" s="823"/>
      <c r="E5641" s="823"/>
      <c r="F5641" s="823"/>
      <c r="G5641" s="823"/>
      <c r="H5641" s="823"/>
      <c r="I5641" s="823"/>
      <c r="J5641" s="823"/>
      <c r="K5641" s="823"/>
      <c r="L5641" s="823"/>
    </row>
    <row r="5642" spans="2:12" s="801" customFormat="1">
      <c r="B5642" s="823"/>
      <c r="C5642" s="823"/>
      <c r="D5642" s="823"/>
      <c r="E5642" s="823"/>
      <c r="F5642" s="823"/>
      <c r="G5642" s="823"/>
      <c r="H5642" s="823"/>
      <c r="I5642" s="823"/>
      <c r="J5642" s="823"/>
      <c r="K5642" s="823"/>
      <c r="L5642" s="823"/>
    </row>
    <row r="5643" spans="2:12" s="801" customFormat="1">
      <c r="B5643" s="823"/>
      <c r="C5643" s="823"/>
      <c r="D5643" s="823"/>
      <c r="E5643" s="823"/>
      <c r="F5643" s="823"/>
      <c r="G5643" s="823"/>
      <c r="H5643" s="823"/>
      <c r="I5643" s="823"/>
      <c r="J5643" s="823"/>
      <c r="K5643" s="823"/>
      <c r="L5643" s="823"/>
    </row>
    <row r="5644" spans="2:12" s="801" customFormat="1">
      <c r="B5644" s="823"/>
      <c r="C5644" s="823"/>
      <c r="D5644" s="823"/>
      <c r="E5644" s="823"/>
      <c r="F5644" s="823"/>
      <c r="G5644" s="823"/>
      <c r="H5644" s="823"/>
      <c r="I5644" s="823"/>
      <c r="J5644" s="823"/>
      <c r="K5644" s="823"/>
      <c r="L5644" s="823"/>
    </row>
    <row r="5645" spans="2:12" s="801" customFormat="1">
      <c r="B5645" s="823"/>
      <c r="C5645" s="823"/>
      <c r="D5645" s="823"/>
      <c r="E5645" s="823"/>
      <c r="F5645" s="823"/>
      <c r="G5645" s="823"/>
      <c r="H5645" s="823"/>
      <c r="I5645" s="823"/>
      <c r="J5645" s="823"/>
      <c r="K5645" s="823"/>
      <c r="L5645" s="823"/>
    </row>
    <row r="5646" spans="2:12" s="801" customFormat="1">
      <c r="B5646" s="823"/>
      <c r="C5646" s="823"/>
      <c r="D5646" s="823"/>
      <c r="E5646" s="823"/>
      <c r="F5646" s="823"/>
      <c r="G5646" s="823"/>
      <c r="H5646" s="823"/>
      <c r="I5646" s="823"/>
      <c r="J5646" s="823"/>
      <c r="K5646" s="823"/>
      <c r="L5646" s="823"/>
    </row>
    <row r="5647" spans="2:12" s="801" customFormat="1">
      <c r="B5647" s="823"/>
      <c r="C5647" s="823"/>
      <c r="D5647" s="823"/>
      <c r="E5647" s="823"/>
      <c r="F5647" s="823"/>
      <c r="G5647" s="823"/>
      <c r="H5647" s="823"/>
      <c r="I5647" s="823"/>
      <c r="J5647" s="823"/>
      <c r="K5647" s="823"/>
      <c r="L5647" s="823"/>
    </row>
    <row r="5648" spans="2:12" s="801" customFormat="1">
      <c r="B5648" s="823"/>
      <c r="C5648" s="823"/>
      <c r="D5648" s="823"/>
      <c r="E5648" s="823"/>
      <c r="F5648" s="823"/>
      <c r="G5648" s="823"/>
      <c r="H5648" s="823"/>
      <c r="I5648" s="823"/>
      <c r="J5648" s="823"/>
      <c r="K5648" s="823"/>
      <c r="L5648" s="823"/>
    </row>
    <row r="5649" spans="2:12" s="801" customFormat="1">
      <c r="B5649" s="823"/>
      <c r="C5649" s="823"/>
      <c r="D5649" s="823"/>
      <c r="E5649" s="823"/>
      <c r="F5649" s="823"/>
      <c r="G5649" s="823"/>
      <c r="H5649" s="823"/>
      <c r="I5649" s="823"/>
      <c r="J5649" s="823"/>
      <c r="K5649" s="823"/>
      <c r="L5649" s="823"/>
    </row>
    <row r="5650" spans="2:12" s="801" customFormat="1">
      <c r="B5650" s="823"/>
      <c r="C5650" s="823"/>
      <c r="D5650" s="823"/>
      <c r="E5650" s="823"/>
      <c r="F5650" s="823"/>
      <c r="G5650" s="823"/>
      <c r="H5650" s="823"/>
      <c r="I5650" s="823"/>
      <c r="J5650" s="823"/>
      <c r="K5650" s="823"/>
      <c r="L5650" s="823"/>
    </row>
    <row r="5651" spans="2:12" s="801" customFormat="1">
      <c r="B5651" s="823"/>
      <c r="C5651" s="823"/>
      <c r="D5651" s="823"/>
      <c r="E5651" s="823"/>
      <c r="F5651" s="823"/>
      <c r="G5651" s="823"/>
      <c r="H5651" s="823"/>
      <c r="I5651" s="823"/>
      <c r="J5651" s="823"/>
      <c r="K5651" s="823"/>
      <c r="L5651" s="823"/>
    </row>
    <row r="5652" spans="2:12" s="801" customFormat="1">
      <c r="B5652" s="823"/>
      <c r="C5652" s="823"/>
      <c r="D5652" s="823"/>
      <c r="E5652" s="823"/>
      <c r="F5652" s="823"/>
      <c r="G5652" s="823"/>
      <c r="H5652" s="823"/>
      <c r="I5652" s="823"/>
      <c r="J5652" s="823"/>
      <c r="K5652" s="823"/>
      <c r="L5652" s="823"/>
    </row>
    <row r="5653" spans="2:12" s="801" customFormat="1">
      <c r="B5653" s="823"/>
      <c r="C5653" s="823"/>
      <c r="D5653" s="823"/>
      <c r="E5653" s="823"/>
      <c r="F5653" s="823"/>
      <c r="G5653" s="823"/>
      <c r="H5653" s="823"/>
      <c r="I5653" s="823"/>
      <c r="J5653" s="823"/>
      <c r="K5653" s="823"/>
      <c r="L5653" s="823"/>
    </row>
    <row r="5654" spans="2:12" s="801" customFormat="1">
      <c r="B5654" s="823"/>
      <c r="C5654" s="823"/>
      <c r="D5654" s="823"/>
      <c r="E5654" s="823"/>
      <c r="F5654" s="823"/>
      <c r="G5654" s="823"/>
      <c r="H5654" s="823"/>
      <c r="I5654" s="823"/>
      <c r="J5654" s="823"/>
      <c r="K5654" s="823"/>
      <c r="L5654" s="823"/>
    </row>
    <row r="5655" spans="2:12" s="801" customFormat="1">
      <c r="B5655" s="823"/>
      <c r="C5655" s="823"/>
      <c r="D5655" s="823"/>
      <c r="E5655" s="823"/>
      <c r="F5655" s="823"/>
      <c r="G5655" s="823"/>
      <c r="H5655" s="823"/>
      <c r="I5655" s="823"/>
      <c r="J5655" s="823"/>
      <c r="K5655" s="823"/>
      <c r="L5655" s="823"/>
    </row>
    <row r="5656" spans="2:12" s="801" customFormat="1">
      <c r="B5656" s="823"/>
      <c r="C5656" s="823"/>
      <c r="D5656" s="823"/>
      <c r="E5656" s="823"/>
      <c r="F5656" s="823"/>
      <c r="G5656" s="823"/>
      <c r="H5656" s="823"/>
      <c r="I5656" s="823"/>
      <c r="J5656" s="823"/>
      <c r="K5656" s="823"/>
      <c r="L5656" s="823"/>
    </row>
    <row r="5657" spans="2:12" s="801" customFormat="1">
      <c r="B5657" s="823"/>
      <c r="C5657" s="823"/>
      <c r="D5657" s="823"/>
      <c r="E5657" s="823"/>
      <c r="F5657" s="823"/>
      <c r="G5657" s="823"/>
      <c r="H5657" s="823"/>
      <c r="I5657" s="823"/>
      <c r="J5657" s="823"/>
      <c r="K5657" s="823"/>
      <c r="L5657" s="823"/>
    </row>
    <row r="5658" spans="2:12" s="801" customFormat="1">
      <c r="B5658" s="823"/>
      <c r="C5658" s="823"/>
      <c r="D5658" s="823"/>
      <c r="E5658" s="823"/>
      <c r="F5658" s="823"/>
      <c r="G5658" s="823"/>
      <c r="H5658" s="823"/>
      <c r="I5658" s="823"/>
      <c r="J5658" s="823"/>
      <c r="K5658" s="823"/>
      <c r="L5658" s="823"/>
    </row>
    <row r="5659" spans="2:12" s="801" customFormat="1">
      <c r="B5659" s="823"/>
      <c r="C5659" s="823"/>
      <c r="D5659" s="823"/>
      <c r="E5659" s="823"/>
      <c r="F5659" s="823"/>
      <c r="G5659" s="823"/>
      <c r="H5659" s="823"/>
      <c r="I5659" s="823"/>
      <c r="J5659" s="823"/>
      <c r="K5659" s="823"/>
      <c r="L5659" s="823"/>
    </row>
    <row r="5660" spans="2:12" s="801" customFormat="1">
      <c r="B5660" s="823"/>
      <c r="C5660" s="823"/>
      <c r="D5660" s="823"/>
      <c r="E5660" s="823"/>
      <c r="F5660" s="823"/>
      <c r="G5660" s="823"/>
      <c r="H5660" s="823"/>
      <c r="I5660" s="823"/>
      <c r="J5660" s="823"/>
      <c r="K5660" s="823"/>
      <c r="L5660" s="823"/>
    </row>
    <row r="5661" spans="2:12" s="801" customFormat="1">
      <c r="B5661" s="823"/>
      <c r="C5661" s="823"/>
      <c r="D5661" s="823"/>
      <c r="E5661" s="823"/>
      <c r="F5661" s="823"/>
      <c r="G5661" s="823"/>
      <c r="H5661" s="823"/>
      <c r="I5661" s="823"/>
      <c r="J5661" s="823"/>
      <c r="K5661" s="823"/>
      <c r="L5661" s="823"/>
    </row>
    <row r="5662" spans="2:12" s="801" customFormat="1">
      <c r="B5662" s="823"/>
      <c r="C5662" s="823"/>
      <c r="D5662" s="823"/>
      <c r="E5662" s="823"/>
      <c r="F5662" s="823"/>
      <c r="G5662" s="823"/>
      <c r="H5662" s="823"/>
      <c r="I5662" s="823"/>
      <c r="J5662" s="823"/>
      <c r="K5662" s="823"/>
      <c r="L5662" s="823"/>
    </row>
    <row r="5663" spans="2:12" s="801" customFormat="1">
      <c r="B5663" s="823"/>
      <c r="C5663" s="823"/>
      <c r="D5663" s="823"/>
      <c r="E5663" s="823"/>
      <c r="F5663" s="823"/>
      <c r="G5663" s="823"/>
      <c r="H5663" s="823"/>
      <c r="I5663" s="823"/>
      <c r="J5663" s="823"/>
      <c r="K5663" s="823"/>
      <c r="L5663" s="823"/>
    </row>
    <row r="5664" spans="2:12" s="801" customFormat="1">
      <c r="B5664" s="823"/>
      <c r="C5664" s="823"/>
      <c r="D5664" s="823"/>
      <c r="E5664" s="823"/>
      <c r="F5664" s="823"/>
      <c r="G5664" s="823"/>
      <c r="H5664" s="823"/>
      <c r="I5664" s="823"/>
      <c r="J5664" s="823"/>
      <c r="K5664" s="823"/>
      <c r="L5664" s="823"/>
    </row>
    <row r="5665" spans="2:12" s="801" customFormat="1">
      <c r="B5665" s="823"/>
      <c r="C5665" s="823"/>
      <c r="D5665" s="823"/>
      <c r="E5665" s="823"/>
      <c r="F5665" s="823"/>
      <c r="G5665" s="823"/>
      <c r="H5665" s="823"/>
      <c r="I5665" s="823"/>
      <c r="J5665" s="823"/>
      <c r="K5665" s="823"/>
      <c r="L5665" s="823"/>
    </row>
    <row r="5666" spans="2:12" s="801" customFormat="1">
      <c r="B5666" s="823"/>
      <c r="C5666" s="823"/>
      <c r="D5666" s="823"/>
      <c r="E5666" s="823"/>
      <c r="F5666" s="823"/>
      <c r="G5666" s="823"/>
      <c r="H5666" s="823"/>
      <c r="I5666" s="823"/>
      <c r="J5666" s="823"/>
      <c r="K5666" s="823"/>
      <c r="L5666" s="823"/>
    </row>
    <row r="5667" spans="2:12" s="801" customFormat="1">
      <c r="B5667" s="823"/>
      <c r="C5667" s="823"/>
      <c r="D5667" s="823"/>
      <c r="E5667" s="823"/>
      <c r="F5667" s="823"/>
      <c r="G5667" s="823"/>
      <c r="H5667" s="823"/>
      <c r="I5667" s="823"/>
      <c r="J5667" s="823"/>
      <c r="K5667" s="823"/>
      <c r="L5667" s="823"/>
    </row>
    <row r="5668" spans="2:12" s="801" customFormat="1">
      <c r="B5668" s="823"/>
      <c r="C5668" s="823"/>
      <c r="D5668" s="823"/>
      <c r="E5668" s="823"/>
      <c r="F5668" s="823"/>
      <c r="G5668" s="823"/>
      <c r="H5668" s="823"/>
      <c r="I5668" s="823"/>
      <c r="J5668" s="823"/>
      <c r="K5668" s="823"/>
      <c r="L5668" s="823"/>
    </row>
    <row r="5669" spans="2:12" s="801" customFormat="1">
      <c r="B5669" s="823"/>
      <c r="C5669" s="823"/>
      <c r="D5669" s="823"/>
      <c r="E5669" s="823"/>
      <c r="F5669" s="823"/>
      <c r="G5669" s="823"/>
      <c r="H5669" s="823"/>
      <c r="I5669" s="823"/>
      <c r="J5669" s="823"/>
      <c r="K5669" s="823"/>
      <c r="L5669" s="823"/>
    </row>
    <row r="5670" spans="2:12" s="801" customFormat="1">
      <c r="B5670" s="823"/>
      <c r="C5670" s="823"/>
      <c r="D5670" s="823"/>
      <c r="E5670" s="823"/>
      <c r="F5670" s="823"/>
      <c r="G5670" s="823"/>
      <c r="H5670" s="823"/>
      <c r="I5670" s="823"/>
      <c r="J5670" s="823"/>
      <c r="K5670" s="823"/>
      <c r="L5670" s="823"/>
    </row>
    <row r="5671" spans="2:12" s="801" customFormat="1">
      <c r="B5671" s="823"/>
      <c r="C5671" s="823"/>
      <c r="D5671" s="823"/>
      <c r="E5671" s="823"/>
      <c r="F5671" s="823"/>
      <c r="G5671" s="823"/>
      <c r="H5671" s="823"/>
      <c r="I5671" s="823"/>
      <c r="J5671" s="823"/>
      <c r="K5671" s="823"/>
      <c r="L5671" s="823"/>
    </row>
    <row r="5672" spans="2:12" s="801" customFormat="1">
      <c r="B5672" s="823"/>
      <c r="C5672" s="823"/>
      <c r="D5672" s="823"/>
      <c r="E5672" s="823"/>
      <c r="F5672" s="823"/>
      <c r="G5672" s="823"/>
      <c r="H5672" s="823"/>
      <c r="I5672" s="823"/>
      <c r="J5672" s="823"/>
      <c r="K5672" s="823"/>
      <c r="L5672" s="823"/>
    </row>
    <row r="5673" spans="2:12" s="801" customFormat="1">
      <c r="B5673" s="823"/>
      <c r="C5673" s="823"/>
      <c r="D5673" s="823"/>
      <c r="E5673" s="823"/>
      <c r="F5673" s="823"/>
      <c r="G5673" s="823"/>
      <c r="H5673" s="823"/>
      <c r="I5673" s="823"/>
      <c r="J5673" s="823"/>
      <c r="K5673" s="823"/>
      <c r="L5673" s="823"/>
    </row>
    <row r="5674" spans="2:12" s="801" customFormat="1">
      <c r="B5674" s="823"/>
      <c r="C5674" s="823"/>
      <c r="D5674" s="823"/>
      <c r="E5674" s="823"/>
      <c r="F5674" s="823"/>
      <c r="G5674" s="823"/>
      <c r="H5674" s="823"/>
      <c r="I5674" s="823"/>
      <c r="J5674" s="823"/>
      <c r="K5674" s="823"/>
      <c r="L5674" s="823"/>
    </row>
    <row r="5675" spans="2:12" s="801" customFormat="1">
      <c r="B5675" s="823"/>
      <c r="C5675" s="823"/>
      <c r="D5675" s="823"/>
      <c r="E5675" s="823"/>
      <c r="F5675" s="823"/>
      <c r="G5675" s="823"/>
      <c r="H5675" s="823"/>
      <c r="I5675" s="823"/>
      <c r="J5675" s="823"/>
      <c r="K5675" s="823"/>
      <c r="L5675" s="823"/>
    </row>
    <row r="5676" spans="2:12" s="801" customFormat="1">
      <c r="B5676" s="823"/>
      <c r="C5676" s="823"/>
      <c r="D5676" s="823"/>
      <c r="E5676" s="823"/>
      <c r="F5676" s="823"/>
      <c r="G5676" s="823"/>
      <c r="H5676" s="823"/>
      <c r="I5676" s="823"/>
      <c r="J5676" s="823"/>
      <c r="K5676" s="823"/>
      <c r="L5676" s="823"/>
    </row>
    <row r="5677" spans="2:12" s="801" customFormat="1">
      <c r="B5677" s="823"/>
      <c r="C5677" s="823"/>
      <c r="D5677" s="823"/>
      <c r="E5677" s="823"/>
      <c r="F5677" s="823"/>
      <c r="G5677" s="823"/>
      <c r="H5677" s="823"/>
      <c r="I5677" s="823"/>
      <c r="J5677" s="823"/>
      <c r="K5677" s="823"/>
      <c r="L5677" s="823"/>
    </row>
    <row r="5678" spans="2:12" s="801" customFormat="1">
      <c r="B5678" s="823"/>
      <c r="C5678" s="823"/>
      <c r="D5678" s="823"/>
      <c r="E5678" s="823"/>
      <c r="F5678" s="823"/>
      <c r="G5678" s="823"/>
      <c r="H5678" s="823"/>
      <c r="I5678" s="823"/>
      <c r="J5678" s="823"/>
      <c r="K5678" s="823"/>
      <c r="L5678" s="823"/>
    </row>
    <row r="5679" spans="2:12" s="801" customFormat="1">
      <c r="B5679" s="823"/>
      <c r="C5679" s="823"/>
      <c r="D5679" s="823"/>
      <c r="E5679" s="823"/>
      <c r="F5679" s="823"/>
      <c r="G5679" s="823"/>
      <c r="H5679" s="823"/>
      <c r="I5679" s="823"/>
      <c r="J5679" s="823"/>
      <c r="K5679" s="823"/>
      <c r="L5679" s="823"/>
    </row>
    <row r="5680" spans="2:12" s="801" customFormat="1">
      <c r="B5680" s="823"/>
      <c r="C5680" s="823"/>
      <c r="D5680" s="823"/>
      <c r="E5680" s="823"/>
      <c r="F5680" s="823"/>
      <c r="G5680" s="823"/>
      <c r="H5680" s="823"/>
      <c r="I5680" s="823"/>
      <c r="J5680" s="823"/>
      <c r="K5680" s="823"/>
      <c r="L5680" s="823"/>
    </row>
    <row r="5681" spans="2:12" s="801" customFormat="1">
      <c r="B5681" s="823"/>
      <c r="C5681" s="823"/>
      <c r="D5681" s="823"/>
      <c r="E5681" s="823"/>
      <c r="F5681" s="823"/>
      <c r="G5681" s="823"/>
      <c r="H5681" s="823"/>
      <c r="I5681" s="823"/>
      <c r="J5681" s="823"/>
      <c r="K5681" s="823"/>
      <c r="L5681" s="823"/>
    </row>
    <row r="5682" spans="2:12" s="801" customFormat="1">
      <c r="B5682" s="823"/>
      <c r="C5682" s="823"/>
      <c r="D5682" s="823"/>
      <c r="E5682" s="823"/>
      <c r="F5682" s="823"/>
      <c r="G5682" s="823"/>
      <c r="H5682" s="823"/>
      <c r="I5682" s="823"/>
      <c r="J5682" s="823"/>
      <c r="K5682" s="823"/>
      <c r="L5682" s="823"/>
    </row>
    <row r="5683" spans="2:12" s="801" customFormat="1">
      <c r="B5683" s="823"/>
      <c r="C5683" s="823"/>
      <c r="D5683" s="823"/>
      <c r="E5683" s="823"/>
      <c r="F5683" s="823"/>
      <c r="G5683" s="823"/>
      <c r="H5683" s="823"/>
      <c r="I5683" s="823"/>
      <c r="J5683" s="823"/>
      <c r="K5683" s="823"/>
      <c r="L5683" s="823"/>
    </row>
    <row r="5684" spans="2:12" s="801" customFormat="1">
      <c r="B5684" s="823"/>
      <c r="C5684" s="823"/>
      <c r="D5684" s="823"/>
      <c r="E5684" s="823"/>
      <c r="F5684" s="823"/>
      <c r="G5684" s="823"/>
      <c r="H5684" s="823"/>
      <c r="I5684" s="823"/>
      <c r="J5684" s="823"/>
      <c r="K5684" s="823"/>
      <c r="L5684" s="823"/>
    </row>
    <row r="5685" spans="2:12" s="801" customFormat="1">
      <c r="B5685" s="823"/>
      <c r="C5685" s="823"/>
      <c r="D5685" s="823"/>
      <c r="E5685" s="823"/>
      <c r="F5685" s="823"/>
      <c r="G5685" s="823"/>
      <c r="H5685" s="823"/>
      <c r="I5685" s="823"/>
      <c r="J5685" s="823"/>
      <c r="K5685" s="823"/>
      <c r="L5685" s="823"/>
    </row>
    <row r="5686" spans="2:12" s="801" customFormat="1">
      <c r="B5686" s="823"/>
      <c r="C5686" s="823"/>
      <c r="D5686" s="823"/>
      <c r="E5686" s="823"/>
      <c r="F5686" s="823"/>
      <c r="G5686" s="823"/>
      <c r="H5686" s="823"/>
      <c r="I5686" s="823"/>
      <c r="J5686" s="823"/>
      <c r="K5686" s="823"/>
      <c r="L5686" s="823"/>
    </row>
    <row r="5687" spans="2:12" s="801" customFormat="1">
      <c r="B5687" s="823"/>
      <c r="C5687" s="823"/>
      <c r="D5687" s="823"/>
      <c r="E5687" s="823"/>
      <c r="F5687" s="823"/>
      <c r="G5687" s="823"/>
      <c r="H5687" s="823"/>
      <c r="I5687" s="823"/>
      <c r="J5687" s="823"/>
      <c r="K5687" s="823"/>
      <c r="L5687" s="823"/>
    </row>
    <row r="5688" spans="2:12" s="801" customFormat="1">
      <c r="B5688" s="823"/>
      <c r="C5688" s="823"/>
      <c r="D5688" s="823"/>
      <c r="E5688" s="823"/>
      <c r="F5688" s="823"/>
      <c r="G5688" s="823"/>
      <c r="H5688" s="823"/>
      <c r="I5688" s="823"/>
      <c r="J5688" s="823"/>
      <c r="K5688" s="823"/>
      <c r="L5688" s="823"/>
    </row>
    <row r="5689" spans="2:12" s="801" customFormat="1">
      <c r="B5689" s="823"/>
      <c r="C5689" s="823"/>
      <c r="D5689" s="823"/>
      <c r="E5689" s="823"/>
      <c r="F5689" s="823"/>
      <c r="G5689" s="823"/>
      <c r="H5689" s="823"/>
      <c r="I5689" s="823"/>
      <c r="J5689" s="823"/>
      <c r="K5689" s="823"/>
      <c r="L5689" s="823"/>
    </row>
    <row r="5690" spans="2:12" s="801" customFormat="1">
      <c r="B5690" s="823"/>
      <c r="C5690" s="823"/>
      <c r="D5690" s="823"/>
      <c r="E5690" s="823"/>
      <c r="F5690" s="823"/>
      <c r="G5690" s="823"/>
      <c r="H5690" s="823"/>
      <c r="I5690" s="823"/>
      <c r="J5690" s="823"/>
      <c r="K5690" s="823"/>
      <c r="L5690" s="823"/>
    </row>
    <row r="5691" spans="2:12" s="801" customFormat="1">
      <c r="B5691" s="823"/>
      <c r="C5691" s="823"/>
      <c r="D5691" s="823"/>
      <c r="E5691" s="823"/>
      <c r="F5691" s="823"/>
      <c r="G5691" s="823"/>
      <c r="H5691" s="823"/>
      <c r="I5691" s="823"/>
      <c r="J5691" s="823"/>
      <c r="K5691" s="823"/>
      <c r="L5691" s="823"/>
    </row>
    <row r="5692" spans="2:12" s="801" customFormat="1">
      <c r="B5692" s="823"/>
      <c r="C5692" s="823"/>
      <c r="D5692" s="823"/>
      <c r="E5692" s="823"/>
      <c r="F5692" s="823"/>
      <c r="G5692" s="823"/>
      <c r="H5692" s="823"/>
      <c r="I5692" s="823"/>
      <c r="J5692" s="823"/>
      <c r="K5692" s="823"/>
      <c r="L5692" s="823"/>
    </row>
    <row r="5693" spans="2:12" s="801" customFormat="1">
      <c r="B5693" s="823"/>
      <c r="C5693" s="823"/>
      <c r="D5693" s="823"/>
      <c r="E5693" s="823"/>
      <c r="F5693" s="823"/>
      <c r="G5693" s="823"/>
      <c r="H5693" s="823"/>
      <c r="I5693" s="823"/>
      <c r="J5693" s="823"/>
      <c r="K5693" s="823"/>
      <c r="L5693" s="823"/>
    </row>
    <row r="5694" spans="2:12" s="801" customFormat="1">
      <c r="B5694" s="823"/>
      <c r="C5694" s="823"/>
      <c r="D5694" s="823"/>
      <c r="E5694" s="823"/>
      <c r="F5694" s="823"/>
      <c r="G5694" s="823"/>
      <c r="H5694" s="823"/>
      <c r="I5694" s="823"/>
      <c r="J5694" s="823"/>
      <c r="K5694" s="823"/>
      <c r="L5694" s="823"/>
    </row>
    <row r="5695" spans="2:12" s="801" customFormat="1">
      <c r="B5695" s="823"/>
      <c r="C5695" s="823"/>
      <c r="D5695" s="823"/>
      <c r="E5695" s="823"/>
      <c r="F5695" s="823"/>
      <c r="G5695" s="823"/>
      <c r="H5695" s="823"/>
      <c r="I5695" s="823"/>
      <c r="J5695" s="823"/>
      <c r="K5695" s="823"/>
      <c r="L5695" s="823"/>
    </row>
    <row r="5696" spans="2:12" s="801" customFormat="1">
      <c r="B5696" s="823"/>
      <c r="C5696" s="823"/>
      <c r="D5696" s="823"/>
      <c r="E5696" s="823"/>
      <c r="F5696" s="823"/>
      <c r="G5696" s="823"/>
      <c r="H5696" s="823"/>
      <c r="I5696" s="823"/>
      <c r="J5696" s="823"/>
      <c r="K5696" s="823"/>
      <c r="L5696" s="823"/>
    </row>
    <row r="5697" spans="2:12" s="801" customFormat="1">
      <c r="B5697" s="823"/>
      <c r="C5697" s="823"/>
      <c r="D5697" s="823"/>
      <c r="E5697" s="823"/>
      <c r="F5697" s="823"/>
      <c r="G5697" s="823"/>
      <c r="H5697" s="823"/>
      <c r="I5697" s="823"/>
      <c r="J5697" s="823"/>
      <c r="K5697" s="823"/>
      <c r="L5697" s="823"/>
    </row>
    <row r="5698" spans="2:12" s="801" customFormat="1">
      <c r="B5698" s="823"/>
      <c r="C5698" s="823"/>
      <c r="D5698" s="823"/>
      <c r="E5698" s="823"/>
      <c r="F5698" s="823"/>
      <c r="G5698" s="823"/>
      <c r="H5698" s="823"/>
      <c r="I5698" s="823"/>
      <c r="J5698" s="823"/>
      <c r="K5698" s="823"/>
      <c r="L5698" s="823"/>
    </row>
    <row r="5699" spans="2:12" s="801" customFormat="1">
      <c r="B5699" s="823"/>
      <c r="C5699" s="823"/>
      <c r="D5699" s="823"/>
      <c r="E5699" s="823"/>
      <c r="F5699" s="823"/>
      <c r="G5699" s="823"/>
      <c r="H5699" s="823"/>
      <c r="I5699" s="823"/>
      <c r="J5699" s="823"/>
      <c r="K5699" s="823"/>
      <c r="L5699" s="823"/>
    </row>
    <row r="5700" spans="2:12" s="801" customFormat="1">
      <c r="B5700" s="823"/>
      <c r="C5700" s="823"/>
      <c r="D5700" s="823"/>
      <c r="E5700" s="823"/>
      <c r="F5700" s="823"/>
      <c r="G5700" s="823"/>
      <c r="H5700" s="823"/>
      <c r="I5700" s="823"/>
      <c r="J5700" s="823"/>
      <c r="K5700" s="823"/>
      <c r="L5700" s="823"/>
    </row>
    <row r="5701" spans="2:12" s="801" customFormat="1">
      <c r="B5701" s="823"/>
      <c r="C5701" s="823"/>
      <c r="D5701" s="823"/>
      <c r="E5701" s="823"/>
      <c r="F5701" s="823"/>
      <c r="G5701" s="823"/>
      <c r="H5701" s="823"/>
      <c r="I5701" s="823"/>
      <c r="J5701" s="823"/>
      <c r="K5701" s="823"/>
      <c r="L5701" s="823"/>
    </row>
    <row r="5702" spans="2:12" s="801" customFormat="1">
      <c r="B5702" s="823"/>
      <c r="C5702" s="823"/>
      <c r="D5702" s="823"/>
      <c r="E5702" s="823"/>
      <c r="F5702" s="823"/>
      <c r="G5702" s="823"/>
      <c r="H5702" s="823"/>
      <c r="I5702" s="823"/>
      <c r="J5702" s="823"/>
      <c r="K5702" s="823"/>
      <c r="L5702" s="823"/>
    </row>
    <row r="5703" spans="2:12" s="801" customFormat="1">
      <c r="B5703" s="823"/>
      <c r="C5703" s="823"/>
      <c r="D5703" s="823"/>
      <c r="E5703" s="823"/>
      <c r="F5703" s="823"/>
      <c r="G5703" s="823"/>
      <c r="H5703" s="823"/>
      <c r="I5703" s="823"/>
      <c r="J5703" s="823"/>
      <c r="K5703" s="823"/>
      <c r="L5703" s="823"/>
    </row>
    <row r="5704" spans="2:12" s="801" customFormat="1">
      <c r="B5704" s="823"/>
      <c r="C5704" s="823"/>
      <c r="D5704" s="823"/>
      <c r="E5704" s="823"/>
      <c r="F5704" s="823"/>
      <c r="G5704" s="823"/>
      <c r="H5704" s="823"/>
      <c r="I5704" s="823"/>
      <c r="J5704" s="823"/>
      <c r="K5704" s="823"/>
      <c r="L5704" s="823"/>
    </row>
    <row r="5705" spans="2:12" s="801" customFormat="1">
      <c r="B5705" s="823"/>
      <c r="C5705" s="823"/>
      <c r="D5705" s="823"/>
      <c r="E5705" s="823"/>
      <c r="F5705" s="823"/>
      <c r="G5705" s="823"/>
      <c r="H5705" s="823"/>
      <c r="I5705" s="823"/>
      <c r="J5705" s="823"/>
      <c r="K5705" s="823"/>
      <c r="L5705" s="823"/>
    </row>
    <row r="5706" spans="2:12" s="801" customFormat="1">
      <c r="B5706" s="823"/>
      <c r="C5706" s="823"/>
      <c r="D5706" s="823"/>
      <c r="E5706" s="823"/>
      <c r="F5706" s="823"/>
      <c r="G5706" s="823"/>
      <c r="H5706" s="823"/>
      <c r="I5706" s="823"/>
      <c r="J5706" s="823"/>
      <c r="K5706" s="823"/>
      <c r="L5706" s="823"/>
    </row>
    <row r="5707" spans="2:12" s="801" customFormat="1">
      <c r="B5707" s="823"/>
      <c r="C5707" s="823"/>
      <c r="D5707" s="823"/>
      <c r="E5707" s="823"/>
      <c r="F5707" s="823"/>
      <c r="G5707" s="823"/>
      <c r="H5707" s="823"/>
      <c r="I5707" s="823"/>
      <c r="J5707" s="823"/>
      <c r="K5707" s="823"/>
      <c r="L5707" s="823"/>
    </row>
    <row r="5708" spans="2:12" s="801" customFormat="1">
      <c r="B5708" s="823"/>
      <c r="C5708" s="823"/>
      <c r="D5708" s="823"/>
      <c r="E5708" s="823"/>
      <c r="F5708" s="823"/>
      <c r="G5708" s="823"/>
      <c r="H5708" s="823"/>
      <c r="I5708" s="823"/>
      <c r="J5708" s="823"/>
      <c r="K5708" s="823"/>
      <c r="L5708" s="823"/>
    </row>
    <row r="5709" spans="2:12" s="801" customFormat="1">
      <c r="B5709" s="823"/>
      <c r="C5709" s="823"/>
      <c r="D5709" s="823"/>
      <c r="E5709" s="823"/>
      <c r="F5709" s="823"/>
      <c r="G5709" s="823"/>
      <c r="H5709" s="823"/>
      <c r="I5709" s="823"/>
      <c r="J5709" s="823"/>
      <c r="K5709" s="823"/>
      <c r="L5709" s="823"/>
    </row>
    <row r="5710" spans="2:12" s="801" customFormat="1">
      <c r="B5710" s="823"/>
      <c r="C5710" s="823"/>
      <c r="D5710" s="823"/>
      <c r="E5710" s="823"/>
      <c r="F5710" s="823"/>
      <c r="G5710" s="823"/>
      <c r="H5710" s="823"/>
      <c r="I5710" s="823"/>
      <c r="J5710" s="823"/>
      <c r="K5710" s="823"/>
      <c r="L5710" s="823"/>
    </row>
    <row r="5711" spans="2:12" s="801" customFormat="1">
      <c r="B5711" s="823"/>
      <c r="C5711" s="823"/>
      <c r="D5711" s="823"/>
      <c r="E5711" s="823"/>
      <c r="F5711" s="823"/>
      <c r="G5711" s="823"/>
      <c r="H5711" s="823"/>
      <c r="I5711" s="823"/>
      <c r="J5711" s="823"/>
      <c r="K5711" s="823"/>
      <c r="L5711" s="823"/>
    </row>
    <row r="5712" spans="2:12" s="801" customFormat="1">
      <c r="B5712" s="823"/>
      <c r="C5712" s="823"/>
      <c r="D5712" s="823"/>
      <c r="E5712" s="823"/>
      <c r="F5712" s="823"/>
      <c r="G5712" s="823"/>
      <c r="H5712" s="823"/>
      <c r="I5712" s="823"/>
      <c r="J5712" s="823"/>
      <c r="K5712" s="823"/>
      <c r="L5712" s="823"/>
    </row>
    <row r="5713" spans="2:12" s="801" customFormat="1">
      <c r="B5713" s="823"/>
      <c r="C5713" s="823"/>
      <c r="D5713" s="823"/>
      <c r="E5713" s="823"/>
      <c r="F5713" s="823"/>
      <c r="G5713" s="823"/>
      <c r="H5713" s="823"/>
      <c r="I5713" s="823"/>
      <c r="J5713" s="823"/>
      <c r="K5713" s="823"/>
      <c r="L5713" s="823"/>
    </row>
    <row r="5714" spans="2:12" s="801" customFormat="1">
      <c r="B5714" s="823"/>
      <c r="C5714" s="823"/>
      <c r="D5714" s="823"/>
      <c r="E5714" s="823"/>
      <c r="F5714" s="823"/>
      <c r="G5714" s="823"/>
      <c r="H5714" s="823"/>
      <c r="I5714" s="823"/>
      <c r="J5714" s="823"/>
      <c r="K5714" s="823"/>
      <c r="L5714" s="823"/>
    </row>
    <row r="5715" spans="2:12" s="801" customFormat="1">
      <c r="B5715" s="823"/>
      <c r="C5715" s="823"/>
      <c r="D5715" s="823"/>
      <c r="E5715" s="823"/>
      <c r="F5715" s="823"/>
      <c r="G5715" s="823"/>
      <c r="H5715" s="823"/>
      <c r="I5715" s="823"/>
      <c r="J5715" s="823"/>
      <c r="K5715" s="823"/>
      <c r="L5715" s="823"/>
    </row>
    <row r="5716" spans="2:12" s="801" customFormat="1">
      <c r="B5716" s="823"/>
      <c r="C5716" s="823"/>
      <c r="D5716" s="823"/>
      <c r="E5716" s="823"/>
      <c r="F5716" s="823"/>
      <c r="G5716" s="823"/>
      <c r="H5716" s="823"/>
      <c r="I5716" s="823"/>
      <c r="J5716" s="823"/>
      <c r="K5716" s="823"/>
      <c r="L5716" s="823"/>
    </row>
    <row r="5717" spans="2:12" s="801" customFormat="1">
      <c r="B5717" s="823"/>
      <c r="C5717" s="823"/>
      <c r="D5717" s="823"/>
      <c r="E5717" s="823"/>
      <c r="F5717" s="823"/>
      <c r="G5717" s="823"/>
      <c r="H5717" s="823"/>
      <c r="I5717" s="823"/>
      <c r="J5717" s="823"/>
      <c r="K5717" s="823"/>
      <c r="L5717" s="823"/>
    </row>
    <row r="5718" spans="2:12" s="801" customFormat="1">
      <c r="B5718" s="823"/>
      <c r="C5718" s="823"/>
      <c r="D5718" s="823"/>
      <c r="E5718" s="823"/>
      <c r="F5718" s="823"/>
      <c r="G5718" s="823"/>
      <c r="H5718" s="823"/>
      <c r="I5718" s="823"/>
      <c r="J5718" s="823"/>
      <c r="K5718" s="823"/>
      <c r="L5718" s="823"/>
    </row>
    <row r="5719" spans="2:12" s="801" customFormat="1">
      <c r="B5719" s="823"/>
      <c r="C5719" s="823"/>
      <c r="D5719" s="823"/>
      <c r="E5719" s="823"/>
      <c r="F5719" s="823"/>
      <c r="G5719" s="823"/>
      <c r="H5719" s="823"/>
      <c r="I5719" s="823"/>
      <c r="J5719" s="823"/>
      <c r="K5719" s="823"/>
      <c r="L5719" s="823"/>
    </row>
    <row r="5720" spans="2:12" s="801" customFormat="1">
      <c r="B5720" s="823"/>
      <c r="C5720" s="823"/>
      <c r="D5720" s="823"/>
      <c r="E5720" s="823"/>
      <c r="F5720" s="823"/>
      <c r="G5720" s="823"/>
      <c r="H5720" s="823"/>
      <c r="I5720" s="823"/>
      <c r="J5720" s="823"/>
      <c r="K5720" s="823"/>
      <c r="L5720" s="823"/>
    </row>
    <row r="5721" spans="2:12" s="801" customFormat="1">
      <c r="B5721" s="823"/>
      <c r="C5721" s="823"/>
      <c r="D5721" s="823"/>
      <c r="E5721" s="823"/>
      <c r="F5721" s="823"/>
      <c r="G5721" s="823"/>
      <c r="H5721" s="823"/>
      <c r="I5721" s="823"/>
      <c r="J5721" s="823"/>
      <c r="K5721" s="823"/>
      <c r="L5721" s="823"/>
    </row>
    <row r="5722" spans="2:12" s="801" customFormat="1">
      <c r="B5722" s="823"/>
      <c r="C5722" s="823"/>
      <c r="D5722" s="823"/>
      <c r="E5722" s="823"/>
      <c r="F5722" s="823"/>
      <c r="G5722" s="823"/>
      <c r="H5722" s="823"/>
      <c r="I5722" s="823"/>
      <c r="J5722" s="823"/>
      <c r="K5722" s="823"/>
      <c r="L5722" s="823"/>
    </row>
    <row r="5723" spans="2:12" s="801" customFormat="1">
      <c r="B5723" s="823"/>
      <c r="C5723" s="823"/>
      <c r="D5723" s="823"/>
      <c r="E5723" s="823"/>
      <c r="F5723" s="823"/>
      <c r="G5723" s="823"/>
      <c r="H5723" s="823"/>
      <c r="I5723" s="823"/>
      <c r="J5723" s="823"/>
      <c r="K5723" s="823"/>
      <c r="L5723" s="823"/>
    </row>
    <row r="5724" spans="2:12" s="801" customFormat="1">
      <c r="B5724" s="823"/>
      <c r="C5724" s="823"/>
      <c r="D5724" s="823"/>
      <c r="E5724" s="823"/>
      <c r="F5724" s="823"/>
      <c r="G5724" s="823"/>
      <c r="H5724" s="823"/>
      <c r="I5724" s="823"/>
      <c r="J5724" s="823"/>
      <c r="K5724" s="823"/>
      <c r="L5724" s="823"/>
    </row>
    <row r="5725" spans="2:12" s="801" customFormat="1">
      <c r="B5725" s="823"/>
      <c r="C5725" s="823"/>
      <c r="D5725" s="823"/>
      <c r="E5725" s="823"/>
      <c r="F5725" s="823"/>
      <c r="G5725" s="823"/>
      <c r="H5725" s="823"/>
      <c r="I5725" s="823"/>
      <c r="J5725" s="823"/>
      <c r="K5725" s="823"/>
      <c r="L5725" s="823"/>
    </row>
    <row r="5726" spans="2:12" s="801" customFormat="1">
      <c r="B5726" s="823"/>
      <c r="C5726" s="823"/>
      <c r="D5726" s="823"/>
      <c r="E5726" s="823"/>
      <c r="F5726" s="823"/>
      <c r="G5726" s="823"/>
      <c r="H5726" s="823"/>
      <c r="I5726" s="823"/>
      <c r="J5726" s="823"/>
      <c r="K5726" s="823"/>
      <c r="L5726" s="823"/>
    </row>
    <row r="5727" spans="2:12" s="801" customFormat="1">
      <c r="B5727" s="823"/>
      <c r="C5727" s="823"/>
      <c r="D5727" s="823"/>
      <c r="E5727" s="823"/>
      <c r="F5727" s="823"/>
      <c r="G5727" s="823"/>
      <c r="H5727" s="823"/>
      <c r="I5727" s="823"/>
      <c r="J5727" s="823"/>
      <c r="K5727" s="823"/>
      <c r="L5727" s="823"/>
    </row>
    <row r="5728" spans="2:12" s="801" customFormat="1">
      <c r="B5728" s="823"/>
      <c r="C5728" s="823"/>
      <c r="D5728" s="823"/>
      <c r="E5728" s="823"/>
      <c r="F5728" s="823"/>
      <c r="G5728" s="823"/>
      <c r="H5728" s="823"/>
      <c r="I5728" s="823"/>
      <c r="J5728" s="823"/>
      <c r="K5728" s="823"/>
      <c r="L5728" s="823"/>
    </row>
    <row r="5729" spans="2:12" s="801" customFormat="1">
      <c r="B5729" s="823"/>
      <c r="C5729" s="823"/>
      <c r="D5729" s="823"/>
      <c r="E5729" s="823"/>
      <c r="F5729" s="823"/>
      <c r="G5729" s="823"/>
      <c r="H5729" s="823"/>
      <c r="I5729" s="823"/>
      <c r="J5729" s="823"/>
      <c r="K5729" s="823"/>
      <c r="L5729" s="823"/>
    </row>
    <row r="5730" spans="2:12" s="801" customFormat="1">
      <c r="B5730" s="823"/>
      <c r="C5730" s="823"/>
      <c r="D5730" s="823"/>
      <c r="E5730" s="823"/>
      <c r="F5730" s="823"/>
      <c r="G5730" s="823"/>
      <c r="H5730" s="823"/>
      <c r="I5730" s="823"/>
      <c r="J5730" s="823"/>
      <c r="K5730" s="823"/>
      <c r="L5730" s="823"/>
    </row>
    <row r="5731" spans="2:12" s="801" customFormat="1">
      <c r="B5731" s="823"/>
      <c r="C5731" s="823"/>
      <c r="D5731" s="823"/>
      <c r="E5731" s="823"/>
      <c r="F5731" s="823"/>
      <c r="G5731" s="823"/>
      <c r="H5731" s="823"/>
      <c r="I5731" s="823"/>
      <c r="J5731" s="823"/>
      <c r="K5731" s="823"/>
      <c r="L5731" s="823"/>
    </row>
    <row r="5732" spans="2:12" s="801" customFormat="1">
      <c r="B5732" s="823"/>
      <c r="C5732" s="823"/>
      <c r="D5732" s="823"/>
      <c r="E5732" s="823"/>
      <c r="F5732" s="823"/>
      <c r="G5732" s="823"/>
      <c r="H5732" s="823"/>
      <c r="I5732" s="823"/>
      <c r="J5732" s="823"/>
      <c r="K5732" s="823"/>
      <c r="L5732" s="823"/>
    </row>
    <row r="5733" spans="2:12" s="801" customFormat="1">
      <c r="B5733" s="823"/>
      <c r="C5733" s="823"/>
      <c r="D5733" s="823"/>
      <c r="E5733" s="823"/>
      <c r="F5733" s="823"/>
      <c r="G5733" s="823"/>
      <c r="H5733" s="823"/>
      <c r="I5733" s="823"/>
      <c r="J5733" s="823"/>
      <c r="K5733" s="823"/>
      <c r="L5733" s="823"/>
    </row>
    <row r="5734" spans="2:12" s="801" customFormat="1">
      <c r="B5734" s="823"/>
      <c r="C5734" s="823"/>
      <c r="D5734" s="823"/>
      <c r="E5734" s="823"/>
      <c r="F5734" s="823"/>
      <c r="G5734" s="823"/>
      <c r="H5734" s="823"/>
      <c r="I5734" s="823"/>
      <c r="J5734" s="823"/>
      <c r="K5734" s="823"/>
      <c r="L5734" s="823"/>
    </row>
    <row r="5735" spans="2:12" s="801" customFormat="1">
      <c r="B5735" s="823"/>
      <c r="C5735" s="823"/>
      <c r="D5735" s="823"/>
      <c r="E5735" s="823"/>
      <c r="F5735" s="823"/>
      <c r="G5735" s="823"/>
      <c r="H5735" s="823"/>
      <c r="I5735" s="823"/>
      <c r="J5735" s="823"/>
      <c r="K5735" s="823"/>
      <c r="L5735" s="823"/>
    </row>
    <row r="5736" spans="2:12" s="801" customFormat="1">
      <c r="B5736" s="823"/>
      <c r="C5736" s="823"/>
      <c r="D5736" s="823"/>
      <c r="E5736" s="823"/>
      <c r="F5736" s="823"/>
      <c r="G5736" s="823"/>
      <c r="H5736" s="823"/>
      <c r="I5736" s="823"/>
      <c r="J5736" s="823"/>
      <c r="K5736" s="823"/>
      <c r="L5736" s="823"/>
    </row>
    <row r="5737" spans="2:12" s="801" customFormat="1">
      <c r="B5737" s="823"/>
      <c r="C5737" s="823"/>
      <c r="D5737" s="823"/>
      <c r="E5737" s="823"/>
      <c r="F5737" s="823"/>
      <c r="G5737" s="823"/>
      <c r="H5737" s="823"/>
      <c r="I5737" s="823"/>
      <c r="J5737" s="823"/>
      <c r="K5737" s="823"/>
      <c r="L5737" s="823"/>
    </row>
    <row r="5738" spans="2:12" s="801" customFormat="1">
      <c r="B5738" s="823"/>
      <c r="C5738" s="823"/>
      <c r="D5738" s="823"/>
      <c r="E5738" s="823"/>
      <c r="F5738" s="823"/>
      <c r="G5738" s="823"/>
      <c r="H5738" s="823"/>
      <c r="I5738" s="823"/>
      <c r="J5738" s="823"/>
      <c r="K5738" s="823"/>
      <c r="L5738" s="823"/>
    </row>
    <row r="5739" spans="2:12" s="801" customFormat="1">
      <c r="B5739" s="823"/>
      <c r="C5739" s="823"/>
      <c r="D5739" s="823"/>
      <c r="E5739" s="823"/>
      <c r="F5739" s="823"/>
      <c r="G5739" s="823"/>
      <c r="H5739" s="823"/>
      <c r="I5739" s="823"/>
      <c r="J5739" s="823"/>
      <c r="K5739" s="823"/>
      <c r="L5739" s="823"/>
    </row>
    <row r="5740" spans="2:12" s="801" customFormat="1">
      <c r="B5740" s="823"/>
      <c r="C5740" s="823"/>
      <c r="D5740" s="823"/>
      <c r="E5740" s="823"/>
      <c r="F5740" s="823"/>
      <c r="G5740" s="823"/>
      <c r="H5740" s="823"/>
      <c r="I5740" s="823"/>
      <c r="J5740" s="823"/>
      <c r="K5740" s="823"/>
      <c r="L5740" s="823"/>
    </row>
    <row r="5741" spans="2:12" s="801" customFormat="1">
      <c r="B5741" s="823"/>
      <c r="C5741" s="823"/>
      <c r="D5741" s="823"/>
      <c r="E5741" s="823"/>
      <c r="F5741" s="823"/>
      <c r="G5741" s="823"/>
      <c r="H5741" s="823"/>
      <c r="I5741" s="823"/>
      <c r="J5741" s="823"/>
      <c r="K5741" s="823"/>
      <c r="L5741" s="823"/>
    </row>
    <row r="5742" spans="2:12" s="801" customFormat="1">
      <c r="B5742" s="823"/>
      <c r="C5742" s="823"/>
      <c r="D5742" s="823"/>
      <c r="E5742" s="823"/>
      <c r="F5742" s="823"/>
      <c r="G5742" s="823"/>
      <c r="H5742" s="823"/>
      <c r="I5742" s="823"/>
      <c r="J5742" s="823"/>
      <c r="K5742" s="823"/>
      <c r="L5742" s="823"/>
    </row>
    <row r="5743" spans="2:12" s="801" customFormat="1">
      <c r="B5743" s="823"/>
      <c r="C5743" s="823"/>
      <c r="D5743" s="823"/>
      <c r="E5743" s="823"/>
      <c r="F5743" s="823"/>
      <c r="G5743" s="823"/>
      <c r="H5743" s="823"/>
      <c r="I5743" s="823"/>
      <c r="J5743" s="823"/>
      <c r="K5743" s="823"/>
      <c r="L5743" s="823"/>
    </row>
    <row r="5744" spans="2:12" s="801" customFormat="1">
      <c r="B5744" s="823"/>
      <c r="C5744" s="823"/>
      <c r="D5744" s="823"/>
      <c r="E5744" s="823"/>
      <c r="F5744" s="823"/>
      <c r="G5744" s="823"/>
      <c r="H5744" s="823"/>
      <c r="I5744" s="823"/>
      <c r="J5744" s="823"/>
      <c r="K5744" s="823"/>
      <c r="L5744" s="823"/>
    </row>
    <row r="5745" spans="2:12" s="801" customFormat="1">
      <c r="B5745" s="823"/>
      <c r="C5745" s="823"/>
      <c r="D5745" s="823"/>
      <c r="E5745" s="823"/>
      <c r="F5745" s="823"/>
      <c r="G5745" s="823"/>
      <c r="H5745" s="823"/>
      <c r="I5745" s="823"/>
      <c r="J5745" s="823"/>
      <c r="K5745" s="823"/>
      <c r="L5745" s="823"/>
    </row>
    <row r="5746" spans="2:12" s="801" customFormat="1">
      <c r="B5746" s="823"/>
      <c r="C5746" s="823"/>
      <c r="D5746" s="823"/>
      <c r="E5746" s="823"/>
      <c r="F5746" s="823"/>
      <c r="G5746" s="823"/>
      <c r="H5746" s="823"/>
      <c r="I5746" s="823"/>
      <c r="J5746" s="823"/>
      <c r="K5746" s="823"/>
      <c r="L5746" s="823"/>
    </row>
    <row r="5747" spans="2:12" s="801" customFormat="1">
      <c r="B5747" s="823"/>
      <c r="C5747" s="823"/>
      <c r="D5747" s="823"/>
      <c r="E5747" s="823"/>
      <c r="F5747" s="823"/>
      <c r="G5747" s="823"/>
      <c r="H5747" s="823"/>
      <c r="I5747" s="823"/>
      <c r="J5747" s="823"/>
      <c r="K5747" s="823"/>
      <c r="L5747" s="823"/>
    </row>
    <row r="5748" spans="2:12" s="801" customFormat="1">
      <c r="B5748" s="823"/>
      <c r="C5748" s="823"/>
      <c r="D5748" s="823"/>
      <c r="E5748" s="823"/>
      <c r="F5748" s="823"/>
      <c r="G5748" s="823"/>
      <c r="H5748" s="823"/>
      <c r="I5748" s="823"/>
      <c r="J5748" s="823"/>
      <c r="K5748" s="823"/>
      <c r="L5748" s="823"/>
    </row>
    <row r="5749" spans="2:12" s="801" customFormat="1">
      <c r="B5749" s="823"/>
      <c r="C5749" s="823"/>
      <c r="D5749" s="823"/>
      <c r="E5749" s="823"/>
      <c r="F5749" s="823"/>
      <c r="G5749" s="823"/>
      <c r="H5749" s="823"/>
      <c r="I5749" s="823"/>
      <c r="J5749" s="823"/>
      <c r="K5749" s="823"/>
      <c r="L5749" s="823"/>
    </row>
    <row r="5750" spans="2:12" s="801" customFormat="1">
      <c r="B5750" s="823"/>
      <c r="C5750" s="823"/>
      <c r="D5750" s="823"/>
      <c r="E5750" s="823"/>
      <c r="F5750" s="823"/>
      <c r="G5750" s="823"/>
      <c r="H5750" s="823"/>
      <c r="I5750" s="823"/>
      <c r="J5750" s="823"/>
      <c r="K5750" s="823"/>
      <c r="L5750" s="823"/>
    </row>
    <row r="5751" spans="2:12" s="801" customFormat="1">
      <c r="B5751" s="823"/>
      <c r="C5751" s="823"/>
      <c r="D5751" s="823"/>
      <c r="E5751" s="823"/>
      <c r="F5751" s="823"/>
      <c r="G5751" s="823"/>
      <c r="H5751" s="823"/>
      <c r="I5751" s="823"/>
      <c r="J5751" s="823"/>
      <c r="K5751" s="823"/>
      <c r="L5751" s="823"/>
    </row>
    <row r="5752" spans="2:12" s="801" customFormat="1">
      <c r="B5752" s="823"/>
      <c r="C5752" s="823"/>
      <c r="D5752" s="823"/>
      <c r="E5752" s="823"/>
      <c r="F5752" s="823"/>
      <c r="G5752" s="823"/>
      <c r="H5752" s="823"/>
      <c r="I5752" s="823"/>
      <c r="J5752" s="823"/>
      <c r="K5752" s="823"/>
      <c r="L5752" s="823"/>
    </row>
    <row r="5753" spans="2:12" s="801" customFormat="1">
      <c r="B5753" s="823"/>
      <c r="C5753" s="823"/>
      <c r="D5753" s="823"/>
      <c r="E5753" s="823"/>
      <c r="F5753" s="823"/>
      <c r="G5753" s="823"/>
      <c r="H5753" s="823"/>
      <c r="I5753" s="823"/>
      <c r="J5753" s="823"/>
      <c r="K5753" s="823"/>
      <c r="L5753" s="823"/>
    </row>
    <row r="5754" spans="2:12" s="801" customFormat="1">
      <c r="B5754" s="823"/>
      <c r="C5754" s="823"/>
      <c r="D5754" s="823"/>
      <c r="E5754" s="823"/>
      <c r="F5754" s="823"/>
      <c r="G5754" s="823"/>
      <c r="H5754" s="823"/>
      <c r="I5754" s="823"/>
      <c r="J5754" s="823"/>
      <c r="K5754" s="823"/>
      <c r="L5754" s="823"/>
    </row>
    <row r="5755" spans="2:12" s="801" customFormat="1">
      <c r="B5755" s="823"/>
      <c r="C5755" s="823"/>
      <c r="D5755" s="823"/>
      <c r="E5755" s="823"/>
      <c r="F5755" s="823"/>
      <c r="G5755" s="823"/>
      <c r="H5755" s="823"/>
      <c r="I5755" s="823"/>
      <c r="J5755" s="823"/>
      <c r="K5755" s="823"/>
      <c r="L5755" s="823"/>
    </row>
    <row r="5756" spans="2:12" s="801" customFormat="1">
      <c r="B5756" s="823"/>
      <c r="C5756" s="823"/>
      <c r="D5756" s="823"/>
      <c r="E5756" s="823"/>
      <c r="F5756" s="823"/>
      <c r="G5756" s="823"/>
      <c r="H5756" s="823"/>
      <c r="I5756" s="823"/>
      <c r="J5756" s="823"/>
      <c r="K5756" s="823"/>
      <c r="L5756" s="823"/>
    </row>
    <row r="5757" spans="2:12" s="801" customFormat="1">
      <c r="B5757" s="823"/>
      <c r="C5757" s="823"/>
      <c r="D5757" s="823"/>
      <c r="E5757" s="823"/>
      <c r="F5757" s="823"/>
      <c r="G5757" s="823"/>
      <c r="H5757" s="823"/>
      <c r="I5757" s="823"/>
      <c r="J5757" s="823"/>
      <c r="K5757" s="823"/>
      <c r="L5757" s="823"/>
    </row>
    <row r="5758" spans="2:12" s="801" customFormat="1">
      <c r="B5758" s="823"/>
      <c r="C5758" s="823"/>
      <c r="D5758" s="823"/>
      <c r="E5758" s="823"/>
      <c r="F5758" s="823"/>
      <c r="G5758" s="823"/>
      <c r="H5758" s="823"/>
      <c r="I5758" s="823"/>
      <c r="J5758" s="823"/>
      <c r="K5758" s="823"/>
      <c r="L5758" s="823"/>
    </row>
    <row r="5759" spans="2:12" s="801" customFormat="1">
      <c r="B5759" s="823"/>
      <c r="C5759" s="823"/>
      <c r="D5759" s="823"/>
      <c r="E5759" s="823"/>
      <c r="F5759" s="823"/>
      <c r="G5759" s="823"/>
      <c r="H5759" s="823"/>
      <c r="I5759" s="823"/>
      <c r="J5759" s="823"/>
      <c r="K5759" s="823"/>
      <c r="L5759" s="823"/>
    </row>
    <row r="5760" spans="2:12" s="801" customFormat="1">
      <c r="B5760" s="823"/>
      <c r="C5760" s="823"/>
      <c r="D5760" s="823"/>
      <c r="E5760" s="823"/>
      <c r="F5760" s="823"/>
      <c r="G5760" s="823"/>
      <c r="H5760" s="823"/>
      <c r="I5760" s="823"/>
      <c r="J5760" s="823"/>
      <c r="K5760" s="823"/>
      <c r="L5760" s="823"/>
    </row>
    <row r="5761" spans="2:12" s="801" customFormat="1">
      <c r="B5761" s="823"/>
      <c r="C5761" s="823"/>
      <c r="D5761" s="823"/>
      <c r="E5761" s="823"/>
      <c r="F5761" s="823"/>
      <c r="G5761" s="823"/>
      <c r="H5761" s="823"/>
      <c r="I5761" s="823"/>
      <c r="J5761" s="823"/>
      <c r="K5761" s="823"/>
      <c r="L5761" s="823"/>
    </row>
    <row r="5762" spans="2:12" s="801" customFormat="1">
      <c r="B5762" s="823"/>
      <c r="C5762" s="823"/>
      <c r="D5762" s="823"/>
      <c r="E5762" s="823"/>
      <c r="F5762" s="823"/>
      <c r="G5762" s="823"/>
      <c r="H5762" s="823"/>
      <c r="I5762" s="823"/>
      <c r="J5762" s="823"/>
      <c r="K5762" s="823"/>
      <c r="L5762" s="823"/>
    </row>
    <row r="5763" spans="2:12" s="801" customFormat="1">
      <c r="B5763" s="823"/>
      <c r="C5763" s="823"/>
      <c r="D5763" s="823"/>
      <c r="E5763" s="823"/>
      <c r="F5763" s="823"/>
      <c r="G5763" s="823"/>
      <c r="H5763" s="823"/>
      <c r="I5763" s="823"/>
      <c r="J5763" s="823"/>
      <c r="K5763" s="823"/>
      <c r="L5763" s="823"/>
    </row>
    <row r="5764" spans="2:12" s="801" customFormat="1">
      <c r="B5764" s="823"/>
      <c r="C5764" s="823"/>
      <c r="D5764" s="823"/>
      <c r="E5764" s="823"/>
      <c r="F5764" s="823"/>
      <c r="G5764" s="823"/>
      <c r="H5764" s="823"/>
      <c r="I5764" s="823"/>
      <c r="J5764" s="823"/>
      <c r="K5764" s="823"/>
      <c r="L5764" s="823"/>
    </row>
    <row r="5765" spans="2:12" s="801" customFormat="1">
      <c r="B5765" s="823"/>
      <c r="C5765" s="823"/>
      <c r="D5765" s="823"/>
      <c r="E5765" s="823"/>
      <c r="F5765" s="823"/>
      <c r="G5765" s="823"/>
      <c r="H5765" s="823"/>
      <c r="I5765" s="823"/>
      <c r="J5765" s="823"/>
      <c r="K5765" s="823"/>
      <c r="L5765" s="823"/>
    </row>
    <row r="5766" spans="2:12" s="801" customFormat="1">
      <c r="B5766" s="823"/>
      <c r="C5766" s="823"/>
      <c r="D5766" s="823"/>
      <c r="E5766" s="823"/>
      <c r="F5766" s="823"/>
      <c r="G5766" s="823"/>
      <c r="H5766" s="823"/>
      <c r="I5766" s="823"/>
      <c r="J5766" s="823"/>
      <c r="K5766" s="823"/>
      <c r="L5766" s="823"/>
    </row>
    <row r="5767" spans="2:12" s="801" customFormat="1">
      <c r="B5767" s="823"/>
      <c r="C5767" s="823"/>
      <c r="D5767" s="823"/>
      <c r="E5767" s="823"/>
      <c r="F5767" s="823"/>
      <c r="G5767" s="823"/>
      <c r="H5767" s="823"/>
      <c r="I5767" s="823"/>
      <c r="J5767" s="823"/>
      <c r="K5767" s="823"/>
      <c r="L5767" s="823"/>
    </row>
    <row r="5768" spans="2:12" s="801" customFormat="1">
      <c r="B5768" s="823"/>
      <c r="C5768" s="823"/>
      <c r="D5768" s="823"/>
      <c r="E5768" s="823"/>
      <c r="F5768" s="823"/>
      <c r="G5768" s="823"/>
      <c r="H5768" s="823"/>
      <c r="I5768" s="823"/>
      <c r="J5768" s="823"/>
      <c r="K5768" s="823"/>
      <c r="L5768" s="823"/>
    </row>
    <row r="5769" spans="2:12" s="801" customFormat="1">
      <c r="B5769" s="823"/>
      <c r="C5769" s="823"/>
      <c r="D5769" s="823"/>
      <c r="E5769" s="823"/>
      <c r="F5769" s="823"/>
      <c r="G5769" s="823"/>
      <c r="H5769" s="823"/>
      <c r="I5769" s="823"/>
      <c r="J5769" s="823"/>
      <c r="K5769" s="823"/>
      <c r="L5769" s="823"/>
    </row>
    <row r="5770" spans="2:12" s="801" customFormat="1">
      <c r="B5770" s="823"/>
      <c r="C5770" s="823"/>
      <c r="D5770" s="823"/>
      <c r="E5770" s="823"/>
      <c r="F5770" s="823"/>
      <c r="G5770" s="823"/>
      <c r="H5770" s="823"/>
      <c r="I5770" s="823"/>
      <c r="J5770" s="823"/>
      <c r="K5770" s="823"/>
      <c r="L5770" s="823"/>
    </row>
    <row r="5771" spans="2:12" s="801" customFormat="1">
      <c r="B5771" s="823"/>
      <c r="C5771" s="823"/>
      <c r="D5771" s="823"/>
      <c r="E5771" s="823"/>
      <c r="F5771" s="823"/>
      <c r="G5771" s="823"/>
      <c r="H5771" s="823"/>
      <c r="I5771" s="823"/>
      <c r="J5771" s="823"/>
      <c r="K5771" s="823"/>
      <c r="L5771" s="823"/>
    </row>
    <row r="5772" spans="2:12" s="801" customFormat="1">
      <c r="B5772" s="823"/>
      <c r="C5772" s="823"/>
      <c r="D5772" s="823"/>
      <c r="E5772" s="823"/>
      <c r="F5772" s="823"/>
      <c r="G5772" s="823"/>
      <c r="H5772" s="823"/>
      <c r="I5772" s="823"/>
      <c r="J5772" s="823"/>
      <c r="K5772" s="823"/>
      <c r="L5772" s="823"/>
    </row>
    <row r="5773" spans="2:12" s="801" customFormat="1">
      <c r="B5773" s="823"/>
      <c r="C5773" s="823"/>
      <c r="D5773" s="823"/>
      <c r="E5773" s="823"/>
      <c r="F5773" s="823"/>
      <c r="G5773" s="823"/>
      <c r="H5773" s="823"/>
      <c r="I5773" s="823"/>
      <c r="J5773" s="823"/>
      <c r="K5773" s="823"/>
      <c r="L5773" s="823"/>
    </row>
    <row r="5774" spans="2:12" s="801" customFormat="1">
      <c r="B5774" s="823"/>
      <c r="C5774" s="823"/>
      <c r="D5774" s="823"/>
      <c r="E5774" s="823"/>
      <c r="F5774" s="823"/>
      <c r="G5774" s="823"/>
      <c r="H5774" s="823"/>
      <c r="I5774" s="823"/>
      <c r="J5774" s="823"/>
      <c r="K5774" s="823"/>
      <c r="L5774" s="823"/>
    </row>
    <row r="5775" spans="2:12" s="801" customFormat="1">
      <c r="B5775" s="823"/>
      <c r="C5775" s="823"/>
      <c r="D5775" s="823"/>
      <c r="E5775" s="823"/>
      <c r="F5775" s="823"/>
      <c r="G5775" s="823"/>
      <c r="H5775" s="823"/>
      <c r="I5775" s="823"/>
      <c r="J5775" s="823"/>
      <c r="K5775" s="823"/>
      <c r="L5775" s="823"/>
    </row>
    <row r="5776" spans="2:12" s="801" customFormat="1">
      <c r="B5776" s="823"/>
      <c r="C5776" s="823"/>
      <c r="D5776" s="823"/>
      <c r="E5776" s="823"/>
      <c r="F5776" s="823"/>
      <c r="G5776" s="823"/>
      <c r="H5776" s="823"/>
      <c r="I5776" s="823"/>
      <c r="J5776" s="823"/>
      <c r="K5776" s="823"/>
      <c r="L5776" s="823"/>
    </row>
    <row r="5777" spans="2:12" s="801" customFormat="1">
      <c r="B5777" s="823"/>
      <c r="C5777" s="823"/>
      <c r="D5777" s="823"/>
      <c r="E5777" s="823"/>
      <c r="F5777" s="823"/>
      <c r="G5777" s="823"/>
      <c r="H5777" s="823"/>
      <c r="I5777" s="823"/>
      <c r="J5777" s="823"/>
      <c r="K5777" s="823"/>
      <c r="L5777" s="823"/>
    </row>
    <row r="5778" spans="2:12" s="801" customFormat="1">
      <c r="B5778" s="823"/>
      <c r="C5778" s="823"/>
      <c r="D5778" s="823"/>
      <c r="E5778" s="823"/>
      <c r="F5778" s="823"/>
      <c r="G5778" s="823"/>
      <c r="H5778" s="823"/>
      <c r="I5778" s="823"/>
      <c r="J5778" s="823"/>
      <c r="K5778" s="823"/>
      <c r="L5778" s="823"/>
    </row>
    <row r="5779" spans="2:12" s="801" customFormat="1">
      <c r="B5779" s="823"/>
      <c r="C5779" s="823"/>
      <c r="D5779" s="823"/>
      <c r="E5779" s="823"/>
      <c r="F5779" s="823"/>
      <c r="G5779" s="823"/>
      <c r="H5779" s="823"/>
      <c r="I5779" s="823"/>
      <c r="J5779" s="823"/>
      <c r="K5779" s="823"/>
      <c r="L5779" s="823"/>
    </row>
    <row r="5780" spans="2:12" s="801" customFormat="1">
      <c r="B5780" s="823"/>
      <c r="C5780" s="823"/>
      <c r="D5780" s="823"/>
      <c r="E5780" s="823"/>
      <c r="F5780" s="823"/>
      <c r="G5780" s="823"/>
      <c r="H5780" s="823"/>
      <c r="I5780" s="823"/>
      <c r="J5780" s="823"/>
      <c r="K5780" s="823"/>
      <c r="L5780" s="823"/>
    </row>
    <row r="5781" spans="2:12" s="801" customFormat="1">
      <c r="B5781" s="823"/>
      <c r="C5781" s="823"/>
      <c r="D5781" s="823"/>
      <c r="E5781" s="823"/>
      <c r="F5781" s="823"/>
      <c r="G5781" s="823"/>
      <c r="H5781" s="823"/>
      <c r="I5781" s="823"/>
      <c r="J5781" s="823"/>
      <c r="K5781" s="823"/>
      <c r="L5781" s="823"/>
    </row>
    <row r="5782" spans="2:12" s="801" customFormat="1">
      <c r="B5782" s="823"/>
      <c r="C5782" s="823"/>
      <c r="D5782" s="823"/>
      <c r="E5782" s="823"/>
      <c r="F5782" s="823"/>
      <c r="G5782" s="823"/>
      <c r="H5782" s="823"/>
      <c r="I5782" s="823"/>
      <c r="J5782" s="823"/>
      <c r="K5782" s="823"/>
      <c r="L5782" s="823"/>
    </row>
    <row r="5783" spans="2:12" s="801" customFormat="1">
      <c r="B5783" s="823"/>
      <c r="C5783" s="823"/>
      <c r="D5783" s="823"/>
      <c r="E5783" s="823"/>
      <c r="F5783" s="823"/>
      <c r="G5783" s="823"/>
      <c r="H5783" s="823"/>
      <c r="I5783" s="823"/>
      <c r="J5783" s="823"/>
      <c r="K5783" s="823"/>
      <c r="L5783" s="823"/>
    </row>
    <row r="5784" spans="2:12" s="801" customFormat="1">
      <c r="B5784" s="823"/>
      <c r="C5784" s="823"/>
      <c r="D5784" s="823"/>
      <c r="E5784" s="823"/>
      <c r="F5784" s="823"/>
      <c r="G5784" s="823"/>
      <c r="H5784" s="823"/>
      <c r="I5784" s="823"/>
      <c r="J5784" s="823"/>
      <c r="K5784" s="823"/>
      <c r="L5784" s="823"/>
    </row>
    <row r="5785" spans="2:12" s="801" customFormat="1">
      <c r="B5785" s="823"/>
      <c r="C5785" s="823"/>
      <c r="D5785" s="823"/>
      <c r="E5785" s="823"/>
      <c r="F5785" s="823"/>
      <c r="G5785" s="823"/>
      <c r="H5785" s="823"/>
      <c r="I5785" s="823"/>
      <c r="J5785" s="823"/>
      <c r="K5785" s="823"/>
      <c r="L5785" s="823"/>
    </row>
    <row r="5786" spans="2:12" s="801" customFormat="1">
      <c r="B5786" s="823"/>
      <c r="C5786" s="823"/>
      <c r="D5786" s="823"/>
      <c r="E5786" s="823"/>
      <c r="F5786" s="823"/>
      <c r="G5786" s="823"/>
      <c r="H5786" s="823"/>
      <c r="I5786" s="823"/>
      <c r="J5786" s="823"/>
      <c r="K5786" s="823"/>
      <c r="L5786" s="823"/>
    </row>
    <row r="5787" spans="2:12" s="801" customFormat="1">
      <c r="B5787" s="823"/>
      <c r="C5787" s="823"/>
      <c r="D5787" s="823"/>
      <c r="E5787" s="823"/>
      <c r="F5787" s="823"/>
      <c r="G5787" s="823"/>
      <c r="H5787" s="823"/>
      <c r="I5787" s="823"/>
      <c r="J5787" s="823"/>
      <c r="K5787" s="823"/>
      <c r="L5787" s="823"/>
    </row>
    <row r="5788" spans="2:12" s="801" customFormat="1">
      <c r="B5788" s="823"/>
      <c r="C5788" s="823"/>
      <c r="D5788" s="823"/>
      <c r="E5788" s="823"/>
      <c r="F5788" s="823"/>
      <c r="G5788" s="823"/>
      <c r="H5788" s="823"/>
      <c r="I5788" s="823"/>
      <c r="J5788" s="823"/>
      <c r="K5788" s="823"/>
      <c r="L5788" s="823"/>
    </row>
    <row r="5789" spans="2:12" s="801" customFormat="1">
      <c r="B5789" s="823"/>
      <c r="C5789" s="823"/>
      <c r="D5789" s="823"/>
      <c r="E5789" s="823"/>
      <c r="F5789" s="823"/>
      <c r="G5789" s="823"/>
      <c r="H5789" s="823"/>
      <c r="I5789" s="823"/>
      <c r="J5789" s="823"/>
      <c r="K5789" s="823"/>
      <c r="L5789" s="823"/>
    </row>
    <row r="5790" spans="2:12" s="801" customFormat="1">
      <c r="B5790" s="823"/>
      <c r="C5790" s="823"/>
      <c r="D5790" s="823"/>
      <c r="E5790" s="823"/>
      <c r="F5790" s="823"/>
      <c r="G5790" s="823"/>
      <c r="H5790" s="823"/>
      <c r="I5790" s="823"/>
      <c r="J5790" s="823"/>
      <c r="K5790" s="823"/>
      <c r="L5790" s="823"/>
    </row>
    <row r="5791" spans="2:12" s="801" customFormat="1">
      <c r="B5791" s="823"/>
      <c r="C5791" s="823"/>
      <c r="D5791" s="823"/>
      <c r="E5791" s="823"/>
      <c r="F5791" s="823"/>
      <c r="G5791" s="823"/>
      <c r="H5791" s="823"/>
      <c r="I5791" s="823"/>
      <c r="J5791" s="823"/>
      <c r="K5791" s="823"/>
      <c r="L5791" s="823"/>
    </row>
    <row r="5792" spans="2:12" s="801" customFormat="1">
      <c r="B5792" s="823"/>
      <c r="C5792" s="823"/>
      <c r="D5792" s="823"/>
      <c r="E5792" s="823"/>
      <c r="F5792" s="823"/>
      <c r="G5792" s="823"/>
      <c r="H5792" s="823"/>
      <c r="I5792" s="823"/>
      <c r="J5792" s="823"/>
      <c r="K5792" s="823"/>
      <c r="L5792" s="823"/>
    </row>
    <row r="5793" spans="2:12" s="801" customFormat="1">
      <c r="B5793" s="823"/>
      <c r="C5793" s="823"/>
      <c r="D5793" s="823"/>
      <c r="E5793" s="823"/>
      <c r="F5793" s="823"/>
      <c r="G5793" s="823"/>
      <c r="H5793" s="823"/>
      <c r="I5793" s="823"/>
      <c r="J5793" s="823"/>
      <c r="K5793" s="823"/>
      <c r="L5793" s="823"/>
    </row>
    <row r="5794" spans="2:12" s="801" customFormat="1">
      <c r="B5794" s="823"/>
      <c r="C5794" s="823"/>
      <c r="D5794" s="823"/>
      <c r="E5794" s="823"/>
      <c r="F5794" s="823"/>
      <c r="G5794" s="823"/>
      <c r="H5794" s="823"/>
      <c r="I5794" s="823"/>
      <c r="J5794" s="823"/>
      <c r="K5794" s="823"/>
      <c r="L5794" s="823"/>
    </row>
    <row r="5795" spans="2:12" s="801" customFormat="1">
      <c r="B5795" s="823"/>
      <c r="C5795" s="823"/>
      <c r="D5795" s="823"/>
      <c r="E5795" s="823"/>
      <c r="F5795" s="823"/>
      <c r="G5795" s="823"/>
      <c r="H5795" s="823"/>
      <c r="I5795" s="823"/>
      <c r="J5795" s="823"/>
      <c r="K5795" s="823"/>
      <c r="L5795" s="823"/>
    </row>
    <row r="5796" spans="2:12" s="801" customFormat="1">
      <c r="B5796" s="823"/>
      <c r="C5796" s="823"/>
      <c r="D5796" s="823"/>
      <c r="E5796" s="823"/>
      <c r="F5796" s="823"/>
      <c r="G5796" s="823"/>
      <c r="H5796" s="823"/>
      <c r="I5796" s="823"/>
      <c r="J5796" s="823"/>
      <c r="K5796" s="823"/>
      <c r="L5796" s="823"/>
    </row>
    <row r="5797" spans="2:12" s="801" customFormat="1">
      <c r="B5797" s="823"/>
      <c r="C5797" s="823"/>
      <c r="D5797" s="823"/>
      <c r="E5797" s="823"/>
      <c r="F5797" s="823"/>
      <c r="G5797" s="823"/>
      <c r="H5797" s="823"/>
      <c r="I5797" s="823"/>
      <c r="J5797" s="823"/>
      <c r="K5797" s="823"/>
      <c r="L5797" s="823"/>
    </row>
    <row r="5798" spans="2:12" s="801" customFormat="1">
      <c r="B5798" s="823"/>
      <c r="C5798" s="823"/>
      <c r="D5798" s="823"/>
      <c r="E5798" s="823"/>
      <c r="F5798" s="823"/>
      <c r="G5798" s="823"/>
      <c r="H5798" s="823"/>
      <c r="I5798" s="823"/>
      <c r="J5798" s="823"/>
      <c r="K5798" s="823"/>
      <c r="L5798" s="823"/>
    </row>
    <row r="5799" spans="2:12" s="801" customFormat="1">
      <c r="B5799" s="823"/>
      <c r="C5799" s="823"/>
      <c r="D5799" s="823"/>
      <c r="E5799" s="823"/>
      <c r="F5799" s="823"/>
      <c r="G5799" s="823"/>
      <c r="H5799" s="823"/>
      <c r="I5799" s="823"/>
      <c r="J5799" s="823"/>
      <c r="K5799" s="823"/>
      <c r="L5799" s="823"/>
    </row>
    <row r="5800" spans="2:12" s="801" customFormat="1">
      <c r="B5800" s="823"/>
      <c r="C5800" s="823"/>
      <c r="D5800" s="823"/>
      <c r="E5800" s="823"/>
      <c r="F5800" s="823"/>
      <c r="G5800" s="823"/>
      <c r="H5800" s="823"/>
      <c r="I5800" s="823"/>
      <c r="J5800" s="823"/>
      <c r="K5800" s="823"/>
      <c r="L5800" s="823"/>
    </row>
    <row r="5801" spans="2:12" s="801" customFormat="1">
      <c r="B5801" s="823"/>
      <c r="C5801" s="823"/>
      <c r="D5801" s="823"/>
      <c r="E5801" s="823"/>
      <c r="F5801" s="823"/>
      <c r="G5801" s="823"/>
      <c r="H5801" s="823"/>
      <c r="I5801" s="823"/>
      <c r="J5801" s="823"/>
      <c r="K5801" s="823"/>
      <c r="L5801" s="823"/>
    </row>
    <row r="5802" spans="2:12" s="801" customFormat="1">
      <c r="B5802" s="823"/>
      <c r="C5802" s="823"/>
      <c r="D5802" s="823"/>
      <c r="E5802" s="823"/>
      <c r="F5802" s="823"/>
      <c r="G5802" s="823"/>
      <c r="H5802" s="823"/>
      <c r="I5802" s="823"/>
      <c r="J5802" s="823"/>
      <c r="K5802" s="823"/>
      <c r="L5802" s="823"/>
    </row>
    <row r="5803" spans="2:12" s="801" customFormat="1">
      <c r="B5803" s="823"/>
      <c r="C5803" s="823"/>
      <c r="D5803" s="823"/>
      <c r="E5803" s="823"/>
      <c r="F5803" s="823"/>
      <c r="G5803" s="823"/>
      <c r="H5803" s="823"/>
      <c r="I5803" s="823"/>
      <c r="J5803" s="823"/>
      <c r="K5803" s="823"/>
      <c r="L5803" s="823"/>
    </row>
    <row r="5804" spans="2:12" s="801" customFormat="1">
      <c r="B5804" s="823"/>
      <c r="C5804" s="823"/>
      <c r="D5804" s="823"/>
      <c r="E5804" s="823"/>
      <c r="F5804" s="823"/>
      <c r="G5804" s="823"/>
      <c r="H5804" s="823"/>
      <c r="I5804" s="823"/>
      <c r="J5804" s="823"/>
      <c r="K5804" s="823"/>
      <c r="L5804" s="823"/>
    </row>
    <row r="5805" spans="2:12" s="801" customFormat="1">
      <c r="B5805" s="823"/>
      <c r="C5805" s="823"/>
      <c r="D5805" s="823"/>
      <c r="E5805" s="823"/>
      <c r="F5805" s="823"/>
      <c r="G5805" s="823"/>
      <c r="H5805" s="823"/>
      <c r="I5805" s="823"/>
      <c r="J5805" s="823"/>
      <c r="K5805" s="823"/>
      <c r="L5805" s="823"/>
    </row>
    <row r="5806" spans="2:12" s="801" customFormat="1">
      <c r="B5806" s="823"/>
      <c r="C5806" s="823"/>
      <c r="D5806" s="823"/>
      <c r="E5806" s="823"/>
      <c r="F5806" s="823"/>
      <c r="G5806" s="823"/>
      <c r="H5806" s="823"/>
      <c r="I5806" s="823"/>
      <c r="J5806" s="823"/>
      <c r="K5806" s="823"/>
      <c r="L5806" s="823"/>
    </row>
    <row r="5807" spans="2:12" s="801" customFormat="1">
      <c r="B5807" s="823"/>
      <c r="C5807" s="823"/>
      <c r="D5807" s="823"/>
      <c r="E5807" s="823"/>
      <c r="F5807" s="823"/>
      <c r="G5807" s="823"/>
      <c r="H5807" s="823"/>
      <c r="I5807" s="823"/>
      <c r="J5807" s="823"/>
      <c r="K5807" s="823"/>
      <c r="L5807" s="823"/>
    </row>
    <row r="5808" spans="2:12" s="801" customFormat="1">
      <c r="B5808" s="823"/>
      <c r="C5808" s="823"/>
      <c r="D5808" s="823"/>
      <c r="E5808" s="823"/>
      <c r="F5808" s="823"/>
      <c r="G5808" s="823"/>
      <c r="H5808" s="823"/>
      <c r="I5808" s="823"/>
      <c r="J5808" s="823"/>
      <c r="K5808" s="823"/>
      <c r="L5808" s="823"/>
    </row>
    <row r="5809" spans="2:12" s="801" customFormat="1">
      <c r="B5809" s="823"/>
      <c r="C5809" s="823"/>
      <c r="D5809" s="823"/>
      <c r="E5809" s="823"/>
      <c r="F5809" s="823"/>
      <c r="G5809" s="823"/>
      <c r="H5809" s="823"/>
      <c r="I5809" s="823"/>
      <c r="J5809" s="823"/>
      <c r="K5809" s="823"/>
      <c r="L5809" s="823"/>
    </row>
    <row r="5810" spans="2:12" s="801" customFormat="1">
      <c r="B5810" s="823"/>
      <c r="C5810" s="823"/>
      <c r="D5810" s="823"/>
      <c r="E5810" s="823"/>
      <c r="F5810" s="823"/>
      <c r="G5810" s="823"/>
      <c r="H5810" s="823"/>
      <c r="I5810" s="823"/>
      <c r="J5810" s="823"/>
      <c r="K5810" s="823"/>
      <c r="L5810" s="823"/>
    </row>
    <row r="5811" spans="2:12" s="801" customFormat="1">
      <c r="B5811" s="823"/>
      <c r="C5811" s="823"/>
      <c r="D5811" s="823"/>
      <c r="E5811" s="823"/>
      <c r="F5811" s="823"/>
      <c r="G5811" s="823"/>
      <c r="H5811" s="823"/>
      <c r="I5811" s="823"/>
      <c r="J5811" s="823"/>
      <c r="K5811" s="823"/>
      <c r="L5811" s="823"/>
    </row>
    <row r="5812" spans="2:12" s="801" customFormat="1">
      <c r="B5812" s="823"/>
      <c r="C5812" s="823"/>
      <c r="D5812" s="823"/>
      <c r="E5812" s="823"/>
      <c r="F5812" s="823"/>
      <c r="G5812" s="823"/>
      <c r="H5812" s="823"/>
      <c r="I5812" s="823"/>
      <c r="J5812" s="823"/>
      <c r="K5812" s="823"/>
      <c r="L5812" s="823"/>
    </row>
    <row r="5813" spans="2:12" s="801" customFormat="1">
      <c r="B5813" s="823"/>
      <c r="C5813" s="823"/>
      <c r="D5813" s="823"/>
      <c r="E5813" s="823"/>
      <c r="F5813" s="823"/>
      <c r="G5813" s="823"/>
      <c r="H5813" s="823"/>
      <c r="I5813" s="823"/>
      <c r="J5813" s="823"/>
      <c r="K5813" s="823"/>
      <c r="L5813" s="823"/>
    </row>
    <row r="5814" spans="2:12" s="801" customFormat="1">
      <c r="B5814" s="823"/>
      <c r="C5814" s="823"/>
      <c r="D5814" s="823"/>
      <c r="E5814" s="823"/>
      <c r="F5814" s="823"/>
      <c r="G5814" s="823"/>
      <c r="H5814" s="823"/>
      <c r="I5814" s="823"/>
      <c r="J5814" s="823"/>
      <c r="K5814" s="823"/>
      <c r="L5814" s="823"/>
    </row>
    <row r="5815" spans="2:12" s="801" customFormat="1">
      <c r="B5815" s="823"/>
      <c r="C5815" s="823"/>
      <c r="D5815" s="823"/>
      <c r="E5815" s="823"/>
      <c r="F5815" s="823"/>
      <c r="G5815" s="823"/>
      <c r="H5815" s="823"/>
      <c r="I5815" s="823"/>
      <c r="J5815" s="823"/>
      <c r="K5815" s="823"/>
      <c r="L5815" s="823"/>
    </row>
    <row r="5816" spans="2:12" s="801" customFormat="1">
      <c r="B5816" s="823"/>
      <c r="C5816" s="823"/>
      <c r="D5816" s="823"/>
      <c r="E5816" s="823"/>
      <c r="F5816" s="823"/>
      <c r="G5816" s="823"/>
      <c r="H5816" s="823"/>
      <c r="I5816" s="823"/>
      <c r="J5816" s="823"/>
      <c r="K5816" s="823"/>
      <c r="L5816" s="823"/>
    </row>
    <row r="5817" spans="2:12" s="801" customFormat="1">
      <c r="B5817" s="823"/>
      <c r="C5817" s="823"/>
      <c r="D5817" s="823"/>
      <c r="E5817" s="823"/>
      <c r="F5817" s="823"/>
      <c r="G5817" s="823"/>
      <c r="H5817" s="823"/>
      <c r="I5817" s="823"/>
      <c r="J5817" s="823"/>
      <c r="K5817" s="823"/>
      <c r="L5817" s="823"/>
    </row>
    <row r="5818" spans="2:12" s="801" customFormat="1">
      <c r="B5818" s="823"/>
      <c r="C5818" s="823"/>
      <c r="D5818" s="823"/>
      <c r="E5818" s="823"/>
      <c r="F5818" s="823"/>
      <c r="G5818" s="823"/>
      <c r="H5818" s="823"/>
      <c r="I5818" s="823"/>
      <c r="J5818" s="823"/>
      <c r="K5818" s="823"/>
      <c r="L5818" s="823"/>
    </row>
    <row r="5819" spans="2:12" s="801" customFormat="1">
      <c r="B5819" s="823"/>
      <c r="C5819" s="823"/>
      <c r="D5819" s="823"/>
      <c r="E5819" s="823"/>
      <c r="F5819" s="823"/>
      <c r="G5819" s="823"/>
      <c r="H5819" s="823"/>
      <c r="I5819" s="823"/>
      <c r="J5819" s="823"/>
      <c r="K5819" s="823"/>
      <c r="L5819" s="823"/>
    </row>
    <row r="5820" spans="2:12" s="801" customFormat="1">
      <c r="B5820" s="823"/>
      <c r="C5820" s="823"/>
      <c r="D5820" s="823"/>
      <c r="E5820" s="823"/>
      <c r="F5820" s="823"/>
      <c r="G5820" s="823"/>
      <c r="H5820" s="823"/>
      <c r="I5820" s="823"/>
      <c r="J5820" s="823"/>
      <c r="K5820" s="823"/>
      <c r="L5820" s="823"/>
    </row>
    <row r="5821" spans="2:12" s="801" customFormat="1">
      <c r="B5821" s="823"/>
      <c r="C5821" s="823"/>
      <c r="D5821" s="823"/>
      <c r="E5821" s="823"/>
      <c r="F5821" s="823"/>
      <c r="G5821" s="823"/>
      <c r="H5821" s="823"/>
      <c r="I5821" s="823"/>
      <c r="J5821" s="823"/>
      <c r="K5821" s="823"/>
      <c r="L5821" s="823"/>
    </row>
    <row r="5822" spans="2:12" s="801" customFormat="1">
      <c r="B5822" s="823"/>
      <c r="C5822" s="823"/>
      <c r="D5822" s="823"/>
      <c r="E5822" s="823"/>
      <c r="F5822" s="823"/>
      <c r="G5822" s="823"/>
      <c r="H5822" s="823"/>
      <c r="I5822" s="823"/>
      <c r="J5822" s="823"/>
      <c r="K5822" s="823"/>
      <c r="L5822" s="823"/>
    </row>
    <row r="5823" spans="2:12" s="801" customFormat="1">
      <c r="B5823" s="823"/>
      <c r="C5823" s="823"/>
      <c r="D5823" s="823"/>
      <c r="E5823" s="823"/>
      <c r="F5823" s="823"/>
      <c r="G5823" s="823"/>
      <c r="H5823" s="823"/>
      <c r="I5823" s="823"/>
      <c r="J5823" s="823"/>
      <c r="K5823" s="823"/>
      <c r="L5823" s="823"/>
    </row>
    <row r="5824" spans="2:12" s="801" customFormat="1">
      <c r="B5824" s="823"/>
      <c r="C5824" s="823"/>
      <c r="D5824" s="823"/>
      <c r="E5824" s="823"/>
      <c r="F5824" s="823"/>
      <c r="G5824" s="823"/>
      <c r="H5824" s="823"/>
      <c r="I5824" s="823"/>
      <c r="J5824" s="823"/>
      <c r="K5824" s="823"/>
      <c r="L5824" s="823"/>
    </row>
    <row r="5825" spans="2:12" s="801" customFormat="1">
      <c r="B5825" s="823"/>
      <c r="C5825" s="823"/>
      <c r="D5825" s="823"/>
      <c r="E5825" s="823"/>
      <c r="F5825" s="823"/>
      <c r="G5825" s="823"/>
      <c r="H5825" s="823"/>
      <c r="I5825" s="823"/>
      <c r="J5825" s="823"/>
      <c r="K5825" s="823"/>
      <c r="L5825" s="823"/>
    </row>
    <row r="5826" spans="2:12" s="801" customFormat="1">
      <c r="B5826" s="823"/>
      <c r="C5826" s="823"/>
      <c r="D5826" s="823"/>
      <c r="E5826" s="823"/>
      <c r="F5826" s="823"/>
      <c r="G5826" s="823"/>
      <c r="H5826" s="823"/>
      <c r="I5826" s="823"/>
      <c r="J5826" s="823"/>
      <c r="K5826" s="823"/>
      <c r="L5826" s="823"/>
    </row>
    <row r="5827" spans="2:12" s="801" customFormat="1">
      <c r="B5827" s="823"/>
      <c r="C5827" s="823"/>
      <c r="D5827" s="823"/>
      <c r="E5827" s="823"/>
      <c r="F5827" s="823"/>
      <c r="G5827" s="823"/>
      <c r="H5827" s="823"/>
      <c r="I5827" s="823"/>
      <c r="J5827" s="823"/>
      <c r="K5827" s="823"/>
      <c r="L5827" s="823"/>
    </row>
    <row r="5828" spans="2:12" s="801" customFormat="1">
      <c r="B5828" s="823"/>
      <c r="C5828" s="823"/>
      <c r="D5828" s="823"/>
      <c r="E5828" s="823"/>
      <c r="F5828" s="823"/>
      <c r="G5828" s="823"/>
      <c r="H5828" s="823"/>
      <c r="I5828" s="823"/>
      <c r="J5828" s="823"/>
      <c r="K5828" s="823"/>
      <c r="L5828" s="823"/>
    </row>
    <row r="5829" spans="2:12" s="801" customFormat="1">
      <c r="B5829" s="823"/>
      <c r="C5829" s="823"/>
      <c r="D5829" s="823"/>
      <c r="E5829" s="823"/>
      <c r="F5829" s="823"/>
      <c r="G5829" s="823"/>
      <c r="H5829" s="823"/>
      <c r="I5829" s="823"/>
      <c r="J5829" s="823"/>
      <c r="K5829" s="823"/>
      <c r="L5829" s="823"/>
    </row>
    <row r="5830" spans="2:12" s="801" customFormat="1">
      <c r="B5830" s="823"/>
      <c r="C5830" s="823"/>
      <c r="D5830" s="823"/>
      <c r="E5830" s="823"/>
      <c r="F5830" s="823"/>
      <c r="G5830" s="823"/>
      <c r="H5830" s="823"/>
      <c r="I5830" s="823"/>
      <c r="J5830" s="823"/>
      <c r="K5830" s="823"/>
      <c r="L5830" s="823"/>
    </row>
    <row r="5831" spans="2:12" s="801" customFormat="1">
      <c r="B5831" s="823"/>
      <c r="C5831" s="823"/>
      <c r="D5831" s="823"/>
      <c r="E5831" s="823"/>
      <c r="F5831" s="823"/>
      <c r="G5831" s="823"/>
      <c r="H5831" s="823"/>
      <c r="I5831" s="823"/>
      <c r="J5831" s="823"/>
      <c r="K5831" s="823"/>
      <c r="L5831" s="823"/>
    </row>
    <row r="5832" spans="2:12" s="801" customFormat="1">
      <c r="B5832" s="823"/>
      <c r="C5832" s="823"/>
      <c r="D5832" s="823"/>
      <c r="E5832" s="823"/>
      <c r="F5832" s="823"/>
      <c r="G5832" s="823"/>
      <c r="H5832" s="823"/>
      <c r="I5832" s="823"/>
      <c r="J5832" s="823"/>
      <c r="K5832" s="823"/>
      <c r="L5832" s="823"/>
    </row>
    <row r="5833" spans="2:12" s="801" customFormat="1">
      <c r="B5833" s="823"/>
      <c r="C5833" s="823"/>
      <c r="D5833" s="823"/>
      <c r="E5833" s="823"/>
      <c r="F5833" s="823"/>
      <c r="G5833" s="823"/>
      <c r="H5833" s="823"/>
      <c r="I5833" s="823"/>
      <c r="J5833" s="823"/>
      <c r="K5833" s="823"/>
      <c r="L5833" s="823"/>
    </row>
    <row r="5834" spans="2:12" s="801" customFormat="1">
      <c r="B5834" s="823"/>
      <c r="C5834" s="823"/>
      <c r="D5834" s="823"/>
      <c r="E5834" s="823"/>
      <c r="F5834" s="823"/>
      <c r="G5834" s="823"/>
      <c r="H5834" s="823"/>
      <c r="I5834" s="823"/>
      <c r="J5834" s="823"/>
      <c r="K5834" s="823"/>
      <c r="L5834" s="823"/>
    </row>
    <row r="5835" spans="2:12" s="801" customFormat="1">
      <c r="B5835" s="823"/>
      <c r="C5835" s="823"/>
      <c r="D5835" s="823"/>
      <c r="E5835" s="823"/>
      <c r="F5835" s="823"/>
      <c r="G5835" s="823"/>
      <c r="H5835" s="823"/>
      <c r="I5835" s="823"/>
      <c r="J5835" s="823"/>
      <c r="K5835" s="823"/>
      <c r="L5835" s="823"/>
    </row>
    <row r="5836" spans="2:12" s="801" customFormat="1">
      <c r="B5836" s="823"/>
      <c r="C5836" s="823"/>
      <c r="D5836" s="823"/>
      <c r="E5836" s="823"/>
      <c r="F5836" s="823"/>
      <c r="G5836" s="823"/>
      <c r="H5836" s="823"/>
      <c r="I5836" s="823"/>
      <c r="J5836" s="823"/>
      <c r="K5836" s="823"/>
      <c r="L5836" s="823"/>
    </row>
    <row r="5837" spans="2:12" s="801" customFormat="1">
      <c r="B5837" s="823"/>
      <c r="C5837" s="823"/>
      <c r="D5837" s="823"/>
      <c r="E5837" s="823"/>
      <c r="F5837" s="823"/>
      <c r="G5837" s="823"/>
      <c r="H5837" s="823"/>
      <c r="I5837" s="823"/>
      <c r="J5837" s="823"/>
      <c r="K5837" s="823"/>
      <c r="L5837" s="823"/>
    </row>
    <row r="5838" spans="2:12" s="801" customFormat="1">
      <c r="B5838" s="823"/>
      <c r="C5838" s="823"/>
      <c r="D5838" s="823"/>
      <c r="E5838" s="823"/>
      <c r="F5838" s="823"/>
      <c r="G5838" s="823"/>
      <c r="H5838" s="823"/>
      <c r="I5838" s="823"/>
      <c r="J5838" s="823"/>
      <c r="K5838" s="823"/>
      <c r="L5838" s="823"/>
    </row>
    <row r="5839" spans="2:12" s="801" customFormat="1">
      <c r="B5839" s="823"/>
      <c r="C5839" s="823"/>
      <c r="D5839" s="823"/>
      <c r="E5839" s="823"/>
      <c r="F5839" s="823"/>
      <c r="G5839" s="823"/>
      <c r="H5839" s="823"/>
      <c r="I5839" s="823"/>
      <c r="J5839" s="823"/>
      <c r="K5839" s="823"/>
      <c r="L5839" s="823"/>
    </row>
    <row r="5840" spans="2:12" s="801" customFormat="1">
      <c r="B5840" s="823"/>
      <c r="C5840" s="823"/>
      <c r="D5840" s="823"/>
      <c r="E5840" s="823"/>
      <c r="F5840" s="823"/>
      <c r="G5840" s="823"/>
      <c r="H5840" s="823"/>
      <c r="I5840" s="823"/>
      <c r="J5840" s="823"/>
      <c r="K5840" s="823"/>
      <c r="L5840" s="823"/>
    </row>
    <row r="5841" spans="2:12" s="801" customFormat="1">
      <c r="B5841" s="823"/>
      <c r="C5841" s="823"/>
      <c r="D5841" s="823"/>
      <c r="E5841" s="823"/>
      <c r="F5841" s="823"/>
      <c r="G5841" s="823"/>
      <c r="H5841" s="823"/>
      <c r="I5841" s="823"/>
      <c r="J5841" s="823"/>
      <c r="K5841" s="823"/>
      <c r="L5841" s="823"/>
    </row>
    <row r="5842" spans="2:12" s="801" customFormat="1">
      <c r="B5842" s="823"/>
      <c r="C5842" s="823"/>
      <c r="D5842" s="823"/>
      <c r="E5842" s="823"/>
      <c r="F5842" s="823"/>
      <c r="G5842" s="823"/>
      <c r="H5842" s="823"/>
      <c r="I5842" s="823"/>
      <c r="J5842" s="823"/>
      <c r="K5842" s="823"/>
      <c r="L5842" s="823"/>
    </row>
    <row r="5843" spans="2:12" s="801" customFormat="1">
      <c r="B5843" s="823"/>
      <c r="C5843" s="823"/>
      <c r="D5843" s="823"/>
      <c r="E5843" s="823"/>
      <c r="F5843" s="823"/>
      <c r="G5843" s="823"/>
      <c r="H5843" s="823"/>
      <c r="I5843" s="823"/>
      <c r="J5843" s="823"/>
      <c r="K5843" s="823"/>
      <c r="L5843" s="823"/>
    </row>
    <row r="5844" spans="2:12" s="801" customFormat="1">
      <c r="B5844" s="823"/>
      <c r="C5844" s="823"/>
      <c r="D5844" s="823"/>
      <c r="E5844" s="823"/>
      <c r="F5844" s="823"/>
      <c r="G5844" s="823"/>
      <c r="H5844" s="823"/>
      <c r="I5844" s="823"/>
      <c r="J5844" s="823"/>
      <c r="K5844" s="823"/>
      <c r="L5844" s="823"/>
    </row>
    <row r="5845" spans="2:12" s="801" customFormat="1">
      <c r="B5845" s="823"/>
      <c r="C5845" s="823"/>
      <c r="D5845" s="823"/>
      <c r="E5845" s="823"/>
      <c r="F5845" s="823"/>
      <c r="G5845" s="823"/>
      <c r="H5845" s="823"/>
      <c r="I5845" s="823"/>
      <c r="J5845" s="823"/>
      <c r="K5845" s="823"/>
      <c r="L5845" s="823"/>
    </row>
    <row r="5846" spans="2:12" s="801" customFormat="1">
      <c r="B5846" s="823"/>
      <c r="C5846" s="823"/>
      <c r="D5846" s="823"/>
      <c r="E5846" s="823"/>
      <c r="F5846" s="823"/>
      <c r="G5846" s="823"/>
      <c r="H5846" s="823"/>
      <c r="I5846" s="823"/>
      <c r="J5846" s="823"/>
      <c r="K5846" s="823"/>
      <c r="L5846" s="823"/>
    </row>
    <row r="5847" spans="2:12" s="801" customFormat="1">
      <c r="B5847" s="823"/>
      <c r="C5847" s="823"/>
      <c r="D5847" s="823"/>
      <c r="E5847" s="823"/>
      <c r="F5847" s="823"/>
      <c r="G5847" s="823"/>
      <c r="H5847" s="823"/>
      <c r="I5847" s="823"/>
      <c r="J5847" s="823"/>
      <c r="K5847" s="823"/>
      <c r="L5847" s="823"/>
    </row>
    <row r="5848" spans="2:12" s="801" customFormat="1">
      <c r="B5848" s="823"/>
      <c r="C5848" s="823"/>
      <c r="D5848" s="823"/>
      <c r="E5848" s="823"/>
      <c r="F5848" s="823"/>
      <c r="G5848" s="823"/>
      <c r="H5848" s="823"/>
      <c r="I5848" s="823"/>
      <c r="J5848" s="823"/>
      <c r="K5848" s="823"/>
      <c r="L5848" s="823"/>
    </row>
    <row r="5849" spans="2:12" s="801" customFormat="1">
      <c r="B5849" s="823"/>
      <c r="C5849" s="823"/>
      <c r="D5849" s="823"/>
      <c r="E5849" s="823"/>
      <c r="F5849" s="823"/>
      <c r="G5849" s="823"/>
      <c r="H5849" s="823"/>
      <c r="I5849" s="823"/>
      <c r="J5849" s="823"/>
      <c r="K5849" s="823"/>
      <c r="L5849" s="823"/>
    </row>
    <row r="5850" spans="2:12" s="801" customFormat="1">
      <c r="B5850" s="823"/>
      <c r="C5850" s="823"/>
      <c r="D5850" s="823"/>
      <c r="E5850" s="823"/>
      <c r="F5850" s="823"/>
      <c r="G5850" s="823"/>
      <c r="H5850" s="823"/>
      <c r="I5850" s="823"/>
      <c r="J5850" s="823"/>
      <c r="K5850" s="823"/>
      <c r="L5850" s="823"/>
    </row>
    <row r="5851" spans="2:12" s="801" customFormat="1">
      <c r="B5851" s="823"/>
      <c r="C5851" s="823"/>
      <c r="D5851" s="823"/>
      <c r="E5851" s="823"/>
      <c r="F5851" s="823"/>
      <c r="G5851" s="823"/>
      <c r="H5851" s="823"/>
      <c r="I5851" s="823"/>
      <c r="J5851" s="823"/>
      <c r="K5851" s="823"/>
      <c r="L5851" s="823"/>
    </row>
    <row r="5852" spans="2:12" s="801" customFormat="1">
      <c r="B5852" s="823"/>
      <c r="C5852" s="823"/>
      <c r="D5852" s="823"/>
      <c r="E5852" s="823"/>
      <c r="F5852" s="823"/>
      <c r="G5852" s="823"/>
      <c r="H5852" s="823"/>
      <c r="I5852" s="823"/>
      <c r="J5852" s="823"/>
      <c r="K5852" s="823"/>
      <c r="L5852" s="823"/>
    </row>
    <row r="5853" spans="2:12" s="801" customFormat="1">
      <c r="B5853" s="823"/>
      <c r="C5853" s="823"/>
      <c r="D5853" s="823"/>
      <c r="E5853" s="823"/>
      <c r="F5853" s="823"/>
      <c r="G5853" s="823"/>
      <c r="H5853" s="823"/>
      <c r="I5853" s="823"/>
      <c r="J5853" s="823"/>
      <c r="K5853" s="823"/>
      <c r="L5853" s="823"/>
    </row>
    <row r="5854" spans="2:12" s="801" customFormat="1">
      <c r="B5854" s="823"/>
      <c r="C5854" s="823"/>
      <c r="D5854" s="823"/>
      <c r="E5854" s="823"/>
      <c r="F5854" s="823"/>
      <c r="G5854" s="823"/>
      <c r="H5854" s="823"/>
      <c r="I5854" s="823"/>
      <c r="J5854" s="823"/>
      <c r="K5854" s="823"/>
      <c r="L5854" s="823"/>
    </row>
    <row r="5855" spans="2:12" s="801" customFormat="1">
      <c r="B5855" s="823"/>
      <c r="C5855" s="823"/>
      <c r="D5855" s="823"/>
      <c r="E5855" s="823"/>
      <c r="F5855" s="823"/>
      <c r="G5855" s="823"/>
      <c r="H5855" s="823"/>
      <c r="I5855" s="823"/>
      <c r="J5855" s="823"/>
      <c r="K5855" s="823"/>
      <c r="L5855" s="823"/>
    </row>
    <row r="5856" spans="2:12" s="801" customFormat="1">
      <c r="B5856" s="823"/>
      <c r="C5856" s="823"/>
      <c r="D5856" s="823"/>
      <c r="E5856" s="823"/>
      <c r="F5856" s="823"/>
      <c r="G5856" s="823"/>
      <c r="H5856" s="823"/>
      <c r="I5856" s="823"/>
      <c r="J5856" s="823"/>
      <c r="K5856" s="823"/>
      <c r="L5856" s="823"/>
    </row>
    <row r="5857" spans="2:12" s="801" customFormat="1">
      <c r="B5857" s="823"/>
      <c r="C5857" s="823"/>
      <c r="D5857" s="823"/>
      <c r="E5857" s="823"/>
      <c r="F5857" s="823"/>
      <c r="G5857" s="823"/>
      <c r="H5857" s="823"/>
      <c r="I5857" s="823"/>
      <c r="J5857" s="823"/>
      <c r="K5857" s="823"/>
      <c r="L5857" s="823"/>
    </row>
    <row r="5858" spans="2:12" s="801" customFormat="1">
      <c r="B5858" s="823"/>
      <c r="C5858" s="823"/>
      <c r="D5858" s="823"/>
      <c r="E5858" s="823"/>
      <c r="F5858" s="823"/>
      <c r="G5858" s="823"/>
      <c r="H5858" s="823"/>
      <c r="I5858" s="823"/>
      <c r="J5858" s="823"/>
      <c r="K5858" s="823"/>
      <c r="L5858" s="823"/>
    </row>
    <row r="5859" spans="2:12" s="801" customFormat="1">
      <c r="B5859" s="823"/>
      <c r="C5859" s="823"/>
      <c r="D5859" s="823"/>
      <c r="E5859" s="823"/>
      <c r="F5859" s="823"/>
      <c r="G5859" s="823"/>
      <c r="H5859" s="823"/>
      <c r="I5859" s="823"/>
      <c r="J5859" s="823"/>
      <c r="K5859" s="823"/>
      <c r="L5859" s="823"/>
    </row>
    <row r="5860" spans="2:12" s="801" customFormat="1">
      <c r="B5860" s="823"/>
      <c r="C5860" s="823"/>
      <c r="D5860" s="823"/>
      <c r="E5860" s="823"/>
      <c r="F5860" s="823"/>
      <c r="G5860" s="823"/>
      <c r="H5860" s="823"/>
      <c r="I5860" s="823"/>
      <c r="J5860" s="823"/>
      <c r="K5860" s="823"/>
      <c r="L5860" s="823"/>
    </row>
    <row r="5861" spans="2:12" s="801" customFormat="1">
      <c r="B5861" s="823"/>
      <c r="C5861" s="823"/>
      <c r="D5861" s="823"/>
      <c r="E5861" s="823"/>
      <c r="F5861" s="823"/>
      <c r="G5861" s="823"/>
      <c r="H5861" s="823"/>
      <c r="I5861" s="823"/>
      <c r="J5861" s="823"/>
      <c r="K5861" s="823"/>
      <c r="L5861" s="823"/>
    </row>
    <row r="5862" spans="2:12" s="801" customFormat="1">
      <c r="B5862" s="823"/>
      <c r="C5862" s="823"/>
      <c r="D5862" s="823"/>
      <c r="E5862" s="823"/>
      <c r="F5862" s="823"/>
      <c r="G5862" s="823"/>
      <c r="H5862" s="823"/>
      <c r="I5862" s="823"/>
      <c r="J5862" s="823"/>
      <c r="K5862" s="823"/>
      <c r="L5862" s="823"/>
    </row>
    <row r="5863" spans="2:12" s="801" customFormat="1">
      <c r="B5863" s="823"/>
      <c r="C5863" s="823"/>
      <c r="D5863" s="823"/>
      <c r="E5863" s="823"/>
      <c r="F5863" s="823"/>
      <c r="G5863" s="823"/>
      <c r="H5863" s="823"/>
      <c r="I5863" s="823"/>
      <c r="J5863" s="823"/>
      <c r="K5863" s="823"/>
      <c r="L5863" s="823"/>
    </row>
    <row r="5864" spans="2:12" s="801" customFormat="1">
      <c r="B5864" s="823"/>
      <c r="C5864" s="823"/>
      <c r="D5864" s="823"/>
      <c r="E5864" s="823"/>
      <c r="F5864" s="823"/>
      <c r="G5864" s="823"/>
      <c r="H5864" s="823"/>
      <c r="I5864" s="823"/>
      <c r="J5864" s="823"/>
      <c r="K5864" s="823"/>
      <c r="L5864" s="823"/>
    </row>
    <row r="5865" spans="2:12" s="801" customFormat="1">
      <c r="B5865" s="823"/>
      <c r="C5865" s="823"/>
      <c r="D5865" s="823"/>
      <c r="E5865" s="823"/>
      <c r="F5865" s="823"/>
      <c r="G5865" s="823"/>
      <c r="H5865" s="823"/>
      <c r="I5865" s="823"/>
      <c r="J5865" s="823"/>
      <c r="K5865" s="823"/>
      <c r="L5865" s="823"/>
    </row>
    <row r="5866" spans="2:12" s="801" customFormat="1">
      <c r="B5866" s="823"/>
      <c r="C5866" s="823"/>
      <c r="D5866" s="823"/>
      <c r="E5866" s="823"/>
      <c r="F5866" s="823"/>
      <c r="G5866" s="823"/>
      <c r="H5866" s="823"/>
      <c r="I5866" s="823"/>
      <c r="J5866" s="823"/>
      <c r="K5866" s="823"/>
      <c r="L5866" s="823"/>
    </row>
    <row r="5867" spans="2:12" s="801" customFormat="1">
      <c r="B5867" s="823"/>
      <c r="C5867" s="823"/>
      <c r="D5867" s="823"/>
      <c r="E5867" s="823"/>
      <c r="F5867" s="823"/>
      <c r="G5867" s="823"/>
      <c r="H5867" s="823"/>
      <c r="I5867" s="823"/>
      <c r="J5867" s="823"/>
      <c r="K5867" s="823"/>
      <c r="L5867" s="823"/>
    </row>
    <row r="5868" spans="2:12" s="801" customFormat="1">
      <c r="B5868" s="823"/>
      <c r="C5868" s="823"/>
      <c r="D5868" s="823"/>
      <c r="E5868" s="823"/>
      <c r="F5868" s="823"/>
      <c r="G5868" s="823"/>
      <c r="H5868" s="823"/>
      <c r="I5868" s="823"/>
      <c r="J5868" s="823"/>
      <c r="K5868" s="823"/>
      <c r="L5868" s="823"/>
    </row>
    <row r="5869" spans="2:12" s="801" customFormat="1">
      <c r="B5869" s="823"/>
      <c r="C5869" s="823"/>
      <c r="D5869" s="823"/>
      <c r="E5869" s="823"/>
      <c r="F5869" s="823"/>
      <c r="G5869" s="823"/>
      <c r="H5869" s="823"/>
      <c r="I5869" s="823"/>
      <c r="J5869" s="823"/>
      <c r="K5869" s="823"/>
      <c r="L5869" s="823"/>
    </row>
    <row r="5870" spans="2:12" s="801" customFormat="1">
      <c r="B5870" s="823"/>
      <c r="C5870" s="823"/>
      <c r="D5870" s="823"/>
      <c r="E5870" s="823"/>
      <c r="F5870" s="823"/>
      <c r="G5870" s="823"/>
      <c r="H5870" s="823"/>
      <c r="I5870" s="823"/>
      <c r="J5870" s="823"/>
      <c r="K5870" s="823"/>
      <c r="L5870" s="823"/>
    </row>
    <row r="5871" spans="2:12" s="801" customFormat="1">
      <c r="B5871" s="823"/>
      <c r="C5871" s="823"/>
      <c r="D5871" s="823"/>
      <c r="E5871" s="823"/>
      <c r="F5871" s="823"/>
      <c r="G5871" s="823"/>
      <c r="H5871" s="823"/>
      <c r="I5871" s="823"/>
      <c r="J5871" s="823"/>
      <c r="K5871" s="823"/>
      <c r="L5871" s="823"/>
    </row>
    <row r="5872" spans="2:12" s="801" customFormat="1">
      <c r="B5872" s="823"/>
      <c r="C5872" s="823"/>
      <c r="D5872" s="823"/>
      <c r="E5872" s="823"/>
      <c r="F5872" s="823"/>
      <c r="G5872" s="823"/>
      <c r="H5872" s="823"/>
      <c r="I5872" s="823"/>
      <c r="J5872" s="823"/>
      <c r="K5872" s="823"/>
      <c r="L5872" s="823"/>
    </row>
    <row r="5873" spans="2:12" s="801" customFormat="1">
      <c r="B5873" s="823"/>
      <c r="C5873" s="823"/>
      <c r="D5873" s="823"/>
      <c r="E5873" s="823"/>
      <c r="F5873" s="823"/>
      <c r="G5873" s="823"/>
      <c r="H5873" s="823"/>
      <c r="I5873" s="823"/>
      <c r="J5873" s="823"/>
      <c r="K5873" s="823"/>
      <c r="L5873" s="823"/>
    </row>
    <row r="5874" spans="2:12" s="801" customFormat="1">
      <c r="B5874" s="823"/>
      <c r="C5874" s="823"/>
      <c r="D5874" s="823"/>
      <c r="E5874" s="823"/>
      <c r="F5874" s="823"/>
      <c r="G5874" s="823"/>
      <c r="H5874" s="823"/>
      <c r="I5874" s="823"/>
      <c r="J5874" s="823"/>
      <c r="K5874" s="823"/>
      <c r="L5874" s="823"/>
    </row>
    <row r="5875" spans="2:12" s="801" customFormat="1">
      <c r="B5875" s="823"/>
      <c r="C5875" s="823"/>
      <c r="D5875" s="823"/>
      <c r="E5875" s="823"/>
      <c r="F5875" s="823"/>
      <c r="G5875" s="823"/>
      <c r="H5875" s="823"/>
      <c r="I5875" s="823"/>
      <c r="J5875" s="823"/>
      <c r="K5875" s="823"/>
      <c r="L5875" s="823"/>
    </row>
    <row r="5876" spans="2:12" s="801" customFormat="1">
      <c r="B5876" s="823"/>
      <c r="C5876" s="823"/>
      <c r="D5876" s="823"/>
      <c r="E5876" s="823"/>
      <c r="F5876" s="823"/>
      <c r="G5876" s="823"/>
      <c r="H5876" s="823"/>
      <c r="I5876" s="823"/>
      <c r="J5876" s="823"/>
      <c r="K5876" s="823"/>
      <c r="L5876" s="823"/>
    </row>
    <row r="5877" spans="2:12" s="801" customFormat="1">
      <c r="B5877" s="823"/>
      <c r="C5877" s="823"/>
      <c r="D5877" s="823"/>
      <c r="E5877" s="823"/>
      <c r="F5877" s="823"/>
      <c r="G5877" s="823"/>
      <c r="H5877" s="823"/>
      <c r="I5877" s="823"/>
      <c r="J5877" s="823"/>
      <c r="K5877" s="823"/>
      <c r="L5877" s="823"/>
    </row>
    <row r="5878" spans="2:12" s="801" customFormat="1">
      <c r="B5878" s="823"/>
      <c r="C5878" s="823"/>
      <c r="D5878" s="823"/>
      <c r="E5878" s="823"/>
      <c r="F5878" s="823"/>
      <c r="G5878" s="823"/>
      <c r="H5878" s="823"/>
      <c r="I5878" s="823"/>
      <c r="J5878" s="823"/>
      <c r="K5878" s="823"/>
      <c r="L5878" s="823"/>
    </row>
    <row r="5879" spans="2:12" s="801" customFormat="1">
      <c r="B5879" s="823"/>
      <c r="C5879" s="823"/>
      <c r="D5879" s="823"/>
      <c r="E5879" s="823"/>
      <c r="F5879" s="823"/>
      <c r="G5879" s="823"/>
      <c r="H5879" s="823"/>
      <c r="I5879" s="823"/>
      <c r="J5879" s="823"/>
      <c r="K5879" s="823"/>
      <c r="L5879" s="823"/>
    </row>
    <row r="5880" spans="2:12" s="801" customFormat="1">
      <c r="B5880" s="823"/>
      <c r="C5880" s="823"/>
      <c r="D5880" s="823"/>
      <c r="E5880" s="823"/>
      <c r="F5880" s="823"/>
      <c r="G5880" s="823"/>
      <c r="H5880" s="823"/>
      <c r="I5880" s="823"/>
      <c r="J5880" s="823"/>
      <c r="K5880" s="823"/>
      <c r="L5880" s="823"/>
    </row>
    <row r="5881" spans="2:12" s="801" customFormat="1">
      <c r="B5881" s="823"/>
      <c r="C5881" s="823"/>
      <c r="D5881" s="823"/>
      <c r="E5881" s="823"/>
      <c r="F5881" s="823"/>
      <c r="G5881" s="823"/>
      <c r="H5881" s="823"/>
      <c r="I5881" s="823"/>
      <c r="J5881" s="823"/>
      <c r="K5881" s="823"/>
      <c r="L5881" s="823"/>
    </row>
    <row r="5882" spans="2:12" s="801" customFormat="1">
      <c r="B5882" s="823"/>
      <c r="C5882" s="823"/>
      <c r="D5882" s="823"/>
      <c r="E5882" s="823"/>
      <c r="F5882" s="823"/>
      <c r="G5882" s="823"/>
      <c r="H5882" s="823"/>
      <c r="I5882" s="823"/>
      <c r="J5882" s="823"/>
      <c r="K5882" s="823"/>
      <c r="L5882" s="823"/>
    </row>
    <row r="5883" spans="2:12" s="801" customFormat="1">
      <c r="B5883" s="823"/>
      <c r="C5883" s="823"/>
      <c r="D5883" s="823"/>
      <c r="E5883" s="823"/>
      <c r="F5883" s="823"/>
      <c r="G5883" s="823"/>
      <c r="H5883" s="823"/>
      <c r="I5883" s="823"/>
      <c r="J5883" s="823"/>
      <c r="K5883" s="823"/>
      <c r="L5883" s="823"/>
    </row>
    <row r="5884" spans="2:12" s="801" customFormat="1">
      <c r="B5884" s="823"/>
      <c r="C5884" s="823"/>
      <c r="D5884" s="823"/>
      <c r="E5884" s="823"/>
      <c r="F5884" s="823"/>
      <c r="G5884" s="823"/>
      <c r="H5884" s="823"/>
      <c r="I5884" s="823"/>
      <c r="J5884" s="823"/>
      <c r="K5884" s="823"/>
      <c r="L5884" s="823"/>
    </row>
    <row r="5885" spans="2:12" s="801" customFormat="1">
      <c r="B5885" s="823"/>
      <c r="C5885" s="823"/>
      <c r="D5885" s="823"/>
      <c r="E5885" s="823"/>
      <c r="F5885" s="823"/>
      <c r="G5885" s="823"/>
      <c r="H5885" s="823"/>
      <c r="I5885" s="823"/>
      <c r="J5885" s="823"/>
      <c r="K5885" s="823"/>
      <c r="L5885" s="823"/>
    </row>
    <row r="5886" spans="2:12" s="801" customFormat="1">
      <c r="B5886" s="823"/>
      <c r="C5886" s="823"/>
      <c r="D5886" s="823"/>
      <c r="E5886" s="823"/>
      <c r="F5886" s="823"/>
      <c r="G5886" s="823"/>
      <c r="H5886" s="823"/>
      <c r="I5886" s="823"/>
      <c r="J5886" s="823"/>
      <c r="K5886" s="823"/>
      <c r="L5886" s="823"/>
    </row>
    <row r="5887" spans="2:12" s="801" customFormat="1">
      <c r="B5887" s="823"/>
      <c r="C5887" s="823"/>
      <c r="D5887" s="823"/>
      <c r="E5887" s="823"/>
      <c r="F5887" s="823"/>
      <c r="G5887" s="823"/>
      <c r="H5887" s="823"/>
      <c r="I5887" s="823"/>
      <c r="J5887" s="823"/>
      <c r="K5887" s="823"/>
      <c r="L5887" s="823"/>
    </row>
    <row r="5888" spans="2:12" s="801" customFormat="1">
      <c r="B5888" s="823"/>
      <c r="C5888" s="823"/>
      <c r="D5888" s="823"/>
      <c r="E5888" s="823"/>
      <c r="F5888" s="823"/>
      <c r="G5888" s="823"/>
      <c r="H5888" s="823"/>
      <c r="I5888" s="823"/>
      <c r="J5888" s="823"/>
      <c r="K5888" s="823"/>
      <c r="L5888" s="823"/>
    </row>
    <row r="5889" spans="2:12" s="801" customFormat="1">
      <c r="B5889" s="823"/>
      <c r="C5889" s="823"/>
      <c r="D5889" s="823"/>
      <c r="E5889" s="823"/>
      <c r="F5889" s="823"/>
      <c r="G5889" s="823"/>
      <c r="H5889" s="823"/>
      <c r="I5889" s="823"/>
      <c r="J5889" s="823"/>
      <c r="K5889" s="823"/>
      <c r="L5889" s="823"/>
    </row>
    <row r="5890" spans="2:12" s="801" customFormat="1">
      <c r="B5890" s="823"/>
      <c r="C5890" s="823"/>
      <c r="D5890" s="823"/>
      <c r="E5890" s="823"/>
      <c r="F5890" s="823"/>
      <c r="G5890" s="823"/>
      <c r="H5890" s="823"/>
      <c r="I5890" s="823"/>
      <c r="J5890" s="823"/>
      <c r="K5890" s="823"/>
      <c r="L5890" s="823"/>
    </row>
    <row r="5891" spans="2:12" s="801" customFormat="1">
      <c r="B5891" s="823"/>
      <c r="C5891" s="823"/>
      <c r="D5891" s="823"/>
      <c r="E5891" s="823"/>
      <c r="F5891" s="823"/>
      <c r="G5891" s="823"/>
      <c r="H5891" s="823"/>
      <c r="I5891" s="823"/>
      <c r="J5891" s="823"/>
      <c r="K5891" s="823"/>
      <c r="L5891" s="823"/>
    </row>
    <row r="5892" spans="2:12" s="801" customFormat="1">
      <c r="B5892" s="823"/>
      <c r="C5892" s="823"/>
      <c r="D5892" s="823"/>
      <c r="E5892" s="823"/>
      <c r="F5892" s="823"/>
      <c r="G5892" s="823"/>
      <c r="H5892" s="823"/>
      <c r="I5892" s="823"/>
      <c r="J5892" s="823"/>
      <c r="K5892" s="823"/>
      <c r="L5892" s="823"/>
    </row>
    <row r="5893" spans="2:12" s="801" customFormat="1">
      <c r="B5893" s="823"/>
      <c r="C5893" s="823"/>
      <c r="D5893" s="823"/>
      <c r="E5893" s="823"/>
      <c r="F5893" s="823"/>
      <c r="G5893" s="823"/>
      <c r="H5893" s="823"/>
      <c r="I5893" s="823"/>
      <c r="J5893" s="823"/>
      <c r="K5893" s="823"/>
      <c r="L5893" s="823"/>
    </row>
    <row r="5894" spans="2:12" s="801" customFormat="1">
      <c r="B5894" s="823"/>
      <c r="C5894" s="823"/>
      <c r="D5894" s="823"/>
      <c r="E5894" s="823"/>
      <c r="F5894" s="823"/>
      <c r="G5894" s="823"/>
      <c r="H5894" s="823"/>
      <c r="I5894" s="823"/>
      <c r="J5894" s="823"/>
      <c r="K5894" s="823"/>
      <c r="L5894" s="823"/>
    </row>
    <row r="5895" spans="2:12" s="801" customFormat="1">
      <c r="B5895" s="823"/>
      <c r="C5895" s="823"/>
      <c r="D5895" s="823"/>
      <c r="E5895" s="823"/>
      <c r="F5895" s="823"/>
      <c r="G5895" s="823"/>
      <c r="H5895" s="823"/>
      <c r="I5895" s="823"/>
      <c r="J5895" s="823"/>
      <c r="K5895" s="823"/>
      <c r="L5895" s="823"/>
    </row>
    <row r="5896" spans="2:12" s="801" customFormat="1">
      <c r="B5896" s="823"/>
      <c r="C5896" s="823"/>
      <c r="D5896" s="823"/>
      <c r="E5896" s="823"/>
      <c r="F5896" s="823"/>
      <c r="G5896" s="823"/>
      <c r="H5896" s="823"/>
      <c r="I5896" s="823"/>
      <c r="J5896" s="823"/>
      <c r="K5896" s="823"/>
      <c r="L5896" s="823"/>
    </row>
    <row r="5897" spans="2:12" s="801" customFormat="1">
      <c r="B5897" s="823"/>
      <c r="C5897" s="823"/>
      <c r="D5897" s="823"/>
      <c r="E5897" s="823"/>
      <c r="F5897" s="823"/>
      <c r="G5897" s="823"/>
      <c r="H5897" s="823"/>
      <c r="I5897" s="823"/>
      <c r="J5897" s="823"/>
      <c r="K5897" s="823"/>
      <c r="L5897" s="823"/>
    </row>
    <row r="5898" spans="2:12" s="801" customFormat="1">
      <c r="B5898" s="823"/>
      <c r="C5898" s="823"/>
      <c r="D5898" s="823"/>
      <c r="E5898" s="823"/>
      <c r="F5898" s="823"/>
      <c r="G5898" s="823"/>
      <c r="H5898" s="823"/>
      <c r="I5898" s="823"/>
      <c r="J5898" s="823"/>
      <c r="K5898" s="823"/>
      <c r="L5898" s="823"/>
    </row>
    <row r="5899" spans="2:12" s="801" customFormat="1">
      <c r="B5899" s="823"/>
      <c r="C5899" s="823"/>
      <c r="D5899" s="823"/>
      <c r="E5899" s="823"/>
      <c r="F5899" s="823"/>
      <c r="G5899" s="823"/>
      <c r="H5899" s="823"/>
      <c r="I5899" s="823"/>
      <c r="J5899" s="823"/>
      <c r="K5899" s="823"/>
      <c r="L5899" s="823"/>
    </row>
    <row r="5900" spans="2:12" s="801" customFormat="1">
      <c r="B5900" s="823"/>
      <c r="C5900" s="823"/>
      <c r="D5900" s="823"/>
      <c r="E5900" s="823"/>
      <c r="F5900" s="823"/>
      <c r="G5900" s="823"/>
      <c r="H5900" s="823"/>
      <c r="I5900" s="823"/>
      <c r="J5900" s="823"/>
      <c r="K5900" s="823"/>
      <c r="L5900" s="823"/>
    </row>
    <row r="5901" spans="2:12" s="801" customFormat="1">
      <c r="B5901" s="823"/>
      <c r="C5901" s="823"/>
      <c r="D5901" s="823"/>
      <c r="E5901" s="823"/>
      <c r="F5901" s="823"/>
      <c r="G5901" s="823"/>
      <c r="H5901" s="823"/>
      <c r="I5901" s="823"/>
      <c r="J5901" s="823"/>
      <c r="K5901" s="823"/>
      <c r="L5901" s="823"/>
    </row>
    <row r="5902" spans="2:12" s="801" customFormat="1">
      <c r="B5902" s="823"/>
      <c r="C5902" s="823"/>
      <c r="D5902" s="823"/>
      <c r="E5902" s="823"/>
      <c r="F5902" s="823"/>
      <c r="G5902" s="823"/>
      <c r="H5902" s="823"/>
      <c r="I5902" s="823"/>
      <c r="J5902" s="823"/>
      <c r="K5902" s="823"/>
      <c r="L5902" s="823"/>
    </row>
    <row r="5903" spans="2:12" s="801" customFormat="1">
      <c r="B5903" s="823"/>
      <c r="C5903" s="823"/>
      <c r="D5903" s="823"/>
      <c r="E5903" s="823"/>
      <c r="F5903" s="823"/>
      <c r="G5903" s="823"/>
      <c r="H5903" s="823"/>
      <c r="I5903" s="823"/>
      <c r="J5903" s="823"/>
      <c r="K5903" s="823"/>
      <c r="L5903" s="823"/>
    </row>
    <row r="5904" spans="2:12" s="801" customFormat="1">
      <c r="B5904" s="823"/>
      <c r="C5904" s="823"/>
      <c r="D5904" s="823"/>
      <c r="E5904" s="823"/>
      <c r="F5904" s="823"/>
      <c r="G5904" s="823"/>
      <c r="H5904" s="823"/>
      <c r="I5904" s="823"/>
      <c r="J5904" s="823"/>
      <c r="K5904" s="823"/>
      <c r="L5904" s="823"/>
    </row>
    <row r="5905" spans="2:12" s="801" customFormat="1">
      <c r="B5905" s="823"/>
      <c r="C5905" s="823"/>
      <c r="D5905" s="823"/>
      <c r="E5905" s="823"/>
      <c r="F5905" s="823"/>
      <c r="G5905" s="823"/>
      <c r="H5905" s="823"/>
      <c r="I5905" s="823"/>
      <c r="J5905" s="823"/>
      <c r="K5905" s="823"/>
      <c r="L5905" s="823"/>
    </row>
    <row r="5906" spans="2:12" s="801" customFormat="1">
      <c r="B5906" s="823"/>
      <c r="C5906" s="823"/>
      <c r="D5906" s="823"/>
      <c r="E5906" s="823"/>
      <c r="F5906" s="823"/>
      <c r="G5906" s="823"/>
      <c r="H5906" s="823"/>
      <c r="I5906" s="823"/>
      <c r="J5906" s="823"/>
      <c r="K5906" s="823"/>
      <c r="L5906" s="823"/>
    </row>
    <row r="5907" spans="2:12" s="801" customFormat="1">
      <c r="B5907" s="823"/>
      <c r="C5907" s="823"/>
      <c r="D5907" s="823"/>
      <c r="E5907" s="823"/>
      <c r="F5907" s="823"/>
      <c r="G5907" s="823"/>
      <c r="H5907" s="823"/>
      <c r="I5907" s="823"/>
      <c r="J5907" s="823"/>
      <c r="K5907" s="823"/>
      <c r="L5907" s="823"/>
    </row>
    <row r="5908" spans="2:12" s="801" customFormat="1">
      <c r="B5908" s="823"/>
      <c r="C5908" s="823"/>
      <c r="D5908" s="823"/>
      <c r="E5908" s="823"/>
      <c r="F5908" s="823"/>
      <c r="G5908" s="823"/>
      <c r="H5908" s="823"/>
      <c r="I5908" s="823"/>
      <c r="J5908" s="823"/>
      <c r="K5908" s="823"/>
      <c r="L5908" s="823"/>
    </row>
    <row r="5909" spans="2:12" s="801" customFormat="1">
      <c r="B5909" s="823"/>
      <c r="C5909" s="823"/>
      <c r="D5909" s="823"/>
      <c r="E5909" s="823"/>
      <c r="F5909" s="823"/>
      <c r="G5909" s="823"/>
      <c r="H5909" s="823"/>
      <c r="I5909" s="823"/>
      <c r="J5909" s="823"/>
      <c r="K5909" s="823"/>
      <c r="L5909" s="823"/>
    </row>
    <row r="5910" spans="2:12" s="801" customFormat="1">
      <c r="B5910" s="823"/>
      <c r="C5910" s="823"/>
      <c r="D5910" s="823"/>
      <c r="E5910" s="823"/>
      <c r="F5910" s="823"/>
      <c r="G5910" s="823"/>
      <c r="H5910" s="823"/>
      <c r="I5910" s="823"/>
      <c r="J5910" s="823"/>
      <c r="K5910" s="823"/>
      <c r="L5910" s="823"/>
    </row>
    <row r="5911" spans="2:12" s="801" customFormat="1">
      <c r="B5911" s="823"/>
      <c r="C5911" s="823"/>
      <c r="D5911" s="823"/>
      <c r="E5911" s="823"/>
      <c r="F5911" s="823"/>
      <c r="G5911" s="823"/>
      <c r="H5911" s="823"/>
      <c r="I5911" s="823"/>
      <c r="J5911" s="823"/>
      <c r="K5911" s="823"/>
      <c r="L5911" s="823"/>
    </row>
    <row r="5912" spans="2:12" s="801" customFormat="1">
      <c r="B5912" s="823"/>
      <c r="C5912" s="823"/>
      <c r="D5912" s="823"/>
      <c r="E5912" s="823"/>
      <c r="F5912" s="823"/>
      <c r="G5912" s="823"/>
      <c r="H5912" s="823"/>
      <c r="I5912" s="823"/>
      <c r="J5912" s="823"/>
      <c r="K5912" s="823"/>
      <c r="L5912" s="823"/>
    </row>
    <row r="5913" spans="2:12" s="801" customFormat="1">
      <c r="B5913" s="823"/>
      <c r="C5913" s="823"/>
      <c r="D5913" s="823"/>
      <c r="E5913" s="823"/>
      <c r="F5913" s="823"/>
      <c r="G5913" s="823"/>
      <c r="H5913" s="823"/>
      <c r="I5913" s="823"/>
      <c r="J5913" s="823"/>
      <c r="K5913" s="823"/>
      <c r="L5913" s="823"/>
    </row>
    <row r="5914" spans="2:12" s="801" customFormat="1">
      <c r="B5914" s="823"/>
      <c r="C5914" s="823"/>
      <c r="D5914" s="823"/>
      <c r="E5914" s="823"/>
      <c r="F5914" s="823"/>
      <c r="G5914" s="823"/>
      <c r="H5914" s="823"/>
      <c r="I5914" s="823"/>
      <c r="J5914" s="823"/>
      <c r="K5914" s="823"/>
      <c r="L5914" s="823"/>
    </row>
    <row r="5915" spans="2:12" s="801" customFormat="1">
      <c r="B5915" s="823"/>
      <c r="C5915" s="823"/>
      <c r="D5915" s="823"/>
      <c r="E5915" s="823"/>
      <c r="F5915" s="823"/>
      <c r="G5915" s="823"/>
      <c r="H5915" s="823"/>
      <c r="I5915" s="823"/>
      <c r="J5915" s="823"/>
      <c r="K5915" s="823"/>
      <c r="L5915" s="823"/>
    </row>
    <row r="5916" spans="2:12" s="801" customFormat="1">
      <c r="B5916" s="823"/>
      <c r="C5916" s="823"/>
      <c r="D5916" s="823"/>
      <c r="E5916" s="823"/>
      <c r="F5916" s="823"/>
      <c r="G5916" s="823"/>
      <c r="H5916" s="823"/>
      <c r="I5916" s="823"/>
      <c r="J5916" s="823"/>
      <c r="K5916" s="823"/>
      <c r="L5916" s="823"/>
    </row>
    <row r="5917" spans="2:12" s="801" customFormat="1">
      <c r="B5917" s="823"/>
      <c r="C5917" s="823"/>
      <c r="D5917" s="823"/>
      <c r="E5917" s="823"/>
      <c r="F5917" s="823"/>
      <c r="G5917" s="823"/>
      <c r="H5917" s="823"/>
      <c r="I5917" s="823"/>
      <c r="J5917" s="823"/>
      <c r="K5917" s="823"/>
      <c r="L5917" s="823"/>
    </row>
    <row r="5918" spans="2:12" s="801" customFormat="1">
      <c r="B5918" s="823"/>
      <c r="C5918" s="823"/>
      <c r="D5918" s="823"/>
      <c r="E5918" s="823"/>
      <c r="F5918" s="823"/>
      <c r="G5918" s="823"/>
      <c r="H5918" s="823"/>
      <c r="I5918" s="823"/>
      <c r="J5918" s="823"/>
      <c r="K5918" s="823"/>
      <c r="L5918" s="823"/>
    </row>
    <row r="5919" spans="2:12" s="801" customFormat="1">
      <c r="B5919" s="823"/>
      <c r="C5919" s="823"/>
      <c r="D5919" s="823"/>
      <c r="E5919" s="823"/>
      <c r="F5919" s="823"/>
      <c r="G5919" s="823"/>
      <c r="H5919" s="823"/>
      <c r="I5919" s="823"/>
      <c r="J5919" s="823"/>
      <c r="K5919" s="823"/>
      <c r="L5919" s="823"/>
    </row>
    <row r="5920" spans="2:12" s="801" customFormat="1">
      <c r="B5920" s="823"/>
      <c r="C5920" s="823"/>
      <c r="D5920" s="823"/>
      <c r="E5920" s="823"/>
      <c r="F5920" s="823"/>
      <c r="G5920" s="823"/>
      <c r="H5920" s="823"/>
      <c r="I5920" s="823"/>
      <c r="J5920" s="823"/>
      <c r="K5920" s="823"/>
      <c r="L5920" s="823"/>
    </row>
    <row r="5921" spans="2:12" s="801" customFormat="1">
      <c r="B5921" s="823"/>
      <c r="C5921" s="823"/>
      <c r="D5921" s="823"/>
      <c r="E5921" s="823"/>
      <c r="F5921" s="823"/>
      <c r="G5921" s="823"/>
      <c r="H5921" s="823"/>
      <c r="I5921" s="823"/>
      <c r="J5921" s="823"/>
      <c r="K5921" s="823"/>
      <c r="L5921" s="823"/>
    </row>
    <row r="5922" spans="2:12" s="801" customFormat="1">
      <c r="B5922" s="823"/>
      <c r="C5922" s="823"/>
      <c r="D5922" s="823"/>
      <c r="E5922" s="823"/>
      <c r="F5922" s="823"/>
      <c r="G5922" s="823"/>
      <c r="H5922" s="823"/>
      <c r="I5922" s="823"/>
      <c r="J5922" s="823"/>
      <c r="K5922" s="823"/>
      <c r="L5922" s="823"/>
    </row>
    <row r="5923" spans="2:12" s="801" customFormat="1">
      <c r="B5923" s="823"/>
      <c r="C5923" s="823"/>
      <c r="D5923" s="823"/>
      <c r="E5923" s="823"/>
      <c r="F5923" s="823"/>
      <c r="G5923" s="823"/>
      <c r="H5923" s="823"/>
      <c r="I5923" s="823"/>
      <c r="J5923" s="823"/>
      <c r="K5923" s="823"/>
      <c r="L5923" s="823"/>
    </row>
    <row r="5924" spans="2:12" s="801" customFormat="1">
      <c r="B5924" s="823"/>
      <c r="C5924" s="823"/>
      <c r="D5924" s="823"/>
      <c r="E5924" s="823"/>
      <c r="F5924" s="823"/>
      <c r="G5924" s="823"/>
      <c r="H5924" s="823"/>
      <c r="I5924" s="823"/>
      <c r="J5924" s="823"/>
      <c r="K5924" s="823"/>
      <c r="L5924" s="823"/>
    </row>
    <row r="5925" spans="2:12" s="801" customFormat="1">
      <c r="B5925" s="823"/>
      <c r="C5925" s="823"/>
      <c r="D5925" s="823"/>
      <c r="E5925" s="823"/>
      <c r="F5925" s="823"/>
      <c r="G5925" s="823"/>
      <c r="H5925" s="823"/>
      <c r="I5925" s="823"/>
      <c r="J5925" s="823"/>
      <c r="K5925" s="823"/>
      <c r="L5925" s="823"/>
    </row>
    <row r="5926" spans="2:12" s="801" customFormat="1">
      <c r="B5926" s="823"/>
      <c r="C5926" s="823"/>
      <c r="D5926" s="823"/>
      <c r="E5926" s="823"/>
      <c r="F5926" s="823"/>
      <c r="G5926" s="823"/>
      <c r="H5926" s="823"/>
      <c r="I5926" s="823"/>
      <c r="J5926" s="823"/>
      <c r="K5926" s="823"/>
      <c r="L5926" s="823"/>
    </row>
    <row r="5927" spans="2:12" s="801" customFormat="1">
      <c r="B5927" s="823"/>
      <c r="C5927" s="823"/>
      <c r="D5927" s="823"/>
      <c r="E5927" s="823"/>
      <c r="F5927" s="823"/>
      <c r="G5927" s="823"/>
      <c r="H5927" s="823"/>
      <c r="I5927" s="823"/>
      <c r="J5927" s="823"/>
      <c r="K5927" s="823"/>
      <c r="L5927" s="823"/>
    </row>
    <row r="5928" spans="2:12" s="801" customFormat="1">
      <c r="B5928" s="823"/>
      <c r="C5928" s="823"/>
      <c r="D5928" s="823"/>
      <c r="E5928" s="823"/>
      <c r="F5928" s="823"/>
      <c r="G5928" s="823"/>
      <c r="H5928" s="823"/>
      <c r="I5928" s="823"/>
      <c r="J5928" s="823"/>
      <c r="K5928" s="823"/>
      <c r="L5928" s="823"/>
    </row>
    <row r="5929" spans="2:12" s="801" customFormat="1">
      <c r="B5929" s="823"/>
      <c r="C5929" s="823"/>
      <c r="D5929" s="823"/>
      <c r="E5929" s="823"/>
      <c r="F5929" s="823"/>
      <c r="G5929" s="823"/>
      <c r="H5929" s="823"/>
      <c r="I5929" s="823"/>
      <c r="J5929" s="823"/>
      <c r="K5929" s="823"/>
      <c r="L5929" s="823"/>
    </row>
    <row r="5930" spans="2:12" s="801" customFormat="1">
      <c r="B5930" s="823"/>
      <c r="C5930" s="823"/>
      <c r="D5930" s="823"/>
      <c r="E5930" s="823"/>
      <c r="F5930" s="823"/>
      <c r="G5930" s="823"/>
      <c r="H5930" s="823"/>
      <c r="I5930" s="823"/>
      <c r="J5930" s="823"/>
      <c r="K5930" s="823"/>
      <c r="L5930" s="823"/>
    </row>
    <row r="5931" spans="2:12" s="801" customFormat="1">
      <c r="B5931" s="823"/>
      <c r="C5931" s="823"/>
      <c r="D5931" s="823"/>
      <c r="E5931" s="823"/>
      <c r="F5931" s="823"/>
      <c r="G5931" s="823"/>
      <c r="H5931" s="823"/>
      <c r="I5931" s="823"/>
      <c r="J5931" s="823"/>
      <c r="K5931" s="823"/>
      <c r="L5931" s="823"/>
    </row>
    <row r="5932" spans="2:12" s="801" customFormat="1">
      <c r="B5932" s="823"/>
      <c r="C5932" s="823"/>
      <c r="D5932" s="823"/>
      <c r="E5932" s="823"/>
      <c r="F5932" s="823"/>
      <c r="G5932" s="823"/>
      <c r="H5932" s="823"/>
      <c r="I5932" s="823"/>
      <c r="J5932" s="823"/>
      <c r="K5932" s="823"/>
      <c r="L5932" s="823"/>
    </row>
    <row r="5933" spans="2:12" s="801" customFormat="1">
      <c r="B5933" s="823"/>
      <c r="C5933" s="823"/>
      <c r="D5933" s="823"/>
      <c r="E5933" s="823"/>
      <c r="F5933" s="823"/>
      <c r="G5933" s="823"/>
      <c r="H5933" s="823"/>
      <c r="I5933" s="823"/>
      <c r="J5933" s="823"/>
      <c r="K5933" s="823"/>
      <c r="L5933" s="823"/>
    </row>
    <row r="5934" spans="2:12" s="801" customFormat="1">
      <c r="B5934" s="823"/>
      <c r="C5934" s="823"/>
      <c r="D5934" s="823"/>
      <c r="E5934" s="823"/>
      <c r="F5934" s="823"/>
      <c r="G5934" s="823"/>
      <c r="H5934" s="823"/>
      <c r="I5934" s="823"/>
      <c r="J5934" s="823"/>
      <c r="K5934" s="823"/>
      <c r="L5934" s="823"/>
    </row>
    <row r="5935" spans="2:12" s="801" customFormat="1">
      <c r="B5935" s="823"/>
      <c r="C5935" s="823"/>
      <c r="D5935" s="823"/>
      <c r="E5935" s="823"/>
      <c r="F5935" s="823"/>
      <c r="G5935" s="823"/>
      <c r="H5935" s="823"/>
      <c r="I5935" s="823"/>
      <c r="J5935" s="823"/>
      <c r="K5935" s="823"/>
      <c r="L5935" s="823"/>
    </row>
    <row r="5936" spans="2:12" s="801" customFormat="1">
      <c r="B5936" s="823"/>
      <c r="C5936" s="823"/>
      <c r="D5936" s="823"/>
      <c r="E5936" s="823"/>
      <c r="F5936" s="823"/>
      <c r="G5936" s="823"/>
      <c r="H5936" s="823"/>
      <c r="I5936" s="823"/>
      <c r="J5936" s="823"/>
      <c r="K5936" s="823"/>
      <c r="L5936" s="823"/>
    </row>
    <row r="5937" spans="2:12" s="801" customFormat="1">
      <c r="B5937" s="823"/>
      <c r="C5937" s="823"/>
      <c r="D5937" s="823"/>
      <c r="E5937" s="823"/>
      <c r="F5937" s="823"/>
      <c r="G5937" s="823"/>
      <c r="H5937" s="823"/>
      <c r="I5937" s="823"/>
      <c r="J5937" s="823"/>
      <c r="K5937" s="823"/>
      <c r="L5937" s="823"/>
    </row>
    <row r="5938" spans="2:12" s="801" customFormat="1">
      <c r="B5938" s="823"/>
      <c r="C5938" s="823"/>
      <c r="D5938" s="823"/>
      <c r="E5938" s="823"/>
      <c r="F5938" s="823"/>
      <c r="G5938" s="823"/>
      <c r="H5938" s="823"/>
      <c r="I5938" s="823"/>
      <c r="J5938" s="823"/>
      <c r="K5938" s="823"/>
      <c r="L5938" s="823"/>
    </row>
    <row r="5939" spans="2:12" s="801" customFormat="1">
      <c r="B5939" s="823"/>
      <c r="C5939" s="823"/>
      <c r="D5939" s="823"/>
      <c r="E5939" s="823"/>
      <c r="F5939" s="823"/>
      <c r="G5939" s="823"/>
      <c r="H5939" s="823"/>
      <c r="I5939" s="823"/>
      <c r="J5939" s="823"/>
      <c r="K5939" s="823"/>
      <c r="L5939" s="823"/>
    </row>
    <row r="5940" spans="2:12" s="801" customFormat="1">
      <c r="B5940" s="823"/>
      <c r="C5940" s="823"/>
      <c r="D5940" s="823"/>
      <c r="E5940" s="823"/>
      <c r="F5940" s="823"/>
      <c r="G5940" s="823"/>
      <c r="H5940" s="823"/>
      <c r="I5940" s="823"/>
      <c r="J5940" s="823"/>
      <c r="K5940" s="823"/>
      <c r="L5940" s="823"/>
    </row>
    <row r="5941" spans="2:12" s="801" customFormat="1">
      <c r="B5941" s="823"/>
      <c r="C5941" s="823"/>
      <c r="D5941" s="823"/>
      <c r="E5941" s="823"/>
      <c r="F5941" s="823"/>
      <c r="G5941" s="823"/>
      <c r="H5941" s="823"/>
      <c r="I5941" s="823"/>
      <c r="J5941" s="823"/>
      <c r="K5941" s="823"/>
      <c r="L5941" s="823"/>
    </row>
    <row r="5942" spans="2:12" s="801" customFormat="1">
      <c r="B5942" s="823"/>
      <c r="C5942" s="823"/>
      <c r="D5942" s="823"/>
      <c r="E5942" s="823"/>
      <c r="F5942" s="823"/>
      <c r="G5942" s="823"/>
      <c r="H5942" s="823"/>
      <c r="I5942" s="823"/>
      <c r="J5942" s="823"/>
      <c r="K5942" s="823"/>
      <c r="L5942" s="823"/>
    </row>
    <row r="5943" spans="2:12" s="801" customFormat="1">
      <c r="B5943" s="823"/>
      <c r="C5943" s="823"/>
      <c r="D5943" s="823"/>
      <c r="E5943" s="823"/>
      <c r="F5943" s="823"/>
      <c r="G5943" s="823"/>
      <c r="H5943" s="823"/>
      <c r="I5943" s="823"/>
      <c r="J5943" s="823"/>
      <c r="K5943" s="823"/>
      <c r="L5943" s="823"/>
    </row>
    <row r="5944" spans="2:12" s="801" customFormat="1">
      <c r="B5944" s="823"/>
      <c r="C5944" s="823"/>
      <c r="D5944" s="823"/>
      <c r="E5944" s="823"/>
      <c r="F5944" s="823"/>
      <c r="G5944" s="823"/>
      <c r="H5944" s="823"/>
      <c r="I5944" s="823"/>
      <c r="J5944" s="823"/>
      <c r="K5944" s="823"/>
      <c r="L5944" s="823"/>
    </row>
    <row r="5945" spans="2:12" s="801" customFormat="1">
      <c r="B5945" s="823"/>
      <c r="C5945" s="823"/>
      <c r="D5945" s="823"/>
      <c r="E5945" s="823"/>
      <c r="F5945" s="823"/>
      <c r="G5945" s="823"/>
      <c r="H5945" s="823"/>
      <c r="I5945" s="823"/>
      <c r="J5945" s="823"/>
      <c r="K5945" s="823"/>
      <c r="L5945" s="823"/>
    </row>
    <row r="5946" spans="2:12" s="801" customFormat="1">
      <c r="B5946" s="823"/>
      <c r="C5946" s="823"/>
      <c r="D5946" s="823"/>
      <c r="E5946" s="823"/>
      <c r="F5946" s="823"/>
      <c r="G5946" s="823"/>
      <c r="H5946" s="823"/>
      <c r="I5946" s="823"/>
      <c r="J5946" s="823"/>
      <c r="K5946" s="823"/>
      <c r="L5946" s="823"/>
    </row>
    <row r="5947" spans="2:12" s="801" customFormat="1">
      <c r="B5947" s="823"/>
      <c r="C5947" s="823"/>
      <c r="D5947" s="823"/>
      <c r="E5947" s="823"/>
      <c r="F5947" s="823"/>
      <c r="G5947" s="823"/>
      <c r="H5947" s="823"/>
      <c r="I5947" s="823"/>
      <c r="J5947" s="823"/>
      <c r="K5947" s="823"/>
      <c r="L5947" s="823"/>
    </row>
    <row r="5948" spans="2:12" s="801" customFormat="1">
      <c r="B5948" s="823"/>
      <c r="C5948" s="823"/>
      <c r="D5948" s="823"/>
      <c r="E5948" s="823"/>
      <c r="F5948" s="823"/>
      <c r="G5948" s="823"/>
      <c r="H5948" s="823"/>
      <c r="I5948" s="823"/>
      <c r="J5948" s="823"/>
      <c r="K5948" s="823"/>
      <c r="L5948" s="823"/>
    </row>
    <row r="5949" spans="2:12" s="801" customFormat="1">
      <c r="B5949" s="823"/>
      <c r="C5949" s="823"/>
      <c r="D5949" s="823"/>
      <c r="E5949" s="823"/>
      <c r="F5949" s="823"/>
      <c r="G5949" s="823"/>
      <c r="H5949" s="823"/>
      <c r="I5949" s="823"/>
      <c r="J5949" s="823"/>
      <c r="K5949" s="823"/>
      <c r="L5949" s="823"/>
    </row>
    <row r="5950" spans="2:12" s="801" customFormat="1">
      <c r="B5950" s="823"/>
      <c r="C5950" s="823"/>
      <c r="D5950" s="823"/>
      <c r="E5950" s="823"/>
      <c r="F5950" s="823"/>
      <c r="G5950" s="823"/>
      <c r="H5950" s="823"/>
      <c r="I5950" s="823"/>
      <c r="J5950" s="823"/>
      <c r="K5950" s="823"/>
      <c r="L5950" s="823"/>
    </row>
    <row r="5951" spans="2:12" s="801" customFormat="1">
      <c r="B5951" s="823"/>
      <c r="C5951" s="823"/>
      <c r="D5951" s="823"/>
      <c r="E5951" s="823"/>
      <c r="F5951" s="823"/>
      <c r="G5951" s="823"/>
      <c r="H5951" s="823"/>
      <c r="I5951" s="823"/>
      <c r="J5951" s="823"/>
      <c r="K5951" s="823"/>
      <c r="L5951" s="823"/>
    </row>
    <row r="5952" spans="2:12" s="801" customFormat="1">
      <c r="B5952" s="823"/>
      <c r="C5952" s="823"/>
      <c r="D5952" s="823"/>
      <c r="E5952" s="823"/>
      <c r="F5952" s="823"/>
      <c r="G5952" s="823"/>
      <c r="H5952" s="823"/>
      <c r="I5952" s="823"/>
      <c r="J5952" s="823"/>
      <c r="K5952" s="823"/>
      <c r="L5952" s="823"/>
    </row>
    <row r="5953" spans="2:12" s="801" customFormat="1">
      <c r="B5953" s="823"/>
      <c r="C5953" s="823"/>
      <c r="D5953" s="823"/>
      <c r="E5953" s="823"/>
      <c r="F5953" s="823"/>
      <c r="G5953" s="823"/>
      <c r="H5953" s="823"/>
      <c r="I5953" s="823"/>
      <c r="J5953" s="823"/>
      <c r="K5953" s="823"/>
      <c r="L5953" s="823"/>
    </row>
    <row r="5954" spans="2:12" s="801" customFormat="1">
      <c r="B5954" s="823"/>
      <c r="C5954" s="823"/>
      <c r="D5954" s="823"/>
      <c r="E5954" s="823"/>
      <c r="F5954" s="823"/>
      <c r="G5954" s="823"/>
      <c r="H5954" s="823"/>
      <c r="I5954" s="823"/>
      <c r="J5954" s="823"/>
      <c r="K5954" s="823"/>
      <c r="L5954" s="823"/>
    </row>
    <row r="5955" spans="2:12" s="801" customFormat="1">
      <c r="B5955" s="823"/>
      <c r="C5955" s="823"/>
      <c r="D5955" s="823"/>
      <c r="E5955" s="823"/>
      <c r="F5955" s="823"/>
      <c r="G5955" s="823"/>
      <c r="H5955" s="823"/>
      <c r="I5955" s="823"/>
      <c r="J5955" s="823"/>
      <c r="K5955" s="823"/>
      <c r="L5955" s="823"/>
    </row>
    <row r="5956" spans="2:12" s="801" customFormat="1">
      <c r="B5956" s="823"/>
      <c r="C5956" s="823"/>
      <c r="D5956" s="823"/>
      <c r="E5956" s="823"/>
      <c r="F5956" s="823"/>
      <c r="G5956" s="823"/>
      <c r="H5956" s="823"/>
      <c r="I5956" s="823"/>
      <c r="J5956" s="823"/>
      <c r="K5956" s="823"/>
      <c r="L5956" s="823"/>
    </row>
    <row r="5957" spans="2:12" s="801" customFormat="1">
      <c r="B5957" s="823"/>
      <c r="C5957" s="823"/>
      <c r="D5957" s="823"/>
      <c r="E5957" s="823"/>
      <c r="F5957" s="823"/>
      <c r="G5957" s="823"/>
      <c r="H5957" s="823"/>
      <c r="I5957" s="823"/>
      <c r="J5957" s="823"/>
      <c r="K5957" s="823"/>
      <c r="L5957" s="823"/>
    </row>
    <row r="5958" spans="2:12" s="801" customFormat="1">
      <c r="B5958" s="823"/>
      <c r="C5958" s="823"/>
      <c r="D5958" s="823"/>
      <c r="E5958" s="823"/>
      <c r="F5958" s="823"/>
      <c r="G5958" s="823"/>
      <c r="H5958" s="823"/>
      <c r="I5958" s="823"/>
      <c r="J5958" s="823"/>
      <c r="K5958" s="823"/>
      <c r="L5958" s="823"/>
    </row>
    <row r="5959" spans="2:12" s="801" customFormat="1">
      <c r="B5959" s="823"/>
      <c r="C5959" s="823"/>
      <c r="D5959" s="823"/>
      <c r="E5959" s="823"/>
      <c r="F5959" s="823"/>
      <c r="G5959" s="823"/>
      <c r="H5959" s="823"/>
      <c r="I5959" s="823"/>
      <c r="J5959" s="823"/>
      <c r="K5959" s="823"/>
      <c r="L5959" s="823"/>
    </row>
    <row r="5960" spans="2:12" s="801" customFormat="1">
      <c r="B5960" s="823"/>
      <c r="C5960" s="823"/>
      <c r="D5960" s="823"/>
      <c r="E5960" s="823"/>
      <c r="F5960" s="823"/>
      <c r="G5960" s="823"/>
      <c r="H5960" s="823"/>
      <c r="I5960" s="823"/>
      <c r="J5960" s="823"/>
      <c r="K5960" s="823"/>
      <c r="L5960" s="823"/>
    </row>
    <row r="5961" spans="2:12" s="801" customFormat="1">
      <c r="B5961" s="823"/>
      <c r="C5961" s="823"/>
      <c r="D5961" s="823"/>
      <c r="E5961" s="823"/>
      <c r="F5961" s="823"/>
      <c r="G5961" s="823"/>
      <c r="H5961" s="823"/>
      <c r="I5961" s="823"/>
      <c r="J5961" s="823"/>
      <c r="K5961" s="823"/>
      <c r="L5961" s="823"/>
    </row>
    <row r="5962" spans="2:12" s="801" customFormat="1">
      <c r="B5962" s="823"/>
      <c r="C5962" s="823"/>
      <c r="D5962" s="823"/>
      <c r="E5962" s="823"/>
      <c r="F5962" s="823"/>
      <c r="G5962" s="823"/>
      <c r="H5962" s="823"/>
      <c r="I5962" s="823"/>
      <c r="J5962" s="823"/>
      <c r="K5962" s="823"/>
      <c r="L5962" s="823"/>
    </row>
    <row r="5963" spans="2:12" s="801" customFormat="1">
      <c r="B5963" s="823"/>
      <c r="C5963" s="823"/>
      <c r="D5963" s="823"/>
      <c r="E5963" s="823"/>
      <c r="F5963" s="823"/>
      <c r="G5963" s="823"/>
      <c r="H5963" s="823"/>
      <c r="I5963" s="823"/>
      <c r="J5963" s="823"/>
      <c r="K5963" s="823"/>
      <c r="L5963" s="823"/>
    </row>
    <row r="5964" spans="2:12" s="801" customFormat="1">
      <c r="B5964" s="823"/>
      <c r="C5964" s="823"/>
      <c r="D5964" s="823"/>
      <c r="E5964" s="823"/>
      <c r="F5964" s="823"/>
      <c r="G5964" s="823"/>
      <c r="H5964" s="823"/>
      <c r="I5964" s="823"/>
      <c r="J5964" s="823"/>
      <c r="K5964" s="823"/>
      <c r="L5964" s="823"/>
    </row>
    <row r="5965" spans="2:12" s="801" customFormat="1">
      <c r="B5965" s="823"/>
      <c r="C5965" s="823"/>
      <c r="D5965" s="823"/>
      <c r="E5965" s="823"/>
      <c r="F5965" s="823"/>
      <c r="G5965" s="823"/>
      <c r="H5965" s="823"/>
      <c r="I5965" s="823"/>
      <c r="J5965" s="823"/>
      <c r="K5965" s="823"/>
      <c r="L5965" s="823"/>
    </row>
    <row r="5966" spans="2:12" s="801" customFormat="1">
      <c r="B5966" s="823"/>
      <c r="C5966" s="823"/>
      <c r="D5966" s="823"/>
      <c r="E5966" s="823"/>
      <c r="F5966" s="823"/>
      <c r="G5966" s="823"/>
      <c r="H5966" s="823"/>
      <c r="I5966" s="823"/>
      <c r="J5966" s="823"/>
      <c r="K5966" s="823"/>
      <c r="L5966" s="823"/>
    </row>
    <row r="5967" spans="2:12" s="801" customFormat="1">
      <c r="B5967" s="823"/>
      <c r="C5967" s="823"/>
      <c r="D5967" s="823"/>
      <c r="E5967" s="823"/>
      <c r="F5967" s="823"/>
      <c r="G5967" s="823"/>
      <c r="H5967" s="823"/>
      <c r="I5967" s="823"/>
      <c r="J5967" s="823"/>
      <c r="K5967" s="823"/>
      <c r="L5967" s="823"/>
    </row>
    <row r="5968" spans="2:12" s="801" customFormat="1">
      <c r="B5968" s="823"/>
      <c r="C5968" s="823"/>
      <c r="D5968" s="823"/>
      <c r="E5968" s="823"/>
      <c r="F5968" s="823"/>
      <c r="G5968" s="823"/>
      <c r="H5968" s="823"/>
      <c r="I5968" s="823"/>
      <c r="J5968" s="823"/>
      <c r="K5968" s="823"/>
      <c r="L5968" s="823"/>
    </row>
    <row r="5969" spans="2:12" s="801" customFormat="1">
      <c r="B5969" s="823"/>
      <c r="C5969" s="823"/>
      <c r="D5969" s="823"/>
      <c r="E5969" s="823"/>
      <c r="F5969" s="823"/>
      <c r="G5969" s="823"/>
      <c r="H5969" s="823"/>
      <c r="I5969" s="823"/>
      <c r="J5969" s="823"/>
      <c r="K5969" s="823"/>
      <c r="L5969" s="823"/>
    </row>
    <row r="5970" spans="2:12" s="801" customFormat="1">
      <c r="B5970" s="823"/>
      <c r="C5970" s="823"/>
      <c r="D5970" s="823"/>
      <c r="E5970" s="823"/>
      <c r="F5970" s="823"/>
      <c r="G5970" s="823"/>
      <c r="H5970" s="823"/>
      <c r="I5970" s="823"/>
      <c r="J5970" s="823"/>
      <c r="K5970" s="823"/>
      <c r="L5970" s="823"/>
    </row>
    <row r="5971" spans="2:12" s="801" customFormat="1">
      <c r="B5971" s="823"/>
      <c r="C5971" s="823"/>
      <c r="D5971" s="823"/>
      <c r="E5971" s="823"/>
      <c r="F5971" s="823"/>
      <c r="G5971" s="823"/>
      <c r="H5971" s="823"/>
      <c r="I5971" s="823"/>
      <c r="J5971" s="823"/>
      <c r="K5971" s="823"/>
      <c r="L5971" s="823"/>
    </row>
    <row r="5972" spans="2:12" s="801" customFormat="1">
      <c r="B5972" s="823"/>
      <c r="C5972" s="823"/>
      <c r="D5972" s="823"/>
      <c r="E5972" s="823"/>
      <c r="F5972" s="823"/>
      <c r="G5972" s="823"/>
      <c r="H5972" s="823"/>
      <c r="I5972" s="823"/>
      <c r="J5972" s="823"/>
      <c r="K5972" s="823"/>
      <c r="L5972" s="823"/>
    </row>
    <row r="5973" spans="2:12" s="801" customFormat="1">
      <c r="B5973" s="823"/>
      <c r="C5973" s="823"/>
      <c r="D5973" s="823"/>
      <c r="E5973" s="823"/>
      <c r="F5973" s="823"/>
      <c r="G5973" s="823"/>
      <c r="H5973" s="823"/>
      <c r="I5973" s="823"/>
      <c r="J5973" s="823"/>
      <c r="K5973" s="823"/>
      <c r="L5973" s="823"/>
    </row>
    <row r="5974" spans="2:12" s="801" customFormat="1">
      <c r="B5974" s="823"/>
      <c r="C5974" s="823"/>
      <c r="D5974" s="823"/>
      <c r="E5974" s="823"/>
      <c r="F5974" s="823"/>
      <c r="G5974" s="823"/>
      <c r="H5974" s="823"/>
      <c r="I5974" s="823"/>
      <c r="J5974" s="823"/>
      <c r="K5974" s="823"/>
      <c r="L5974" s="823"/>
    </row>
    <row r="5975" spans="2:12" s="801" customFormat="1">
      <c r="B5975" s="823"/>
      <c r="C5975" s="823"/>
      <c r="D5975" s="823"/>
      <c r="E5975" s="823"/>
      <c r="F5975" s="823"/>
      <c r="G5975" s="823"/>
      <c r="H5975" s="823"/>
      <c r="I5975" s="823"/>
      <c r="J5975" s="823"/>
      <c r="K5975" s="823"/>
      <c r="L5975" s="823"/>
    </row>
    <row r="5976" spans="2:12" s="801" customFormat="1">
      <c r="B5976" s="823"/>
      <c r="C5976" s="823"/>
      <c r="D5976" s="823"/>
      <c r="E5976" s="823"/>
      <c r="F5976" s="823"/>
      <c r="G5976" s="823"/>
      <c r="H5976" s="823"/>
      <c r="I5976" s="823"/>
      <c r="J5976" s="823"/>
      <c r="K5976" s="823"/>
      <c r="L5976" s="823"/>
    </row>
    <row r="5977" spans="2:12" s="801" customFormat="1">
      <c r="B5977" s="823"/>
      <c r="C5977" s="823"/>
      <c r="D5977" s="823"/>
      <c r="E5977" s="823"/>
      <c r="F5977" s="823"/>
      <c r="G5977" s="823"/>
      <c r="H5977" s="823"/>
      <c r="I5977" s="823"/>
      <c r="J5977" s="823"/>
      <c r="K5977" s="823"/>
      <c r="L5977" s="823"/>
    </row>
    <row r="5978" spans="2:12" s="801" customFormat="1">
      <c r="B5978" s="823"/>
      <c r="C5978" s="823"/>
      <c r="D5978" s="823"/>
      <c r="E5978" s="823"/>
      <c r="F5978" s="823"/>
      <c r="G5978" s="823"/>
      <c r="H5978" s="823"/>
      <c r="I5978" s="823"/>
      <c r="J5978" s="823"/>
      <c r="K5978" s="823"/>
      <c r="L5978" s="823"/>
    </row>
    <row r="5979" spans="2:12" s="801" customFormat="1">
      <c r="B5979" s="823"/>
      <c r="C5979" s="823"/>
      <c r="D5979" s="823"/>
      <c r="E5979" s="823"/>
      <c r="F5979" s="823"/>
      <c r="G5979" s="823"/>
      <c r="H5979" s="823"/>
      <c r="I5979" s="823"/>
      <c r="J5979" s="823"/>
      <c r="K5979" s="823"/>
      <c r="L5979" s="823"/>
    </row>
    <row r="5980" spans="2:12" s="801" customFormat="1">
      <c r="B5980" s="823"/>
      <c r="C5980" s="823"/>
      <c r="D5980" s="823"/>
      <c r="E5980" s="823"/>
      <c r="F5980" s="823"/>
      <c r="G5980" s="823"/>
      <c r="H5980" s="823"/>
      <c r="I5980" s="823"/>
      <c r="J5980" s="823"/>
      <c r="K5980" s="823"/>
      <c r="L5980" s="823"/>
    </row>
    <row r="5981" spans="2:12" s="801" customFormat="1">
      <c r="B5981" s="823"/>
      <c r="C5981" s="823"/>
      <c r="D5981" s="823"/>
      <c r="E5981" s="823"/>
      <c r="F5981" s="823"/>
      <c r="G5981" s="823"/>
      <c r="H5981" s="823"/>
      <c r="I5981" s="823"/>
      <c r="J5981" s="823"/>
      <c r="K5981" s="823"/>
      <c r="L5981" s="823"/>
    </row>
    <row r="5982" spans="2:12" s="801" customFormat="1">
      <c r="B5982" s="823"/>
      <c r="C5982" s="823"/>
      <c r="D5982" s="823"/>
      <c r="E5982" s="823"/>
      <c r="F5982" s="823"/>
      <c r="G5982" s="823"/>
      <c r="H5982" s="823"/>
      <c r="I5982" s="823"/>
      <c r="J5982" s="823"/>
      <c r="K5982" s="823"/>
      <c r="L5982" s="823"/>
    </row>
    <row r="5983" spans="2:12" s="801" customFormat="1">
      <c r="B5983" s="823"/>
      <c r="C5983" s="823"/>
      <c r="D5983" s="823"/>
      <c r="E5983" s="823"/>
      <c r="F5983" s="823"/>
      <c r="G5983" s="823"/>
      <c r="H5983" s="823"/>
      <c r="I5983" s="823"/>
      <c r="J5983" s="823"/>
      <c r="K5983" s="823"/>
      <c r="L5983" s="823"/>
    </row>
    <row r="5984" spans="2:12" s="801" customFormat="1">
      <c r="B5984" s="823"/>
      <c r="C5984" s="823"/>
      <c r="D5984" s="823"/>
      <c r="E5984" s="823"/>
      <c r="F5984" s="823"/>
      <c r="G5984" s="823"/>
      <c r="H5984" s="823"/>
      <c r="I5984" s="823"/>
      <c r="J5984" s="823"/>
      <c r="K5984" s="823"/>
      <c r="L5984" s="823"/>
    </row>
    <row r="5985" spans="2:12" s="801" customFormat="1">
      <c r="B5985" s="823"/>
      <c r="C5985" s="823"/>
      <c r="D5985" s="823"/>
      <c r="E5985" s="823"/>
      <c r="F5985" s="823"/>
      <c r="G5985" s="823"/>
      <c r="H5985" s="823"/>
      <c r="I5985" s="823"/>
      <c r="J5985" s="823"/>
      <c r="K5985" s="823"/>
      <c r="L5985" s="823"/>
    </row>
    <row r="5986" spans="2:12" s="801" customFormat="1">
      <c r="B5986" s="823"/>
      <c r="C5986" s="823"/>
      <c r="D5986" s="823"/>
      <c r="E5986" s="823"/>
      <c r="F5986" s="823"/>
      <c r="G5986" s="823"/>
      <c r="H5986" s="823"/>
      <c r="I5986" s="823"/>
      <c r="J5986" s="823"/>
      <c r="K5986" s="823"/>
      <c r="L5986" s="823"/>
    </row>
    <row r="5987" spans="2:12" s="801" customFormat="1">
      <c r="B5987" s="823"/>
      <c r="C5987" s="823"/>
      <c r="D5987" s="823"/>
      <c r="E5987" s="823"/>
      <c r="F5987" s="823"/>
      <c r="G5987" s="823"/>
      <c r="H5987" s="823"/>
      <c r="I5987" s="823"/>
      <c r="J5987" s="823"/>
      <c r="K5987" s="823"/>
      <c r="L5987" s="823"/>
    </row>
    <row r="5988" spans="2:12" s="801" customFormat="1">
      <c r="B5988" s="823"/>
      <c r="C5988" s="823"/>
      <c r="D5988" s="823"/>
      <c r="E5988" s="823"/>
      <c r="F5988" s="823"/>
      <c r="G5988" s="823"/>
      <c r="H5988" s="823"/>
      <c r="I5988" s="823"/>
      <c r="J5988" s="823"/>
      <c r="K5988" s="823"/>
      <c r="L5988" s="823"/>
    </row>
    <row r="5989" spans="2:12" s="801" customFormat="1">
      <c r="B5989" s="823"/>
      <c r="C5989" s="823"/>
      <c r="D5989" s="823"/>
      <c r="E5989" s="823"/>
      <c r="F5989" s="823"/>
      <c r="G5989" s="823"/>
      <c r="H5989" s="823"/>
      <c r="I5989" s="823"/>
      <c r="J5989" s="823"/>
      <c r="K5989" s="823"/>
      <c r="L5989" s="823"/>
    </row>
    <row r="5990" spans="2:12" s="801" customFormat="1">
      <c r="B5990" s="823"/>
      <c r="C5990" s="823"/>
      <c r="D5990" s="823"/>
      <c r="E5990" s="823"/>
      <c r="F5990" s="823"/>
      <c r="G5990" s="823"/>
      <c r="H5990" s="823"/>
      <c r="I5990" s="823"/>
      <c r="J5990" s="823"/>
      <c r="K5990" s="823"/>
      <c r="L5990" s="823"/>
    </row>
    <row r="5991" spans="2:12" s="801" customFormat="1">
      <c r="B5991" s="823"/>
      <c r="C5991" s="823"/>
      <c r="D5991" s="823"/>
      <c r="E5991" s="823"/>
      <c r="F5991" s="823"/>
      <c r="G5991" s="823"/>
      <c r="H5991" s="823"/>
      <c r="I5991" s="823"/>
      <c r="J5991" s="823"/>
      <c r="K5991" s="823"/>
      <c r="L5991" s="823"/>
    </row>
    <row r="5992" spans="2:12" s="801" customFormat="1">
      <c r="B5992" s="823"/>
      <c r="C5992" s="823"/>
      <c r="D5992" s="823"/>
      <c r="E5992" s="823"/>
      <c r="F5992" s="823"/>
      <c r="G5992" s="823"/>
      <c r="H5992" s="823"/>
      <c r="I5992" s="823"/>
      <c r="J5992" s="823"/>
      <c r="K5992" s="823"/>
      <c r="L5992" s="823"/>
    </row>
    <row r="5993" spans="2:12" s="801" customFormat="1">
      <c r="B5993" s="823"/>
      <c r="C5993" s="823"/>
      <c r="D5993" s="823"/>
      <c r="E5993" s="823"/>
      <c r="F5993" s="823"/>
      <c r="G5993" s="823"/>
      <c r="H5993" s="823"/>
      <c r="I5993" s="823"/>
      <c r="J5993" s="823"/>
      <c r="K5993" s="823"/>
      <c r="L5993" s="823"/>
    </row>
    <row r="5994" spans="2:12" s="801" customFormat="1">
      <c r="B5994" s="823"/>
      <c r="C5994" s="823"/>
      <c r="D5994" s="823"/>
      <c r="E5994" s="823"/>
      <c r="F5994" s="823"/>
      <c r="G5994" s="823"/>
      <c r="H5994" s="823"/>
      <c r="I5994" s="823"/>
      <c r="J5994" s="823"/>
      <c r="K5994" s="823"/>
      <c r="L5994" s="823"/>
    </row>
    <row r="5995" spans="2:12" s="801" customFormat="1">
      <c r="B5995" s="823"/>
      <c r="C5995" s="823"/>
      <c r="D5995" s="823"/>
      <c r="E5995" s="823"/>
      <c r="F5995" s="823"/>
      <c r="G5995" s="823"/>
      <c r="H5995" s="823"/>
      <c r="I5995" s="823"/>
      <c r="J5995" s="823"/>
      <c r="K5995" s="823"/>
      <c r="L5995" s="823"/>
    </row>
    <row r="5996" spans="2:12" s="801" customFormat="1">
      <c r="B5996" s="823"/>
      <c r="C5996" s="823"/>
      <c r="D5996" s="823"/>
      <c r="E5996" s="823"/>
      <c r="F5996" s="823"/>
      <c r="G5996" s="823"/>
      <c r="H5996" s="823"/>
      <c r="I5996" s="823"/>
      <c r="J5996" s="823"/>
      <c r="K5996" s="823"/>
      <c r="L5996" s="823"/>
    </row>
    <row r="5997" spans="2:12" s="801" customFormat="1">
      <c r="B5997" s="823"/>
      <c r="C5997" s="823"/>
      <c r="D5997" s="823"/>
      <c r="E5997" s="823"/>
      <c r="F5997" s="823"/>
      <c r="G5997" s="823"/>
      <c r="H5997" s="823"/>
      <c r="I5997" s="823"/>
      <c r="J5997" s="823"/>
      <c r="K5997" s="823"/>
      <c r="L5997" s="823"/>
    </row>
    <row r="5998" spans="2:12" s="801" customFormat="1">
      <c r="B5998" s="823"/>
      <c r="C5998" s="823"/>
      <c r="D5998" s="823"/>
      <c r="E5998" s="823"/>
      <c r="F5998" s="823"/>
      <c r="G5998" s="823"/>
      <c r="H5998" s="823"/>
      <c r="I5998" s="823"/>
      <c r="J5998" s="823"/>
      <c r="K5998" s="823"/>
      <c r="L5998" s="823"/>
    </row>
    <row r="5999" spans="2:12" s="801" customFormat="1">
      <c r="B5999" s="823"/>
      <c r="C5999" s="823"/>
      <c r="D5999" s="823"/>
      <c r="E5999" s="823"/>
      <c r="F5999" s="823"/>
      <c r="G5999" s="823"/>
      <c r="H5999" s="823"/>
      <c r="I5999" s="823"/>
      <c r="J5999" s="823"/>
      <c r="K5999" s="823"/>
      <c r="L5999" s="823"/>
    </row>
    <row r="6000" spans="2:12" s="801" customFormat="1">
      <c r="B6000" s="823"/>
      <c r="C6000" s="823"/>
      <c r="D6000" s="823"/>
      <c r="E6000" s="823"/>
      <c r="F6000" s="823"/>
      <c r="G6000" s="823"/>
      <c r="H6000" s="823"/>
      <c r="I6000" s="823"/>
      <c r="J6000" s="823"/>
      <c r="K6000" s="823"/>
      <c r="L6000" s="823"/>
    </row>
    <row r="6001" spans="2:12" s="801" customFormat="1">
      <c r="B6001" s="823"/>
      <c r="C6001" s="823"/>
      <c r="D6001" s="823"/>
      <c r="E6001" s="823"/>
      <c r="F6001" s="823"/>
      <c r="G6001" s="823"/>
      <c r="H6001" s="823"/>
      <c r="I6001" s="823"/>
      <c r="J6001" s="823"/>
      <c r="K6001" s="823"/>
      <c r="L6001" s="823"/>
    </row>
    <row r="6002" spans="2:12" s="801" customFormat="1">
      <c r="B6002" s="823"/>
      <c r="C6002" s="823"/>
      <c r="D6002" s="823"/>
      <c r="E6002" s="823"/>
      <c r="F6002" s="823"/>
      <c r="G6002" s="823"/>
      <c r="H6002" s="823"/>
      <c r="I6002" s="823"/>
      <c r="J6002" s="823"/>
      <c r="K6002" s="823"/>
      <c r="L6002" s="823"/>
    </row>
    <row r="6003" spans="2:12" s="801" customFormat="1">
      <c r="B6003" s="823"/>
      <c r="C6003" s="823"/>
      <c r="D6003" s="823"/>
      <c r="E6003" s="823"/>
      <c r="F6003" s="823"/>
      <c r="G6003" s="823"/>
      <c r="H6003" s="823"/>
      <c r="I6003" s="823"/>
      <c r="J6003" s="823"/>
      <c r="K6003" s="823"/>
      <c r="L6003" s="823"/>
    </row>
    <row r="6004" spans="2:12" s="801" customFormat="1">
      <c r="B6004" s="823"/>
      <c r="C6004" s="823"/>
      <c r="D6004" s="823"/>
      <c r="E6004" s="823"/>
      <c r="F6004" s="823"/>
      <c r="G6004" s="823"/>
      <c r="H6004" s="823"/>
      <c r="I6004" s="823"/>
      <c r="J6004" s="823"/>
      <c r="K6004" s="823"/>
      <c r="L6004" s="823"/>
    </row>
    <row r="6005" spans="2:12" s="801" customFormat="1">
      <c r="B6005" s="823"/>
      <c r="C6005" s="823"/>
      <c r="D6005" s="823"/>
      <c r="E6005" s="823"/>
      <c r="F6005" s="823"/>
      <c r="G6005" s="823"/>
      <c r="H6005" s="823"/>
      <c r="I6005" s="823"/>
      <c r="J6005" s="823"/>
      <c r="K6005" s="823"/>
      <c r="L6005" s="823"/>
    </row>
    <row r="6006" spans="2:12" s="801" customFormat="1">
      <c r="B6006" s="823"/>
      <c r="C6006" s="823"/>
      <c r="D6006" s="823"/>
      <c r="E6006" s="823"/>
      <c r="F6006" s="823"/>
      <c r="G6006" s="823"/>
      <c r="H6006" s="823"/>
      <c r="I6006" s="823"/>
      <c r="J6006" s="823"/>
      <c r="K6006" s="823"/>
      <c r="L6006" s="823"/>
    </row>
    <row r="6007" spans="2:12" s="801" customFormat="1">
      <c r="B6007" s="823"/>
      <c r="C6007" s="823"/>
      <c r="D6007" s="823"/>
      <c r="E6007" s="823"/>
      <c r="F6007" s="823"/>
      <c r="G6007" s="823"/>
      <c r="H6007" s="823"/>
      <c r="I6007" s="823"/>
      <c r="J6007" s="823"/>
      <c r="K6007" s="823"/>
      <c r="L6007" s="823"/>
    </row>
    <row r="6008" spans="2:12" s="801" customFormat="1">
      <c r="B6008" s="823"/>
      <c r="C6008" s="823"/>
      <c r="D6008" s="823"/>
      <c r="E6008" s="823"/>
      <c r="F6008" s="823"/>
      <c r="G6008" s="823"/>
      <c r="H6008" s="823"/>
      <c r="I6008" s="823"/>
      <c r="J6008" s="823"/>
      <c r="K6008" s="823"/>
      <c r="L6008" s="823"/>
    </row>
    <row r="6009" spans="2:12" s="801" customFormat="1">
      <c r="B6009" s="823"/>
      <c r="C6009" s="823"/>
      <c r="D6009" s="823"/>
      <c r="E6009" s="823"/>
      <c r="F6009" s="823"/>
      <c r="G6009" s="823"/>
      <c r="H6009" s="823"/>
      <c r="I6009" s="823"/>
      <c r="J6009" s="823"/>
      <c r="K6009" s="823"/>
      <c r="L6009" s="823"/>
    </row>
    <row r="6010" spans="2:12" s="801" customFormat="1">
      <c r="B6010" s="823"/>
      <c r="C6010" s="823"/>
      <c r="D6010" s="823"/>
      <c r="E6010" s="823"/>
      <c r="F6010" s="823"/>
      <c r="G6010" s="823"/>
      <c r="H6010" s="823"/>
      <c r="I6010" s="823"/>
      <c r="J6010" s="823"/>
      <c r="K6010" s="823"/>
      <c r="L6010" s="823"/>
    </row>
    <row r="6011" spans="2:12" s="801" customFormat="1">
      <c r="B6011" s="823"/>
      <c r="C6011" s="823"/>
      <c r="D6011" s="823"/>
      <c r="E6011" s="823"/>
      <c r="F6011" s="823"/>
      <c r="G6011" s="823"/>
      <c r="H6011" s="823"/>
      <c r="I6011" s="823"/>
      <c r="J6011" s="823"/>
      <c r="K6011" s="823"/>
      <c r="L6011" s="823"/>
    </row>
    <row r="6012" spans="2:12" s="801" customFormat="1">
      <c r="B6012" s="823"/>
      <c r="C6012" s="823"/>
      <c r="D6012" s="823"/>
      <c r="E6012" s="823"/>
      <c r="F6012" s="823"/>
      <c r="G6012" s="823"/>
      <c r="H6012" s="823"/>
      <c r="I6012" s="823"/>
      <c r="J6012" s="823"/>
      <c r="K6012" s="823"/>
      <c r="L6012" s="823"/>
    </row>
    <row r="6013" spans="2:12" s="801" customFormat="1">
      <c r="B6013" s="823"/>
      <c r="C6013" s="823"/>
      <c r="D6013" s="823"/>
      <c r="E6013" s="823"/>
      <c r="F6013" s="823"/>
      <c r="G6013" s="823"/>
      <c r="H6013" s="823"/>
      <c r="I6013" s="823"/>
      <c r="J6013" s="823"/>
      <c r="K6013" s="823"/>
      <c r="L6013" s="823"/>
    </row>
    <row r="6014" spans="2:12" s="801" customFormat="1">
      <c r="B6014" s="823"/>
      <c r="C6014" s="823"/>
      <c r="D6014" s="823"/>
      <c r="E6014" s="823"/>
      <c r="F6014" s="823"/>
      <c r="G6014" s="823"/>
      <c r="H6014" s="823"/>
      <c r="I6014" s="823"/>
      <c r="J6014" s="823"/>
      <c r="K6014" s="823"/>
      <c r="L6014" s="823"/>
    </row>
    <row r="6015" spans="2:12" s="801" customFormat="1">
      <c r="B6015" s="823"/>
      <c r="C6015" s="823"/>
      <c r="D6015" s="823"/>
      <c r="E6015" s="823"/>
      <c r="F6015" s="823"/>
      <c r="G6015" s="823"/>
      <c r="H6015" s="823"/>
      <c r="I6015" s="823"/>
      <c r="J6015" s="823"/>
      <c r="K6015" s="823"/>
      <c r="L6015" s="823"/>
    </row>
    <row r="6016" spans="2:12" s="801" customFormat="1">
      <c r="B6016" s="823"/>
      <c r="C6016" s="823"/>
      <c r="D6016" s="823"/>
      <c r="E6016" s="823"/>
      <c r="F6016" s="823"/>
      <c r="G6016" s="823"/>
      <c r="H6016" s="823"/>
      <c r="I6016" s="823"/>
      <c r="J6016" s="823"/>
      <c r="K6016" s="823"/>
      <c r="L6016" s="823"/>
    </row>
    <row r="6017" spans="2:12" s="801" customFormat="1">
      <c r="B6017" s="823"/>
      <c r="C6017" s="823"/>
      <c r="D6017" s="823"/>
      <c r="E6017" s="823"/>
      <c r="F6017" s="823"/>
      <c r="G6017" s="823"/>
      <c r="H6017" s="823"/>
      <c r="I6017" s="823"/>
      <c r="J6017" s="823"/>
      <c r="K6017" s="823"/>
      <c r="L6017" s="823"/>
    </row>
    <row r="6018" spans="2:12" s="801" customFormat="1">
      <c r="B6018" s="823"/>
      <c r="C6018" s="823"/>
      <c r="D6018" s="823"/>
      <c r="E6018" s="823"/>
      <c r="F6018" s="823"/>
      <c r="G6018" s="823"/>
      <c r="H6018" s="823"/>
      <c r="I6018" s="823"/>
      <c r="J6018" s="823"/>
      <c r="K6018" s="823"/>
      <c r="L6018" s="823"/>
    </row>
    <row r="6019" spans="2:12" s="801" customFormat="1">
      <c r="B6019" s="823"/>
      <c r="C6019" s="823"/>
      <c r="D6019" s="823"/>
      <c r="E6019" s="823"/>
      <c r="F6019" s="823"/>
      <c r="G6019" s="823"/>
      <c r="H6019" s="823"/>
      <c r="I6019" s="823"/>
      <c r="J6019" s="823"/>
      <c r="K6019" s="823"/>
      <c r="L6019" s="823"/>
    </row>
    <row r="6020" spans="2:12" s="801" customFormat="1">
      <c r="B6020" s="823"/>
      <c r="C6020" s="823"/>
      <c r="D6020" s="823"/>
      <c r="E6020" s="823"/>
      <c r="F6020" s="823"/>
      <c r="G6020" s="823"/>
      <c r="H6020" s="823"/>
      <c r="I6020" s="823"/>
      <c r="J6020" s="823"/>
      <c r="K6020" s="823"/>
      <c r="L6020" s="823"/>
    </row>
    <row r="6021" spans="2:12" s="801" customFormat="1">
      <c r="B6021" s="823"/>
      <c r="C6021" s="823"/>
      <c r="D6021" s="823"/>
      <c r="E6021" s="823"/>
      <c r="F6021" s="823"/>
      <c r="G6021" s="823"/>
      <c r="H6021" s="823"/>
      <c r="I6021" s="823"/>
      <c r="J6021" s="823"/>
      <c r="K6021" s="823"/>
      <c r="L6021" s="823"/>
    </row>
    <row r="6022" spans="2:12" s="801" customFormat="1">
      <c r="B6022" s="823"/>
      <c r="C6022" s="823"/>
      <c r="D6022" s="823"/>
      <c r="E6022" s="823"/>
      <c r="F6022" s="823"/>
      <c r="G6022" s="823"/>
      <c r="H6022" s="823"/>
      <c r="I6022" s="823"/>
      <c r="J6022" s="823"/>
      <c r="K6022" s="823"/>
      <c r="L6022" s="823"/>
    </row>
    <row r="6023" spans="2:12" s="801" customFormat="1">
      <c r="B6023" s="823"/>
      <c r="C6023" s="823"/>
      <c r="D6023" s="823"/>
      <c r="E6023" s="823"/>
      <c r="F6023" s="823"/>
      <c r="G6023" s="823"/>
      <c r="H6023" s="823"/>
      <c r="I6023" s="823"/>
      <c r="J6023" s="823"/>
      <c r="K6023" s="823"/>
      <c r="L6023" s="823"/>
    </row>
    <row r="6024" spans="2:12" s="801" customFormat="1">
      <c r="B6024" s="823"/>
      <c r="C6024" s="823"/>
      <c r="D6024" s="823"/>
      <c r="E6024" s="823"/>
      <c r="F6024" s="823"/>
      <c r="G6024" s="823"/>
      <c r="H6024" s="823"/>
      <c r="I6024" s="823"/>
      <c r="J6024" s="823"/>
      <c r="K6024" s="823"/>
      <c r="L6024" s="823"/>
    </row>
    <row r="6025" spans="2:12" s="801" customFormat="1">
      <c r="B6025" s="823"/>
      <c r="C6025" s="823"/>
      <c r="D6025" s="823"/>
      <c r="E6025" s="823"/>
      <c r="F6025" s="823"/>
      <c r="G6025" s="823"/>
      <c r="H6025" s="823"/>
      <c r="I6025" s="823"/>
      <c r="J6025" s="823"/>
      <c r="K6025" s="823"/>
      <c r="L6025" s="823"/>
    </row>
    <row r="6026" spans="2:12" s="801" customFormat="1">
      <c r="B6026" s="823"/>
      <c r="C6026" s="823"/>
      <c r="D6026" s="823"/>
      <c r="E6026" s="823"/>
      <c r="F6026" s="823"/>
      <c r="G6026" s="823"/>
      <c r="H6026" s="823"/>
      <c r="I6026" s="823"/>
      <c r="J6026" s="823"/>
      <c r="K6026" s="823"/>
      <c r="L6026" s="823"/>
    </row>
    <row r="6027" spans="2:12" s="801" customFormat="1">
      <c r="B6027" s="823"/>
      <c r="C6027" s="823"/>
      <c r="D6027" s="823"/>
      <c r="E6027" s="823"/>
      <c r="F6027" s="823"/>
      <c r="G6027" s="823"/>
      <c r="H6027" s="823"/>
      <c r="I6027" s="823"/>
      <c r="J6027" s="823"/>
      <c r="K6027" s="823"/>
      <c r="L6027" s="823"/>
    </row>
    <row r="6028" spans="2:12" s="801" customFormat="1">
      <c r="B6028" s="823"/>
      <c r="C6028" s="823"/>
      <c r="D6028" s="823"/>
      <c r="E6028" s="823"/>
      <c r="F6028" s="823"/>
      <c r="G6028" s="823"/>
      <c r="H6028" s="823"/>
      <c r="I6028" s="823"/>
      <c r="J6028" s="823"/>
      <c r="K6028" s="823"/>
      <c r="L6028" s="823"/>
    </row>
    <row r="6029" spans="2:12" s="801" customFormat="1">
      <c r="B6029" s="823"/>
      <c r="C6029" s="823"/>
      <c r="D6029" s="823"/>
      <c r="E6029" s="823"/>
      <c r="F6029" s="823"/>
      <c r="G6029" s="823"/>
      <c r="H6029" s="823"/>
      <c r="I6029" s="823"/>
      <c r="J6029" s="823"/>
      <c r="K6029" s="823"/>
      <c r="L6029" s="823"/>
    </row>
    <row r="6030" spans="2:12" s="801" customFormat="1">
      <c r="B6030" s="823"/>
      <c r="C6030" s="823"/>
      <c r="D6030" s="823"/>
      <c r="E6030" s="823"/>
      <c r="F6030" s="823"/>
      <c r="G6030" s="823"/>
      <c r="H6030" s="823"/>
      <c r="I6030" s="823"/>
      <c r="J6030" s="823"/>
      <c r="K6030" s="823"/>
      <c r="L6030" s="823"/>
    </row>
    <row r="6031" spans="2:12" s="801" customFormat="1">
      <c r="B6031" s="823"/>
      <c r="C6031" s="823"/>
      <c r="D6031" s="823"/>
      <c r="E6031" s="823"/>
      <c r="F6031" s="823"/>
      <c r="G6031" s="823"/>
      <c r="H6031" s="823"/>
      <c r="I6031" s="823"/>
      <c r="J6031" s="823"/>
      <c r="K6031" s="823"/>
      <c r="L6031" s="823"/>
    </row>
    <row r="6032" spans="2:12" s="801" customFormat="1">
      <c r="B6032" s="823"/>
      <c r="C6032" s="823"/>
      <c r="D6032" s="823"/>
      <c r="E6032" s="823"/>
      <c r="F6032" s="823"/>
      <c r="G6032" s="823"/>
      <c r="H6032" s="823"/>
      <c r="I6032" s="823"/>
      <c r="J6032" s="823"/>
      <c r="K6032" s="823"/>
      <c r="L6032" s="823"/>
    </row>
    <row r="6033" spans="2:12" s="801" customFormat="1">
      <c r="B6033" s="823"/>
      <c r="C6033" s="823"/>
      <c r="D6033" s="823"/>
      <c r="E6033" s="823"/>
      <c r="F6033" s="823"/>
      <c r="G6033" s="823"/>
      <c r="H6033" s="823"/>
      <c r="I6033" s="823"/>
      <c r="J6033" s="823"/>
      <c r="K6033" s="823"/>
      <c r="L6033" s="823"/>
    </row>
    <row r="6034" spans="2:12" s="801" customFormat="1">
      <c r="B6034" s="823"/>
      <c r="C6034" s="823"/>
      <c r="D6034" s="823"/>
      <c r="E6034" s="823"/>
      <c r="F6034" s="823"/>
      <c r="G6034" s="823"/>
      <c r="H6034" s="823"/>
      <c r="I6034" s="823"/>
      <c r="J6034" s="823"/>
      <c r="K6034" s="823"/>
      <c r="L6034" s="823"/>
    </row>
    <row r="6035" spans="2:12" s="801" customFormat="1">
      <c r="B6035" s="823"/>
      <c r="C6035" s="823"/>
      <c r="D6035" s="823"/>
      <c r="E6035" s="823"/>
      <c r="F6035" s="823"/>
      <c r="G6035" s="823"/>
      <c r="H6035" s="823"/>
      <c r="I6035" s="823"/>
      <c r="J6035" s="823"/>
      <c r="K6035" s="823"/>
      <c r="L6035" s="823"/>
    </row>
    <row r="6036" spans="2:12" s="801" customFormat="1">
      <c r="B6036" s="823"/>
      <c r="C6036" s="823"/>
      <c r="D6036" s="823"/>
      <c r="E6036" s="823"/>
      <c r="F6036" s="823"/>
      <c r="G6036" s="823"/>
      <c r="H6036" s="823"/>
      <c r="I6036" s="823"/>
      <c r="J6036" s="823"/>
      <c r="K6036" s="823"/>
      <c r="L6036" s="823"/>
    </row>
    <row r="6037" spans="2:12" s="801" customFormat="1">
      <c r="B6037" s="823"/>
      <c r="C6037" s="823"/>
      <c r="D6037" s="823"/>
      <c r="E6037" s="823"/>
      <c r="F6037" s="823"/>
      <c r="G6037" s="823"/>
      <c r="H6037" s="823"/>
      <c r="I6037" s="823"/>
      <c r="J6037" s="823"/>
      <c r="K6037" s="823"/>
      <c r="L6037" s="823"/>
    </row>
    <row r="6038" spans="2:12" s="801" customFormat="1">
      <c r="B6038" s="823"/>
      <c r="C6038" s="823"/>
      <c r="D6038" s="823"/>
      <c r="E6038" s="823"/>
      <c r="F6038" s="823"/>
      <c r="G6038" s="823"/>
      <c r="H6038" s="823"/>
      <c r="I6038" s="823"/>
      <c r="J6038" s="823"/>
      <c r="K6038" s="823"/>
      <c r="L6038" s="823"/>
    </row>
    <row r="6039" spans="2:12" s="801" customFormat="1">
      <c r="B6039" s="823"/>
      <c r="C6039" s="823"/>
      <c r="D6039" s="823"/>
      <c r="E6039" s="823"/>
      <c r="F6039" s="823"/>
      <c r="G6039" s="823"/>
      <c r="H6039" s="823"/>
      <c r="I6039" s="823"/>
      <c r="J6039" s="823"/>
      <c r="K6039" s="823"/>
      <c r="L6039" s="823"/>
    </row>
    <row r="6040" spans="2:12" s="801" customFormat="1">
      <c r="B6040" s="823"/>
      <c r="C6040" s="823"/>
      <c r="D6040" s="823"/>
      <c r="E6040" s="823"/>
      <c r="F6040" s="823"/>
      <c r="G6040" s="823"/>
      <c r="H6040" s="823"/>
      <c r="I6040" s="823"/>
      <c r="J6040" s="823"/>
      <c r="K6040" s="823"/>
      <c r="L6040" s="823"/>
    </row>
    <row r="6041" spans="2:12" s="801" customFormat="1">
      <c r="B6041" s="823"/>
      <c r="C6041" s="823"/>
      <c r="D6041" s="823"/>
      <c r="E6041" s="823"/>
      <c r="F6041" s="823"/>
      <c r="G6041" s="823"/>
      <c r="H6041" s="823"/>
      <c r="I6041" s="823"/>
      <c r="J6041" s="823"/>
      <c r="K6041" s="823"/>
      <c r="L6041" s="823"/>
    </row>
    <row r="6042" spans="2:12" s="801" customFormat="1">
      <c r="B6042" s="823"/>
      <c r="C6042" s="823"/>
      <c r="D6042" s="823"/>
      <c r="E6042" s="823"/>
      <c r="F6042" s="823"/>
      <c r="G6042" s="823"/>
      <c r="H6042" s="823"/>
      <c r="I6042" s="823"/>
      <c r="J6042" s="823"/>
      <c r="K6042" s="823"/>
      <c r="L6042" s="823"/>
    </row>
    <row r="6043" spans="2:12" s="801" customFormat="1">
      <c r="B6043" s="823"/>
      <c r="C6043" s="823"/>
      <c r="D6043" s="823"/>
      <c r="E6043" s="823"/>
      <c r="F6043" s="823"/>
      <c r="G6043" s="823"/>
      <c r="H6043" s="823"/>
      <c r="I6043" s="823"/>
      <c r="J6043" s="823"/>
      <c r="K6043" s="823"/>
      <c r="L6043" s="823"/>
    </row>
    <row r="6044" spans="2:12" s="801" customFormat="1">
      <c r="B6044" s="823"/>
      <c r="C6044" s="823"/>
      <c r="D6044" s="823"/>
      <c r="E6044" s="823"/>
      <c r="F6044" s="823"/>
      <c r="G6044" s="823"/>
      <c r="H6044" s="823"/>
      <c r="I6044" s="823"/>
      <c r="J6044" s="823"/>
      <c r="K6044" s="823"/>
      <c r="L6044" s="823"/>
    </row>
    <row r="6045" spans="2:12" s="801" customFormat="1">
      <c r="B6045" s="823"/>
      <c r="C6045" s="823"/>
      <c r="D6045" s="823"/>
      <c r="E6045" s="823"/>
      <c r="F6045" s="823"/>
      <c r="G6045" s="823"/>
      <c r="H6045" s="823"/>
      <c r="I6045" s="823"/>
      <c r="J6045" s="823"/>
      <c r="K6045" s="823"/>
      <c r="L6045" s="823"/>
    </row>
    <row r="6046" spans="2:12" s="801" customFormat="1">
      <c r="B6046" s="823"/>
      <c r="C6046" s="823"/>
      <c r="D6046" s="823"/>
      <c r="E6046" s="823"/>
      <c r="F6046" s="823"/>
      <c r="G6046" s="823"/>
      <c r="H6046" s="823"/>
      <c r="I6046" s="823"/>
      <c r="J6046" s="823"/>
      <c r="K6046" s="823"/>
      <c r="L6046" s="823"/>
    </row>
    <row r="6047" spans="2:12" s="801" customFormat="1">
      <c r="B6047" s="823"/>
      <c r="C6047" s="823"/>
      <c r="D6047" s="823"/>
      <c r="E6047" s="823"/>
      <c r="F6047" s="823"/>
      <c r="G6047" s="823"/>
      <c r="H6047" s="823"/>
      <c r="I6047" s="823"/>
      <c r="J6047" s="823"/>
      <c r="K6047" s="823"/>
      <c r="L6047" s="823"/>
    </row>
    <row r="6048" spans="2:12" s="801" customFormat="1">
      <c r="B6048" s="823"/>
      <c r="C6048" s="823"/>
      <c r="D6048" s="823"/>
      <c r="E6048" s="823"/>
      <c r="F6048" s="823"/>
      <c r="G6048" s="823"/>
      <c r="H6048" s="823"/>
      <c r="I6048" s="823"/>
      <c r="J6048" s="823"/>
      <c r="K6048" s="823"/>
      <c r="L6048" s="823"/>
    </row>
    <row r="6049" spans="2:12" s="801" customFormat="1">
      <c r="B6049" s="823"/>
      <c r="C6049" s="823"/>
      <c r="D6049" s="823"/>
      <c r="E6049" s="823"/>
      <c r="F6049" s="823"/>
      <c r="G6049" s="823"/>
      <c r="H6049" s="823"/>
      <c r="I6049" s="823"/>
      <c r="J6049" s="823"/>
      <c r="K6049" s="823"/>
      <c r="L6049" s="823"/>
    </row>
    <row r="6050" spans="2:12" s="801" customFormat="1">
      <c r="B6050" s="823"/>
      <c r="C6050" s="823"/>
      <c r="D6050" s="823"/>
      <c r="E6050" s="823"/>
      <c r="F6050" s="823"/>
      <c r="G6050" s="823"/>
      <c r="H6050" s="823"/>
      <c r="I6050" s="823"/>
      <c r="J6050" s="823"/>
      <c r="K6050" s="823"/>
      <c r="L6050" s="823"/>
    </row>
    <row r="6051" spans="2:12" s="801" customFormat="1">
      <c r="B6051" s="823"/>
      <c r="C6051" s="823"/>
      <c r="D6051" s="823"/>
      <c r="E6051" s="823"/>
      <c r="F6051" s="823"/>
      <c r="G6051" s="823"/>
      <c r="H6051" s="823"/>
      <c r="I6051" s="823"/>
      <c r="J6051" s="823"/>
      <c r="K6051" s="823"/>
      <c r="L6051" s="823"/>
    </row>
    <row r="6052" spans="2:12" s="801" customFormat="1">
      <c r="B6052" s="823"/>
      <c r="C6052" s="823"/>
      <c r="D6052" s="823"/>
      <c r="E6052" s="823"/>
      <c r="F6052" s="823"/>
      <c r="G6052" s="823"/>
      <c r="H6052" s="823"/>
      <c r="I6052" s="823"/>
      <c r="J6052" s="823"/>
      <c r="K6052" s="823"/>
      <c r="L6052" s="823"/>
    </row>
    <row r="6053" spans="2:12" s="801" customFormat="1">
      <c r="B6053" s="823"/>
      <c r="C6053" s="823"/>
      <c r="D6053" s="823"/>
      <c r="E6053" s="823"/>
      <c r="F6053" s="823"/>
      <c r="G6053" s="823"/>
      <c r="H6053" s="823"/>
      <c r="I6053" s="823"/>
      <c r="J6053" s="823"/>
      <c r="K6053" s="823"/>
      <c r="L6053" s="823"/>
    </row>
    <row r="6054" spans="2:12" s="801" customFormat="1">
      <c r="B6054" s="823"/>
      <c r="C6054" s="823"/>
      <c r="D6054" s="823"/>
      <c r="E6054" s="823"/>
      <c r="F6054" s="823"/>
      <c r="G6054" s="823"/>
      <c r="H6054" s="823"/>
      <c r="I6054" s="823"/>
      <c r="J6054" s="823"/>
      <c r="K6054" s="823"/>
      <c r="L6054" s="823"/>
    </row>
    <row r="6055" spans="2:12" s="801" customFormat="1">
      <c r="B6055" s="823"/>
      <c r="C6055" s="823"/>
      <c r="D6055" s="823"/>
      <c r="E6055" s="823"/>
      <c r="F6055" s="823"/>
      <c r="G6055" s="823"/>
      <c r="H6055" s="823"/>
      <c r="I6055" s="823"/>
      <c r="J6055" s="823"/>
      <c r="K6055" s="823"/>
      <c r="L6055" s="823"/>
    </row>
    <row r="6056" spans="2:12" s="801" customFormat="1">
      <c r="B6056" s="823"/>
      <c r="C6056" s="823"/>
      <c r="D6056" s="823"/>
      <c r="E6056" s="823"/>
      <c r="F6056" s="823"/>
      <c r="G6056" s="823"/>
      <c r="H6056" s="823"/>
      <c r="I6056" s="823"/>
      <c r="J6056" s="823"/>
      <c r="K6056" s="823"/>
      <c r="L6056" s="823"/>
    </row>
    <row r="6057" spans="2:12" s="801" customFormat="1">
      <c r="B6057" s="823"/>
      <c r="C6057" s="823"/>
      <c r="D6057" s="823"/>
      <c r="E6057" s="823"/>
      <c r="F6057" s="823"/>
      <c r="G6057" s="823"/>
      <c r="H6057" s="823"/>
      <c r="I6057" s="823"/>
      <c r="J6057" s="823"/>
      <c r="K6057" s="823"/>
      <c r="L6057" s="823"/>
    </row>
    <row r="6058" spans="2:12" s="801" customFormat="1">
      <c r="B6058" s="823"/>
      <c r="C6058" s="823"/>
      <c r="D6058" s="823"/>
      <c r="E6058" s="823"/>
      <c r="F6058" s="823"/>
      <c r="G6058" s="823"/>
      <c r="H6058" s="823"/>
      <c r="I6058" s="823"/>
      <c r="J6058" s="823"/>
      <c r="K6058" s="823"/>
      <c r="L6058" s="823"/>
    </row>
    <row r="6059" spans="2:12" s="801" customFormat="1">
      <c r="B6059" s="823"/>
      <c r="C6059" s="823"/>
      <c r="D6059" s="823"/>
      <c r="E6059" s="823"/>
      <c r="F6059" s="823"/>
      <c r="G6059" s="823"/>
      <c r="H6059" s="823"/>
      <c r="I6059" s="823"/>
      <c r="J6059" s="823"/>
      <c r="K6059" s="823"/>
      <c r="L6059" s="823"/>
    </row>
    <row r="6060" spans="2:12" s="801" customFormat="1">
      <c r="B6060" s="823"/>
      <c r="C6060" s="823"/>
      <c r="D6060" s="823"/>
      <c r="E6060" s="823"/>
      <c r="F6060" s="823"/>
      <c r="G6060" s="823"/>
      <c r="H6060" s="823"/>
      <c r="I6060" s="823"/>
      <c r="J6060" s="823"/>
      <c r="K6060" s="823"/>
      <c r="L6060" s="823"/>
    </row>
    <row r="6061" spans="2:12" s="801" customFormat="1">
      <c r="B6061" s="823"/>
      <c r="C6061" s="823"/>
      <c r="D6061" s="823"/>
      <c r="E6061" s="823"/>
      <c r="F6061" s="823"/>
      <c r="G6061" s="823"/>
      <c r="H6061" s="823"/>
      <c r="I6061" s="823"/>
      <c r="J6061" s="823"/>
      <c r="K6061" s="823"/>
      <c r="L6061" s="823"/>
    </row>
    <row r="6062" spans="2:12" s="801" customFormat="1">
      <c r="B6062" s="823"/>
      <c r="C6062" s="823"/>
      <c r="D6062" s="823"/>
      <c r="E6062" s="823"/>
      <c r="F6062" s="823"/>
      <c r="G6062" s="823"/>
      <c r="H6062" s="823"/>
      <c r="I6062" s="823"/>
      <c r="J6062" s="823"/>
      <c r="K6062" s="823"/>
      <c r="L6062" s="823"/>
    </row>
    <row r="6063" spans="2:12" s="801" customFormat="1">
      <c r="B6063" s="823"/>
      <c r="C6063" s="823"/>
      <c r="D6063" s="823"/>
      <c r="E6063" s="823"/>
      <c r="F6063" s="823"/>
      <c r="G6063" s="823"/>
      <c r="H6063" s="823"/>
      <c r="I6063" s="823"/>
      <c r="J6063" s="823"/>
      <c r="K6063" s="823"/>
      <c r="L6063" s="823"/>
    </row>
    <row r="6064" spans="2:12" s="801" customFormat="1">
      <c r="B6064" s="823"/>
      <c r="C6064" s="823"/>
      <c r="D6064" s="823"/>
      <c r="E6064" s="823"/>
      <c r="F6064" s="823"/>
      <c r="G6064" s="823"/>
      <c r="H6064" s="823"/>
      <c r="I6064" s="823"/>
      <c r="J6064" s="823"/>
      <c r="K6064" s="823"/>
      <c r="L6064" s="823"/>
    </row>
    <row r="6065" spans="2:12" s="801" customFormat="1">
      <c r="B6065" s="823"/>
      <c r="C6065" s="823"/>
      <c r="D6065" s="823"/>
      <c r="E6065" s="823"/>
      <c r="F6065" s="823"/>
      <c r="G6065" s="823"/>
      <c r="H6065" s="823"/>
      <c r="I6065" s="823"/>
      <c r="J6065" s="823"/>
      <c r="K6065" s="823"/>
      <c r="L6065" s="823"/>
    </row>
    <row r="6066" spans="2:12" s="801" customFormat="1">
      <c r="B6066" s="823"/>
      <c r="C6066" s="823"/>
      <c r="D6066" s="823"/>
      <c r="E6066" s="823"/>
      <c r="F6066" s="823"/>
      <c r="G6066" s="823"/>
      <c r="H6066" s="823"/>
      <c r="I6066" s="823"/>
      <c r="J6066" s="823"/>
      <c r="K6066" s="823"/>
      <c r="L6066" s="823"/>
    </row>
    <row r="6067" spans="2:12" s="801" customFormat="1">
      <c r="B6067" s="823"/>
      <c r="C6067" s="823"/>
      <c r="D6067" s="823"/>
      <c r="E6067" s="823"/>
      <c r="F6067" s="823"/>
      <c r="G6067" s="823"/>
      <c r="H6067" s="823"/>
      <c r="I6067" s="823"/>
      <c r="J6067" s="823"/>
      <c r="K6067" s="823"/>
      <c r="L6067" s="823"/>
    </row>
    <row r="6068" spans="2:12" s="801" customFormat="1">
      <c r="B6068" s="823"/>
      <c r="C6068" s="823"/>
      <c r="D6068" s="823"/>
      <c r="E6068" s="823"/>
      <c r="F6068" s="823"/>
      <c r="G6068" s="823"/>
      <c r="H6068" s="823"/>
      <c r="I6068" s="823"/>
      <c r="J6068" s="823"/>
      <c r="K6068" s="823"/>
      <c r="L6068" s="823"/>
    </row>
    <row r="6069" spans="2:12" s="801" customFormat="1">
      <c r="B6069" s="823"/>
      <c r="C6069" s="823"/>
      <c r="D6069" s="823"/>
      <c r="E6069" s="823"/>
      <c r="F6069" s="823"/>
      <c r="G6069" s="823"/>
      <c r="H6069" s="823"/>
      <c r="I6069" s="823"/>
      <c r="J6069" s="823"/>
      <c r="K6069" s="823"/>
      <c r="L6069" s="823"/>
    </row>
    <row r="6070" spans="2:12" s="801" customFormat="1">
      <c r="B6070" s="823"/>
      <c r="C6070" s="823"/>
      <c r="D6070" s="823"/>
      <c r="E6070" s="823"/>
      <c r="F6070" s="823"/>
      <c r="G6070" s="823"/>
      <c r="H6070" s="823"/>
      <c r="I6070" s="823"/>
      <c r="J6070" s="823"/>
      <c r="K6070" s="823"/>
      <c r="L6070" s="823"/>
    </row>
    <row r="6071" spans="2:12" s="801" customFormat="1">
      <c r="B6071" s="823"/>
      <c r="C6071" s="823"/>
      <c r="D6071" s="823"/>
      <c r="E6071" s="823"/>
      <c r="F6071" s="823"/>
      <c r="G6071" s="823"/>
      <c r="H6071" s="823"/>
      <c r="I6071" s="823"/>
      <c r="J6071" s="823"/>
      <c r="K6071" s="823"/>
      <c r="L6071" s="823"/>
    </row>
    <row r="6072" spans="2:12" s="801" customFormat="1">
      <c r="B6072" s="823"/>
      <c r="C6072" s="823"/>
      <c r="D6072" s="823"/>
      <c r="E6072" s="823"/>
      <c r="F6072" s="823"/>
      <c r="G6072" s="823"/>
      <c r="H6072" s="823"/>
      <c r="I6072" s="823"/>
      <c r="J6072" s="823"/>
      <c r="K6072" s="823"/>
      <c r="L6072" s="823"/>
    </row>
    <row r="6073" spans="2:12" s="801" customFormat="1">
      <c r="B6073" s="823"/>
      <c r="C6073" s="823"/>
      <c r="D6073" s="823"/>
      <c r="E6073" s="823"/>
      <c r="F6073" s="823"/>
      <c r="G6073" s="823"/>
      <c r="H6073" s="823"/>
      <c r="I6073" s="823"/>
      <c r="J6073" s="823"/>
      <c r="K6073" s="823"/>
      <c r="L6073" s="823"/>
    </row>
    <row r="6074" spans="2:12" s="801" customFormat="1">
      <c r="B6074" s="823"/>
      <c r="C6074" s="823"/>
      <c r="D6074" s="823"/>
      <c r="E6074" s="823"/>
      <c r="F6074" s="823"/>
      <c r="G6074" s="823"/>
      <c r="H6074" s="823"/>
      <c r="I6074" s="823"/>
      <c r="J6074" s="823"/>
      <c r="K6074" s="823"/>
      <c r="L6074" s="823"/>
    </row>
    <row r="6075" spans="2:12" s="801" customFormat="1">
      <c r="B6075" s="823"/>
      <c r="C6075" s="823"/>
      <c r="D6075" s="823"/>
      <c r="E6075" s="823"/>
      <c r="F6075" s="823"/>
      <c r="G6075" s="823"/>
      <c r="H6075" s="823"/>
      <c r="I6075" s="823"/>
      <c r="J6075" s="823"/>
      <c r="K6075" s="823"/>
      <c r="L6075" s="823"/>
    </row>
    <row r="6076" spans="2:12" s="801" customFormat="1">
      <c r="B6076" s="823"/>
      <c r="C6076" s="823"/>
      <c r="D6076" s="823"/>
      <c r="E6076" s="823"/>
      <c r="F6076" s="823"/>
      <c r="G6076" s="823"/>
      <c r="H6076" s="823"/>
      <c r="I6076" s="823"/>
      <c r="J6076" s="823"/>
      <c r="K6076" s="823"/>
      <c r="L6076" s="823"/>
    </row>
    <row r="6077" spans="2:12" s="801" customFormat="1">
      <c r="B6077" s="823"/>
      <c r="C6077" s="823"/>
      <c r="D6077" s="823"/>
      <c r="E6077" s="823"/>
      <c r="F6077" s="823"/>
      <c r="G6077" s="823"/>
      <c r="H6077" s="823"/>
      <c r="I6077" s="823"/>
      <c r="J6077" s="823"/>
      <c r="K6077" s="823"/>
      <c r="L6077" s="823"/>
    </row>
    <row r="6078" spans="2:12" s="801" customFormat="1">
      <c r="B6078" s="823"/>
      <c r="C6078" s="823"/>
      <c r="D6078" s="823"/>
      <c r="E6078" s="823"/>
      <c r="F6078" s="823"/>
      <c r="G6078" s="823"/>
      <c r="H6078" s="823"/>
      <c r="I6078" s="823"/>
      <c r="J6078" s="823"/>
      <c r="K6078" s="823"/>
      <c r="L6078" s="823"/>
    </row>
    <row r="6079" spans="2:12" s="801" customFormat="1">
      <c r="B6079" s="823"/>
      <c r="C6079" s="823"/>
      <c r="D6079" s="823"/>
      <c r="E6079" s="823"/>
      <c r="F6079" s="823"/>
      <c r="G6079" s="823"/>
      <c r="H6079" s="823"/>
      <c r="I6079" s="823"/>
      <c r="J6079" s="823"/>
      <c r="K6079" s="823"/>
      <c r="L6079" s="823"/>
    </row>
    <row r="6080" spans="2:12" s="801" customFormat="1">
      <c r="B6080" s="823"/>
      <c r="C6080" s="823"/>
      <c r="D6080" s="823"/>
      <c r="E6080" s="823"/>
      <c r="F6080" s="823"/>
      <c r="G6080" s="823"/>
      <c r="H6080" s="823"/>
      <c r="I6080" s="823"/>
      <c r="J6080" s="823"/>
      <c r="K6080" s="823"/>
      <c r="L6080" s="823"/>
    </row>
    <row r="6081" spans="2:12" s="801" customFormat="1">
      <c r="B6081" s="823"/>
      <c r="C6081" s="823"/>
      <c r="D6081" s="823"/>
      <c r="E6081" s="823"/>
      <c r="F6081" s="823"/>
      <c r="G6081" s="823"/>
      <c r="H6081" s="823"/>
      <c r="I6081" s="823"/>
      <c r="J6081" s="823"/>
      <c r="K6081" s="823"/>
      <c r="L6081" s="823"/>
    </row>
    <row r="6082" spans="2:12" s="801" customFormat="1">
      <c r="B6082" s="823"/>
      <c r="C6082" s="823"/>
      <c r="D6082" s="823"/>
      <c r="E6082" s="823"/>
      <c r="F6082" s="823"/>
      <c r="G6082" s="823"/>
      <c r="H6082" s="823"/>
      <c r="I6082" s="823"/>
      <c r="J6082" s="823"/>
      <c r="K6082" s="823"/>
      <c r="L6082" s="823"/>
    </row>
    <row r="6083" spans="2:12" s="801" customFormat="1">
      <c r="B6083" s="823"/>
      <c r="C6083" s="823"/>
      <c r="D6083" s="823"/>
      <c r="E6083" s="823"/>
      <c r="F6083" s="823"/>
      <c r="G6083" s="823"/>
      <c r="H6083" s="823"/>
      <c r="I6083" s="823"/>
      <c r="J6083" s="823"/>
      <c r="K6083" s="823"/>
      <c r="L6083" s="823"/>
    </row>
    <row r="6084" spans="2:12" s="801" customFormat="1">
      <c r="B6084" s="823"/>
      <c r="C6084" s="823"/>
      <c r="D6084" s="823"/>
      <c r="E6084" s="823"/>
      <c r="F6084" s="823"/>
      <c r="G6084" s="823"/>
      <c r="H6084" s="823"/>
      <c r="I6084" s="823"/>
      <c r="J6084" s="823"/>
      <c r="K6084" s="823"/>
      <c r="L6084" s="823"/>
    </row>
    <row r="6085" spans="2:12" s="801" customFormat="1">
      <c r="B6085" s="823"/>
      <c r="C6085" s="823"/>
      <c r="D6085" s="823"/>
      <c r="E6085" s="823"/>
      <c r="F6085" s="823"/>
      <c r="G6085" s="823"/>
      <c r="H6085" s="823"/>
      <c r="I6085" s="823"/>
      <c r="J6085" s="823"/>
      <c r="K6085" s="823"/>
      <c r="L6085" s="823"/>
    </row>
    <row r="6086" spans="2:12" s="801" customFormat="1">
      <c r="B6086" s="823"/>
      <c r="C6086" s="823"/>
      <c r="D6086" s="823"/>
      <c r="E6086" s="823"/>
      <c r="F6086" s="823"/>
      <c r="G6086" s="823"/>
      <c r="H6086" s="823"/>
      <c r="I6086" s="823"/>
      <c r="J6086" s="823"/>
      <c r="K6086" s="823"/>
      <c r="L6086" s="823"/>
    </row>
    <row r="6087" spans="2:12" s="801" customFormat="1">
      <c r="B6087" s="823"/>
      <c r="C6087" s="823"/>
      <c r="D6087" s="823"/>
      <c r="E6087" s="823"/>
      <c r="F6087" s="823"/>
      <c r="G6087" s="823"/>
      <c r="H6087" s="823"/>
      <c r="I6087" s="823"/>
      <c r="J6087" s="823"/>
      <c r="K6087" s="823"/>
      <c r="L6087" s="823"/>
    </row>
    <row r="6088" spans="2:12" s="801" customFormat="1">
      <c r="B6088" s="823"/>
      <c r="C6088" s="823"/>
      <c r="D6088" s="823"/>
      <c r="E6088" s="823"/>
      <c r="F6088" s="823"/>
      <c r="G6088" s="823"/>
      <c r="H6088" s="823"/>
      <c r="I6088" s="823"/>
      <c r="J6088" s="823"/>
      <c r="K6088" s="823"/>
      <c r="L6088" s="823"/>
    </row>
    <row r="6089" spans="2:12" s="801" customFormat="1">
      <c r="B6089" s="823"/>
      <c r="C6089" s="823"/>
      <c r="D6089" s="823"/>
      <c r="E6089" s="823"/>
      <c r="F6089" s="823"/>
      <c r="G6089" s="823"/>
      <c r="H6089" s="823"/>
      <c r="I6089" s="823"/>
      <c r="J6089" s="823"/>
      <c r="K6089" s="823"/>
      <c r="L6089" s="823"/>
    </row>
    <row r="6090" spans="2:12" s="801" customFormat="1">
      <c r="B6090" s="823"/>
      <c r="C6090" s="823"/>
      <c r="D6090" s="823"/>
      <c r="E6090" s="823"/>
      <c r="F6090" s="823"/>
      <c r="G6090" s="823"/>
      <c r="H6090" s="823"/>
      <c r="I6090" s="823"/>
      <c r="J6090" s="823"/>
      <c r="K6090" s="823"/>
      <c r="L6090" s="823"/>
    </row>
    <row r="6091" spans="2:12" s="801" customFormat="1">
      <c r="B6091" s="823"/>
      <c r="C6091" s="823"/>
      <c r="D6091" s="823"/>
      <c r="E6091" s="823"/>
      <c r="F6091" s="823"/>
      <c r="G6091" s="823"/>
      <c r="H6091" s="823"/>
      <c r="I6091" s="823"/>
      <c r="J6091" s="823"/>
      <c r="K6091" s="823"/>
      <c r="L6091" s="823"/>
    </row>
    <row r="6092" spans="2:12" s="801" customFormat="1">
      <c r="B6092" s="823"/>
      <c r="C6092" s="823"/>
      <c r="D6092" s="823"/>
      <c r="E6092" s="823"/>
      <c r="F6092" s="823"/>
      <c r="G6092" s="823"/>
      <c r="H6092" s="823"/>
      <c r="I6092" s="823"/>
      <c r="J6092" s="823"/>
      <c r="K6092" s="823"/>
      <c r="L6092" s="823"/>
    </row>
    <row r="6093" spans="2:12" s="801" customFormat="1">
      <c r="B6093" s="823"/>
      <c r="C6093" s="823"/>
      <c r="D6093" s="823"/>
      <c r="E6093" s="823"/>
      <c r="F6093" s="823"/>
      <c r="G6093" s="823"/>
      <c r="H6093" s="823"/>
      <c r="I6093" s="823"/>
      <c r="J6093" s="823"/>
      <c r="K6093" s="823"/>
      <c r="L6093" s="823"/>
    </row>
    <row r="6094" spans="2:12" s="801" customFormat="1">
      <c r="B6094" s="823"/>
      <c r="C6094" s="823"/>
      <c r="D6094" s="823"/>
      <c r="E6094" s="823"/>
      <c r="F6094" s="823"/>
      <c r="G6094" s="823"/>
      <c r="H6094" s="823"/>
      <c r="I6094" s="823"/>
      <c r="J6094" s="823"/>
      <c r="K6094" s="823"/>
      <c r="L6094" s="823"/>
    </row>
    <row r="6095" spans="2:12" s="801" customFormat="1">
      <c r="B6095" s="823"/>
      <c r="C6095" s="823"/>
      <c r="D6095" s="823"/>
      <c r="E6095" s="823"/>
      <c r="F6095" s="823"/>
      <c r="G6095" s="823"/>
      <c r="H6095" s="823"/>
      <c r="I6095" s="823"/>
      <c r="J6095" s="823"/>
      <c r="K6095" s="823"/>
      <c r="L6095" s="823"/>
    </row>
    <row r="6096" spans="2:12" s="801" customFormat="1">
      <c r="B6096" s="823"/>
      <c r="C6096" s="823"/>
      <c r="D6096" s="823"/>
      <c r="E6096" s="823"/>
      <c r="F6096" s="823"/>
      <c r="G6096" s="823"/>
      <c r="H6096" s="823"/>
      <c r="I6096" s="823"/>
      <c r="J6096" s="823"/>
      <c r="K6096" s="823"/>
      <c r="L6096" s="823"/>
    </row>
    <row r="6097" spans="2:12" s="801" customFormat="1">
      <c r="B6097" s="823"/>
      <c r="C6097" s="823"/>
      <c r="D6097" s="823"/>
      <c r="E6097" s="823"/>
      <c r="F6097" s="823"/>
      <c r="G6097" s="823"/>
      <c r="H6097" s="823"/>
      <c r="I6097" s="823"/>
      <c r="J6097" s="823"/>
      <c r="K6097" s="823"/>
      <c r="L6097" s="823"/>
    </row>
    <row r="6098" spans="2:12" s="801" customFormat="1">
      <c r="B6098" s="823"/>
      <c r="C6098" s="823"/>
      <c r="D6098" s="823"/>
      <c r="E6098" s="823"/>
      <c r="F6098" s="823"/>
      <c r="G6098" s="823"/>
      <c r="H6098" s="823"/>
      <c r="I6098" s="823"/>
      <c r="J6098" s="823"/>
      <c r="K6098" s="823"/>
      <c r="L6098" s="823"/>
    </row>
    <row r="6099" spans="2:12" s="801" customFormat="1">
      <c r="B6099" s="823"/>
      <c r="C6099" s="823"/>
      <c r="D6099" s="823"/>
      <c r="E6099" s="823"/>
      <c r="F6099" s="823"/>
      <c r="G6099" s="823"/>
      <c r="H6099" s="823"/>
      <c r="I6099" s="823"/>
      <c r="J6099" s="823"/>
      <c r="K6099" s="823"/>
      <c r="L6099" s="823"/>
    </row>
    <row r="6100" spans="2:12" s="801" customFormat="1">
      <c r="B6100" s="823"/>
      <c r="C6100" s="823"/>
      <c r="D6100" s="823"/>
      <c r="E6100" s="823"/>
      <c r="F6100" s="823"/>
      <c r="G6100" s="823"/>
      <c r="H6100" s="823"/>
      <c r="I6100" s="823"/>
      <c r="J6100" s="823"/>
      <c r="K6100" s="823"/>
      <c r="L6100" s="823"/>
    </row>
    <row r="6101" spans="2:12" s="801" customFormat="1">
      <c r="B6101" s="823"/>
      <c r="C6101" s="823"/>
      <c r="D6101" s="823"/>
      <c r="E6101" s="823"/>
      <c r="F6101" s="823"/>
      <c r="G6101" s="823"/>
      <c r="H6101" s="823"/>
      <c r="I6101" s="823"/>
      <c r="J6101" s="823"/>
      <c r="K6101" s="823"/>
      <c r="L6101" s="823"/>
    </row>
    <row r="6102" spans="2:12" s="801" customFormat="1">
      <c r="B6102" s="823"/>
      <c r="C6102" s="823"/>
      <c r="D6102" s="823"/>
      <c r="E6102" s="823"/>
      <c r="F6102" s="823"/>
      <c r="G6102" s="823"/>
      <c r="H6102" s="823"/>
      <c r="I6102" s="823"/>
      <c r="J6102" s="823"/>
      <c r="K6102" s="823"/>
      <c r="L6102" s="823"/>
    </row>
    <row r="6103" spans="2:12" s="801" customFormat="1">
      <c r="B6103" s="823"/>
      <c r="C6103" s="823"/>
      <c r="D6103" s="823"/>
      <c r="E6103" s="823"/>
      <c r="F6103" s="823"/>
      <c r="G6103" s="823"/>
      <c r="H6103" s="823"/>
      <c r="I6103" s="823"/>
      <c r="J6103" s="823"/>
      <c r="K6103" s="823"/>
      <c r="L6103" s="823"/>
    </row>
    <row r="6104" spans="2:12" s="801" customFormat="1">
      <c r="B6104" s="823"/>
      <c r="C6104" s="823"/>
      <c r="D6104" s="823"/>
      <c r="E6104" s="823"/>
      <c r="F6104" s="823"/>
      <c r="G6104" s="823"/>
      <c r="H6104" s="823"/>
      <c r="I6104" s="823"/>
      <c r="J6104" s="823"/>
      <c r="K6104" s="823"/>
      <c r="L6104" s="823"/>
    </row>
    <row r="6105" spans="2:12" s="801" customFormat="1">
      <c r="B6105" s="823"/>
      <c r="C6105" s="823"/>
      <c r="D6105" s="823"/>
      <c r="E6105" s="823"/>
      <c r="F6105" s="823"/>
      <c r="G6105" s="823"/>
      <c r="H6105" s="823"/>
      <c r="I6105" s="823"/>
      <c r="J6105" s="823"/>
      <c r="K6105" s="823"/>
      <c r="L6105" s="823"/>
    </row>
    <row r="6106" spans="2:12" s="801" customFormat="1">
      <c r="B6106" s="823"/>
      <c r="C6106" s="823"/>
      <c r="D6106" s="823"/>
      <c r="E6106" s="823"/>
      <c r="F6106" s="823"/>
      <c r="G6106" s="823"/>
      <c r="H6106" s="823"/>
      <c r="I6106" s="823"/>
      <c r="J6106" s="823"/>
      <c r="K6106" s="823"/>
      <c r="L6106" s="823"/>
    </row>
    <row r="6107" spans="2:12" s="801" customFormat="1">
      <c r="B6107" s="823"/>
      <c r="C6107" s="823"/>
      <c r="D6107" s="823"/>
      <c r="E6107" s="823"/>
      <c r="F6107" s="823"/>
      <c r="G6107" s="823"/>
      <c r="H6107" s="823"/>
      <c r="I6107" s="823"/>
      <c r="J6107" s="823"/>
      <c r="K6107" s="823"/>
      <c r="L6107" s="823"/>
    </row>
    <row r="6108" spans="2:12" s="801" customFormat="1">
      <c r="B6108" s="823"/>
      <c r="C6108" s="823"/>
      <c r="D6108" s="823"/>
      <c r="E6108" s="823"/>
      <c r="F6108" s="823"/>
      <c r="G6108" s="823"/>
      <c r="H6108" s="823"/>
      <c r="I6108" s="823"/>
      <c r="J6108" s="823"/>
      <c r="K6108" s="823"/>
      <c r="L6108" s="823"/>
    </row>
    <row r="6109" spans="2:12" s="801" customFormat="1">
      <c r="B6109" s="823"/>
      <c r="C6109" s="823"/>
      <c r="D6109" s="823"/>
      <c r="E6109" s="823"/>
      <c r="F6109" s="823"/>
      <c r="G6109" s="823"/>
      <c r="H6109" s="823"/>
      <c r="I6109" s="823"/>
      <c r="J6109" s="823"/>
      <c r="K6109" s="823"/>
      <c r="L6109" s="823"/>
    </row>
    <row r="6110" spans="2:12" s="801" customFormat="1">
      <c r="B6110" s="823"/>
      <c r="C6110" s="823"/>
      <c r="D6110" s="823"/>
      <c r="E6110" s="823"/>
      <c r="F6110" s="823"/>
      <c r="G6110" s="823"/>
      <c r="H6110" s="823"/>
      <c r="I6110" s="823"/>
      <c r="J6110" s="823"/>
      <c r="K6110" s="823"/>
      <c r="L6110" s="823"/>
    </row>
    <row r="6111" spans="2:12" s="801" customFormat="1">
      <c r="B6111" s="823"/>
      <c r="C6111" s="823"/>
      <c r="D6111" s="823"/>
      <c r="E6111" s="823"/>
      <c r="F6111" s="823"/>
      <c r="G6111" s="823"/>
      <c r="H6111" s="823"/>
      <c r="I6111" s="823"/>
      <c r="J6111" s="823"/>
      <c r="K6111" s="823"/>
      <c r="L6111" s="823"/>
    </row>
    <row r="6112" spans="2:12" s="801" customFormat="1">
      <c r="B6112" s="823"/>
      <c r="C6112" s="823"/>
      <c r="D6112" s="823"/>
      <c r="E6112" s="823"/>
      <c r="F6112" s="823"/>
      <c r="G6112" s="823"/>
      <c r="H6112" s="823"/>
      <c r="I6112" s="823"/>
      <c r="J6112" s="823"/>
      <c r="K6112" s="823"/>
      <c r="L6112" s="823"/>
    </row>
    <row r="6113" spans="2:12" s="801" customFormat="1">
      <c r="B6113" s="823"/>
      <c r="C6113" s="823"/>
      <c r="D6113" s="823"/>
      <c r="E6113" s="823"/>
      <c r="F6113" s="823"/>
      <c r="G6113" s="823"/>
      <c r="H6113" s="823"/>
      <c r="I6113" s="823"/>
      <c r="J6113" s="823"/>
      <c r="K6113" s="823"/>
      <c r="L6113" s="823"/>
    </row>
    <row r="6114" spans="2:12" s="801" customFormat="1">
      <c r="B6114" s="823"/>
      <c r="C6114" s="823"/>
      <c r="D6114" s="823"/>
      <c r="E6114" s="823"/>
      <c r="F6114" s="823"/>
      <c r="G6114" s="823"/>
      <c r="H6114" s="823"/>
      <c r="I6114" s="823"/>
      <c r="J6114" s="823"/>
      <c r="K6114" s="823"/>
      <c r="L6114" s="823"/>
    </row>
    <row r="6115" spans="2:12" s="801" customFormat="1">
      <c r="B6115" s="823"/>
      <c r="C6115" s="823"/>
      <c r="D6115" s="823"/>
      <c r="E6115" s="823"/>
      <c r="F6115" s="823"/>
      <c r="G6115" s="823"/>
      <c r="H6115" s="823"/>
      <c r="I6115" s="823"/>
      <c r="J6115" s="823"/>
      <c r="K6115" s="823"/>
      <c r="L6115" s="823"/>
    </row>
    <row r="6116" spans="2:12" s="801" customFormat="1">
      <c r="B6116" s="823"/>
      <c r="C6116" s="823"/>
      <c r="D6116" s="823"/>
      <c r="E6116" s="823"/>
      <c r="F6116" s="823"/>
      <c r="G6116" s="823"/>
      <c r="H6116" s="823"/>
      <c r="I6116" s="823"/>
      <c r="J6116" s="823"/>
      <c r="K6116" s="823"/>
      <c r="L6116" s="823"/>
    </row>
    <row r="6117" spans="2:12" s="801" customFormat="1">
      <c r="B6117" s="823"/>
      <c r="C6117" s="823"/>
      <c r="D6117" s="823"/>
      <c r="E6117" s="823"/>
      <c r="F6117" s="823"/>
      <c r="G6117" s="823"/>
      <c r="H6117" s="823"/>
      <c r="I6117" s="823"/>
      <c r="J6117" s="823"/>
      <c r="K6117" s="823"/>
      <c r="L6117" s="823"/>
    </row>
    <row r="6118" spans="2:12" s="801" customFormat="1">
      <c r="B6118" s="823"/>
      <c r="C6118" s="823"/>
      <c r="D6118" s="823"/>
      <c r="E6118" s="823"/>
      <c r="F6118" s="823"/>
      <c r="G6118" s="823"/>
      <c r="H6118" s="823"/>
      <c r="I6118" s="823"/>
      <c r="J6118" s="823"/>
      <c r="K6118" s="823"/>
      <c r="L6118" s="823"/>
    </row>
    <row r="6119" spans="2:12" s="801" customFormat="1">
      <c r="B6119" s="823"/>
      <c r="C6119" s="823"/>
      <c r="D6119" s="823"/>
      <c r="E6119" s="823"/>
      <c r="F6119" s="823"/>
      <c r="G6119" s="823"/>
      <c r="H6119" s="823"/>
      <c r="I6119" s="823"/>
      <c r="J6119" s="823"/>
      <c r="K6119" s="823"/>
      <c r="L6119" s="823"/>
    </row>
    <row r="6120" spans="2:12" s="801" customFormat="1">
      <c r="B6120" s="823"/>
      <c r="C6120" s="823"/>
      <c r="D6120" s="823"/>
      <c r="E6120" s="823"/>
      <c r="F6120" s="823"/>
      <c r="G6120" s="823"/>
      <c r="H6120" s="823"/>
      <c r="I6120" s="823"/>
      <c r="J6120" s="823"/>
      <c r="K6120" s="823"/>
      <c r="L6120" s="823"/>
    </row>
    <row r="6121" spans="2:12" s="801" customFormat="1">
      <c r="B6121" s="823"/>
      <c r="C6121" s="823"/>
      <c r="D6121" s="823"/>
      <c r="E6121" s="823"/>
      <c r="F6121" s="823"/>
      <c r="G6121" s="823"/>
      <c r="H6121" s="823"/>
      <c r="I6121" s="823"/>
      <c r="J6121" s="823"/>
      <c r="K6121" s="823"/>
      <c r="L6121" s="823"/>
    </row>
    <row r="6122" spans="2:12" s="801" customFormat="1">
      <c r="B6122" s="823"/>
      <c r="C6122" s="823"/>
      <c r="D6122" s="823"/>
      <c r="E6122" s="823"/>
      <c r="F6122" s="823"/>
      <c r="G6122" s="823"/>
      <c r="H6122" s="823"/>
      <c r="I6122" s="823"/>
      <c r="J6122" s="823"/>
      <c r="K6122" s="823"/>
      <c r="L6122" s="823"/>
    </row>
    <row r="6123" spans="2:12" s="801" customFormat="1">
      <c r="B6123" s="823"/>
      <c r="C6123" s="823"/>
      <c r="D6123" s="823"/>
      <c r="E6123" s="823"/>
      <c r="F6123" s="823"/>
      <c r="G6123" s="823"/>
      <c r="H6123" s="823"/>
      <c r="I6123" s="823"/>
      <c r="J6123" s="823"/>
      <c r="K6123" s="823"/>
      <c r="L6123" s="823"/>
    </row>
    <row r="6124" spans="2:12" s="801" customFormat="1">
      <c r="B6124" s="823"/>
      <c r="C6124" s="823"/>
      <c r="D6124" s="823"/>
      <c r="E6124" s="823"/>
      <c r="F6124" s="823"/>
      <c r="G6124" s="823"/>
      <c r="H6124" s="823"/>
      <c r="I6124" s="823"/>
      <c r="J6124" s="823"/>
      <c r="K6124" s="823"/>
      <c r="L6124" s="823"/>
    </row>
    <row r="6125" spans="2:12" s="801" customFormat="1">
      <c r="B6125" s="823"/>
      <c r="C6125" s="823"/>
      <c r="D6125" s="823"/>
      <c r="E6125" s="823"/>
      <c r="F6125" s="823"/>
      <c r="G6125" s="823"/>
      <c r="H6125" s="823"/>
      <c r="I6125" s="823"/>
      <c r="J6125" s="823"/>
      <c r="K6125" s="823"/>
      <c r="L6125" s="823"/>
    </row>
    <row r="6126" spans="2:12" s="801" customFormat="1">
      <c r="B6126" s="823"/>
      <c r="C6126" s="823"/>
      <c r="D6126" s="823"/>
      <c r="E6126" s="823"/>
      <c r="F6126" s="823"/>
      <c r="G6126" s="823"/>
      <c r="H6126" s="823"/>
      <c r="I6126" s="823"/>
      <c r="J6126" s="823"/>
      <c r="K6126" s="823"/>
      <c r="L6126" s="823"/>
    </row>
    <row r="6127" spans="2:12" s="801" customFormat="1">
      <c r="B6127" s="823"/>
      <c r="C6127" s="823"/>
      <c r="D6127" s="823"/>
      <c r="E6127" s="823"/>
      <c r="F6127" s="823"/>
      <c r="G6127" s="823"/>
      <c r="H6127" s="823"/>
      <c r="I6127" s="823"/>
      <c r="J6127" s="823"/>
      <c r="K6127" s="823"/>
      <c r="L6127" s="823"/>
    </row>
    <row r="6128" spans="2:12" s="801" customFormat="1">
      <c r="B6128" s="823"/>
      <c r="C6128" s="823"/>
      <c r="D6128" s="823"/>
      <c r="E6128" s="823"/>
      <c r="F6128" s="823"/>
      <c r="G6128" s="823"/>
      <c r="H6128" s="823"/>
      <c r="I6128" s="823"/>
      <c r="J6128" s="823"/>
      <c r="K6128" s="823"/>
      <c r="L6128" s="823"/>
    </row>
    <row r="6129" spans="2:12" s="801" customFormat="1">
      <c r="B6129" s="823"/>
      <c r="C6129" s="823"/>
      <c r="D6129" s="823"/>
      <c r="E6129" s="823"/>
      <c r="F6129" s="823"/>
      <c r="G6129" s="823"/>
      <c r="H6129" s="823"/>
      <c r="I6129" s="823"/>
      <c r="J6129" s="823"/>
      <c r="K6129" s="823"/>
      <c r="L6129" s="823"/>
    </row>
    <row r="6130" spans="2:12" s="801" customFormat="1">
      <c r="B6130" s="823"/>
      <c r="C6130" s="823"/>
      <c r="D6130" s="823"/>
      <c r="E6130" s="823"/>
      <c r="F6130" s="823"/>
      <c r="G6130" s="823"/>
      <c r="H6130" s="823"/>
      <c r="I6130" s="823"/>
      <c r="J6130" s="823"/>
      <c r="K6130" s="823"/>
      <c r="L6130" s="823"/>
    </row>
    <row r="6131" spans="2:12" s="801" customFormat="1">
      <c r="B6131" s="823"/>
      <c r="C6131" s="823"/>
      <c r="D6131" s="823"/>
      <c r="E6131" s="823"/>
      <c r="F6131" s="823"/>
      <c r="G6131" s="823"/>
      <c r="H6131" s="823"/>
      <c r="I6131" s="823"/>
      <c r="J6131" s="823"/>
      <c r="K6131" s="823"/>
      <c r="L6131" s="823"/>
    </row>
    <row r="6132" spans="2:12" s="801" customFormat="1">
      <c r="B6132" s="823"/>
      <c r="C6132" s="823"/>
      <c r="D6132" s="823"/>
      <c r="E6132" s="823"/>
      <c r="F6132" s="823"/>
      <c r="G6132" s="823"/>
      <c r="H6132" s="823"/>
      <c r="I6132" s="823"/>
      <c r="J6132" s="823"/>
      <c r="K6132" s="823"/>
      <c r="L6132" s="823"/>
    </row>
    <row r="6133" spans="2:12" s="801" customFormat="1">
      <c r="B6133" s="823"/>
      <c r="C6133" s="823"/>
      <c r="D6133" s="823"/>
      <c r="E6133" s="823"/>
      <c r="F6133" s="823"/>
      <c r="G6133" s="823"/>
      <c r="H6133" s="823"/>
      <c r="I6133" s="823"/>
      <c r="J6133" s="823"/>
      <c r="K6133" s="823"/>
      <c r="L6133" s="823"/>
    </row>
    <row r="6134" spans="2:12" s="801" customFormat="1">
      <c r="B6134" s="823"/>
      <c r="C6134" s="823"/>
      <c r="D6134" s="823"/>
      <c r="E6134" s="823"/>
      <c r="F6134" s="823"/>
      <c r="G6134" s="823"/>
      <c r="H6134" s="823"/>
      <c r="I6134" s="823"/>
      <c r="J6134" s="823"/>
      <c r="K6134" s="823"/>
      <c r="L6134" s="823"/>
    </row>
    <row r="6135" spans="2:12" s="801" customFormat="1">
      <c r="B6135" s="823"/>
      <c r="C6135" s="823"/>
      <c r="D6135" s="823"/>
      <c r="E6135" s="823"/>
      <c r="F6135" s="823"/>
      <c r="G6135" s="823"/>
      <c r="H6135" s="823"/>
      <c r="I6135" s="823"/>
      <c r="J6135" s="823"/>
      <c r="K6135" s="823"/>
      <c r="L6135" s="823"/>
    </row>
    <row r="6136" spans="2:12" s="801" customFormat="1">
      <c r="B6136" s="823"/>
      <c r="C6136" s="823"/>
      <c r="D6136" s="823"/>
      <c r="E6136" s="823"/>
      <c r="F6136" s="823"/>
      <c r="G6136" s="823"/>
      <c r="H6136" s="823"/>
      <c r="I6136" s="823"/>
      <c r="J6136" s="823"/>
      <c r="K6136" s="823"/>
      <c r="L6136" s="823"/>
    </row>
    <row r="6137" spans="2:12" s="801" customFormat="1">
      <c r="B6137" s="823"/>
      <c r="C6137" s="823"/>
      <c r="D6137" s="823"/>
      <c r="E6137" s="823"/>
      <c r="F6137" s="823"/>
      <c r="G6137" s="823"/>
      <c r="H6137" s="823"/>
      <c r="I6137" s="823"/>
      <c r="J6137" s="823"/>
      <c r="K6137" s="823"/>
      <c r="L6137" s="823"/>
    </row>
    <row r="6138" spans="2:12" s="801" customFormat="1">
      <c r="B6138" s="823"/>
      <c r="C6138" s="823"/>
      <c r="D6138" s="823"/>
      <c r="E6138" s="823"/>
      <c r="F6138" s="823"/>
      <c r="G6138" s="823"/>
      <c r="H6138" s="823"/>
      <c r="I6138" s="823"/>
      <c r="J6138" s="823"/>
      <c r="K6138" s="823"/>
      <c r="L6138" s="823"/>
    </row>
    <row r="6139" spans="2:12" s="801" customFormat="1">
      <c r="B6139" s="823"/>
      <c r="C6139" s="823"/>
      <c r="D6139" s="823"/>
      <c r="E6139" s="823"/>
      <c r="F6139" s="823"/>
      <c r="G6139" s="823"/>
      <c r="H6139" s="823"/>
      <c r="I6139" s="823"/>
      <c r="J6139" s="823"/>
      <c r="K6139" s="823"/>
      <c r="L6139" s="823"/>
    </row>
    <row r="6140" spans="2:12" s="801" customFormat="1">
      <c r="B6140" s="823"/>
      <c r="C6140" s="823"/>
      <c r="D6140" s="823"/>
      <c r="E6140" s="823"/>
      <c r="F6140" s="823"/>
      <c r="G6140" s="823"/>
      <c r="H6140" s="823"/>
      <c r="I6140" s="823"/>
      <c r="J6140" s="823"/>
      <c r="K6140" s="823"/>
      <c r="L6140" s="823"/>
    </row>
    <row r="6141" spans="2:12" s="801" customFormat="1">
      <c r="B6141" s="823"/>
      <c r="C6141" s="823"/>
      <c r="D6141" s="823"/>
      <c r="E6141" s="823"/>
      <c r="F6141" s="823"/>
      <c r="G6141" s="823"/>
      <c r="H6141" s="823"/>
      <c r="I6141" s="823"/>
      <c r="J6141" s="823"/>
      <c r="K6141" s="823"/>
      <c r="L6141" s="823"/>
    </row>
    <row r="6142" spans="2:12" s="801" customFormat="1">
      <c r="B6142" s="823"/>
      <c r="C6142" s="823"/>
      <c r="D6142" s="823"/>
      <c r="E6142" s="823"/>
      <c r="F6142" s="823"/>
      <c r="G6142" s="823"/>
      <c r="H6142" s="823"/>
      <c r="I6142" s="823"/>
      <c r="J6142" s="823"/>
      <c r="K6142" s="823"/>
      <c r="L6142" s="823"/>
    </row>
    <row r="6143" spans="2:12" s="801" customFormat="1">
      <c r="B6143" s="823"/>
      <c r="C6143" s="823"/>
      <c r="D6143" s="823"/>
      <c r="E6143" s="823"/>
      <c r="F6143" s="823"/>
      <c r="G6143" s="823"/>
      <c r="H6143" s="823"/>
      <c r="I6143" s="823"/>
      <c r="J6143" s="823"/>
      <c r="K6143" s="823"/>
      <c r="L6143" s="823"/>
    </row>
    <row r="6144" spans="2:12" s="801" customFormat="1">
      <c r="B6144" s="823"/>
      <c r="C6144" s="823"/>
      <c r="D6144" s="823"/>
      <c r="E6144" s="823"/>
      <c r="F6144" s="823"/>
      <c r="G6144" s="823"/>
      <c r="H6144" s="823"/>
      <c r="I6144" s="823"/>
      <c r="J6144" s="823"/>
      <c r="K6144" s="823"/>
      <c r="L6144" s="823"/>
    </row>
    <row r="6145" spans="2:12" s="801" customFormat="1">
      <c r="B6145" s="823"/>
      <c r="C6145" s="823"/>
      <c r="D6145" s="823"/>
      <c r="E6145" s="823"/>
      <c r="F6145" s="823"/>
      <c r="G6145" s="823"/>
      <c r="H6145" s="823"/>
      <c r="I6145" s="823"/>
      <c r="J6145" s="823"/>
      <c r="K6145" s="823"/>
      <c r="L6145" s="823"/>
    </row>
    <row r="6146" spans="2:12" s="801" customFormat="1">
      <c r="B6146" s="823"/>
      <c r="C6146" s="823"/>
      <c r="D6146" s="823"/>
      <c r="E6146" s="823"/>
      <c r="F6146" s="823"/>
      <c r="G6146" s="823"/>
      <c r="H6146" s="823"/>
      <c r="I6146" s="823"/>
      <c r="J6146" s="823"/>
      <c r="K6146" s="823"/>
      <c r="L6146" s="823"/>
    </row>
    <row r="6147" spans="2:12" s="801" customFormat="1">
      <c r="B6147" s="823"/>
      <c r="C6147" s="823"/>
      <c r="D6147" s="823"/>
      <c r="E6147" s="823"/>
      <c r="F6147" s="823"/>
      <c r="G6147" s="823"/>
      <c r="H6147" s="823"/>
      <c r="I6147" s="823"/>
      <c r="J6147" s="823"/>
      <c r="K6147" s="823"/>
      <c r="L6147" s="823"/>
    </row>
    <row r="6148" spans="2:12" s="801" customFormat="1">
      <c r="B6148" s="823"/>
      <c r="C6148" s="823"/>
      <c r="D6148" s="823"/>
      <c r="E6148" s="823"/>
      <c r="F6148" s="823"/>
      <c r="G6148" s="823"/>
      <c r="H6148" s="823"/>
      <c r="I6148" s="823"/>
      <c r="J6148" s="823"/>
      <c r="K6148" s="823"/>
      <c r="L6148" s="823"/>
    </row>
    <row r="6149" spans="2:12" s="801" customFormat="1">
      <c r="B6149" s="823"/>
      <c r="C6149" s="823"/>
      <c r="D6149" s="823"/>
      <c r="E6149" s="823"/>
      <c r="F6149" s="823"/>
      <c r="G6149" s="823"/>
      <c r="H6149" s="823"/>
      <c r="I6149" s="823"/>
      <c r="J6149" s="823"/>
      <c r="K6149" s="823"/>
      <c r="L6149" s="823"/>
    </row>
    <row r="6150" spans="2:12" s="801" customFormat="1">
      <c r="B6150" s="823"/>
      <c r="C6150" s="823"/>
      <c r="D6150" s="823"/>
      <c r="E6150" s="823"/>
      <c r="F6150" s="823"/>
      <c r="G6150" s="823"/>
      <c r="H6150" s="823"/>
      <c r="I6150" s="823"/>
      <c r="J6150" s="823"/>
      <c r="K6150" s="823"/>
      <c r="L6150" s="823"/>
    </row>
    <row r="6151" spans="2:12" s="801" customFormat="1">
      <c r="B6151" s="823"/>
      <c r="C6151" s="823"/>
      <c r="D6151" s="823"/>
      <c r="E6151" s="823"/>
      <c r="F6151" s="823"/>
      <c r="G6151" s="823"/>
      <c r="H6151" s="823"/>
      <c r="I6151" s="823"/>
      <c r="J6151" s="823"/>
      <c r="K6151" s="823"/>
      <c r="L6151" s="823"/>
    </row>
    <row r="6152" spans="2:12" s="801" customFormat="1">
      <c r="B6152" s="823"/>
      <c r="C6152" s="823"/>
      <c r="D6152" s="823"/>
      <c r="E6152" s="823"/>
      <c r="F6152" s="823"/>
      <c r="G6152" s="823"/>
      <c r="H6152" s="823"/>
      <c r="I6152" s="823"/>
      <c r="J6152" s="823"/>
      <c r="K6152" s="823"/>
      <c r="L6152" s="823"/>
    </row>
    <row r="6153" spans="2:12" s="801" customFormat="1">
      <c r="B6153" s="823"/>
      <c r="C6153" s="823"/>
      <c r="D6153" s="823"/>
      <c r="E6153" s="823"/>
      <c r="F6153" s="823"/>
      <c r="G6153" s="823"/>
      <c r="H6153" s="823"/>
      <c r="I6153" s="823"/>
      <c r="J6153" s="823"/>
      <c r="K6153" s="823"/>
      <c r="L6153" s="823"/>
    </row>
    <row r="6154" spans="2:12" s="801" customFormat="1">
      <c r="B6154" s="823"/>
      <c r="C6154" s="823"/>
      <c r="D6154" s="823"/>
      <c r="E6154" s="823"/>
      <c r="F6154" s="823"/>
      <c r="G6154" s="823"/>
      <c r="H6154" s="823"/>
      <c r="I6154" s="823"/>
      <c r="J6154" s="823"/>
      <c r="K6154" s="823"/>
      <c r="L6154" s="823"/>
    </row>
    <row r="6155" spans="2:12" s="801" customFormat="1">
      <c r="B6155" s="823"/>
      <c r="C6155" s="823"/>
      <c r="D6155" s="823"/>
      <c r="E6155" s="823"/>
      <c r="F6155" s="823"/>
      <c r="G6155" s="823"/>
      <c r="H6155" s="823"/>
      <c r="I6155" s="823"/>
      <c r="J6155" s="823"/>
      <c r="K6155" s="823"/>
      <c r="L6155" s="823"/>
    </row>
    <row r="6156" spans="2:12" s="801" customFormat="1">
      <c r="B6156" s="823"/>
      <c r="C6156" s="823"/>
      <c r="D6156" s="823"/>
      <c r="E6156" s="823"/>
      <c r="F6156" s="823"/>
      <c r="G6156" s="823"/>
      <c r="H6156" s="823"/>
      <c r="I6156" s="823"/>
      <c r="J6156" s="823"/>
      <c r="K6156" s="823"/>
      <c r="L6156" s="823"/>
    </row>
    <row r="6157" spans="2:12" s="801" customFormat="1">
      <c r="B6157" s="823"/>
      <c r="C6157" s="823"/>
      <c r="D6157" s="823"/>
      <c r="E6157" s="823"/>
      <c r="F6157" s="823"/>
      <c r="G6157" s="823"/>
      <c r="H6157" s="823"/>
      <c r="I6157" s="823"/>
      <c r="J6157" s="823"/>
      <c r="K6157" s="823"/>
      <c r="L6157" s="823"/>
    </row>
    <row r="6158" spans="2:12" s="801" customFormat="1">
      <c r="B6158" s="823"/>
      <c r="C6158" s="823"/>
      <c r="D6158" s="823"/>
      <c r="E6158" s="823"/>
      <c r="F6158" s="823"/>
      <c r="G6158" s="823"/>
      <c r="H6158" s="823"/>
      <c r="I6158" s="823"/>
      <c r="J6158" s="823"/>
      <c r="K6158" s="823"/>
      <c r="L6158" s="823"/>
    </row>
    <row r="6159" spans="2:12" s="801" customFormat="1">
      <c r="B6159" s="823"/>
      <c r="C6159" s="823"/>
      <c r="D6159" s="823"/>
      <c r="E6159" s="823"/>
      <c r="F6159" s="823"/>
      <c r="G6159" s="823"/>
      <c r="H6159" s="823"/>
      <c r="I6159" s="823"/>
      <c r="J6159" s="823"/>
      <c r="K6159" s="823"/>
      <c r="L6159" s="823"/>
    </row>
    <row r="6160" spans="2:12" s="801" customFormat="1">
      <c r="B6160" s="823"/>
      <c r="C6160" s="823"/>
      <c r="D6160" s="823"/>
      <c r="E6160" s="823"/>
      <c r="F6160" s="823"/>
      <c r="G6160" s="823"/>
      <c r="H6160" s="823"/>
      <c r="I6160" s="823"/>
      <c r="J6160" s="823"/>
      <c r="K6160" s="823"/>
      <c r="L6160" s="823"/>
    </row>
    <row r="6161" spans="2:12" s="801" customFormat="1">
      <c r="B6161" s="823"/>
      <c r="C6161" s="823"/>
      <c r="D6161" s="823"/>
      <c r="E6161" s="823"/>
      <c r="F6161" s="823"/>
      <c r="G6161" s="823"/>
      <c r="H6161" s="823"/>
      <c r="I6161" s="823"/>
      <c r="J6161" s="823"/>
      <c r="K6161" s="823"/>
      <c r="L6161" s="823"/>
    </row>
    <row r="6162" spans="2:12" s="801" customFormat="1">
      <c r="B6162" s="823"/>
      <c r="C6162" s="823"/>
      <c r="D6162" s="823"/>
      <c r="E6162" s="823"/>
      <c r="F6162" s="823"/>
      <c r="G6162" s="823"/>
      <c r="H6162" s="823"/>
      <c r="I6162" s="823"/>
      <c r="J6162" s="823"/>
      <c r="K6162" s="823"/>
      <c r="L6162" s="823"/>
    </row>
    <row r="6163" spans="2:12" s="801" customFormat="1">
      <c r="B6163" s="823"/>
      <c r="C6163" s="823"/>
      <c r="D6163" s="823"/>
      <c r="E6163" s="823"/>
      <c r="F6163" s="823"/>
      <c r="G6163" s="823"/>
      <c r="H6163" s="823"/>
      <c r="I6163" s="823"/>
      <c r="J6163" s="823"/>
      <c r="K6163" s="823"/>
      <c r="L6163" s="823"/>
    </row>
    <row r="6164" spans="2:12" s="801" customFormat="1">
      <c r="B6164" s="823"/>
      <c r="C6164" s="823"/>
      <c r="D6164" s="823"/>
      <c r="E6164" s="823"/>
      <c r="F6164" s="823"/>
      <c r="G6164" s="823"/>
      <c r="H6164" s="823"/>
      <c r="I6164" s="823"/>
      <c r="J6164" s="823"/>
      <c r="K6164" s="823"/>
      <c r="L6164" s="823"/>
    </row>
    <row r="6165" spans="2:12" s="801" customFormat="1">
      <c r="B6165" s="823"/>
      <c r="C6165" s="823"/>
      <c r="D6165" s="823"/>
      <c r="E6165" s="823"/>
      <c r="F6165" s="823"/>
      <c r="G6165" s="823"/>
      <c r="H6165" s="823"/>
      <c r="I6165" s="823"/>
      <c r="J6165" s="823"/>
      <c r="K6165" s="823"/>
      <c r="L6165" s="823"/>
    </row>
    <row r="6166" spans="2:12" s="801" customFormat="1">
      <c r="B6166" s="823"/>
      <c r="C6166" s="823"/>
      <c r="D6166" s="823"/>
      <c r="E6166" s="823"/>
      <c r="F6166" s="823"/>
      <c r="G6166" s="823"/>
      <c r="H6166" s="823"/>
      <c r="I6166" s="823"/>
      <c r="J6166" s="823"/>
      <c r="K6166" s="823"/>
      <c r="L6166" s="823"/>
    </row>
    <row r="6167" spans="2:12" s="801" customFormat="1">
      <c r="B6167" s="823"/>
      <c r="C6167" s="823"/>
      <c r="D6167" s="823"/>
      <c r="E6167" s="823"/>
      <c r="F6167" s="823"/>
      <c r="G6167" s="823"/>
      <c r="H6167" s="823"/>
      <c r="I6167" s="823"/>
      <c r="J6167" s="823"/>
      <c r="K6167" s="823"/>
      <c r="L6167" s="823"/>
    </row>
    <row r="6168" spans="2:12" s="801" customFormat="1">
      <c r="B6168" s="823"/>
      <c r="C6168" s="823"/>
      <c r="D6168" s="823"/>
      <c r="E6168" s="823"/>
      <c r="F6168" s="823"/>
      <c r="G6168" s="823"/>
      <c r="H6168" s="823"/>
      <c r="I6168" s="823"/>
      <c r="J6168" s="823"/>
      <c r="K6168" s="823"/>
      <c r="L6168" s="823"/>
    </row>
    <row r="6169" spans="2:12" s="801" customFormat="1">
      <c r="B6169" s="823"/>
      <c r="C6169" s="823"/>
      <c r="D6169" s="823"/>
      <c r="E6169" s="823"/>
      <c r="F6169" s="823"/>
      <c r="G6169" s="823"/>
      <c r="H6169" s="823"/>
      <c r="I6169" s="823"/>
      <c r="J6169" s="823"/>
      <c r="K6169" s="823"/>
      <c r="L6169" s="823"/>
    </row>
    <row r="6170" spans="2:12" s="801" customFormat="1">
      <c r="B6170" s="823"/>
      <c r="C6170" s="823"/>
      <c r="D6170" s="823"/>
      <c r="E6170" s="823"/>
      <c r="F6170" s="823"/>
      <c r="G6170" s="823"/>
      <c r="H6170" s="823"/>
      <c r="I6170" s="823"/>
      <c r="J6170" s="823"/>
      <c r="K6170" s="823"/>
      <c r="L6170" s="823"/>
    </row>
    <row r="6171" spans="2:12" s="801" customFormat="1">
      <c r="B6171" s="823"/>
      <c r="C6171" s="823"/>
      <c r="D6171" s="823"/>
      <c r="E6171" s="823"/>
      <c r="F6171" s="823"/>
      <c r="G6171" s="823"/>
      <c r="H6171" s="823"/>
      <c r="I6171" s="823"/>
      <c r="J6171" s="823"/>
      <c r="K6171" s="823"/>
      <c r="L6171" s="823"/>
    </row>
    <row r="6172" spans="2:12" s="801" customFormat="1">
      <c r="B6172" s="823"/>
      <c r="C6172" s="823"/>
      <c r="D6172" s="823"/>
      <c r="E6172" s="823"/>
      <c r="F6172" s="823"/>
      <c r="G6172" s="823"/>
      <c r="H6172" s="823"/>
      <c r="I6172" s="823"/>
      <c r="J6172" s="823"/>
      <c r="K6172" s="823"/>
      <c r="L6172" s="823"/>
    </row>
    <row r="6173" spans="2:12" s="801" customFormat="1">
      <c r="B6173" s="823"/>
      <c r="C6173" s="823"/>
      <c r="D6173" s="823"/>
      <c r="E6173" s="823"/>
      <c r="F6173" s="823"/>
      <c r="G6173" s="823"/>
      <c r="H6173" s="823"/>
      <c r="I6173" s="823"/>
      <c r="J6173" s="823"/>
      <c r="K6173" s="823"/>
      <c r="L6173" s="823"/>
    </row>
    <row r="6174" spans="2:12" s="801" customFormat="1">
      <c r="B6174" s="823"/>
      <c r="C6174" s="823"/>
      <c r="D6174" s="823"/>
      <c r="E6174" s="823"/>
      <c r="F6174" s="823"/>
      <c r="G6174" s="823"/>
      <c r="H6174" s="823"/>
      <c r="I6174" s="823"/>
      <c r="J6174" s="823"/>
      <c r="K6174" s="823"/>
      <c r="L6174" s="823"/>
    </row>
    <row r="6175" spans="2:12" s="801" customFormat="1">
      <c r="B6175" s="823"/>
      <c r="C6175" s="823"/>
      <c r="D6175" s="823"/>
      <c r="E6175" s="823"/>
      <c r="F6175" s="823"/>
      <c r="G6175" s="823"/>
      <c r="H6175" s="823"/>
      <c r="I6175" s="823"/>
      <c r="J6175" s="823"/>
      <c r="K6175" s="823"/>
      <c r="L6175" s="823"/>
    </row>
    <row r="6176" spans="2:12" s="801" customFormat="1">
      <c r="B6176" s="823"/>
      <c r="C6176" s="823"/>
      <c r="D6176" s="823"/>
      <c r="E6176" s="823"/>
      <c r="F6176" s="823"/>
      <c r="G6176" s="823"/>
      <c r="H6176" s="823"/>
      <c r="I6176" s="823"/>
      <c r="J6176" s="823"/>
      <c r="K6176" s="823"/>
      <c r="L6176" s="823"/>
    </row>
    <row r="6177" spans="2:12" s="801" customFormat="1">
      <c r="B6177" s="823"/>
      <c r="C6177" s="823"/>
      <c r="D6177" s="823"/>
      <c r="E6177" s="823"/>
      <c r="F6177" s="823"/>
      <c r="G6177" s="823"/>
      <c r="H6177" s="823"/>
      <c r="I6177" s="823"/>
      <c r="J6177" s="823"/>
      <c r="K6177" s="823"/>
      <c r="L6177" s="823"/>
    </row>
    <row r="6178" spans="2:12" s="801" customFormat="1">
      <c r="B6178" s="823"/>
      <c r="C6178" s="823"/>
      <c r="D6178" s="823"/>
      <c r="E6178" s="823"/>
      <c r="F6178" s="823"/>
      <c r="G6178" s="823"/>
      <c r="H6178" s="823"/>
      <c r="I6178" s="823"/>
      <c r="J6178" s="823"/>
      <c r="K6178" s="823"/>
      <c r="L6178" s="823"/>
    </row>
    <row r="6179" spans="2:12" s="801" customFormat="1">
      <c r="B6179" s="823"/>
      <c r="C6179" s="823"/>
      <c r="D6179" s="823"/>
      <c r="E6179" s="823"/>
      <c r="F6179" s="823"/>
      <c r="G6179" s="823"/>
      <c r="H6179" s="823"/>
      <c r="I6179" s="823"/>
      <c r="J6179" s="823"/>
      <c r="K6179" s="823"/>
      <c r="L6179" s="823"/>
    </row>
    <row r="6180" spans="2:12" s="801" customFormat="1">
      <c r="B6180" s="823"/>
      <c r="C6180" s="823"/>
      <c r="D6180" s="823"/>
      <c r="E6180" s="823"/>
      <c r="F6180" s="823"/>
      <c r="G6180" s="823"/>
      <c r="H6180" s="823"/>
      <c r="I6180" s="823"/>
      <c r="J6180" s="823"/>
      <c r="K6180" s="823"/>
      <c r="L6180" s="823"/>
    </row>
    <row r="6181" spans="2:12" s="801" customFormat="1">
      <c r="B6181" s="823"/>
      <c r="C6181" s="823"/>
      <c r="D6181" s="823"/>
      <c r="E6181" s="823"/>
      <c r="F6181" s="823"/>
      <c r="G6181" s="823"/>
      <c r="H6181" s="823"/>
      <c r="I6181" s="823"/>
      <c r="J6181" s="823"/>
      <c r="K6181" s="823"/>
      <c r="L6181" s="823"/>
    </row>
    <row r="6182" spans="2:12" s="801" customFormat="1">
      <c r="B6182" s="823"/>
      <c r="C6182" s="823"/>
      <c r="D6182" s="823"/>
      <c r="E6182" s="823"/>
      <c r="F6182" s="823"/>
      <c r="G6182" s="823"/>
      <c r="H6182" s="823"/>
      <c r="I6182" s="823"/>
      <c r="J6182" s="823"/>
      <c r="K6182" s="823"/>
      <c r="L6182" s="823"/>
    </row>
    <row r="6183" spans="2:12" s="801" customFormat="1">
      <c r="B6183" s="823"/>
      <c r="C6183" s="823"/>
      <c r="D6183" s="823"/>
      <c r="E6183" s="823"/>
      <c r="F6183" s="823"/>
      <c r="G6183" s="823"/>
      <c r="H6183" s="823"/>
      <c r="I6183" s="823"/>
      <c r="J6183" s="823"/>
      <c r="K6183" s="823"/>
      <c r="L6183" s="823"/>
    </row>
    <row r="6184" spans="2:12" s="801" customFormat="1">
      <c r="B6184" s="823"/>
      <c r="C6184" s="823"/>
      <c r="D6184" s="823"/>
      <c r="E6184" s="823"/>
      <c r="F6184" s="823"/>
      <c r="G6184" s="823"/>
      <c r="H6184" s="823"/>
      <c r="I6184" s="823"/>
      <c r="J6184" s="823"/>
      <c r="K6184" s="823"/>
      <c r="L6184" s="823"/>
    </row>
    <row r="6185" spans="2:12" s="801" customFormat="1">
      <c r="B6185" s="823"/>
      <c r="C6185" s="823"/>
      <c r="D6185" s="823"/>
      <c r="E6185" s="823"/>
      <c r="F6185" s="823"/>
      <c r="G6185" s="823"/>
      <c r="H6185" s="823"/>
      <c r="I6185" s="823"/>
      <c r="J6185" s="823"/>
      <c r="K6185" s="823"/>
      <c r="L6185" s="823"/>
    </row>
    <row r="6186" spans="2:12" s="801" customFormat="1">
      <c r="B6186" s="823"/>
      <c r="C6186" s="823"/>
      <c r="D6186" s="823"/>
      <c r="E6186" s="823"/>
      <c r="F6186" s="823"/>
      <c r="G6186" s="823"/>
      <c r="H6186" s="823"/>
      <c r="I6186" s="823"/>
      <c r="J6186" s="823"/>
      <c r="K6186" s="823"/>
      <c r="L6186" s="823"/>
    </row>
    <row r="6187" spans="2:12" s="801" customFormat="1">
      <c r="B6187" s="823"/>
      <c r="C6187" s="823"/>
      <c r="D6187" s="823"/>
      <c r="E6187" s="823"/>
      <c r="F6187" s="823"/>
      <c r="G6187" s="823"/>
      <c r="H6187" s="823"/>
      <c r="I6187" s="823"/>
      <c r="J6187" s="823"/>
      <c r="K6187" s="823"/>
      <c r="L6187" s="823"/>
    </row>
    <row r="6188" spans="2:12" s="801" customFormat="1">
      <c r="B6188" s="823"/>
      <c r="C6188" s="823"/>
      <c r="D6188" s="823"/>
      <c r="E6188" s="823"/>
      <c r="F6188" s="823"/>
      <c r="G6188" s="823"/>
      <c r="H6188" s="823"/>
      <c r="I6188" s="823"/>
      <c r="J6188" s="823"/>
      <c r="K6188" s="823"/>
      <c r="L6188" s="823"/>
    </row>
    <row r="6189" spans="2:12" s="801" customFormat="1">
      <c r="B6189" s="823"/>
      <c r="C6189" s="823"/>
      <c r="D6189" s="823"/>
      <c r="E6189" s="823"/>
      <c r="F6189" s="823"/>
      <c r="G6189" s="823"/>
      <c r="H6189" s="823"/>
      <c r="I6189" s="823"/>
      <c r="J6189" s="823"/>
      <c r="K6189" s="823"/>
      <c r="L6189" s="823"/>
    </row>
    <row r="6190" spans="2:12" s="801" customFormat="1">
      <c r="B6190" s="823"/>
      <c r="C6190" s="823"/>
      <c r="D6190" s="823"/>
      <c r="E6190" s="823"/>
      <c r="F6190" s="823"/>
      <c r="G6190" s="823"/>
      <c r="H6190" s="823"/>
      <c r="I6190" s="823"/>
      <c r="J6190" s="823"/>
      <c r="K6190" s="823"/>
      <c r="L6190" s="823"/>
    </row>
    <row r="6191" spans="2:12" s="801" customFormat="1">
      <c r="B6191" s="823"/>
      <c r="C6191" s="823"/>
      <c r="D6191" s="823"/>
      <c r="E6191" s="823"/>
      <c r="F6191" s="823"/>
      <c r="G6191" s="823"/>
      <c r="H6191" s="823"/>
      <c r="I6191" s="823"/>
      <c r="J6191" s="823"/>
      <c r="K6191" s="823"/>
      <c r="L6191" s="823"/>
    </row>
    <row r="6192" spans="2:12" s="801" customFormat="1">
      <c r="B6192" s="823"/>
      <c r="C6192" s="823"/>
      <c r="D6192" s="823"/>
      <c r="E6192" s="823"/>
      <c r="F6192" s="823"/>
      <c r="G6192" s="823"/>
      <c r="H6192" s="823"/>
      <c r="I6192" s="823"/>
      <c r="J6192" s="823"/>
      <c r="K6192" s="823"/>
      <c r="L6192" s="823"/>
    </row>
    <row r="6193" spans="2:12" s="801" customFormat="1">
      <c r="B6193" s="823"/>
      <c r="C6193" s="823"/>
      <c r="D6193" s="823"/>
      <c r="E6193" s="823"/>
      <c r="F6193" s="823"/>
      <c r="G6193" s="823"/>
      <c r="H6193" s="823"/>
      <c r="I6193" s="823"/>
      <c r="J6193" s="823"/>
      <c r="K6193" s="823"/>
      <c r="L6193" s="823"/>
    </row>
    <row r="6194" spans="2:12" s="801" customFormat="1">
      <c r="B6194" s="823"/>
      <c r="C6194" s="823"/>
      <c r="D6194" s="823"/>
      <c r="E6194" s="823"/>
      <c r="F6194" s="823"/>
      <c r="G6194" s="823"/>
      <c r="H6194" s="823"/>
      <c r="I6194" s="823"/>
      <c r="J6194" s="823"/>
      <c r="K6194" s="823"/>
      <c r="L6194" s="823"/>
    </row>
    <row r="6195" spans="2:12" s="801" customFormat="1">
      <c r="B6195" s="823"/>
      <c r="C6195" s="823"/>
      <c r="D6195" s="823"/>
      <c r="E6195" s="823"/>
      <c r="F6195" s="823"/>
      <c r="G6195" s="823"/>
      <c r="H6195" s="823"/>
      <c r="I6195" s="823"/>
      <c r="J6195" s="823"/>
      <c r="K6195" s="823"/>
      <c r="L6195" s="823"/>
    </row>
    <row r="6196" spans="2:12" s="801" customFormat="1">
      <c r="B6196" s="823"/>
      <c r="C6196" s="823"/>
      <c r="D6196" s="823"/>
      <c r="E6196" s="823"/>
      <c r="F6196" s="823"/>
      <c r="G6196" s="823"/>
      <c r="H6196" s="823"/>
      <c r="I6196" s="823"/>
      <c r="J6196" s="823"/>
      <c r="K6196" s="823"/>
      <c r="L6196" s="823"/>
    </row>
    <row r="6197" spans="2:12" s="801" customFormat="1">
      <c r="B6197" s="823"/>
      <c r="C6197" s="823"/>
      <c r="D6197" s="823"/>
      <c r="E6197" s="823"/>
      <c r="F6197" s="823"/>
      <c r="G6197" s="823"/>
      <c r="H6197" s="823"/>
      <c r="I6197" s="823"/>
      <c r="J6197" s="823"/>
      <c r="K6197" s="823"/>
      <c r="L6197" s="823"/>
    </row>
    <row r="6198" spans="2:12" s="801" customFormat="1">
      <c r="B6198" s="823"/>
      <c r="C6198" s="823"/>
      <c r="D6198" s="823"/>
      <c r="E6198" s="823"/>
      <c r="F6198" s="823"/>
      <c r="G6198" s="823"/>
      <c r="H6198" s="823"/>
      <c r="I6198" s="823"/>
      <c r="J6198" s="823"/>
      <c r="K6198" s="823"/>
      <c r="L6198" s="823"/>
    </row>
    <row r="6199" spans="2:12" s="801" customFormat="1">
      <c r="B6199" s="823"/>
      <c r="C6199" s="823"/>
      <c r="D6199" s="823"/>
      <c r="E6199" s="823"/>
      <c r="F6199" s="823"/>
      <c r="G6199" s="823"/>
      <c r="H6199" s="823"/>
      <c r="I6199" s="823"/>
      <c r="J6199" s="823"/>
      <c r="K6199" s="823"/>
      <c r="L6199" s="823"/>
    </row>
    <row r="6200" spans="2:12" s="801" customFormat="1">
      <c r="B6200" s="823"/>
      <c r="C6200" s="823"/>
      <c r="D6200" s="823"/>
      <c r="E6200" s="823"/>
      <c r="F6200" s="823"/>
      <c r="G6200" s="823"/>
      <c r="H6200" s="823"/>
      <c r="I6200" s="823"/>
      <c r="J6200" s="823"/>
      <c r="K6200" s="823"/>
      <c r="L6200" s="823"/>
    </row>
    <row r="6201" spans="2:12" s="801" customFormat="1">
      <c r="B6201" s="823"/>
      <c r="C6201" s="823"/>
      <c r="D6201" s="823"/>
      <c r="E6201" s="823"/>
      <c r="F6201" s="823"/>
      <c r="G6201" s="823"/>
      <c r="H6201" s="823"/>
      <c r="I6201" s="823"/>
      <c r="J6201" s="823"/>
      <c r="K6201" s="823"/>
      <c r="L6201" s="823"/>
    </row>
    <row r="6202" spans="2:12" s="801" customFormat="1">
      <c r="B6202" s="823"/>
      <c r="C6202" s="823"/>
      <c r="D6202" s="823"/>
      <c r="E6202" s="823"/>
      <c r="F6202" s="823"/>
      <c r="G6202" s="823"/>
      <c r="H6202" s="823"/>
      <c r="I6202" s="823"/>
      <c r="J6202" s="823"/>
      <c r="K6202" s="823"/>
      <c r="L6202" s="823"/>
    </row>
    <row r="6203" spans="2:12" s="801" customFormat="1">
      <c r="B6203" s="823"/>
      <c r="C6203" s="823"/>
      <c r="D6203" s="823"/>
      <c r="E6203" s="823"/>
      <c r="F6203" s="823"/>
      <c r="G6203" s="823"/>
      <c r="H6203" s="823"/>
      <c r="I6203" s="823"/>
      <c r="J6203" s="823"/>
      <c r="K6203" s="823"/>
      <c r="L6203" s="823"/>
    </row>
    <row r="6204" spans="2:12" s="801" customFormat="1">
      <c r="B6204" s="823"/>
      <c r="C6204" s="823"/>
      <c r="D6204" s="823"/>
      <c r="E6204" s="823"/>
      <c r="F6204" s="823"/>
      <c r="G6204" s="823"/>
      <c r="H6204" s="823"/>
      <c r="I6204" s="823"/>
      <c r="J6204" s="823"/>
      <c r="K6204" s="823"/>
      <c r="L6204" s="823"/>
    </row>
    <row r="6205" spans="2:12" s="801" customFormat="1">
      <c r="B6205" s="823"/>
      <c r="C6205" s="823"/>
      <c r="D6205" s="823"/>
      <c r="E6205" s="823"/>
      <c r="F6205" s="823"/>
      <c r="G6205" s="823"/>
      <c r="H6205" s="823"/>
      <c r="I6205" s="823"/>
      <c r="J6205" s="823"/>
      <c r="K6205" s="823"/>
      <c r="L6205" s="823"/>
    </row>
    <row r="6206" spans="2:12" s="801" customFormat="1">
      <c r="B6206" s="823"/>
      <c r="C6206" s="823"/>
      <c r="D6206" s="823"/>
      <c r="E6206" s="823"/>
      <c r="F6206" s="823"/>
      <c r="G6206" s="823"/>
      <c r="H6206" s="823"/>
      <c r="I6206" s="823"/>
      <c r="J6206" s="823"/>
      <c r="K6206" s="823"/>
      <c r="L6206" s="823"/>
    </row>
    <row r="6207" spans="2:12" s="801" customFormat="1">
      <c r="B6207" s="823"/>
      <c r="C6207" s="823"/>
      <c r="D6207" s="823"/>
      <c r="E6207" s="823"/>
      <c r="F6207" s="823"/>
      <c r="G6207" s="823"/>
      <c r="H6207" s="823"/>
      <c r="I6207" s="823"/>
      <c r="J6207" s="823"/>
      <c r="K6207" s="823"/>
      <c r="L6207" s="823"/>
    </row>
    <row r="6208" spans="2:12" s="801" customFormat="1">
      <c r="B6208" s="823"/>
      <c r="C6208" s="823"/>
      <c r="D6208" s="823"/>
      <c r="E6208" s="823"/>
      <c r="F6208" s="823"/>
      <c r="G6208" s="823"/>
      <c r="H6208" s="823"/>
      <c r="I6208" s="823"/>
      <c r="J6208" s="823"/>
      <c r="K6208" s="823"/>
      <c r="L6208" s="823"/>
    </row>
    <row r="6209" spans="2:12" s="801" customFormat="1">
      <c r="B6209" s="823"/>
      <c r="C6209" s="823"/>
      <c r="D6209" s="823"/>
      <c r="E6209" s="823"/>
      <c r="F6209" s="823"/>
      <c r="G6209" s="823"/>
      <c r="H6209" s="823"/>
      <c r="I6209" s="823"/>
      <c r="J6209" s="823"/>
      <c r="K6209" s="823"/>
      <c r="L6209" s="823"/>
    </row>
    <row r="6210" spans="2:12" s="801" customFormat="1">
      <c r="B6210" s="823"/>
      <c r="C6210" s="823"/>
      <c r="D6210" s="823"/>
      <c r="E6210" s="823"/>
      <c r="F6210" s="823"/>
      <c r="G6210" s="823"/>
      <c r="H6210" s="823"/>
      <c r="I6210" s="823"/>
      <c r="J6210" s="823"/>
      <c r="K6210" s="823"/>
      <c r="L6210" s="823"/>
    </row>
    <row r="6211" spans="2:12" s="801" customFormat="1">
      <c r="B6211" s="823"/>
      <c r="C6211" s="823"/>
      <c r="D6211" s="823"/>
      <c r="E6211" s="823"/>
      <c r="F6211" s="823"/>
      <c r="G6211" s="823"/>
      <c r="H6211" s="823"/>
      <c r="I6211" s="823"/>
      <c r="J6211" s="823"/>
      <c r="K6211" s="823"/>
      <c r="L6211" s="823"/>
    </row>
    <row r="6212" spans="2:12" s="801" customFormat="1">
      <c r="B6212" s="823"/>
      <c r="C6212" s="823"/>
      <c r="D6212" s="823"/>
      <c r="E6212" s="823"/>
      <c r="F6212" s="823"/>
      <c r="G6212" s="823"/>
      <c r="H6212" s="823"/>
      <c r="I6212" s="823"/>
      <c r="J6212" s="823"/>
      <c r="K6212" s="823"/>
      <c r="L6212" s="823"/>
    </row>
    <row r="6213" spans="2:12" s="801" customFormat="1">
      <c r="B6213" s="823"/>
      <c r="C6213" s="823"/>
      <c r="D6213" s="823"/>
      <c r="E6213" s="823"/>
      <c r="F6213" s="823"/>
      <c r="G6213" s="823"/>
      <c r="H6213" s="823"/>
      <c r="I6213" s="823"/>
      <c r="J6213" s="823"/>
      <c r="K6213" s="823"/>
      <c r="L6213" s="823"/>
    </row>
    <row r="6214" spans="2:12" s="801" customFormat="1">
      <c r="B6214" s="823"/>
      <c r="C6214" s="823"/>
      <c r="D6214" s="823"/>
      <c r="E6214" s="823"/>
      <c r="F6214" s="823"/>
      <c r="G6214" s="823"/>
      <c r="H6214" s="823"/>
      <c r="I6214" s="823"/>
      <c r="J6214" s="823"/>
      <c r="K6214" s="823"/>
      <c r="L6214" s="823"/>
    </row>
    <row r="6215" spans="2:12" s="801" customFormat="1">
      <c r="B6215" s="823"/>
      <c r="C6215" s="823"/>
      <c r="D6215" s="823"/>
      <c r="E6215" s="823"/>
      <c r="F6215" s="823"/>
      <c r="G6215" s="823"/>
      <c r="H6215" s="823"/>
      <c r="I6215" s="823"/>
      <c r="J6215" s="823"/>
      <c r="K6215" s="823"/>
      <c r="L6215" s="823"/>
    </row>
    <row r="6216" spans="2:12" s="801" customFormat="1">
      <c r="B6216" s="823"/>
      <c r="C6216" s="823"/>
      <c r="D6216" s="823"/>
      <c r="E6216" s="823"/>
      <c r="F6216" s="823"/>
      <c r="G6216" s="823"/>
      <c r="H6216" s="823"/>
      <c r="I6216" s="823"/>
      <c r="J6216" s="823"/>
      <c r="K6216" s="823"/>
      <c r="L6216" s="823"/>
    </row>
    <row r="6217" spans="2:12" s="801" customFormat="1">
      <c r="B6217" s="823"/>
      <c r="C6217" s="823"/>
      <c r="D6217" s="823"/>
      <c r="E6217" s="823"/>
      <c r="F6217" s="823"/>
      <c r="G6217" s="823"/>
      <c r="H6217" s="823"/>
      <c r="I6217" s="823"/>
      <c r="J6217" s="823"/>
      <c r="K6217" s="823"/>
      <c r="L6217" s="823"/>
    </row>
    <row r="6218" spans="2:12" s="801" customFormat="1">
      <c r="B6218" s="823"/>
      <c r="C6218" s="823"/>
      <c r="D6218" s="823"/>
      <c r="E6218" s="823"/>
      <c r="F6218" s="823"/>
      <c r="G6218" s="823"/>
      <c r="H6218" s="823"/>
      <c r="I6218" s="823"/>
      <c r="J6218" s="823"/>
      <c r="K6218" s="823"/>
      <c r="L6218" s="823"/>
    </row>
    <row r="6219" spans="2:12" s="801" customFormat="1">
      <c r="B6219" s="823"/>
      <c r="C6219" s="823"/>
      <c r="D6219" s="823"/>
      <c r="E6219" s="823"/>
      <c r="F6219" s="823"/>
      <c r="G6219" s="823"/>
      <c r="H6219" s="823"/>
      <c r="I6219" s="823"/>
      <c r="J6219" s="823"/>
      <c r="K6219" s="823"/>
      <c r="L6219" s="823"/>
    </row>
    <row r="6220" spans="2:12" s="801" customFormat="1">
      <c r="B6220" s="823"/>
      <c r="C6220" s="823"/>
      <c r="D6220" s="823"/>
      <c r="E6220" s="823"/>
      <c r="F6220" s="823"/>
      <c r="G6220" s="823"/>
      <c r="H6220" s="823"/>
      <c r="I6220" s="823"/>
      <c r="J6220" s="823"/>
      <c r="K6220" s="823"/>
      <c r="L6220" s="823"/>
    </row>
    <row r="6221" spans="2:12" s="801" customFormat="1">
      <c r="B6221" s="823"/>
      <c r="C6221" s="823"/>
      <c r="D6221" s="823"/>
      <c r="E6221" s="823"/>
      <c r="F6221" s="823"/>
      <c r="G6221" s="823"/>
      <c r="H6221" s="823"/>
      <c r="I6221" s="823"/>
      <c r="J6221" s="823"/>
      <c r="K6221" s="823"/>
      <c r="L6221" s="823"/>
    </row>
    <row r="6222" spans="2:12" s="801" customFormat="1">
      <c r="B6222" s="823"/>
      <c r="C6222" s="823"/>
      <c r="D6222" s="823"/>
      <c r="E6222" s="823"/>
      <c r="F6222" s="823"/>
      <c r="G6222" s="823"/>
      <c r="H6222" s="823"/>
      <c r="I6222" s="823"/>
      <c r="J6222" s="823"/>
      <c r="K6222" s="823"/>
      <c r="L6222" s="823"/>
    </row>
    <row r="6223" spans="2:12" s="801" customFormat="1">
      <c r="B6223" s="823"/>
      <c r="C6223" s="823"/>
      <c r="D6223" s="823"/>
      <c r="E6223" s="823"/>
      <c r="F6223" s="823"/>
      <c r="G6223" s="823"/>
      <c r="H6223" s="823"/>
      <c r="I6223" s="823"/>
      <c r="J6223" s="823"/>
      <c r="K6223" s="823"/>
      <c r="L6223" s="823"/>
    </row>
    <row r="6224" spans="2:12" s="801" customFormat="1">
      <c r="B6224" s="823"/>
      <c r="C6224" s="823"/>
      <c r="D6224" s="823"/>
      <c r="E6224" s="823"/>
      <c r="F6224" s="823"/>
      <c r="G6224" s="823"/>
      <c r="H6224" s="823"/>
      <c r="I6224" s="823"/>
      <c r="J6224" s="823"/>
      <c r="K6224" s="823"/>
      <c r="L6224" s="823"/>
    </row>
    <row r="6225" spans="2:12" s="801" customFormat="1">
      <c r="B6225" s="823"/>
      <c r="C6225" s="823"/>
      <c r="D6225" s="823"/>
      <c r="E6225" s="823"/>
      <c r="F6225" s="823"/>
      <c r="G6225" s="823"/>
      <c r="H6225" s="823"/>
      <c r="I6225" s="823"/>
      <c r="J6225" s="823"/>
      <c r="K6225" s="823"/>
      <c r="L6225" s="823"/>
    </row>
    <row r="6226" spans="2:12" s="801" customFormat="1">
      <c r="B6226" s="823"/>
      <c r="C6226" s="823"/>
      <c r="D6226" s="823"/>
      <c r="E6226" s="823"/>
      <c r="F6226" s="823"/>
      <c r="G6226" s="823"/>
      <c r="H6226" s="823"/>
      <c r="I6226" s="823"/>
      <c r="J6226" s="823"/>
      <c r="K6226" s="823"/>
      <c r="L6226" s="823"/>
    </row>
    <row r="6227" spans="2:12" s="801" customFormat="1">
      <c r="B6227" s="823"/>
      <c r="C6227" s="823"/>
      <c r="D6227" s="823"/>
      <c r="E6227" s="823"/>
      <c r="F6227" s="823"/>
      <c r="G6227" s="823"/>
      <c r="H6227" s="823"/>
      <c r="I6227" s="823"/>
      <c r="J6227" s="823"/>
      <c r="K6227" s="823"/>
      <c r="L6227" s="823"/>
    </row>
    <row r="6228" spans="2:12" s="801" customFormat="1">
      <c r="B6228" s="823"/>
      <c r="C6228" s="823"/>
      <c r="D6228" s="823"/>
      <c r="E6228" s="823"/>
      <c r="F6228" s="823"/>
      <c r="G6228" s="823"/>
      <c r="H6228" s="823"/>
      <c r="I6228" s="823"/>
      <c r="J6228" s="823"/>
      <c r="K6228" s="823"/>
      <c r="L6228" s="823"/>
    </row>
    <row r="6229" spans="2:12" s="801" customFormat="1">
      <c r="B6229" s="823"/>
      <c r="C6229" s="823"/>
      <c r="D6229" s="823"/>
      <c r="E6229" s="823"/>
      <c r="F6229" s="823"/>
      <c r="G6229" s="823"/>
      <c r="H6229" s="823"/>
      <c r="I6229" s="823"/>
      <c r="J6229" s="823"/>
      <c r="K6229" s="823"/>
      <c r="L6229" s="823"/>
    </row>
    <row r="6230" spans="2:12" s="801" customFormat="1">
      <c r="B6230" s="823"/>
      <c r="C6230" s="823"/>
      <c r="D6230" s="823"/>
      <c r="E6230" s="823"/>
      <c r="F6230" s="823"/>
      <c r="G6230" s="823"/>
      <c r="H6230" s="823"/>
      <c r="I6230" s="823"/>
      <c r="J6230" s="823"/>
      <c r="K6230" s="823"/>
      <c r="L6230" s="823"/>
    </row>
    <row r="6231" spans="2:12" s="801" customFormat="1">
      <c r="B6231" s="823"/>
      <c r="C6231" s="823"/>
      <c r="D6231" s="823"/>
      <c r="E6231" s="823"/>
      <c r="F6231" s="823"/>
      <c r="G6231" s="823"/>
      <c r="H6231" s="823"/>
      <c r="I6231" s="823"/>
      <c r="J6231" s="823"/>
      <c r="K6231" s="823"/>
      <c r="L6231" s="823"/>
    </row>
    <row r="6232" spans="2:12" s="801" customFormat="1">
      <c r="B6232" s="823"/>
      <c r="C6232" s="823"/>
      <c r="D6232" s="823"/>
      <c r="E6232" s="823"/>
      <c r="F6232" s="823"/>
      <c r="G6232" s="823"/>
      <c r="H6232" s="823"/>
      <c r="I6232" s="823"/>
      <c r="J6232" s="823"/>
      <c r="K6232" s="823"/>
      <c r="L6232" s="823"/>
    </row>
    <row r="6233" spans="2:12" s="801" customFormat="1">
      <c r="B6233" s="823"/>
      <c r="C6233" s="823"/>
      <c r="D6233" s="823"/>
      <c r="E6233" s="823"/>
      <c r="F6233" s="823"/>
      <c r="G6233" s="823"/>
      <c r="H6233" s="823"/>
      <c r="I6233" s="823"/>
      <c r="J6233" s="823"/>
      <c r="K6233" s="823"/>
      <c r="L6233" s="823"/>
    </row>
    <row r="6234" spans="2:12" s="801" customFormat="1">
      <c r="B6234" s="823"/>
      <c r="C6234" s="823"/>
      <c r="D6234" s="823"/>
      <c r="E6234" s="823"/>
      <c r="F6234" s="823"/>
      <c r="G6234" s="823"/>
      <c r="H6234" s="823"/>
      <c r="I6234" s="823"/>
      <c r="J6234" s="823"/>
      <c r="K6234" s="823"/>
      <c r="L6234" s="823"/>
    </row>
    <row r="6235" spans="2:12" s="801" customFormat="1">
      <c r="B6235" s="823"/>
      <c r="C6235" s="823"/>
      <c r="D6235" s="823"/>
      <c r="E6235" s="823"/>
      <c r="F6235" s="823"/>
      <c r="G6235" s="823"/>
      <c r="H6235" s="823"/>
      <c r="I6235" s="823"/>
      <c r="J6235" s="823"/>
      <c r="K6235" s="823"/>
      <c r="L6235" s="823"/>
    </row>
    <row r="6236" spans="2:12" s="801" customFormat="1">
      <c r="B6236" s="823"/>
      <c r="C6236" s="823"/>
      <c r="D6236" s="823"/>
      <c r="E6236" s="823"/>
      <c r="F6236" s="823"/>
      <c r="G6236" s="823"/>
      <c r="H6236" s="823"/>
      <c r="I6236" s="823"/>
      <c r="J6236" s="823"/>
      <c r="K6236" s="823"/>
      <c r="L6236" s="823"/>
    </row>
    <row r="6237" spans="2:12" s="801" customFormat="1">
      <c r="B6237" s="823"/>
      <c r="C6237" s="823"/>
      <c r="D6237" s="823"/>
      <c r="E6237" s="823"/>
      <c r="F6237" s="823"/>
      <c r="G6237" s="823"/>
      <c r="H6237" s="823"/>
      <c r="I6237" s="823"/>
      <c r="J6237" s="823"/>
      <c r="K6237" s="823"/>
      <c r="L6237" s="823"/>
    </row>
    <row r="6238" spans="2:12" s="801" customFormat="1">
      <c r="B6238" s="823"/>
      <c r="C6238" s="823"/>
      <c r="D6238" s="823"/>
      <c r="E6238" s="823"/>
      <c r="F6238" s="823"/>
      <c r="G6238" s="823"/>
      <c r="H6238" s="823"/>
      <c r="I6238" s="823"/>
      <c r="J6238" s="823"/>
      <c r="K6238" s="823"/>
      <c r="L6238" s="823"/>
    </row>
    <row r="6239" spans="2:12" s="801" customFormat="1">
      <c r="B6239" s="823"/>
      <c r="C6239" s="823"/>
      <c r="D6239" s="823"/>
      <c r="E6239" s="823"/>
      <c r="F6239" s="823"/>
      <c r="G6239" s="823"/>
      <c r="H6239" s="823"/>
      <c r="I6239" s="823"/>
      <c r="J6239" s="823"/>
      <c r="K6239" s="823"/>
      <c r="L6239" s="823"/>
    </row>
    <row r="6240" spans="2:12" s="801" customFormat="1">
      <c r="B6240" s="823"/>
      <c r="C6240" s="823"/>
      <c r="D6240" s="823"/>
      <c r="E6240" s="823"/>
      <c r="F6240" s="823"/>
      <c r="G6240" s="823"/>
      <c r="H6240" s="823"/>
      <c r="I6240" s="823"/>
      <c r="J6240" s="823"/>
      <c r="K6240" s="823"/>
      <c r="L6240" s="823"/>
    </row>
    <row r="6241" spans="2:12" s="801" customFormat="1">
      <c r="B6241" s="823"/>
      <c r="C6241" s="823"/>
      <c r="D6241" s="823"/>
      <c r="E6241" s="823"/>
      <c r="F6241" s="823"/>
      <c r="G6241" s="823"/>
      <c r="H6241" s="823"/>
      <c r="I6241" s="823"/>
      <c r="J6241" s="823"/>
      <c r="K6241" s="823"/>
      <c r="L6241" s="823"/>
    </row>
    <row r="6242" spans="2:12" s="801" customFormat="1">
      <c r="B6242" s="823"/>
      <c r="C6242" s="823"/>
      <c r="D6242" s="823"/>
      <c r="E6242" s="823"/>
      <c r="F6242" s="823"/>
      <c r="G6242" s="823"/>
      <c r="H6242" s="823"/>
      <c r="I6242" s="823"/>
      <c r="J6242" s="823"/>
      <c r="K6242" s="823"/>
      <c r="L6242" s="823"/>
    </row>
    <row r="6243" spans="2:12" s="801" customFormat="1">
      <c r="B6243" s="823"/>
      <c r="C6243" s="823"/>
      <c r="D6243" s="823"/>
      <c r="E6243" s="823"/>
      <c r="F6243" s="823"/>
      <c r="G6243" s="823"/>
      <c r="H6243" s="823"/>
      <c r="I6243" s="823"/>
      <c r="J6243" s="823"/>
      <c r="K6243" s="823"/>
      <c r="L6243" s="823"/>
    </row>
    <row r="6244" spans="2:12" s="801" customFormat="1">
      <c r="B6244" s="823"/>
      <c r="C6244" s="823"/>
      <c r="D6244" s="823"/>
      <c r="E6244" s="823"/>
      <c r="F6244" s="823"/>
      <c r="G6244" s="823"/>
      <c r="H6244" s="823"/>
      <c r="I6244" s="823"/>
      <c r="J6244" s="823"/>
      <c r="K6244" s="823"/>
      <c r="L6244" s="823"/>
    </row>
    <row r="6245" spans="2:12" s="801" customFormat="1">
      <c r="B6245" s="823"/>
      <c r="C6245" s="823"/>
      <c r="D6245" s="823"/>
      <c r="E6245" s="823"/>
      <c r="F6245" s="823"/>
      <c r="G6245" s="823"/>
      <c r="H6245" s="823"/>
      <c r="I6245" s="823"/>
      <c r="J6245" s="823"/>
      <c r="K6245" s="823"/>
      <c r="L6245" s="823"/>
    </row>
    <row r="6246" spans="2:12" s="801" customFormat="1">
      <c r="B6246" s="823"/>
      <c r="C6246" s="823"/>
      <c r="D6246" s="823"/>
      <c r="E6246" s="823"/>
      <c r="F6246" s="823"/>
      <c r="G6246" s="823"/>
      <c r="H6246" s="823"/>
      <c r="I6246" s="823"/>
      <c r="J6246" s="823"/>
      <c r="K6246" s="823"/>
      <c r="L6246" s="823"/>
    </row>
    <row r="6247" spans="2:12" s="801" customFormat="1">
      <c r="B6247" s="823"/>
      <c r="C6247" s="823"/>
      <c r="D6247" s="823"/>
      <c r="E6247" s="823"/>
      <c r="F6247" s="823"/>
      <c r="G6247" s="823"/>
      <c r="H6247" s="823"/>
      <c r="I6247" s="823"/>
      <c r="J6247" s="823"/>
      <c r="K6247" s="823"/>
      <c r="L6247" s="823"/>
    </row>
    <row r="6248" spans="2:12" s="801" customFormat="1">
      <c r="B6248" s="823"/>
      <c r="C6248" s="823"/>
      <c r="D6248" s="823"/>
      <c r="E6248" s="823"/>
      <c r="F6248" s="823"/>
      <c r="G6248" s="823"/>
      <c r="H6248" s="823"/>
      <c r="I6248" s="823"/>
      <c r="J6248" s="823"/>
      <c r="K6248" s="823"/>
      <c r="L6248" s="823"/>
    </row>
    <row r="6249" spans="2:12" s="801" customFormat="1">
      <c r="B6249" s="823"/>
      <c r="C6249" s="823"/>
      <c r="D6249" s="823"/>
      <c r="E6249" s="823"/>
      <c r="F6249" s="823"/>
      <c r="G6249" s="823"/>
      <c r="H6249" s="823"/>
      <c r="I6249" s="823"/>
      <c r="J6249" s="823"/>
      <c r="K6249" s="823"/>
      <c r="L6249" s="823"/>
    </row>
    <row r="6250" spans="2:12" s="801" customFormat="1">
      <c r="B6250" s="823"/>
      <c r="C6250" s="823"/>
      <c r="D6250" s="823"/>
      <c r="E6250" s="823"/>
      <c r="F6250" s="823"/>
      <c r="G6250" s="823"/>
      <c r="H6250" s="823"/>
      <c r="I6250" s="823"/>
      <c r="J6250" s="823"/>
      <c r="K6250" s="823"/>
      <c r="L6250" s="823"/>
    </row>
    <row r="6251" spans="2:12" s="801" customFormat="1">
      <c r="B6251" s="823"/>
      <c r="C6251" s="823"/>
      <c r="D6251" s="823"/>
      <c r="E6251" s="823"/>
      <c r="F6251" s="823"/>
      <c r="G6251" s="823"/>
      <c r="H6251" s="823"/>
      <c r="I6251" s="823"/>
      <c r="J6251" s="823"/>
      <c r="K6251" s="823"/>
      <c r="L6251" s="823"/>
    </row>
    <row r="6252" spans="2:12" s="801" customFormat="1">
      <c r="B6252" s="823"/>
      <c r="C6252" s="823"/>
      <c r="D6252" s="823"/>
      <c r="E6252" s="823"/>
      <c r="F6252" s="823"/>
      <c r="G6252" s="823"/>
      <c r="H6252" s="823"/>
      <c r="I6252" s="823"/>
      <c r="J6252" s="823"/>
      <c r="K6252" s="823"/>
      <c r="L6252" s="823"/>
    </row>
    <row r="6253" spans="2:12" s="801" customFormat="1">
      <c r="B6253" s="823"/>
      <c r="C6253" s="823"/>
      <c r="D6253" s="823"/>
      <c r="E6253" s="823"/>
      <c r="F6253" s="823"/>
      <c r="G6253" s="823"/>
      <c r="H6253" s="823"/>
      <c r="I6253" s="823"/>
      <c r="J6253" s="823"/>
      <c r="K6253" s="823"/>
      <c r="L6253" s="823"/>
    </row>
    <row r="6254" spans="2:12" s="801" customFormat="1">
      <c r="B6254" s="823"/>
      <c r="C6254" s="823"/>
      <c r="D6254" s="823"/>
      <c r="E6254" s="823"/>
      <c r="F6254" s="823"/>
      <c r="G6254" s="823"/>
      <c r="H6254" s="823"/>
      <c r="I6254" s="823"/>
      <c r="J6254" s="823"/>
      <c r="K6254" s="823"/>
      <c r="L6254" s="823"/>
    </row>
    <row r="6255" spans="2:12" s="801" customFormat="1">
      <c r="B6255" s="823"/>
      <c r="C6255" s="823"/>
      <c r="D6255" s="823"/>
      <c r="E6255" s="823"/>
      <c r="F6255" s="823"/>
      <c r="G6255" s="823"/>
      <c r="H6255" s="823"/>
      <c r="I6255" s="823"/>
      <c r="J6255" s="823"/>
      <c r="K6255" s="823"/>
      <c r="L6255" s="823"/>
    </row>
    <row r="6256" spans="2:12" s="801" customFormat="1">
      <c r="B6256" s="823"/>
      <c r="C6256" s="823"/>
      <c r="D6256" s="823"/>
      <c r="E6256" s="823"/>
      <c r="F6256" s="823"/>
      <c r="G6256" s="823"/>
      <c r="H6256" s="823"/>
      <c r="I6256" s="823"/>
      <c r="J6256" s="823"/>
      <c r="K6256" s="823"/>
      <c r="L6256" s="823"/>
    </row>
    <row r="6257" spans="2:12" s="801" customFormat="1">
      <c r="B6257" s="823"/>
      <c r="C6257" s="823"/>
      <c r="D6257" s="823"/>
      <c r="E6257" s="823"/>
      <c r="F6257" s="823"/>
      <c r="G6257" s="823"/>
      <c r="H6257" s="823"/>
      <c r="I6257" s="823"/>
      <c r="J6257" s="823"/>
      <c r="K6257" s="823"/>
      <c r="L6257" s="823"/>
    </row>
    <row r="6258" spans="2:12" s="801" customFormat="1">
      <c r="B6258" s="823"/>
      <c r="C6258" s="823"/>
      <c r="D6258" s="823"/>
      <c r="E6258" s="823"/>
      <c r="F6258" s="823"/>
      <c r="G6258" s="823"/>
      <c r="H6258" s="823"/>
      <c r="I6258" s="823"/>
      <c r="J6258" s="823"/>
      <c r="K6258" s="823"/>
      <c r="L6258" s="823"/>
    </row>
    <row r="6259" spans="2:12" s="801" customFormat="1">
      <c r="B6259" s="823"/>
      <c r="C6259" s="823"/>
      <c r="D6259" s="823"/>
      <c r="E6259" s="823"/>
      <c r="F6259" s="823"/>
      <c r="G6259" s="823"/>
      <c r="H6259" s="823"/>
      <c r="I6259" s="823"/>
      <c r="J6259" s="823"/>
      <c r="K6259" s="823"/>
      <c r="L6259" s="823"/>
    </row>
    <row r="6260" spans="2:12" s="801" customFormat="1">
      <c r="B6260" s="823"/>
      <c r="C6260" s="823"/>
      <c r="D6260" s="823"/>
      <c r="E6260" s="823"/>
      <c r="F6260" s="823"/>
      <c r="G6260" s="823"/>
      <c r="H6260" s="823"/>
      <c r="I6260" s="823"/>
      <c r="J6260" s="823"/>
      <c r="K6260" s="823"/>
      <c r="L6260" s="823"/>
    </row>
    <row r="6261" spans="2:12" s="801" customFormat="1">
      <c r="B6261" s="823"/>
      <c r="C6261" s="823"/>
      <c r="D6261" s="823"/>
      <c r="E6261" s="823"/>
      <c r="F6261" s="823"/>
      <c r="G6261" s="823"/>
      <c r="H6261" s="823"/>
      <c r="I6261" s="823"/>
      <c r="J6261" s="823"/>
      <c r="K6261" s="823"/>
      <c r="L6261" s="823"/>
    </row>
    <row r="6262" spans="2:12" s="801" customFormat="1">
      <c r="B6262" s="823"/>
      <c r="C6262" s="823"/>
      <c r="D6262" s="823"/>
      <c r="E6262" s="823"/>
      <c r="F6262" s="823"/>
      <c r="G6262" s="823"/>
      <c r="H6262" s="823"/>
      <c r="I6262" s="823"/>
      <c r="J6262" s="823"/>
      <c r="K6262" s="823"/>
      <c r="L6262" s="823"/>
    </row>
    <row r="6263" spans="2:12" s="801" customFormat="1">
      <c r="B6263" s="823"/>
      <c r="C6263" s="823"/>
      <c r="D6263" s="823"/>
      <c r="E6263" s="823"/>
      <c r="F6263" s="823"/>
      <c r="G6263" s="823"/>
      <c r="H6263" s="823"/>
      <c r="I6263" s="823"/>
      <c r="J6263" s="823"/>
      <c r="K6263" s="823"/>
      <c r="L6263" s="823"/>
    </row>
    <row r="6264" spans="2:12" s="801" customFormat="1">
      <c r="B6264" s="823"/>
      <c r="C6264" s="823"/>
      <c r="D6264" s="823"/>
      <c r="E6264" s="823"/>
      <c r="F6264" s="823"/>
      <c r="G6264" s="823"/>
      <c r="H6264" s="823"/>
      <c r="I6264" s="823"/>
      <c r="J6264" s="823"/>
      <c r="K6264" s="823"/>
      <c r="L6264" s="823"/>
    </row>
    <row r="6265" spans="2:12" s="801" customFormat="1">
      <c r="B6265" s="823"/>
      <c r="C6265" s="823"/>
      <c r="D6265" s="823"/>
      <c r="E6265" s="823"/>
      <c r="F6265" s="823"/>
      <c r="G6265" s="823"/>
      <c r="H6265" s="823"/>
      <c r="I6265" s="823"/>
      <c r="J6265" s="823"/>
      <c r="K6265" s="823"/>
      <c r="L6265" s="823"/>
    </row>
    <row r="6266" spans="2:12" s="801" customFormat="1">
      <c r="B6266" s="823"/>
      <c r="C6266" s="823"/>
      <c r="D6266" s="823"/>
      <c r="E6266" s="823"/>
      <c r="F6266" s="823"/>
      <c r="G6266" s="823"/>
      <c r="H6266" s="823"/>
      <c r="I6266" s="823"/>
      <c r="J6266" s="823"/>
      <c r="K6266" s="823"/>
      <c r="L6266" s="823"/>
    </row>
    <row r="6267" spans="2:12" s="801" customFormat="1">
      <c r="B6267" s="823"/>
      <c r="C6267" s="823"/>
      <c r="D6267" s="823"/>
      <c r="E6267" s="823"/>
      <c r="F6267" s="823"/>
      <c r="G6267" s="823"/>
      <c r="H6267" s="823"/>
      <c r="I6267" s="823"/>
      <c r="J6267" s="823"/>
      <c r="K6267" s="823"/>
      <c r="L6267" s="823"/>
    </row>
    <row r="6268" spans="2:12" s="801" customFormat="1">
      <c r="B6268" s="823"/>
      <c r="C6268" s="823"/>
      <c r="D6268" s="823"/>
      <c r="E6268" s="823"/>
      <c r="F6268" s="823"/>
      <c r="G6268" s="823"/>
      <c r="H6268" s="823"/>
      <c r="I6268" s="823"/>
      <c r="J6268" s="823"/>
      <c r="K6268" s="823"/>
      <c r="L6268" s="823"/>
    </row>
    <row r="6269" spans="2:12" s="801" customFormat="1">
      <c r="B6269" s="823"/>
      <c r="C6269" s="823"/>
      <c r="D6269" s="823"/>
      <c r="E6269" s="823"/>
      <c r="F6269" s="823"/>
      <c r="G6269" s="823"/>
      <c r="H6269" s="823"/>
      <c r="I6269" s="823"/>
      <c r="J6269" s="823"/>
      <c r="K6269" s="823"/>
      <c r="L6269" s="823"/>
    </row>
    <row r="6270" spans="2:12" s="801" customFormat="1">
      <c r="B6270" s="823"/>
      <c r="C6270" s="823"/>
      <c r="D6270" s="823"/>
      <c r="E6270" s="823"/>
      <c r="F6270" s="823"/>
      <c r="G6270" s="823"/>
      <c r="H6270" s="823"/>
      <c r="I6270" s="823"/>
      <c r="J6270" s="823"/>
      <c r="K6270" s="823"/>
      <c r="L6270" s="823"/>
    </row>
    <row r="6271" spans="2:12" s="801" customFormat="1">
      <c r="B6271" s="823"/>
      <c r="C6271" s="823"/>
      <c r="D6271" s="823"/>
      <c r="E6271" s="823"/>
      <c r="F6271" s="823"/>
      <c r="G6271" s="823"/>
      <c r="H6271" s="823"/>
      <c r="I6271" s="823"/>
      <c r="J6271" s="823"/>
      <c r="K6271" s="823"/>
      <c r="L6271" s="823"/>
    </row>
    <row r="6272" spans="2:12" s="801" customFormat="1">
      <c r="B6272" s="823"/>
      <c r="C6272" s="823"/>
      <c r="D6272" s="823"/>
      <c r="E6272" s="823"/>
      <c r="F6272" s="823"/>
      <c r="G6272" s="823"/>
      <c r="H6272" s="823"/>
      <c r="I6272" s="823"/>
      <c r="J6272" s="823"/>
      <c r="K6272" s="823"/>
      <c r="L6272" s="823"/>
    </row>
    <row r="6273" spans="2:12" s="801" customFormat="1">
      <c r="B6273" s="823"/>
      <c r="C6273" s="823"/>
      <c r="D6273" s="823"/>
      <c r="E6273" s="823"/>
      <c r="F6273" s="823"/>
      <c r="G6273" s="823"/>
      <c r="H6273" s="823"/>
      <c r="I6273" s="823"/>
      <c r="J6273" s="823"/>
      <c r="K6273" s="823"/>
      <c r="L6273" s="823"/>
    </row>
    <row r="6274" spans="2:12" s="801" customFormat="1">
      <c r="B6274" s="823"/>
      <c r="C6274" s="823"/>
      <c r="D6274" s="823"/>
      <c r="E6274" s="823"/>
      <c r="F6274" s="823"/>
      <c r="G6274" s="823"/>
      <c r="H6274" s="823"/>
      <c r="I6274" s="823"/>
      <c r="J6274" s="823"/>
      <c r="K6274" s="823"/>
      <c r="L6274" s="823"/>
    </row>
    <row r="6275" spans="2:12" s="801" customFormat="1">
      <c r="B6275" s="823"/>
      <c r="C6275" s="823"/>
      <c r="D6275" s="823"/>
      <c r="E6275" s="823"/>
      <c r="F6275" s="823"/>
      <c r="G6275" s="823"/>
      <c r="H6275" s="823"/>
      <c r="I6275" s="823"/>
      <c r="J6275" s="823"/>
      <c r="K6275" s="823"/>
      <c r="L6275" s="823"/>
    </row>
    <row r="6276" spans="2:12" s="801" customFormat="1">
      <c r="B6276" s="823"/>
      <c r="C6276" s="823"/>
      <c r="D6276" s="823"/>
      <c r="E6276" s="823"/>
      <c r="F6276" s="823"/>
      <c r="G6276" s="823"/>
      <c r="H6276" s="823"/>
      <c r="I6276" s="823"/>
      <c r="J6276" s="823"/>
      <c r="K6276" s="823"/>
      <c r="L6276" s="823"/>
    </row>
    <row r="6277" spans="2:12" s="801" customFormat="1">
      <c r="B6277" s="823"/>
      <c r="C6277" s="823"/>
      <c r="D6277" s="823"/>
      <c r="E6277" s="823"/>
      <c r="F6277" s="823"/>
      <c r="G6277" s="823"/>
      <c r="H6277" s="823"/>
      <c r="I6277" s="823"/>
      <c r="J6277" s="823"/>
      <c r="K6277" s="823"/>
      <c r="L6277" s="823"/>
    </row>
    <row r="6278" spans="2:12" s="801" customFormat="1">
      <c r="B6278" s="823"/>
      <c r="C6278" s="823"/>
      <c r="D6278" s="823"/>
      <c r="E6278" s="823"/>
      <c r="F6278" s="823"/>
      <c r="G6278" s="823"/>
      <c r="H6278" s="823"/>
      <c r="I6278" s="823"/>
      <c r="J6278" s="823"/>
      <c r="K6278" s="823"/>
      <c r="L6278" s="823"/>
    </row>
    <row r="6279" spans="2:12" s="801" customFormat="1">
      <c r="B6279" s="823"/>
      <c r="C6279" s="823"/>
      <c r="D6279" s="823"/>
      <c r="E6279" s="823"/>
      <c r="F6279" s="823"/>
      <c r="G6279" s="823"/>
      <c r="H6279" s="823"/>
      <c r="I6279" s="823"/>
      <c r="J6279" s="823"/>
      <c r="K6279" s="823"/>
      <c r="L6279" s="823"/>
    </row>
    <row r="6280" spans="2:12" s="801" customFormat="1">
      <c r="B6280" s="823"/>
      <c r="C6280" s="823"/>
      <c r="D6280" s="823"/>
      <c r="E6280" s="823"/>
      <c r="F6280" s="823"/>
      <c r="G6280" s="823"/>
      <c r="H6280" s="823"/>
      <c r="I6280" s="823"/>
      <c r="J6280" s="823"/>
      <c r="K6280" s="823"/>
      <c r="L6280" s="823"/>
    </row>
    <row r="6281" spans="2:12" s="801" customFormat="1">
      <c r="B6281" s="823"/>
      <c r="C6281" s="823"/>
      <c r="D6281" s="823"/>
      <c r="E6281" s="823"/>
      <c r="F6281" s="823"/>
      <c r="G6281" s="823"/>
      <c r="H6281" s="823"/>
      <c r="I6281" s="823"/>
      <c r="J6281" s="823"/>
      <c r="K6281" s="823"/>
      <c r="L6281" s="823"/>
    </row>
    <row r="6282" spans="2:12" s="801" customFormat="1">
      <c r="B6282" s="823"/>
      <c r="C6282" s="823"/>
      <c r="D6282" s="823"/>
      <c r="E6282" s="823"/>
      <c r="F6282" s="823"/>
      <c r="G6282" s="823"/>
      <c r="H6282" s="823"/>
      <c r="I6282" s="823"/>
      <c r="J6282" s="823"/>
      <c r="K6282" s="823"/>
      <c r="L6282" s="823"/>
    </row>
    <row r="6283" spans="2:12" s="801" customFormat="1">
      <c r="B6283" s="823"/>
      <c r="C6283" s="823"/>
      <c r="D6283" s="823"/>
      <c r="E6283" s="823"/>
      <c r="F6283" s="823"/>
      <c r="G6283" s="823"/>
      <c r="H6283" s="823"/>
      <c r="I6283" s="823"/>
      <c r="J6283" s="823"/>
      <c r="K6283" s="823"/>
      <c r="L6283" s="823"/>
    </row>
    <row r="6284" spans="2:12" s="801" customFormat="1">
      <c r="B6284" s="823"/>
      <c r="C6284" s="823"/>
      <c r="D6284" s="823"/>
      <c r="E6284" s="823"/>
      <c r="F6284" s="823"/>
      <c r="G6284" s="823"/>
      <c r="H6284" s="823"/>
      <c r="I6284" s="823"/>
      <c r="J6284" s="823"/>
      <c r="K6284" s="823"/>
      <c r="L6284" s="823"/>
    </row>
    <row r="6285" spans="2:12" s="801" customFormat="1">
      <c r="B6285" s="823"/>
      <c r="C6285" s="823"/>
      <c r="D6285" s="823"/>
      <c r="E6285" s="823"/>
      <c r="F6285" s="823"/>
      <c r="G6285" s="823"/>
      <c r="H6285" s="823"/>
      <c r="I6285" s="823"/>
      <c r="J6285" s="823"/>
      <c r="K6285" s="823"/>
      <c r="L6285" s="823"/>
    </row>
    <row r="6286" spans="2:12" s="801" customFormat="1">
      <c r="B6286" s="823"/>
      <c r="C6286" s="823"/>
      <c r="D6286" s="823"/>
      <c r="E6286" s="823"/>
      <c r="F6286" s="823"/>
      <c r="G6286" s="823"/>
      <c r="H6286" s="823"/>
      <c r="I6286" s="823"/>
      <c r="J6286" s="823"/>
      <c r="K6286" s="823"/>
      <c r="L6286" s="823"/>
    </row>
    <row r="6287" spans="2:12" s="801" customFormat="1">
      <c r="B6287" s="823"/>
      <c r="C6287" s="823"/>
      <c r="D6287" s="823"/>
      <c r="E6287" s="823"/>
      <c r="F6287" s="823"/>
      <c r="G6287" s="823"/>
      <c r="H6287" s="823"/>
      <c r="I6287" s="823"/>
      <c r="J6287" s="823"/>
      <c r="K6287" s="823"/>
      <c r="L6287" s="823"/>
    </row>
    <row r="6288" spans="2:12" s="801" customFormat="1">
      <c r="B6288" s="823"/>
      <c r="C6288" s="823"/>
      <c r="D6288" s="823"/>
      <c r="E6288" s="823"/>
      <c r="F6288" s="823"/>
      <c r="G6288" s="823"/>
      <c r="H6288" s="823"/>
      <c r="I6288" s="823"/>
      <c r="J6288" s="823"/>
      <c r="K6288" s="823"/>
      <c r="L6288" s="823"/>
    </row>
    <row r="6289" spans="2:12" s="801" customFormat="1">
      <c r="B6289" s="823"/>
      <c r="C6289" s="823"/>
      <c r="D6289" s="823"/>
      <c r="E6289" s="823"/>
      <c r="F6289" s="823"/>
      <c r="G6289" s="823"/>
      <c r="H6289" s="823"/>
      <c r="I6289" s="823"/>
      <c r="J6289" s="823"/>
      <c r="K6289" s="823"/>
      <c r="L6289" s="823"/>
    </row>
    <row r="6290" spans="2:12" s="801" customFormat="1">
      <c r="B6290" s="823"/>
      <c r="C6290" s="823"/>
      <c r="D6290" s="823"/>
      <c r="E6290" s="823"/>
      <c r="F6290" s="823"/>
      <c r="G6290" s="823"/>
      <c r="H6290" s="823"/>
      <c r="I6290" s="823"/>
      <c r="J6290" s="823"/>
      <c r="K6290" s="823"/>
      <c r="L6290" s="823"/>
    </row>
    <row r="6291" spans="2:12" s="801" customFormat="1">
      <c r="B6291" s="823"/>
      <c r="C6291" s="823"/>
      <c r="D6291" s="823"/>
      <c r="E6291" s="823"/>
      <c r="F6291" s="823"/>
      <c r="G6291" s="823"/>
      <c r="H6291" s="823"/>
      <c r="I6291" s="823"/>
      <c r="J6291" s="823"/>
      <c r="K6291" s="823"/>
      <c r="L6291" s="823"/>
    </row>
    <row r="6292" spans="2:12" s="801" customFormat="1">
      <c r="B6292" s="823"/>
      <c r="C6292" s="823"/>
      <c r="D6292" s="823"/>
      <c r="E6292" s="823"/>
      <c r="F6292" s="823"/>
      <c r="G6292" s="823"/>
      <c r="H6292" s="823"/>
      <c r="I6292" s="823"/>
      <c r="J6292" s="823"/>
      <c r="K6292" s="823"/>
      <c r="L6292" s="823"/>
    </row>
    <row r="6293" spans="2:12" s="801" customFormat="1">
      <c r="B6293" s="823"/>
      <c r="C6293" s="823"/>
      <c r="D6293" s="823"/>
      <c r="E6293" s="823"/>
      <c r="F6293" s="823"/>
      <c r="G6293" s="823"/>
      <c r="H6293" s="823"/>
      <c r="I6293" s="823"/>
      <c r="J6293" s="823"/>
      <c r="K6293" s="823"/>
      <c r="L6293" s="823"/>
    </row>
    <row r="6294" spans="2:12" s="801" customFormat="1">
      <c r="B6294" s="823"/>
      <c r="C6294" s="823"/>
      <c r="D6294" s="823"/>
      <c r="E6294" s="823"/>
      <c r="F6294" s="823"/>
      <c r="G6294" s="823"/>
      <c r="H6294" s="823"/>
      <c r="I6294" s="823"/>
      <c r="J6294" s="823"/>
      <c r="K6294" s="823"/>
      <c r="L6294" s="823"/>
    </row>
    <row r="6295" spans="2:12" s="801" customFormat="1">
      <c r="B6295" s="823"/>
      <c r="C6295" s="823"/>
      <c r="D6295" s="823"/>
      <c r="E6295" s="823"/>
      <c r="F6295" s="823"/>
      <c r="G6295" s="823"/>
      <c r="H6295" s="823"/>
      <c r="I6295" s="823"/>
      <c r="J6295" s="823"/>
      <c r="K6295" s="823"/>
      <c r="L6295" s="823"/>
    </row>
    <row r="6296" spans="2:12" s="801" customFormat="1">
      <c r="B6296" s="823"/>
      <c r="C6296" s="823"/>
      <c r="D6296" s="823"/>
      <c r="E6296" s="823"/>
      <c r="F6296" s="823"/>
      <c r="G6296" s="823"/>
      <c r="H6296" s="823"/>
      <c r="I6296" s="823"/>
      <c r="J6296" s="823"/>
      <c r="K6296" s="823"/>
      <c r="L6296" s="823"/>
    </row>
    <row r="6297" spans="2:12" s="801" customFormat="1">
      <c r="B6297" s="823"/>
      <c r="C6297" s="823"/>
      <c r="D6297" s="823"/>
      <c r="E6297" s="823"/>
      <c r="F6297" s="823"/>
      <c r="G6297" s="823"/>
      <c r="H6297" s="823"/>
      <c r="I6297" s="823"/>
      <c r="J6297" s="823"/>
      <c r="K6297" s="823"/>
      <c r="L6297" s="823"/>
    </row>
    <row r="6298" spans="2:12" s="801" customFormat="1">
      <c r="B6298" s="823"/>
      <c r="C6298" s="823"/>
      <c r="D6298" s="823"/>
      <c r="E6298" s="823"/>
      <c r="F6298" s="823"/>
      <c r="G6298" s="823"/>
      <c r="H6298" s="823"/>
      <c r="I6298" s="823"/>
      <c r="J6298" s="823"/>
      <c r="K6298" s="823"/>
      <c r="L6298" s="823"/>
    </row>
    <row r="6299" spans="2:12" s="801" customFormat="1">
      <c r="B6299" s="823"/>
      <c r="C6299" s="823"/>
      <c r="D6299" s="823"/>
      <c r="E6299" s="823"/>
      <c r="F6299" s="823"/>
      <c r="G6299" s="823"/>
      <c r="H6299" s="823"/>
      <c r="I6299" s="823"/>
      <c r="J6299" s="823"/>
      <c r="K6299" s="823"/>
      <c r="L6299" s="823"/>
    </row>
    <row r="6300" spans="2:12" s="801" customFormat="1">
      <c r="B6300" s="823"/>
      <c r="C6300" s="823"/>
      <c r="D6300" s="823"/>
      <c r="E6300" s="823"/>
      <c r="F6300" s="823"/>
      <c r="G6300" s="823"/>
      <c r="H6300" s="823"/>
      <c r="I6300" s="823"/>
      <c r="J6300" s="823"/>
      <c r="K6300" s="823"/>
      <c r="L6300" s="823"/>
    </row>
    <row r="6301" spans="2:12" s="801" customFormat="1">
      <c r="B6301" s="823"/>
      <c r="C6301" s="823"/>
      <c r="D6301" s="823"/>
      <c r="E6301" s="823"/>
      <c r="F6301" s="823"/>
      <c r="G6301" s="823"/>
      <c r="H6301" s="823"/>
      <c r="I6301" s="823"/>
      <c r="J6301" s="823"/>
      <c r="K6301" s="823"/>
      <c r="L6301" s="823"/>
    </row>
    <row r="6302" spans="2:12" s="801" customFormat="1">
      <c r="B6302" s="823"/>
      <c r="C6302" s="823"/>
      <c r="D6302" s="823"/>
      <c r="E6302" s="823"/>
      <c r="F6302" s="823"/>
      <c r="G6302" s="823"/>
      <c r="H6302" s="823"/>
      <c r="I6302" s="823"/>
      <c r="J6302" s="823"/>
      <c r="K6302" s="823"/>
      <c r="L6302" s="823"/>
    </row>
    <row r="6303" spans="2:12" s="801" customFormat="1">
      <c r="B6303" s="823"/>
      <c r="C6303" s="823"/>
      <c r="D6303" s="823"/>
      <c r="E6303" s="823"/>
      <c r="F6303" s="823"/>
      <c r="G6303" s="823"/>
      <c r="H6303" s="823"/>
      <c r="I6303" s="823"/>
      <c r="J6303" s="823"/>
      <c r="K6303" s="823"/>
      <c r="L6303" s="823"/>
    </row>
    <row r="6304" spans="2:12" s="801" customFormat="1">
      <c r="B6304" s="823"/>
      <c r="C6304" s="823"/>
      <c r="D6304" s="823"/>
      <c r="E6304" s="823"/>
      <c r="F6304" s="823"/>
      <c r="G6304" s="823"/>
      <c r="H6304" s="823"/>
      <c r="I6304" s="823"/>
      <c r="J6304" s="823"/>
      <c r="K6304" s="823"/>
      <c r="L6304" s="823"/>
    </row>
    <row r="6305" spans="2:12" s="801" customFormat="1">
      <c r="B6305" s="823"/>
      <c r="C6305" s="823"/>
      <c r="D6305" s="823"/>
      <c r="E6305" s="823"/>
      <c r="F6305" s="823"/>
      <c r="G6305" s="823"/>
      <c r="H6305" s="823"/>
      <c r="I6305" s="823"/>
      <c r="J6305" s="823"/>
      <c r="K6305" s="823"/>
      <c r="L6305" s="823"/>
    </row>
    <row r="6306" spans="2:12" s="801" customFormat="1">
      <c r="B6306" s="823"/>
      <c r="C6306" s="823"/>
      <c r="D6306" s="823"/>
      <c r="E6306" s="823"/>
      <c r="F6306" s="823"/>
      <c r="G6306" s="823"/>
      <c r="H6306" s="823"/>
      <c r="I6306" s="823"/>
      <c r="J6306" s="823"/>
      <c r="K6306" s="823"/>
      <c r="L6306" s="823"/>
    </row>
    <row r="6307" spans="2:12" s="801" customFormat="1">
      <c r="B6307" s="823"/>
      <c r="C6307" s="823"/>
      <c r="D6307" s="823"/>
      <c r="E6307" s="823"/>
      <c r="F6307" s="823"/>
      <c r="G6307" s="823"/>
      <c r="H6307" s="823"/>
      <c r="I6307" s="823"/>
      <c r="J6307" s="823"/>
      <c r="K6307" s="823"/>
      <c r="L6307" s="823"/>
    </row>
    <row r="6308" spans="2:12" s="801" customFormat="1">
      <c r="B6308" s="823"/>
      <c r="C6308" s="823"/>
      <c r="D6308" s="823"/>
      <c r="E6308" s="823"/>
      <c r="F6308" s="823"/>
      <c r="G6308" s="823"/>
      <c r="H6308" s="823"/>
      <c r="I6308" s="823"/>
      <c r="J6308" s="823"/>
      <c r="K6308" s="823"/>
      <c r="L6308" s="823"/>
    </row>
    <row r="6309" spans="2:12" s="801" customFormat="1">
      <c r="B6309" s="823"/>
      <c r="C6309" s="823"/>
      <c r="D6309" s="823"/>
      <c r="E6309" s="823"/>
      <c r="F6309" s="823"/>
      <c r="G6309" s="823"/>
      <c r="H6309" s="823"/>
      <c r="I6309" s="823"/>
      <c r="J6309" s="823"/>
      <c r="K6309" s="823"/>
      <c r="L6309" s="823"/>
    </row>
    <row r="6310" spans="2:12" s="801" customFormat="1">
      <c r="B6310" s="823"/>
      <c r="C6310" s="823"/>
      <c r="D6310" s="823"/>
      <c r="E6310" s="823"/>
      <c r="F6310" s="823"/>
      <c r="G6310" s="823"/>
      <c r="H6310" s="823"/>
      <c r="I6310" s="823"/>
      <c r="J6310" s="823"/>
      <c r="K6310" s="823"/>
      <c r="L6310" s="823"/>
    </row>
    <row r="6311" spans="2:12" s="801" customFormat="1">
      <c r="B6311" s="823"/>
      <c r="C6311" s="823"/>
      <c r="D6311" s="823"/>
      <c r="E6311" s="823"/>
      <c r="F6311" s="823"/>
      <c r="G6311" s="823"/>
      <c r="H6311" s="823"/>
      <c r="I6311" s="823"/>
      <c r="J6311" s="823"/>
      <c r="K6311" s="823"/>
      <c r="L6311" s="823"/>
    </row>
    <row r="6312" spans="2:12" s="801" customFormat="1">
      <c r="B6312" s="823"/>
      <c r="C6312" s="823"/>
      <c r="D6312" s="823"/>
      <c r="E6312" s="823"/>
      <c r="F6312" s="823"/>
      <c r="G6312" s="823"/>
      <c r="H6312" s="823"/>
      <c r="I6312" s="823"/>
      <c r="J6312" s="823"/>
      <c r="K6312" s="823"/>
      <c r="L6312" s="823"/>
    </row>
    <row r="6313" spans="2:12" s="801" customFormat="1">
      <c r="B6313" s="823"/>
      <c r="C6313" s="823"/>
      <c r="D6313" s="823"/>
      <c r="E6313" s="823"/>
      <c r="F6313" s="823"/>
      <c r="G6313" s="823"/>
      <c r="H6313" s="823"/>
      <c r="I6313" s="823"/>
      <c r="J6313" s="823"/>
      <c r="K6313" s="823"/>
      <c r="L6313" s="823"/>
    </row>
    <row r="6314" spans="2:12" s="801" customFormat="1">
      <c r="B6314" s="823"/>
      <c r="C6314" s="823"/>
      <c r="D6314" s="823"/>
      <c r="E6314" s="823"/>
      <c r="F6314" s="823"/>
      <c r="G6314" s="823"/>
      <c r="H6314" s="823"/>
      <c r="I6314" s="823"/>
      <c r="J6314" s="823"/>
      <c r="K6314" s="823"/>
      <c r="L6314" s="823"/>
    </row>
    <row r="6315" spans="2:12" s="801" customFormat="1">
      <c r="B6315" s="823"/>
      <c r="C6315" s="823"/>
      <c r="D6315" s="823"/>
      <c r="E6315" s="823"/>
      <c r="F6315" s="823"/>
      <c r="G6315" s="823"/>
      <c r="H6315" s="823"/>
      <c r="I6315" s="823"/>
      <c r="J6315" s="823"/>
      <c r="K6315" s="823"/>
      <c r="L6315" s="823"/>
    </row>
    <row r="6316" spans="2:12" s="801" customFormat="1">
      <c r="B6316" s="823"/>
      <c r="C6316" s="823"/>
      <c r="D6316" s="823"/>
      <c r="E6316" s="823"/>
      <c r="F6316" s="823"/>
      <c r="G6316" s="823"/>
      <c r="H6316" s="823"/>
      <c r="I6316" s="823"/>
      <c r="J6316" s="823"/>
      <c r="K6316" s="823"/>
      <c r="L6316" s="823"/>
    </row>
    <row r="6317" spans="2:12" s="801" customFormat="1">
      <c r="B6317" s="823"/>
      <c r="C6317" s="823"/>
      <c r="D6317" s="823"/>
      <c r="E6317" s="823"/>
      <c r="F6317" s="823"/>
      <c r="G6317" s="823"/>
      <c r="H6317" s="823"/>
      <c r="I6317" s="823"/>
      <c r="J6317" s="823"/>
      <c r="K6317" s="823"/>
      <c r="L6317" s="823"/>
    </row>
    <row r="6318" spans="2:12" s="801" customFormat="1">
      <c r="B6318" s="823"/>
      <c r="C6318" s="823"/>
      <c r="D6318" s="823"/>
      <c r="E6318" s="823"/>
      <c r="F6318" s="823"/>
      <c r="G6318" s="823"/>
      <c r="H6318" s="823"/>
      <c r="I6318" s="823"/>
      <c r="J6318" s="823"/>
      <c r="K6318" s="823"/>
      <c r="L6318" s="823"/>
    </row>
    <row r="6319" spans="2:12" s="801" customFormat="1">
      <c r="B6319" s="823"/>
      <c r="C6319" s="823"/>
      <c r="D6319" s="823"/>
      <c r="E6319" s="823"/>
      <c r="F6319" s="823"/>
      <c r="G6319" s="823"/>
      <c r="H6319" s="823"/>
      <c r="I6319" s="823"/>
      <c r="J6319" s="823"/>
      <c r="K6319" s="823"/>
      <c r="L6319" s="823"/>
    </row>
    <row r="6320" spans="2:12" s="801" customFormat="1">
      <c r="B6320" s="823"/>
      <c r="C6320" s="823"/>
      <c r="D6320" s="823"/>
      <c r="E6320" s="823"/>
      <c r="F6320" s="823"/>
      <c r="G6320" s="823"/>
      <c r="H6320" s="823"/>
      <c r="I6320" s="823"/>
      <c r="J6320" s="823"/>
      <c r="K6320" s="823"/>
      <c r="L6320" s="823"/>
    </row>
    <row r="6321" spans="2:12" s="801" customFormat="1">
      <c r="B6321" s="823"/>
      <c r="C6321" s="823"/>
      <c r="D6321" s="823"/>
      <c r="E6321" s="823"/>
      <c r="F6321" s="823"/>
      <c r="G6321" s="823"/>
      <c r="H6321" s="823"/>
      <c r="I6321" s="823"/>
      <c r="J6321" s="823"/>
      <c r="K6321" s="823"/>
      <c r="L6321" s="823"/>
    </row>
    <row r="6322" spans="2:12" s="801" customFormat="1">
      <c r="B6322" s="823"/>
      <c r="C6322" s="823"/>
      <c r="D6322" s="823"/>
      <c r="E6322" s="823"/>
      <c r="F6322" s="823"/>
      <c r="G6322" s="823"/>
      <c r="H6322" s="823"/>
      <c r="I6322" s="823"/>
      <c r="J6322" s="823"/>
      <c r="K6322" s="823"/>
      <c r="L6322" s="823"/>
    </row>
    <row r="6323" spans="2:12" s="801" customFormat="1">
      <c r="B6323" s="823"/>
      <c r="C6323" s="823"/>
      <c r="D6323" s="823"/>
      <c r="E6323" s="823"/>
      <c r="F6323" s="823"/>
      <c r="G6323" s="823"/>
      <c r="H6323" s="823"/>
      <c r="I6323" s="823"/>
      <c r="J6323" s="823"/>
      <c r="K6323" s="823"/>
      <c r="L6323" s="823"/>
    </row>
    <row r="6324" spans="2:12" s="801" customFormat="1">
      <c r="B6324" s="823"/>
      <c r="C6324" s="823"/>
      <c r="D6324" s="823"/>
      <c r="E6324" s="823"/>
      <c r="F6324" s="823"/>
      <c r="G6324" s="823"/>
      <c r="H6324" s="823"/>
      <c r="I6324" s="823"/>
      <c r="J6324" s="823"/>
      <c r="K6324" s="823"/>
      <c r="L6324" s="823"/>
    </row>
    <row r="6325" spans="2:12" s="801" customFormat="1">
      <c r="B6325" s="823"/>
      <c r="C6325" s="823"/>
      <c r="D6325" s="823"/>
      <c r="E6325" s="823"/>
      <c r="F6325" s="823"/>
      <c r="G6325" s="823"/>
      <c r="H6325" s="823"/>
      <c r="I6325" s="823"/>
      <c r="J6325" s="823"/>
      <c r="K6325" s="823"/>
      <c r="L6325" s="823"/>
    </row>
    <row r="6326" spans="2:12" s="801" customFormat="1">
      <c r="B6326" s="823"/>
      <c r="C6326" s="823"/>
      <c r="D6326" s="823"/>
      <c r="E6326" s="823"/>
      <c r="F6326" s="823"/>
      <c r="G6326" s="823"/>
      <c r="H6326" s="823"/>
      <c r="I6326" s="823"/>
      <c r="J6326" s="823"/>
      <c r="K6326" s="823"/>
      <c r="L6326" s="823"/>
    </row>
    <row r="6327" spans="2:12" s="801" customFormat="1">
      <c r="B6327" s="823"/>
      <c r="C6327" s="823"/>
      <c r="D6327" s="823"/>
      <c r="E6327" s="823"/>
      <c r="F6327" s="823"/>
      <c r="G6327" s="823"/>
      <c r="H6327" s="823"/>
      <c r="I6327" s="823"/>
      <c r="J6327" s="823"/>
      <c r="K6327" s="823"/>
      <c r="L6327" s="823"/>
    </row>
    <row r="6328" spans="2:12" s="801" customFormat="1">
      <c r="B6328" s="823"/>
      <c r="C6328" s="823"/>
      <c r="D6328" s="823"/>
      <c r="E6328" s="823"/>
      <c r="F6328" s="823"/>
      <c r="G6328" s="823"/>
      <c r="H6328" s="823"/>
      <c r="I6328" s="823"/>
      <c r="J6328" s="823"/>
      <c r="K6328" s="823"/>
      <c r="L6328" s="823"/>
    </row>
    <row r="6329" spans="2:12" s="801" customFormat="1">
      <c r="B6329" s="823"/>
      <c r="C6329" s="823"/>
      <c r="D6329" s="823"/>
      <c r="E6329" s="823"/>
      <c r="F6329" s="823"/>
      <c r="G6329" s="823"/>
      <c r="H6329" s="823"/>
      <c r="I6329" s="823"/>
      <c r="J6329" s="823"/>
      <c r="K6329" s="823"/>
      <c r="L6329" s="823"/>
    </row>
    <row r="6330" spans="2:12" s="801" customFormat="1">
      <c r="B6330" s="823"/>
      <c r="C6330" s="823"/>
      <c r="D6330" s="823"/>
      <c r="E6330" s="823"/>
      <c r="F6330" s="823"/>
      <c r="G6330" s="823"/>
      <c r="H6330" s="823"/>
      <c r="I6330" s="823"/>
      <c r="J6330" s="823"/>
      <c r="K6330" s="823"/>
      <c r="L6330" s="823"/>
    </row>
    <row r="6331" spans="2:12" s="801" customFormat="1">
      <c r="B6331" s="823"/>
      <c r="C6331" s="823"/>
      <c r="D6331" s="823"/>
      <c r="E6331" s="823"/>
      <c r="F6331" s="823"/>
      <c r="G6331" s="823"/>
      <c r="H6331" s="823"/>
      <c r="I6331" s="823"/>
      <c r="J6331" s="823"/>
      <c r="K6331" s="823"/>
      <c r="L6331" s="823"/>
    </row>
    <row r="6332" spans="2:12" s="801" customFormat="1">
      <c r="B6332" s="823"/>
      <c r="C6332" s="823"/>
      <c r="D6332" s="823"/>
      <c r="E6332" s="823"/>
      <c r="F6332" s="823"/>
      <c r="G6332" s="823"/>
      <c r="H6332" s="823"/>
      <c r="I6332" s="823"/>
      <c r="J6332" s="823"/>
      <c r="K6332" s="823"/>
      <c r="L6332" s="823"/>
    </row>
    <row r="6333" spans="2:12" s="801" customFormat="1">
      <c r="B6333" s="823"/>
      <c r="C6333" s="823"/>
      <c r="D6333" s="823"/>
      <c r="E6333" s="823"/>
      <c r="F6333" s="823"/>
      <c r="G6333" s="823"/>
      <c r="H6333" s="823"/>
      <c r="I6333" s="823"/>
      <c r="J6333" s="823"/>
      <c r="K6333" s="823"/>
      <c r="L6333" s="823"/>
    </row>
    <row r="6334" spans="2:12" s="801" customFormat="1">
      <c r="B6334" s="823"/>
      <c r="C6334" s="823"/>
      <c r="D6334" s="823"/>
      <c r="E6334" s="823"/>
      <c r="F6334" s="823"/>
      <c r="G6334" s="823"/>
      <c r="H6334" s="823"/>
      <c r="I6334" s="823"/>
      <c r="J6334" s="823"/>
      <c r="K6334" s="823"/>
      <c r="L6334" s="823"/>
    </row>
    <row r="6335" spans="2:12" s="801" customFormat="1">
      <c r="B6335" s="823"/>
      <c r="C6335" s="823"/>
      <c r="D6335" s="823"/>
      <c r="E6335" s="823"/>
      <c r="F6335" s="823"/>
      <c r="G6335" s="823"/>
      <c r="H6335" s="823"/>
      <c r="I6335" s="823"/>
      <c r="J6335" s="823"/>
      <c r="K6335" s="823"/>
      <c r="L6335" s="823"/>
    </row>
    <row r="6336" spans="2:12" s="801" customFormat="1">
      <c r="B6336" s="823"/>
      <c r="C6336" s="823"/>
      <c r="D6336" s="823"/>
      <c r="E6336" s="823"/>
      <c r="F6336" s="823"/>
      <c r="G6336" s="823"/>
      <c r="H6336" s="823"/>
      <c r="I6336" s="823"/>
      <c r="J6336" s="823"/>
      <c r="K6336" s="823"/>
      <c r="L6336" s="823"/>
    </row>
    <row r="6337" spans="2:12" s="801" customFormat="1">
      <c r="B6337" s="823"/>
      <c r="C6337" s="823"/>
      <c r="D6337" s="823"/>
      <c r="E6337" s="823"/>
      <c r="F6337" s="823"/>
      <c r="G6337" s="823"/>
      <c r="H6337" s="823"/>
      <c r="I6337" s="823"/>
      <c r="J6337" s="823"/>
      <c r="K6337" s="823"/>
      <c r="L6337" s="823"/>
    </row>
    <row r="6338" spans="2:12" s="801" customFormat="1">
      <c r="B6338" s="823"/>
      <c r="C6338" s="823"/>
      <c r="D6338" s="823"/>
      <c r="E6338" s="823"/>
      <c r="F6338" s="823"/>
      <c r="G6338" s="823"/>
      <c r="H6338" s="823"/>
      <c r="I6338" s="823"/>
      <c r="J6338" s="823"/>
      <c r="K6338" s="823"/>
      <c r="L6338" s="823"/>
    </row>
    <row r="6339" spans="2:12" s="801" customFormat="1">
      <c r="B6339" s="823"/>
      <c r="C6339" s="823"/>
      <c r="D6339" s="823"/>
      <c r="E6339" s="823"/>
      <c r="F6339" s="823"/>
      <c r="G6339" s="823"/>
      <c r="H6339" s="823"/>
      <c r="I6339" s="823"/>
      <c r="J6339" s="823"/>
      <c r="K6339" s="823"/>
      <c r="L6339" s="823"/>
    </row>
    <row r="6340" spans="2:12" s="801" customFormat="1">
      <c r="B6340" s="823"/>
      <c r="C6340" s="823"/>
      <c r="D6340" s="823"/>
      <c r="E6340" s="823"/>
      <c r="F6340" s="823"/>
      <c r="G6340" s="823"/>
      <c r="H6340" s="823"/>
      <c r="I6340" s="823"/>
      <c r="J6340" s="823"/>
      <c r="K6340" s="823"/>
      <c r="L6340" s="823"/>
    </row>
    <row r="6341" spans="2:12" s="801" customFormat="1">
      <c r="B6341" s="823"/>
      <c r="C6341" s="823"/>
      <c r="D6341" s="823"/>
      <c r="E6341" s="823"/>
      <c r="F6341" s="823"/>
      <c r="G6341" s="823"/>
      <c r="H6341" s="823"/>
      <c r="I6341" s="823"/>
      <c r="J6341" s="823"/>
      <c r="K6341" s="823"/>
      <c r="L6341" s="823"/>
    </row>
    <row r="6342" spans="2:12" s="801" customFormat="1">
      <c r="B6342" s="823"/>
      <c r="C6342" s="823"/>
      <c r="D6342" s="823"/>
      <c r="E6342" s="823"/>
      <c r="F6342" s="823"/>
      <c r="G6342" s="823"/>
      <c r="H6342" s="823"/>
      <c r="I6342" s="823"/>
      <c r="J6342" s="823"/>
      <c r="K6342" s="823"/>
      <c r="L6342" s="823"/>
    </row>
    <row r="6343" spans="2:12" s="801" customFormat="1">
      <c r="B6343" s="823"/>
      <c r="C6343" s="823"/>
      <c r="D6343" s="823"/>
      <c r="E6343" s="823"/>
      <c r="F6343" s="823"/>
      <c r="G6343" s="823"/>
      <c r="H6343" s="823"/>
      <c r="I6343" s="823"/>
      <c r="J6343" s="823"/>
      <c r="K6343" s="823"/>
      <c r="L6343" s="823"/>
    </row>
    <row r="6344" spans="2:12" s="801" customFormat="1">
      <c r="B6344" s="823"/>
      <c r="C6344" s="823"/>
      <c r="D6344" s="823"/>
      <c r="E6344" s="823"/>
      <c r="F6344" s="823"/>
      <c r="G6344" s="823"/>
      <c r="H6344" s="823"/>
      <c r="I6344" s="823"/>
      <c r="J6344" s="823"/>
      <c r="K6344" s="823"/>
      <c r="L6344" s="823"/>
    </row>
    <row r="6345" spans="2:12" s="801" customFormat="1">
      <c r="B6345" s="823"/>
      <c r="C6345" s="823"/>
      <c r="D6345" s="823"/>
      <c r="E6345" s="823"/>
      <c r="F6345" s="823"/>
      <c r="G6345" s="823"/>
      <c r="H6345" s="823"/>
      <c r="I6345" s="823"/>
      <c r="J6345" s="823"/>
      <c r="K6345" s="823"/>
      <c r="L6345" s="823"/>
    </row>
    <row r="6346" spans="2:12" s="801" customFormat="1">
      <c r="B6346" s="823"/>
      <c r="C6346" s="823"/>
      <c r="D6346" s="823"/>
      <c r="E6346" s="823"/>
      <c r="F6346" s="823"/>
      <c r="G6346" s="823"/>
      <c r="H6346" s="823"/>
      <c r="I6346" s="823"/>
      <c r="J6346" s="823"/>
      <c r="K6346" s="823"/>
      <c r="L6346" s="823"/>
    </row>
    <row r="6347" spans="2:12" s="801" customFormat="1">
      <c r="B6347" s="823"/>
      <c r="C6347" s="823"/>
      <c r="D6347" s="823"/>
      <c r="E6347" s="823"/>
      <c r="F6347" s="823"/>
      <c r="G6347" s="823"/>
      <c r="H6347" s="823"/>
      <c r="I6347" s="823"/>
      <c r="J6347" s="823"/>
      <c r="K6347" s="823"/>
      <c r="L6347" s="823"/>
    </row>
    <row r="6348" spans="2:12" s="801" customFormat="1">
      <c r="B6348" s="823"/>
      <c r="C6348" s="823"/>
      <c r="D6348" s="823"/>
      <c r="E6348" s="823"/>
      <c r="F6348" s="823"/>
      <c r="G6348" s="823"/>
      <c r="H6348" s="823"/>
      <c r="I6348" s="823"/>
      <c r="J6348" s="823"/>
      <c r="K6348" s="823"/>
      <c r="L6348" s="823"/>
    </row>
    <row r="6349" spans="2:12" s="801" customFormat="1">
      <c r="B6349" s="823"/>
      <c r="C6349" s="823"/>
      <c r="D6349" s="823"/>
      <c r="E6349" s="823"/>
      <c r="F6349" s="823"/>
      <c r="G6349" s="823"/>
      <c r="H6349" s="823"/>
      <c r="I6349" s="823"/>
      <c r="J6349" s="823"/>
      <c r="K6349" s="823"/>
      <c r="L6349" s="823"/>
    </row>
    <row r="6350" spans="2:12" s="801" customFormat="1">
      <c r="B6350" s="823"/>
      <c r="C6350" s="823"/>
      <c r="D6350" s="823"/>
      <c r="E6350" s="823"/>
      <c r="F6350" s="823"/>
      <c r="G6350" s="823"/>
      <c r="H6350" s="823"/>
      <c r="I6350" s="823"/>
      <c r="J6350" s="823"/>
      <c r="K6350" s="823"/>
      <c r="L6350" s="823"/>
    </row>
    <row r="6351" spans="2:12" s="801" customFormat="1">
      <c r="B6351" s="823"/>
      <c r="C6351" s="823"/>
      <c r="D6351" s="823"/>
      <c r="E6351" s="823"/>
      <c r="F6351" s="823"/>
      <c r="G6351" s="823"/>
      <c r="H6351" s="823"/>
      <c r="I6351" s="823"/>
      <c r="J6351" s="823"/>
      <c r="K6351" s="823"/>
      <c r="L6351" s="823"/>
    </row>
    <row r="6352" spans="2:12" s="801" customFormat="1">
      <c r="B6352" s="823"/>
      <c r="C6352" s="823"/>
      <c r="D6352" s="823"/>
      <c r="E6352" s="823"/>
      <c r="F6352" s="823"/>
      <c r="G6352" s="823"/>
      <c r="H6352" s="823"/>
      <c r="I6352" s="823"/>
      <c r="J6352" s="823"/>
      <c r="K6352" s="823"/>
      <c r="L6352" s="823"/>
    </row>
    <row r="6353" spans="2:12" s="801" customFormat="1">
      <c r="B6353" s="823"/>
      <c r="C6353" s="823"/>
      <c r="D6353" s="823"/>
      <c r="E6353" s="823"/>
      <c r="F6353" s="823"/>
      <c r="G6353" s="823"/>
      <c r="H6353" s="823"/>
      <c r="I6353" s="823"/>
      <c r="J6353" s="823"/>
      <c r="K6353" s="823"/>
      <c r="L6353" s="823"/>
    </row>
    <row r="6354" spans="2:12" s="801" customFormat="1">
      <c r="B6354" s="823"/>
      <c r="C6354" s="823"/>
      <c r="D6354" s="823"/>
      <c r="E6354" s="823"/>
      <c r="F6354" s="823"/>
      <c r="G6354" s="823"/>
      <c r="H6354" s="823"/>
      <c r="I6354" s="823"/>
      <c r="J6354" s="823"/>
      <c r="K6354" s="823"/>
      <c r="L6354" s="823"/>
    </row>
    <row r="6355" spans="2:12" s="801" customFormat="1">
      <c r="B6355" s="823"/>
      <c r="C6355" s="823"/>
      <c r="D6355" s="823"/>
      <c r="E6355" s="823"/>
      <c r="F6355" s="823"/>
      <c r="G6355" s="823"/>
      <c r="H6355" s="823"/>
      <c r="I6355" s="823"/>
      <c r="J6355" s="823"/>
      <c r="K6355" s="823"/>
      <c r="L6355" s="823"/>
    </row>
    <row r="6356" spans="2:12" s="801" customFormat="1">
      <c r="B6356" s="823"/>
      <c r="C6356" s="823"/>
      <c r="D6356" s="823"/>
      <c r="E6356" s="823"/>
      <c r="F6356" s="823"/>
      <c r="G6356" s="823"/>
      <c r="H6356" s="823"/>
      <c r="I6356" s="823"/>
      <c r="J6356" s="823"/>
      <c r="K6356" s="823"/>
      <c r="L6356" s="823"/>
    </row>
    <row r="6357" spans="2:12" s="801" customFormat="1">
      <c r="B6357" s="823"/>
      <c r="C6357" s="823"/>
      <c r="D6357" s="823"/>
      <c r="E6357" s="823"/>
      <c r="F6357" s="823"/>
      <c r="G6357" s="823"/>
      <c r="H6357" s="823"/>
      <c r="I6357" s="823"/>
      <c r="J6357" s="823"/>
      <c r="K6357" s="823"/>
      <c r="L6357" s="823"/>
    </row>
    <row r="6358" spans="2:12" s="801" customFormat="1">
      <c r="B6358" s="823"/>
      <c r="C6358" s="823"/>
      <c r="D6358" s="823"/>
      <c r="E6358" s="823"/>
      <c r="F6358" s="823"/>
      <c r="G6358" s="823"/>
      <c r="H6358" s="823"/>
      <c r="I6358" s="823"/>
      <c r="J6358" s="823"/>
      <c r="K6358" s="823"/>
      <c r="L6358" s="823"/>
    </row>
    <row r="6359" spans="2:12" s="801" customFormat="1">
      <c r="B6359" s="823"/>
      <c r="C6359" s="823"/>
      <c r="D6359" s="823"/>
      <c r="E6359" s="823"/>
      <c r="F6359" s="823"/>
      <c r="G6359" s="823"/>
      <c r="H6359" s="823"/>
      <c r="I6359" s="823"/>
      <c r="J6359" s="823"/>
      <c r="K6359" s="823"/>
      <c r="L6359" s="823"/>
    </row>
    <row r="6360" spans="2:12" s="801" customFormat="1">
      <c r="B6360" s="823"/>
      <c r="C6360" s="823"/>
      <c r="D6360" s="823"/>
      <c r="E6360" s="823"/>
      <c r="F6360" s="823"/>
      <c r="G6360" s="823"/>
      <c r="H6360" s="823"/>
      <c r="I6360" s="823"/>
      <c r="J6360" s="823"/>
      <c r="K6360" s="823"/>
      <c r="L6360" s="823"/>
    </row>
    <row r="6361" spans="2:12" s="801" customFormat="1">
      <c r="B6361" s="823"/>
      <c r="C6361" s="823"/>
      <c r="D6361" s="823"/>
      <c r="E6361" s="823"/>
      <c r="F6361" s="823"/>
      <c r="G6361" s="823"/>
      <c r="H6361" s="823"/>
      <c r="I6361" s="823"/>
      <c r="J6361" s="823"/>
      <c r="K6361" s="823"/>
      <c r="L6361" s="823"/>
    </row>
    <row r="6362" spans="2:12" s="801" customFormat="1">
      <c r="B6362" s="823"/>
      <c r="C6362" s="823"/>
      <c r="D6362" s="823"/>
      <c r="E6362" s="823"/>
      <c r="F6362" s="823"/>
      <c r="G6362" s="823"/>
      <c r="H6362" s="823"/>
      <c r="I6362" s="823"/>
      <c r="J6362" s="823"/>
      <c r="K6362" s="823"/>
      <c r="L6362" s="823"/>
    </row>
    <row r="6363" spans="2:12" s="801" customFormat="1">
      <c r="B6363" s="823"/>
      <c r="C6363" s="823"/>
      <c r="D6363" s="823"/>
      <c r="E6363" s="823"/>
      <c r="F6363" s="823"/>
      <c r="G6363" s="823"/>
      <c r="H6363" s="823"/>
      <c r="I6363" s="823"/>
      <c r="J6363" s="823"/>
      <c r="K6363" s="823"/>
      <c r="L6363" s="823"/>
    </row>
    <row r="6364" spans="2:12" s="801" customFormat="1">
      <c r="B6364" s="823"/>
      <c r="C6364" s="823"/>
      <c r="D6364" s="823"/>
      <c r="E6364" s="823"/>
      <c r="F6364" s="823"/>
      <c r="G6364" s="823"/>
      <c r="H6364" s="823"/>
      <c r="I6364" s="823"/>
      <c r="J6364" s="823"/>
      <c r="K6364" s="823"/>
      <c r="L6364" s="823"/>
    </row>
    <row r="6365" spans="2:12" s="801" customFormat="1">
      <c r="B6365" s="823"/>
      <c r="C6365" s="823"/>
      <c r="D6365" s="823"/>
      <c r="E6365" s="823"/>
      <c r="F6365" s="823"/>
      <c r="G6365" s="823"/>
      <c r="H6365" s="823"/>
      <c r="I6365" s="823"/>
      <c r="J6365" s="823"/>
      <c r="K6365" s="823"/>
      <c r="L6365" s="823"/>
    </row>
    <row r="6366" spans="2:12" s="801" customFormat="1">
      <c r="B6366" s="823"/>
      <c r="C6366" s="823"/>
      <c r="D6366" s="823"/>
      <c r="E6366" s="823"/>
      <c r="F6366" s="823"/>
      <c r="G6366" s="823"/>
      <c r="H6366" s="823"/>
      <c r="I6366" s="823"/>
      <c r="J6366" s="823"/>
      <c r="K6366" s="823"/>
      <c r="L6366" s="823"/>
    </row>
    <row r="6367" spans="2:12" s="801" customFormat="1">
      <c r="B6367" s="823"/>
      <c r="C6367" s="823"/>
      <c r="D6367" s="823"/>
      <c r="E6367" s="823"/>
      <c r="F6367" s="823"/>
      <c r="G6367" s="823"/>
      <c r="H6367" s="823"/>
      <c r="I6367" s="823"/>
      <c r="J6367" s="823"/>
      <c r="K6367" s="823"/>
      <c r="L6367" s="823"/>
    </row>
    <row r="6368" spans="2:12" s="801" customFormat="1">
      <c r="B6368" s="823"/>
      <c r="C6368" s="823"/>
      <c r="D6368" s="823"/>
      <c r="E6368" s="823"/>
      <c r="F6368" s="823"/>
      <c r="G6368" s="823"/>
      <c r="H6368" s="823"/>
      <c r="I6368" s="823"/>
      <c r="J6368" s="823"/>
      <c r="K6368" s="823"/>
      <c r="L6368" s="823"/>
    </row>
    <row r="6369" spans="2:12" s="801" customFormat="1">
      <c r="B6369" s="823"/>
      <c r="C6369" s="823"/>
      <c r="D6369" s="823"/>
      <c r="E6369" s="823"/>
      <c r="F6369" s="823"/>
      <c r="G6369" s="823"/>
      <c r="H6369" s="823"/>
      <c r="I6369" s="823"/>
      <c r="J6369" s="823"/>
      <c r="K6369" s="823"/>
      <c r="L6369" s="823"/>
    </row>
    <row r="6370" spans="2:12" s="801" customFormat="1">
      <c r="B6370" s="823"/>
      <c r="C6370" s="823"/>
      <c r="D6370" s="823"/>
      <c r="E6370" s="823"/>
      <c r="F6370" s="823"/>
      <c r="G6370" s="823"/>
      <c r="H6370" s="823"/>
      <c r="I6370" s="823"/>
      <c r="J6370" s="823"/>
      <c r="K6370" s="823"/>
      <c r="L6370" s="823"/>
    </row>
    <row r="6371" spans="2:12" s="801" customFormat="1">
      <c r="B6371" s="823"/>
      <c r="C6371" s="823"/>
      <c r="D6371" s="823"/>
      <c r="E6371" s="823"/>
      <c r="F6371" s="823"/>
      <c r="G6371" s="823"/>
      <c r="H6371" s="823"/>
      <c r="I6371" s="823"/>
      <c r="J6371" s="823"/>
      <c r="K6371" s="823"/>
      <c r="L6371" s="823"/>
    </row>
    <row r="6372" spans="2:12" s="801" customFormat="1">
      <c r="B6372" s="823"/>
      <c r="C6372" s="823"/>
      <c r="D6372" s="823"/>
      <c r="E6372" s="823"/>
      <c r="F6372" s="823"/>
      <c r="G6372" s="823"/>
      <c r="H6372" s="823"/>
      <c r="I6372" s="823"/>
      <c r="J6372" s="823"/>
      <c r="K6372" s="823"/>
      <c r="L6372" s="823"/>
    </row>
    <row r="6373" spans="2:12" s="801" customFormat="1">
      <c r="B6373" s="823"/>
      <c r="C6373" s="823"/>
      <c r="D6373" s="823"/>
      <c r="E6373" s="823"/>
      <c r="F6373" s="823"/>
      <c r="G6373" s="823"/>
      <c r="H6373" s="823"/>
      <c r="I6373" s="823"/>
      <c r="J6373" s="823"/>
      <c r="K6373" s="823"/>
      <c r="L6373" s="823"/>
    </row>
    <row r="6374" spans="2:12" s="801" customFormat="1">
      <c r="B6374" s="823"/>
      <c r="C6374" s="823"/>
      <c r="D6374" s="823"/>
      <c r="E6374" s="823"/>
      <c r="F6374" s="823"/>
      <c r="G6374" s="823"/>
      <c r="H6374" s="823"/>
      <c r="I6374" s="823"/>
      <c r="J6374" s="823"/>
      <c r="K6374" s="823"/>
      <c r="L6374" s="823"/>
    </row>
    <row r="6375" spans="2:12" s="801" customFormat="1">
      <c r="B6375" s="823"/>
      <c r="C6375" s="823"/>
      <c r="D6375" s="823"/>
      <c r="E6375" s="823"/>
      <c r="F6375" s="823"/>
      <c r="G6375" s="823"/>
      <c r="H6375" s="823"/>
      <c r="I6375" s="823"/>
      <c r="J6375" s="823"/>
      <c r="K6375" s="823"/>
      <c r="L6375" s="823"/>
    </row>
    <row r="6376" spans="2:12" s="801" customFormat="1">
      <c r="B6376" s="823"/>
      <c r="C6376" s="823"/>
      <c r="D6376" s="823"/>
      <c r="E6376" s="823"/>
      <c r="F6376" s="823"/>
      <c r="G6376" s="823"/>
      <c r="H6376" s="823"/>
      <c r="I6376" s="823"/>
      <c r="J6376" s="823"/>
      <c r="K6376" s="823"/>
      <c r="L6376" s="823"/>
    </row>
    <row r="6377" spans="2:12" s="801" customFormat="1">
      <c r="B6377" s="823"/>
      <c r="C6377" s="823"/>
      <c r="D6377" s="823"/>
      <c r="E6377" s="823"/>
      <c r="F6377" s="823"/>
      <c r="G6377" s="823"/>
      <c r="H6377" s="823"/>
      <c r="I6377" s="823"/>
      <c r="J6377" s="823"/>
      <c r="K6377" s="823"/>
      <c r="L6377" s="823"/>
    </row>
    <row r="6378" spans="2:12" s="801" customFormat="1">
      <c r="B6378" s="823"/>
      <c r="C6378" s="823"/>
      <c r="D6378" s="823"/>
      <c r="E6378" s="823"/>
      <c r="F6378" s="823"/>
      <c r="G6378" s="823"/>
      <c r="H6378" s="823"/>
      <c r="I6378" s="823"/>
      <c r="J6378" s="823"/>
      <c r="K6378" s="823"/>
      <c r="L6378" s="823"/>
    </row>
    <row r="6379" spans="2:12" s="801" customFormat="1">
      <c r="B6379" s="823"/>
      <c r="C6379" s="823"/>
      <c r="D6379" s="823"/>
      <c r="E6379" s="823"/>
      <c r="F6379" s="823"/>
      <c r="G6379" s="823"/>
      <c r="H6379" s="823"/>
      <c r="I6379" s="823"/>
      <c r="J6379" s="823"/>
      <c r="K6379" s="823"/>
      <c r="L6379" s="823"/>
    </row>
    <row r="6380" spans="2:12" s="801" customFormat="1">
      <c r="B6380" s="823"/>
      <c r="C6380" s="823"/>
      <c r="D6380" s="823"/>
      <c r="E6380" s="823"/>
      <c r="F6380" s="823"/>
      <c r="G6380" s="823"/>
      <c r="H6380" s="823"/>
      <c r="I6380" s="823"/>
      <c r="J6380" s="823"/>
      <c r="K6380" s="823"/>
      <c r="L6380" s="823"/>
    </row>
    <row r="6381" spans="2:12" s="801" customFormat="1">
      <c r="B6381" s="823"/>
      <c r="C6381" s="823"/>
      <c r="D6381" s="823"/>
      <c r="E6381" s="823"/>
      <c r="F6381" s="823"/>
      <c r="G6381" s="823"/>
      <c r="H6381" s="823"/>
      <c r="I6381" s="823"/>
      <c r="J6381" s="823"/>
      <c r="K6381" s="823"/>
      <c r="L6381" s="823"/>
    </row>
    <row r="6382" spans="2:12" s="801" customFormat="1">
      <c r="B6382" s="823"/>
      <c r="C6382" s="823"/>
      <c r="D6382" s="823"/>
      <c r="E6382" s="823"/>
      <c r="F6382" s="823"/>
      <c r="G6382" s="823"/>
      <c r="H6382" s="823"/>
      <c r="I6382" s="823"/>
      <c r="J6382" s="823"/>
      <c r="K6382" s="823"/>
      <c r="L6382" s="823"/>
    </row>
    <row r="6383" spans="2:12" s="801" customFormat="1">
      <c r="B6383" s="823"/>
      <c r="C6383" s="823"/>
      <c r="D6383" s="823"/>
      <c r="E6383" s="823"/>
      <c r="F6383" s="823"/>
      <c r="G6383" s="823"/>
      <c r="H6383" s="823"/>
      <c r="I6383" s="823"/>
      <c r="J6383" s="823"/>
      <c r="K6383" s="823"/>
      <c r="L6383" s="823"/>
    </row>
    <row r="6384" spans="2:12" s="801" customFormat="1">
      <c r="B6384" s="823"/>
      <c r="C6384" s="823"/>
      <c r="D6384" s="823"/>
      <c r="E6384" s="823"/>
      <c r="F6384" s="823"/>
      <c r="G6384" s="823"/>
      <c r="H6384" s="823"/>
      <c r="I6384" s="823"/>
      <c r="J6384" s="823"/>
      <c r="K6384" s="823"/>
      <c r="L6384" s="823"/>
    </row>
    <row r="6385" spans="2:12" s="801" customFormat="1">
      <c r="B6385" s="823"/>
      <c r="C6385" s="823"/>
      <c r="D6385" s="823"/>
      <c r="E6385" s="823"/>
      <c r="F6385" s="823"/>
      <c r="G6385" s="823"/>
      <c r="H6385" s="823"/>
      <c r="I6385" s="823"/>
      <c r="J6385" s="823"/>
      <c r="K6385" s="823"/>
      <c r="L6385" s="823"/>
    </row>
    <row r="6386" spans="2:12" s="801" customFormat="1">
      <c r="B6386" s="823"/>
      <c r="C6386" s="823"/>
      <c r="D6386" s="823"/>
      <c r="E6386" s="823"/>
      <c r="F6386" s="823"/>
      <c r="G6386" s="823"/>
      <c r="H6386" s="823"/>
      <c r="I6386" s="823"/>
      <c r="J6386" s="823"/>
      <c r="K6386" s="823"/>
      <c r="L6386" s="823"/>
    </row>
    <row r="6387" spans="2:12" s="801" customFormat="1">
      <c r="B6387" s="823"/>
      <c r="C6387" s="823"/>
      <c r="D6387" s="823"/>
      <c r="E6387" s="823"/>
      <c r="F6387" s="823"/>
      <c r="G6387" s="823"/>
      <c r="H6387" s="823"/>
      <c r="I6387" s="823"/>
      <c r="J6387" s="823"/>
      <c r="K6387" s="823"/>
      <c r="L6387" s="823"/>
    </row>
    <row r="6388" spans="2:12" s="801" customFormat="1">
      <c r="B6388" s="823"/>
      <c r="C6388" s="823"/>
      <c r="D6388" s="823"/>
      <c r="E6388" s="823"/>
      <c r="F6388" s="823"/>
      <c r="G6388" s="823"/>
      <c r="H6388" s="823"/>
      <c r="I6388" s="823"/>
      <c r="J6388" s="823"/>
      <c r="K6388" s="823"/>
      <c r="L6388" s="823"/>
    </row>
    <row r="6389" spans="2:12" s="801" customFormat="1">
      <c r="B6389" s="823"/>
      <c r="C6389" s="823"/>
      <c r="D6389" s="823"/>
      <c r="E6389" s="823"/>
      <c r="F6389" s="823"/>
      <c r="G6389" s="823"/>
      <c r="H6389" s="823"/>
      <c r="I6389" s="823"/>
      <c r="J6389" s="823"/>
      <c r="K6389" s="823"/>
      <c r="L6389" s="823"/>
    </row>
    <row r="6390" spans="2:12" s="801" customFormat="1">
      <c r="B6390" s="823"/>
      <c r="C6390" s="823"/>
      <c r="D6390" s="823"/>
      <c r="E6390" s="823"/>
      <c r="F6390" s="823"/>
      <c r="G6390" s="823"/>
      <c r="H6390" s="823"/>
      <c r="I6390" s="823"/>
      <c r="J6390" s="823"/>
      <c r="K6390" s="823"/>
      <c r="L6390" s="823"/>
    </row>
    <row r="6391" spans="2:12" s="801" customFormat="1">
      <c r="B6391" s="823"/>
      <c r="C6391" s="823"/>
      <c r="D6391" s="823"/>
      <c r="E6391" s="823"/>
      <c r="F6391" s="823"/>
      <c r="G6391" s="823"/>
      <c r="H6391" s="823"/>
      <c r="I6391" s="823"/>
      <c r="J6391" s="823"/>
      <c r="K6391" s="823"/>
      <c r="L6391" s="823"/>
    </row>
    <row r="6392" spans="2:12" s="801" customFormat="1">
      <c r="B6392" s="823"/>
      <c r="C6392" s="823"/>
      <c r="D6392" s="823"/>
      <c r="E6392" s="823"/>
      <c r="F6392" s="823"/>
      <c r="G6392" s="823"/>
      <c r="H6392" s="823"/>
      <c r="I6392" s="823"/>
      <c r="J6392" s="823"/>
      <c r="K6392" s="823"/>
      <c r="L6392" s="823"/>
    </row>
    <row r="6393" spans="2:12" s="801" customFormat="1">
      <c r="B6393" s="823"/>
      <c r="C6393" s="823"/>
      <c r="D6393" s="823"/>
      <c r="E6393" s="823"/>
      <c r="F6393" s="823"/>
      <c r="G6393" s="823"/>
      <c r="H6393" s="823"/>
      <c r="I6393" s="823"/>
      <c r="J6393" s="823"/>
      <c r="K6393" s="823"/>
      <c r="L6393" s="823"/>
    </row>
    <row r="6394" spans="2:12" s="801" customFormat="1">
      <c r="B6394" s="823"/>
      <c r="C6394" s="823"/>
      <c r="D6394" s="823"/>
      <c r="E6394" s="823"/>
      <c r="F6394" s="823"/>
      <c r="G6394" s="823"/>
      <c r="H6394" s="823"/>
      <c r="I6394" s="823"/>
      <c r="J6394" s="823"/>
      <c r="K6394" s="823"/>
      <c r="L6394" s="823"/>
    </row>
    <row r="6395" spans="2:12" s="801" customFormat="1">
      <c r="B6395" s="823"/>
      <c r="C6395" s="823"/>
      <c r="D6395" s="823"/>
      <c r="E6395" s="823"/>
      <c r="F6395" s="823"/>
      <c r="G6395" s="823"/>
      <c r="H6395" s="823"/>
      <c r="I6395" s="823"/>
      <c r="J6395" s="823"/>
      <c r="K6395" s="823"/>
      <c r="L6395" s="823"/>
    </row>
    <row r="6396" spans="2:12" s="801" customFormat="1">
      <c r="B6396" s="823"/>
      <c r="C6396" s="823"/>
      <c r="D6396" s="823"/>
      <c r="E6396" s="823"/>
      <c r="F6396" s="823"/>
      <c r="G6396" s="823"/>
      <c r="H6396" s="823"/>
      <c r="I6396" s="823"/>
      <c r="J6396" s="823"/>
      <c r="K6396" s="823"/>
      <c r="L6396" s="823"/>
    </row>
    <row r="6397" spans="2:12" s="801" customFormat="1">
      <c r="B6397" s="823"/>
      <c r="C6397" s="823"/>
      <c r="D6397" s="823"/>
      <c r="E6397" s="823"/>
      <c r="F6397" s="823"/>
      <c r="G6397" s="823"/>
      <c r="H6397" s="823"/>
      <c r="I6397" s="823"/>
      <c r="J6397" s="823"/>
      <c r="K6397" s="823"/>
      <c r="L6397" s="823"/>
    </row>
    <row r="6398" spans="2:12" s="801" customFormat="1">
      <c r="B6398" s="823"/>
      <c r="C6398" s="823"/>
      <c r="D6398" s="823"/>
      <c r="E6398" s="823"/>
      <c r="F6398" s="823"/>
      <c r="G6398" s="823"/>
      <c r="H6398" s="823"/>
      <c r="I6398" s="823"/>
      <c r="J6398" s="823"/>
      <c r="K6398" s="823"/>
      <c r="L6398" s="823"/>
    </row>
    <row r="6399" spans="2:12" s="801" customFormat="1">
      <c r="B6399" s="823"/>
      <c r="C6399" s="823"/>
      <c r="D6399" s="823"/>
      <c r="E6399" s="823"/>
      <c r="F6399" s="823"/>
      <c r="G6399" s="823"/>
      <c r="H6399" s="823"/>
      <c r="I6399" s="823"/>
      <c r="J6399" s="823"/>
      <c r="K6399" s="823"/>
      <c r="L6399" s="823"/>
    </row>
    <row r="6400" spans="2:12" s="801" customFormat="1">
      <c r="B6400" s="823"/>
      <c r="C6400" s="823"/>
      <c r="D6400" s="823"/>
      <c r="E6400" s="823"/>
      <c r="F6400" s="823"/>
      <c r="G6400" s="823"/>
      <c r="H6400" s="823"/>
      <c r="I6400" s="823"/>
      <c r="J6400" s="823"/>
      <c r="K6400" s="823"/>
      <c r="L6400" s="823"/>
    </row>
    <row r="6401" spans="2:12" s="801" customFormat="1">
      <c r="B6401" s="823"/>
      <c r="C6401" s="823"/>
      <c r="D6401" s="823"/>
      <c r="E6401" s="823"/>
      <c r="F6401" s="823"/>
      <c r="G6401" s="823"/>
      <c r="H6401" s="823"/>
      <c r="I6401" s="823"/>
      <c r="J6401" s="823"/>
      <c r="K6401" s="823"/>
      <c r="L6401" s="823"/>
    </row>
    <row r="6402" spans="2:12" s="801" customFormat="1">
      <c r="B6402" s="823"/>
      <c r="C6402" s="823"/>
      <c r="D6402" s="823"/>
      <c r="E6402" s="823"/>
      <c r="F6402" s="823"/>
      <c r="G6402" s="823"/>
      <c r="H6402" s="823"/>
      <c r="I6402" s="823"/>
      <c r="J6402" s="823"/>
      <c r="K6402" s="823"/>
      <c r="L6402" s="823"/>
    </row>
    <row r="6403" spans="2:12" s="801" customFormat="1">
      <c r="B6403" s="823"/>
      <c r="C6403" s="823"/>
      <c r="D6403" s="823"/>
      <c r="E6403" s="823"/>
      <c r="F6403" s="823"/>
      <c r="G6403" s="823"/>
      <c r="H6403" s="823"/>
      <c r="I6403" s="823"/>
      <c r="J6403" s="823"/>
      <c r="K6403" s="823"/>
      <c r="L6403" s="823"/>
    </row>
    <row r="6404" spans="2:12" s="801" customFormat="1">
      <c r="B6404" s="823"/>
      <c r="C6404" s="823"/>
      <c r="D6404" s="823"/>
      <c r="E6404" s="823"/>
      <c r="F6404" s="823"/>
      <c r="G6404" s="823"/>
      <c r="H6404" s="823"/>
      <c r="I6404" s="823"/>
      <c r="J6404" s="823"/>
      <c r="K6404" s="823"/>
      <c r="L6404" s="823"/>
    </row>
    <row r="6405" spans="2:12" s="801" customFormat="1">
      <c r="B6405" s="823"/>
      <c r="C6405" s="823"/>
      <c r="D6405" s="823"/>
      <c r="E6405" s="823"/>
      <c r="F6405" s="823"/>
      <c r="G6405" s="823"/>
      <c r="H6405" s="823"/>
      <c r="I6405" s="823"/>
      <c r="J6405" s="823"/>
      <c r="K6405" s="823"/>
      <c r="L6405" s="823"/>
    </row>
    <row r="6406" spans="2:12" s="801" customFormat="1">
      <c r="B6406" s="823"/>
      <c r="C6406" s="823"/>
      <c r="D6406" s="823"/>
      <c r="E6406" s="823"/>
      <c r="F6406" s="823"/>
      <c r="G6406" s="823"/>
      <c r="H6406" s="823"/>
      <c r="I6406" s="823"/>
      <c r="J6406" s="823"/>
      <c r="K6406" s="823"/>
      <c r="L6406" s="823"/>
    </row>
    <row r="6407" spans="2:12" s="801" customFormat="1">
      <c r="B6407" s="823"/>
      <c r="C6407" s="823"/>
      <c r="D6407" s="823"/>
      <c r="E6407" s="823"/>
      <c r="F6407" s="823"/>
      <c r="G6407" s="823"/>
      <c r="H6407" s="823"/>
      <c r="I6407" s="823"/>
      <c r="J6407" s="823"/>
      <c r="K6407" s="823"/>
      <c r="L6407" s="823"/>
    </row>
    <row r="6408" spans="2:12" s="801" customFormat="1">
      <c r="B6408" s="823"/>
      <c r="C6408" s="823"/>
      <c r="D6408" s="823"/>
      <c r="E6408" s="823"/>
      <c r="F6408" s="823"/>
      <c r="G6408" s="823"/>
      <c r="H6408" s="823"/>
      <c r="I6408" s="823"/>
      <c r="J6408" s="823"/>
      <c r="K6408" s="823"/>
      <c r="L6408" s="823"/>
    </row>
    <row r="6409" spans="2:12" s="801" customFormat="1">
      <c r="B6409" s="823"/>
      <c r="C6409" s="823"/>
      <c r="D6409" s="823"/>
      <c r="E6409" s="823"/>
      <c r="F6409" s="823"/>
      <c r="G6409" s="823"/>
      <c r="H6409" s="823"/>
      <c r="I6409" s="823"/>
      <c r="J6409" s="823"/>
      <c r="K6409" s="823"/>
      <c r="L6409" s="823"/>
    </row>
    <row r="6410" spans="2:12" s="801" customFormat="1">
      <c r="B6410" s="823"/>
      <c r="C6410" s="823"/>
      <c r="D6410" s="823"/>
      <c r="E6410" s="823"/>
      <c r="F6410" s="823"/>
      <c r="G6410" s="823"/>
      <c r="H6410" s="823"/>
      <c r="I6410" s="823"/>
      <c r="J6410" s="823"/>
      <c r="K6410" s="823"/>
      <c r="L6410" s="823"/>
    </row>
    <row r="6411" spans="2:12" s="801" customFormat="1">
      <c r="B6411" s="823"/>
      <c r="C6411" s="823"/>
      <c r="D6411" s="823"/>
      <c r="E6411" s="823"/>
      <c r="F6411" s="823"/>
      <c r="G6411" s="823"/>
      <c r="H6411" s="823"/>
      <c r="I6411" s="823"/>
      <c r="J6411" s="823"/>
      <c r="K6411" s="823"/>
      <c r="L6411" s="823"/>
    </row>
    <row r="6412" spans="2:12" s="801" customFormat="1">
      <c r="B6412" s="823"/>
      <c r="C6412" s="823"/>
      <c r="D6412" s="823"/>
      <c r="E6412" s="823"/>
      <c r="F6412" s="823"/>
      <c r="G6412" s="823"/>
      <c r="H6412" s="823"/>
      <c r="I6412" s="823"/>
      <c r="J6412" s="823"/>
      <c r="K6412" s="823"/>
      <c r="L6412" s="823"/>
    </row>
    <row r="6413" spans="2:12" s="801" customFormat="1">
      <c r="B6413" s="823"/>
      <c r="C6413" s="823"/>
      <c r="D6413" s="823"/>
      <c r="E6413" s="823"/>
      <c r="F6413" s="823"/>
      <c r="G6413" s="823"/>
      <c r="H6413" s="823"/>
      <c r="I6413" s="823"/>
      <c r="J6413" s="823"/>
      <c r="K6413" s="823"/>
      <c r="L6413" s="823"/>
    </row>
    <row r="6414" spans="2:12" s="801" customFormat="1">
      <c r="B6414" s="823"/>
      <c r="C6414" s="823"/>
      <c r="D6414" s="823"/>
      <c r="E6414" s="823"/>
      <c r="F6414" s="823"/>
      <c r="G6414" s="823"/>
      <c r="H6414" s="823"/>
      <c r="I6414" s="823"/>
      <c r="J6414" s="823"/>
      <c r="K6414" s="823"/>
      <c r="L6414" s="823"/>
    </row>
    <row r="6415" spans="2:12" s="801" customFormat="1">
      <c r="B6415" s="823"/>
      <c r="C6415" s="823"/>
      <c r="D6415" s="823"/>
      <c r="E6415" s="823"/>
      <c r="F6415" s="823"/>
      <c r="G6415" s="823"/>
      <c r="H6415" s="823"/>
      <c r="I6415" s="823"/>
      <c r="J6415" s="823"/>
      <c r="K6415" s="823"/>
      <c r="L6415" s="823"/>
    </row>
    <row r="6416" spans="2:12" s="801" customFormat="1">
      <c r="B6416" s="823"/>
      <c r="C6416" s="823"/>
      <c r="D6416" s="823"/>
      <c r="E6416" s="823"/>
      <c r="F6416" s="823"/>
      <c r="G6416" s="823"/>
      <c r="H6416" s="823"/>
      <c r="I6416" s="823"/>
      <c r="J6416" s="823"/>
      <c r="K6416" s="823"/>
      <c r="L6416" s="823"/>
    </row>
    <row r="6417" spans="2:12" s="801" customFormat="1">
      <c r="B6417" s="823"/>
      <c r="C6417" s="823"/>
      <c r="D6417" s="823"/>
      <c r="E6417" s="823"/>
      <c r="F6417" s="823"/>
      <c r="G6417" s="823"/>
      <c r="H6417" s="823"/>
      <c r="I6417" s="823"/>
      <c r="J6417" s="823"/>
      <c r="K6417" s="823"/>
      <c r="L6417" s="823"/>
    </row>
    <row r="6418" spans="2:12" s="801" customFormat="1">
      <c r="B6418" s="823"/>
      <c r="C6418" s="823"/>
      <c r="D6418" s="823"/>
      <c r="E6418" s="823"/>
      <c r="F6418" s="823"/>
      <c r="G6418" s="823"/>
      <c r="H6418" s="823"/>
      <c r="I6418" s="823"/>
      <c r="J6418" s="823"/>
      <c r="K6418" s="823"/>
      <c r="L6418" s="823"/>
    </row>
    <row r="6419" spans="2:12" s="801" customFormat="1">
      <c r="B6419" s="823"/>
      <c r="C6419" s="823"/>
      <c r="D6419" s="823"/>
      <c r="E6419" s="823"/>
      <c r="F6419" s="823"/>
      <c r="G6419" s="823"/>
      <c r="H6419" s="823"/>
      <c r="I6419" s="823"/>
      <c r="J6419" s="823"/>
      <c r="K6419" s="823"/>
      <c r="L6419" s="823"/>
    </row>
    <row r="6420" spans="2:12" s="801" customFormat="1">
      <c r="B6420" s="823"/>
      <c r="C6420" s="823"/>
      <c r="D6420" s="823"/>
      <c r="E6420" s="823"/>
      <c r="F6420" s="823"/>
      <c r="G6420" s="823"/>
      <c r="H6420" s="823"/>
      <c r="I6420" s="823"/>
      <c r="J6420" s="823"/>
      <c r="K6420" s="823"/>
      <c r="L6420" s="823"/>
    </row>
    <row r="6421" spans="2:12" s="801" customFormat="1">
      <c r="B6421" s="823"/>
      <c r="C6421" s="823"/>
      <c r="D6421" s="823"/>
      <c r="E6421" s="823"/>
      <c r="F6421" s="823"/>
      <c r="G6421" s="823"/>
      <c r="H6421" s="823"/>
      <c r="I6421" s="823"/>
      <c r="J6421" s="823"/>
      <c r="K6421" s="823"/>
      <c r="L6421" s="823"/>
    </row>
    <row r="6422" spans="2:12" s="801" customFormat="1">
      <c r="B6422" s="823"/>
      <c r="C6422" s="823"/>
      <c r="D6422" s="823"/>
      <c r="E6422" s="823"/>
      <c r="F6422" s="823"/>
      <c r="G6422" s="823"/>
      <c r="H6422" s="823"/>
      <c r="I6422" s="823"/>
      <c r="J6422" s="823"/>
      <c r="K6422" s="823"/>
      <c r="L6422" s="823"/>
    </row>
    <row r="6423" spans="2:12" s="801" customFormat="1">
      <c r="B6423" s="823"/>
      <c r="C6423" s="823"/>
      <c r="D6423" s="823"/>
      <c r="E6423" s="823"/>
      <c r="F6423" s="823"/>
      <c r="G6423" s="823"/>
      <c r="H6423" s="823"/>
      <c r="I6423" s="823"/>
      <c r="J6423" s="823"/>
      <c r="K6423" s="823"/>
      <c r="L6423" s="823"/>
    </row>
    <row r="6424" spans="2:12" s="801" customFormat="1">
      <c r="B6424" s="823"/>
      <c r="C6424" s="823"/>
      <c r="D6424" s="823"/>
      <c r="E6424" s="823"/>
      <c r="F6424" s="823"/>
      <c r="G6424" s="823"/>
      <c r="H6424" s="823"/>
      <c r="I6424" s="823"/>
      <c r="J6424" s="823"/>
      <c r="K6424" s="823"/>
      <c r="L6424" s="823"/>
    </row>
    <row r="6425" spans="2:12" s="801" customFormat="1">
      <c r="B6425" s="823"/>
      <c r="C6425" s="823"/>
      <c r="D6425" s="823"/>
      <c r="E6425" s="823"/>
      <c r="F6425" s="823"/>
      <c r="G6425" s="823"/>
      <c r="H6425" s="823"/>
      <c r="I6425" s="823"/>
      <c r="J6425" s="823"/>
      <c r="K6425" s="823"/>
      <c r="L6425" s="823"/>
    </row>
    <row r="6426" spans="2:12" s="801" customFormat="1">
      <c r="B6426" s="823"/>
      <c r="C6426" s="823"/>
      <c r="D6426" s="823"/>
      <c r="E6426" s="823"/>
      <c r="F6426" s="823"/>
      <c r="G6426" s="823"/>
      <c r="H6426" s="823"/>
      <c r="I6426" s="823"/>
      <c r="J6426" s="823"/>
      <c r="K6426" s="823"/>
      <c r="L6426" s="823"/>
    </row>
    <row r="6427" spans="2:12" s="801" customFormat="1">
      <c r="B6427" s="823"/>
      <c r="C6427" s="823"/>
      <c r="D6427" s="823"/>
      <c r="E6427" s="823"/>
      <c r="F6427" s="823"/>
      <c r="G6427" s="823"/>
      <c r="H6427" s="823"/>
      <c r="I6427" s="823"/>
      <c r="J6427" s="823"/>
      <c r="K6427" s="823"/>
      <c r="L6427" s="823"/>
    </row>
    <row r="6428" spans="2:12" s="801" customFormat="1">
      <c r="B6428" s="823"/>
      <c r="C6428" s="823"/>
      <c r="D6428" s="823"/>
      <c r="E6428" s="823"/>
      <c r="F6428" s="823"/>
      <c r="G6428" s="823"/>
      <c r="H6428" s="823"/>
      <c r="I6428" s="823"/>
      <c r="J6428" s="823"/>
      <c r="K6428" s="823"/>
      <c r="L6428" s="823"/>
    </row>
    <row r="6429" spans="2:12" s="801" customFormat="1">
      <c r="B6429" s="823"/>
      <c r="C6429" s="823"/>
      <c r="D6429" s="823"/>
      <c r="E6429" s="823"/>
      <c r="F6429" s="823"/>
      <c r="G6429" s="823"/>
      <c r="H6429" s="823"/>
      <c r="I6429" s="823"/>
      <c r="J6429" s="823"/>
      <c r="K6429" s="823"/>
      <c r="L6429" s="823"/>
    </row>
    <row r="6430" spans="2:12" s="801" customFormat="1">
      <c r="B6430" s="823"/>
      <c r="C6430" s="823"/>
      <c r="D6430" s="823"/>
      <c r="E6430" s="823"/>
      <c r="F6430" s="823"/>
      <c r="G6430" s="823"/>
      <c r="H6430" s="823"/>
      <c r="I6430" s="823"/>
      <c r="J6430" s="823"/>
      <c r="K6430" s="823"/>
      <c r="L6430" s="823"/>
    </row>
    <row r="6431" spans="2:12" s="801" customFormat="1">
      <c r="B6431" s="823"/>
      <c r="C6431" s="823"/>
      <c r="D6431" s="823"/>
      <c r="E6431" s="823"/>
      <c r="F6431" s="823"/>
      <c r="G6431" s="823"/>
      <c r="H6431" s="823"/>
      <c r="I6431" s="823"/>
      <c r="J6431" s="823"/>
      <c r="K6431" s="823"/>
      <c r="L6431" s="823"/>
    </row>
    <row r="6432" spans="2:12" s="801" customFormat="1">
      <c r="B6432" s="823"/>
      <c r="C6432" s="823"/>
      <c r="D6432" s="823"/>
      <c r="E6432" s="823"/>
      <c r="F6432" s="823"/>
      <c r="G6432" s="823"/>
      <c r="H6432" s="823"/>
      <c r="I6432" s="823"/>
      <c r="J6432" s="823"/>
      <c r="K6432" s="823"/>
      <c r="L6432" s="823"/>
    </row>
    <row r="6433" spans="2:12" s="801" customFormat="1">
      <c r="B6433" s="823"/>
      <c r="C6433" s="823"/>
      <c r="D6433" s="823"/>
      <c r="E6433" s="823"/>
      <c r="F6433" s="823"/>
      <c r="G6433" s="823"/>
      <c r="H6433" s="823"/>
      <c r="I6433" s="823"/>
      <c r="J6433" s="823"/>
      <c r="K6433" s="823"/>
      <c r="L6433" s="823"/>
    </row>
    <row r="6434" spans="2:12" s="801" customFormat="1">
      <c r="B6434" s="823"/>
      <c r="C6434" s="823"/>
      <c r="D6434" s="823"/>
      <c r="E6434" s="823"/>
      <c r="F6434" s="823"/>
      <c r="G6434" s="823"/>
      <c r="H6434" s="823"/>
      <c r="I6434" s="823"/>
      <c r="J6434" s="823"/>
      <c r="K6434" s="823"/>
      <c r="L6434" s="823"/>
    </row>
    <row r="6435" spans="2:12" s="801" customFormat="1">
      <c r="B6435" s="823"/>
      <c r="C6435" s="823"/>
      <c r="D6435" s="823"/>
      <c r="E6435" s="823"/>
      <c r="F6435" s="823"/>
      <c r="G6435" s="823"/>
      <c r="H6435" s="823"/>
      <c r="I6435" s="823"/>
      <c r="J6435" s="823"/>
      <c r="K6435" s="823"/>
      <c r="L6435" s="823"/>
    </row>
    <row r="6436" spans="2:12" s="801" customFormat="1">
      <c r="B6436" s="823"/>
      <c r="C6436" s="823"/>
      <c r="D6436" s="823"/>
      <c r="E6436" s="823"/>
      <c r="F6436" s="823"/>
      <c r="G6436" s="823"/>
      <c r="H6436" s="823"/>
      <c r="I6436" s="823"/>
      <c r="J6436" s="823"/>
      <c r="K6436" s="823"/>
      <c r="L6436" s="823"/>
    </row>
    <row r="6437" spans="2:12" s="801" customFormat="1">
      <c r="B6437" s="823"/>
      <c r="C6437" s="823"/>
      <c r="D6437" s="823"/>
      <c r="E6437" s="823"/>
      <c r="F6437" s="823"/>
      <c r="G6437" s="823"/>
      <c r="H6437" s="823"/>
      <c r="I6437" s="823"/>
      <c r="J6437" s="823"/>
      <c r="K6437" s="823"/>
      <c r="L6437" s="823"/>
    </row>
    <row r="6438" spans="2:12" s="801" customFormat="1">
      <c r="B6438" s="823"/>
      <c r="C6438" s="823"/>
      <c r="D6438" s="823"/>
      <c r="E6438" s="823"/>
      <c r="F6438" s="823"/>
      <c r="G6438" s="823"/>
      <c r="H6438" s="823"/>
      <c r="I6438" s="823"/>
      <c r="J6438" s="823"/>
      <c r="K6438" s="823"/>
      <c r="L6438" s="823"/>
    </row>
    <row r="6439" spans="2:12" s="801" customFormat="1">
      <c r="B6439" s="823"/>
      <c r="C6439" s="823"/>
      <c r="D6439" s="823"/>
      <c r="E6439" s="823"/>
      <c r="F6439" s="823"/>
      <c r="G6439" s="823"/>
      <c r="H6439" s="823"/>
      <c r="I6439" s="823"/>
      <c r="J6439" s="823"/>
      <c r="K6439" s="823"/>
      <c r="L6439" s="823"/>
    </row>
    <row r="6440" spans="2:12" s="801" customFormat="1">
      <c r="B6440" s="823"/>
      <c r="C6440" s="823"/>
      <c r="D6440" s="823"/>
      <c r="E6440" s="823"/>
      <c r="F6440" s="823"/>
      <c r="G6440" s="823"/>
      <c r="H6440" s="823"/>
      <c r="I6440" s="823"/>
      <c r="J6440" s="823"/>
      <c r="K6440" s="823"/>
      <c r="L6440" s="823"/>
    </row>
    <row r="6441" spans="2:12" s="801" customFormat="1">
      <c r="B6441" s="823"/>
      <c r="C6441" s="823"/>
      <c r="D6441" s="823"/>
      <c r="E6441" s="823"/>
      <c r="F6441" s="823"/>
      <c r="G6441" s="823"/>
      <c r="H6441" s="823"/>
      <c r="I6441" s="823"/>
      <c r="J6441" s="823"/>
      <c r="K6441" s="823"/>
      <c r="L6441" s="823"/>
    </row>
    <row r="6442" spans="2:12" s="801" customFormat="1">
      <c r="B6442" s="823"/>
      <c r="C6442" s="823"/>
      <c r="D6442" s="823"/>
      <c r="E6442" s="823"/>
      <c r="F6442" s="823"/>
      <c r="G6442" s="823"/>
      <c r="H6442" s="823"/>
      <c r="I6442" s="823"/>
      <c r="J6442" s="823"/>
      <c r="K6442" s="823"/>
      <c r="L6442" s="823"/>
    </row>
    <row r="6443" spans="2:12" s="801" customFormat="1">
      <c r="B6443" s="823"/>
      <c r="C6443" s="823"/>
      <c r="D6443" s="823"/>
      <c r="E6443" s="823"/>
      <c r="F6443" s="823"/>
      <c r="G6443" s="823"/>
      <c r="H6443" s="823"/>
      <c r="I6443" s="823"/>
      <c r="J6443" s="823"/>
      <c r="K6443" s="823"/>
      <c r="L6443" s="823"/>
    </row>
    <row r="6444" spans="2:12" s="801" customFormat="1">
      <c r="B6444" s="823"/>
      <c r="C6444" s="823"/>
      <c r="D6444" s="823"/>
      <c r="E6444" s="823"/>
      <c r="F6444" s="823"/>
      <c r="G6444" s="823"/>
      <c r="H6444" s="823"/>
      <c r="I6444" s="823"/>
      <c r="J6444" s="823"/>
      <c r="K6444" s="823"/>
      <c r="L6444" s="823"/>
    </row>
    <row r="6445" spans="2:12" s="801" customFormat="1">
      <c r="B6445" s="823"/>
      <c r="C6445" s="823"/>
      <c r="D6445" s="823"/>
      <c r="E6445" s="823"/>
      <c r="F6445" s="823"/>
      <c r="G6445" s="823"/>
      <c r="H6445" s="823"/>
      <c r="I6445" s="823"/>
      <c r="J6445" s="823"/>
      <c r="K6445" s="823"/>
      <c r="L6445" s="823"/>
    </row>
    <row r="6446" spans="2:12" s="801" customFormat="1">
      <c r="B6446" s="823"/>
      <c r="C6446" s="823"/>
      <c r="D6446" s="823"/>
      <c r="E6446" s="823"/>
      <c r="F6446" s="823"/>
      <c r="G6446" s="823"/>
      <c r="H6446" s="823"/>
      <c r="I6446" s="823"/>
      <c r="J6446" s="823"/>
      <c r="K6446" s="823"/>
      <c r="L6446" s="823"/>
    </row>
    <row r="6447" spans="2:12" s="801" customFormat="1">
      <c r="B6447" s="823"/>
      <c r="C6447" s="823"/>
      <c r="D6447" s="823"/>
      <c r="E6447" s="823"/>
      <c r="F6447" s="823"/>
      <c r="G6447" s="823"/>
      <c r="H6447" s="823"/>
      <c r="I6447" s="823"/>
      <c r="J6447" s="823"/>
      <c r="K6447" s="823"/>
      <c r="L6447" s="823"/>
    </row>
    <row r="6448" spans="2:12" s="801" customFormat="1">
      <c r="B6448" s="823"/>
      <c r="C6448" s="823"/>
      <c r="D6448" s="823"/>
      <c r="E6448" s="823"/>
      <c r="F6448" s="823"/>
      <c r="G6448" s="823"/>
      <c r="H6448" s="823"/>
      <c r="I6448" s="823"/>
      <c r="J6448" s="823"/>
      <c r="K6448" s="823"/>
      <c r="L6448" s="823"/>
    </row>
    <row r="6449" spans="2:12" s="801" customFormat="1">
      <c r="B6449" s="823"/>
      <c r="C6449" s="823"/>
      <c r="D6449" s="823"/>
      <c r="E6449" s="823"/>
      <c r="F6449" s="823"/>
      <c r="G6449" s="823"/>
      <c r="H6449" s="823"/>
      <c r="I6449" s="823"/>
      <c r="J6449" s="823"/>
      <c r="K6449" s="823"/>
      <c r="L6449" s="823"/>
    </row>
    <row r="6450" spans="2:12" s="801" customFormat="1">
      <c r="B6450" s="823"/>
      <c r="C6450" s="823"/>
      <c r="D6450" s="823"/>
      <c r="E6450" s="823"/>
      <c r="F6450" s="823"/>
      <c r="G6450" s="823"/>
      <c r="H6450" s="823"/>
      <c r="I6450" s="823"/>
      <c r="J6450" s="823"/>
      <c r="K6450" s="823"/>
      <c r="L6450" s="823"/>
    </row>
    <row r="6451" spans="2:12" s="801" customFormat="1">
      <c r="B6451" s="823"/>
      <c r="C6451" s="823"/>
      <c r="D6451" s="823"/>
      <c r="E6451" s="823"/>
      <c r="F6451" s="823"/>
      <c r="G6451" s="823"/>
      <c r="H6451" s="823"/>
      <c r="I6451" s="823"/>
      <c r="J6451" s="823"/>
      <c r="K6451" s="823"/>
      <c r="L6451" s="823"/>
    </row>
    <row r="6452" spans="2:12" s="801" customFormat="1">
      <c r="B6452" s="823"/>
      <c r="C6452" s="823"/>
      <c r="D6452" s="823"/>
      <c r="E6452" s="823"/>
      <c r="F6452" s="823"/>
      <c r="G6452" s="823"/>
      <c r="H6452" s="823"/>
      <c r="I6452" s="823"/>
      <c r="J6452" s="823"/>
      <c r="K6452" s="823"/>
      <c r="L6452" s="823"/>
    </row>
    <row r="6453" spans="2:12" s="801" customFormat="1">
      <c r="B6453" s="823"/>
      <c r="C6453" s="823"/>
      <c r="D6453" s="823"/>
      <c r="E6453" s="823"/>
      <c r="F6453" s="823"/>
      <c r="G6453" s="823"/>
      <c r="H6453" s="823"/>
      <c r="I6453" s="823"/>
      <c r="J6453" s="823"/>
      <c r="K6453" s="823"/>
      <c r="L6453" s="823"/>
    </row>
    <row r="6454" spans="2:12" s="801" customFormat="1">
      <c r="B6454" s="823"/>
      <c r="C6454" s="823"/>
      <c r="D6454" s="823"/>
      <c r="E6454" s="823"/>
      <c r="F6454" s="823"/>
      <c r="G6454" s="823"/>
      <c r="H6454" s="823"/>
      <c r="I6454" s="823"/>
      <c r="J6454" s="823"/>
      <c r="K6454" s="823"/>
      <c r="L6454" s="823"/>
    </row>
    <row r="6455" spans="2:12" s="801" customFormat="1">
      <c r="B6455" s="823"/>
      <c r="C6455" s="823"/>
      <c r="D6455" s="823"/>
      <c r="E6455" s="823"/>
      <c r="F6455" s="823"/>
      <c r="G6455" s="823"/>
      <c r="H6455" s="823"/>
      <c r="I6455" s="823"/>
      <c r="J6455" s="823"/>
      <c r="K6455" s="823"/>
      <c r="L6455" s="823"/>
    </row>
    <row r="6456" spans="2:12" s="801" customFormat="1">
      <c r="B6456" s="823"/>
      <c r="C6456" s="823"/>
      <c r="D6456" s="823"/>
      <c r="E6456" s="823"/>
      <c r="F6456" s="823"/>
      <c r="G6456" s="823"/>
      <c r="H6456" s="823"/>
      <c r="I6456" s="823"/>
      <c r="J6456" s="823"/>
      <c r="K6456" s="823"/>
      <c r="L6456" s="823"/>
    </row>
    <row r="6457" spans="2:12" s="801" customFormat="1">
      <c r="B6457" s="823"/>
      <c r="C6457" s="823"/>
      <c r="D6457" s="823"/>
      <c r="E6457" s="823"/>
      <c r="F6457" s="823"/>
      <c r="G6457" s="823"/>
      <c r="H6457" s="823"/>
      <c r="I6457" s="823"/>
      <c r="J6457" s="823"/>
      <c r="K6457" s="823"/>
      <c r="L6457" s="823"/>
    </row>
    <row r="6458" spans="2:12" s="801" customFormat="1">
      <c r="B6458" s="823"/>
      <c r="C6458" s="823"/>
      <c r="D6458" s="823"/>
      <c r="E6458" s="823"/>
      <c r="F6458" s="823"/>
      <c r="G6458" s="823"/>
      <c r="H6458" s="823"/>
      <c r="I6458" s="823"/>
      <c r="J6458" s="823"/>
      <c r="K6458" s="823"/>
      <c r="L6458" s="823"/>
    </row>
    <row r="6459" spans="2:12" s="801" customFormat="1">
      <c r="B6459" s="823"/>
      <c r="C6459" s="823"/>
      <c r="D6459" s="823"/>
      <c r="E6459" s="823"/>
      <c r="F6459" s="823"/>
      <c r="G6459" s="823"/>
      <c r="H6459" s="823"/>
      <c r="I6459" s="823"/>
      <c r="J6459" s="823"/>
      <c r="K6459" s="823"/>
      <c r="L6459" s="823"/>
    </row>
    <row r="6460" spans="2:12" s="801" customFormat="1">
      <c r="B6460" s="823"/>
      <c r="C6460" s="823"/>
      <c r="D6460" s="823"/>
      <c r="E6460" s="823"/>
      <c r="F6460" s="823"/>
      <c r="G6460" s="823"/>
      <c r="H6460" s="823"/>
      <c r="I6460" s="823"/>
      <c r="J6460" s="823"/>
      <c r="K6460" s="823"/>
      <c r="L6460" s="823"/>
    </row>
    <row r="6461" spans="2:12" s="801" customFormat="1">
      <c r="B6461" s="823"/>
      <c r="C6461" s="823"/>
      <c r="D6461" s="823"/>
      <c r="E6461" s="823"/>
      <c r="F6461" s="823"/>
      <c r="G6461" s="823"/>
      <c r="H6461" s="823"/>
      <c r="I6461" s="823"/>
      <c r="J6461" s="823"/>
      <c r="K6461" s="823"/>
      <c r="L6461" s="823"/>
    </row>
    <row r="6462" spans="2:12" s="801" customFormat="1">
      <c r="B6462" s="823"/>
      <c r="C6462" s="823"/>
      <c r="D6462" s="823"/>
      <c r="E6462" s="823"/>
      <c r="F6462" s="823"/>
      <c r="G6462" s="823"/>
      <c r="H6462" s="823"/>
      <c r="I6462" s="823"/>
      <c r="J6462" s="823"/>
      <c r="K6462" s="823"/>
      <c r="L6462" s="823"/>
    </row>
    <row r="6463" spans="2:12" s="801" customFormat="1">
      <c r="B6463" s="823"/>
      <c r="C6463" s="823"/>
      <c r="D6463" s="823"/>
      <c r="E6463" s="823"/>
      <c r="F6463" s="823"/>
      <c r="G6463" s="823"/>
      <c r="H6463" s="823"/>
      <c r="I6463" s="823"/>
      <c r="J6463" s="823"/>
      <c r="K6463" s="823"/>
      <c r="L6463" s="823"/>
    </row>
    <row r="6464" spans="2:12" s="801" customFormat="1">
      <c r="B6464" s="823"/>
      <c r="C6464" s="823"/>
      <c r="D6464" s="823"/>
      <c r="E6464" s="823"/>
      <c r="F6464" s="823"/>
      <c r="G6464" s="823"/>
      <c r="H6464" s="823"/>
      <c r="I6464" s="823"/>
      <c r="J6464" s="823"/>
      <c r="K6464" s="823"/>
      <c r="L6464" s="823"/>
    </row>
    <row r="6465" spans="2:12" s="801" customFormat="1">
      <c r="B6465" s="823"/>
      <c r="C6465" s="823"/>
      <c r="D6465" s="823"/>
      <c r="E6465" s="823"/>
      <c r="F6465" s="823"/>
      <c r="G6465" s="823"/>
      <c r="H6465" s="823"/>
      <c r="I6465" s="823"/>
      <c r="J6465" s="823"/>
      <c r="K6465" s="823"/>
      <c r="L6465" s="823"/>
    </row>
    <row r="6466" spans="2:12" s="801" customFormat="1">
      <c r="B6466" s="823"/>
      <c r="C6466" s="823"/>
      <c r="D6466" s="823"/>
      <c r="E6466" s="823"/>
      <c r="F6466" s="823"/>
      <c r="G6466" s="823"/>
      <c r="H6466" s="823"/>
      <c r="I6466" s="823"/>
      <c r="J6466" s="823"/>
      <c r="K6466" s="823"/>
      <c r="L6466" s="823"/>
    </row>
    <row r="6467" spans="2:12" s="801" customFormat="1">
      <c r="B6467" s="823"/>
      <c r="C6467" s="823"/>
      <c r="D6467" s="823"/>
      <c r="E6467" s="823"/>
      <c r="F6467" s="823"/>
      <c r="G6467" s="823"/>
      <c r="H6467" s="823"/>
      <c r="I6467" s="823"/>
      <c r="J6467" s="823"/>
      <c r="K6467" s="823"/>
      <c r="L6467" s="823"/>
    </row>
    <row r="6468" spans="2:12" s="801" customFormat="1">
      <c r="B6468" s="823"/>
      <c r="C6468" s="823"/>
      <c r="D6468" s="823"/>
      <c r="E6468" s="823"/>
      <c r="F6468" s="823"/>
      <c r="G6468" s="823"/>
      <c r="H6468" s="823"/>
      <c r="I6468" s="823"/>
      <c r="J6468" s="823"/>
      <c r="K6468" s="823"/>
      <c r="L6468" s="823"/>
    </row>
    <row r="6469" spans="2:12" s="801" customFormat="1">
      <c r="B6469" s="823"/>
      <c r="C6469" s="823"/>
      <c r="D6469" s="823"/>
      <c r="E6469" s="823"/>
      <c r="F6469" s="823"/>
      <c r="G6469" s="823"/>
      <c r="H6469" s="823"/>
      <c r="I6469" s="823"/>
      <c r="J6469" s="823"/>
      <c r="K6469" s="823"/>
      <c r="L6469" s="823"/>
    </row>
    <row r="6470" spans="2:12" s="801" customFormat="1">
      <c r="B6470" s="823"/>
      <c r="C6470" s="823"/>
      <c r="D6470" s="823"/>
      <c r="E6470" s="823"/>
      <c r="F6470" s="823"/>
      <c r="G6470" s="823"/>
      <c r="H6470" s="823"/>
      <c r="I6470" s="823"/>
      <c r="J6470" s="823"/>
      <c r="K6470" s="823"/>
      <c r="L6470" s="823"/>
    </row>
    <row r="6471" spans="2:12" s="801" customFormat="1">
      <c r="B6471" s="823"/>
      <c r="C6471" s="823"/>
      <c r="D6471" s="823"/>
      <c r="E6471" s="823"/>
      <c r="F6471" s="823"/>
      <c r="G6471" s="823"/>
      <c r="H6471" s="823"/>
      <c r="I6471" s="823"/>
      <c r="J6471" s="823"/>
      <c r="K6471" s="823"/>
      <c r="L6471" s="823"/>
    </row>
    <row r="6472" spans="2:12" s="801" customFormat="1">
      <c r="B6472" s="823"/>
      <c r="C6472" s="823"/>
      <c r="D6472" s="823"/>
      <c r="E6472" s="823"/>
      <c r="F6472" s="823"/>
      <c r="G6472" s="823"/>
      <c r="H6472" s="823"/>
      <c r="I6472" s="823"/>
      <c r="J6472" s="823"/>
      <c r="K6472" s="823"/>
      <c r="L6472" s="823"/>
    </row>
    <row r="6473" spans="2:12" s="801" customFormat="1">
      <c r="B6473" s="823"/>
      <c r="C6473" s="823"/>
      <c r="D6473" s="823"/>
      <c r="E6473" s="823"/>
      <c r="F6473" s="823"/>
      <c r="G6473" s="823"/>
      <c r="H6473" s="823"/>
      <c r="I6473" s="823"/>
      <c r="J6473" s="823"/>
      <c r="K6473" s="823"/>
      <c r="L6473" s="823"/>
    </row>
    <row r="6474" spans="2:12" s="801" customFormat="1">
      <c r="B6474" s="823"/>
      <c r="C6474" s="823"/>
      <c r="D6474" s="823"/>
      <c r="E6474" s="823"/>
      <c r="F6474" s="823"/>
      <c r="G6474" s="823"/>
      <c r="H6474" s="823"/>
      <c r="I6474" s="823"/>
      <c r="J6474" s="823"/>
      <c r="K6474" s="823"/>
      <c r="L6474" s="823"/>
    </row>
    <row r="6475" spans="2:12" s="801" customFormat="1">
      <c r="B6475" s="823"/>
      <c r="C6475" s="823"/>
      <c r="D6475" s="823"/>
      <c r="E6475" s="823"/>
      <c r="F6475" s="823"/>
      <c r="G6475" s="823"/>
      <c r="H6475" s="823"/>
      <c r="I6475" s="823"/>
      <c r="J6475" s="823"/>
      <c r="K6475" s="823"/>
      <c r="L6475" s="823"/>
    </row>
    <row r="6476" spans="2:12" s="801" customFormat="1">
      <c r="B6476" s="823"/>
      <c r="C6476" s="823"/>
      <c r="D6476" s="823"/>
      <c r="E6476" s="823"/>
      <c r="F6476" s="823"/>
      <c r="G6476" s="823"/>
      <c r="H6476" s="823"/>
      <c r="I6476" s="823"/>
      <c r="J6476" s="823"/>
      <c r="K6476" s="823"/>
      <c r="L6476" s="823"/>
    </row>
    <row r="6477" spans="2:12" s="801" customFormat="1">
      <c r="B6477" s="823"/>
      <c r="C6477" s="823"/>
      <c r="D6477" s="823"/>
      <c r="E6477" s="823"/>
      <c r="F6477" s="823"/>
      <c r="G6477" s="823"/>
      <c r="H6477" s="823"/>
      <c r="I6477" s="823"/>
      <c r="J6477" s="823"/>
      <c r="K6477" s="823"/>
      <c r="L6477" s="823"/>
    </row>
    <row r="6478" spans="2:12" s="801" customFormat="1">
      <c r="B6478" s="823"/>
      <c r="C6478" s="823"/>
      <c r="D6478" s="823"/>
      <c r="E6478" s="823"/>
      <c r="F6478" s="823"/>
      <c r="G6478" s="823"/>
      <c r="H6478" s="823"/>
      <c r="I6478" s="823"/>
      <c r="J6478" s="823"/>
      <c r="K6478" s="823"/>
      <c r="L6478" s="823"/>
    </row>
    <row r="6479" spans="2:12" s="801" customFormat="1">
      <c r="B6479" s="823"/>
      <c r="C6479" s="823"/>
      <c r="D6479" s="823"/>
      <c r="E6479" s="823"/>
      <c r="F6479" s="823"/>
      <c r="G6479" s="823"/>
      <c r="H6479" s="823"/>
      <c r="I6479" s="823"/>
      <c r="J6479" s="823"/>
      <c r="K6479" s="823"/>
      <c r="L6479" s="823"/>
    </row>
    <row r="6480" spans="2:12" s="801" customFormat="1">
      <c r="B6480" s="823"/>
      <c r="C6480" s="823"/>
      <c r="D6480" s="823"/>
      <c r="E6480" s="823"/>
      <c r="F6480" s="823"/>
      <c r="G6480" s="823"/>
      <c r="H6480" s="823"/>
      <c r="I6480" s="823"/>
      <c r="J6480" s="823"/>
      <c r="K6480" s="823"/>
      <c r="L6480" s="823"/>
    </row>
    <row r="6481" spans="2:12" s="801" customFormat="1">
      <c r="B6481" s="823"/>
      <c r="C6481" s="823"/>
      <c r="D6481" s="823"/>
      <c r="E6481" s="823"/>
      <c r="F6481" s="823"/>
      <c r="G6481" s="823"/>
      <c r="H6481" s="823"/>
      <c r="I6481" s="823"/>
      <c r="J6481" s="823"/>
      <c r="K6481" s="823"/>
      <c r="L6481" s="823"/>
    </row>
    <row r="6482" spans="2:12" s="801" customFormat="1">
      <c r="B6482" s="823"/>
      <c r="C6482" s="823"/>
      <c r="D6482" s="823"/>
      <c r="E6482" s="823"/>
      <c r="F6482" s="823"/>
      <c r="G6482" s="823"/>
      <c r="H6482" s="823"/>
      <c r="I6482" s="823"/>
      <c r="J6482" s="823"/>
      <c r="K6482" s="823"/>
      <c r="L6482" s="823"/>
    </row>
    <row r="6483" spans="2:12" s="801" customFormat="1">
      <c r="B6483" s="823"/>
      <c r="C6483" s="823"/>
      <c r="D6483" s="823"/>
      <c r="E6483" s="823"/>
      <c r="F6483" s="823"/>
      <c r="G6483" s="823"/>
      <c r="H6483" s="823"/>
      <c r="I6483" s="823"/>
      <c r="J6483" s="823"/>
      <c r="K6483" s="823"/>
      <c r="L6483" s="823"/>
    </row>
    <row r="6484" spans="2:12" s="801" customFormat="1">
      <c r="B6484" s="823"/>
      <c r="C6484" s="823"/>
      <c r="D6484" s="823"/>
      <c r="E6484" s="823"/>
      <c r="F6484" s="823"/>
      <c r="G6484" s="823"/>
      <c r="H6484" s="823"/>
      <c r="I6484" s="823"/>
      <c r="J6484" s="823"/>
      <c r="K6484" s="823"/>
      <c r="L6484" s="823"/>
    </row>
    <row r="6485" spans="2:12" s="801" customFormat="1">
      <c r="B6485" s="823"/>
      <c r="C6485" s="823"/>
      <c r="D6485" s="823"/>
      <c r="E6485" s="823"/>
      <c r="F6485" s="823"/>
      <c r="G6485" s="823"/>
      <c r="H6485" s="823"/>
      <c r="I6485" s="823"/>
      <c r="J6485" s="823"/>
      <c r="K6485" s="823"/>
      <c r="L6485" s="823"/>
    </row>
    <row r="6486" spans="2:12" s="801" customFormat="1">
      <c r="B6486" s="823"/>
      <c r="C6486" s="823"/>
      <c r="D6486" s="823"/>
      <c r="E6486" s="823"/>
      <c r="F6486" s="823"/>
      <c r="G6486" s="823"/>
      <c r="H6486" s="823"/>
      <c r="I6486" s="823"/>
      <c r="J6486" s="823"/>
      <c r="K6486" s="823"/>
      <c r="L6486" s="823"/>
    </row>
    <row r="6487" spans="2:12" s="801" customFormat="1">
      <c r="B6487" s="823"/>
      <c r="C6487" s="823"/>
      <c r="D6487" s="823"/>
      <c r="E6487" s="823"/>
      <c r="F6487" s="823"/>
      <c r="G6487" s="823"/>
      <c r="H6487" s="823"/>
      <c r="I6487" s="823"/>
      <c r="J6487" s="823"/>
      <c r="K6487" s="823"/>
      <c r="L6487" s="823"/>
    </row>
    <row r="6488" spans="2:12" s="801" customFormat="1">
      <c r="B6488" s="823"/>
      <c r="C6488" s="823"/>
      <c r="D6488" s="823"/>
      <c r="E6488" s="823"/>
      <c r="F6488" s="823"/>
      <c r="G6488" s="823"/>
      <c r="H6488" s="823"/>
      <c r="I6488" s="823"/>
      <c r="J6488" s="823"/>
      <c r="K6488" s="823"/>
      <c r="L6488" s="823"/>
    </row>
    <row r="6489" spans="2:12" s="801" customFormat="1">
      <c r="B6489" s="823"/>
      <c r="C6489" s="823"/>
      <c r="D6489" s="823"/>
      <c r="E6489" s="823"/>
      <c r="F6489" s="823"/>
      <c r="G6489" s="823"/>
      <c r="H6489" s="823"/>
      <c r="I6489" s="823"/>
      <c r="J6489" s="823"/>
      <c r="K6489" s="823"/>
      <c r="L6489" s="823"/>
    </row>
    <row r="6490" spans="2:12" s="801" customFormat="1">
      <c r="B6490" s="823"/>
      <c r="C6490" s="823"/>
      <c r="D6490" s="823"/>
      <c r="E6490" s="823"/>
      <c r="F6490" s="823"/>
      <c r="G6490" s="823"/>
      <c r="H6490" s="823"/>
      <c r="I6490" s="823"/>
      <c r="J6490" s="823"/>
      <c r="K6490" s="823"/>
      <c r="L6490" s="823"/>
    </row>
    <row r="6491" spans="2:12" s="801" customFormat="1">
      <c r="B6491" s="823"/>
      <c r="C6491" s="823"/>
      <c r="D6491" s="823"/>
      <c r="E6491" s="823"/>
      <c r="F6491" s="823"/>
      <c r="G6491" s="823"/>
      <c r="H6491" s="823"/>
      <c r="I6491" s="823"/>
      <c r="J6491" s="823"/>
      <c r="K6491" s="823"/>
      <c r="L6491" s="823"/>
    </row>
    <row r="6492" spans="2:12" s="801" customFormat="1">
      <c r="B6492" s="823"/>
      <c r="C6492" s="823"/>
      <c r="D6492" s="823"/>
      <c r="E6492" s="823"/>
      <c r="F6492" s="823"/>
      <c r="G6492" s="823"/>
      <c r="H6492" s="823"/>
      <c r="I6492" s="823"/>
      <c r="J6492" s="823"/>
      <c r="K6492" s="823"/>
      <c r="L6492" s="823"/>
    </row>
    <row r="6493" spans="2:12" s="801" customFormat="1">
      <c r="B6493" s="823"/>
      <c r="C6493" s="823"/>
      <c r="D6493" s="823"/>
      <c r="E6493" s="823"/>
      <c r="F6493" s="823"/>
      <c r="G6493" s="823"/>
      <c r="H6493" s="823"/>
      <c r="I6493" s="823"/>
      <c r="J6493" s="823"/>
      <c r="K6493" s="823"/>
      <c r="L6493" s="823"/>
    </row>
    <row r="6494" spans="2:12" s="801" customFormat="1">
      <c r="B6494" s="823"/>
      <c r="C6494" s="823"/>
      <c r="D6494" s="823"/>
      <c r="E6494" s="823"/>
      <c r="F6494" s="823"/>
      <c r="G6494" s="823"/>
      <c r="H6494" s="823"/>
      <c r="I6494" s="823"/>
      <c r="J6494" s="823"/>
      <c r="K6494" s="823"/>
      <c r="L6494" s="823"/>
    </row>
    <row r="6495" spans="2:12" s="801" customFormat="1">
      <c r="B6495" s="823"/>
      <c r="C6495" s="823"/>
      <c r="D6495" s="823"/>
      <c r="E6495" s="823"/>
      <c r="F6495" s="823"/>
      <c r="G6495" s="823"/>
      <c r="H6495" s="823"/>
      <c r="I6495" s="823"/>
      <c r="J6495" s="823"/>
      <c r="K6495" s="823"/>
      <c r="L6495" s="823"/>
    </row>
    <row r="6496" spans="2:12" s="801" customFormat="1">
      <c r="B6496" s="823"/>
      <c r="C6496" s="823"/>
      <c r="D6496" s="823"/>
      <c r="E6496" s="823"/>
      <c r="F6496" s="823"/>
      <c r="G6496" s="823"/>
      <c r="H6496" s="823"/>
      <c r="I6496" s="823"/>
      <c r="J6496" s="823"/>
      <c r="K6496" s="823"/>
      <c r="L6496" s="823"/>
    </row>
    <row r="6497" spans="2:12" s="801" customFormat="1">
      <c r="B6497" s="823"/>
      <c r="C6497" s="823"/>
      <c r="D6497" s="823"/>
      <c r="E6497" s="823"/>
      <c r="F6497" s="823"/>
      <c r="G6497" s="823"/>
      <c r="H6497" s="823"/>
      <c r="I6497" s="823"/>
      <c r="J6497" s="823"/>
      <c r="K6497" s="823"/>
      <c r="L6497" s="823"/>
    </row>
    <row r="6498" spans="2:12" s="801" customFormat="1">
      <c r="B6498" s="823"/>
      <c r="C6498" s="823"/>
      <c r="D6498" s="823"/>
      <c r="E6498" s="823"/>
      <c r="F6498" s="823"/>
      <c r="G6498" s="823"/>
      <c r="H6498" s="823"/>
      <c r="I6498" s="823"/>
      <c r="J6498" s="823"/>
      <c r="K6498" s="823"/>
      <c r="L6498" s="823"/>
    </row>
    <row r="6499" spans="2:12" s="801" customFormat="1">
      <c r="B6499" s="823"/>
      <c r="C6499" s="823"/>
      <c r="D6499" s="823"/>
      <c r="E6499" s="823"/>
      <c r="F6499" s="823"/>
      <c r="G6499" s="823"/>
      <c r="H6499" s="823"/>
      <c r="I6499" s="823"/>
      <c r="J6499" s="823"/>
      <c r="K6499" s="823"/>
      <c r="L6499" s="823"/>
    </row>
    <row r="6500" spans="2:12" s="801" customFormat="1">
      <c r="B6500" s="823"/>
      <c r="C6500" s="823"/>
      <c r="D6500" s="823"/>
      <c r="E6500" s="823"/>
      <c r="F6500" s="823"/>
      <c r="G6500" s="823"/>
      <c r="H6500" s="823"/>
      <c r="I6500" s="823"/>
      <c r="J6500" s="823"/>
      <c r="K6500" s="823"/>
      <c r="L6500" s="823"/>
    </row>
    <row r="6501" spans="2:12" s="801" customFormat="1">
      <c r="B6501" s="823"/>
      <c r="C6501" s="823"/>
      <c r="D6501" s="823"/>
      <c r="E6501" s="823"/>
      <c r="F6501" s="823"/>
      <c r="G6501" s="823"/>
      <c r="H6501" s="823"/>
      <c r="I6501" s="823"/>
      <c r="J6501" s="823"/>
      <c r="K6501" s="823"/>
      <c r="L6501" s="823"/>
    </row>
    <row r="6502" spans="2:12" s="801" customFormat="1">
      <c r="B6502" s="823"/>
      <c r="C6502" s="823"/>
      <c r="D6502" s="823"/>
      <c r="E6502" s="823"/>
      <c r="F6502" s="823"/>
      <c r="G6502" s="823"/>
      <c r="H6502" s="823"/>
      <c r="I6502" s="823"/>
      <c r="J6502" s="823"/>
      <c r="K6502" s="823"/>
      <c r="L6502" s="823"/>
    </row>
    <row r="6503" spans="2:12" s="801" customFormat="1">
      <c r="B6503" s="823"/>
      <c r="C6503" s="823"/>
      <c r="D6503" s="823"/>
      <c r="E6503" s="823"/>
      <c r="F6503" s="823"/>
      <c r="G6503" s="823"/>
      <c r="H6503" s="823"/>
      <c r="I6503" s="823"/>
      <c r="J6503" s="823"/>
      <c r="K6503" s="823"/>
      <c r="L6503" s="823"/>
    </row>
    <row r="6504" spans="2:12" s="801" customFormat="1">
      <c r="B6504" s="823"/>
      <c r="C6504" s="823"/>
      <c r="D6504" s="823"/>
      <c r="E6504" s="823"/>
      <c r="F6504" s="823"/>
      <c r="G6504" s="823"/>
      <c r="H6504" s="823"/>
      <c r="I6504" s="823"/>
      <c r="J6504" s="823"/>
      <c r="K6504" s="823"/>
      <c r="L6504" s="823"/>
    </row>
    <row r="6505" spans="2:12" s="801" customFormat="1">
      <c r="B6505" s="823"/>
      <c r="C6505" s="823"/>
      <c r="D6505" s="823"/>
      <c r="E6505" s="823"/>
      <c r="F6505" s="823"/>
      <c r="G6505" s="823"/>
      <c r="H6505" s="823"/>
      <c r="I6505" s="823"/>
      <c r="J6505" s="823"/>
      <c r="K6505" s="823"/>
      <c r="L6505" s="823"/>
    </row>
    <row r="6506" spans="2:12" s="801" customFormat="1">
      <c r="B6506" s="823"/>
      <c r="C6506" s="823"/>
      <c r="D6506" s="823"/>
      <c r="E6506" s="823"/>
      <c r="F6506" s="823"/>
      <c r="G6506" s="823"/>
      <c r="H6506" s="823"/>
      <c r="I6506" s="823"/>
      <c r="J6506" s="823"/>
      <c r="K6506" s="823"/>
      <c r="L6506" s="823"/>
    </row>
    <row r="6507" spans="2:12" s="801" customFormat="1">
      <c r="B6507" s="823"/>
      <c r="C6507" s="823"/>
      <c r="D6507" s="823"/>
      <c r="E6507" s="823"/>
      <c r="F6507" s="823"/>
      <c r="G6507" s="823"/>
      <c r="H6507" s="823"/>
      <c r="I6507" s="823"/>
      <c r="J6507" s="823"/>
      <c r="K6507" s="823"/>
      <c r="L6507" s="823"/>
    </row>
    <row r="6508" spans="2:12" s="801" customFormat="1">
      <c r="B6508" s="823"/>
      <c r="C6508" s="823"/>
      <c r="D6508" s="823"/>
      <c r="E6508" s="823"/>
      <c r="F6508" s="823"/>
      <c r="G6508" s="823"/>
      <c r="H6508" s="823"/>
      <c r="I6508" s="823"/>
      <c r="J6508" s="823"/>
      <c r="K6508" s="823"/>
      <c r="L6508" s="823"/>
    </row>
    <row r="6509" spans="2:12" s="801" customFormat="1">
      <c r="B6509" s="823"/>
      <c r="C6509" s="823"/>
      <c r="D6509" s="823"/>
      <c r="E6509" s="823"/>
      <c r="F6509" s="823"/>
      <c r="G6509" s="823"/>
      <c r="H6509" s="823"/>
      <c r="I6509" s="823"/>
      <c r="J6509" s="823"/>
      <c r="K6509" s="823"/>
      <c r="L6509" s="823"/>
    </row>
    <row r="6510" spans="2:12" s="801" customFormat="1">
      <c r="B6510" s="823"/>
      <c r="C6510" s="823"/>
      <c r="D6510" s="823"/>
      <c r="E6510" s="823"/>
      <c r="F6510" s="823"/>
      <c r="G6510" s="823"/>
      <c r="H6510" s="823"/>
      <c r="I6510" s="823"/>
      <c r="J6510" s="823"/>
      <c r="K6510" s="823"/>
      <c r="L6510" s="823"/>
    </row>
    <row r="6511" spans="2:12" s="801" customFormat="1">
      <c r="B6511" s="823"/>
      <c r="C6511" s="823"/>
      <c r="D6511" s="823"/>
      <c r="E6511" s="823"/>
      <c r="F6511" s="823"/>
      <c r="G6511" s="823"/>
      <c r="H6511" s="823"/>
      <c r="I6511" s="823"/>
      <c r="J6511" s="823"/>
      <c r="K6511" s="823"/>
      <c r="L6511" s="823"/>
    </row>
    <row r="6512" spans="2:12" s="801" customFormat="1">
      <c r="B6512" s="823"/>
      <c r="C6512" s="823"/>
      <c r="D6512" s="823"/>
      <c r="E6512" s="823"/>
      <c r="F6512" s="823"/>
      <c r="G6512" s="823"/>
      <c r="H6512" s="823"/>
      <c r="I6512" s="823"/>
      <c r="J6512" s="823"/>
      <c r="K6512" s="823"/>
      <c r="L6512" s="823"/>
    </row>
    <row r="6513" spans="2:12" s="801" customFormat="1">
      <c r="B6513" s="823"/>
      <c r="C6513" s="823"/>
      <c r="D6513" s="823"/>
      <c r="E6513" s="823"/>
      <c r="F6513" s="823"/>
      <c r="G6513" s="823"/>
      <c r="H6513" s="823"/>
      <c r="I6513" s="823"/>
      <c r="J6513" s="823"/>
      <c r="K6513" s="823"/>
      <c r="L6513" s="823"/>
    </row>
    <row r="6514" spans="2:12" s="801" customFormat="1">
      <c r="B6514" s="823"/>
      <c r="C6514" s="823"/>
      <c r="D6514" s="823"/>
      <c r="E6514" s="823"/>
      <c r="F6514" s="823"/>
      <c r="G6514" s="823"/>
      <c r="H6514" s="823"/>
      <c r="I6514" s="823"/>
      <c r="J6514" s="823"/>
      <c r="K6514" s="823"/>
      <c r="L6514" s="823"/>
    </row>
    <row r="6515" spans="2:12" s="801" customFormat="1">
      <c r="B6515" s="823"/>
      <c r="C6515" s="823"/>
      <c r="D6515" s="823"/>
      <c r="E6515" s="823"/>
      <c r="F6515" s="823"/>
      <c r="G6515" s="823"/>
      <c r="H6515" s="823"/>
      <c r="I6515" s="823"/>
      <c r="J6515" s="823"/>
      <c r="K6515" s="823"/>
      <c r="L6515" s="823"/>
    </row>
    <row r="6516" spans="2:12" s="801" customFormat="1">
      <c r="B6516" s="823"/>
      <c r="C6516" s="823"/>
      <c r="D6516" s="823"/>
      <c r="E6516" s="823"/>
      <c r="F6516" s="823"/>
      <c r="G6516" s="823"/>
      <c r="H6516" s="823"/>
      <c r="I6516" s="823"/>
      <c r="J6516" s="823"/>
      <c r="K6516" s="823"/>
      <c r="L6516" s="823"/>
    </row>
    <row r="6517" spans="2:12" s="801" customFormat="1">
      <c r="B6517" s="823"/>
      <c r="C6517" s="823"/>
      <c r="D6517" s="823"/>
      <c r="E6517" s="823"/>
      <c r="F6517" s="823"/>
      <c r="G6517" s="823"/>
      <c r="H6517" s="823"/>
      <c r="I6517" s="823"/>
      <c r="J6517" s="823"/>
      <c r="K6517" s="823"/>
      <c r="L6517" s="823"/>
    </row>
    <row r="6518" spans="2:12" s="801" customFormat="1">
      <c r="B6518" s="823"/>
      <c r="C6518" s="823"/>
      <c r="D6518" s="823"/>
      <c r="E6518" s="823"/>
      <c r="F6518" s="823"/>
      <c r="G6518" s="823"/>
      <c r="H6518" s="823"/>
      <c r="I6518" s="823"/>
      <c r="J6518" s="823"/>
      <c r="K6518" s="823"/>
      <c r="L6518" s="823"/>
    </row>
    <row r="6519" spans="2:12" s="801" customFormat="1">
      <c r="B6519" s="823"/>
      <c r="C6519" s="823"/>
      <c r="D6519" s="823"/>
      <c r="E6519" s="823"/>
      <c r="F6519" s="823"/>
      <c r="G6519" s="823"/>
      <c r="H6519" s="823"/>
      <c r="I6519" s="823"/>
      <c r="J6519" s="823"/>
      <c r="K6519" s="823"/>
      <c r="L6519" s="823"/>
    </row>
    <row r="6520" spans="2:12" s="801" customFormat="1">
      <c r="B6520" s="823"/>
      <c r="C6520" s="823"/>
      <c r="D6520" s="823"/>
      <c r="E6520" s="823"/>
      <c r="F6520" s="823"/>
      <c r="G6520" s="823"/>
      <c r="H6520" s="823"/>
      <c r="I6520" s="823"/>
      <c r="J6520" s="823"/>
      <c r="K6520" s="823"/>
      <c r="L6520" s="823"/>
    </row>
    <row r="6521" spans="2:12" s="801" customFormat="1">
      <c r="B6521" s="823"/>
      <c r="C6521" s="823"/>
      <c r="D6521" s="823"/>
      <c r="E6521" s="823"/>
      <c r="F6521" s="823"/>
      <c r="G6521" s="823"/>
      <c r="H6521" s="823"/>
      <c r="I6521" s="823"/>
      <c r="J6521" s="823"/>
      <c r="K6521" s="823"/>
      <c r="L6521" s="823"/>
    </row>
    <row r="6522" spans="2:12" s="801" customFormat="1">
      <c r="B6522" s="823"/>
      <c r="C6522" s="823"/>
      <c r="D6522" s="823"/>
      <c r="E6522" s="823"/>
      <c r="F6522" s="823"/>
      <c r="G6522" s="823"/>
      <c r="H6522" s="823"/>
      <c r="I6522" s="823"/>
      <c r="J6522" s="823"/>
      <c r="K6522" s="823"/>
      <c r="L6522" s="823"/>
    </row>
    <row r="6523" spans="2:12" s="801" customFormat="1">
      <c r="B6523" s="823"/>
      <c r="C6523" s="823"/>
      <c r="D6523" s="823"/>
      <c r="E6523" s="823"/>
      <c r="F6523" s="823"/>
      <c r="G6523" s="823"/>
      <c r="H6523" s="823"/>
      <c r="I6523" s="823"/>
      <c r="J6523" s="823"/>
      <c r="K6523" s="823"/>
      <c r="L6523" s="823"/>
    </row>
    <row r="6524" spans="2:12" s="801" customFormat="1">
      <c r="B6524" s="823"/>
      <c r="C6524" s="823"/>
      <c r="D6524" s="823"/>
      <c r="E6524" s="823"/>
      <c r="F6524" s="823"/>
      <c r="G6524" s="823"/>
      <c r="H6524" s="823"/>
      <c r="I6524" s="823"/>
      <c r="J6524" s="823"/>
      <c r="K6524" s="823"/>
      <c r="L6524" s="823"/>
    </row>
    <row r="6525" spans="2:12" s="801" customFormat="1">
      <c r="B6525" s="823"/>
      <c r="C6525" s="823"/>
      <c r="D6525" s="823"/>
      <c r="E6525" s="823"/>
      <c r="F6525" s="823"/>
      <c r="G6525" s="823"/>
      <c r="H6525" s="823"/>
      <c r="I6525" s="823"/>
      <c r="J6525" s="823"/>
      <c r="K6525" s="823"/>
      <c r="L6525" s="823"/>
    </row>
    <row r="6526" spans="2:12" s="801" customFormat="1">
      <c r="B6526" s="823"/>
      <c r="C6526" s="823"/>
      <c r="D6526" s="823"/>
      <c r="E6526" s="823"/>
      <c r="F6526" s="823"/>
      <c r="G6526" s="823"/>
      <c r="H6526" s="823"/>
      <c r="I6526" s="823"/>
      <c r="J6526" s="823"/>
      <c r="K6526" s="823"/>
      <c r="L6526" s="823"/>
    </row>
    <row r="6527" spans="2:12" s="801" customFormat="1">
      <c r="B6527" s="823"/>
      <c r="C6527" s="823"/>
      <c r="D6527" s="823"/>
      <c r="E6527" s="823"/>
      <c r="F6527" s="823"/>
      <c r="G6527" s="823"/>
      <c r="H6527" s="823"/>
      <c r="I6527" s="823"/>
      <c r="J6527" s="823"/>
      <c r="K6527" s="823"/>
      <c r="L6527" s="823"/>
    </row>
    <row r="6528" spans="2:12" s="801" customFormat="1">
      <c r="B6528" s="823"/>
      <c r="C6528" s="823"/>
      <c r="D6528" s="823"/>
      <c r="E6528" s="823"/>
      <c r="F6528" s="823"/>
      <c r="G6528" s="823"/>
      <c r="H6528" s="823"/>
      <c r="I6528" s="823"/>
      <c r="J6528" s="823"/>
      <c r="K6528" s="823"/>
      <c r="L6528" s="823"/>
    </row>
    <row r="6529" spans="2:12" s="801" customFormat="1">
      <c r="B6529" s="823"/>
      <c r="C6529" s="823"/>
      <c r="D6529" s="823"/>
      <c r="E6529" s="823"/>
      <c r="F6529" s="823"/>
      <c r="G6529" s="823"/>
      <c r="H6529" s="823"/>
      <c r="I6529" s="823"/>
      <c r="J6529" s="823"/>
      <c r="K6529" s="823"/>
      <c r="L6529" s="823"/>
    </row>
    <row r="6530" spans="2:12" s="801" customFormat="1">
      <c r="B6530" s="823"/>
      <c r="C6530" s="823"/>
      <c r="D6530" s="823"/>
      <c r="E6530" s="823"/>
      <c r="F6530" s="823"/>
      <c r="G6530" s="823"/>
      <c r="H6530" s="823"/>
      <c r="I6530" s="823"/>
      <c r="J6530" s="823"/>
      <c r="K6530" s="823"/>
      <c r="L6530" s="823"/>
    </row>
    <row r="6531" spans="2:12" s="801" customFormat="1">
      <c r="B6531" s="823"/>
      <c r="C6531" s="823"/>
      <c r="D6531" s="823"/>
      <c r="E6531" s="823"/>
      <c r="F6531" s="823"/>
      <c r="G6531" s="823"/>
      <c r="H6531" s="823"/>
      <c r="I6531" s="823"/>
      <c r="J6531" s="823"/>
      <c r="K6531" s="823"/>
      <c r="L6531" s="823"/>
    </row>
    <row r="6532" spans="2:12" s="801" customFormat="1">
      <c r="B6532" s="823"/>
      <c r="C6532" s="823"/>
      <c r="D6532" s="823"/>
      <c r="E6532" s="823"/>
      <c r="F6532" s="823"/>
      <c r="G6532" s="823"/>
      <c r="H6532" s="823"/>
      <c r="I6532" s="823"/>
      <c r="J6532" s="823"/>
      <c r="K6532" s="823"/>
      <c r="L6532" s="823"/>
    </row>
    <row r="6533" spans="2:12" s="801" customFormat="1">
      <c r="B6533" s="823"/>
      <c r="C6533" s="823"/>
      <c r="D6533" s="823"/>
      <c r="E6533" s="823"/>
      <c r="F6533" s="823"/>
      <c r="G6533" s="823"/>
      <c r="H6533" s="823"/>
      <c r="I6533" s="823"/>
      <c r="J6533" s="823"/>
      <c r="K6533" s="823"/>
      <c r="L6533" s="823"/>
    </row>
    <row r="6534" spans="2:12" s="801" customFormat="1">
      <c r="B6534" s="823"/>
      <c r="C6534" s="823"/>
      <c r="D6534" s="823"/>
      <c r="E6534" s="823"/>
      <c r="F6534" s="823"/>
      <c r="G6534" s="823"/>
      <c r="H6534" s="823"/>
      <c r="I6534" s="823"/>
      <c r="J6534" s="823"/>
      <c r="K6534" s="823"/>
      <c r="L6534" s="823"/>
    </row>
    <row r="6535" spans="2:12" s="801" customFormat="1">
      <c r="B6535" s="823"/>
      <c r="C6535" s="823"/>
      <c r="D6535" s="823"/>
      <c r="E6535" s="823"/>
      <c r="F6535" s="823"/>
      <c r="G6535" s="823"/>
      <c r="H6535" s="823"/>
      <c r="I6535" s="823"/>
      <c r="J6535" s="823"/>
      <c r="K6535" s="823"/>
      <c r="L6535" s="823"/>
    </row>
    <row r="6536" spans="2:12" s="801" customFormat="1">
      <c r="B6536" s="823"/>
      <c r="C6536" s="823"/>
      <c r="D6536" s="823"/>
      <c r="E6536" s="823"/>
      <c r="F6536" s="823"/>
      <c r="G6536" s="823"/>
      <c r="H6536" s="823"/>
      <c r="I6536" s="823"/>
      <c r="J6536" s="823"/>
      <c r="K6536" s="823"/>
      <c r="L6536" s="823"/>
    </row>
    <row r="6537" spans="2:12" s="801" customFormat="1">
      <c r="B6537" s="823"/>
      <c r="C6537" s="823"/>
      <c r="D6537" s="823"/>
      <c r="E6537" s="823"/>
      <c r="F6537" s="823"/>
      <c r="G6537" s="823"/>
      <c r="H6537" s="823"/>
      <c r="I6537" s="823"/>
      <c r="J6537" s="823"/>
      <c r="K6537" s="823"/>
      <c r="L6537" s="823"/>
    </row>
    <row r="6538" spans="2:12" s="801" customFormat="1">
      <c r="B6538" s="823"/>
      <c r="C6538" s="823"/>
      <c r="D6538" s="823"/>
      <c r="E6538" s="823"/>
      <c r="F6538" s="823"/>
      <c r="G6538" s="823"/>
      <c r="H6538" s="823"/>
      <c r="I6538" s="823"/>
      <c r="J6538" s="823"/>
      <c r="K6538" s="823"/>
      <c r="L6538" s="823"/>
    </row>
    <row r="6539" spans="2:12" s="801" customFormat="1">
      <c r="B6539" s="823"/>
      <c r="C6539" s="823"/>
      <c r="D6539" s="823"/>
      <c r="E6539" s="823"/>
      <c r="F6539" s="823"/>
      <c r="G6539" s="823"/>
      <c r="H6539" s="823"/>
      <c r="I6539" s="823"/>
      <c r="J6539" s="823"/>
      <c r="K6539" s="823"/>
      <c r="L6539" s="823"/>
    </row>
    <row r="6540" spans="2:12" s="801" customFormat="1">
      <c r="B6540" s="823"/>
      <c r="C6540" s="823"/>
      <c r="D6540" s="823"/>
      <c r="E6540" s="823"/>
      <c r="F6540" s="823"/>
      <c r="G6540" s="823"/>
      <c r="H6540" s="823"/>
      <c r="I6540" s="823"/>
      <c r="J6540" s="823"/>
      <c r="K6540" s="823"/>
      <c r="L6540" s="823"/>
    </row>
    <row r="6541" spans="2:12" s="801" customFormat="1">
      <c r="B6541" s="823"/>
      <c r="C6541" s="823"/>
      <c r="D6541" s="823"/>
      <c r="E6541" s="823"/>
      <c r="F6541" s="823"/>
      <c r="G6541" s="823"/>
      <c r="H6541" s="823"/>
      <c r="I6541" s="823"/>
      <c r="J6541" s="823"/>
      <c r="K6541" s="823"/>
      <c r="L6541" s="823"/>
    </row>
    <row r="6542" spans="2:12" s="801" customFormat="1">
      <c r="B6542" s="823"/>
      <c r="C6542" s="823"/>
      <c r="D6542" s="823"/>
      <c r="E6542" s="823"/>
      <c r="F6542" s="823"/>
      <c r="G6542" s="823"/>
      <c r="H6542" s="823"/>
      <c r="I6542" s="823"/>
      <c r="J6542" s="823"/>
      <c r="K6542" s="823"/>
      <c r="L6542" s="823"/>
    </row>
    <row r="6543" spans="2:12" s="801" customFormat="1">
      <c r="B6543" s="823"/>
      <c r="C6543" s="823"/>
      <c r="D6543" s="823"/>
      <c r="E6543" s="823"/>
      <c r="F6543" s="823"/>
      <c r="G6543" s="823"/>
      <c r="H6543" s="823"/>
      <c r="I6543" s="823"/>
      <c r="J6543" s="823"/>
      <c r="K6543" s="823"/>
      <c r="L6543" s="823"/>
    </row>
    <row r="6544" spans="2:12" s="801" customFormat="1">
      <c r="B6544" s="823"/>
      <c r="C6544" s="823"/>
      <c r="D6544" s="823"/>
      <c r="E6544" s="823"/>
      <c r="F6544" s="823"/>
      <c r="G6544" s="823"/>
      <c r="H6544" s="823"/>
      <c r="I6544" s="823"/>
      <c r="J6544" s="823"/>
      <c r="K6544" s="823"/>
      <c r="L6544" s="823"/>
    </row>
    <row r="6545" spans="2:12" s="801" customFormat="1">
      <c r="B6545" s="823"/>
      <c r="C6545" s="823"/>
      <c r="D6545" s="823"/>
      <c r="E6545" s="823"/>
      <c r="F6545" s="823"/>
      <c r="G6545" s="823"/>
      <c r="H6545" s="823"/>
      <c r="I6545" s="823"/>
      <c r="J6545" s="823"/>
      <c r="K6545" s="823"/>
      <c r="L6545" s="823"/>
    </row>
    <row r="6546" spans="2:12" s="801" customFormat="1">
      <c r="B6546" s="823"/>
      <c r="C6546" s="823"/>
      <c r="D6546" s="823"/>
      <c r="E6546" s="823"/>
      <c r="F6546" s="823"/>
      <c r="G6546" s="823"/>
      <c r="H6546" s="823"/>
      <c r="I6546" s="823"/>
      <c r="J6546" s="823"/>
      <c r="K6546" s="823"/>
      <c r="L6546" s="823"/>
    </row>
    <row r="6547" spans="2:12" s="801" customFormat="1">
      <c r="B6547" s="823"/>
      <c r="C6547" s="823"/>
      <c r="D6547" s="823"/>
      <c r="E6547" s="823"/>
      <c r="F6547" s="823"/>
      <c r="G6547" s="823"/>
      <c r="H6547" s="823"/>
      <c r="I6547" s="823"/>
      <c r="J6547" s="823"/>
      <c r="K6547" s="823"/>
      <c r="L6547" s="823"/>
    </row>
    <row r="6548" spans="2:12" s="801" customFormat="1">
      <c r="B6548" s="823"/>
      <c r="C6548" s="823"/>
      <c r="D6548" s="823"/>
      <c r="E6548" s="823"/>
      <c r="F6548" s="823"/>
      <c r="G6548" s="823"/>
      <c r="H6548" s="823"/>
      <c r="I6548" s="823"/>
      <c r="J6548" s="823"/>
      <c r="K6548" s="823"/>
      <c r="L6548" s="823"/>
    </row>
    <row r="6549" spans="2:12" s="801" customFormat="1">
      <c r="B6549" s="823"/>
      <c r="C6549" s="823"/>
      <c r="D6549" s="823"/>
      <c r="E6549" s="823"/>
      <c r="F6549" s="823"/>
      <c r="G6549" s="823"/>
      <c r="H6549" s="823"/>
      <c r="I6549" s="823"/>
      <c r="J6549" s="823"/>
      <c r="K6549" s="823"/>
      <c r="L6549" s="823"/>
    </row>
    <row r="6550" spans="2:12" s="801" customFormat="1">
      <c r="B6550" s="823"/>
      <c r="C6550" s="823"/>
      <c r="D6550" s="823"/>
      <c r="E6550" s="823"/>
      <c r="F6550" s="823"/>
      <c r="G6550" s="823"/>
      <c r="H6550" s="823"/>
      <c r="I6550" s="823"/>
      <c r="J6550" s="823"/>
      <c r="K6550" s="823"/>
      <c r="L6550" s="823"/>
    </row>
    <row r="6551" spans="2:12" s="801" customFormat="1">
      <c r="B6551" s="823"/>
      <c r="C6551" s="823"/>
      <c r="D6551" s="823"/>
      <c r="E6551" s="823"/>
      <c r="F6551" s="823"/>
      <c r="G6551" s="823"/>
      <c r="H6551" s="823"/>
      <c r="I6551" s="823"/>
      <c r="J6551" s="823"/>
      <c r="K6551" s="823"/>
      <c r="L6551" s="823"/>
    </row>
    <row r="6552" spans="2:12" s="801" customFormat="1">
      <c r="B6552" s="823"/>
      <c r="C6552" s="823"/>
      <c r="D6552" s="823"/>
      <c r="E6552" s="823"/>
      <c r="F6552" s="823"/>
      <c r="G6552" s="823"/>
      <c r="H6552" s="823"/>
      <c r="I6552" s="823"/>
      <c r="J6552" s="823"/>
      <c r="K6552" s="823"/>
      <c r="L6552" s="823"/>
    </row>
    <row r="6553" spans="2:12" s="801" customFormat="1">
      <c r="B6553" s="823"/>
      <c r="C6553" s="823"/>
      <c r="D6553" s="823"/>
      <c r="E6553" s="823"/>
      <c r="F6553" s="823"/>
      <c r="G6553" s="823"/>
      <c r="H6553" s="823"/>
      <c r="I6553" s="823"/>
      <c r="J6553" s="823"/>
      <c r="K6553" s="823"/>
      <c r="L6553" s="823"/>
    </row>
    <row r="6554" spans="2:12" s="801" customFormat="1">
      <c r="B6554" s="823"/>
      <c r="C6554" s="823"/>
      <c r="D6554" s="823"/>
      <c r="E6554" s="823"/>
      <c r="F6554" s="823"/>
      <c r="G6554" s="823"/>
      <c r="H6554" s="823"/>
      <c r="I6554" s="823"/>
      <c r="J6554" s="823"/>
      <c r="K6554" s="823"/>
      <c r="L6554" s="823"/>
    </row>
    <row r="6555" spans="2:12" s="801" customFormat="1">
      <c r="B6555" s="823"/>
      <c r="C6555" s="823"/>
      <c r="D6555" s="823"/>
      <c r="E6555" s="823"/>
      <c r="F6555" s="823"/>
      <c r="G6555" s="823"/>
      <c r="H6555" s="823"/>
      <c r="I6555" s="823"/>
      <c r="J6555" s="823"/>
      <c r="K6555" s="823"/>
      <c r="L6555" s="823"/>
    </row>
    <row r="6556" spans="2:12" s="801" customFormat="1">
      <c r="B6556" s="823"/>
      <c r="C6556" s="823"/>
      <c r="D6556" s="823"/>
      <c r="E6556" s="823"/>
      <c r="F6556" s="823"/>
      <c r="G6556" s="823"/>
      <c r="H6556" s="823"/>
      <c r="I6556" s="823"/>
      <c r="J6556" s="823"/>
      <c r="K6556" s="823"/>
      <c r="L6556" s="823"/>
    </row>
    <row r="6557" spans="2:12" s="801" customFormat="1">
      <c r="B6557" s="823"/>
      <c r="C6557" s="823"/>
      <c r="D6557" s="823"/>
      <c r="E6557" s="823"/>
      <c r="F6557" s="823"/>
      <c r="G6557" s="823"/>
      <c r="H6557" s="823"/>
      <c r="I6557" s="823"/>
      <c r="J6557" s="823"/>
      <c r="K6557" s="823"/>
      <c r="L6557" s="823"/>
    </row>
    <row r="6558" spans="2:12" s="801" customFormat="1">
      <c r="B6558" s="823"/>
      <c r="C6558" s="823"/>
      <c r="D6558" s="823"/>
      <c r="E6558" s="823"/>
      <c r="F6558" s="823"/>
      <c r="G6558" s="823"/>
      <c r="H6558" s="823"/>
      <c r="I6558" s="823"/>
      <c r="J6558" s="823"/>
      <c r="K6558" s="823"/>
      <c r="L6558" s="823"/>
    </row>
    <row r="6559" spans="2:12" s="801" customFormat="1">
      <c r="B6559" s="823"/>
      <c r="C6559" s="823"/>
      <c r="D6559" s="823"/>
      <c r="E6559" s="823"/>
      <c r="F6559" s="823"/>
      <c r="G6559" s="823"/>
      <c r="H6559" s="823"/>
      <c r="I6559" s="823"/>
      <c r="J6559" s="823"/>
      <c r="K6559" s="823"/>
      <c r="L6559" s="823"/>
    </row>
    <row r="6560" spans="2:12" s="801" customFormat="1">
      <c r="B6560" s="823"/>
      <c r="C6560" s="823"/>
      <c r="D6560" s="823"/>
      <c r="E6560" s="823"/>
      <c r="F6560" s="823"/>
      <c r="G6560" s="823"/>
      <c r="H6560" s="823"/>
      <c r="I6560" s="823"/>
      <c r="J6560" s="823"/>
      <c r="K6560" s="823"/>
      <c r="L6560" s="823"/>
    </row>
    <row r="6561" spans="2:12" s="801" customFormat="1">
      <c r="B6561" s="823"/>
      <c r="C6561" s="823"/>
      <c r="D6561" s="823"/>
      <c r="E6561" s="823"/>
      <c r="F6561" s="823"/>
      <c r="G6561" s="823"/>
      <c r="H6561" s="823"/>
      <c r="I6561" s="823"/>
      <c r="J6561" s="823"/>
      <c r="K6561" s="823"/>
      <c r="L6561" s="823"/>
    </row>
    <row r="6562" spans="2:12" s="801" customFormat="1">
      <c r="B6562" s="823"/>
      <c r="C6562" s="823"/>
      <c r="D6562" s="823"/>
      <c r="E6562" s="823"/>
      <c r="F6562" s="823"/>
      <c r="G6562" s="823"/>
      <c r="H6562" s="823"/>
      <c r="I6562" s="823"/>
      <c r="J6562" s="823"/>
      <c r="K6562" s="823"/>
      <c r="L6562" s="823"/>
    </row>
    <row r="6563" spans="2:12" s="801" customFormat="1">
      <c r="B6563" s="823"/>
      <c r="C6563" s="823"/>
      <c r="D6563" s="823"/>
      <c r="E6563" s="823"/>
      <c r="F6563" s="823"/>
      <c r="G6563" s="823"/>
      <c r="H6563" s="823"/>
      <c r="I6563" s="823"/>
      <c r="J6563" s="823"/>
      <c r="K6563" s="823"/>
      <c r="L6563" s="823"/>
    </row>
    <row r="6564" spans="2:12" s="801" customFormat="1">
      <c r="B6564" s="823"/>
      <c r="C6564" s="823"/>
      <c r="D6564" s="823"/>
      <c r="E6564" s="823"/>
      <c r="F6564" s="823"/>
      <c r="G6564" s="823"/>
      <c r="H6564" s="823"/>
      <c r="I6564" s="823"/>
      <c r="J6564" s="823"/>
      <c r="K6564" s="823"/>
      <c r="L6564" s="823"/>
    </row>
    <row r="6565" spans="2:12" s="801" customFormat="1">
      <c r="B6565" s="823"/>
      <c r="C6565" s="823"/>
      <c r="D6565" s="823"/>
      <c r="E6565" s="823"/>
      <c r="F6565" s="823"/>
      <c r="G6565" s="823"/>
      <c r="H6565" s="823"/>
      <c r="I6565" s="823"/>
      <c r="J6565" s="823"/>
      <c r="K6565" s="823"/>
      <c r="L6565" s="823"/>
    </row>
    <row r="6566" spans="2:12" s="801" customFormat="1">
      <c r="B6566" s="823"/>
      <c r="C6566" s="823"/>
      <c r="D6566" s="823"/>
      <c r="E6566" s="823"/>
      <c r="F6566" s="823"/>
      <c r="G6566" s="823"/>
      <c r="H6566" s="823"/>
      <c r="I6566" s="823"/>
      <c r="J6566" s="823"/>
      <c r="K6566" s="823"/>
      <c r="L6566" s="823"/>
    </row>
    <row r="6567" spans="2:12" s="801" customFormat="1">
      <c r="B6567" s="823"/>
      <c r="C6567" s="823"/>
      <c r="D6567" s="823"/>
      <c r="E6567" s="823"/>
      <c r="F6567" s="823"/>
      <c r="G6567" s="823"/>
      <c r="H6567" s="823"/>
      <c r="I6567" s="823"/>
      <c r="J6567" s="823"/>
      <c r="K6567" s="823"/>
      <c r="L6567" s="823"/>
    </row>
    <row r="6568" spans="2:12" s="801" customFormat="1">
      <c r="B6568" s="823"/>
      <c r="C6568" s="823"/>
      <c r="D6568" s="823"/>
      <c r="E6568" s="823"/>
      <c r="F6568" s="823"/>
      <c r="G6568" s="823"/>
      <c r="H6568" s="823"/>
      <c r="I6568" s="823"/>
      <c r="J6568" s="823"/>
      <c r="K6568" s="823"/>
      <c r="L6568" s="823"/>
    </row>
    <row r="6569" spans="2:12" s="801" customFormat="1">
      <c r="B6569" s="823"/>
      <c r="C6569" s="823"/>
      <c r="D6569" s="823"/>
      <c r="E6569" s="823"/>
      <c r="F6569" s="823"/>
      <c r="G6569" s="823"/>
      <c r="H6569" s="823"/>
      <c r="I6569" s="823"/>
      <c r="J6569" s="823"/>
      <c r="K6569" s="823"/>
      <c r="L6569" s="823"/>
    </row>
    <row r="6570" spans="2:12" s="801" customFormat="1">
      <c r="B6570" s="823"/>
      <c r="C6570" s="823"/>
      <c r="D6570" s="823"/>
      <c r="E6570" s="823"/>
      <c r="F6570" s="823"/>
      <c r="G6570" s="823"/>
      <c r="H6570" s="823"/>
      <c r="I6570" s="823"/>
      <c r="J6570" s="823"/>
      <c r="K6570" s="823"/>
      <c r="L6570" s="823"/>
    </row>
    <row r="6571" spans="2:12" s="801" customFormat="1">
      <c r="B6571" s="823"/>
      <c r="C6571" s="823"/>
      <c r="D6571" s="823"/>
      <c r="E6571" s="823"/>
      <c r="F6571" s="823"/>
      <c r="G6571" s="823"/>
      <c r="H6571" s="823"/>
      <c r="I6571" s="823"/>
      <c r="J6571" s="823"/>
      <c r="K6571" s="823"/>
      <c r="L6571" s="823"/>
    </row>
    <row r="6572" spans="2:12" s="801" customFormat="1">
      <c r="B6572" s="823"/>
      <c r="C6572" s="823"/>
      <c r="D6572" s="823"/>
      <c r="E6572" s="823"/>
      <c r="F6572" s="823"/>
      <c r="G6572" s="823"/>
      <c r="H6572" s="823"/>
      <c r="I6572" s="823"/>
      <c r="J6572" s="823"/>
      <c r="K6572" s="823"/>
      <c r="L6572" s="823"/>
    </row>
    <row r="6573" spans="2:12" s="801" customFormat="1">
      <c r="B6573" s="823"/>
      <c r="C6573" s="823"/>
      <c r="D6573" s="823"/>
      <c r="E6573" s="823"/>
      <c r="F6573" s="823"/>
      <c r="G6573" s="823"/>
      <c r="H6573" s="823"/>
      <c r="I6573" s="823"/>
      <c r="J6573" s="823"/>
      <c r="K6573" s="823"/>
      <c r="L6573" s="823"/>
    </row>
    <row r="6574" spans="2:12" s="801" customFormat="1">
      <c r="B6574" s="823"/>
      <c r="C6574" s="823"/>
      <c r="D6574" s="823"/>
      <c r="E6574" s="823"/>
      <c r="F6574" s="823"/>
      <c r="G6574" s="823"/>
      <c r="H6574" s="823"/>
      <c r="I6574" s="823"/>
      <c r="J6574" s="823"/>
      <c r="K6574" s="823"/>
      <c r="L6574" s="823"/>
    </row>
    <row r="6575" spans="2:12" s="801" customFormat="1">
      <c r="B6575" s="823"/>
      <c r="C6575" s="823"/>
      <c r="D6575" s="823"/>
      <c r="E6575" s="823"/>
      <c r="F6575" s="823"/>
      <c r="G6575" s="823"/>
      <c r="H6575" s="823"/>
      <c r="I6575" s="823"/>
      <c r="J6575" s="823"/>
      <c r="K6575" s="823"/>
      <c r="L6575" s="823"/>
    </row>
    <row r="6576" spans="2:12" s="801" customFormat="1">
      <c r="B6576" s="823"/>
      <c r="C6576" s="823"/>
      <c r="D6576" s="823"/>
      <c r="E6576" s="823"/>
      <c r="F6576" s="823"/>
      <c r="G6576" s="823"/>
      <c r="H6576" s="823"/>
      <c r="I6576" s="823"/>
      <c r="J6576" s="823"/>
      <c r="K6576" s="823"/>
      <c r="L6576" s="823"/>
    </row>
    <row r="6577" spans="2:12" s="801" customFormat="1">
      <c r="B6577" s="823"/>
      <c r="C6577" s="823"/>
      <c r="D6577" s="823"/>
      <c r="E6577" s="823"/>
      <c r="F6577" s="823"/>
      <c r="G6577" s="823"/>
      <c r="H6577" s="823"/>
      <c r="I6577" s="823"/>
      <c r="J6577" s="823"/>
      <c r="K6577" s="823"/>
      <c r="L6577" s="823"/>
    </row>
    <row r="6578" spans="2:12" s="801" customFormat="1">
      <c r="B6578" s="823"/>
      <c r="C6578" s="823"/>
      <c r="D6578" s="823"/>
      <c r="E6578" s="823"/>
      <c r="F6578" s="823"/>
      <c r="G6578" s="823"/>
      <c r="H6578" s="823"/>
      <c r="I6578" s="823"/>
      <c r="J6578" s="823"/>
      <c r="K6578" s="823"/>
      <c r="L6578" s="823"/>
    </row>
    <row r="6579" spans="2:12" s="801" customFormat="1">
      <c r="B6579" s="823"/>
      <c r="C6579" s="823"/>
      <c r="D6579" s="823"/>
      <c r="E6579" s="823"/>
      <c r="F6579" s="823"/>
      <c r="G6579" s="823"/>
      <c r="H6579" s="823"/>
      <c r="I6579" s="823"/>
      <c r="J6579" s="823"/>
      <c r="K6579" s="823"/>
      <c r="L6579" s="823"/>
    </row>
    <row r="6580" spans="2:12" s="801" customFormat="1">
      <c r="B6580" s="823"/>
      <c r="C6580" s="823"/>
      <c r="D6580" s="823"/>
      <c r="E6580" s="823"/>
      <c r="F6580" s="823"/>
      <c r="G6580" s="823"/>
      <c r="H6580" s="823"/>
      <c r="I6580" s="823"/>
      <c r="J6580" s="823"/>
      <c r="K6580" s="823"/>
      <c r="L6580" s="823"/>
    </row>
    <row r="6581" spans="2:12" s="801" customFormat="1">
      <c r="B6581" s="823"/>
      <c r="C6581" s="823"/>
      <c r="D6581" s="823"/>
      <c r="E6581" s="823"/>
      <c r="F6581" s="823"/>
      <c r="G6581" s="823"/>
      <c r="H6581" s="823"/>
      <c r="I6581" s="823"/>
      <c r="J6581" s="823"/>
      <c r="K6581" s="823"/>
      <c r="L6581" s="823"/>
    </row>
    <row r="6582" spans="2:12" s="801" customFormat="1">
      <c r="B6582" s="823"/>
      <c r="C6582" s="823"/>
      <c r="D6582" s="823"/>
      <c r="E6582" s="823"/>
      <c r="F6582" s="823"/>
      <c r="G6582" s="823"/>
      <c r="H6582" s="823"/>
      <c r="I6582" s="823"/>
      <c r="J6582" s="823"/>
      <c r="K6582" s="823"/>
      <c r="L6582" s="823"/>
    </row>
    <row r="6583" spans="2:12" s="801" customFormat="1">
      <c r="B6583" s="823"/>
      <c r="C6583" s="823"/>
      <c r="D6583" s="823"/>
      <c r="E6583" s="823"/>
      <c r="F6583" s="823"/>
      <c r="G6583" s="823"/>
      <c r="H6583" s="823"/>
      <c r="I6583" s="823"/>
      <c r="J6583" s="823"/>
      <c r="K6583" s="823"/>
      <c r="L6583" s="823"/>
    </row>
    <row r="6584" spans="2:12" s="801" customFormat="1">
      <c r="B6584" s="823"/>
      <c r="C6584" s="823"/>
      <c r="D6584" s="823"/>
      <c r="E6584" s="823"/>
      <c r="F6584" s="823"/>
      <c r="G6584" s="823"/>
      <c r="H6584" s="823"/>
      <c r="I6584" s="823"/>
      <c r="J6584" s="823"/>
      <c r="K6584" s="823"/>
      <c r="L6584" s="823"/>
    </row>
    <row r="6585" spans="2:12" s="801" customFormat="1">
      <c r="B6585" s="823"/>
      <c r="C6585" s="823"/>
      <c r="D6585" s="823"/>
      <c r="E6585" s="823"/>
      <c r="F6585" s="823"/>
      <c r="G6585" s="823"/>
      <c r="H6585" s="823"/>
      <c r="I6585" s="823"/>
      <c r="J6585" s="823"/>
      <c r="K6585" s="823"/>
      <c r="L6585" s="823"/>
    </row>
    <row r="6586" spans="2:12" s="801" customFormat="1">
      <c r="B6586" s="823"/>
      <c r="C6586" s="823"/>
      <c r="D6586" s="823"/>
      <c r="E6586" s="823"/>
      <c r="F6586" s="823"/>
      <c r="G6586" s="823"/>
      <c r="H6586" s="823"/>
      <c r="I6586" s="823"/>
      <c r="J6586" s="823"/>
      <c r="K6586" s="823"/>
      <c r="L6586" s="823"/>
    </row>
    <row r="6587" spans="2:12" s="801" customFormat="1">
      <c r="B6587" s="823"/>
      <c r="C6587" s="823"/>
      <c r="D6587" s="823"/>
      <c r="E6587" s="823"/>
      <c r="F6587" s="823"/>
      <c r="G6587" s="823"/>
      <c r="H6587" s="823"/>
      <c r="I6587" s="823"/>
      <c r="J6587" s="823"/>
      <c r="K6587" s="823"/>
      <c r="L6587" s="823"/>
    </row>
    <row r="6588" spans="2:12" s="801" customFormat="1">
      <c r="B6588" s="823"/>
      <c r="C6588" s="823"/>
      <c r="D6588" s="823"/>
      <c r="E6588" s="823"/>
      <c r="F6588" s="823"/>
      <c r="G6588" s="823"/>
      <c r="H6588" s="823"/>
      <c r="I6588" s="823"/>
      <c r="J6588" s="823"/>
      <c r="K6588" s="823"/>
      <c r="L6588" s="823"/>
    </row>
    <row r="6589" spans="2:12" s="801" customFormat="1">
      <c r="B6589" s="823"/>
      <c r="C6589" s="823"/>
      <c r="D6589" s="823"/>
      <c r="E6589" s="823"/>
      <c r="F6589" s="823"/>
      <c r="G6589" s="823"/>
      <c r="H6589" s="823"/>
      <c r="I6589" s="823"/>
      <c r="J6589" s="823"/>
      <c r="K6589" s="823"/>
      <c r="L6589" s="823"/>
    </row>
    <row r="6590" spans="2:12" s="801" customFormat="1">
      <c r="B6590" s="823"/>
      <c r="C6590" s="823"/>
      <c r="D6590" s="823"/>
      <c r="E6590" s="823"/>
      <c r="F6590" s="823"/>
      <c r="G6590" s="823"/>
      <c r="H6590" s="823"/>
      <c r="I6590" s="823"/>
      <c r="J6590" s="823"/>
      <c r="K6590" s="823"/>
      <c r="L6590" s="823"/>
    </row>
    <row r="6591" spans="2:12" s="801" customFormat="1">
      <c r="B6591" s="823"/>
      <c r="C6591" s="823"/>
      <c r="D6591" s="823"/>
      <c r="E6591" s="823"/>
      <c r="F6591" s="823"/>
      <c r="G6591" s="823"/>
      <c r="H6591" s="823"/>
      <c r="I6591" s="823"/>
      <c r="J6591" s="823"/>
      <c r="K6591" s="823"/>
      <c r="L6591" s="823"/>
    </row>
    <row r="6592" spans="2:12" s="801" customFormat="1">
      <c r="B6592" s="823"/>
      <c r="C6592" s="823"/>
      <c r="D6592" s="823"/>
      <c r="E6592" s="823"/>
      <c r="F6592" s="823"/>
      <c r="G6592" s="823"/>
      <c r="H6592" s="823"/>
      <c r="I6592" s="823"/>
      <c r="J6592" s="823"/>
      <c r="K6592" s="823"/>
      <c r="L6592" s="823"/>
    </row>
    <row r="6593" spans="2:12" s="801" customFormat="1">
      <c r="B6593" s="823"/>
      <c r="C6593" s="823"/>
      <c r="D6593" s="823"/>
      <c r="E6593" s="823"/>
      <c r="F6593" s="823"/>
      <c r="G6593" s="823"/>
      <c r="H6593" s="823"/>
      <c r="I6593" s="823"/>
      <c r="J6593" s="823"/>
      <c r="K6593" s="823"/>
      <c r="L6593" s="823"/>
    </row>
    <row r="6594" spans="2:12" s="801" customFormat="1">
      <c r="B6594" s="823"/>
      <c r="C6594" s="823"/>
      <c r="D6594" s="823"/>
      <c r="E6594" s="823"/>
      <c r="F6594" s="823"/>
      <c r="G6594" s="823"/>
      <c r="H6594" s="823"/>
      <c r="I6594" s="823"/>
      <c r="J6594" s="823"/>
      <c r="K6594" s="823"/>
      <c r="L6594" s="823"/>
    </row>
    <row r="6595" spans="2:12" s="801" customFormat="1">
      <c r="B6595" s="823"/>
      <c r="C6595" s="823"/>
      <c r="D6595" s="823"/>
      <c r="E6595" s="823"/>
      <c r="F6595" s="823"/>
      <c r="G6595" s="823"/>
      <c r="H6595" s="823"/>
      <c r="I6595" s="823"/>
      <c r="J6595" s="823"/>
      <c r="K6595" s="823"/>
      <c r="L6595" s="823"/>
    </row>
    <row r="6596" spans="2:12" s="801" customFormat="1">
      <c r="B6596" s="823"/>
      <c r="C6596" s="823"/>
      <c r="D6596" s="823"/>
      <c r="E6596" s="823"/>
      <c r="F6596" s="823"/>
      <c r="G6596" s="823"/>
      <c r="H6596" s="823"/>
      <c r="I6596" s="823"/>
      <c r="J6596" s="823"/>
      <c r="K6596" s="823"/>
      <c r="L6596" s="823"/>
    </row>
    <row r="6597" spans="2:12" s="801" customFormat="1">
      <c r="B6597" s="823"/>
      <c r="C6597" s="823"/>
      <c r="D6597" s="823"/>
      <c r="E6597" s="823"/>
      <c r="F6597" s="823"/>
      <c r="G6597" s="823"/>
      <c r="H6597" s="823"/>
      <c r="I6597" s="823"/>
      <c r="J6597" s="823"/>
      <c r="K6597" s="823"/>
      <c r="L6597" s="823"/>
    </row>
    <row r="6598" spans="2:12" s="801" customFormat="1">
      <c r="B6598" s="823"/>
      <c r="C6598" s="823"/>
      <c r="D6598" s="823"/>
      <c r="E6598" s="823"/>
      <c r="F6598" s="823"/>
      <c r="G6598" s="823"/>
      <c r="H6598" s="823"/>
      <c r="I6598" s="823"/>
      <c r="J6598" s="823"/>
      <c r="K6598" s="823"/>
      <c r="L6598" s="823"/>
    </row>
    <row r="6599" spans="2:12" s="801" customFormat="1">
      <c r="B6599" s="823"/>
      <c r="C6599" s="823"/>
      <c r="D6599" s="823"/>
      <c r="E6599" s="823"/>
      <c r="F6599" s="823"/>
      <c r="G6599" s="823"/>
      <c r="H6599" s="823"/>
      <c r="I6599" s="823"/>
      <c r="J6599" s="823"/>
      <c r="K6599" s="823"/>
      <c r="L6599" s="823"/>
    </row>
    <row r="6600" spans="2:12" s="801" customFormat="1">
      <c r="B6600" s="823"/>
      <c r="C6600" s="823"/>
      <c r="D6600" s="823"/>
      <c r="E6600" s="823"/>
      <c r="F6600" s="823"/>
      <c r="G6600" s="823"/>
      <c r="H6600" s="823"/>
      <c r="I6600" s="823"/>
      <c r="J6600" s="823"/>
      <c r="K6600" s="823"/>
      <c r="L6600" s="823"/>
    </row>
    <row r="6601" spans="2:12" s="801" customFormat="1">
      <c r="B6601" s="823"/>
      <c r="C6601" s="823"/>
      <c r="D6601" s="823"/>
      <c r="E6601" s="823"/>
      <c r="F6601" s="823"/>
      <c r="G6601" s="823"/>
      <c r="H6601" s="823"/>
      <c r="I6601" s="823"/>
      <c r="J6601" s="823"/>
      <c r="K6601" s="823"/>
      <c r="L6601" s="823"/>
    </row>
    <row r="6602" spans="2:12" s="801" customFormat="1">
      <c r="B6602" s="823"/>
      <c r="C6602" s="823"/>
      <c r="D6602" s="823"/>
      <c r="E6602" s="823"/>
      <c r="F6602" s="823"/>
      <c r="G6602" s="823"/>
      <c r="H6602" s="823"/>
      <c r="I6602" s="823"/>
      <c r="J6602" s="823"/>
      <c r="K6602" s="823"/>
      <c r="L6602" s="823"/>
    </row>
    <row r="6603" spans="2:12" s="801" customFormat="1">
      <c r="B6603" s="823"/>
      <c r="C6603" s="823"/>
      <c r="D6603" s="823"/>
      <c r="E6603" s="823"/>
      <c r="F6603" s="823"/>
      <c r="G6603" s="823"/>
      <c r="H6603" s="823"/>
      <c r="I6603" s="823"/>
      <c r="J6603" s="823"/>
      <c r="K6603" s="823"/>
      <c r="L6603" s="823"/>
    </row>
    <row r="6604" spans="2:12" s="801" customFormat="1">
      <c r="B6604" s="823"/>
      <c r="C6604" s="823"/>
      <c r="D6604" s="823"/>
      <c r="E6604" s="823"/>
      <c r="F6604" s="823"/>
      <c r="G6604" s="823"/>
      <c r="H6604" s="823"/>
      <c r="I6604" s="823"/>
      <c r="J6604" s="823"/>
      <c r="K6604" s="823"/>
      <c r="L6604" s="823"/>
    </row>
    <row r="6605" spans="2:12" s="801" customFormat="1">
      <c r="B6605" s="823"/>
      <c r="C6605" s="823"/>
      <c r="D6605" s="823"/>
      <c r="E6605" s="823"/>
      <c r="F6605" s="823"/>
      <c r="G6605" s="823"/>
      <c r="H6605" s="823"/>
      <c r="I6605" s="823"/>
      <c r="J6605" s="823"/>
      <c r="K6605" s="823"/>
      <c r="L6605" s="823"/>
    </row>
    <row r="6606" spans="2:12" s="801" customFormat="1">
      <c r="B6606" s="823"/>
      <c r="C6606" s="823"/>
      <c r="D6606" s="823"/>
      <c r="E6606" s="823"/>
      <c r="F6606" s="823"/>
      <c r="G6606" s="823"/>
      <c r="H6606" s="823"/>
      <c r="I6606" s="823"/>
      <c r="J6606" s="823"/>
      <c r="K6606" s="823"/>
      <c r="L6606" s="823"/>
    </row>
    <row r="6607" spans="2:12" s="801" customFormat="1">
      <c r="B6607" s="823"/>
      <c r="C6607" s="823"/>
      <c r="D6607" s="823"/>
      <c r="E6607" s="823"/>
      <c r="F6607" s="823"/>
      <c r="G6607" s="823"/>
      <c r="H6607" s="823"/>
      <c r="I6607" s="823"/>
      <c r="J6607" s="823"/>
      <c r="K6607" s="823"/>
      <c r="L6607" s="823"/>
    </row>
    <row r="6608" spans="2:12" s="801" customFormat="1">
      <c r="B6608" s="823"/>
      <c r="C6608" s="823"/>
      <c r="D6608" s="823"/>
      <c r="E6608" s="823"/>
      <c r="F6608" s="823"/>
      <c r="G6608" s="823"/>
      <c r="H6608" s="823"/>
      <c r="I6608" s="823"/>
      <c r="J6608" s="823"/>
      <c r="K6608" s="823"/>
      <c r="L6608" s="823"/>
    </row>
    <row r="6609" spans="2:12" s="801" customFormat="1">
      <c r="B6609" s="823"/>
      <c r="C6609" s="823"/>
      <c r="D6609" s="823"/>
      <c r="E6609" s="823"/>
      <c r="F6609" s="823"/>
      <c r="G6609" s="823"/>
      <c r="H6609" s="823"/>
      <c r="I6609" s="823"/>
      <c r="J6609" s="823"/>
      <c r="K6609" s="823"/>
      <c r="L6609" s="823"/>
    </row>
    <row r="6610" spans="2:12" s="801" customFormat="1">
      <c r="B6610" s="823"/>
      <c r="C6610" s="823"/>
      <c r="D6610" s="823"/>
      <c r="E6610" s="823"/>
      <c r="F6610" s="823"/>
      <c r="G6610" s="823"/>
      <c r="H6610" s="823"/>
      <c r="I6610" s="823"/>
      <c r="J6610" s="823"/>
      <c r="K6610" s="823"/>
      <c r="L6610" s="823"/>
    </row>
    <row r="6611" spans="2:12" s="801" customFormat="1">
      <c r="B6611" s="823"/>
      <c r="C6611" s="823"/>
      <c r="D6611" s="823"/>
      <c r="E6611" s="823"/>
      <c r="F6611" s="823"/>
      <c r="G6611" s="823"/>
      <c r="H6611" s="823"/>
      <c r="I6611" s="823"/>
      <c r="J6611" s="823"/>
      <c r="K6611" s="823"/>
      <c r="L6611" s="823"/>
    </row>
    <row r="6612" spans="2:12" s="801" customFormat="1">
      <c r="B6612" s="823"/>
      <c r="C6612" s="823"/>
      <c r="D6612" s="823"/>
      <c r="E6612" s="823"/>
      <c r="F6612" s="823"/>
      <c r="G6612" s="823"/>
      <c r="H6612" s="823"/>
      <c r="I6612" s="823"/>
      <c r="J6612" s="823"/>
      <c r="K6612" s="823"/>
      <c r="L6612" s="823"/>
    </row>
    <row r="6613" spans="2:12" s="801" customFormat="1">
      <c r="B6613" s="823"/>
      <c r="C6613" s="823"/>
      <c r="D6613" s="823"/>
      <c r="E6613" s="823"/>
      <c r="F6613" s="823"/>
      <c r="G6613" s="823"/>
      <c r="H6613" s="823"/>
      <c r="I6613" s="823"/>
      <c r="J6613" s="823"/>
      <c r="K6613" s="823"/>
      <c r="L6613" s="823"/>
    </row>
    <row r="6614" spans="2:12" s="801" customFormat="1">
      <c r="B6614" s="823"/>
      <c r="C6614" s="823"/>
      <c r="D6614" s="823"/>
      <c r="E6614" s="823"/>
      <c r="F6614" s="823"/>
      <c r="G6614" s="823"/>
      <c r="H6614" s="823"/>
      <c r="I6614" s="823"/>
      <c r="J6614" s="823"/>
      <c r="K6614" s="823"/>
      <c r="L6614" s="823"/>
    </row>
    <row r="6615" spans="2:12" s="801" customFormat="1">
      <c r="B6615" s="823"/>
      <c r="C6615" s="823"/>
      <c r="D6615" s="823"/>
      <c r="E6615" s="823"/>
      <c r="F6615" s="823"/>
      <c r="G6615" s="823"/>
      <c r="H6615" s="823"/>
      <c r="I6615" s="823"/>
      <c r="J6615" s="823"/>
      <c r="K6615" s="823"/>
      <c r="L6615" s="823"/>
    </row>
    <row r="6616" spans="2:12" s="801" customFormat="1">
      <c r="B6616" s="823"/>
      <c r="C6616" s="823"/>
      <c r="D6616" s="823"/>
      <c r="E6616" s="823"/>
      <c r="F6616" s="823"/>
      <c r="G6616" s="823"/>
      <c r="H6616" s="823"/>
      <c r="I6616" s="823"/>
      <c r="J6616" s="823"/>
      <c r="K6616" s="823"/>
      <c r="L6616" s="823"/>
    </row>
    <row r="6617" spans="2:12" s="801" customFormat="1">
      <c r="B6617" s="823"/>
      <c r="C6617" s="823"/>
      <c r="D6617" s="823"/>
      <c r="E6617" s="823"/>
      <c r="F6617" s="823"/>
      <c r="G6617" s="823"/>
      <c r="H6617" s="823"/>
      <c r="I6617" s="823"/>
      <c r="J6617" s="823"/>
      <c r="K6617" s="823"/>
      <c r="L6617" s="823"/>
    </row>
    <row r="6618" spans="2:12" s="801" customFormat="1">
      <c r="B6618" s="823"/>
      <c r="C6618" s="823"/>
      <c r="D6618" s="823"/>
      <c r="E6618" s="823"/>
      <c r="F6618" s="823"/>
      <c r="G6618" s="823"/>
      <c r="H6618" s="823"/>
      <c r="I6618" s="823"/>
      <c r="J6618" s="823"/>
      <c r="K6618" s="823"/>
      <c r="L6618" s="823"/>
    </row>
    <row r="6619" spans="2:12" s="801" customFormat="1">
      <c r="B6619" s="823"/>
      <c r="C6619" s="823"/>
      <c r="D6619" s="823"/>
      <c r="E6619" s="823"/>
      <c r="F6619" s="823"/>
      <c r="G6619" s="823"/>
      <c r="H6619" s="823"/>
      <c r="I6619" s="823"/>
      <c r="J6619" s="823"/>
      <c r="K6619" s="823"/>
      <c r="L6619" s="823"/>
    </row>
    <row r="6620" spans="2:12" s="801" customFormat="1">
      <c r="B6620" s="823"/>
      <c r="C6620" s="823"/>
      <c r="D6620" s="823"/>
      <c r="E6620" s="823"/>
      <c r="F6620" s="823"/>
      <c r="G6620" s="823"/>
      <c r="H6620" s="823"/>
      <c r="I6620" s="823"/>
      <c r="J6620" s="823"/>
      <c r="K6620" s="823"/>
      <c r="L6620" s="823"/>
    </row>
    <row r="6621" spans="2:12" s="801" customFormat="1">
      <c r="B6621" s="823"/>
      <c r="C6621" s="823"/>
      <c r="D6621" s="823"/>
      <c r="E6621" s="823"/>
      <c r="F6621" s="823"/>
      <c r="G6621" s="823"/>
      <c r="H6621" s="823"/>
      <c r="I6621" s="823"/>
      <c r="J6621" s="823"/>
      <c r="K6621" s="823"/>
      <c r="L6621" s="823"/>
    </row>
    <row r="6622" spans="2:12" s="801" customFormat="1">
      <c r="B6622" s="823"/>
      <c r="C6622" s="823"/>
      <c r="D6622" s="823"/>
      <c r="E6622" s="823"/>
      <c r="F6622" s="823"/>
      <c r="G6622" s="823"/>
      <c r="H6622" s="823"/>
      <c r="I6622" s="823"/>
      <c r="J6622" s="823"/>
      <c r="K6622" s="823"/>
      <c r="L6622" s="823"/>
    </row>
    <row r="6623" spans="2:12" s="801" customFormat="1">
      <c r="B6623" s="823"/>
      <c r="C6623" s="823"/>
      <c r="D6623" s="823"/>
      <c r="E6623" s="823"/>
      <c r="F6623" s="823"/>
      <c r="G6623" s="823"/>
      <c r="H6623" s="823"/>
      <c r="I6623" s="823"/>
      <c r="J6623" s="823"/>
      <c r="K6623" s="823"/>
      <c r="L6623" s="823"/>
    </row>
    <row r="6624" spans="2:12" s="801" customFormat="1">
      <c r="B6624" s="823"/>
      <c r="C6624" s="823"/>
      <c r="D6624" s="823"/>
      <c r="E6624" s="823"/>
      <c r="F6624" s="823"/>
      <c r="G6624" s="823"/>
      <c r="H6624" s="823"/>
      <c r="I6624" s="823"/>
      <c r="J6624" s="823"/>
      <c r="K6624" s="823"/>
      <c r="L6624" s="823"/>
    </row>
    <row r="6625" spans="2:12" s="801" customFormat="1">
      <c r="B6625" s="823"/>
      <c r="C6625" s="823"/>
      <c r="D6625" s="823"/>
      <c r="E6625" s="823"/>
      <c r="F6625" s="823"/>
      <c r="G6625" s="823"/>
      <c r="H6625" s="823"/>
      <c r="I6625" s="823"/>
      <c r="J6625" s="823"/>
      <c r="K6625" s="823"/>
      <c r="L6625" s="823"/>
    </row>
    <row r="6626" spans="2:12" s="801" customFormat="1">
      <c r="B6626" s="823"/>
      <c r="C6626" s="823"/>
      <c r="D6626" s="823"/>
      <c r="E6626" s="823"/>
      <c r="F6626" s="823"/>
      <c r="G6626" s="823"/>
      <c r="H6626" s="823"/>
      <c r="I6626" s="823"/>
      <c r="J6626" s="823"/>
      <c r="K6626" s="823"/>
      <c r="L6626" s="823"/>
    </row>
    <row r="6627" spans="2:12" s="801" customFormat="1">
      <c r="B6627" s="823"/>
      <c r="C6627" s="823"/>
      <c r="D6627" s="823"/>
      <c r="E6627" s="823"/>
      <c r="F6627" s="823"/>
      <c r="G6627" s="823"/>
      <c r="H6627" s="823"/>
      <c r="I6627" s="823"/>
      <c r="J6627" s="823"/>
      <c r="K6627" s="823"/>
      <c r="L6627" s="823"/>
    </row>
    <row r="6628" spans="2:12" s="801" customFormat="1">
      <c r="B6628" s="823"/>
      <c r="C6628" s="823"/>
      <c r="D6628" s="823"/>
      <c r="E6628" s="823"/>
      <c r="F6628" s="823"/>
      <c r="G6628" s="823"/>
      <c r="H6628" s="823"/>
      <c r="I6628" s="823"/>
      <c r="J6628" s="823"/>
      <c r="K6628" s="823"/>
      <c r="L6628" s="823"/>
    </row>
    <row r="6629" spans="2:12" s="801" customFormat="1">
      <c r="B6629" s="823"/>
      <c r="C6629" s="823"/>
      <c r="D6629" s="823"/>
      <c r="E6629" s="823"/>
      <c r="F6629" s="823"/>
      <c r="G6629" s="823"/>
      <c r="H6629" s="823"/>
      <c r="I6629" s="823"/>
      <c r="J6629" s="823"/>
      <c r="K6629" s="823"/>
      <c r="L6629" s="823"/>
    </row>
    <row r="6630" spans="2:12" s="801" customFormat="1">
      <c r="B6630" s="823"/>
      <c r="C6630" s="823"/>
      <c r="D6630" s="823"/>
      <c r="E6630" s="823"/>
      <c r="F6630" s="823"/>
      <c r="G6630" s="823"/>
      <c r="H6630" s="823"/>
      <c r="I6630" s="823"/>
      <c r="J6630" s="823"/>
      <c r="K6630" s="823"/>
      <c r="L6630" s="823"/>
    </row>
    <row r="6631" spans="2:12" s="801" customFormat="1">
      <c r="B6631" s="823"/>
      <c r="C6631" s="823"/>
      <c r="D6631" s="823"/>
      <c r="E6631" s="823"/>
      <c r="F6631" s="823"/>
      <c r="G6631" s="823"/>
      <c r="H6631" s="823"/>
      <c r="I6631" s="823"/>
      <c r="J6631" s="823"/>
      <c r="K6631" s="823"/>
      <c r="L6631" s="823"/>
    </row>
    <row r="6632" spans="2:12" s="801" customFormat="1">
      <c r="B6632" s="823"/>
      <c r="C6632" s="823"/>
      <c r="D6632" s="823"/>
      <c r="E6632" s="823"/>
      <c r="F6632" s="823"/>
      <c r="G6632" s="823"/>
      <c r="H6632" s="823"/>
      <c r="I6632" s="823"/>
      <c r="J6632" s="823"/>
      <c r="K6632" s="823"/>
      <c r="L6632" s="823"/>
    </row>
    <row r="6633" spans="2:12" s="801" customFormat="1">
      <c r="B6633" s="823"/>
      <c r="C6633" s="823"/>
      <c r="D6633" s="823"/>
      <c r="E6633" s="823"/>
      <c r="F6633" s="823"/>
      <c r="G6633" s="823"/>
      <c r="H6633" s="823"/>
      <c r="I6633" s="823"/>
      <c r="J6633" s="823"/>
      <c r="K6633" s="823"/>
      <c r="L6633" s="823"/>
    </row>
    <row r="6634" spans="2:12" s="801" customFormat="1">
      <c r="B6634" s="823"/>
      <c r="C6634" s="823"/>
      <c r="D6634" s="823"/>
      <c r="E6634" s="823"/>
      <c r="F6634" s="823"/>
      <c r="G6634" s="823"/>
      <c r="H6634" s="823"/>
      <c r="I6634" s="823"/>
      <c r="J6634" s="823"/>
      <c r="K6634" s="823"/>
      <c r="L6634" s="823"/>
    </row>
    <row r="6635" spans="2:12" s="801" customFormat="1">
      <c r="B6635" s="823"/>
      <c r="C6635" s="823"/>
      <c r="D6635" s="823"/>
      <c r="E6635" s="823"/>
      <c r="F6635" s="823"/>
      <c r="G6635" s="823"/>
      <c r="H6635" s="823"/>
      <c r="I6635" s="823"/>
      <c r="J6635" s="823"/>
      <c r="K6635" s="823"/>
      <c r="L6635" s="823"/>
    </row>
    <row r="6636" spans="2:12" s="801" customFormat="1">
      <c r="B6636" s="823"/>
      <c r="C6636" s="823"/>
      <c r="D6636" s="823"/>
      <c r="E6636" s="823"/>
      <c r="F6636" s="823"/>
      <c r="G6636" s="823"/>
      <c r="H6636" s="823"/>
      <c r="I6636" s="823"/>
      <c r="J6636" s="823"/>
      <c r="K6636" s="823"/>
      <c r="L6636" s="823"/>
    </row>
    <row r="6637" spans="2:12" s="801" customFormat="1">
      <c r="B6637" s="823"/>
      <c r="C6637" s="823"/>
      <c r="D6637" s="823"/>
      <c r="E6637" s="823"/>
      <c r="F6637" s="823"/>
      <c r="G6637" s="823"/>
      <c r="H6637" s="823"/>
      <c r="I6637" s="823"/>
      <c r="J6637" s="823"/>
      <c r="K6637" s="823"/>
      <c r="L6637" s="823"/>
    </row>
    <row r="6638" spans="2:12" s="801" customFormat="1">
      <c r="B6638" s="823"/>
      <c r="C6638" s="823"/>
      <c r="D6638" s="823"/>
      <c r="E6638" s="823"/>
      <c r="F6638" s="823"/>
      <c r="G6638" s="823"/>
      <c r="H6638" s="823"/>
      <c r="I6638" s="823"/>
      <c r="J6638" s="823"/>
      <c r="K6638" s="823"/>
      <c r="L6638" s="823"/>
    </row>
    <row r="6639" spans="2:12" s="801" customFormat="1">
      <c r="B6639" s="823"/>
      <c r="C6639" s="823"/>
      <c r="D6639" s="823"/>
      <c r="E6639" s="823"/>
      <c r="F6639" s="823"/>
      <c r="G6639" s="823"/>
      <c r="H6639" s="823"/>
      <c r="I6639" s="823"/>
      <c r="J6639" s="823"/>
      <c r="K6639" s="823"/>
      <c r="L6639" s="823"/>
    </row>
    <row r="6640" spans="2:12" s="801" customFormat="1">
      <c r="B6640" s="823"/>
      <c r="C6640" s="823"/>
      <c r="D6640" s="823"/>
      <c r="E6640" s="823"/>
      <c r="F6640" s="823"/>
      <c r="G6640" s="823"/>
      <c r="H6640" s="823"/>
      <c r="I6640" s="823"/>
      <c r="J6640" s="823"/>
      <c r="K6640" s="823"/>
      <c r="L6640" s="823"/>
    </row>
    <row r="6641" spans="2:12" s="801" customFormat="1">
      <c r="B6641" s="823"/>
      <c r="C6641" s="823"/>
      <c r="D6641" s="823"/>
      <c r="E6641" s="823"/>
      <c r="F6641" s="823"/>
      <c r="G6641" s="823"/>
      <c r="H6641" s="823"/>
      <c r="I6641" s="823"/>
      <c r="J6641" s="823"/>
      <c r="K6641" s="823"/>
      <c r="L6641" s="823"/>
    </row>
    <row r="6642" spans="2:12" s="801" customFormat="1">
      <c r="B6642" s="823"/>
      <c r="C6642" s="823"/>
      <c r="D6642" s="823"/>
      <c r="E6642" s="823"/>
      <c r="F6642" s="823"/>
      <c r="G6642" s="823"/>
      <c r="H6642" s="823"/>
      <c r="I6642" s="823"/>
      <c r="J6642" s="823"/>
      <c r="K6642" s="823"/>
      <c r="L6642" s="823"/>
    </row>
    <row r="6643" spans="2:12" s="801" customFormat="1">
      <c r="B6643" s="823"/>
      <c r="C6643" s="823"/>
      <c r="D6643" s="823"/>
      <c r="E6643" s="823"/>
      <c r="F6643" s="823"/>
      <c r="G6643" s="823"/>
      <c r="H6643" s="823"/>
      <c r="I6643" s="823"/>
      <c r="J6643" s="823"/>
      <c r="K6643" s="823"/>
      <c r="L6643" s="823"/>
    </row>
    <row r="6644" spans="2:12" s="801" customFormat="1">
      <c r="B6644" s="823"/>
      <c r="C6644" s="823"/>
      <c r="D6644" s="823"/>
      <c r="E6644" s="823"/>
      <c r="F6644" s="823"/>
      <c r="G6644" s="823"/>
      <c r="H6644" s="823"/>
      <c r="I6644" s="823"/>
      <c r="J6644" s="823"/>
      <c r="K6644" s="823"/>
      <c r="L6644" s="823"/>
    </row>
    <row r="6645" spans="2:12" s="801" customFormat="1">
      <c r="B6645" s="823"/>
      <c r="C6645" s="823"/>
      <c r="D6645" s="823"/>
      <c r="E6645" s="823"/>
      <c r="F6645" s="823"/>
      <c r="G6645" s="823"/>
      <c r="H6645" s="823"/>
      <c r="I6645" s="823"/>
      <c r="J6645" s="823"/>
      <c r="K6645" s="823"/>
      <c r="L6645" s="823"/>
    </row>
    <row r="6646" spans="2:12" s="801" customFormat="1">
      <c r="B6646" s="823"/>
      <c r="C6646" s="823"/>
      <c r="D6646" s="823"/>
      <c r="E6646" s="823"/>
      <c r="F6646" s="823"/>
      <c r="G6646" s="823"/>
      <c r="H6646" s="823"/>
      <c r="I6646" s="823"/>
      <c r="J6646" s="823"/>
      <c r="K6646" s="823"/>
      <c r="L6646" s="823"/>
    </row>
    <row r="6647" spans="2:12" s="801" customFormat="1">
      <c r="B6647" s="823"/>
      <c r="C6647" s="823"/>
      <c r="D6647" s="823"/>
      <c r="E6647" s="823"/>
      <c r="F6647" s="823"/>
      <c r="G6647" s="823"/>
      <c r="H6647" s="823"/>
      <c r="I6647" s="823"/>
      <c r="J6647" s="823"/>
      <c r="K6647" s="823"/>
      <c r="L6647" s="823"/>
    </row>
    <row r="6648" spans="2:12" s="801" customFormat="1">
      <c r="B6648" s="823"/>
      <c r="C6648" s="823"/>
      <c r="D6648" s="823"/>
      <c r="E6648" s="823"/>
      <c r="F6648" s="823"/>
      <c r="G6648" s="823"/>
      <c r="H6648" s="823"/>
      <c r="I6648" s="823"/>
      <c r="J6648" s="823"/>
      <c r="K6648" s="823"/>
      <c r="L6648" s="823"/>
    </row>
    <row r="6649" spans="2:12" s="801" customFormat="1">
      <c r="B6649" s="823"/>
      <c r="C6649" s="823"/>
      <c r="D6649" s="823"/>
      <c r="E6649" s="823"/>
      <c r="F6649" s="823"/>
      <c r="G6649" s="823"/>
      <c r="H6649" s="823"/>
      <c r="I6649" s="823"/>
      <c r="J6649" s="823"/>
      <c r="K6649" s="823"/>
      <c r="L6649" s="823"/>
    </row>
    <row r="6650" spans="2:12" s="801" customFormat="1">
      <c r="B6650" s="823"/>
      <c r="C6650" s="823"/>
      <c r="D6650" s="823"/>
      <c r="E6650" s="823"/>
      <c r="F6650" s="823"/>
      <c r="G6650" s="823"/>
      <c r="H6650" s="823"/>
      <c r="I6650" s="823"/>
      <c r="J6650" s="823"/>
      <c r="K6650" s="823"/>
      <c r="L6650" s="823"/>
    </row>
    <row r="6651" spans="2:12" s="801" customFormat="1">
      <c r="B6651" s="823"/>
      <c r="C6651" s="823"/>
      <c r="D6651" s="823"/>
      <c r="E6651" s="823"/>
      <c r="F6651" s="823"/>
      <c r="G6651" s="823"/>
      <c r="H6651" s="823"/>
      <c r="I6651" s="823"/>
      <c r="J6651" s="823"/>
      <c r="K6651" s="823"/>
      <c r="L6651" s="823"/>
    </row>
    <row r="6652" spans="2:12" s="801" customFormat="1">
      <c r="B6652" s="823"/>
      <c r="C6652" s="823"/>
      <c r="D6652" s="823"/>
      <c r="E6652" s="823"/>
      <c r="F6652" s="823"/>
      <c r="G6652" s="823"/>
      <c r="H6652" s="823"/>
      <c r="I6652" s="823"/>
      <c r="J6652" s="823"/>
      <c r="K6652" s="823"/>
      <c r="L6652" s="823"/>
    </row>
    <row r="6653" spans="2:12" s="801" customFormat="1">
      <c r="B6653" s="823"/>
      <c r="C6653" s="823"/>
      <c r="D6653" s="823"/>
      <c r="E6653" s="823"/>
      <c r="F6653" s="823"/>
      <c r="G6653" s="823"/>
      <c r="H6653" s="823"/>
      <c r="I6653" s="823"/>
      <c r="J6653" s="823"/>
      <c r="K6653" s="823"/>
      <c r="L6653" s="823"/>
    </row>
    <row r="6654" spans="2:12" s="801" customFormat="1">
      <c r="B6654" s="823"/>
      <c r="C6654" s="823"/>
      <c r="D6654" s="823"/>
      <c r="E6654" s="823"/>
      <c r="F6654" s="823"/>
      <c r="G6654" s="823"/>
      <c r="H6654" s="823"/>
      <c r="I6654" s="823"/>
      <c r="J6654" s="823"/>
      <c r="K6654" s="823"/>
      <c r="L6654" s="823"/>
    </row>
    <row r="6655" spans="2:12" s="801" customFormat="1">
      <c r="B6655" s="823"/>
      <c r="C6655" s="823"/>
      <c r="D6655" s="823"/>
      <c r="E6655" s="823"/>
      <c r="F6655" s="823"/>
      <c r="G6655" s="823"/>
      <c r="H6655" s="823"/>
      <c r="I6655" s="823"/>
      <c r="J6655" s="823"/>
      <c r="K6655" s="823"/>
      <c r="L6655" s="823"/>
    </row>
    <row r="6656" spans="2:12" s="801" customFormat="1">
      <c r="B6656" s="823"/>
      <c r="C6656" s="823"/>
      <c r="D6656" s="823"/>
      <c r="E6656" s="823"/>
      <c r="F6656" s="823"/>
      <c r="G6656" s="823"/>
      <c r="H6656" s="823"/>
      <c r="I6656" s="823"/>
      <c r="J6656" s="823"/>
      <c r="K6656" s="823"/>
      <c r="L6656" s="823"/>
    </row>
    <row r="6657" spans="2:12" s="801" customFormat="1">
      <c r="B6657" s="823"/>
      <c r="C6657" s="823"/>
      <c r="D6657" s="823"/>
      <c r="E6657" s="823"/>
      <c r="F6657" s="823"/>
      <c r="G6657" s="823"/>
      <c r="H6657" s="823"/>
      <c r="I6657" s="823"/>
      <c r="J6657" s="823"/>
      <c r="K6657" s="823"/>
      <c r="L6657" s="823"/>
    </row>
    <row r="6658" spans="2:12" s="801" customFormat="1">
      <c r="B6658" s="823"/>
      <c r="C6658" s="823"/>
      <c r="D6658" s="823"/>
      <c r="E6658" s="823"/>
      <c r="F6658" s="823"/>
      <c r="G6658" s="823"/>
      <c r="H6658" s="823"/>
      <c r="I6658" s="823"/>
      <c r="J6658" s="823"/>
      <c r="K6658" s="823"/>
      <c r="L6658" s="823"/>
    </row>
    <row r="6659" spans="2:12" s="801" customFormat="1">
      <c r="B6659" s="823"/>
      <c r="C6659" s="823"/>
      <c r="D6659" s="823"/>
      <c r="E6659" s="823"/>
      <c r="F6659" s="823"/>
      <c r="G6659" s="823"/>
      <c r="H6659" s="823"/>
      <c r="I6659" s="823"/>
      <c r="J6659" s="823"/>
      <c r="K6659" s="823"/>
      <c r="L6659" s="823"/>
    </row>
    <row r="6660" spans="2:12" s="801" customFormat="1">
      <c r="B6660" s="823"/>
      <c r="C6660" s="823"/>
      <c r="D6660" s="823"/>
      <c r="E6660" s="823"/>
      <c r="F6660" s="823"/>
      <c r="G6660" s="823"/>
      <c r="H6660" s="823"/>
      <c r="I6660" s="823"/>
      <c r="J6660" s="823"/>
      <c r="K6660" s="823"/>
      <c r="L6660" s="823"/>
    </row>
    <row r="6661" spans="2:12" s="801" customFormat="1">
      <c r="B6661" s="823"/>
      <c r="C6661" s="823"/>
      <c r="D6661" s="823"/>
      <c r="E6661" s="823"/>
      <c r="F6661" s="823"/>
      <c r="G6661" s="823"/>
      <c r="H6661" s="823"/>
      <c r="I6661" s="823"/>
      <c r="J6661" s="823"/>
      <c r="K6661" s="823"/>
      <c r="L6661" s="823"/>
    </row>
    <row r="6662" spans="2:12" s="801" customFormat="1">
      <c r="B6662" s="823"/>
      <c r="C6662" s="823"/>
      <c r="D6662" s="823"/>
      <c r="E6662" s="823"/>
      <c r="F6662" s="823"/>
      <c r="G6662" s="823"/>
      <c r="H6662" s="823"/>
      <c r="I6662" s="823"/>
      <c r="J6662" s="823"/>
      <c r="K6662" s="823"/>
      <c r="L6662" s="823"/>
    </row>
    <row r="6663" spans="2:12" s="801" customFormat="1">
      <c r="B6663" s="823"/>
      <c r="C6663" s="823"/>
      <c r="D6663" s="823"/>
      <c r="E6663" s="823"/>
      <c r="F6663" s="823"/>
      <c r="G6663" s="823"/>
      <c r="H6663" s="823"/>
      <c r="I6663" s="823"/>
      <c r="J6663" s="823"/>
      <c r="K6663" s="823"/>
      <c r="L6663" s="823"/>
    </row>
    <row r="6664" spans="2:12" s="801" customFormat="1">
      <c r="B6664" s="823"/>
      <c r="C6664" s="823"/>
      <c r="D6664" s="823"/>
      <c r="E6664" s="823"/>
      <c r="F6664" s="823"/>
      <c r="G6664" s="823"/>
      <c r="H6664" s="823"/>
      <c r="I6664" s="823"/>
      <c r="J6664" s="823"/>
      <c r="K6664" s="823"/>
      <c r="L6664" s="823"/>
    </row>
    <row r="6665" spans="2:12" s="801" customFormat="1">
      <c r="B6665" s="823"/>
      <c r="C6665" s="823"/>
      <c r="D6665" s="823"/>
      <c r="E6665" s="823"/>
      <c r="F6665" s="823"/>
      <c r="G6665" s="823"/>
      <c r="H6665" s="823"/>
      <c r="I6665" s="823"/>
      <c r="J6665" s="823"/>
      <c r="K6665" s="823"/>
      <c r="L6665" s="823"/>
    </row>
    <row r="6666" spans="2:12" s="801" customFormat="1">
      <c r="B6666" s="823"/>
      <c r="C6666" s="823"/>
      <c r="D6666" s="823"/>
      <c r="E6666" s="823"/>
      <c r="F6666" s="823"/>
      <c r="G6666" s="823"/>
      <c r="H6666" s="823"/>
      <c r="I6666" s="823"/>
      <c r="J6666" s="823"/>
      <c r="K6666" s="823"/>
      <c r="L6666" s="823"/>
    </row>
    <row r="6667" spans="2:12" s="801" customFormat="1">
      <c r="B6667" s="823"/>
      <c r="C6667" s="823"/>
      <c r="D6667" s="823"/>
      <c r="E6667" s="823"/>
      <c r="F6667" s="823"/>
      <c r="G6667" s="823"/>
      <c r="H6667" s="823"/>
      <c r="I6667" s="823"/>
      <c r="J6667" s="823"/>
      <c r="K6667" s="823"/>
      <c r="L6667" s="823"/>
    </row>
    <row r="6668" spans="2:12" s="801" customFormat="1">
      <c r="B6668" s="823"/>
      <c r="C6668" s="823"/>
      <c r="D6668" s="823"/>
      <c r="E6668" s="823"/>
      <c r="F6668" s="823"/>
      <c r="G6668" s="823"/>
      <c r="H6668" s="823"/>
      <c r="I6668" s="823"/>
      <c r="J6668" s="823"/>
      <c r="K6668" s="823"/>
      <c r="L6668" s="823"/>
    </row>
    <row r="6669" spans="2:12" s="801" customFormat="1">
      <c r="B6669" s="823"/>
      <c r="C6669" s="823"/>
      <c r="D6669" s="823"/>
      <c r="E6669" s="823"/>
      <c r="F6669" s="823"/>
      <c r="G6669" s="823"/>
      <c r="H6669" s="823"/>
      <c r="I6669" s="823"/>
      <c r="J6669" s="823"/>
      <c r="K6669" s="823"/>
      <c r="L6669" s="823"/>
    </row>
    <row r="6670" spans="2:12" s="801" customFormat="1">
      <c r="B6670" s="823"/>
      <c r="C6670" s="823"/>
      <c r="D6670" s="823"/>
      <c r="E6670" s="823"/>
      <c r="F6670" s="823"/>
      <c r="G6670" s="823"/>
      <c r="H6670" s="823"/>
      <c r="I6670" s="823"/>
      <c r="J6670" s="823"/>
      <c r="K6670" s="823"/>
      <c r="L6670" s="823"/>
    </row>
    <row r="6671" spans="2:12" s="801" customFormat="1">
      <c r="B6671" s="823"/>
      <c r="C6671" s="823"/>
      <c r="D6671" s="823"/>
      <c r="E6671" s="823"/>
      <c r="F6671" s="823"/>
      <c r="G6671" s="823"/>
      <c r="H6671" s="823"/>
      <c r="I6671" s="823"/>
      <c r="J6671" s="823"/>
      <c r="K6671" s="823"/>
      <c r="L6671" s="823"/>
    </row>
    <row r="6672" spans="2:12" s="801" customFormat="1">
      <c r="B6672" s="823"/>
      <c r="C6672" s="823"/>
      <c r="D6672" s="823"/>
      <c r="E6672" s="823"/>
      <c r="F6672" s="823"/>
      <c r="G6672" s="823"/>
      <c r="H6672" s="823"/>
      <c r="I6672" s="823"/>
      <c r="J6672" s="823"/>
      <c r="K6672" s="823"/>
      <c r="L6672" s="823"/>
    </row>
    <row r="6673" spans="2:12" s="801" customFormat="1">
      <c r="B6673" s="823"/>
      <c r="C6673" s="823"/>
      <c r="D6673" s="823"/>
      <c r="E6673" s="823"/>
      <c r="F6673" s="823"/>
      <c r="G6673" s="823"/>
      <c r="H6673" s="823"/>
      <c r="I6673" s="823"/>
      <c r="J6673" s="823"/>
      <c r="K6673" s="823"/>
      <c r="L6673" s="823"/>
    </row>
    <row r="6674" spans="2:12" s="801" customFormat="1">
      <c r="B6674" s="823"/>
      <c r="C6674" s="823"/>
      <c r="D6674" s="823"/>
      <c r="E6674" s="823"/>
      <c r="F6674" s="823"/>
      <c r="G6674" s="823"/>
      <c r="H6674" s="823"/>
      <c r="I6674" s="823"/>
      <c r="J6674" s="823"/>
      <c r="K6674" s="823"/>
      <c r="L6674" s="823"/>
    </row>
    <row r="6675" spans="2:12" s="801" customFormat="1">
      <c r="B6675" s="823"/>
      <c r="C6675" s="823"/>
      <c r="D6675" s="823"/>
      <c r="E6675" s="823"/>
      <c r="F6675" s="823"/>
      <c r="G6675" s="823"/>
      <c r="H6675" s="823"/>
      <c r="I6675" s="823"/>
      <c r="J6675" s="823"/>
      <c r="K6675" s="823"/>
      <c r="L6675" s="823"/>
    </row>
    <row r="6676" spans="2:12" s="801" customFormat="1">
      <c r="B6676" s="823"/>
      <c r="C6676" s="823"/>
      <c r="D6676" s="823"/>
      <c r="E6676" s="823"/>
      <c r="F6676" s="823"/>
      <c r="G6676" s="823"/>
      <c r="H6676" s="823"/>
      <c r="I6676" s="823"/>
      <c r="J6676" s="823"/>
      <c r="K6676" s="823"/>
      <c r="L6676" s="823"/>
    </row>
    <row r="6677" spans="2:12" s="801" customFormat="1">
      <c r="B6677" s="823"/>
      <c r="C6677" s="823"/>
      <c r="D6677" s="823"/>
      <c r="E6677" s="823"/>
      <c r="F6677" s="823"/>
      <c r="G6677" s="823"/>
      <c r="H6677" s="823"/>
      <c r="I6677" s="823"/>
      <c r="J6677" s="823"/>
      <c r="K6677" s="823"/>
      <c r="L6677" s="823"/>
    </row>
    <row r="6678" spans="2:12" s="801" customFormat="1">
      <c r="B6678" s="823"/>
      <c r="C6678" s="823"/>
      <c r="D6678" s="823"/>
      <c r="E6678" s="823"/>
      <c r="F6678" s="823"/>
      <c r="G6678" s="823"/>
      <c r="H6678" s="823"/>
      <c r="I6678" s="823"/>
      <c r="J6678" s="823"/>
      <c r="K6678" s="823"/>
      <c r="L6678" s="823"/>
    </row>
    <row r="6679" spans="2:12" s="801" customFormat="1">
      <c r="B6679" s="823"/>
      <c r="C6679" s="823"/>
      <c r="D6679" s="823"/>
      <c r="E6679" s="823"/>
      <c r="F6679" s="823"/>
      <c r="G6679" s="823"/>
      <c r="H6679" s="823"/>
      <c r="I6679" s="823"/>
      <c r="J6679" s="823"/>
      <c r="K6679" s="823"/>
      <c r="L6679" s="823"/>
    </row>
    <row r="6680" spans="2:12" s="801" customFormat="1">
      <c r="B6680" s="823"/>
      <c r="C6680" s="823"/>
      <c r="D6680" s="823"/>
      <c r="E6680" s="823"/>
      <c r="F6680" s="823"/>
      <c r="G6680" s="823"/>
      <c r="H6680" s="823"/>
      <c r="I6680" s="823"/>
      <c r="J6680" s="823"/>
      <c r="K6680" s="823"/>
      <c r="L6680" s="823"/>
    </row>
    <row r="6681" spans="2:12" s="801" customFormat="1">
      <c r="B6681" s="823"/>
      <c r="C6681" s="823"/>
      <c r="D6681" s="823"/>
      <c r="E6681" s="823"/>
      <c r="F6681" s="823"/>
      <c r="G6681" s="823"/>
      <c r="H6681" s="823"/>
      <c r="I6681" s="823"/>
      <c r="J6681" s="823"/>
      <c r="K6681" s="823"/>
      <c r="L6681" s="823"/>
    </row>
    <row r="6682" spans="2:12" s="801" customFormat="1">
      <c r="B6682" s="823"/>
      <c r="C6682" s="823"/>
      <c r="D6682" s="823"/>
      <c r="E6682" s="823"/>
      <c r="F6682" s="823"/>
      <c r="G6682" s="823"/>
      <c r="H6682" s="823"/>
      <c r="I6682" s="823"/>
      <c r="J6682" s="823"/>
      <c r="K6682" s="823"/>
      <c r="L6682" s="823"/>
    </row>
    <row r="6683" spans="2:12" s="801" customFormat="1">
      <c r="B6683" s="823"/>
      <c r="C6683" s="823"/>
      <c r="D6683" s="823"/>
      <c r="E6683" s="823"/>
      <c r="F6683" s="823"/>
      <c r="G6683" s="823"/>
      <c r="H6683" s="823"/>
      <c r="I6683" s="823"/>
      <c r="J6683" s="823"/>
      <c r="K6683" s="823"/>
      <c r="L6683" s="823"/>
    </row>
    <row r="6684" spans="2:12" s="801" customFormat="1">
      <c r="B6684" s="823"/>
      <c r="C6684" s="823"/>
      <c r="D6684" s="823"/>
      <c r="E6684" s="823"/>
      <c r="F6684" s="823"/>
      <c r="G6684" s="823"/>
      <c r="H6684" s="823"/>
      <c r="I6684" s="823"/>
      <c r="J6684" s="823"/>
      <c r="K6684" s="823"/>
      <c r="L6684" s="823"/>
    </row>
    <row r="6685" spans="2:12" s="801" customFormat="1">
      <c r="B6685" s="823"/>
      <c r="C6685" s="823"/>
      <c r="D6685" s="823"/>
      <c r="E6685" s="823"/>
      <c r="F6685" s="823"/>
      <c r="G6685" s="823"/>
      <c r="H6685" s="823"/>
      <c r="I6685" s="823"/>
      <c r="J6685" s="823"/>
      <c r="K6685" s="823"/>
      <c r="L6685" s="823"/>
    </row>
    <row r="6686" spans="2:12" s="801" customFormat="1">
      <c r="B6686" s="823"/>
      <c r="C6686" s="823"/>
      <c r="D6686" s="823"/>
      <c r="E6686" s="823"/>
      <c r="F6686" s="823"/>
      <c r="G6686" s="823"/>
      <c r="H6686" s="823"/>
      <c r="I6686" s="823"/>
      <c r="J6686" s="823"/>
      <c r="K6686" s="823"/>
      <c r="L6686" s="823"/>
    </row>
    <row r="6687" spans="2:12" s="801" customFormat="1">
      <c r="B6687" s="823"/>
      <c r="C6687" s="823"/>
      <c r="D6687" s="823"/>
      <c r="E6687" s="823"/>
      <c r="F6687" s="823"/>
      <c r="G6687" s="823"/>
      <c r="H6687" s="823"/>
      <c r="I6687" s="823"/>
      <c r="J6687" s="823"/>
      <c r="K6687" s="823"/>
      <c r="L6687" s="823"/>
    </row>
    <row r="6688" spans="2:12" s="801" customFormat="1">
      <c r="B6688" s="823"/>
      <c r="C6688" s="823"/>
      <c r="D6688" s="823"/>
      <c r="E6688" s="823"/>
      <c r="F6688" s="823"/>
      <c r="G6688" s="823"/>
      <c r="H6688" s="823"/>
      <c r="I6688" s="823"/>
      <c r="J6688" s="823"/>
      <c r="K6688" s="823"/>
      <c r="L6688" s="823"/>
    </row>
    <row r="6689" spans="2:12" s="801" customFormat="1">
      <c r="B6689" s="823"/>
      <c r="C6689" s="823"/>
      <c r="D6689" s="823"/>
      <c r="E6689" s="823"/>
      <c r="F6689" s="823"/>
      <c r="G6689" s="823"/>
      <c r="H6689" s="823"/>
      <c r="I6689" s="823"/>
      <c r="J6689" s="823"/>
      <c r="K6689" s="823"/>
      <c r="L6689" s="823"/>
    </row>
    <row r="6690" spans="2:12" s="801" customFormat="1">
      <c r="B6690" s="823"/>
      <c r="C6690" s="823"/>
      <c r="D6690" s="823"/>
      <c r="E6690" s="823"/>
      <c r="F6690" s="823"/>
      <c r="G6690" s="823"/>
      <c r="H6690" s="823"/>
      <c r="I6690" s="823"/>
      <c r="J6690" s="823"/>
      <c r="K6690" s="823"/>
      <c r="L6690" s="823"/>
    </row>
    <row r="6691" spans="2:12" s="801" customFormat="1">
      <c r="B6691" s="823"/>
      <c r="C6691" s="823"/>
      <c r="D6691" s="823"/>
      <c r="E6691" s="823"/>
      <c r="F6691" s="823"/>
      <c r="G6691" s="823"/>
      <c r="H6691" s="823"/>
      <c r="I6691" s="823"/>
      <c r="J6691" s="823"/>
      <c r="K6691" s="823"/>
      <c r="L6691" s="823"/>
    </row>
    <row r="6692" spans="2:12" s="801" customFormat="1">
      <c r="B6692" s="823"/>
      <c r="C6692" s="823"/>
      <c r="D6692" s="823"/>
      <c r="E6692" s="823"/>
      <c r="F6692" s="823"/>
      <c r="G6692" s="823"/>
      <c r="H6692" s="823"/>
      <c r="I6692" s="823"/>
      <c r="J6692" s="823"/>
      <c r="K6692" s="823"/>
      <c r="L6692" s="823"/>
    </row>
    <row r="6693" spans="2:12" s="801" customFormat="1">
      <c r="B6693" s="823"/>
      <c r="C6693" s="823"/>
      <c r="D6693" s="823"/>
      <c r="E6693" s="823"/>
      <c r="F6693" s="823"/>
      <c r="G6693" s="823"/>
      <c r="H6693" s="823"/>
      <c r="I6693" s="823"/>
      <c r="J6693" s="823"/>
      <c r="K6693" s="823"/>
      <c r="L6693" s="823"/>
    </row>
    <row r="6694" spans="2:12" s="801" customFormat="1">
      <c r="B6694" s="823"/>
      <c r="C6694" s="823"/>
      <c r="D6694" s="823"/>
      <c r="E6694" s="823"/>
      <c r="F6694" s="823"/>
      <c r="G6694" s="823"/>
      <c r="H6694" s="823"/>
      <c r="I6694" s="823"/>
      <c r="J6694" s="823"/>
      <c r="K6694" s="823"/>
      <c r="L6694" s="823"/>
    </row>
    <row r="6695" spans="2:12" s="801" customFormat="1">
      <c r="B6695" s="823"/>
      <c r="C6695" s="823"/>
      <c r="D6695" s="823"/>
      <c r="E6695" s="823"/>
      <c r="F6695" s="823"/>
      <c r="G6695" s="823"/>
      <c r="H6695" s="823"/>
      <c r="I6695" s="823"/>
      <c r="J6695" s="823"/>
      <c r="K6695" s="823"/>
      <c r="L6695" s="823"/>
    </row>
    <row r="6696" spans="2:12" s="801" customFormat="1">
      <c r="B6696" s="823"/>
      <c r="C6696" s="823"/>
      <c r="D6696" s="823"/>
      <c r="E6696" s="823"/>
      <c r="F6696" s="823"/>
      <c r="G6696" s="823"/>
      <c r="H6696" s="823"/>
      <c r="I6696" s="823"/>
      <c r="J6696" s="823"/>
      <c r="K6696" s="823"/>
      <c r="L6696" s="823"/>
    </row>
    <row r="6697" spans="2:12" s="801" customFormat="1">
      <c r="B6697" s="823"/>
      <c r="C6697" s="823"/>
      <c r="D6697" s="823"/>
      <c r="E6697" s="823"/>
      <c r="F6697" s="823"/>
      <c r="G6697" s="823"/>
      <c r="H6697" s="823"/>
      <c r="I6697" s="823"/>
      <c r="J6697" s="823"/>
      <c r="K6697" s="823"/>
      <c r="L6697" s="823"/>
    </row>
    <row r="6698" spans="2:12" s="801" customFormat="1">
      <c r="B6698" s="823"/>
      <c r="C6698" s="823"/>
      <c r="D6698" s="823"/>
      <c r="E6698" s="823"/>
      <c r="F6698" s="823"/>
      <c r="G6698" s="823"/>
      <c r="H6698" s="823"/>
      <c r="I6698" s="823"/>
      <c r="J6698" s="823"/>
      <c r="K6698" s="823"/>
      <c r="L6698" s="823"/>
    </row>
    <row r="6699" spans="2:12" s="801" customFormat="1">
      <c r="B6699" s="823"/>
      <c r="C6699" s="823"/>
      <c r="D6699" s="823"/>
      <c r="E6699" s="823"/>
      <c r="F6699" s="823"/>
      <c r="G6699" s="823"/>
      <c r="H6699" s="823"/>
      <c r="I6699" s="823"/>
      <c r="J6699" s="823"/>
      <c r="K6699" s="823"/>
      <c r="L6699" s="823"/>
    </row>
    <row r="6700" spans="2:12" s="801" customFormat="1">
      <c r="B6700" s="823"/>
      <c r="C6700" s="823"/>
      <c r="D6700" s="823"/>
      <c r="E6700" s="823"/>
      <c r="F6700" s="823"/>
      <c r="G6700" s="823"/>
      <c r="H6700" s="823"/>
      <c r="I6700" s="823"/>
      <c r="J6700" s="823"/>
      <c r="K6700" s="823"/>
      <c r="L6700" s="823"/>
    </row>
    <row r="6701" spans="2:12" s="801" customFormat="1">
      <c r="B6701" s="823"/>
      <c r="C6701" s="823"/>
      <c r="D6701" s="823"/>
      <c r="E6701" s="823"/>
      <c r="F6701" s="823"/>
      <c r="G6701" s="823"/>
      <c r="H6701" s="823"/>
      <c r="I6701" s="823"/>
      <c r="J6701" s="823"/>
      <c r="K6701" s="823"/>
      <c r="L6701" s="823"/>
    </row>
    <row r="6702" spans="2:12" s="801" customFormat="1">
      <c r="B6702" s="823"/>
      <c r="C6702" s="823"/>
      <c r="D6702" s="823"/>
      <c r="E6702" s="823"/>
      <c r="F6702" s="823"/>
      <c r="G6702" s="823"/>
      <c r="H6702" s="823"/>
      <c r="I6702" s="823"/>
      <c r="J6702" s="823"/>
      <c r="K6702" s="823"/>
      <c r="L6702" s="823"/>
    </row>
    <row r="6703" spans="2:12" s="801" customFormat="1">
      <c r="B6703" s="823"/>
      <c r="C6703" s="823"/>
      <c r="D6703" s="823"/>
      <c r="E6703" s="823"/>
      <c r="F6703" s="823"/>
      <c r="G6703" s="823"/>
      <c r="H6703" s="823"/>
      <c r="I6703" s="823"/>
      <c r="J6703" s="823"/>
      <c r="K6703" s="823"/>
      <c r="L6703" s="823"/>
    </row>
    <row r="6704" spans="2:12" s="801" customFormat="1">
      <c r="B6704" s="823"/>
      <c r="C6704" s="823"/>
      <c r="D6704" s="823"/>
      <c r="E6704" s="823"/>
      <c r="F6704" s="823"/>
      <c r="G6704" s="823"/>
      <c r="H6704" s="823"/>
      <c r="I6704" s="823"/>
      <c r="J6704" s="823"/>
      <c r="K6704" s="823"/>
      <c r="L6704" s="823"/>
    </row>
    <row r="6705" spans="2:12" s="801" customFormat="1">
      <c r="B6705" s="823"/>
      <c r="C6705" s="823"/>
      <c r="D6705" s="823"/>
      <c r="E6705" s="823"/>
      <c r="F6705" s="823"/>
      <c r="G6705" s="823"/>
      <c r="H6705" s="823"/>
      <c r="I6705" s="823"/>
      <c r="J6705" s="823"/>
      <c r="K6705" s="823"/>
      <c r="L6705" s="823"/>
    </row>
    <row r="6706" spans="2:12" s="801" customFormat="1">
      <c r="B6706" s="823"/>
      <c r="C6706" s="823"/>
      <c r="D6706" s="823"/>
      <c r="E6706" s="823"/>
      <c r="F6706" s="823"/>
      <c r="G6706" s="823"/>
      <c r="H6706" s="823"/>
      <c r="I6706" s="823"/>
      <c r="J6706" s="823"/>
      <c r="K6706" s="823"/>
      <c r="L6706" s="823"/>
    </row>
    <row r="6707" spans="2:12" s="801" customFormat="1">
      <c r="B6707" s="823"/>
      <c r="C6707" s="823"/>
      <c r="D6707" s="823"/>
      <c r="E6707" s="823"/>
      <c r="F6707" s="823"/>
      <c r="G6707" s="823"/>
      <c r="H6707" s="823"/>
      <c r="I6707" s="823"/>
      <c r="J6707" s="823"/>
      <c r="K6707" s="823"/>
      <c r="L6707" s="823"/>
    </row>
    <row r="6708" spans="2:12" s="801" customFormat="1">
      <c r="B6708" s="823"/>
      <c r="C6708" s="823"/>
      <c r="D6708" s="823"/>
      <c r="E6708" s="823"/>
      <c r="F6708" s="823"/>
      <c r="G6708" s="823"/>
      <c r="H6708" s="823"/>
      <c r="I6708" s="823"/>
      <c r="J6708" s="823"/>
      <c r="K6708" s="823"/>
      <c r="L6708" s="823"/>
    </row>
    <row r="6709" spans="2:12" s="801" customFormat="1">
      <c r="B6709" s="823"/>
      <c r="C6709" s="823"/>
      <c r="D6709" s="823"/>
      <c r="E6709" s="823"/>
      <c r="F6709" s="823"/>
      <c r="G6709" s="823"/>
      <c r="H6709" s="823"/>
      <c r="I6709" s="823"/>
      <c r="J6709" s="823"/>
      <c r="K6709" s="823"/>
      <c r="L6709" s="823"/>
    </row>
    <row r="6710" spans="2:12" s="801" customFormat="1">
      <c r="B6710" s="823"/>
      <c r="C6710" s="823"/>
      <c r="D6710" s="823"/>
      <c r="E6710" s="823"/>
      <c r="F6710" s="823"/>
      <c r="G6710" s="823"/>
      <c r="H6710" s="823"/>
      <c r="I6710" s="823"/>
      <c r="J6710" s="823"/>
      <c r="K6710" s="823"/>
      <c r="L6710" s="823"/>
    </row>
    <row r="6711" spans="2:12" s="801" customFormat="1">
      <c r="B6711" s="823"/>
      <c r="C6711" s="823"/>
      <c r="D6711" s="823"/>
      <c r="E6711" s="823"/>
      <c r="F6711" s="823"/>
      <c r="G6711" s="823"/>
      <c r="H6711" s="823"/>
      <c r="I6711" s="823"/>
      <c r="J6711" s="823"/>
      <c r="K6711" s="823"/>
      <c r="L6711" s="823"/>
    </row>
    <row r="6712" spans="2:12" s="801" customFormat="1">
      <c r="B6712" s="823"/>
      <c r="C6712" s="823"/>
      <c r="D6712" s="823"/>
      <c r="E6712" s="823"/>
      <c r="F6712" s="823"/>
      <c r="G6712" s="823"/>
      <c r="H6712" s="823"/>
      <c r="I6712" s="823"/>
      <c r="J6712" s="823"/>
      <c r="K6712" s="823"/>
      <c r="L6712" s="823"/>
    </row>
    <row r="6713" spans="2:12" s="801" customFormat="1">
      <c r="B6713" s="823"/>
      <c r="C6713" s="823"/>
      <c r="D6713" s="823"/>
      <c r="E6713" s="823"/>
      <c r="F6713" s="823"/>
      <c r="G6713" s="823"/>
      <c r="H6713" s="823"/>
      <c r="I6713" s="823"/>
      <c r="J6713" s="823"/>
      <c r="K6713" s="823"/>
      <c r="L6713" s="823"/>
    </row>
    <row r="6714" spans="2:12" s="801" customFormat="1">
      <c r="B6714" s="823"/>
      <c r="C6714" s="823"/>
      <c r="D6714" s="823"/>
      <c r="E6714" s="823"/>
      <c r="F6714" s="823"/>
      <c r="G6714" s="823"/>
      <c r="H6714" s="823"/>
      <c r="I6714" s="823"/>
      <c r="J6714" s="823"/>
      <c r="K6714" s="823"/>
      <c r="L6714" s="823"/>
    </row>
    <row r="6715" spans="2:12" s="801" customFormat="1">
      <c r="B6715" s="823"/>
      <c r="C6715" s="823"/>
      <c r="D6715" s="823"/>
      <c r="E6715" s="823"/>
      <c r="F6715" s="823"/>
      <c r="G6715" s="823"/>
      <c r="H6715" s="823"/>
      <c r="I6715" s="823"/>
      <c r="J6715" s="823"/>
      <c r="K6715" s="823"/>
      <c r="L6715" s="823"/>
    </row>
    <row r="6716" spans="2:12" s="801" customFormat="1">
      <c r="B6716" s="823"/>
      <c r="C6716" s="823"/>
      <c r="D6716" s="823"/>
      <c r="E6716" s="823"/>
      <c r="F6716" s="823"/>
      <c r="G6716" s="823"/>
      <c r="H6716" s="823"/>
      <c r="I6716" s="823"/>
      <c r="J6716" s="823"/>
      <c r="K6716" s="823"/>
      <c r="L6716" s="823"/>
    </row>
    <row r="6717" spans="2:12" s="801" customFormat="1">
      <c r="B6717" s="823"/>
      <c r="C6717" s="823"/>
      <c r="D6717" s="823"/>
      <c r="E6717" s="823"/>
      <c r="F6717" s="823"/>
      <c r="G6717" s="823"/>
      <c r="H6717" s="823"/>
      <c r="I6717" s="823"/>
      <c r="J6717" s="823"/>
      <c r="K6717" s="823"/>
      <c r="L6717" s="823"/>
    </row>
    <row r="6718" spans="2:12" s="801" customFormat="1">
      <c r="B6718" s="823"/>
      <c r="C6718" s="823"/>
      <c r="D6718" s="823"/>
      <c r="E6718" s="823"/>
      <c r="F6718" s="823"/>
      <c r="G6718" s="823"/>
      <c r="H6718" s="823"/>
      <c r="I6718" s="823"/>
      <c r="J6718" s="823"/>
      <c r="K6718" s="823"/>
      <c r="L6718" s="823"/>
    </row>
    <row r="6719" spans="2:12" s="801" customFormat="1">
      <c r="B6719" s="823"/>
      <c r="C6719" s="823"/>
      <c r="D6719" s="823"/>
      <c r="E6719" s="823"/>
      <c r="F6719" s="823"/>
      <c r="G6719" s="823"/>
      <c r="H6719" s="823"/>
      <c r="I6719" s="823"/>
      <c r="J6719" s="823"/>
      <c r="K6719" s="823"/>
      <c r="L6719" s="823"/>
    </row>
    <row r="6720" spans="2:12" s="801" customFormat="1">
      <c r="B6720" s="823"/>
      <c r="C6720" s="823"/>
      <c r="D6720" s="823"/>
      <c r="E6720" s="823"/>
      <c r="F6720" s="823"/>
      <c r="G6720" s="823"/>
      <c r="H6720" s="823"/>
      <c r="I6720" s="823"/>
      <c r="J6720" s="823"/>
      <c r="K6720" s="823"/>
      <c r="L6720" s="823"/>
    </row>
    <row r="6721" spans="2:12" s="801" customFormat="1">
      <c r="B6721" s="823"/>
      <c r="C6721" s="823"/>
      <c r="D6721" s="823"/>
      <c r="E6721" s="823"/>
      <c r="F6721" s="823"/>
      <c r="G6721" s="823"/>
      <c r="H6721" s="823"/>
      <c r="I6721" s="823"/>
      <c r="J6721" s="823"/>
      <c r="K6721" s="823"/>
      <c r="L6721" s="823"/>
    </row>
    <row r="6722" spans="2:12" s="801" customFormat="1">
      <c r="B6722" s="823"/>
      <c r="C6722" s="823"/>
      <c r="D6722" s="823"/>
      <c r="E6722" s="823"/>
      <c r="F6722" s="823"/>
      <c r="G6722" s="823"/>
      <c r="H6722" s="823"/>
      <c r="I6722" s="823"/>
      <c r="J6722" s="823"/>
      <c r="K6722" s="823"/>
      <c r="L6722" s="823"/>
    </row>
    <row r="6723" spans="2:12" s="801" customFormat="1">
      <c r="B6723" s="823"/>
      <c r="C6723" s="823"/>
      <c r="D6723" s="823"/>
      <c r="E6723" s="823"/>
      <c r="F6723" s="823"/>
      <c r="G6723" s="823"/>
      <c r="H6723" s="823"/>
      <c r="I6723" s="823"/>
      <c r="J6723" s="823"/>
      <c r="K6723" s="823"/>
      <c r="L6723" s="823"/>
    </row>
    <row r="6724" spans="2:12" s="801" customFormat="1">
      <c r="B6724" s="823"/>
      <c r="C6724" s="823"/>
      <c r="D6724" s="823"/>
      <c r="E6724" s="823"/>
      <c r="F6724" s="823"/>
      <c r="G6724" s="823"/>
      <c r="H6724" s="823"/>
      <c r="I6724" s="823"/>
      <c r="J6724" s="823"/>
      <c r="K6724" s="823"/>
      <c r="L6724" s="823"/>
    </row>
    <row r="6725" spans="2:12" s="801" customFormat="1">
      <c r="B6725" s="823"/>
      <c r="C6725" s="823"/>
      <c r="D6725" s="823"/>
      <c r="E6725" s="823"/>
      <c r="F6725" s="823"/>
      <c r="G6725" s="823"/>
      <c r="H6725" s="823"/>
      <c r="I6725" s="823"/>
      <c r="J6725" s="823"/>
      <c r="K6725" s="823"/>
      <c r="L6725" s="823"/>
    </row>
    <row r="6726" spans="2:12" s="801" customFormat="1">
      <c r="B6726" s="823"/>
      <c r="C6726" s="823"/>
      <c r="D6726" s="823"/>
      <c r="E6726" s="823"/>
      <c r="F6726" s="823"/>
      <c r="G6726" s="823"/>
      <c r="H6726" s="823"/>
      <c r="I6726" s="823"/>
      <c r="J6726" s="823"/>
      <c r="K6726" s="823"/>
      <c r="L6726" s="823"/>
    </row>
    <row r="6727" spans="2:12" s="801" customFormat="1">
      <c r="B6727" s="823"/>
      <c r="C6727" s="823"/>
      <c r="D6727" s="823"/>
      <c r="E6727" s="823"/>
      <c r="F6727" s="823"/>
      <c r="G6727" s="823"/>
      <c r="H6727" s="823"/>
      <c r="I6727" s="823"/>
      <c r="J6727" s="823"/>
      <c r="K6727" s="823"/>
      <c r="L6727" s="823"/>
    </row>
    <row r="6728" spans="2:12" s="801" customFormat="1">
      <c r="B6728" s="823"/>
      <c r="C6728" s="823"/>
      <c r="D6728" s="823"/>
      <c r="E6728" s="823"/>
      <c r="F6728" s="823"/>
      <c r="G6728" s="823"/>
      <c r="H6728" s="823"/>
      <c r="I6728" s="823"/>
      <c r="J6728" s="823"/>
      <c r="K6728" s="823"/>
      <c r="L6728" s="823"/>
    </row>
    <row r="6729" spans="2:12" s="801" customFormat="1">
      <c r="B6729" s="823"/>
      <c r="C6729" s="823"/>
      <c r="D6729" s="823"/>
      <c r="E6729" s="823"/>
      <c r="F6729" s="823"/>
      <c r="G6729" s="823"/>
      <c r="H6729" s="823"/>
      <c r="I6729" s="823"/>
      <c r="J6729" s="823"/>
      <c r="K6729" s="823"/>
      <c r="L6729" s="823"/>
    </row>
    <row r="6730" spans="2:12" s="801" customFormat="1">
      <c r="B6730" s="823"/>
      <c r="C6730" s="823"/>
      <c r="D6730" s="823"/>
      <c r="E6730" s="823"/>
      <c r="F6730" s="823"/>
      <c r="G6730" s="823"/>
      <c r="H6730" s="823"/>
      <c r="I6730" s="823"/>
      <c r="J6730" s="823"/>
      <c r="K6730" s="823"/>
      <c r="L6730" s="823"/>
    </row>
    <row r="6731" spans="2:12" s="801" customFormat="1">
      <c r="B6731" s="823"/>
      <c r="C6731" s="823"/>
      <c r="D6731" s="823"/>
      <c r="E6731" s="823"/>
      <c r="F6731" s="823"/>
      <c r="G6731" s="823"/>
      <c r="H6731" s="823"/>
      <c r="I6731" s="823"/>
      <c r="J6731" s="823"/>
      <c r="K6731" s="823"/>
      <c r="L6731" s="823"/>
    </row>
    <row r="6732" spans="2:12" s="801" customFormat="1">
      <c r="B6732" s="823"/>
      <c r="C6732" s="823"/>
      <c r="D6732" s="823"/>
      <c r="E6732" s="823"/>
      <c r="F6732" s="823"/>
      <c r="G6732" s="823"/>
      <c r="H6732" s="823"/>
      <c r="I6732" s="823"/>
      <c r="J6732" s="823"/>
      <c r="K6732" s="823"/>
      <c r="L6732" s="823"/>
    </row>
    <row r="6733" spans="2:12" s="801" customFormat="1">
      <c r="B6733" s="823"/>
      <c r="C6733" s="823"/>
      <c r="D6733" s="823"/>
      <c r="E6733" s="823"/>
      <c r="F6733" s="823"/>
      <c r="G6733" s="823"/>
      <c r="H6733" s="823"/>
      <c r="I6733" s="823"/>
      <c r="J6733" s="823"/>
      <c r="K6733" s="823"/>
      <c r="L6733" s="823"/>
    </row>
    <row r="6734" spans="2:12" s="801" customFormat="1">
      <c r="B6734" s="823"/>
      <c r="C6734" s="823"/>
      <c r="D6734" s="823"/>
      <c r="E6734" s="823"/>
      <c r="F6734" s="823"/>
      <c r="G6734" s="823"/>
      <c r="H6734" s="823"/>
      <c r="I6734" s="823"/>
      <c r="J6734" s="823"/>
      <c r="K6734" s="823"/>
      <c r="L6734" s="823"/>
    </row>
    <row r="6735" spans="2:12" s="801" customFormat="1">
      <c r="B6735" s="823"/>
      <c r="C6735" s="823"/>
      <c r="D6735" s="823"/>
      <c r="E6735" s="823"/>
      <c r="F6735" s="823"/>
      <c r="G6735" s="823"/>
      <c r="H6735" s="823"/>
      <c r="I6735" s="823"/>
      <c r="J6735" s="823"/>
      <c r="K6735" s="823"/>
      <c r="L6735" s="823"/>
    </row>
    <row r="6736" spans="2:12" s="801" customFormat="1">
      <c r="B6736" s="823"/>
      <c r="C6736" s="823"/>
      <c r="D6736" s="823"/>
      <c r="E6736" s="823"/>
      <c r="F6736" s="823"/>
      <c r="G6736" s="823"/>
      <c r="H6736" s="823"/>
      <c r="I6736" s="823"/>
      <c r="J6736" s="823"/>
      <c r="K6736" s="823"/>
      <c r="L6736" s="823"/>
    </row>
    <row r="6737" spans="2:12" s="801" customFormat="1">
      <c r="B6737" s="823"/>
      <c r="C6737" s="823"/>
      <c r="D6737" s="823"/>
      <c r="E6737" s="823"/>
      <c r="F6737" s="823"/>
      <c r="G6737" s="823"/>
      <c r="H6737" s="823"/>
      <c r="I6737" s="823"/>
      <c r="J6737" s="823"/>
      <c r="K6737" s="823"/>
      <c r="L6737" s="823"/>
    </row>
    <row r="6738" spans="2:12" s="801" customFormat="1">
      <c r="B6738" s="823"/>
      <c r="C6738" s="823"/>
      <c r="D6738" s="823"/>
      <c r="E6738" s="823"/>
      <c r="F6738" s="823"/>
      <c r="G6738" s="823"/>
      <c r="H6738" s="823"/>
      <c r="I6738" s="823"/>
      <c r="J6738" s="823"/>
      <c r="K6738" s="823"/>
      <c r="L6738" s="823"/>
    </row>
    <row r="6739" spans="2:12" s="801" customFormat="1">
      <c r="B6739" s="823"/>
      <c r="C6739" s="823"/>
      <c r="D6739" s="823"/>
      <c r="E6739" s="823"/>
      <c r="F6739" s="823"/>
      <c r="G6739" s="823"/>
      <c r="H6739" s="823"/>
      <c r="I6739" s="823"/>
      <c r="J6739" s="823"/>
      <c r="K6739" s="823"/>
      <c r="L6739" s="823"/>
    </row>
    <row r="6740" spans="2:12" s="801" customFormat="1">
      <c r="B6740" s="823"/>
      <c r="C6740" s="823"/>
      <c r="D6740" s="823"/>
      <c r="E6740" s="823"/>
      <c r="F6740" s="823"/>
      <c r="G6740" s="823"/>
      <c r="H6740" s="823"/>
      <c r="I6740" s="823"/>
      <c r="J6740" s="823"/>
      <c r="K6740" s="823"/>
      <c r="L6740" s="823"/>
    </row>
    <row r="6741" spans="2:12" s="801" customFormat="1">
      <c r="B6741" s="823"/>
      <c r="C6741" s="823"/>
      <c r="D6741" s="823"/>
      <c r="E6741" s="823"/>
      <c r="F6741" s="823"/>
      <c r="G6741" s="823"/>
      <c r="H6741" s="823"/>
      <c r="I6741" s="823"/>
      <c r="J6741" s="823"/>
      <c r="K6741" s="823"/>
      <c r="L6741" s="823"/>
    </row>
    <row r="6742" spans="2:12" s="801" customFormat="1">
      <c r="B6742" s="823"/>
      <c r="C6742" s="823"/>
      <c r="D6742" s="823"/>
      <c r="E6742" s="823"/>
      <c r="F6742" s="823"/>
      <c r="G6742" s="823"/>
      <c r="H6742" s="823"/>
      <c r="I6742" s="823"/>
      <c r="J6742" s="823"/>
      <c r="K6742" s="823"/>
      <c r="L6742" s="823"/>
    </row>
    <row r="6743" spans="2:12" s="801" customFormat="1">
      <c r="B6743" s="823"/>
      <c r="C6743" s="823"/>
      <c r="D6743" s="823"/>
      <c r="E6743" s="823"/>
      <c r="F6743" s="823"/>
      <c r="G6743" s="823"/>
      <c r="H6743" s="823"/>
      <c r="I6743" s="823"/>
      <c r="J6743" s="823"/>
      <c r="K6743" s="823"/>
      <c r="L6743" s="823"/>
    </row>
    <row r="6744" spans="2:12" s="801" customFormat="1">
      <c r="B6744" s="823"/>
      <c r="C6744" s="823"/>
      <c r="D6744" s="823"/>
      <c r="E6744" s="823"/>
      <c r="F6744" s="823"/>
      <c r="G6744" s="823"/>
      <c r="H6744" s="823"/>
      <c r="I6744" s="823"/>
      <c r="J6744" s="823"/>
      <c r="K6744" s="823"/>
      <c r="L6744" s="823"/>
    </row>
    <row r="6745" spans="2:12" s="801" customFormat="1">
      <c r="B6745" s="823"/>
      <c r="C6745" s="823"/>
      <c r="D6745" s="823"/>
      <c r="E6745" s="823"/>
      <c r="F6745" s="823"/>
      <c r="G6745" s="823"/>
      <c r="H6745" s="823"/>
      <c r="I6745" s="823"/>
      <c r="J6745" s="823"/>
      <c r="K6745" s="823"/>
      <c r="L6745" s="823"/>
    </row>
    <row r="6746" spans="2:12" s="801" customFormat="1">
      <c r="B6746" s="823"/>
      <c r="C6746" s="823"/>
      <c r="D6746" s="823"/>
      <c r="E6746" s="823"/>
      <c r="F6746" s="823"/>
      <c r="G6746" s="823"/>
      <c r="H6746" s="823"/>
      <c r="I6746" s="823"/>
      <c r="J6746" s="823"/>
      <c r="K6746" s="823"/>
      <c r="L6746" s="823"/>
    </row>
    <row r="6747" spans="2:12" s="801" customFormat="1">
      <c r="B6747" s="823"/>
      <c r="C6747" s="823"/>
      <c r="D6747" s="823"/>
      <c r="E6747" s="823"/>
      <c r="F6747" s="823"/>
      <c r="G6747" s="823"/>
      <c r="H6747" s="823"/>
      <c r="I6747" s="823"/>
      <c r="J6747" s="823"/>
      <c r="K6747" s="823"/>
      <c r="L6747" s="823"/>
    </row>
    <row r="6748" spans="2:12" s="801" customFormat="1">
      <c r="B6748" s="823"/>
      <c r="C6748" s="823"/>
      <c r="D6748" s="823"/>
      <c r="E6748" s="823"/>
      <c r="F6748" s="823"/>
      <c r="G6748" s="823"/>
      <c r="H6748" s="823"/>
      <c r="I6748" s="823"/>
      <c r="J6748" s="823"/>
      <c r="K6748" s="823"/>
      <c r="L6748" s="823"/>
    </row>
    <row r="6749" spans="2:12" s="801" customFormat="1">
      <c r="B6749" s="823"/>
      <c r="C6749" s="823"/>
      <c r="D6749" s="823"/>
      <c r="E6749" s="823"/>
      <c r="F6749" s="823"/>
      <c r="G6749" s="823"/>
      <c r="H6749" s="823"/>
      <c r="I6749" s="823"/>
      <c r="J6749" s="823"/>
      <c r="K6749" s="823"/>
      <c r="L6749" s="823"/>
    </row>
    <row r="6750" spans="2:12" s="801" customFormat="1">
      <c r="B6750" s="823"/>
      <c r="C6750" s="823"/>
      <c r="D6750" s="823"/>
      <c r="E6750" s="823"/>
      <c r="F6750" s="823"/>
      <c r="G6750" s="823"/>
      <c r="H6750" s="823"/>
      <c r="I6750" s="823"/>
      <c r="J6750" s="823"/>
      <c r="K6750" s="823"/>
      <c r="L6750" s="823"/>
    </row>
    <row r="6751" spans="2:12" s="801" customFormat="1">
      <c r="B6751" s="823"/>
      <c r="C6751" s="823"/>
      <c r="D6751" s="823"/>
      <c r="E6751" s="823"/>
      <c r="F6751" s="823"/>
      <c r="G6751" s="823"/>
      <c r="H6751" s="823"/>
      <c r="I6751" s="823"/>
      <c r="J6751" s="823"/>
      <c r="K6751" s="823"/>
      <c r="L6751" s="823"/>
    </row>
    <row r="6752" spans="2:12" s="801" customFormat="1">
      <c r="B6752" s="823"/>
      <c r="C6752" s="823"/>
      <c r="D6752" s="823"/>
      <c r="E6752" s="823"/>
      <c r="F6752" s="823"/>
      <c r="G6752" s="823"/>
      <c r="H6752" s="823"/>
      <c r="I6752" s="823"/>
      <c r="J6752" s="823"/>
      <c r="K6752" s="823"/>
      <c r="L6752" s="823"/>
    </row>
    <row r="6753" spans="2:12" s="801" customFormat="1">
      <c r="B6753" s="823"/>
      <c r="C6753" s="823"/>
      <c r="D6753" s="823"/>
      <c r="E6753" s="823"/>
      <c r="F6753" s="823"/>
      <c r="G6753" s="823"/>
      <c r="H6753" s="823"/>
      <c r="I6753" s="823"/>
      <c r="J6753" s="823"/>
      <c r="K6753" s="823"/>
      <c r="L6753" s="823"/>
    </row>
    <row r="6754" spans="2:12" s="801" customFormat="1">
      <c r="B6754" s="823"/>
      <c r="C6754" s="823"/>
      <c r="D6754" s="823"/>
      <c r="E6754" s="823"/>
      <c r="F6754" s="823"/>
      <c r="G6754" s="823"/>
      <c r="H6754" s="823"/>
      <c r="I6754" s="823"/>
      <c r="J6754" s="823"/>
      <c r="K6754" s="823"/>
      <c r="L6754" s="823"/>
    </row>
    <row r="6755" spans="2:12" s="801" customFormat="1">
      <c r="B6755" s="823"/>
      <c r="C6755" s="823"/>
      <c r="D6755" s="823"/>
      <c r="E6755" s="823"/>
      <c r="F6755" s="823"/>
      <c r="G6755" s="823"/>
      <c r="H6755" s="823"/>
      <c r="I6755" s="823"/>
      <c r="J6755" s="823"/>
      <c r="K6755" s="823"/>
      <c r="L6755" s="823"/>
    </row>
    <row r="6756" spans="2:12" s="801" customFormat="1">
      <c r="B6756" s="823"/>
      <c r="C6756" s="823"/>
      <c r="D6756" s="823"/>
      <c r="E6756" s="823"/>
      <c r="F6756" s="823"/>
      <c r="G6756" s="823"/>
      <c r="H6756" s="823"/>
      <c r="I6756" s="823"/>
      <c r="J6756" s="823"/>
      <c r="K6756" s="823"/>
      <c r="L6756" s="823"/>
    </row>
    <row r="6757" spans="2:12" s="801" customFormat="1">
      <c r="B6757" s="823"/>
      <c r="C6757" s="823"/>
      <c r="D6757" s="823"/>
      <c r="E6757" s="823"/>
      <c r="F6757" s="823"/>
      <c r="G6757" s="823"/>
      <c r="H6757" s="823"/>
      <c r="I6757" s="823"/>
      <c r="J6757" s="823"/>
      <c r="K6757" s="823"/>
      <c r="L6757" s="823"/>
    </row>
    <row r="6758" spans="2:12" s="801" customFormat="1">
      <c r="B6758" s="823"/>
      <c r="C6758" s="823"/>
      <c r="D6758" s="823"/>
      <c r="E6758" s="823"/>
      <c r="F6758" s="823"/>
      <c r="G6758" s="823"/>
      <c r="H6758" s="823"/>
      <c r="I6758" s="823"/>
      <c r="J6758" s="823"/>
      <c r="K6758" s="823"/>
      <c r="L6758" s="823"/>
    </row>
    <row r="6759" spans="2:12" s="801" customFormat="1">
      <c r="B6759" s="823"/>
      <c r="C6759" s="823"/>
      <c r="D6759" s="823"/>
      <c r="E6759" s="823"/>
      <c r="F6759" s="823"/>
      <c r="G6759" s="823"/>
      <c r="H6759" s="823"/>
      <c r="I6759" s="823"/>
      <c r="J6759" s="823"/>
      <c r="K6759" s="823"/>
      <c r="L6759" s="823"/>
    </row>
    <row r="6760" spans="2:12" s="801" customFormat="1">
      <c r="B6760" s="823"/>
      <c r="C6760" s="823"/>
      <c r="D6760" s="823"/>
      <c r="E6760" s="823"/>
      <c r="F6760" s="823"/>
      <c r="G6760" s="823"/>
      <c r="H6760" s="823"/>
      <c r="I6760" s="823"/>
      <c r="J6760" s="823"/>
      <c r="K6760" s="823"/>
      <c r="L6760" s="823"/>
    </row>
    <row r="6761" spans="2:12" s="801" customFormat="1">
      <c r="B6761" s="823"/>
      <c r="C6761" s="823"/>
      <c r="D6761" s="823"/>
      <c r="E6761" s="823"/>
      <c r="F6761" s="823"/>
      <c r="G6761" s="823"/>
      <c r="H6761" s="823"/>
      <c r="I6761" s="823"/>
      <c r="J6761" s="823"/>
      <c r="K6761" s="823"/>
      <c r="L6761" s="823"/>
    </row>
    <row r="6762" spans="2:12" s="801" customFormat="1">
      <c r="B6762" s="823"/>
      <c r="C6762" s="823"/>
      <c r="D6762" s="823"/>
      <c r="E6762" s="823"/>
      <c r="F6762" s="823"/>
      <c r="G6762" s="823"/>
      <c r="H6762" s="823"/>
      <c r="I6762" s="823"/>
      <c r="J6762" s="823"/>
      <c r="K6762" s="823"/>
      <c r="L6762" s="823"/>
    </row>
    <row r="6763" spans="2:12" s="801" customFormat="1">
      <c r="B6763" s="823"/>
      <c r="C6763" s="823"/>
      <c r="D6763" s="823"/>
      <c r="E6763" s="823"/>
      <c r="F6763" s="823"/>
      <c r="G6763" s="823"/>
      <c r="H6763" s="823"/>
      <c r="I6763" s="823"/>
      <c r="J6763" s="823"/>
      <c r="K6763" s="823"/>
      <c r="L6763" s="823"/>
    </row>
    <row r="6764" spans="2:12" s="801" customFormat="1">
      <c r="B6764" s="823"/>
      <c r="C6764" s="823"/>
      <c r="D6764" s="823"/>
      <c r="E6764" s="823"/>
      <c r="F6764" s="823"/>
      <c r="G6764" s="823"/>
      <c r="H6764" s="823"/>
      <c r="I6764" s="823"/>
      <c r="J6764" s="823"/>
      <c r="K6764" s="823"/>
      <c r="L6764" s="823"/>
    </row>
    <row r="6765" spans="2:12" s="801" customFormat="1">
      <c r="B6765" s="823"/>
      <c r="C6765" s="823"/>
      <c r="D6765" s="823"/>
      <c r="E6765" s="823"/>
      <c r="F6765" s="823"/>
      <c r="G6765" s="823"/>
      <c r="H6765" s="823"/>
      <c r="I6765" s="823"/>
      <c r="J6765" s="823"/>
      <c r="K6765" s="823"/>
      <c r="L6765" s="823"/>
    </row>
    <row r="6766" spans="2:12" s="801" customFormat="1">
      <c r="B6766" s="823"/>
      <c r="C6766" s="823"/>
      <c r="D6766" s="823"/>
      <c r="E6766" s="823"/>
      <c r="F6766" s="823"/>
      <c r="G6766" s="823"/>
      <c r="H6766" s="823"/>
      <c r="I6766" s="823"/>
      <c r="J6766" s="823"/>
      <c r="K6766" s="823"/>
      <c r="L6766" s="823"/>
    </row>
    <row r="6767" spans="2:12" s="801" customFormat="1">
      <c r="B6767" s="823"/>
      <c r="C6767" s="823"/>
      <c r="D6767" s="823"/>
      <c r="E6767" s="823"/>
      <c r="F6767" s="823"/>
      <c r="G6767" s="823"/>
      <c r="H6767" s="823"/>
      <c r="I6767" s="823"/>
      <c r="J6767" s="823"/>
      <c r="K6767" s="823"/>
      <c r="L6767" s="823"/>
    </row>
    <row r="6768" spans="2:12" s="801" customFormat="1">
      <c r="B6768" s="823"/>
      <c r="C6768" s="823"/>
      <c r="D6768" s="823"/>
      <c r="E6768" s="823"/>
      <c r="F6768" s="823"/>
      <c r="G6768" s="823"/>
      <c r="H6768" s="823"/>
      <c r="I6768" s="823"/>
      <c r="J6768" s="823"/>
      <c r="K6768" s="823"/>
      <c r="L6768" s="823"/>
    </row>
    <row r="6769" spans="2:12" s="801" customFormat="1">
      <c r="B6769" s="823"/>
      <c r="C6769" s="823"/>
      <c r="D6769" s="823"/>
      <c r="E6769" s="823"/>
      <c r="F6769" s="823"/>
      <c r="G6769" s="823"/>
      <c r="H6769" s="823"/>
      <c r="I6769" s="823"/>
      <c r="J6769" s="823"/>
      <c r="K6769" s="823"/>
      <c r="L6769" s="823"/>
    </row>
    <row r="6770" spans="2:12" s="801" customFormat="1">
      <c r="B6770" s="823"/>
      <c r="C6770" s="823"/>
      <c r="D6770" s="823"/>
      <c r="E6770" s="823"/>
      <c r="F6770" s="823"/>
      <c r="G6770" s="823"/>
      <c r="H6770" s="823"/>
      <c r="I6770" s="823"/>
      <c r="J6770" s="823"/>
      <c r="K6770" s="823"/>
      <c r="L6770" s="823"/>
    </row>
    <row r="6771" spans="2:12" s="801" customFormat="1">
      <c r="B6771" s="823"/>
      <c r="C6771" s="823"/>
      <c r="D6771" s="823"/>
      <c r="E6771" s="823"/>
      <c r="F6771" s="823"/>
      <c r="G6771" s="823"/>
      <c r="H6771" s="823"/>
      <c r="I6771" s="823"/>
      <c r="J6771" s="823"/>
      <c r="K6771" s="823"/>
      <c r="L6771" s="823"/>
    </row>
    <row r="6772" spans="2:12" s="801" customFormat="1">
      <c r="B6772" s="823"/>
      <c r="C6772" s="823"/>
      <c r="D6772" s="823"/>
      <c r="E6772" s="823"/>
      <c r="F6772" s="823"/>
      <c r="G6772" s="823"/>
      <c r="H6772" s="823"/>
      <c r="I6772" s="823"/>
      <c r="J6772" s="823"/>
      <c r="K6772" s="823"/>
      <c r="L6772" s="823"/>
    </row>
    <row r="6773" spans="2:12" s="801" customFormat="1">
      <c r="B6773" s="823"/>
      <c r="C6773" s="823"/>
      <c r="D6773" s="823"/>
      <c r="E6773" s="823"/>
      <c r="F6773" s="823"/>
      <c r="G6773" s="823"/>
      <c r="H6773" s="823"/>
      <c r="I6773" s="823"/>
      <c r="J6773" s="823"/>
      <c r="K6773" s="823"/>
      <c r="L6773" s="823"/>
    </row>
    <row r="6774" spans="2:12" s="801" customFormat="1">
      <c r="B6774" s="823"/>
      <c r="C6774" s="823"/>
      <c r="D6774" s="823"/>
      <c r="E6774" s="823"/>
      <c r="F6774" s="823"/>
      <c r="G6774" s="823"/>
      <c r="H6774" s="823"/>
      <c r="I6774" s="823"/>
      <c r="J6774" s="823"/>
      <c r="K6774" s="823"/>
      <c r="L6774" s="823"/>
    </row>
    <row r="6775" spans="2:12" s="801" customFormat="1">
      <c r="B6775" s="823"/>
      <c r="C6775" s="823"/>
      <c r="D6775" s="823"/>
      <c r="E6775" s="823"/>
      <c r="F6775" s="823"/>
      <c r="G6775" s="823"/>
      <c r="H6775" s="823"/>
      <c r="I6775" s="823"/>
      <c r="J6775" s="823"/>
      <c r="K6775" s="823"/>
      <c r="L6775" s="823"/>
    </row>
    <row r="6776" spans="2:12" s="801" customFormat="1">
      <c r="B6776" s="823"/>
      <c r="C6776" s="823"/>
      <c r="D6776" s="823"/>
      <c r="E6776" s="823"/>
      <c r="F6776" s="823"/>
      <c r="G6776" s="823"/>
      <c r="H6776" s="823"/>
      <c r="I6776" s="823"/>
      <c r="J6776" s="823"/>
      <c r="K6776" s="823"/>
      <c r="L6776" s="823"/>
    </row>
    <row r="6777" spans="2:12" s="801" customFormat="1">
      <c r="B6777" s="823"/>
      <c r="C6777" s="823"/>
      <c r="D6777" s="823"/>
      <c r="E6777" s="823"/>
      <c r="F6777" s="823"/>
      <c r="G6777" s="823"/>
      <c r="H6777" s="823"/>
      <c r="I6777" s="823"/>
      <c r="J6777" s="823"/>
      <c r="K6777" s="823"/>
      <c r="L6777" s="823"/>
    </row>
    <row r="6778" spans="2:12" s="801" customFormat="1">
      <c r="B6778" s="823"/>
      <c r="C6778" s="823"/>
      <c r="D6778" s="823"/>
      <c r="E6778" s="823"/>
      <c r="F6778" s="823"/>
      <c r="G6778" s="823"/>
      <c r="H6778" s="823"/>
      <c r="I6778" s="823"/>
      <c r="J6778" s="823"/>
      <c r="K6778" s="823"/>
      <c r="L6778" s="823"/>
    </row>
    <row r="6779" spans="2:12" s="801" customFormat="1">
      <c r="B6779" s="823"/>
      <c r="C6779" s="823"/>
      <c r="D6779" s="823"/>
      <c r="E6779" s="823"/>
      <c r="F6779" s="823"/>
      <c r="G6779" s="823"/>
      <c r="H6779" s="823"/>
      <c r="I6779" s="823"/>
      <c r="J6779" s="823"/>
      <c r="K6779" s="823"/>
      <c r="L6779" s="823"/>
    </row>
    <row r="6780" spans="2:12" s="801" customFormat="1">
      <c r="B6780" s="823"/>
      <c r="C6780" s="823"/>
      <c r="D6780" s="823"/>
      <c r="E6780" s="823"/>
      <c r="F6780" s="823"/>
      <c r="G6780" s="823"/>
      <c r="H6780" s="823"/>
      <c r="I6780" s="823"/>
      <c r="J6780" s="823"/>
      <c r="K6780" s="823"/>
      <c r="L6780" s="823"/>
    </row>
    <row r="6781" spans="2:12" s="801" customFormat="1">
      <c r="B6781" s="823"/>
      <c r="C6781" s="823"/>
      <c r="D6781" s="823"/>
      <c r="E6781" s="823"/>
      <c r="F6781" s="823"/>
      <c r="G6781" s="823"/>
      <c r="H6781" s="823"/>
      <c r="I6781" s="823"/>
      <c r="J6781" s="823"/>
      <c r="K6781" s="823"/>
      <c r="L6781" s="823"/>
    </row>
    <row r="6782" spans="2:12" s="801" customFormat="1">
      <c r="B6782" s="823"/>
      <c r="C6782" s="823"/>
      <c r="D6782" s="823"/>
      <c r="E6782" s="823"/>
      <c r="F6782" s="823"/>
      <c r="G6782" s="823"/>
      <c r="H6782" s="823"/>
      <c r="I6782" s="823"/>
      <c r="J6782" s="823"/>
      <c r="K6782" s="823"/>
      <c r="L6782" s="823"/>
    </row>
    <row r="6783" spans="2:12" s="801" customFormat="1">
      <c r="B6783" s="823"/>
      <c r="C6783" s="823"/>
      <c r="D6783" s="823"/>
      <c r="E6783" s="823"/>
      <c r="F6783" s="823"/>
      <c r="G6783" s="823"/>
      <c r="H6783" s="823"/>
      <c r="I6783" s="823"/>
      <c r="J6783" s="823"/>
      <c r="K6783" s="823"/>
      <c r="L6783" s="823"/>
    </row>
    <row r="6784" spans="2:12" s="801" customFormat="1">
      <c r="B6784" s="823"/>
      <c r="C6784" s="823"/>
      <c r="D6784" s="823"/>
      <c r="E6784" s="823"/>
      <c r="F6784" s="823"/>
      <c r="G6784" s="823"/>
      <c r="H6784" s="823"/>
      <c r="I6784" s="823"/>
      <c r="J6784" s="823"/>
      <c r="K6784" s="823"/>
      <c r="L6784" s="823"/>
    </row>
    <row r="6785" spans="2:12" s="801" customFormat="1">
      <c r="B6785" s="823"/>
      <c r="C6785" s="823"/>
      <c r="D6785" s="823"/>
      <c r="E6785" s="823"/>
      <c r="F6785" s="823"/>
      <c r="G6785" s="823"/>
      <c r="H6785" s="823"/>
      <c r="I6785" s="823"/>
      <c r="J6785" s="823"/>
      <c r="K6785" s="823"/>
      <c r="L6785" s="823"/>
    </row>
    <row r="6786" spans="2:12" s="801" customFormat="1">
      <c r="B6786" s="823"/>
      <c r="C6786" s="823"/>
      <c r="D6786" s="823"/>
      <c r="E6786" s="823"/>
      <c r="F6786" s="823"/>
      <c r="G6786" s="823"/>
      <c r="H6786" s="823"/>
      <c r="I6786" s="823"/>
      <c r="J6786" s="823"/>
      <c r="K6786" s="823"/>
      <c r="L6786" s="823"/>
    </row>
    <row r="6787" spans="2:12" s="801" customFormat="1">
      <c r="B6787" s="823"/>
      <c r="C6787" s="823"/>
      <c r="D6787" s="823"/>
      <c r="E6787" s="823"/>
      <c r="F6787" s="823"/>
      <c r="G6787" s="823"/>
      <c r="H6787" s="823"/>
      <c r="I6787" s="823"/>
      <c r="J6787" s="823"/>
      <c r="K6787" s="823"/>
      <c r="L6787" s="823"/>
    </row>
    <row r="6788" spans="2:12" s="801" customFormat="1">
      <c r="B6788" s="823"/>
      <c r="C6788" s="823"/>
      <c r="D6788" s="823"/>
      <c r="E6788" s="823"/>
      <c r="F6788" s="823"/>
      <c r="G6788" s="823"/>
      <c r="H6788" s="823"/>
      <c r="I6788" s="823"/>
      <c r="J6788" s="823"/>
      <c r="K6788" s="823"/>
      <c r="L6788" s="823"/>
    </row>
    <row r="6789" spans="2:12" s="801" customFormat="1">
      <c r="B6789" s="823"/>
      <c r="C6789" s="823"/>
      <c r="D6789" s="823"/>
      <c r="E6789" s="823"/>
      <c r="F6789" s="823"/>
      <c r="G6789" s="823"/>
      <c r="H6789" s="823"/>
      <c r="I6789" s="823"/>
      <c r="J6789" s="823"/>
      <c r="K6789" s="823"/>
      <c r="L6789" s="823"/>
    </row>
    <row r="6790" spans="2:12" s="801" customFormat="1">
      <c r="B6790" s="823"/>
      <c r="C6790" s="823"/>
      <c r="D6790" s="823"/>
      <c r="E6790" s="823"/>
      <c r="F6790" s="823"/>
      <c r="G6790" s="823"/>
      <c r="H6790" s="823"/>
      <c r="I6790" s="823"/>
      <c r="J6790" s="823"/>
      <c r="K6790" s="823"/>
      <c r="L6790" s="823"/>
    </row>
    <row r="6791" spans="2:12" s="801" customFormat="1">
      <c r="B6791" s="823"/>
      <c r="C6791" s="823"/>
      <c r="D6791" s="823"/>
      <c r="E6791" s="823"/>
      <c r="F6791" s="823"/>
      <c r="G6791" s="823"/>
      <c r="H6791" s="823"/>
      <c r="I6791" s="823"/>
      <c r="J6791" s="823"/>
      <c r="K6791" s="823"/>
      <c r="L6791" s="823"/>
    </row>
    <row r="6792" spans="2:12" s="801" customFormat="1">
      <c r="B6792" s="823"/>
      <c r="C6792" s="823"/>
      <c r="D6792" s="823"/>
      <c r="E6792" s="823"/>
      <c r="F6792" s="823"/>
      <c r="G6792" s="823"/>
      <c r="H6792" s="823"/>
      <c r="I6792" s="823"/>
      <c r="J6792" s="823"/>
      <c r="K6792" s="823"/>
      <c r="L6792" s="823"/>
    </row>
    <row r="6793" spans="2:12" s="801" customFormat="1">
      <c r="B6793" s="823"/>
      <c r="C6793" s="823"/>
      <c r="D6793" s="823"/>
      <c r="E6793" s="823"/>
      <c r="F6793" s="823"/>
      <c r="G6793" s="823"/>
      <c r="H6793" s="823"/>
      <c r="I6793" s="823"/>
      <c r="J6793" s="823"/>
      <c r="K6793" s="823"/>
      <c r="L6793" s="823"/>
    </row>
    <row r="6794" spans="2:12" s="801" customFormat="1">
      <c r="B6794" s="823"/>
      <c r="C6794" s="823"/>
      <c r="D6794" s="823"/>
      <c r="E6794" s="823"/>
      <c r="F6794" s="823"/>
      <c r="G6794" s="823"/>
      <c r="H6794" s="823"/>
      <c r="I6794" s="823"/>
      <c r="J6794" s="823"/>
      <c r="K6794" s="823"/>
      <c r="L6794" s="823"/>
    </row>
    <row r="6795" spans="2:12" s="801" customFormat="1">
      <c r="B6795" s="823"/>
      <c r="C6795" s="823"/>
      <c r="D6795" s="823"/>
      <c r="E6795" s="823"/>
      <c r="F6795" s="823"/>
      <c r="G6795" s="823"/>
      <c r="H6795" s="823"/>
      <c r="I6795" s="823"/>
      <c r="J6795" s="823"/>
      <c r="K6795" s="823"/>
      <c r="L6795" s="823"/>
    </row>
    <row r="6796" spans="2:12" s="801" customFormat="1">
      <c r="B6796" s="823"/>
      <c r="C6796" s="823"/>
      <c r="D6796" s="823"/>
      <c r="E6796" s="823"/>
      <c r="F6796" s="823"/>
      <c r="G6796" s="823"/>
      <c r="H6796" s="823"/>
      <c r="I6796" s="823"/>
      <c r="J6796" s="823"/>
      <c r="K6796" s="823"/>
      <c r="L6796" s="823"/>
    </row>
    <row r="6797" spans="2:12" s="801" customFormat="1">
      <c r="B6797" s="823"/>
      <c r="C6797" s="823"/>
      <c r="D6797" s="823"/>
      <c r="E6797" s="823"/>
      <c r="F6797" s="823"/>
      <c r="G6797" s="823"/>
      <c r="H6797" s="823"/>
      <c r="I6797" s="823"/>
      <c r="J6797" s="823"/>
      <c r="K6797" s="823"/>
      <c r="L6797" s="823"/>
    </row>
    <row r="6798" spans="2:12" s="801" customFormat="1">
      <c r="B6798" s="823"/>
      <c r="C6798" s="823"/>
      <c r="D6798" s="823"/>
      <c r="E6798" s="823"/>
      <c r="F6798" s="823"/>
      <c r="G6798" s="823"/>
      <c r="H6798" s="823"/>
      <c r="I6798" s="823"/>
      <c r="J6798" s="823"/>
      <c r="K6798" s="823"/>
      <c r="L6798" s="823"/>
    </row>
    <row r="6799" spans="2:12" s="801" customFormat="1">
      <c r="B6799" s="823"/>
      <c r="C6799" s="823"/>
      <c r="D6799" s="823"/>
      <c r="E6799" s="823"/>
      <c r="F6799" s="823"/>
      <c r="G6799" s="823"/>
      <c r="H6799" s="823"/>
      <c r="I6799" s="823"/>
      <c r="J6799" s="823"/>
      <c r="K6799" s="823"/>
      <c r="L6799" s="823"/>
    </row>
    <row r="6800" spans="2:12" s="801" customFormat="1">
      <c r="B6800" s="823"/>
      <c r="C6800" s="823"/>
      <c r="D6800" s="823"/>
      <c r="E6800" s="823"/>
      <c r="F6800" s="823"/>
      <c r="G6800" s="823"/>
      <c r="H6800" s="823"/>
      <c r="I6800" s="823"/>
      <c r="J6800" s="823"/>
      <c r="K6800" s="823"/>
      <c r="L6800" s="823"/>
    </row>
    <row r="6801" spans="2:12" s="801" customFormat="1">
      <c r="B6801" s="823"/>
      <c r="C6801" s="823"/>
      <c r="D6801" s="823"/>
      <c r="E6801" s="823"/>
      <c r="F6801" s="823"/>
      <c r="G6801" s="823"/>
      <c r="H6801" s="823"/>
      <c r="I6801" s="823"/>
      <c r="J6801" s="823"/>
      <c r="K6801" s="823"/>
      <c r="L6801" s="823"/>
    </row>
    <row r="6802" spans="2:12" s="801" customFormat="1">
      <c r="B6802" s="823"/>
      <c r="C6802" s="823"/>
      <c r="D6802" s="823"/>
      <c r="E6802" s="823"/>
      <c r="F6802" s="823"/>
      <c r="G6802" s="823"/>
      <c r="H6802" s="823"/>
      <c r="I6802" s="823"/>
      <c r="J6802" s="823"/>
      <c r="K6802" s="823"/>
      <c r="L6802" s="823"/>
    </row>
    <row r="6803" spans="2:12" s="801" customFormat="1">
      <c r="B6803" s="823"/>
      <c r="C6803" s="823"/>
      <c r="D6803" s="823"/>
      <c r="E6803" s="823"/>
      <c r="F6803" s="823"/>
      <c r="G6803" s="823"/>
      <c r="H6803" s="823"/>
      <c r="I6803" s="823"/>
      <c r="J6803" s="823"/>
      <c r="K6803" s="823"/>
      <c r="L6803" s="823"/>
    </row>
    <row r="6804" spans="2:12" s="801" customFormat="1">
      <c r="B6804" s="823"/>
      <c r="C6804" s="823"/>
      <c r="D6804" s="823"/>
      <c r="E6804" s="823"/>
      <c r="F6804" s="823"/>
      <c r="G6804" s="823"/>
      <c r="H6804" s="823"/>
      <c r="I6804" s="823"/>
      <c r="J6804" s="823"/>
      <c r="K6804" s="823"/>
      <c r="L6804" s="823"/>
    </row>
    <row r="6805" spans="2:12" s="801" customFormat="1">
      <c r="B6805" s="823"/>
      <c r="C6805" s="823"/>
      <c r="D6805" s="823"/>
      <c r="E6805" s="823"/>
      <c r="F6805" s="823"/>
      <c r="G6805" s="823"/>
      <c r="H6805" s="823"/>
      <c r="I6805" s="823"/>
      <c r="J6805" s="823"/>
      <c r="K6805" s="823"/>
      <c r="L6805" s="823"/>
    </row>
    <row r="6806" spans="2:12" s="801" customFormat="1">
      <c r="B6806" s="823"/>
      <c r="C6806" s="823"/>
      <c r="D6806" s="823"/>
      <c r="E6806" s="823"/>
      <c r="F6806" s="823"/>
      <c r="G6806" s="823"/>
      <c r="H6806" s="823"/>
      <c r="I6806" s="823"/>
      <c r="J6806" s="823"/>
      <c r="K6806" s="823"/>
      <c r="L6806" s="823"/>
    </row>
    <row r="6807" spans="2:12" s="801" customFormat="1">
      <c r="B6807" s="823"/>
      <c r="C6807" s="823"/>
      <c r="D6807" s="823"/>
      <c r="E6807" s="823"/>
      <c r="F6807" s="823"/>
      <c r="G6807" s="823"/>
      <c r="H6807" s="823"/>
      <c r="I6807" s="823"/>
      <c r="J6807" s="823"/>
      <c r="K6807" s="823"/>
      <c r="L6807" s="823"/>
    </row>
    <row r="6808" spans="2:12" s="801" customFormat="1">
      <c r="B6808" s="823"/>
      <c r="C6808" s="823"/>
      <c r="D6808" s="823"/>
      <c r="E6808" s="823"/>
      <c r="F6808" s="823"/>
      <c r="G6808" s="823"/>
      <c r="H6808" s="823"/>
      <c r="I6808" s="823"/>
      <c r="J6808" s="823"/>
      <c r="K6808" s="823"/>
      <c r="L6808" s="823"/>
    </row>
    <row r="6809" spans="2:12" s="801" customFormat="1">
      <c r="B6809" s="823"/>
      <c r="C6809" s="823"/>
      <c r="D6809" s="823"/>
      <c r="E6809" s="823"/>
      <c r="F6809" s="823"/>
      <c r="G6809" s="823"/>
      <c r="H6809" s="823"/>
      <c r="I6809" s="823"/>
      <c r="J6809" s="823"/>
      <c r="K6809" s="823"/>
      <c r="L6809" s="823"/>
    </row>
    <row r="6810" spans="2:12" s="801" customFormat="1">
      <c r="B6810" s="823"/>
      <c r="C6810" s="823"/>
      <c r="D6810" s="823"/>
      <c r="E6810" s="823"/>
      <c r="F6810" s="823"/>
      <c r="G6810" s="823"/>
      <c r="H6810" s="823"/>
      <c r="I6810" s="823"/>
      <c r="J6810" s="823"/>
      <c r="K6810" s="823"/>
      <c r="L6810" s="823"/>
    </row>
    <row r="6811" spans="2:12" s="801" customFormat="1">
      <c r="B6811" s="823"/>
      <c r="C6811" s="823"/>
      <c r="D6811" s="823"/>
      <c r="E6811" s="823"/>
      <c r="F6811" s="823"/>
      <c r="G6811" s="823"/>
      <c r="H6811" s="823"/>
      <c r="I6811" s="823"/>
      <c r="J6811" s="823"/>
      <c r="K6811" s="823"/>
      <c r="L6811" s="823"/>
    </row>
    <row r="6812" spans="2:12" s="801" customFormat="1">
      <c r="B6812" s="823"/>
      <c r="C6812" s="823"/>
      <c r="D6812" s="823"/>
      <c r="E6812" s="823"/>
      <c r="F6812" s="823"/>
      <c r="G6812" s="823"/>
      <c r="H6812" s="823"/>
      <c r="I6812" s="823"/>
      <c r="J6812" s="823"/>
      <c r="K6812" s="823"/>
      <c r="L6812" s="823"/>
    </row>
    <row r="6813" spans="2:12" s="801" customFormat="1">
      <c r="B6813" s="823"/>
      <c r="C6813" s="823"/>
      <c r="D6813" s="823"/>
      <c r="E6813" s="823"/>
      <c r="F6813" s="823"/>
      <c r="G6813" s="823"/>
      <c r="H6813" s="823"/>
      <c r="I6813" s="823"/>
      <c r="J6813" s="823"/>
      <c r="K6813" s="823"/>
      <c r="L6813" s="823"/>
    </row>
    <row r="6814" spans="2:12" s="801" customFormat="1">
      <c r="B6814" s="823"/>
      <c r="C6814" s="823"/>
      <c r="D6814" s="823"/>
      <c r="E6814" s="823"/>
      <c r="F6814" s="823"/>
      <c r="G6814" s="823"/>
      <c r="H6814" s="823"/>
      <c r="I6814" s="823"/>
      <c r="J6814" s="823"/>
      <c r="K6814" s="823"/>
      <c r="L6814" s="823"/>
    </row>
    <row r="6815" spans="2:12" s="801" customFormat="1">
      <c r="B6815" s="823"/>
      <c r="C6815" s="823"/>
      <c r="D6815" s="823"/>
      <c r="E6815" s="823"/>
      <c r="F6815" s="823"/>
      <c r="G6815" s="823"/>
      <c r="H6815" s="823"/>
      <c r="I6815" s="823"/>
      <c r="J6815" s="823"/>
      <c r="K6815" s="823"/>
      <c r="L6815" s="823"/>
    </row>
    <row r="6816" spans="2:12" s="801" customFormat="1">
      <c r="B6816" s="823"/>
      <c r="C6816" s="823"/>
      <c r="D6816" s="823"/>
      <c r="E6816" s="823"/>
      <c r="F6816" s="823"/>
      <c r="G6816" s="823"/>
      <c r="H6816" s="823"/>
      <c r="I6816" s="823"/>
      <c r="J6816" s="823"/>
      <c r="K6816" s="823"/>
      <c r="L6816" s="823"/>
    </row>
    <row r="6817" spans="2:12" s="801" customFormat="1">
      <c r="B6817" s="823"/>
      <c r="C6817" s="823"/>
      <c r="D6817" s="823"/>
      <c r="E6817" s="823"/>
      <c r="F6817" s="823"/>
      <c r="G6817" s="823"/>
      <c r="H6817" s="823"/>
      <c r="I6817" s="823"/>
      <c r="J6817" s="823"/>
      <c r="K6817" s="823"/>
      <c r="L6817" s="823"/>
    </row>
    <row r="6818" spans="2:12" s="801" customFormat="1">
      <c r="B6818" s="823"/>
      <c r="C6818" s="823"/>
      <c r="D6818" s="823"/>
      <c r="E6818" s="823"/>
      <c r="F6818" s="823"/>
      <c r="G6818" s="823"/>
      <c r="H6818" s="823"/>
      <c r="I6818" s="823"/>
      <c r="J6818" s="823"/>
      <c r="K6818" s="823"/>
      <c r="L6818" s="823"/>
    </row>
    <row r="6819" spans="2:12" s="801" customFormat="1">
      <c r="B6819" s="823"/>
      <c r="C6819" s="823"/>
      <c r="D6819" s="823"/>
      <c r="E6819" s="823"/>
      <c r="F6819" s="823"/>
      <c r="G6819" s="823"/>
      <c r="H6819" s="823"/>
      <c r="I6819" s="823"/>
      <c r="J6819" s="823"/>
      <c r="K6819" s="823"/>
      <c r="L6819" s="823"/>
    </row>
    <row r="6820" spans="2:12" s="801" customFormat="1">
      <c r="B6820" s="823"/>
      <c r="C6820" s="823"/>
      <c r="D6820" s="823"/>
      <c r="E6820" s="823"/>
      <c r="F6820" s="823"/>
      <c r="G6820" s="823"/>
      <c r="H6820" s="823"/>
      <c r="I6820" s="823"/>
      <c r="J6820" s="823"/>
      <c r="K6820" s="823"/>
      <c r="L6820" s="823"/>
    </row>
    <row r="6821" spans="2:12" s="801" customFormat="1">
      <c r="B6821" s="823"/>
      <c r="C6821" s="823"/>
      <c r="D6821" s="823"/>
      <c r="E6821" s="823"/>
      <c r="F6821" s="823"/>
      <c r="G6821" s="823"/>
      <c r="H6821" s="823"/>
      <c r="I6821" s="823"/>
      <c r="J6821" s="823"/>
      <c r="K6821" s="823"/>
      <c r="L6821" s="823"/>
    </row>
    <row r="6822" spans="2:12" s="801" customFormat="1">
      <c r="B6822" s="823"/>
      <c r="C6822" s="823"/>
      <c r="D6822" s="823"/>
      <c r="E6822" s="823"/>
      <c r="F6822" s="823"/>
      <c r="G6822" s="823"/>
      <c r="H6822" s="823"/>
      <c r="I6822" s="823"/>
      <c r="J6822" s="823"/>
      <c r="K6822" s="823"/>
      <c r="L6822" s="823"/>
    </row>
    <row r="6823" spans="2:12" s="801" customFormat="1">
      <c r="B6823" s="823"/>
      <c r="C6823" s="823"/>
      <c r="D6823" s="823"/>
      <c r="E6823" s="823"/>
      <c r="F6823" s="823"/>
      <c r="G6823" s="823"/>
      <c r="H6823" s="823"/>
      <c r="I6823" s="823"/>
      <c r="J6823" s="823"/>
      <c r="K6823" s="823"/>
      <c r="L6823" s="823"/>
    </row>
    <row r="6824" spans="2:12" s="801" customFormat="1">
      <c r="B6824" s="823"/>
      <c r="C6824" s="823"/>
      <c r="D6824" s="823"/>
      <c r="E6824" s="823"/>
      <c r="F6824" s="823"/>
      <c r="G6824" s="823"/>
      <c r="H6824" s="823"/>
      <c r="I6824" s="823"/>
      <c r="J6824" s="823"/>
      <c r="K6824" s="823"/>
      <c r="L6824" s="823"/>
    </row>
    <row r="6825" spans="2:12" s="801" customFormat="1">
      <c r="B6825" s="823"/>
      <c r="C6825" s="823"/>
      <c r="D6825" s="823"/>
      <c r="E6825" s="823"/>
      <c r="F6825" s="823"/>
      <c r="G6825" s="823"/>
      <c r="H6825" s="823"/>
      <c r="I6825" s="823"/>
      <c r="J6825" s="823"/>
      <c r="K6825" s="823"/>
      <c r="L6825" s="823"/>
    </row>
    <row r="6826" spans="2:12" s="801" customFormat="1">
      <c r="B6826" s="823"/>
      <c r="C6826" s="823"/>
      <c r="D6826" s="823"/>
      <c r="E6826" s="823"/>
      <c r="F6826" s="823"/>
      <c r="G6826" s="823"/>
      <c r="H6826" s="823"/>
      <c r="I6826" s="823"/>
      <c r="J6826" s="823"/>
      <c r="K6826" s="823"/>
      <c r="L6826" s="823"/>
    </row>
    <row r="6827" spans="2:12" s="801" customFormat="1">
      <c r="B6827" s="823"/>
      <c r="C6827" s="823"/>
      <c r="D6827" s="823"/>
      <c r="E6827" s="823"/>
      <c r="F6827" s="823"/>
      <c r="G6827" s="823"/>
      <c r="H6827" s="823"/>
      <c r="I6827" s="823"/>
      <c r="J6827" s="823"/>
      <c r="K6827" s="823"/>
      <c r="L6827" s="823"/>
    </row>
    <row r="6828" spans="2:12" s="801" customFormat="1">
      <c r="B6828" s="823"/>
      <c r="C6828" s="823"/>
      <c r="D6828" s="823"/>
      <c r="E6828" s="823"/>
      <c r="F6828" s="823"/>
      <c r="G6828" s="823"/>
      <c r="H6828" s="823"/>
      <c r="I6828" s="823"/>
      <c r="J6828" s="823"/>
      <c r="K6828" s="823"/>
      <c r="L6828" s="823"/>
    </row>
    <row r="6829" spans="2:12" s="801" customFormat="1">
      <c r="B6829" s="823"/>
      <c r="C6829" s="823"/>
      <c r="D6829" s="823"/>
      <c r="E6829" s="823"/>
      <c r="F6829" s="823"/>
      <c r="G6829" s="823"/>
      <c r="H6829" s="823"/>
      <c r="I6829" s="823"/>
      <c r="J6829" s="823"/>
      <c r="K6829" s="823"/>
      <c r="L6829" s="823"/>
    </row>
    <row r="6830" spans="2:12" s="801" customFormat="1">
      <c r="B6830" s="823"/>
      <c r="C6830" s="823"/>
      <c r="D6830" s="823"/>
      <c r="E6830" s="823"/>
      <c r="F6830" s="823"/>
      <c r="G6830" s="823"/>
      <c r="H6830" s="823"/>
      <c r="I6830" s="823"/>
      <c r="J6830" s="823"/>
      <c r="K6830" s="823"/>
      <c r="L6830" s="823"/>
    </row>
    <row r="6831" spans="2:12" s="801" customFormat="1">
      <c r="B6831" s="823"/>
      <c r="C6831" s="823"/>
      <c r="D6831" s="823"/>
      <c r="E6831" s="823"/>
      <c r="F6831" s="823"/>
      <c r="G6831" s="823"/>
      <c r="H6831" s="823"/>
      <c r="I6831" s="823"/>
      <c r="J6831" s="823"/>
      <c r="K6831" s="823"/>
      <c r="L6831" s="823"/>
    </row>
    <row r="6832" spans="2:12" s="801" customFormat="1">
      <c r="B6832" s="823"/>
      <c r="C6832" s="823"/>
      <c r="D6832" s="823"/>
      <c r="E6832" s="823"/>
      <c r="F6832" s="823"/>
      <c r="G6832" s="823"/>
      <c r="H6832" s="823"/>
      <c r="I6832" s="823"/>
      <c r="J6832" s="823"/>
      <c r="K6832" s="823"/>
      <c r="L6832" s="823"/>
    </row>
    <row r="6833" spans="2:12" s="801" customFormat="1">
      <c r="B6833" s="823"/>
      <c r="C6833" s="823"/>
      <c r="D6833" s="823"/>
      <c r="E6833" s="823"/>
      <c r="F6833" s="823"/>
      <c r="G6833" s="823"/>
      <c r="H6833" s="823"/>
      <c r="I6833" s="823"/>
      <c r="J6833" s="823"/>
      <c r="K6833" s="823"/>
      <c r="L6833" s="823"/>
    </row>
    <row r="6834" spans="2:12" s="801" customFormat="1">
      <c r="B6834" s="823"/>
      <c r="C6834" s="823"/>
      <c r="D6834" s="823"/>
      <c r="E6834" s="823"/>
      <c r="F6834" s="823"/>
      <c r="G6834" s="823"/>
      <c r="H6834" s="823"/>
      <c r="I6834" s="823"/>
      <c r="J6834" s="823"/>
      <c r="K6834" s="823"/>
      <c r="L6834" s="823"/>
    </row>
    <row r="6835" spans="2:12" s="801" customFormat="1">
      <c r="B6835" s="823"/>
      <c r="C6835" s="823"/>
      <c r="D6835" s="823"/>
      <c r="E6835" s="823"/>
      <c r="F6835" s="823"/>
      <c r="G6835" s="823"/>
      <c r="H6835" s="823"/>
      <c r="I6835" s="823"/>
      <c r="J6835" s="823"/>
      <c r="K6835" s="823"/>
      <c r="L6835" s="823"/>
    </row>
    <row r="6836" spans="2:12" s="801" customFormat="1">
      <c r="B6836" s="823"/>
      <c r="C6836" s="823"/>
      <c r="D6836" s="823"/>
      <c r="E6836" s="823"/>
      <c r="F6836" s="823"/>
      <c r="G6836" s="823"/>
      <c r="H6836" s="823"/>
      <c r="I6836" s="823"/>
      <c r="J6836" s="823"/>
      <c r="K6836" s="823"/>
      <c r="L6836" s="823"/>
    </row>
    <row r="6837" spans="2:12" s="801" customFormat="1">
      <c r="B6837" s="823"/>
      <c r="C6837" s="823"/>
      <c r="D6837" s="823"/>
      <c r="E6837" s="823"/>
      <c r="F6837" s="823"/>
      <c r="G6837" s="823"/>
      <c r="H6837" s="823"/>
      <c r="I6837" s="823"/>
      <c r="J6837" s="823"/>
      <c r="K6837" s="823"/>
      <c r="L6837" s="823"/>
    </row>
    <row r="6838" spans="2:12" s="801" customFormat="1">
      <c r="B6838" s="823"/>
      <c r="C6838" s="823"/>
      <c r="D6838" s="823"/>
      <c r="E6838" s="823"/>
      <c r="F6838" s="823"/>
      <c r="G6838" s="823"/>
      <c r="H6838" s="823"/>
      <c r="I6838" s="823"/>
      <c r="J6838" s="823"/>
      <c r="K6838" s="823"/>
      <c r="L6838" s="823"/>
    </row>
    <row r="6839" spans="2:12" s="801" customFormat="1">
      <c r="B6839" s="823"/>
      <c r="C6839" s="823"/>
      <c r="D6839" s="823"/>
      <c r="E6839" s="823"/>
      <c r="F6839" s="823"/>
      <c r="G6839" s="823"/>
      <c r="H6839" s="823"/>
      <c r="I6839" s="823"/>
      <c r="J6839" s="823"/>
      <c r="K6839" s="823"/>
      <c r="L6839" s="823"/>
    </row>
    <row r="6840" spans="2:12" s="801" customFormat="1">
      <c r="B6840" s="823"/>
      <c r="C6840" s="823"/>
      <c r="D6840" s="823"/>
      <c r="E6840" s="823"/>
      <c r="F6840" s="823"/>
      <c r="G6840" s="823"/>
      <c r="H6840" s="823"/>
      <c r="I6840" s="823"/>
      <c r="J6840" s="823"/>
      <c r="K6840" s="823"/>
      <c r="L6840" s="823"/>
    </row>
    <row r="6841" spans="2:12" s="801" customFormat="1">
      <c r="B6841" s="823"/>
      <c r="C6841" s="823"/>
      <c r="D6841" s="823"/>
      <c r="E6841" s="823"/>
      <c r="F6841" s="823"/>
      <c r="G6841" s="823"/>
      <c r="H6841" s="823"/>
      <c r="I6841" s="823"/>
      <c r="J6841" s="823"/>
      <c r="K6841" s="823"/>
      <c r="L6841" s="823"/>
    </row>
    <row r="6842" spans="2:12" s="801" customFormat="1">
      <c r="B6842" s="823"/>
      <c r="C6842" s="823"/>
      <c r="D6842" s="823"/>
      <c r="E6842" s="823"/>
      <c r="F6842" s="823"/>
      <c r="G6842" s="823"/>
      <c r="H6842" s="823"/>
      <c r="I6842" s="823"/>
      <c r="J6842" s="823"/>
      <c r="K6842" s="823"/>
      <c r="L6842" s="823"/>
    </row>
    <row r="6843" spans="2:12" s="801" customFormat="1">
      <c r="B6843" s="823"/>
      <c r="C6843" s="823"/>
      <c r="D6843" s="823"/>
      <c r="E6843" s="823"/>
      <c r="F6843" s="823"/>
      <c r="G6843" s="823"/>
      <c r="H6843" s="823"/>
      <c r="I6843" s="823"/>
      <c r="J6843" s="823"/>
      <c r="K6843" s="823"/>
      <c r="L6843" s="823"/>
    </row>
    <row r="6844" spans="2:12" s="801" customFormat="1">
      <c r="B6844" s="823"/>
      <c r="C6844" s="823"/>
      <c r="D6844" s="823"/>
      <c r="E6844" s="823"/>
      <c r="F6844" s="823"/>
      <c r="G6844" s="823"/>
      <c r="H6844" s="823"/>
      <c r="I6844" s="823"/>
      <c r="J6844" s="823"/>
      <c r="K6844" s="823"/>
      <c r="L6844" s="823"/>
    </row>
    <row r="6845" spans="2:12" s="801" customFormat="1">
      <c r="B6845" s="823"/>
      <c r="C6845" s="823"/>
      <c r="D6845" s="823"/>
      <c r="E6845" s="823"/>
      <c r="F6845" s="823"/>
      <c r="G6845" s="823"/>
      <c r="H6845" s="823"/>
      <c r="I6845" s="823"/>
      <c r="J6845" s="823"/>
      <c r="K6845" s="823"/>
      <c r="L6845" s="823"/>
    </row>
    <row r="6846" spans="2:12" s="801" customFormat="1">
      <c r="B6846" s="823"/>
      <c r="C6846" s="823"/>
      <c r="D6846" s="823"/>
      <c r="E6846" s="823"/>
      <c r="F6846" s="823"/>
      <c r="G6846" s="823"/>
      <c r="H6846" s="823"/>
      <c r="I6846" s="823"/>
      <c r="J6846" s="823"/>
      <c r="K6846" s="823"/>
      <c r="L6846" s="823"/>
    </row>
    <row r="6847" spans="2:12" s="801" customFormat="1">
      <c r="B6847" s="823"/>
      <c r="C6847" s="823"/>
      <c r="D6847" s="823"/>
      <c r="E6847" s="823"/>
      <c r="F6847" s="823"/>
      <c r="G6847" s="823"/>
      <c r="H6847" s="823"/>
      <c r="I6847" s="823"/>
      <c r="J6847" s="823"/>
      <c r="K6847" s="823"/>
      <c r="L6847" s="823"/>
    </row>
    <row r="6848" spans="2:12" s="801" customFormat="1">
      <c r="B6848" s="823"/>
      <c r="C6848" s="823"/>
      <c r="D6848" s="823"/>
      <c r="E6848" s="823"/>
      <c r="F6848" s="823"/>
      <c r="G6848" s="823"/>
      <c r="H6848" s="823"/>
      <c r="I6848" s="823"/>
      <c r="J6848" s="823"/>
      <c r="K6848" s="823"/>
      <c r="L6848" s="823"/>
    </row>
    <row r="6849" spans="2:12" s="801" customFormat="1">
      <c r="B6849" s="823"/>
      <c r="C6849" s="823"/>
      <c r="D6849" s="823"/>
      <c r="E6849" s="823"/>
      <c r="F6849" s="823"/>
      <c r="G6849" s="823"/>
      <c r="H6849" s="823"/>
      <c r="I6849" s="823"/>
      <c r="J6849" s="823"/>
      <c r="K6849" s="823"/>
      <c r="L6849" s="823"/>
    </row>
    <row r="6850" spans="2:12" s="801" customFormat="1">
      <c r="B6850" s="823"/>
      <c r="C6850" s="823"/>
      <c r="D6850" s="823"/>
      <c r="E6850" s="823"/>
      <c r="F6850" s="823"/>
      <c r="G6850" s="823"/>
      <c r="H6850" s="823"/>
      <c r="I6850" s="823"/>
      <c r="J6850" s="823"/>
      <c r="K6850" s="823"/>
      <c r="L6850" s="823"/>
    </row>
    <row r="6851" spans="2:12" s="801" customFormat="1">
      <c r="B6851" s="823"/>
      <c r="C6851" s="823"/>
      <c r="D6851" s="823"/>
      <c r="E6851" s="823"/>
      <c r="F6851" s="823"/>
      <c r="G6851" s="823"/>
      <c r="H6851" s="823"/>
      <c r="I6851" s="823"/>
      <c r="J6851" s="823"/>
      <c r="K6851" s="823"/>
      <c r="L6851" s="823"/>
    </row>
    <row r="6852" spans="2:12" s="801" customFormat="1">
      <c r="B6852" s="823"/>
      <c r="C6852" s="823"/>
      <c r="D6852" s="823"/>
      <c r="E6852" s="823"/>
      <c r="F6852" s="823"/>
      <c r="G6852" s="823"/>
      <c r="H6852" s="823"/>
      <c r="I6852" s="823"/>
      <c r="J6852" s="823"/>
      <c r="K6852" s="823"/>
      <c r="L6852" s="823"/>
    </row>
    <row r="6853" spans="2:12" s="801" customFormat="1">
      <c r="B6853" s="823"/>
      <c r="C6853" s="823"/>
      <c r="D6853" s="823"/>
      <c r="E6853" s="823"/>
      <c r="F6853" s="823"/>
      <c r="G6853" s="823"/>
      <c r="H6853" s="823"/>
      <c r="I6853" s="823"/>
      <c r="J6853" s="823"/>
      <c r="K6853" s="823"/>
      <c r="L6853" s="823"/>
    </row>
    <row r="6854" spans="2:12" s="801" customFormat="1">
      <c r="B6854" s="823"/>
      <c r="C6854" s="823"/>
      <c r="D6854" s="823"/>
      <c r="E6854" s="823"/>
      <c r="F6854" s="823"/>
      <c r="G6854" s="823"/>
      <c r="H6854" s="823"/>
      <c r="I6854" s="823"/>
      <c r="J6854" s="823"/>
      <c r="K6854" s="823"/>
      <c r="L6854" s="823"/>
    </row>
    <row r="6855" spans="2:12" s="801" customFormat="1">
      <c r="B6855" s="823"/>
      <c r="C6855" s="823"/>
      <c r="D6855" s="823"/>
      <c r="E6855" s="823"/>
      <c r="F6855" s="823"/>
      <c r="G6855" s="823"/>
      <c r="H6855" s="823"/>
      <c r="I6855" s="823"/>
      <c r="J6855" s="823"/>
      <c r="K6855" s="823"/>
      <c r="L6855" s="823"/>
    </row>
    <row r="6856" spans="2:12" s="801" customFormat="1">
      <c r="B6856" s="823"/>
      <c r="C6856" s="823"/>
      <c r="D6856" s="823"/>
      <c r="E6856" s="823"/>
      <c r="F6856" s="823"/>
      <c r="G6856" s="823"/>
      <c r="H6856" s="823"/>
      <c r="I6856" s="823"/>
      <c r="J6856" s="823"/>
      <c r="K6856" s="823"/>
      <c r="L6856" s="823"/>
    </row>
    <row r="6857" spans="2:12" s="801" customFormat="1">
      <c r="B6857" s="823"/>
      <c r="C6857" s="823"/>
      <c r="D6857" s="823"/>
      <c r="E6857" s="823"/>
      <c r="F6857" s="823"/>
      <c r="G6857" s="823"/>
      <c r="H6857" s="823"/>
      <c r="I6857" s="823"/>
      <c r="J6857" s="823"/>
      <c r="K6857" s="823"/>
      <c r="L6857" s="823"/>
    </row>
    <row r="6858" spans="2:12" s="801" customFormat="1">
      <c r="B6858" s="823"/>
      <c r="C6858" s="823"/>
      <c r="D6858" s="823"/>
      <c r="E6858" s="823"/>
      <c r="F6858" s="823"/>
      <c r="G6858" s="823"/>
      <c r="H6858" s="823"/>
      <c r="I6858" s="823"/>
      <c r="J6858" s="823"/>
      <c r="K6858" s="823"/>
      <c r="L6858" s="823"/>
    </row>
    <row r="6859" spans="2:12" s="801" customFormat="1">
      <c r="B6859" s="823"/>
      <c r="C6859" s="823"/>
      <c r="D6859" s="823"/>
      <c r="E6859" s="823"/>
      <c r="F6859" s="823"/>
      <c r="G6859" s="823"/>
      <c r="H6859" s="823"/>
      <c r="I6859" s="823"/>
      <c r="J6859" s="823"/>
      <c r="K6859" s="823"/>
      <c r="L6859" s="823"/>
    </row>
    <row r="6860" spans="2:12" s="801" customFormat="1">
      <c r="B6860" s="823"/>
      <c r="C6860" s="823"/>
      <c r="D6860" s="823"/>
      <c r="E6860" s="823"/>
      <c r="F6860" s="823"/>
      <c r="G6860" s="823"/>
      <c r="H6860" s="823"/>
      <c r="I6860" s="823"/>
      <c r="J6860" s="823"/>
      <c r="K6860" s="823"/>
      <c r="L6860" s="823"/>
    </row>
    <row r="6861" spans="2:12" s="801" customFormat="1">
      <c r="B6861" s="823"/>
      <c r="C6861" s="823"/>
      <c r="D6861" s="823"/>
      <c r="E6861" s="823"/>
      <c r="F6861" s="823"/>
      <c r="G6861" s="823"/>
      <c r="H6861" s="823"/>
      <c r="I6861" s="823"/>
      <c r="J6861" s="823"/>
      <c r="K6861" s="823"/>
      <c r="L6861" s="823"/>
    </row>
    <row r="6862" spans="2:12" s="801" customFormat="1">
      <c r="B6862" s="823"/>
      <c r="C6862" s="823"/>
      <c r="D6862" s="823"/>
      <c r="E6862" s="823"/>
      <c r="F6862" s="823"/>
      <c r="G6862" s="823"/>
      <c r="H6862" s="823"/>
      <c r="I6862" s="823"/>
      <c r="J6862" s="823"/>
      <c r="K6862" s="823"/>
      <c r="L6862" s="823"/>
    </row>
    <row r="6863" spans="2:12" s="801" customFormat="1">
      <c r="B6863" s="823"/>
      <c r="C6863" s="823"/>
      <c r="D6863" s="823"/>
      <c r="E6863" s="823"/>
      <c r="F6863" s="823"/>
      <c r="G6863" s="823"/>
      <c r="H6863" s="823"/>
      <c r="I6863" s="823"/>
      <c r="J6863" s="823"/>
      <c r="K6863" s="823"/>
      <c r="L6863" s="823"/>
    </row>
    <row r="6864" spans="2:12" s="801" customFormat="1">
      <c r="B6864" s="823"/>
      <c r="C6864" s="823"/>
      <c r="D6864" s="823"/>
      <c r="E6864" s="823"/>
      <c r="F6864" s="823"/>
      <c r="G6864" s="823"/>
      <c r="H6864" s="823"/>
      <c r="I6864" s="823"/>
      <c r="J6864" s="823"/>
      <c r="K6864" s="823"/>
      <c r="L6864" s="823"/>
    </row>
    <row r="6865" spans="2:12" s="801" customFormat="1">
      <c r="B6865" s="823"/>
      <c r="C6865" s="823"/>
      <c r="D6865" s="823"/>
      <c r="E6865" s="823"/>
      <c r="F6865" s="823"/>
      <c r="G6865" s="823"/>
      <c r="H6865" s="823"/>
      <c r="I6865" s="823"/>
      <c r="J6865" s="823"/>
      <c r="K6865" s="823"/>
      <c r="L6865" s="823"/>
    </row>
    <row r="6866" spans="2:12" s="801" customFormat="1">
      <c r="B6866" s="823"/>
      <c r="C6866" s="823"/>
      <c r="D6866" s="823"/>
      <c r="E6866" s="823"/>
      <c r="F6866" s="823"/>
      <c r="G6866" s="823"/>
      <c r="H6866" s="823"/>
      <c r="I6866" s="823"/>
      <c r="J6866" s="823"/>
      <c r="K6866" s="823"/>
      <c r="L6866" s="823"/>
    </row>
    <row r="6867" spans="2:12" s="801" customFormat="1">
      <c r="B6867" s="823"/>
      <c r="C6867" s="823"/>
      <c r="D6867" s="823"/>
      <c r="E6867" s="823"/>
      <c r="F6867" s="823"/>
      <c r="G6867" s="823"/>
      <c r="H6867" s="823"/>
      <c r="I6867" s="823"/>
      <c r="J6867" s="823"/>
      <c r="K6867" s="823"/>
      <c r="L6867" s="823"/>
    </row>
    <row r="6868" spans="2:12" s="801" customFormat="1">
      <c r="B6868" s="823"/>
      <c r="C6868" s="823"/>
      <c r="D6868" s="823"/>
      <c r="E6868" s="823"/>
      <c r="F6868" s="823"/>
      <c r="G6868" s="823"/>
      <c r="H6868" s="823"/>
      <c r="I6868" s="823"/>
      <c r="J6868" s="823"/>
      <c r="K6868" s="823"/>
      <c r="L6868" s="823"/>
    </row>
    <row r="6869" spans="2:12" s="801" customFormat="1">
      <c r="B6869" s="823"/>
      <c r="C6869" s="823"/>
      <c r="D6869" s="823"/>
      <c r="E6869" s="823"/>
      <c r="F6869" s="823"/>
      <c r="G6869" s="823"/>
      <c r="H6869" s="823"/>
      <c r="I6869" s="823"/>
      <c r="J6869" s="823"/>
      <c r="K6869" s="823"/>
      <c r="L6869" s="823"/>
    </row>
    <row r="6870" spans="2:12" s="801" customFormat="1">
      <c r="B6870" s="823"/>
      <c r="C6870" s="823"/>
      <c r="D6870" s="823"/>
      <c r="E6870" s="823"/>
      <c r="F6870" s="823"/>
      <c r="G6870" s="823"/>
      <c r="H6870" s="823"/>
      <c r="I6870" s="823"/>
      <c r="J6870" s="823"/>
      <c r="K6870" s="823"/>
      <c r="L6870" s="823"/>
    </row>
    <row r="6871" spans="2:12" s="801" customFormat="1">
      <c r="B6871" s="823"/>
      <c r="C6871" s="823"/>
      <c r="D6871" s="823"/>
      <c r="E6871" s="823"/>
      <c r="F6871" s="823"/>
      <c r="G6871" s="823"/>
      <c r="H6871" s="823"/>
      <c r="I6871" s="823"/>
      <c r="J6871" s="823"/>
      <c r="K6871" s="823"/>
      <c r="L6871" s="823"/>
    </row>
    <row r="6872" spans="2:12" s="801" customFormat="1">
      <c r="B6872" s="823"/>
      <c r="C6872" s="823"/>
      <c r="D6872" s="823"/>
      <c r="E6872" s="823"/>
      <c r="F6872" s="823"/>
      <c r="G6872" s="823"/>
      <c r="H6872" s="823"/>
      <c r="I6872" s="823"/>
      <c r="J6872" s="823"/>
      <c r="K6872" s="823"/>
      <c r="L6872" s="823"/>
    </row>
    <row r="6873" spans="2:12" s="801" customFormat="1">
      <c r="B6873" s="823"/>
      <c r="C6873" s="823"/>
      <c r="D6873" s="823"/>
      <c r="E6873" s="823"/>
      <c r="F6873" s="823"/>
      <c r="G6873" s="823"/>
      <c r="H6873" s="823"/>
      <c r="I6873" s="823"/>
      <c r="J6873" s="823"/>
      <c r="K6873" s="823"/>
      <c r="L6873" s="823"/>
    </row>
    <row r="6874" spans="2:12" s="801" customFormat="1">
      <c r="B6874" s="823"/>
      <c r="C6874" s="823"/>
      <c r="D6874" s="823"/>
      <c r="E6874" s="823"/>
      <c r="F6874" s="823"/>
      <c r="G6874" s="823"/>
      <c r="H6874" s="823"/>
      <c r="I6874" s="823"/>
      <c r="J6874" s="823"/>
      <c r="K6874" s="823"/>
      <c r="L6874" s="823"/>
    </row>
    <row r="6875" spans="2:12" s="801" customFormat="1">
      <c r="B6875" s="823"/>
      <c r="C6875" s="823"/>
      <c r="D6875" s="823"/>
      <c r="E6875" s="823"/>
      <c r="F6875" s="823"/>
      <c r="G6875" s="823"/>
      <c r="H6875" s="823"/>
      <c r="I6875" s="823"/>
      <c r="J6875" s="823"/>
      <c r="K6875" s="823"/>
      <c r="L6875" s="823"/>
    </row>
    <row r="6876" spans="2:12" s="801" customFormat="1">
      <c r="B6876" s="823"/>
      <c r="C6876" s="823"/>
      <c r="D6876" s="823"/>
      <c r="E6876" s="823"/>
      <c r="F6876" s="823"/>
      <c r="G6876" s="823"/>
      <c r="H6876" s="823"/>
      <c r="I6876" s="823"/>
      <c r="J6876" s="823"/>
      <c r="K6876" s="823"/>
      <c r="L6876" s="823"/>
    </row>
    <row r="6877" spans="2:12" s="801" customFormat="1">
      <c r="B6877" s="823"/>
      <c r="C6877" s="823"/>
      <c r="D6877" s="823"/>
      <c r="E6877" s="823"/>
      <c r="F6877" s="823"/>
      <c r="G6877" s="823"/>
      <c r="H6877" s="823"/>
      <c r="I6877" s="823"/>
      <c r="J6877" s="823"/>
      <c r="K6877" s="823"/>
      <c r="L6877" s="823"/>
    </row>
    <row r="6878" spans="2:12" s="801" customFormat="1">
      <c r="B6878" s="823"/>
      <c r="C6878" s="823"/>
      <c r="D6878" s="823"/>
      <c r="E6878" s="823"/>
      <c r="F6878" s="823"/>
      <c r="G6878" s="823"/>
      <c r="H6878" s="823"/>
      <c r="I6878" s="823"/>
      <c r="J6878" s="823"/>
      <c r="K6878" s="823"/>
      <c r="L6878" s="823"/>
    </row>
    <row r="6879" spans="2:12" s="801" customFormat="1">
      <c r="B6879" s="823"/>
      <c r="C6879" s="823"/>
      <c r="D6879" s="823"/>
      <c r="E6879" s="823"/>
      <c r="F6879" s="823"/>
      <c r="G6879" s="823"/>
      <c r="H6879" s="823"/>
      <c r="I6879" s="823"/>
      <c r="J6879" s="823"/>
      <c r="K6879" s="823"/>
      <c r="L6879" s="823"/>
    </row>
    <row r="6880" spans="2:12" s="801" customFormat="1">
      <c r="B6880" s="823"/>
      <c r="C6880" s="823"/>
      <c r="D6880" s="823"/>
      <c r="E6880" s="823"/>
      <c r="F6880" s="823"/>
      <c r="G6880" s="823"/>
      <c r="H6880" s="823"/>
      <c r="I6880" s="823"/>
      <c r="J6880" s="823"/>
      <c r="K6880" s="823"/>
      <c r="L6880" s="823"/>
    </row>
    <row r="6881" spans="2:12" s="801" customFormat="1">
      <c r="B6881" s="823"/>
      <c r="C6881" s="823"/>
      <c r="D6881" s="823"/>
      <c r="E6881" s="823"/>
      <c r="F6881" s="823"/>
      <c r="G6881" s="823"/>
      <c r="H6881" s="823"/>
      <c r="I6881" s="823"/>
      <c r="J6881" s="823"/>
      <c r="K6881" s="823"/>
      <c r="L6881" s="823"/>
    </row>
    <row r="6882" spans="2:12" s="801" customFormat="1">
      <c r="B6882" s="823"/>
      <c r="C6882" s="823"/>
      <c r="D6882" s="823"/>
      <c r="E6882" s="823"/>
      <c r="F6882" s="823"/>
      <c r="G6882" s="823"/>
      <c r="H6882" s="823"/>
      <c r="I6882" s="823"/>
      <c r="J6882" s="823"/>
      <c r="K6882" s="823"/>
      <c r="L6882" s="823"/>
    </row>
    <row r="6883" spans="2:12" s="801" customFormat="1">
      <c r="B6883" s="823"/>
      <c r="C6883" s="823"/>
      <c r="D6883" s="823"/>
      <c r="E6883" s="823"/>
      <c r="F6883" s="823"/>
      <c r="G6883" s="823"/>
      <c r="H6883" s="823"/>
      <c r="I6883" s="823"/>
      <c r="J6883" s="823"/>
      <c r="K6883" s="823"/>
      <c r="L6883" s="823"/>
    </row>
    <row r="6884" spans="2:12" s="801" customFormat="1">
      <c r="B6884" s="823"/>
      <c r="C6884" s="823"/>
      <c r="D6884" s="823"/>
      <c r="E6884" s="823"/>
      <c r="F6884" s="823"/>
      <c r="G6884" s="823"/>
      <c r="H6884" s="823"/>
      <c r="I6884" s="823"/>
      <c r="J6884" s="823"/>
      <c r="K6884" s="823"/>
      <c r="L6884" s="823"/>
    </row>
    <row r="6885" spans="2:12" s="801" customFormat="1">
      <c r="B6885" s="823"/>
      <c r="C6885" s="823"/>
      <c r="D6885" s="823"/>
      <c r="E6885" s="823"/>
      <c r="F6885" s="823"/>
      <c r="G6885" s="823"/>
      <c r="H6885" s="823"/>
      <c r="I6885" s="823"/>
      <c r="J6885" s="823"/>
      <c r="K6885" s="823"/>
      <c r="L6885" s="823"/>
    </row>
    <row r="6886" spans="2:12" s="801" customFormat="1">
      <c r="B6886" s="823"/>
      <c r="C6886" s="823"/>
      <c r="D6886" s="823"/>
      <c r="E6886" s="823"/>
      <c r="F6886" s="823"/>
      <c r="G6886" s="823"/>
      <c r="H6886" s="823"/>
      <c r="I6886" s="823"/>
      <c r="J6886" s="823"/>
      <c r="K6886" s="823"/>
      <c r="L6886" s="823"/>
    </row>
    <row r="6887" spans="2:12" s="801" customFormat="1">
      <c r="B6887" s="823"/>
      <c r="C6887" s="823"/>
      <c r="D6887" s="823"/>
      <c r="E6887" s="823"/>
      <c r="F6887" s="823"/>
      <c r="G6887" s="823"/>
      <c r="H6887" s="823"/>
      <c r="I6887" s="823"/>
      <c r="J6887" s="823"/>
      <c r="K6887" s="823"/>
      <c r="L6887" s="823"/>
    </row>
    <row r="6888" spans="2:12" s="801" customFormat="1">
      <c r="B6888" s="823"/>
      <c r="C6888" s="823"/>
      <c r="D6888" s="823"/>
      <c r="E6888" s="823"/>
      <c r="F6888" s="823"/>
      <c r="G6888" s="823"/>
      <c r="H6888" s="823"/>
      <c r="I6888" s="823"/>
      <c r="J6888" s="823"/>
      <c r="K6888" s="823"/>
      <c r="L6888" s="823"/>
    </row>
    <row r="6889" spans="2:12" s="801" customFormat="1">
      <c r="B6889" s="823"/>
      <c r="C6889" s="823"/>
      <c r="D6889" s="823"/>
      <c r="E6889" s="823"/>
      <c r="F6889" s="823"/>
      <c r="G6889" s="823"/>
      <c r="H6889" s="823"/>
      <c r="I6889" s="823"/>
      <c r="J6889" s="823"/>
      <c r="K6889" s="823"/>
      <c r="L6889" s="823"/>
    </row>
    <row r="6890" spans="2:12" s="801" customFormat="1">
      <c r="B6890" s="823"/>
      <c r="C6890" s="823"/>
      <c r="D6890" s="823"/>
      <c r="E6890" s="823"/>
      <c r="F6890" s="823"/>
      <c r="G6890" s="823"/>
      <c r="H6890" s="823"/>
      <c r="I6890" s="823"/>
      <c r="J6890" s="823"/>
      <c r="K6890" s="823"/>
      <c r="L6890" s="823"/>
    </row>
    <row r="6891" spans="2:12" s="801" customFormat="1">
      <c r="B6891" s="823"/>
      <c r="C6891" s="823"/>
      <c r="D6891" s="823"/>
      <c r="E6891" s="823"/>
      <c r="F6891" s="823"/>
      <c r="G6891" s="823"/>
      <c r="H6891" s="823"/>
      <c r="I6891" s="823"/>
      <c r="J6891" s="823"/>
      <c r="K6891" s="823"/>
      <c r="L6891" s="823"/>
    </row>
    <row r="6892" spans="2:12" s="801" customFormat="1">
      <c r="B6892" s="823"/>
      <c r="C6892" s="823"/>
      <c r="D6892" s="823"/>
      <c r="E6892" s="823"/>
      <c r="F6892" s="823"/>
      <c r="G6892" s="823"/>
      <c r="H6892" s="823"/>
      <c r="I6892" s="823"/>
      <c r="J6892" s="823"/>
      <c r="K6892" s="823"/>
      <c r="L6892" s="823"/>
    </row>
    <row r="6893" spans="2:12" s="801" customFormat="1">
      <c r="B6893" s="823"/>
      <c r="C6893" s="823"/>
      <c r="D6893" s="823"/>
      <c r="E6893" s="823"/>
      <c r="F6893" s="823"/>
      <c r="G6893" s="823"/>
      <c r="H6893" s="823"/>
      <c r="I6893" s="823"/>
      <c r="J6893" s="823"/>
      <c r="K6893" s="823"/>
      <c r="L6893" s="823"/>
    </row>
    <row r="6894" spans="2:12" s="801" customFormat="1">
      <c r="B6894" s="823"/>
      <c r="C6894" s="823"/>
      <c r="D6894" s="823"/>
      <c r="E6894" s="823"/>
      <c r="F6894" s="823"/>
      <c r="G6894" s="823"/>
      <c r="H6894" s="823"/>
      <c r="I6894" s="823"/>
      <c r="J6894" s="823"/>
      <c r="K6894" s="823"/>
      <c r="L6894" s="823"/>
    </row>
    <row r="6895" spans="2:12" s="801" customFormat="1">
      <c r="B6895" s="823"/>
      <c r="C6895" s="823"/>
      <c r="D6895" s="823"/>
      <c r="E6895" s="823"/>
      <c r="F6895" s="823"/>
      <c r="G6895" s="823"/>
      <c r="H6895" s="823"/>
      <c r="I6895" s="823"/>
      <c r="J6895" s="823"/>
      <c r="K6895" s="823"/>
      <c r="L6895" s="823"/>
    </row>
    <row r="6896" spans="2:12" s="801" customFormat="1">
      <c r="B6896" s="823"/>
      <c r="C6896" s="823"/>
      <c r="D6896" s="823"/>
      <c r="E6896" s="823"/>
      <c r="F6896" s="823"/>
      <c r="G6896" s="823"/>
      <c r="H6896" s="823"/>
      <c r="I6896" s="823"/>
      <c r="J6896" s="823"/>
      <c r="K6896" s="823"/>
      <c r="L6896" s="823"/>
    </row>
    <row r="6897" spans="2:12" s="801" customFormat="1">
      <c r="B6897" s="823"/>
      <c r="C6897" s="823"/>
      <c r="D6897" s="823"/>
      <c r="E6897" s="823"/>
      <c r="F6897" s="823"/>
      <c r="G6897" s="823"/>
      <c r="H6897" s="823"/>
      <c r="I6897" s="823"/>
      <c r="J6897" s="823"/>
      <c r="K6897" s="823"/>
      <c r="L6897" s="823"/>
    </row>
    <row r="6898" spans="2:12" s="801" customFormat="1">
      <c r="B6898" s="823"/>
      <c r="C6898" s="823"/>
      <c r="D6898" s="823"/>
      <c r="E6898" s="823"/>
      <c r="F6898" s="823"/>
      <c r="G6898" s="823"/>
      <c r="H6898" s="823"/>
      <c r="I6898" s="823"/>
      <c r="J6898" s="823"/>
      <c r="K6898" s="823"/>
      <c r="L6898" s="823"/>
    </row>
    <row r="6899" spans="2:12" s="801" customFormat="1">
      <c r="B6899" s="823"/>
      <c r="C6899" s="823"/>
      <c r="D6899" s="823"/>
      <c r="E6899" s="823"/>
      <c r="F6899" s="823"/>
      <c r="G6899" s="823"/>
      <c r="H6899" s="823"/>
      <c r="I6899" s="823"/>
      <c r="J6899" s="823"/>
      <c r="K6899" s="823"/>
      <c r="L6899" s="823"/>
    </row>
    <row r="6900" spans="2:12" s="801" customFormat="1">
      <c r="B6900" s="823"/>
      <c r="C6900" s="823"/>
      <c r="D6900" s="823"/>
      <c r="E6900" s="823"/>
      <c r="F6900" s="823"/>
      <c r="G6900" s="823"/>
      <c r="H6900" s="823"/>
      <c r="I6900" s="823"/>
      <c r="J6900" s="823"/>
      <c r="K6900" s="823"/>
      <c r="L6900" s="823"/>
    </row>
    <row r="6901" spans="2:12" s="801" customFormat="1">
      <c r="B6901" s="823"/>
      <c r="C6901" s="823"/>
      <c r="D6901" s="823"/>
      <c r="E6901" s="823"/>
      <c r="F6901" s="823"/>
      <c r="G6901" s="823"/>
      <c r="H6901" s="823"/>
      <c r="I6901" s="823"/>
      <c r="J6901" s="823"/>
      <c r="K6901" s="823"/>
      <c r="L6901" s="823"/>
    </row>
    <row r="6902" spans="2:12" s="801" customFormat="1">
      <c r="B6902" s="823"/>
      <c r="C6902" s="823"/>
      <c r="D6902" s="823"/>
      <c r="E6902" s="823"/>
      <c r="F6902" s="823"/>
      <c r="G6902" s="823"/>
      <c r="H6902" s="823"/>
      <c r="I6902" s="823"/>
      <c r="J6902" s="823"/>
      <c r="K6902" s="823"/>
      <c r="L6902" s="823"/>
    </row>
    <row r="6903" spans="2:12" s="801" customFormat="1">
      <c r="B6903" s="823"/>
      <c r="C6903" s="823"/>
      <c r="D6903" s="823"/>
      <c r="E6903" s="823"/>
      <c r="F6903" s="823"/>
      <c r="G6903" s="823"/>
      <c r="H6903" s="823"/>
      <c r="I6903" s="823"/>
      <c r="J6903" s="823"/>
      <c r="K6903" s="823"/>
      <c r="L6903" s="823"/>
    </row>
    <row r="6904" spans="2:12" s="801" customFormat="1">
      <c r="B6904" s="823"/>
      <c r="C6904" s="823"/>
      <c r="D6904" s="823"/>
      <c r="E6904" s="823"/>
      <c r="F6904" s="823"/>
      <c r="G6904" s="823"/>
      <c r="H6904" s="823"/>
      <c r="I6904" s="823"/>
      <c r="J6904" s="823"/>
      <c r="K6904" s="823"/>
      <c r="L6904" s="823"/>
    </row>
    <row r="6905" spans="2:12" s="801" customFormat="1">
      <c r="B6905" s="823"/>
      <c r="C6905" s="823"/>
      <c r="D6905" s="823"/>
      <c r="E6905" s="823"/>
      <c r="F6905" s="823"/>
      <c r="G6905" s="823"/>
      <c r="H6905" s="823"/>
      <c r="I6905" s="823"/>
      <c r="J6905" s="823"/>
      <c r="K6905" s="823"/>
      <c r="L6905" s="823"/>
    </row>
    <row r="6906" spans="2:12" s="801" customFormat="1">
      <c r="B6906" s="823"/>
      <c r="C6906" s="823"/>
      <c r="D6906" s="823"/>
      <c r="E6906" s="823"/>
      <c r="F6906" s="823"/>
      <c r="G6906" s="823"/>
      <c r="H6906" s="823"/>
      <c r="I6906" s="823"/>
      <c r="J6906" s="823"/>
      <c r="K6906" s="823"/>
      <c r="L6906" s="823"/>
    </row>
    <row r="6907" spans="2:12" s="801" customFormat="1">
      <c r="B6907" s="823"/>
      <c r="C6907" s="823"/>
      <c r="D6907" s="823"/>
      <c r="E6907" s="823"/>
      <c r="F6907" s="823"/>
      <c r="G6907" s="823"/>
      <c r="H6907" s="823"/>
      <c r="I6907" s="823"/>
      <c r="J6907" s="823"/>
      <c r="K6907" s="823"/>
      <c r="L6907" s="823"/>
    </row>
    <row r="6908" spans="2:12" s="801" customFormat="1">
      <c r="B6908" s="823"/>
      <c r="C6908" s="823"/>
      <c r="D6908" s="823"/>
      <c r="E6908" s="823"/>
      <c r="F6908" s="823"/>
      <c r="G6908" s="823"/>
      <c r="H6908" s="823"/>
      <c r="I6908" s="823"/>
      <c r="J6908" s="823"/>
      <c r="K6908" s="823"/>
      <c r="L6908" s="823"/>
    </row>
    <row r="6909" spans="2:12" s="801" customFormat="1">
      <c r="B6909" s="823"/>
      <c r="C6909" s="823"/>
      <c r="D6909" s="823"/>
      <c r="E6909" s="823"/>
      <c r="F6909" s="823"/>
      <c r="G6909" s="823"/>
      <c r="H6909" s="823"/>
      <c r="I6909" s="823"/>
      <c r="J6909" s="823"/>
      <c r="K6909" s="823"/>
      <c r="L6909" s="823"/>
    </row>
    <row r="6910" spans="2:12" s="801" customFormat="1">
      <c r="B6910" s="823"/>
      <c r="C6910" s="823"/>
      <c r="D6910" s="823"/>
      <c r="E6910" s="823"/>
      <c r="F6910" s="823"/>
      <c r="G6910" s="823"/>
      <c r="H6910" s="823"/>
      <c r="I6910" s="823"/>
      <c r="J6910" s="823"/>
      <c r="K6910" s="823"/>
      <c r="L6910" s="823"/>
    </row>
    <row r="6911" spans="2:12" s="801" customFormat="1">
      <c r="B6911" s="823"/>
      <c r="C6911" s="823"/>
      <c r="D6911" s="823"/>
      <c r="E6911" s="823"/>
      <c r="F6911" s="823"/>
      <c r="G6911" s="823"/>
      <c r="H6911" s="823"/>
      <c r="I6911" s="823"/>
      <c r="J6911" s="823"/>
      <c r="K6911" s="823"/>
      <c r="L6911" s="823"/>
    </row>
    <row r="6912" spans="2:12" s="801" customFormat="1">
      <c r="B6912" s="823"/>
      <c r="C6912" s="823"/>
      <c r="D6912" s="823"/>
      <c r="E6912" s="823"/>
      <c r="F6912" s="823"/>
      <c r="G6912" s="823"/>
      <c r="H6912" s="823"/>
      <c r="I6912" s="823"/>
      <c r="J6912" s="823"/>
      <c r="K6912" s="823"/>
      <c r="L6912" s="823"/>
    </row>
    <row r="6913" spans="2:12" s="801" customFormat="1">
      <c r="B6913" s="823"/>
      <c r="C6913" s="823"/>
      <c r="D6913" s="823"/>
      <c r="E6913" s="823"/>
      <c r="F6913" s="823"/>
      <c r="G6913" s="823"/>
      <c r="H6913" s="823"/>
      <c r="I6913" s="823"/>
      <c r="J6913" s="823"/>
      <c r="K6913" s="823"/>
      <c r="L6913" s="823"/>
    </row>
    <row r="6914" spans="2:12" s="801" customFormat="1">
      <c r="B6914" s="823"/>
      <c r="C6914" s="823"/>
      <c r="D6914" s="823"/>
      <c r="E6914" s="823"/>
      <c r="F6914" s="823"/>
      <c r="G6914" s="823"/>
      <c r="H6914" s="823"/>
      <c r="I6914" s="823"/>
      <c r="J6914" s="823"/>
      <c r="K6914" s="823"/>
      <c r="L6914" s="823"/>
    </row>
    <row r="6915" spans="2:12" s="801" customFormat="1">
      <c r="B6915" s="823"/>
      <c r="C6915" s="823"/>
      <c r="D6915" s="823"/>
      <c r="E6915" s="823"/>
      <c r="F6915" s="823"/>
      <c r="G6915" s="823"/>
      <c r="H6915" s="823"/>
      <c r="I6915" s="823"/>
      <c r="J6915" s="823"/>
      <c r="K6915" s="823"/>
      <c r="L6915" s="823"/>
    </row>
    <row r="6916" spans="2:12" s="801" customFormat="1">
      <c r="B6916" s="823"/>
      <c r="C6916" s="823"/>
      <c r="D6916" s="823"/>
      <c r="E6916" s="823"/>
      <c r="F6916" s="823"/>
      <c r="G6916" s="823"/>
      <c r="H6916" s="823"/>
      <c r="I6916" s="823"/>
      <c r="J6916" s="823"/>
      <c r="K6916" s="823"/>
      <c r="L6916" s="823"/>
    </row>
    <row r="6917" spans="2:12" s="801" customFormat="1">
      <c r="B6917" s="823"/>
      <c r="C6917" s="823"/>
      <c r="D6917" s="823"/>
      <c r="E6917" s="823"/>
      <c r="F6917" s="823"/>
      <c r="G6917" s="823"/>
      <c r="H6917" s="823"/>
      <c r="I6917" s="823"/>
      <c r="J6917" s="823"/>
      <c r="K6917" s="823"/>
      <c r="L6917" s="823"/>
    </row>
    <row r="6918" spans="2:12" s="801" customFormat="1">
      <c r="B6918" s="823"/>
      <c r="C6918" s="823"/>
      <c r="D6918" s="823"/>
      <c r="E6918" s="823"/>
      <c r="F6918" s="823"/>
      <c r="G6918" s="823"/>
      <c r="H6918" s="823"/>
      <c r="I6918" s="823"/>
      <c r="J6918" s="823"/>
      <c r="K6918" s="823"/>
      <c r="L6918" s="823"/>
    </row>
    <row r="6919" spans="2:12" s="801" customFormat="1">
      <c r="B6919" s="823"/>
      <c r="C6919" s="823"/>
      <c r="D6919" s="823"/>
      <c r="E6919" s="823"/>
      <c r="F6919" s="823"/>
      <c r="G6919" s="823"/>
      <c r="H6919" s="823"/>
      <c r="I6919" s="823"/>
      <c r="J6919" s="823"/>
      <c r="K6919" s="823"/>
      <c r="L6919" s="823"/>
    </row>
    <row r="6920" spans="2:12" s="801" customFormat="1">
      <c r="B6920" s="823"/>
      <c r="C6920" s="823"/>
      <c r="D6920" s="823"/>
      <c r="E6920" s="823"/>
      <c r="F6920" s="823"/>
      <c r="G6920" s="823"/>
      <c r="H6920" s="823"/>
      <c r="I6920" s="823"/>
      <c r="J6920" s="823"/>
      <c r="K6920" s="823"/>
      <c r="L6920" s="823"/>
    </row>
    <row r="6921" spans="2:12" s="801" customFormat="1">
      <c r="B6921" s="823"/>
      <c r="C6921" s="823"/>
      <c r="D6921" s="823"/>
      <c r="E6921" s="823"/>
      <c r="F6921" s="823"/>
      <c r="G6921" s="823"/>
      <c r="H6921" s="823"/>
      <c r="I6921" s="823"/>
      <c r="J6921" s="823"/>
      <c r="K6921" s="823"/>
      <c r="L6921" s="823"/>
    </row>
    <row r="6922" spans="2:12" s="801" customFormat="1">
      <c r="B6922" s="823"/>
      <c r="C6922" s="823"/>
      <c r="D6922" s="823"/>
      <c r="E6922" s="823"/>
      <c r="F6922" s="823"/>
      <c r="G6922" s="823"/>
      <c r="H6922" s="823"/>
      <c r="I6922" s="823"/>
      <c r="J6922" s="823"/>
      <c r="K6922" s="823"/>
      <c r="L6922" s="823"/>
    </row>
    <row r="6923" spans="2:12" s="801" customFormat="1">
      <c r="B6923" s="823"/>
      <c r="C6923" s="823"/>
      <c r="D6923" s="823"/>
      <c r="E6923" s="823"/>
      <c r="F6923" s="823"/>
      <c r="G6923" s="823"/>
      <c r="H6923" s="823"/>
      <c r="I6923" s="823"/>
      <c r="J6923" s="823"/>
      <c r="K6923" s="823"/>
      <c r="L6923" s="823"/>
    </row>
    <row r="6924" spans="2:12" s="801" customFormat="1">
      <c r="B6924" s="823"/>
      <c r="C6924" s="823"/>
      <c r="D6924" s="823"/>
      <c r="E6924" s="823"/>
      <c r="F6924" s="823"/>
      <c r="G6924" s="823"/>
      <c r="H6924" s="823"/>
      <c r="I6924" s="823"/>
      <c r="J6924" s="823"/>
      <c r="K6924" s="823"/>
      <c r="L6924" s="823"/>
    </row>
    <row r="6925" spans="2:12" s="801" customFormat="1">
      <c r="B6925" s="823"/>
      <c r="C6925" s="823"/>
      <c r="D6925" s="823"/>
      <c r="E6925" s="823"/>
      <c r="F6925" s="823"/>
      <c r="G6925" s="823"/>
      <c r="H6925" s="823"/>
      <c r="I6925" s="823"/>
      <c r="J6925" s="823"/>
      <c r="K6925" s="823"/>
      <c r="L6925" s="823"/>
    </row>
    <row r="6926" spans="2:12" s="801" customFormat="1">
      <c r="B6926" s="823"/>
      <c r="C6926" s="823"/>
      <c r="D6926" s="823"/>
      <c r="E6926" s="823"/>
      <c r="F6926" s="823"/>
      <c r="G6926" s="823"/>
      <c r="H6926" s="823"/>
      <c r="I6926" s="823"/>
      <c r="J6926" s="823"/>
      <c r="K6926" s="823"/>
      <c r="L6926" s="823"/>
    </row>
    <row r="6927" spans="2:12" s="801" customFormat="1">
      <c r="B6927" s="823"/>
      <c r="C6927" s="823"/>
      <c r="D6927" s="823"/>
      <c r="E6927" s="823"/>
      <c r="F6927" s="823"/>
      <c r="G6927" s="823"/>
      <c r="H6927" s="823"/>
      <c r="I6927" s="823"/>
      <c r="J6927" s="823"/>
      <c r="K6927" s="823"/>
      <c r="L6927" s="823"/>
    </row>
    <row r="6928" spans="2:12" s="801" customFormat="1">
      <c r="B6928" s="823"/>
      <c r="C6928" s="823"/>
      <c r="D6928" s="823"/>
      <c r="E6928" s="823"/>
      <c r="F6928" s="823"/>
      <c r="G6928" s="823"/>
      <c r="H6928" s="823"/>
      <c r="I6928" s="823"/>
      <c r="J6928" s="823"/>
      <c r="K6928" s="823"/>
      <c r="L6928" s="823"/>
    </row>
    <row r="6929" spans="2:12" s="801" customFormat="1">
      <c r="B6929" s="823"/>
      <c r="C6929" s="823"/>
      <c r="D6929" s="823"/>
      <c r="E6929" s="823"/>
      <c r="F6929" s="823"/>
      <c r="G6929" s="823"/>
      <c r="H6929" s="823"/>
      <c r="I6929" s="823"/>
      <c r="J6929" s="823"/>
      <c r="K6929" s="823"/>
      <c r="L6929" s="823"/>
    </row>
    <row r="6930" spans="2:12" s="801" customFormat="1">
      <c r="B6930" s="823"/>
      <c r="C6930" s="823"/>
      <c r="D6930" s="823"/>
      <c r="E6930" s="823"/>
      <c r="F6930" s="823"/>
      <c r="G6930" s="823"/>
      <c r="H6930" s="823"/>
      <c r="I6930" s="823"/>
      <c r="J6930" s="823"/>
      <c r="K6930" s="823"/>
      <c r="L6930" s="823"/>
    </row>
    <row r="6931" spans="2:12" s="801" customFormat="1">
      <c r="B6931" s="823"/>
      <c r="C6931" s="823"/>
      <c r="D6931" s="823"/>
      <c r="E6931" s="823"/>
      <c r="F6931" s="823"/>
      <c r="G6931" s="823"/>
      <c r="H6931" s="823"/>
      <c r="I6931" s="823"/>
      <c r="J6931" s="823"/>
      <c r="K6931" s="823"/>
      <c r="L6931" s="823"/>
    </row>
    <row r="6932" spans="2:12" s="801" customFormat="1">
      <c r="B6932" s="823"/>
      <c r="C6932" s="823"/>
      <c r="D6932" s="823"/>
      <c r="E6932" s="823"/>
      <c r="F6932" s="823"/>
      <c r="G6932" s="823"/>
      <c r="H6932" s="823"/>
      <c r="I6932" s="823"/>
      <c r="J6932" s="823"/>
      <c r="K6932" s="823"/>
      <c r="L6932" s="823"/>
    </row>
    <row r="6933" spans="2:12" s="801" customFormat="1">
      <c r="B6933" s="823"/>
      <c r="C6933" s="823"/>
      <c r="D6933" s="823"/>
      <c r="E6933" s="823"/>
      <c r="F6933" s="823"/>
      <c r="G6933" s="823"/>
      <c r="H6933" s="823"/>
      <c r="I6933" s="823"/>
      <c r="J6933" s="823"/>
      <c r="K6933" s="823"/>
      <c r="L6933" s="823"/>
    </row>
    <row r="6934" spans="2:12" s="801" customFormat="1">
      <c r="B6934" s="823"/>
      <c r="C6934" s="823"/>
      <c r="D6934" s="823"/>
      <c r="E6934" s="823"/>
      <c r="F6934" s="823"/>
      <c r="G6934" s="823"/>
      <c r="H6934" s="823"/>
      <c r="I6934" s="823"/>
      <c r="J6934" s="823"/>
      <c r="K6934" s="823"/>
      <c r="L6934" s="823"/>
    </row>
    <row r="6935" spans="2:12" s="801" customFormat="1">
      <c r="B6935" s="823"/>
      <c r="C6935" s="823"/>
      <c r="D6935" s="823"/>
      <c r="E6935" s="823"/>
      <c r="F6935" s="823"/>
      <c r="G6935" s="823"/>
      <c r="H6935" s="823"/>
      <c r="I6935" s="823"/>
      <c r="J6935" s="823"/>
      <c r="K6935" s="823"/>
      <c r="L6935" s="823"/>
    </row>
    <row r="6936" spans="2:12" s="801" customFormat="1">
      <c r="B6936" s="823"/>
      <c r="C6936" s="823"/>
      <c r="D6936" s="823"/>
      <c r="E6936" s="823"/>
      <c r="F6936" s="823"/>
      <c r="G6936" s="823"/>
      <c r="H6936" s="823"/>
      <c r="I6936" s="823"/>
      <c r="J6936" s="823"/>
      <c r="K6936" s="823"/>
      <c r="L6936" s="823"/>
    </row>
    <row r="6937" spans="2:12" s="801" customFormat="1">
      <c r="B6937" s="823"/>
      <c r="C6937" s="823"/>
      <c r="D6937" s="823"/>
      <c r="E6937" s="823"/>
      <c r="F6937" s="823"/>
      <c r="G6937" s="823"/>
      <c r="H6937" s="823"/>
      <c r="I6937" s="823"/>
      <c r="J6937" s="823"/>
      <c r="K6937" s="823"/>
      <c r="L6937" s="823"/>
    </row>
    <row r="6938" spans="2:12" s="801" customFormat="1">
      <c r="B6938" s="823"/>
      <c r="C6938" s="823"/>
      <c r="D6938" s="823"/>
      <c r="E6938" s="823"/>
      <c r="F6938" s="823"/>
      <c r="G6938" s="823"/>
      <c r="H6938" s="823"/>
      <c r="I6938" s="823"/>
      <c r="J6938" s="823"/>
      <c r="K6938" s="823"/>
      <c r="L6938" s="823"/>
    </row>
    <row r="6939" spans="2:12" s="801" customFormat="1">
      <c r="B6939" s="823"/>
      <c r="C6939" s="823"/>
      <c r="D6939" s="823"/>
      <c r="E6939" s="823"/>
      <c r="F6939" s="823"/>
      <c r="G6939" s="823"/>
      <c r="H6939" s="823"/>
      <c r="I6939" s="823"/>
      <c r="J6939" s="823"/>
      <c r="K6939" s="823"/>
      <c r="L6939" s="823"/>
    </row>
    <row r="6940" spans="2:12" s="801" customFormat="1">
      <c r="B6940" s="823"/>
      <c r="C6940" s="823"/>
      <c r="D6940" s="823"/>
      <c r="E6940" s="823"/>
      <c r="F6940" s="823"/>
      <c r="G6940" s="823"/>
      <c r="H6940" s="823"/>
      <c r="I6940" s="823"/>
      <c r="J6940" s="823"/>
      <c r="K6940" s="823"/>
      <c r="L6940" s="823"/>
    </row>
    <row r="6941" spans="2:12" s="801" customFormat="1">
      <c r="B6941" s="823"/>
      <c r="C6941" s="823"/>
      <c r="D6941" s="823"/>
      <c r="E6941" s="823"/>
      <c r="F6941" s="823"/>
      <c r="G6941" s="823"/>
      <c r="H6941" s="823"/>
      <c r="I6941" s="823"/>
      <c r="J6941" s="823"/>
      <c r="K6941" s="823"/>
      <c r="L6941" s="823"/>
    </row>
    <row r="6942" spans="2:12" s="801" customFormat="1">
      <c r="B6942" s="823"/>
      <c r="C6942" s="823"/>
      <c r="D6942" s="823"/>
      <c r="E6942" s="823"/>
      <c r="F6942" s="823"/>
      <c r="G6942" s="823"/>
      <c r="H6942" s="823"/>
      <c r="I6942" s="823"/>
      <c r="J6942" s="823"/>
      <c r="K6942" s="823"/>
      <c r="L6942" s="823"/>
    </row>
    <row r="6943" spans="2:12" s="801" customFormat="1">
      <c r="B6943" s="823"/>
      <c r="C6943" s="823"/>
      <c r="D6943" s="823"/>
      <c r="E6943" s="823"/>
      <c r="F6943" s="823"/>
      <c r="G6943" s="823"/>
      <c r="H6943" s="823"/>
      <c r="I6943" s="823"/>
      <c r="J6943" s="823"/>
      <c r="K6943" s="823"/>
      <c r="L6943" s="823"/>
    </row>
    <row r="6944" spans="2:12" s="801" customFormat="1">
      <c r="B6944" s="823"/>
      <c r="C6944" s="823"/>
      <c r="D6944" s="823"/>
      <c r="E6944" s="823"/>
      <c r="F6944" s="823"/>
      <c r="G6944" s="823"/>
      <c r="H6944" s="823"/>
      <c r="I6944" s="823"/>
      <c r="J6944" s="823"/>
      <c r="K6944" s="823"/>
      <c r="L6944" s="823"/>
    </row>
    <row r="6945" spans="2:12" s="801" customFormat="1">
      <c r="B6945" s="823"/>
      <c r="C6945" s="823"/>
      <c r="D6945" s="823"/>
      <c r="E6945" s="823"/>
      <c r="F6945" s="823"/>
      <c r="G6945" s="823"/>
      <c r="H6945" s="823"/>
      <c r="I6945" s="823"/>
      <c r="J6945" s="823"/>
      <c r="K6945" s="823"/>
      <c r="L6945" s="823"/>
    </row>
    <row r="6946" spans="2:12" s="801" customFormat="1">
      <c r="B6946" s="823"/>
      <c r="C6946" s="823"/>
      <c r="D6946" s="823"/>
      <c r="E6946" s="823"/>
      <c r="F6946" s="823"/>
      <c r="G6946" s="823"/>
      <c r="H6946" s="823"/>
      <c r="I6946" s="823"/>
      <c r="J6946" s="823"/>
      <c r="K6946" s="823"/>
      <c r="L6946" s="823"/>
    </row>
    <row r="6947" spans="2:12" s="801" customFormat="1">
      <c r="B6947" s="823"/>
      <c r="C6947" s="823"/>
      <c r="D6947" s="823"/>
      <c r="E6947" s="823"/>
      <c r="F6947" s="823"/>
      <c r="G6947" s="823"/>
      <c r="H6947" s="823"/>
      <c r="I6947" s="823"/>
      <c r="J6947" s="823"/>
      <c r="K6947" s="823"/>
      <c r="L6947" s="823"/>
    </row>
    <row r="6948" spans="2:12" s="801" customFormat="1">
      <c r="B6948" s="823"/>
      <c r="C6948" s="823"/>
      <c r="D6948" s="823"/>
      <c r="E6948" s="823"/>
      <c r="F6948" s="823"/>
      <c r="G6948" s="823"/>
      <c r="H6948" s="823"/>
      <c r="I6948" s="823"/>
      <c r="J6948" s="823"/>
      <c r="K6948" s="823"/>
      <c r="L6948" s="823"/>
    </row>
    <row r="6949" spans="2:12" s="801" customFormat="1">
      <c r="B6949" s="823"/>
      <c r="C6949" s="823"/>
      <c r="D6949" s="823"/>
      <c r="E6949" s="823"/>
      <c r="F6949" s="823"/>
      <c r="G6949" s="823"/>
      <c r="H6949" s="823"/>
      <c r="I6949" s="823"/>
      <c r="J6949" s="823"/>
      <c r="K6949" s="823"/>
      <c r="L6949" s="823"/>
    </row>
    <row r="6950" spans="2:12" s="801" customFormat="1">
      <c r="B6950" s="823"/>
      <c r="C6950" s="823"/>
      <c r="D6950" s="823"/>
      <c r="E6950" s="823"/>
      <c r="F6950" s="823"/>
      <c r="G6950" s="823"/>
      <c r="H6950" s="823"/>
      <c r="I6950" s="823"/>
      <c r="J6950" s="823"/>
      <c r="K6950" s="823"/>
      <c r="L6950" s="823"/>
    </row>
    <row r="6951" spans="2:12" s="801" customFormat="1">
      <c r="B6951" s="823"/>
      <c r="C6951" s="823"/>
      <c r="D6951" s="823"/>
      <c r="E6951" s="823"/>
      <c r="F6951" s="823"/>
      <c r="G6951" s="823"/>
      <c r="H6951" s="823"/>
      <c r="I6951" s="823"/>
      <c r="J6951" s="823"/>
      <c r="K6951" s="823"/>
      <c r="L6951" s="823"/>
    </row>
    <row r="6952" spans="2:12" s="801" customFormat="1">
      <c r="B6952" s="823"/>
      <c r="C6952" s="823"/>
      <c r="D6952" s="823"/>
      <c r="E6952" s="823"/>
      <c r="F6952" s="823"/>
      <c r="G6952" s="823"/>
      <c r="H6952" s="823"/>
      <c r="I6952" s="823"/>
      <c r="J6952" s="823"/>
      <c r="K6952" s="823"/>
      <c r="L6952" s="823"/>
    </row>
    <row r="6953" spans="2:12" s="801" customFormat="1">
      <c r="B6953" s="823"/>
      <c r="C6953" s="823"/>
      <c r="D6953" s="823"/>
      <c r="E6953" s="823"/>
      <c r="F6953" s="823"/>
      <c r="G6953" s="823"/>
      <c r="H6953" s="823"/>
      <c r="I6953" s="823"/>
      <c r="J6953" s="823"/>
      <c r="K6953" s="823"/>
      <c r="L6953" s="823"/>
    </row>
    <row r="6954" spans="2:12" s="801" customFormat="1">
      <c r="B6954" s="823"/>
      <c r="C6954" s="823"/>
      <c r="D6954" s="823"/>
      <c r="E6954" s="823"/>
      <c r="F6954" s="823"/>
      <c r="G6954" s="823"/>
      <c r="H6954" s="823"/>
      <c r="I6954" s="823"/>
      <c r="J6954" s="823"/>
      <c r="K6954" s="823"/>
      <c r="L6954" s="823"/>
    </row>
    <row r="6955" spans="2:12" s="801" customFormat="1">
      <c r="B6955" s="823"/>
      <c r="C6955" s="823"/>
      <c r="D6955" s="823"/>
      <c r="E6955" s="823"/>
      <c r="F6955" s="823"/>
      <c r="G6955" s="823"/>
      <c r="H6955" s="823"/>
      <c r="I6955" s="823"/>
      <c r="J6955" s="823"/>
      <c r="K6955" s="823"/>
      <c r="L6955" s="823"/>
    </row>
    <row r="6956" spans="2:12" s="801" customFormat="1">
      <c r="B6956" s="823"/>
      <c r="C6956" s="823"/>
      <c r="D6956" s="823"/>
      <c r="E6956" s="823"/>
      <c r="F6956" s="823"/>
      <c r="G6956" s="823"/>
      <c r="H6956" s="823"/>
      <c r="I6956" s="823"/>
      <c r="J6956" s="823"/>
      <c r="K6956" s="823"/>
      <c r="L6956" s="823"/>
    </row>
    <row r="6957" spans="2:12" s="801" customFormat="1">
      <c r="B6957" s="823"/>
      <c r="C6957" s="823"/>
      <c r="D6957" s="823"/>
      <c r="E6957" s="823"/>
      <c r="F6957" s="823"/>
      <c r="G6957" s="823"/>
      <c r="H6957" s="823"/>
      <c r="I6957" s="823"/>
      <c r="J6957" s="823"/>
      <c r="K6957" s="823"/>
      <c r="L6957" s="823"/>
    </row>
    <row r="6958" spans="2:12" s="801" customFormat="1">
      <c r="B6958" s="823"/>
      <c r="C6958" s="823"/>
      <c r="D6958" s="823"/>
      <c r="E6958" s="823"/>
      <c r="F6958" s="823"/>
      <c r="G6958" s="823"/>
      <c r="H6958" s="823"/>
      <c r="I6958" s="823"/>
      <c r="J6958" s="823"/>
      <c r="K6958" s="823"/>
      <c r="L6958" s="823"/>
    </row>
    <row r="6959" spans="2:12" s="801" customFormat="1">
      <c r="B6959" s="823"/>
      <c r="C6959" s="823"/>
      <c r="D6959" s="823"/>
      <c r="E6959" s="823"/>
      <c r="F6959" s="823"/>
      <c r="G6959" s="823"/>
      <c r="H6959" s="823"/>
      <c r="I6959" s="823"/>
      <c r="J6959" s="823"/>
      <c r="K6959" s="823"/>
      <c r="L6959" s="823"/>
    </row>
    <row r="6960" spans="2:12" s="801" customFormat="1">
      <c r="B6960" s="823"/>
      <c r="C6960" s="823"/>
      <c r="D6960" s="823"/>
      <c r="E6960" s="823"/>
      <c r="F6960" s="823"/>
      <c r="G6960" s="823"/>
      <c r="H6960" s="823"/>
      <c r="I6960" s="823"/>
      <c r="J6960" s="823"/>
      <c r="K6960" s="823"/>
      <c r="L6960" s="823"/>
    </row>
    <row r="6961" spans="2:12" s="801" customFormat="1">
      <c r="B6961" s="823"/>
      <c r="C6961" s="823"/>
      <c r="D6961" s="823"/>
      <c r="E6961" s="823"/>
      <c r="F6961" s="823"/>
      <c r="G6961" s="823"/>
      <c r="H6961" s="823"/>
      <c r="I6961" s="823"/>
      <c r="J6961" s="823"/>
      <c r="K6961" s="823"/>
      <c r="L6961" s="823"/>
    </row>
    <row r="6962" spans="2:12" s="801" customFormat="1">
      <c r="B6962" s="823"/>
      <c r="C6962" s="823"/>
      <c r="D6962" s="823"/>
      <c r="E6962" s="823"/>
      <c r="F6962" s="823"/>
      <c r="G6962" s="823"/>
      <c r="H6962" s="823"/>
      <c r="I6962" s="823"/>
      <c r="J6962" s="823"/>
      <c r="K6962" s="823"/>
      <c r="L6962" s="823"/>
    </row>
    <row r="6963" spans="2:12" s="801" customFormat="1">
      <c r="B6963" s="823"/>
      <c r="C6963" s="823"/>
      <c r="D6963" s="823"/>
      <c r="E6963" s="823"/>
      <c r="F6963" s="823"/>
      <c r="G6963" s="823"/>
      <c r="H6963" s="823"/>
      <c r="I6963" s="823"/>
      <c r="J6963" s="823"/>
      <c r="K6963" s="823"/>
      <c r="L6963" s="823"/>
    </row>
    <row r="6964" spans="2:12" s="801" customFormat="1">
      <c r="B6964" s="823"/>
      <c r="C6964" s="823"/>
      <c r="D6964" s="823"/>
      <c r="E6964" s="823"/>
      <c r="F6964" s="823"/>
      <c r="G6964" s="823"/>
      <c r="H6964" s="823"/>
      <c r="I6964" s="823"/>
      <c r="J6964" s="823"/>
      <c r="K6964" s="823"/>
      <c r="L6964" s="823"/>
    </row>
    <row r="6965" spans="2:12" s="801" customFormat="1">
      <c r="B6965" s="823"/>
      <c r="C6965" s="823"/>
      <c r="D6965" s="823"/>
      <c r="E6965" s="823"/>
      <c r="F6965" s="823"/>
      <c r="G6965" s="823"/>
      <c r="H6965" s="823"/>
      <c r="I6965" s="823"/>
      <c r="J6965" s="823"/>
      <c r="K6965" s="823"/>
      <c r="L6965" s="823"/>
    </row>
    <row r="6966" spans="2:12" s="801" customFormat="1">
      <c r="B6966" s="823"/>
      <c r="C6966" s="823"/>
      <c r="D6966" s="823"/>
      <c r="E6966" s="823"/>
      <c r="F6966" s="823"/>
      <c r="G6966" s="823"/>
      <c r="H6966" s="823"/>
      <c r="I6966" s="823"/>
      <c r="J6966" s="823"/>
      <c r="K6966" s="823"/>
      <c r="L6966" s="823"/>
    </row>
    <row r="6967" spans="2:12" s="801" customFormat="1">
      <c r="B6967" s="823"/>
      <c r="C6967" s="823"/>
      <c r="D6967" s="823"/>
      <c r="E6967" s="823"/>
      <c r="F6967" s="823"/>
      <c r="G6967" s="823"/>
      <c r="H6967" s="823"/>
      <c r="I6967" s="823"/>
      <c r="J6967" s="823"/>
      <c r="K6967" s="823"/>
      <c r="L6967" s="823"/>
    </row>
    <row r="6968" spans="2:12" s="801" customFormat="1">
      <c r="B6968" s="823"/>
      <c r="C6968" s="823"/>
      <c r="D6968" s="823"/>
      <c r="E6968" s="823"/>
      <c r="F6968" s="823"/>
      <c r="G6968" s="823"/>
      <c r="H6968" s="823"/>
      <c r="I6968" s="823"/>
      <c r="J6968" s="823"/>
      <c r="K6968" s="823"/>
      <c r="L6968" s="823"/>
    </row>
    <row r="6969" spans="2:12" s="801" customFormat="1">
      <c r="B6969" s="823"/>
      <c r="C6969" s="823"/>
      <c r="D6969" s="823"/>
      <c r="E6969" s="823"/>
      <c r="F6969" s="823"/>
      <c r="G6969" s="823"/>
      <c r="H6969" s="823"/>
      <c r="I6969" s="823"/>
      <c r="J6969" s="823"/>
      <c r="K6969" s="823"/>
      <c r="L6969" s="823"/>
    </row>
    <row r="6970" spans="2:12" s="801" customFormat="1">
      <c r="B6970" s="823"/>
      <c r="C6970" s="823"/>
      <c r="D6970" s="823"/>
      <c r="E6970" s="823"/>
      <c r="F6970" s="823"/>
      <c r="G6970" s="823"/>
      <c r="H6970" s="823"/>
      <c r="I6970" s="823"/>
      <c r="J6970" s="823"/>
      <c r="K6970" s="823"/>
      <c r="L6970" s="823"/>
    </row>
    <row r="6971" spans="2:12" s="801" customFormat="1">
      <c r="B6971" s="823"/>
      <c r="C6971" s="823"/>
      <c r="D6971" s="823"/>
      <c r="E6971" s="823"/>
      <c r="F6971" s="823"/>
      <c r="G6971" s="823"/>
      <c r="H6971" s="823"/>
      <c r="I6971" s="823"/>
      <c r="J6971" s="823"/>
      <c r="K6971" s="823"/>
      <c r="L6971" s="823"/>
    </row>
    <row r="6972" spans="2:12" s="801" customFormat="1">
      <c r="B6972" s="823"/>
      <c r="C6972" s="823"/>
      <c r="D6972" s="823"/>
      <c r="E6972" s="823"/>
      <c r="F6972" s="823"/>
      <c r="G6972" s="823"/>
      <c r="H6972" s="823"/>
      <c r="I6972" s="823"/>
      <c r="J6972" s="823"/>
      <c r="K6972" s="823"/>
      <c r="L6972" s="823"/>
    </row>
    <row r="6973" spans="2:12" s="801" customFormat="1">
      <c r="B6973" s="823"/>
      <c r="C6973" s="823"/>
      <c r="D6973" s="823"/>
      <c r="E6973" s="823"/>
      <c r="F6973" s="823"/>
      <c r="G6973" s="823"/>
      <c r="H6973" s="823"/>
      <c r="I6973" s="823"/>
      <c r="J6973" s="823"/>
      <c r="K6973" s="823"/>
      <c r="L6973" s="823"/>
    </row>
    <row r="6974" spans="2:12" s="801" customFormat="1">
      <c r="B6974" s="823"/>
      <c r="C6974" s="823"/>
      <c r="D6974" s="823"/>
      <c r="E6974" s="823"/>
      <c r="F6974" s="823"/>
      <c r="G6974" s="823"/>
      <c r="H6974" s="823"/>
      <c r="I6974" s="823"/>
      <c r="J6974" s="823"/>
      <c r="K6974" s="823"/>
      <c r="L6974" s="823"/>
    </row>
    <row r="6975" spans="2:12" s="801" customFormat="1">
      <c r="B6975" s="823"/>
      <c r="C6975" s="823"/>
      <c r="D6975" s="823"/>
      <c r="E6975" s="823"/>
      <c r="F6975" s="823"/>
      <c r="G6975" s="823"/>
      <c r="H6975" s="823"/>
      <c r="I6975" s="823"/>
      <c r="J6975" s="823"/>
      <c r="K6975" s="823"/>
      <c r="L6975" s="823"/>
    </row>
    <row r="6976" spans="2:12" s="801" customFormat="1">
      <c r="B6976" s="823"/>
      <c r="C6976" s="823"/>
      <c r="D6976" s="823"/>
      <c r="E6976" s="823"/>
      <c r="F6976" s="823"/>
      <c r="G6976" s="823"/>
      <c r="H6976" s="823"/>
      <c r="I6976" s="823"/>
      <c r="J6976" s="823"/>
      <c r="K6976" s="823"/>
      <c r="L6976" s="823"/>
    </row>
    <row r="6977" spans="2:12" s="801" customFormat="1">
      <c r="B6977" s="823"/>
      <c r="C6977" s="823"/>
      <c r="D6977" s="823"/>
      <c r="E6977" s="823"/>
      <c r="F6977" s="823"/>
      <c r="G6977" s="823"/>
      <c r="H6977" s="823"/>
      <c r="I6977" s="823"/>
      <c r="J6977" s="823"/>
      <c r="K6977" s="823"/>
      <c r="L6977" s="823"/>
    </row>
    <row r="6978" spans="2:12" s="801" customFormat="1">
      <c r="B6978" s="823"/>
      <c r="C6978" s="823"/>
      <c r="D6978" s="823"/>
      <c r="E6978" s="823"/>
      <c r="F6978" s="823"/>
      <c r="G6978" s="823"/>
      <c r="H6978" s="823"/>
      <c r="I6978" s="823"/>
      <c r="J6978" s="823"/>
      <c r="K6978" s="823"/>
      <c r="L6978" s="823"/>
    </row>
    <row r="6979" spans="2:12" s="801" customFormat="1">
      <c r="B6979" s="823"/>
      <c r="C6979" s="823"/>
      <c r="D6979" s="823"/>
      <c r="E6979" s="823"/>
      <c r="F6979" s="823"/>
      <c r="G6979" s="823"/>
      <c r="H6979" s="823"/>
      <c r="I6979" s="823"/>
      <c r="J6979" s="823"/>
      <c r="K6979" s="823"/>
      <c r="L6979" s="823"/>
    </row>
    <row r="6980" spans="2:12" s="801" customFormat="1">
      <c r="B6980" s="823"/>
      <c r="C6980" s="823"/>
      <c r="D6980" s="823"/>
      <c r="E6980" s="823"/>
      <c r="F6980" s="823"/>
      <c r="G6980" s="823"/>
      <c r="H6980" s="823"/>
      <c r="I6980" s="823"/>
      <c r="J6980" s="823"/>
      <c r="K6980" s="823"/>
      <c r="L6980" s="823"/>
    </row>
    <row r="6981" spans="2:12" s="801" customFormat="1">
      <c r="B6981" s="823"/>
      <c r="C6981" s="823"/>
      <c r="D6981" s="823"/>
      <c r="E6981" s="823"/>
      <c r="F6981" s="823"/>
      <c r="G6981" s="823"/>
      <c r="H6981" s="823"/>
      <c r="I6981" s="823"/>
      <c r="J6981" s="823"/>
      <c r="K6981" s="823"/>
      <c r="L6981" s="823"/>
    </row>
    <row r="6982" spans="2:12" s="801" customFormat="1">
      <c r="B6982" s="823"/>
      <c r="C6982" s="823"/>
      <c r="D6982" s="823"/>
      <c r="E6982" s="823"/>
      <c r="F6982" s="823"/>
      <c r="G6982" s="823"/>
      <c r="H6982" s="823"/>
      <c r="I6982" s="823"/>
      <c r="J6982" s="823"/>
      <c r="K6982" s="823"/>
      <c r="L6982" s="823"/>
    </row>
    <row r="6983" spans="2:12" s="801" customFormat="1">
      <c r="B6983" s="823"/>
      <c r="C6983" s="823"/>
      <c r="D6983" s="823"/>
      <c r="E6983" s="823"/>
      <c r="F6983" s="823"/>
      <c r="G6983" s="823"/>
      <c r="H6983" s="823"/>
      <c r="I6983" s="823"/>
      <c r="J6983" s="823"/>
      <c r="K6983" s="823"/>
      <c r="L6983" s="823"/>
    </row>
    <row r="6984" spans="2:12" s="801" customFormat="1">
      <c r="B6984" s="823"/>
      <c r="C6984" s="823"/>
      <c r="D6984" s="823"/>
      <c r="E6984" s="823"/>
      <c r="F6984" s="823"/>
      <c r="G6984" s="823"/>
      <c r="H6984" s="823"/>
      <c r="I6984" s="823"/>
      <c r="J6984" s="823"/>
      <c r="K6984" s="823"/>
      <c r="L6984" s="823"/>
    </row>
    <row r="6985" spans="2:12" s="801" customFormat="1">
      <c r="B6985" s="823"/>
      <c r="C6985" s="823"/>
      <c r="D6985" s="823"/>
      <c r="E6985" s="823"/>
      <c r="F6985" s="823"/>
      <c r="G6985" s="823"/>
      <c r="H6985" s="823"/>
      <c r="I6985" s="823"/>
      <c r="J6985" s="823"/>
      <c r="K6985" s="823"/>
      <c r="L6985" s="823"/>
    </row>
    <row r="6986" spans="2:12" s="801" customFormat="1">
      <c r="B6986" s="823"/>
      <c r="C6986" s="823"/>
      <c r="D6986" s="823"/>
      <c r="E6986" s="823"/>
      <c r="F6986" s="823"/>
      <c r="G6986" s="823"/>
      <c r="H6986" s="823"/>
      <c r="I6986" s="823"/>
      <c r="J6986" s="823"/>
      <c r="K6986" s="823"/>
      <c r="L6986" s="823"/>
    </row>
    <row r="6987" spans="2:12" s="801" customFormat="1">
      <c r="B6987" s="823"/>
      <c r="C6987" s="823"/>
      <c r="D6987" s="823"/>
      <c r="E6987" s="823"/>
      <c r="F6987" s="823"/>
      <c r="G6987" s="823"/>
      <c r="H6987" s="823"/>
      <c r="I6987" s="823"/>
      <c r="J6987" s="823"/>
      <c r="K6987" s="823"/>
      <c r="L6987" s="823"/>
    </row>
    <row r="6988" spans="2:12" s="801" customFormat="1">
      <c r="B6988" s="823"/>
      <c r="C6988" s="823"/>
      <c r="D6988" s="823"/>
      <c r="E6988" s="823"/>
      <c r="F6988" s="823"/>
      <c r="G6988" s="823"/>
      <c r="H6988" s="823"/>
      <c r="I6988" s="823"/>
      <c r="J6988" s="823"/>
      <c r="K6988" s="823"/>
      <c r="L6988" s="823"/>
    </row>
    <row r="6989" spans="2:12" s="801" customFormat="1">
      <c r="B6989" s="823"/>
      <c r="C6989" s="823"/>
      <c r="D6989" s="823"/>
      <c r="E6989" s="823"/>
      <c r="F6989" s="823"/>
      <c r="G6989" s="823"/>
      <c r="H6989" s="823"/>
      <c r="I6989" s="823"/>
      <c r="J6989" s="823"/>
      <c r="K6989" s="823"/>
      <c r="L6989" s="823"/>
    </row>
    <row r="6990" spans="2:12" s="801" customFormat="1">
      <c r="B6990" s="823"/>
      <c r="C6990" s="823"/>
      <c r="D6990" s="823"/>
      <c r="E6990" s="823"/>
      <c r="F6990" s="823"/>
      <c r="G6990" s="823"/>
      <c r="H6990" s="823"/>
      <c r="I6990" s="823"/>
      <c r="J6990" s="823"/>
      <c r="K6990" s="823"/>
      <c r="L6990" s="823"/>
    </row>
    <row r="6991" spans="2:12" s="801" customFormat="1">
      <c r="B6991" s="823"/>
      <c r="C6991" s="823"/>
      <c r="D6991" s="823"/>
      <c r="E6991" s="823"/>
      <c r="F6991" s="823"/>
      <c r="G6991" s="823"/>
      <c r="H6991" s="823"/>
      <c r="I6991" s="823"/>
      <c r="J6991" s="823"/>
      <c r="K6991" s="823"/>
      <c r="L6991" s="823"/>
    </row>
    <row r="6992" spans="2:12" s="801" customFormat="1">
      <c r="B6992" s="823"/>
      <c r="C6992" s="823"/>
      <c r="D6992" s="823"/>
      <c r="E6992" s="823"/>
      <c r="F6992" s="823"/>
      <c r="G6992" s="823"/>
      <c r="H6992" s="823"/>
      <c r="I6992" s="823"/>
      <c r="J6992" s="823"/>
      <c r="K6992" s="823"/>
      <c r="L6992" s="823"/>
    </row>
    <row r="6993" spans="2:12" s="801" customFormat="1">
      <c r="B6993" s="823"/>
      <c r="C6993" s="823"/>
      <c r="D6993" s="823"/>
      <c r="E6993" s="823"/>
      <c r="F6993" s="823"/>
      <c r="G6993" s="823"/>
      <c r="H6993" s="823"/>
      <c r="I6993" s="823"/>
      <c r="J6993" s="823"/>
      <c r="K6993" s="823"/>
      <c r="L6993" s="823"/>
    </row>
    <row r="6994" spans="2:12" s="801" customFormat="1">
      <c r="B6994" s="823"/>
      <c r="C6994" s="823"/>
      <c r="D6994" s="823"/>
      <c r="E6994" s="823"/>
      <c r="F6994" s="823"/>
      <c r="G6994" s="823"/>
      <c r="H6994" s="823"/>
      <c r="I6994" s="823"/>
      <c r="J6994" s="823"/>
      <c r="K6994" s="823"/>
      <c r="L6994" s="823"/>
    </row>
    <row r="6995" spans="2:12" s="801" customFormat="1">
      <c r="B6995" s="823"/>
      <c r="C6995" s="823"/>
      <c r="D6995" s="823"/>
      <c r="E6995" s="823"/>
      <c r="F6995" s="823"/>
      <c r="G6995" s="823"/>
      <c r="H6995" s="823"/>
      <c r="I6995" s="823"/>
      <c r="J6995" s="823"/>
      <c r="K6995" s="823"/>
      <c r="L6995" s="823"/>
    </row>
    <row r="6996" spans="2:12" s="801" customFormat="1">
      <c r="B6996" s="823"/>
      <c r="C6996" s="823"/>
      <c r="D6996" s="823"/>
      <c r="E6996" s="823"/>
      <c r="F6996" s="823"/>
      <c r="G6996" s="823"/>
      <c r="H6996" s="823"/>
      <c r="I6996" s="823"/>
      <c r="J6996" s="823"/>
      <c r="K6996" s="823"/>
      <c r="L6996" s="823"/>
    </row>
    <row r="6997" spans="2:12" s="801" customFormat="1">
      <c r="B6997" s="823"/>
      <c r="C6997" s="823"/>
      <c r="D6997" s="823"/>
      <c r="E6997" s="823"/>
      <c r="F6997" s="823"/>
      <c r="G6997" s="823"/>
      <c r="H6997" s="823"/>
      <c r="I6997" s="823"/>
      <c r="J6997" s="823"/>
      <c r="K6997" s="823"/>
      <c r="L6997" s="823"/>
    </row>
    <row r="6998" spans="2:12" s="801" customFormat="1">
      <c r="B6998" s="823"/>
      <c r="C6998" s="823"/>
      <c r="D6998" s="823"/>
      <c r="E6998" s="823"/>
      <c r="F6998" s="823"/>
      <c r="G6998" s="823"/>
      <c r="H6998" s="823"/>
      <c r="I6998" s="823"/>
      <c r="J6998" s="823"/>
      <c r="K6998" s="823"/>
      <c r="L6998" s="823"/>
    </row>
    <row r="6999" spans="2:12" s="801" customFormat="1">
      <c r="B6999" s="823"/>
      <c r="C6999" s="823"/>
      <c r="D6999" s="823"/>
      <c r="E6999" s="823"/>
      <c r="F6999" s="823"/>
      <c r="G6999" s="823"/>
      <c r="H6999" s="823"/>
      <c r="I6999" s="823"/>
      <c r="J6999" s="823"/>
      <c r="K6999" s="823"/>
      <c r="L6999" s="823"/>
    </row>
    <row r="7000" spans="2:12" s="801" customFormat="1">
      <c r="B7000" s="823"/>
      <c r="C7000" s="823"/>
      <c r="D7000" s="823"/>
      <c r="E7000" s="823"/>
      <c r="F7000" s="823"/>
      <c r="G7000" s="823"/>
      <c r="H7000" s="823"/>
      <c r="I7000" s="823"/>
      <c r="J7000" s="823"/>
      <c r="K7000" s="823"/>
      <c r="L7000" s="823"/>
    </row>
    <row r="7001" spans="2:12" s="801" customFormat="1">
      <c r="B7001" s="823"/>
      <c r="C7001" s="823"/>
      <c r="D7001" s="823"/>
      <c r="E7001" s="823"/>
      <c r="F7001" s="823"/>
      <c r="G7001" s="823"/>
      <c r="H7001" s="823"/>
      <c r="I7001" s="823"/>
      <c r="J7001" s="823"/>
      <c r="K7001" s="823"/>
      <c r="L7001" s="823"/>
    </row>
    <row r="7002" spans="2:12" s="801" customFormat="1">
      <c r="B7002" s="823"/>
      <c r="C7002" s="823"/>
      <c r="D7002" s="823"/>
      <c r="E7002" s="823"/>
      <c r="F7002" s="823"/>
      <c r="G7002" s="823"/>
      <c r="H7002" s="823"/>
      <c r="I7002" s="823"/>
      <c r="J7002" s="823"/>
      <c r="K7002" s="823"/>
      <c r="L7002" s="823"/>
    </row>
    <row r="7003" spans="2:12" s="801" customFormat="1">
      <c r="B7003" s="823"/>
      <c r="C7003" s="823"/>
      <c r="D7003" s="823"/>
      <c r="E7003" s="823"/>
      <c r="F7003" s="823"/>
      <c r="G7003" s="823"/>
      <c r="H7003" s="823"/>
      <c r="I7003" s="823"/>
      <c r="J7003" s="823"/>
      <c r="K7003" s="823"/>
      <c r="L7003" s="823"/>
    </row>
    <row r="7004" spans="2:12" s="801" customFormat="1">
      <c r="B7004" s="823"/>
      <c r="C7004" s="823"/>
      <c r="D7004" s="823"/>
      <c r="E7004" s="823"/>
      <c r="F7004" s="823"/>
      <c r="G7004" s="823"/>
      <c r="H7004" s="823"/>
      <c r="I7004" s="823"/>
      <c r="J7004" s="823"/>
      <c r="K7004" s="823"/>
      <c r="L7004" s="823"/>
    </row>
    <row r="7005" spans="2:12" s="801" customFormat="1">
      <c r="B7005" s="823"/>
      <c r="C7005" s="823"/>
      <c r="D7005" s="823"/>
      <c r="E7005" s="823"/>
      <c r="F7005" s="823"/>
      <c r="G7005" s="823"/>
      <c r="H7005" s="823"/>
      <c r="I7005" s="823"/>
      <c r="J7005" s="823"/>
      <c r="K7005" s="823"/>
      <c r="L7005" s="823"/>
    </row>
    <row r="7006" spans="2:12" s="801" customFormat="1">
      <c r="B7006" s="823"/>
      <c r="C7006" s="823"/>
      <c r="D7006" s="823"/>
      <c r="E7006" s="823"/>
      <c r="F7006" s="823"/>
      <c r="G7006" s="823"/>
      <c r="H7006" s="823"/>
      <c r="I7006" s="823"/>
      <c r="J7006" s="823"/>
      <c r="K7006" s="823"/>
      <c r="L7006" s="823"/>
    </row>
    <row r="7007" spans="2:12" s="801" customFormat="1">
      <c r="B7007" s="823"/>
      <c r="C7007" s="823"/>
      <c r="D7007" s="823"/>
      <c r="E7007" s="823"/>
      <c r="F7007" s="823"/>
      <c r="G7007" s="823"/>
      <c r="H7007" s="823"/>
      <c r="I7007" s="823"/>
      <c r="J7007" s="823"/>
      <c r="K7007" s="823"/>
      <c r="L7007" s="823"/>
    </row>
    <row r="7008" spans="2:12" s="801" customFormat="1">
      <c r="B7008" s="823"/>
      <c r="C7008" s="823"/>
      <c r="D7008" s="823"/>
      <c r="E7008" s="823"/>
      <c r="F7008" s="823"/>
      <c r="G7008" s="823"/>
      <c r="H7008" s="823"/>
      <c r="I7008" s="823"/>
      <c r="J7008" s="823"/>
      <c r="K7008" s="823"/>
      <c r="L7008" s="823"/>
    </row>
    <row r="7009" spans="2:12" s="801" customFormat="1">
      <c r="B7009" s="823"/>
      <c r="C7009" s="823"/>
      <c r="D7009" s="823"/>
      <c r="E7009" s="823"/>
      <c r="F7009" s="823"/>
      <c r="G7009" s="823"/>
      <c r="H7009" s="823"/>
      <c r="I7009" s="823"/>
      <c r="J7009" s="823"/>
      <c r="K7009" s="823"/>
      <c r="L7009" s="823"/>
    </row>
    <row r="7010" spans="2:12" s="801" customFormat="1">
      <c r="B7010" s="823"/>
      <c r="C7010" s="823"/>
      <c r="D7010" s="823"/>
      <c r="E7010" s="823"/>
      <c r="F7010" s="823"/>
      <c r="G7010" s="823"/>
      <c r="H7010" s="823"/>
      <c r="I7010" s="823"/>
      <c r="J7010" s="823"/>
      <c r="K7010" s="823"/>
      <c r="L7010" s="823"/>
    </row>
    <row r="7011" spans="2:12" s="801" customFormat="1">
      <c r="B7011" s="823"/>
      <c r="C7011" s="823"/>
      <c r="D7011" s="823"/>
      <c r="E7011" s="823"/>
      <c r="F7011" s="823"/>
      <c r="G7011" s="823"/>
      <c r="H7011" s="823"/>
      <c r="I7011" s="823"/>
      <c r="J7011" s="823"/>
      <c r="K7011" s="823"/>
      <c r="L7011" s="823"/>
    </row>
    <row r="7012" spans="2:12" s="801" customFormat="1">
      <c r="B7012" s="823"/>
      <c r="C7012" s="823"/>
      <c r="D7012" s="823"/>
      <c r="E7012" s="823"/>
      <c r="F7012" s="823"/>
      <c r="G7012" s="823"/>
      <c r="H7012" s="823"/>
      <c r="I7012" s="823"/>
      <c r="J7012" s="823"/>
      <c r="K7012" s="823"/>
      <c r="L7012" s="823"/>
    </row>
    <row r="7013" spans="2:12" s="801" customFormat="1">
      <c r="B7013" s="823"/>
      <c r="C7013" s="823"/>
      <c r="D7013" s="823"/>
      <c r="E7013" s="823"/>
      <c r="F7013" s="823"/>
      <c r="G7013" s="823"/>
      <c r="H7013" s="823"/>
      <c r="I7013" s="823"/>
      <c r="J7013" s="823"/>
      <c r="K7013" s="823"/>
      <c r="L7013" s="823"/>
    </row>
    <row r="7014" spans="2:12" s="801" customFormat="1">
      <c r="B7014" s="823"/>
      <c r="C7014" s="823"/>
      <c r="D7014" s="823"/>
      <c r="E7014" s="823"/>
      <c r="F7014" s="823"/>
      <c r="G7014" s="823"/>
      <c r="H7014" s="823"/>
      <c r="I7014" s="823"/>
      <c r="J7014" s="823"/>
      <c r="K7014" s="823"/>
      <c r="L7014" s="823"/>
    </row>
    <row r="7015" spans="2:12" s="801" customFormat="1">
      <c r="B7015" s="823"/>
      <c r="C7015" s="823"/>
      <c r="D7015" s="823"/>
      <c r="E7015" s="823"/>
      <c r="F7015" s="823"/>
      <c r="G7015" s="823"/>
      <c r="H7015" s="823"/>
      <c r="I7015" s="823"/>
      <c r="J7015" s="823"/>
      <c r="K7015" s="823"/>
      <c r="L7015" s="823"/>
    </row>
    <row r="7016" spans="2:12" s="801" customFormat="1">
      <c r="B7016" s="823"/>
      <c r="C7016" s="823"/>
      <c r="D7016" s="823"/>
      <c r="E7016" s="823"/>
      <c r="F7016" s="823"/>
      <c r="G7016" s="823"/>
      <c r="H7016" s="823"/>
      <c r="I7016" s="823"/>
      <c r="J7016" s="823"/>
      <c r="K7016" s="823"/>
      <c r="L7016" s="823"/>
    </row>
    <row r="7017" spans="2:12" s="801" customFormat="1">
      <c r="B7017" s="823"/>
      <c r="C7017" s="823"/>
      <c r="D7017" s="823"/>
      <c r="E7017" s="823"/>
      <c r="F7017" s="823"/>
      <c r="G7017" s="823"/>
      <c r="H7017" s="823"/>
      <c r="I7017" s="823"/>
      <c r="J7017" s="823"/>
      <c r="K7017" s="823"/>
      <c r="L7017" s="823"/>
    </row>
    <row r="7018" spans="2:12" s="801" customFormat="1">
      <c r="B7018" s="823"/>
      <c r="C7018" s="823"/>
      <c r="D7018" s="823"/>
      <c r="E7018" s="823"/>
      <c r="F7018" s="823"/>
      <c r="G7018" s="823"/>
      <c r="H7018" s="823"/>
      <c r="I7018" s="823"/>
      <c r="J7018" s="823"/>
      <c r="K7018" s="823"/>
      <c r="L7018" s="823"/>
    </row>
    <row r="7019" spans="2:12" s="801" customFormat="1">
      <c r="B7019" s="823"/>
      <c r="C7019" s="823"/>
      <c r="D7019" s="823"/>
      <c r="E7019" s="823"/>
      <c r="F7019" s="823"/>
      <c r="G7019" s="823"/>
      <c r="H7019" s="823"/>
      <c r="I7019" s="823"/>
      <c r="J7019" s="823"/>
      <c r="K7019" s="823"/>
      <c r="L7019" s="823"/>
    </row>
    <row r="7020" spans="2:12" s="801" customFormat="1">
      <c r="B7020" s="823"/>
      <c r="C7020" s="823"/>
      <c r="D7020" s="823"/>
      <c r="E7020" s="823"/>
      <c r="F7020" s="823"/>
      <c r="G7020" s="823"/>
      <c r="H7020" s="823"/>
      <c r="I7020" s="823"/>
      <c r="J7020" s="823"/>
      <c r="K7020" s="823"/>
      <c r="L7020" s="823"/>
    </row>
    <row r="7021" spans="2:12" s="801" customFormat="1">
      <c r="B7021" s="823"/>
      <c r="C7021" s="823"/>
      <c r="D7021" s="823"/>
      <c r="E7021" s="823"/>
      <c r="F7021" s="823"/>
      <c r="G7021" s="823"/>
      <c r="H7021" s="823"/>
      <c r="I7021" s="823"/>
      <c r="J7021" s="823"/>
      <c r="K7021" s="823"/>
      <c r="L7021" s="823"/>
    </row>
    <row r="7022" spans="2:12" s="801" customFormat="1">
      <c r="B7022" s="823"/>
      <c r="C7022" s="823"/>
      <c r="D7022" s="823"/>
      <c r="E7022" s="823"/>
      <c r="F7022" s="823"/>
      <c r="G7022" s="823"/>
      <c r="H7022" s="823"/>
      <c r="I7022" s="823"/>
      <c r="J7022" s="823"/>
      <c r="K7022" s="823"/>
      <c r="L7022" s="823"/>
    </row>
    <row r="7023" spans="2:12" s="801" customFormat="1">
      <c r="B7023" s="823"/>
      <c r="C7023" s="823"/>
      <c r="D7023" s="823"/>
      <c r="E7023" s="823"/>
      <c r="F7023" s="823"/>
      <c r="G7023" s="823"/>
      <c r="H7023" s="823"/>
      <c r="I7023" s="823"/>
      <c r="J7023" s="823"/>
      <c r="K7023" s="823"/>
      <c r="L7023" s="823"/>
    </row>
    <row r="7024" spans="2:12" s="801" customFormat="1">
      <c r="B7024" s="823"/>
      <c r="C7024" s="823"/>
      <c r="D7024" s="823"/>
      <c r="E7024" s="823"/>
      <c r="F7024" s="823"/>
      <c r="G7024" s="823"/>
      <c r="H7024" s="823"/>
      <c r="I7024" s="823"/>
      <c r="J7024" s="823"/>
      <c r="K7024" s="823"/>
      <c r="L7024" s="823"/>
    </row>
    <row r="7025" spans="2:12" s="801" customFormat="1">
      <c r="B7025" s="823"/>
      <c r="C7025" s="823"/>
      <c r="D7025" s="823"/>
      <c r="E7025" s="823"/>
      <c r="F7025" s="823"/>
      <c r="G7025" s="823"/>
      <c r="H7025" s="823"/>
      <c r="I7025" s="823"/>
      <c r="J7025" s="823"/>
      <c r="K7025" s="823"/>
      <c r="L7025" s="823"/>
    </row>
    <row r="7026" spans="2:12" s="801" customFormat="1">
      <c r="B7026" s="823"/>
      <c r="C7026" s="823"/>
      <c r="D7026" s="823"/>
      <c r="E7026" s="823"/>
      <c r="F7026" s="823"/>
      <c r="G7026" s="823"/>
      <c r="H7026" s="823"/>
      <c r="I7026" s="823"/>
      <c r="J7026" s="823"/>
      <c r="K7026" s="823"/>
      <c r="L7026" s="823"/>
    </row>
    <row r="7027" spans="2:12" s="801" customFormat="1">
      <c r="B7027" s="823"/>
      <c r="C7027" s="823"/>
      <c r="D7027" s="823"/>
      <c r="E7027" s="823"/>
      <c r="F7027" s="823"/>
      <c r="G7027" s="823"/>
      <c r="H7027" s="823"/>
      <c r="I7027" s="823"/>
      <c r="J7027" s="823"/>
      <c r="K7027" s="823"/>
      <c r="L7027" s="823"/>
    </row>
    <row r="7028" spans="2:12" s="801" customFormat="1">
      <c r="B7028" s="823"/>
      <c r="C7028" s="823"/>
      <c r="D7028" s="823"/>
      <c r="E7028" s="823"/>
      <c r="F7028" s="823"/>
      <c r="G7028" s="823"/>
      <c r="H7028" s="823"/>
      <c r="I7028" s="823"/>
      <c r="J7028" s="823"/>
      <c r="K7028" s="823"/>
      <c r="L7028" s="823"/>
    </row>
    <row r="7029" spans="2:12" s="801" customFormat="1">
      <c r="B7029" s="823"/>
      <c r="C7029" s="823"/>
      <c r="D7029" s="823"/>
      <c r="E7029" s="823"/>
      <c r="F7029" s="823"/>
      <c r="G7029" s="823"/>
      <c r="H7029" s="823"/>
      <c r="I7029" s="823"/>
      <c r="J7029" s="823"/>
      <c r="K7029" s="823"/>
      <c r="L7029" s="823"/>
    </row>
    <row r="7030" spans="2:12" s="801" customFormat="1">
      <c r="B7030" s="823"/>
      <c r="C7030" s="823"/>
      <c r="D7030" s="823"/>
      <c r="E7030" s="823"/>
      <c r="F7030" s="823"/>
      <c r="G7030" s="823"/>
      <c r="H7030" s="823"/>
      <c r="I7030" s="823"/>
      <c r="J7030" s="823"/>
      <c r="K7030" s="823"/>
      <c r="L7030" s="823"/>
    </row>
    <row r="7031" spans="2:12" s="801" customFormat="1">
      <c r="B7031" s="823"/>
      <c r="C7031" s="823"/>
      <c r="D7031" s="823"/>
      <c r="E7031" s="823"/>
      <c r="F7031" s="823"/>
      <c r="G7031" s="823"/>
      <c r="H7031" s="823"/>
      <c r="I7031" s="823"/>
      <c r="J7031" s="823"/>
      <c r="K7031" s="823"/>
      <c r="L7031" s="823"/>
    </row>
    <row r="7032" spans="2:12" s="801" customFormat="1">
      <c r="B7032" s="823"/>
      <c r="C7032" s="823"/>
      <c r="D7032" s="823"/>
      <c r="E7032" s="823"/>
      <c r="F7032" s="823"/>
      <c r="G7032" s="823"/>
      <c r="H7032" s="823"/>
      <c r="I7032" s="823"/>
      <c r="J7032" s="823"/>
      <c r="K7032" s="823"/>
      <c r="L7032" s="823"/>
    </row>
    <row r="7033" spans="2:12" s="801" customFormat="1">
      <c r="B7033" s="823"/>
      <c r="C7033" s="823"/>
      <c r="D7033" s="823"/>
      <c r="E7033" s="823"/>
      <c r="F7033" s="823"/>
      <c r="G7033" s="823"/>
      <c r="H7033" s="823"/>
      <c r="I7033" s="823"/>
      <c r="J7033" s="823"/>
      <c r="K7033" s="823"/>
      <c r="L7033" s="823"/>
    </row>
    <row r="7034" spans="2:12" s="801" customFormat="1">
      <c r="B7034" s="823"/>
      <c r="C7034" s="823"/>
      <c r="D7034" s="823"/>
      <c r="E7034" s="823"/>
      <c r="F7034" s="823"/>
      <c r="G7034" s="823"/>
      <c r="H7034" s="823"/>
      <c r="I7034" s="823"/>
      <c r="J7034" s="823"/>
      <c r="K7034" s="823"/>
      <c r="L7034" s="823"/>
    </row>
    <row r="7035" spans="2:12" s="801" customFormat="1">
      <c r="B7035" s="823"/>
      <c r="C7035" s="823"/>
      <c r="D7035" s="823"/>
      <c r="E7035" s="823"/>
      <c r="F7035" s="823"/>
      <c r="G7035" s="823"/>
      <c r="H7035" s="823"/>
      <c r="I7035" s="823"/>
      <c r="J7035" s="823"/>
      <c r="K7035" s="823"/>
      <c r="L7035" s="823"/>
    </row>
    <row r="7036" spans="2:12" s="801" customFormat="1">
      <c r="B7036" s="823"/>
      <c r="C7036" s="823"/>
      <c r="D7036" s="823"/>
      <c r="E7036" s="823"/>
      <c r="F7036" s="823"/>
      <c r="G7036" s="823"/>
      <c r="H7036" s="823"/>
      <c r="I7036" s="823"/>
      <c r="J7036" s="823"/>
      <c r="K7036" s="823"/>
      <c r="L7036" s="823"/>
    </row>
    <row r="7037" spans="2:12" s="801" customFormat="1">
      <c r="B7037" s="823"/>
      <c r="C7037" s="823"/>
      <c r="D7037" s="823"/>
      <c r="E7037" s="823"/>
      <c r="F7037" s="823"/>
      <c r="G7037" s="823"/>
      <c r="H7037" s="823"/>
      <c r="I7037" s="823"/>
      <c r="J7037" s="823"/>
      <c r="K7037" s="823"/>
      <c r="L7037" s="823"/>
    </row>
    <row r="7038" spans="2:12" s="801" customFormat="1">
      <c r="B7038" s="823"/>
      <c r="C7038" s="823"/>
      <c r="D7038" s="823"/>
      <c r="E7038" s="823"/>
      <c r="F7038" s="823"/>
      <c r="G7038" s="823"/>
      <c r="H7038" s="823"/>
      <c r="I7038" s="823"/>
      <c r="J7038" s="823"/>
      <c r="K7038" s="823"/>
      <c r="L7038" s="823"/>
    </row>
    <row r="7039" spans="2:12" s="801" customFormat="1">
      <c r="B7039" s="823"/>
      <c r="C7039" s="823"/>
      <c r="D7039" s="823"/>
      <c r="E7039" s="823"/>
      <c r="F7039" s="823"/>
      <c r="G7039" s="823"/>
      <c r="H7039" s="823"/>
      <c r="I7039" s="823"/>
      <c r="J7039" s="823"/>
      <c r="K7039" s="823"/>
      <c r="L7039" s="823"/>
    </row>
    <row r="7040" spans="2:12" s="801" customFormat="1">
      <c r="B7040" s="823"/>
      <c r="C7040" s="823"/>
      <c r="D7040" s="823"/>
      <c r="E7040" s="823"/>
      <c r="F7040" s="823"/>
      <c r="G7040" s="823"/>
      <c r="H7040" s="823"/>
      <c r="I7040" s="823"/>
      <c r="J7040" s="823"/>
      <c r="K7040" s="823"/>
      <c r="L7040" s="823"/>
    </row>
    <row r="7041" spans="2:12" s="801" customFormat="1">
      <c r="B7041" s="823"/>
      <c r="C7041" s="823"/>
      <c r="D7041" s="823"/>
      <c r="E7041" s="823"/>
      <c r="F7041" s="823"/>
      <c r="G7041" s="823"/>
      <c r="H7041" s="823"/>
      <c r="I7041" s="823"/>
      <c r="J7041" s="823"/>
      <c r="K7041" s="823"/>
      <c r="L7041" s="823"/>
    </row>
    <row r="7042" spans="2:12" s="801" customFormat="1">
      <c r="B7042" s="823"/>
      <c r="C7042" s="823"/>
      <c r="D7042" s="823"/>
      <c r="E7042" s="823"/>
      <c r="F7042" s="823"/>
      <c r="G7042" s="823"/>
      <c r="H7042" s="823"/>
      <c r="I7042" s="823"/>
      <c r="J7042" s="823"/>
      <c r="K7042" s="823"/>
      <c r="L7042" s="823"/>
    </row>
    <row r="7043" spans="2:12" s="801" customFormat="1">
      <c r="B7043" s="823"/>
      <c r="C7043" s="823"/>
      <c r="D7043" s="823"/>
      <c r="E7043" s="823"/>
      <c r="F7043" s="823"/>
      <c r="G7043" s="823"/>
      <c r="H7043" s="823"/>
      <c r="I7043" s="823"/>
      <c r="J7043" s="823"/>
      <c r="K7043" s="823"/>
      <c r="L7043" s="823"/>
    </row>
    <row r="7044" spans="2:12" s="801" customFormat="1">
      <c r="B7044" s="823"/>
      <c r="C7044" s="823"/>
      <c r="D7044" s="823"/>
      <c r="E7044" s="823"/>
      <c r="F7044" s="823"/>
      <c r="G7044" s="823"/>
      <c r="H7044" s="823"/>
      <c r="I7044" s="823"/>
      <c r="J7044" s="823"/>
      <c r="K7044" s="823"/>
      <c r="L7044" s="823"/>
    </row>
    <row r="7045" spans="2:12" s="801" customFormat="1">
      <c r="B7045" s="823"/>
      <c r="C7045" s="823"/>
      <c r="D7045" s="823"/>
      <c r="E7045" s="823"/>
      <c r="F7045" s="823"/>
      <c r="G7045" s="823"/>
      <c r="H7045" s="823"/>
      <c r="I7045" s="823"/>
      <c r="J7045" s="823"/>
      <c r="K7045" s="823"/>
      <c r="L7045" s="823"/>
    </row>
    <row r="7046" spans="2:12" s="801" customFormat="1">
      <c r="B7046" s="823"/>
      <c r="C7046" s="823"/>
      <c r="D7046" s="823"/>
      <c r="E7046" s="823"/>
      <c r="F7046" s="823"/>
      <c r="G7046" s="823"/>
      <c r="H7046" s="823"/>
      <c r="I7046" s="823"/>
      <c r="J7046" s="823"/>
      <c r="K7046" s="823"/>
      <c r="L7046" s="823"/>
    </row>
    <row r="7047" spans="2:12" s="801" customFormat="1">
      <c r="B7047" s="823"/>
      <c r="C7047" s="823"/>
      <c r="D7047" s="823"/>
      <c r="E7047" s="823"/>
      <c r="F7047" s="823"/>
      <c r="G7047" s="823"/>
      <c r="H7047" s="823"/>
      <c r="I7047" s="823"/>
      <c r="J7047" s="823"/>
      <c r="K7047" s="823"/>
      <c r="L7047" s="823"/>
    </row>
    <row r="7048" spans="2:12" s="801" customFormat="1">
      <c r="B7048" s="823"/>
      <c r="C7048" s="823"/>
      <c r="D7048" s="823"/>
      <c r="E7048" s="823"/>
      <c r="F7048" s="823"/>
      <c r="G7048" s="823"/>
      <c r="H7048" s="823"/>
      <c r="I7048" s="823"/>
      <c r="J7048" s="823"/>
      <c r="K7048" s="823"/>
      <c r="L7048" s="823"/>
    </row>
    <row r="7049" spans="2:12" s="801" customFormat="1">
      <c r="B7049" s="823"/>
      <c r="C7049" s="823"/>
      <c r="D7049" s="823"/>
      <c r="E7049" s="823"/>
      <c r="F7049" s="823"/>
      <c r="G7049" s="823"/>
      <c r="H7049" s="823"/>
      <c r="I7049" s="823"/>
      <c r="J7049" s="823"/>
      <c r="K7049" s="823"/>
      <c r="L7049" s="823"/>
    </row>
    <row r="7050" spans="2:12" s="801" customFormat="1">
      <c r="B7050" s="823"/>
      <c r="C7050" s="823"/>
      <c r="D7050" s="823"/>
      <c r="E7050" s="823"/>
      <c r="F7050" s="823"/>
      <c r="G7050" s="823"/>
      <c r="H7050" s="823"/>
      <c r="I7050" s="823"/>
      <c r="J7050" s="823"/>
      <c r="K7050" s="823"/>
      <c r="L7050" s="823"/>
    </row>
    <row r="7051" spans="2:12" s="801" customFormat="1">
      <c r="B7051" s="823"/>
      <c r="C7051" s="823"/>
      <c r="D7051" s="823"/>
      <c r="E7051" s="823"/>
      <c r="F7051" s="823"/>
      <c r="G7051" s="823"/>
      <c r="H7051" s="823"/>
      <c r="I7051" s="823"/>
      <c r="J7051" s="823"/>
      <c r="K7051" s="823"/>
      <c r="L7051" s="823"/>
    </row>
    <row r="7052" spans="2:12" s="801" customFormat="1">
      <c r="B7052" s="823"/>
      <c r="C7052" s="823"/>
      <c r="D7052" s="823"/>
      <c r="E7052" s="823"/>
      <c r="F7052" s="823"/>
      <c r="G7052" s="823"/>
      <c r="H7052" s="823"/>
      <c r="I7052" s="823"/>
      <c r="J7052" s="823"/>
      <c r="K7052" s="823"/>
      <c r="L7052" s="823"/>
    </row>
    <row r="7053" spans="2:12" s="801" customFormat="1">
      <c r="B7053" s="823"/>
      <c r="C7053" s="823"/>
      <c r="D7053" s="823"/>
      <c r="E7053" s="823"/>
      <c r="F7053" s="823"/>
      <c r="G7053" s="823"/>
      <c r="H7053" s="823"/>
      <c r="I7053" s="823"/>
      <c r="J7053" s="823"/>
      <c r="K7053" s="823"/>
      <c r="L7053" s="823"/>
    </row>
    <row r="7054" spans="2:12" s="801" customFormat="1">
      <c r="B7054" s="823"/>
      <c r="C7054" s="823"/>
      <c r="D7054" s="823"/>
      <c r="E7054" s="823"/>
      <c r="F7054" s="823"/>
      <c r="G7054" s="823"/>
      <c r="H7054" s="823"/>
      <c r="I7054" s="823"/>
      <c r="J7054" s="823"/>
      <c r="K7054" s="823"/>
      <c r="L7054" s="823"/>
    </row>
    <row r="7055" spans="2:12" s="801" customFormat="1">
      <c r="B7055" s="823"/>
      <c r="C7055" s="823"/>
      <c r="D7055" s="823"/>
      <c r="E7055" s="823"/>
      <c r="F7055" s="823"/>
      <c r="G7055" s="823"/>
      <c r="H7055" s="823"/>
      <c r="I7055" s="823"/>
      <c r="J7055" s="823"/>
      <c r="K7055" s="823"/>
      <c r="L7055" s="823"/>
    </row>
    <row r="7056" spans="2:12" s="801" customFormat="1">
      <c r="B7056" s="823"/>
      <c r="C7056" s="823"/>
      <c r="D7056" s="823"/>
      <c r="E7056" s="823"/>
      <c r="F7056" s="823"/>
      <c r="G7056" s="823"/>
      <c r="H7056" s="823"/>
      <c r="I7056" s="823"/>
      <c r="J7056" s="823"/>
      <c r="K7056" s="823"/>
      <c r="L7056" s="823"/>
    </row>
    <row r="7057" spans="2:12" s="801" customFormat="1">
      <c r="B7057" s="823"/>
      <c r="C7057" s="823"/>
      <c r="D7057" s="823"/>
      <c r="E7057" s="823"/>
      <c r="F7057" s="823"/>
      <c r="G7057" s="823"/>
      <c r="H7057" s="823"/>
      <c r="I7057" s="823"/>
      <c r="J7057" s="823"/>
      <c r="K7057" s="823"/>
      <c r="L7057" s="823"/>
    </row>
    <row r="7058" spans="2:12" s="801" customFormat="1">
      <c r="B7058" s="823"/>
      <c r="C7058" s="823"/>
      <c r="D7058" s="823"/>
      <c r="E7058" s="823"/>
      <c r="F7058" s="823"/>
      <c r="G7058" s="823"/>
      <c r="H7058" s="823"/>
      <c r="I7058" s="823"/>
      <c r="J7058" s="823"/>
      <c r="K7058" s="823"/>
      <c r="L7058" s="823"/>
    </row>
    <row r="7059" spans="2:12" s="801" customFormat="1">
      <c r="B7059" s="823"/>
      <c r="C7059" s="823"/>
      <c r="D7059" s="823"/>
      <c r="E7059" s="823"/>
      <c r="F7059" s="823"/>
      <c r="G7059" s="823"/>
      <c r="H7059" s="823"/>
      <c r="I7059" s="823"/>
      <c r="J7059" s="823"/>
      <c r="K7059" s="823"/>
      <c r="L7059" s="823"/>
    </row>
    <row r="7060" spans="2:12" s="801" customFormat="1">
      <c r="B7060" s="823"/>
      <c r="C7060" s="823"/>
      <c r="D7060" s="823"/>
      <c r="E7060" s="823"/>
      <c r="F7060" s="823"/>
      <c r="G7060" s="823"/>
      <c r="H7060" s="823"/>
      <c r="I7060" s="823"/>
      <c r="J7060" s="823"/>
      <c r="K7060" s="823"/>
      <c r="L7060" s="823"/>
    </row>
    <row r="7061" spans="2:12" s="801" customFormat="1">
      <c r="B7061" s="823"/>
      <c r="C7061" s="823"/>
      <c r="D7061" s="823"/>
      <c r="E7061" s="823"/>
      <c r="F7061" s="823"/>
      <c r="G7061" s="823"/>
      <c r="H7061" s="823"/>
      <c r="I7061" s="823"/>
      <c r="J7061" s="823"/>
      <c r="K7061" s="823"/>
      <c r="L7061" s="823"/>
    </row>
    <row r="7062" spans="2:12" s="801" customFormat="1">
      <c r="B7062" s="823"/>
      <c r="C7062" s="823"/>
      <c r="D7062" s="823"/>
      <c r="E7062" s="823"/>
      <c r="F7062" s="823"/>
      <c r="G7062" s="823"/>
      <c r="H7062" s="823"/>
      <c r="I7062" s="823"/>
      <c r="J7062" s="823"/>
      <c r="K7062" s="823"/>
      <c r="L7062" s="823"/>
    </row>
    <row r="7063" spans="2:12" s="801" customFormat="1">
      <c r="B7063" s="823"/>
      <c r="C7063" s="823"/>
      <c r="D7063" s="823"/>
      <c r="E7063" s="823"/>
      <c r="F7063" s="823"/>
      <c r="G7063" s="823"/>
      <c r="H7063" s="823"/>
      <c r="I7063" s="823"/>
      <c r="J7063" s="823"/>
      <c r="K7063" s="823"/>
      <c r="L7063" s="823"/>
    </row>
    <row r="7064" spans="2:12" s="801" customFormat="1">
      <c r="B7064" s="823"/>
      <c r="C7064" s="823"/>
      <c r="D7064" s="823"/>
      <c r="E7064" s="823"/>
      <c r="F7064" s="823"/>
      <c r="G7064" s="823"/>
      <c r="H7064" s="823"/>
      <c r="I7064" s="823"/>
      <c r="J7064" s="823"/>
      <c r="K7064" s="823"/>
      <c r="L7064" s="823"/>
    </row>
    <row r="7065" spans="2:12" s="801" customFormat="1">
      <c r="B7065" s="823"/>
      <c r="C7065" s="823"/>
      <c r="D7065" s="823"/>
      <c r="E7065" s="823"/>
      <c r="F7065" s="823"/>
      <c r="G7065" s="823"/>
      <c r="H7065" s="823"/>
      <c r="I7065" s="823"/>
      <c r="J7065" s="823"/>
      <c r="K7065" s="823"/>
      <c r="L7065" s="823"/>
    </row>
    <row r="7066" spans="2:12" s="801" customFormat="1">
      <c r="B7066" s="823"/>
      <c r="C7066" s="823"/>
      <c r="D7066" s="823"/>
      <c r="E7066" s="823"/>
      <c r="F7066" s="823"/>
      <c r="G7066" s="823"/>
      <c r="H7066" s="823"/>
      <c r="I7066" s="823"/>
      <c r="J7066" s="823"/>
      <c r="K7066" s="823"/>
      <c r="L7066" s="823"/>
    </row>
    <row r="7067" spans="2:12" s="801" customFormat="1">
      <c r="B7067" s="823"/>
      <c r="C7067" s="823"/>
      <c r="D7067" s="823"/>
      <c r="E7067" s="823"/>
      <c r="F7067" s="823"/>
      <c r="G7067" s="823"/>
      <c r="H7067" s="823"/>
      <c r="I7067" s="823"/>
      <c r="J7067" s="823"/>
      <c r="K7067" s="823"/>
      <c r="L7067" s="823"/>
    </row>
    <row r="7068" spans="2:12" s="801" customFormat="1">
      <c r="B7068" s="823"/>
      <c r="C7068" s="823"/>
      <c r="D7068" s="823"/>
      <c r="E7068" s="823"/>
      <c r="F7068" s="823"/>
      <c r="G7068" s="823"/>
      <c r="H7068" s="823"/>
      <c r="I7068" s="823"/>
      <c r="J7068" s="823"/>
      <c r="K7068" s="823"/>
      <c r="L7068" s="823"/>
    </row>
    <row r="7069" spans="2:12" s="801" customFormat="1">
      <c r="B7069" s="823"/>
      <c r="C7069" s="823"/>
      <c r="D7069" s="823"/>
      <c r="E7069" s="823"/>
      <c r="F7069" s="823"/>
      <c r="G7069" s="823"/>
      <c r="H7069" s="823"/>
      <c r="I7069" s="823"/>
      <c r="J7069" s="823"/>
      <c r="K7069" s="823"/>
      <c r="L7069" s="823"/>
    </row>
    <row r="7070" spans="2:12" s="801" customFormat="1">
      <c r="B7070" s="823"/>
      <c r="C7070" s="823"/>
      <c r="D7070" s="823"/>
      <c r="E7070" s="823"/>
      <c r="F7070" s="823"/>
      <c r="G7070" s="823"/>
      <c r="H7070" s="823"/>
      <c r="I7070" s="823"/>
      <c r="J7070" s="823"/>
      <c r="K7070" s="823"/>
      <c r="L7070" s="823"/>
    </row>
    <row r="7071" spans="2:12" s="801" customFormat="1">
      <c r="B7071" s="823"/>
      <c r="C7071" s="823"/>
      <c r="D7071" s="823"/>
      <c r="E7071" s="823"/>
      <c r="F7071" s="823"/>
      <c r="G7071" s="823"/>
      <c r="H7071" s="823"/>
      <c r="I7071" s="823"/>
      <c r="J7071" s="823"/>
      <c r="K7071" s="823"/>
      <c r="L7071" s="823"/>
    </row>
    <row r="7072" spans="2:12" s="801" customFormat="1">
      <c r="B7072" s="823"/>
      <c r="C7072" s="823"/>
      <c r="D7072" s="823"/>
      <c r="E7072" s="823"/>
      <c r="F7072" s="823"/>
      <c r="G7072" s="823"/>
      <c r="H7072" s="823"/>
      <c r="I7072" s="823"/>
      <c r="J7072" s="823"/>
      <c r="K7072" s="823"/>
      <c r="L7072" s="823"/>
    </row>
    <row r="7073" spans="2:12" s="801" customFormat="1">
      <c r="B7073" s="823"/>
      <c r="C7073" s="823"/>
      <c r="D7073" s="823"/>
      <c r="E7073" s="823"/>
      <c r="F7073" s="823"/>
      <c r="G7073" s="823"/>
      <c r="H7073" s="823"/>
      <c r="I7073" s="823"/>
      <c r="J7073" s="823"/>
      <c r="K7073" s="823"/>
      <c r="L7073" s="823"/>
    </row>
    <row r="7074" spans="2:12" s="801" customFormat="1">
      <c r="B7074" s="823"/>
      <c r="C7074" s="823"/>
      <c r="D7074" s="823"/>
      <c r="E7074" s="823"/>
      <c r="F7074" s="823"/>
      <c r="G7074" s="823"/>
      <c r="H7074" s="823"/>
      <c r="I7074" s="823"/>
      <c r="J7074" s="823"/>
      <c r="K7074" s="823"/>
      <c r="L7074" s="823"/>
    </row>
    <row r="7075" spans="2:12" s="801" customFormat="1">
      <c r="B7075" s="823"/>
      <c r="C7075" s="823"/>
      <c r="D7075" s="823"/>
      <c r="E7075" s="823"/>
      <c r="F7075" s="823"/>
      <c r="G7075" s="823"/>
      <c r="H7075" s="823"/>
      <c r="I7075" s="823"/>
      <c r="J7075" s="823"/>
      <c r="K7075" s="823"/>
      <c r="L7075" s="823"/>
    </row>
    <row r="7076" spans="2:12" s="801" customFormat="1">
      <c r="B7076" s="823"/>
      <c r="C7076" s="823"/>
      <c r="D7076" s="823"/>
      <c r="E7076" s="823"/>
      <c r="F7076" s="823"/>
      <c r="G7076" s="823"/>
      <c r="H7076" s="823"/>
      <c r="I7076" s="823"/>
      <c r="J7076" s="823"/>
      <c r="K7076" s="823"/>
      <c r="L7076" s="823"/>
    </row>
    <row r="7077" spans="2:12" s="801" customFormat="1">
      <c r="B7077" s="823"/>
      <c r="C7077" s="823"/>
      <c r="D7077" s="823"/>
      <c r="E7077" s="823"/>
      <c r="F7077" s="823"/>
      <c r="G7077" s="823"/>
      <c r="H7077" s="823"/>
      <c r="I7077" s="823"/>
      <c r="J7077" s="823"/>
      <c r="K7077" s="823"/>
      <c r="L7077" s="823"/>
    </row>
    <row r="7078" spans="2:12" s="801" customFormat="1">
      <c r="B7078" s="823"/>
      <c r="C7078" s="823"/>
      <c r="D7078" s="823"/>
      <c r="E7078" s="823"/>
      <c r="F7078" s="823"/>
      <c r="G7078" s="823"/>
      <c r="H7078" s="823"/>
      <c r="I7078" s="823"/>
      <c r="J7078" s="823"/>
      <c r="K7078" s="823"/>
      <c r="L7078" s="823"/>
    </row>
    <row r="7079" spans="2:12" s="801" customFormat="1">
      <c r="B7079" s="823"/>
      <c r="C7079" s="823"/>
      <c r="D7079" s="823"/>
      <c r="E7079" s="823"/>
      <c r="F7079" s="823"/>
      <c r="G7079" s="823"/>
      <c r="H7079" s="823"/>
      <c r="I7079" s="823"/>
      <c r="J7079" s="823"/>
      <c r="K7079" s="823"/>
      <c r="L7079" s="823"/>
    </row>
    <row r="7080" spans="2:12" s="801" customFormat="1">
      <c r="B7080" s="823"/>
      <c r="C7080" s="823"/>
      <c r="D7080" s="823"/>
      <c r="E7080" s="823"/>
      <c r="F7080" s="823"/>
      <c r="G7080" s="823"/>
      <c r="H7080" s="823"/>
      <c r="I7080" s="823"/>
      <c r="J7080" s="823"/>
      <c r="K7080" s="823"/>
      <c r="L7080" s="823"/>
    </row>
    <row r="7081" spans="2:12" s="801" customFormat="1">
      <c r="B7081" s="823"/>
      <c r="C7081" s="823"/>
      <c r="D7081" s="823"/>
      <c r="E7081" s="823"/>
      <c r="F7081" s="823"/>
      <c r="G7081" s="823"/>
      <c r="H7081" s="823"/>
      <c r="I7081" s="823"/>
      <c r="J7081" s="823"/>
      <c r="K7081" s="823"/>
      <c r="L7081" s="823"/>
    </row>
    <row r="7082" spans="2:12" s="801" customFormat="1">
      <c r="B7082" s="823"/>
      <c r="C7082" s="823"/>
      <c r="D7082" s="823"/>
      <c r="E7082" s="823"/>
      <c r="F7082" s="823"/>
      <c r="G7082" s="823"/>
      <c r="H7082" s="823"/>
      <c r="I7082" s="823"/>
      <c r="J7082" s="823"/>
      <c r="K7082" s="823"/>
      <c r="L7082" s="823"/>
    </row>
    <row r="7083" spans="2:12" s="801" customFormat="1">
      <c r="B7083" s="823"/>
      <c r="C7083" s="823"/>
      <c r="D7083" s="823"/>
      <c r="E7083" s="823"/>
      <c r="F7083" s="823"/>
      <c r="G7083" s="823"/>
      <c r="H7083" s="823"/>
      <c r="I7083" s="823"/>
      <c r="J7083" s="823"/>
      <c r="K7083" s="823"/>
      <c r="L7083" s="823"/>
    </row>
    <row r="7084" spans="2:12" s="801" customFormat="1">
      <c r="B7084" s="823"/>
      <c r="C7084" s="823"/>
      <c r="D7084" s="823"/>
      <c r="E7084" s="823"/>
      <c r="F7084" s="823"/>
      <c r="G7084" s="823"/>
      <c r="H7084" s="823"/>
      <c r="I7084" s="823"/>
      <c r="J7084" s="823"/>
      <c r="K7084" s="823"/>
      <c r="L7084" s="823"/>
    </row>
    <row r="7085" spans="2:12" s="801" customFormat="1">
      <c r="B7085" s="823"/>
      <c r="C7085" s="823"/>
      <c r="D7085" s="823"/>
      <c r="E7085" s="823"/>
      <c r="F7085" s="823"/>
      <c r="G7085" s="823"/>
      <c r="H7085" s="823"/>
      <c r="I7085" s="823"/>
      <c r="J7085" s="823"/>
      <c r="K7085" s="823"/>
      <c r="L7085" s="823"/>
    </row>
    <row r="7086" spans="2:12" s="801" customFormat="1">
      <c r="B7086" s="823"/>
      <c r="C7086" s="823"/>
      <c r="D7086" s="823"/>
      <c r="E7086" s="823"/>
      <c r="F7086" s="823"/>
      <c r="G7086" s="823"/>
      <c r="H7086" s="823"/>
      <c r="I7086" s="823"/>
      <c r="J7086" s="823"/>
      <c r="K7086" s="823"/>
      <c r="L7086" s="823"/>
    </row>
    <row r="7087" spans="2:12" s="801" customFormat="1">
      <c r="B7087" s="823"/>
      <c r="C7087" s="823"/>
      <c r="D7087" s="823"/>
      <c r="E7087" s="823"/>
      <c r="F7087" s="823"/>
      <c r="G7087" s="823"/>
      <c r="H7087" s="823"/>
      <c r="I7087" s="823"/>
      <c r="J7087" s="823"/>
      <c r="K7087" s="823"/>
      <c r="L7087" s="823"/>
    </row>
    <row r="7088" spans="2:12" s="801" customFormat="1">
      <c r="B7088" s="823"/>
      <c r="C7088" s="823"/>
      <c r="D7088" s="823"/>
      <c r="E7088" s="823"/>
      <c r="F7088" s="823"/>
      <c r="G7088" s="823"/>
      <c r="H7088" s="823"/>
      <c r="I7088" s="823"/>
      <c r="J7088" s="823"/>
      <c r="K7088" s="823"/>
      <c r="L7088" s="823"/>
    </row>
    <row r="7089" spans="2:12" s="801" customFormat="1">
      <c r="B7089" s="823"/>
      <c r="C7089" s="823"/>
      <c r="D7089" s="823"/>
      <c r="E7089" s="823"/>
      <c r="F7089" s="823"/>
      <c r="G7089" s="823"/>
      <c r="H7089" s="823"/>
      <c r="I7089" s="823"/>
      <c r="J7089" s="823"/>
      <c r="K7089" s="823"/>
      <c r="L7089" s="823"/>
    </row>
    <row r="7090" spans="2:12" s="801" customFormat="1">
      <c r="B7090" s="823"/>
      <c r="C7090" s="823"/>
      <c r="D7090" s="823"/>
      <c r="E7090" s="823"/>
      <c r="F7090" s="823"/>
      <c r="G7090" s="823"/>
      <c r="H7090" s="823"/>
      <c r="I7090" s="823"/>
      <c r="J7090" s="823"/>
      <c r="K7090" s="823"/>
      <c r="L7090" s="823"/>
    </row>
    <row r="7091" spans="2:12" s="801" customFormat="1">
      <c r="B7091" s="823"/>
      <c r="C7091" s="823"/>
      <c r="D7091" s="823"/>
      <c r="E7091" s="823"/>
      <c r="F7091" s="823"/>
      <c r="G7091" s="823"/>
      <c r="H7091" s="823"/>
      <c r="I7091" s="823"/>
      <c r="J7091" s="823"/>
      <c r="K7091" s="823"/>
      <c r="L7091" s="823"/>
    </row>
    <row r="7092" spans="2:12" s="801" customFormat="1">
      <c r="B7092" s="823"/>
      <c r="C7092" s="823"/>
      <c r="D7092" s="823"/>
      <c r="E7092" s="823"/>
      <c r="F7092" s="823"/>
      <c r="G7092" s="823"/>
      <c r="H7092" s="823"/>
      <c r="I7092" s="823"/>
      <c r="J7092" s="823"/>
      <c r="K7092" s="823"/>
      <c r="L7092" s="823"/>
    </row>
    <row r="7093" spans="2:12" s="801" customFormat="1">
      <c r="B7093" s="823"/>
      <c r="C7093" s="823"/>
      <c r="D7093" s="823"/>
      <c r="E7093" s="823"/>
      <c r="F7093" s="823"/>
      <c r="G7093" s="823"/>
      <c r="H7093" s="823"/>
      <c r="I7093" s="823"/>
      <c r="J7093" s="823"/>
      <c r="K7093" s="823"/>
      <c r="L7093" s="823"/>
    </row>
    <row r="7094" spans="2:12" s="801" customFormat="1">
      <c r="B7094" s="823"/>
      <c r="C7094" s="823"/>
      <c r="D7094" s="823"/>
      <c r="E7094" s="823"/>
      <c r="F7094" s="823"/>
      <c r="G7094" s="823"/>
      <c r="H7094" s="823"/>
      <c r="I7094" s="823"/>
      <c r="J7094" s="823"/>
      <c r="K7094" s="823"/>
      <c r="L7094" s="823"/>
    </row>
    <row r="7095" spans="2:12" s="801" customFormat="1">
      <c r="B7095" s="823"/>
      <c r="C7095" s="823"/>
      <c r="D7095" s="823"/>
      <c r="E7095" s="823"/>
      <c r="F7095" s="823"/>
      <c r="G7095" s="823"/>
      <c r="H7095" s="823"/>
      <c r="I7095" s="823"/>
      <c r="J7095" s="823"/>
      <c r="K7095" s="823"/>
      <c r="L7095" s="823"/>
    </row>
    <row r="7096" spans="2:12" s="801" customFormat="1">
      <c r="B7096" s="823"/>
      <c r="C7096" s="823"/>
      <c r="D7096" s="823"/>
      <c r="E7096" s="823"/>
      <c r="F7096" s="823"/>
      <c r="G7096" s="823"/>
      <c r="H7096" s="823"/>
      <c r="I7096" s="823"/>
      <c r="J7096" s="823"/>
      <c r="K7096" s="823"/>
      <c r="L7096" s="823"/>
    </row>
    <row r="7097" spans="2:12" s="801" customFormat="1">
      <c r="B7097" s="823"/>
      <c r="C7097" s="823"/>
      <c r="D7097" s="823"/>
      <c r="E7097" s="823"/>
      <c r="F7097" s="823"/>
      <c r="G7097" s="823"/>
      <c r="H7097" s="823"/>
      <c r="I7097" s="823"/>
      <c r="J7097" s="823"/>
      <c r="K7097" s="823"/>
      <c r="L7097" s="823"/>
    </row>
    <row r="7098" spans="2:12" s="801" customFormat="1">
      <c r="B7098" s="823"/>
      <c r="C7098" s="823"/>
      <c r="D7098" s="823"/>
      <c r="E7098" s="823"/>
      <c r="F7098" s="823"/>
      <c r="G7098" s="823"/>
      <c r="H7098" s="823"/>
      <c r="I7098" s="823"/>
      <c r="J7098" s="823"/>
      <c r="K7098" s="823"/>
      <c r="L7098" s="823"/>
    </row>
    <row r="7099" spans="2:12" s="801" customFormat="1">
      <c r="B7099" s="823"/>
      <c r="C7099" s="823"/>
      <c r="D7099" s="823"/>
      <c r="E7099" s="823"/>
      <c r="F7099" s="823"/>
      <c r="G7099" s="823"/>
      <c r="H7099" s="823"/>
      <c r="I7099" s="823"/>
      <c r="J7099" s="823"/>
      <c r="K7099" s="823"/>
      <c r="L7099" s="823"/>
    </row>
    <row r="7100" spans="2:12" s="801" customFormat="1">
      <c r="B7100" s="823"/>
      <c r="C7100" s="823"/>
      <c r="D7100" s="823"/>
      <c r="E7100" s="823"/>
      <c r="F7100" s="823"/>
      <c r="G7100" s="823"/>
      <c r="H7100" s="823"/>
      <c r="I7100" s="823"/>
      <c r="J7100" s="823"/>
      <c r="K7100" s="823"/>
      <c r="L7100" s="823"/>
    </row>
    <row r="7101" spans="2:12" s="801" customFormat="1">
      <c r="B7101" s="823"/>
      <c r="C7101" s="823"/>
      <c r="D7101" s="823"/>
      <c r="E7101" s="823"/>
      <c r="F7101" s="823"/>
      <c r="G7101" s="823"/>
      <c r="H7101" s="823"/>
      <c r="I7101" s="823"/>
      <c r="J7101" s="823"/>
      <c r="K7101" s="823"/>
      <c r="L7101" s="823"/>
    </row>
    <row r="7102" spans="2:12" s="801" customFormat="1">
      <c r="B7102" s="823"/>
      <c r="C7102" s="823"/>
      <c r="D7102" s="823"/>
      <c r="E7102" s="823"/>
      <c r="F7102" s="823"/>
      <c r="G7102" s="823"/>
      <c r="H7102" s="823"/>
      <c r="I7102" s="823"/>
      <c r="J7102" s="823"/>
      <c r="K7102" s="823"/>
      <c r="L7102" s="823"/>
    </row>
    <row r="7103" spans="2:12" s="801" customFormat="1">
      <c r="B7103" s="823"/>
      <c r="C7103" s="823"/>
      <c r="D7103" s="823"/>
      <c r="E7103" s="823"/>
      <c r="F7103" s="823"/>
      <c r="G7103" s="823"/>
      <c r="H7103" s="823"/>
      <c r="I7103" s="823"/>
      <c r="J7103" s="823"/>
      <c r="K7103" s="823"/>
      <c r="L7103" s="823"/>
    </row>
    <row r="7104" spans="2:12" s="801" customFormat="1">
      <c r="B7104" s="823"/>
      <c r="C7104" s="823"/>
      <c r="D7104" s="823"/>
      <c r="E7104" s="823"/>
      <c r="F7104" s="823"/>
      <c r="G7104" s="823"/>
      <c r="H7104" s="823"/>
      <c r="I7104" s="823"/>
      <c r="J7104" s="823"/>
      <c r="K7104" s="823"/>
      <c r="L7104" s="823"/>
    </row>
    <row r="7105" spans="2:12" s="801" customFormat="1">
      <c r="B7105" s="823"/>
      <c r="C7105" s="823"/>
      <c r="D7105" s="823"/>
      <c r="E7105" s="823"/>
      <c r="F7105" s="823"/>
      <c r="G7105" s="823"/>
      <c r="H7105" s="823"/>
      <c r="I7105" s="823"/>
      <c r="J7105" s="823"/>
      <c r="K7105" s="823"/>
      <c r="L7105" s="823"/>
    </row>
    <row r="7106" spans="2:12" s="801" customFormat="1">
      <c r="B7106" s="823"/>
      <c r="C7106" s="823"/>
      <c r="D7106" s="823"/>
      <c r="E7106" s="823"/>
      <c r="F7106" s="823"/>
      <c r="G7106" s="823"/>
      <c r="H7106" s="823"/>
      <c r="I7106" s="823"/>
      <c r="J7106" s="823"/>
      <c r="K7106" s="823"/>
      <c r="L7106" s="823"/>
    </row>
    <row r="7107" spans="2:12" s="801" customFormat="1">
      <c r="B7107" s="823"/>
      <c r="C7107" s="823"/>
      <c r="D7107" s="823"/>
      <c r="E7107" s="823"/>
      <c r="F7107" s="823"/>
      <c r="G7107" s="823"/>
      <c r="H7107" s="823"/>
      <c r="I7107" s="823"/>
      <c r="J7107" s="823"/>
      <c r="K7107" s="823"/>
      <c r="L7107" s="823"/>
    </row>
    <row r="7108" spans="2:12" s="801" customFormat="1">
      <c r="B7108" s="823"/>
      <c r="C7108" s="823"/>
      <c r="D7108" s="823"/>
      <c r="E7108" s="823"/>
      <c r="F7108" s="823"/>
      <c r="G7108" s="823"/>
      <c r="H7108" s="823"/>
      <c r="I7108" s="823"/>
      <c r="J7108" s="823"/>
      <c r="K7108" s="823"/>
      <c r="L7108" s="823"/>
    </row>
    <row r="7109" spans="2:12" s="801" customFormat="1">
      <c r="B7109" s="823"/>
      <c r="C7109" s="823"/>
      <c r="D7109" s="823"/>
      <c r="E7109" s="823"/>
      <c r="F7109" s="823"/>
      <c r="G7109" s="823"/>
      <c r="H7109" s="823"/>
      <c r="I7109" s="823"/>
      <c r="J7109" s="823"/>
      <c r="K7109" s="823"/>
      <c r="L7109" s="823"/>
    </row>
    <row r="7110" spans="2:12" s="801" customFormat="1">
      <c r="B7110" s="823"/>
      <c r="C7110" s="823"/>
      <c r="D7110" s="823"/>
      <c r="E7110" s="823"/>
      <c r="F7110" s="823"/>
      <c r="G7110" s="823"/>
      <c r="H7110" s="823"/>
      <c r="I7110" s="823"/>
      <c r="J7110" s="823"/>
      <c r="K7110" s="823"/>
      <c r="L7110" s="823"/>
    </row>
    <row r="7111" spans="2:12" s="801" customFormat="1">
      <c r="B7111" s="823"/>
      <c r="C7111" s="823"/>
      <c r="D7111" s="823"/>
      <c r="E7111" s="823"/>
      <c r="F7111" s="823"/>
      <c r="G7111" s="823"/>
      <c r="H7111" s="823"/>
      <c r="I7111" s="823"/>
      <c r="J7111" s="823"/>
      <c r="K7111" s="823"/>
      <c r="L7111" s="823"/>
    </row>
    <row r="7112" spans="2:12" s="801" customFormat="1">
      <c r="B7112" s="823"/>
      <c r="C7112" s="823"/>
      <c r="D7112" s="823"/>
      <c r="E7112" s="823"/>
      <c r="F7112" s="823"/>
      <c r="G7112" s="823"/>
      <c r="H7112" s="823"/>
      <c r="I7112" s="823"/>
      <c r="J7112" s="823"/>
      <c r="K7112" s="823"/>
      <c r="L7112" s="823"/>
    </row>
    <row r="7113" spans="2:12" s="801" customFormat="1">
      <c r="B7113" s="823"/>
      <c r="C7113" s="823"/>
      <c r="D7113" s="823"/>
      <c r="E7113" s="823"/>
      <c r="F7113" s="823"/>
      <c r="G7113" s="823"/>
      <c r="H7113" s="823"/>
      <c r="I7113" s="823"/>
      <c r="J7113" s="823"/>
      <c r="K7113" s="823"/>
      <c r="L7113" s="823"/>
    </row>
    <row r="7114" spans="2:12" s="801" customFormat="1">
      <c r="B7114" s="823"/>
      <c r="C7114" s="823"/>
      <c r="D7114" s="823"/>
      <c r="E7114" s="823"/>
      <c r="F7114" s="823"/>
      <c r="G7114" s="823"/>
      <c r="H7114" s="823"/>
      <c r="I7114" s="823"/>
      <c r="J7114" s="823"/>
      <c r="K7114" s="823"/>
      <c r="L7114" s="823"/>
    </row>
    <row r="7115" spans="2:12" s="801" customFormat="1">
      <c r="B7115" s="823"/>
      <c r="C7115" s="823"/>
      <c r="D7115" s="823"/>
      <c r="E7115" s="823"/>
      <c r="F7115" s="823"/>
      <c r="G7115" s="823"/>
      <c r="H7115" s="823"/>
      <c r="I7115" s="823"/>
      <c r="J7115" s="823"/>
      <c r="K7115" s="823"/>
      <c r="L7115" s="823"/>
    </row>
    <row r="7116" spans="2:12" s="801" customFormat="1">
      <c r="B7116" s="823"/>
      <c r="C7116" s="823"/>
      <c r="D7116" s="823"/>
      <c r="E7116" s="823"/>
      <c r="F7116" s="823"/>
      <c r="G7116" s="823"/>
      <c r="H7116" s="823"/>
      <c r="I7116" s="823"/>
      <c r="J7116" s="823"/>
      <c r="K7116" s="823"/>
      <c r="L7116" s="823"/>
    </row>
    <row r="7117" spans="2:12" s="801" customFormat="1">
      <c r="B7117" s="823"/>
      <c r="C7117" s="823"/>
      <c r="D7117" s="823"/>
      <c r="E7117" s="823"/>
      <c r="F7117" s="823"/>
      <c r="G7117" s="823"/>
      <c r="H7117" s="823"/>
      <c r="I7117" s="823"/>
      <c r="J7117" s="823"/>
      <c r="K7117" s="823"/>
      <c r="L7117" s="823"/>
    </row>
    <row r="7118" spans="2:12" s="801" customFormat="1">
      <c r="B7118" s="823"/>
      <c r="C7118" s="823"/>
      <c r="D7118" s="823"/>
      <c r="E7118" s="823"/>
      <c r="F7118" s="823"/>
      <c r="G7118" s="823"/>
      <c r="H7118" s="823"/>
      <c r="I7118" s="823"/>
      <c r="J7118" s="823"/>
      <c r="K7118" s="823"/>
      <c r="L7118" s="823"/>
    </row>
    <row r="7119" spans="2:12" s="801" customFormat="1">
      <c r="B7119" s="823"/>
      <c r="C7119" s="823"/>
      <c r="D7119" s="823"/>
      <c r="E7119" s="823"/>
      <c r="F7119" s="823"/>
      <c r="G7119" s="823"/>
      <c r="H7119" s="823"/>
      <c r="I7119" s="823"/>
      <c r="J7119" s="823"/>
      <c r="K7119" s="823"/>
      <c r="L7119" s="823"/>
    </row>
    <row r="7120" spans="2:12" s="801" customFormat="1">
      <c r="B7120" s="823"/>
      <c r="C7120" s="823"/>
      <c r="D7120" s="823"/>
      <c r="E7120" s="823"/>
      <c r="F7120" s="823"/>
      <c r="G7120" s="823"/>
      <c r="H7120" s="823"/>
      <c r="I7120" s="823"/>
      <c r="J7120" s="823"/>
      <c r="K7120" s="823"/>
      <c r="L7120" s="823"/>
    </row>
    <row r="7121" spans="2:12" s="801" customFormat="1">
      <c r="B7121" s="823"/>
      <c r="C7121" s="823"/>
      <c r="D7121" s="823"/>
      <c r="E7121" s="823"/>
      <c r="F7121" s="823"/>
      <c r="G7121" s="823"/>
      <c r="H7121" s="823"/>
      <c r="I7121" s="823"/>
      <c r="J7121" s="823"/>
      <c r="K7121" s="823"/>
      <c r="L7121" s="823"/>
    </row>
    <row r="7122" spans="2:12" s="801" customFormat="1">
      <c r="B7122" s="823"/>
      <c r="C7122" s="823"/>
      <c r="D7122" s="823"/>
      <c r="E7122" s="823"/>
      <c r="F7122" s="823"/>
      <c r="G7122" s="823"/>
      <c r="H7122" s="823"/>
      <c r="I7122" s="823"/>
      <c r="J7122" s="823"/>
      <c r="K7122" s="823"/>
      <c r="L7122" s="823"/>
    </row>
    <row r="7123" spans="2:12" s="801" customFormat="1">
      <c r="B7123" s="823"/>
      <c r="C7123" s="823"/>
      <c r="D7123" s="823"/>
      <c r="E7123" s="823"/>
      <c r="F7123" s="823"/>
      <c r="G7123" s="823"/>
      <c r="H7123" s="823"/>
      <c r="I7123" s="823"/>
      <c r="J7123" s="823"/>
      <c r="K7123" s="823"/>
      <c r="L7123" s="823"/>
    </row>
    <row r="7124" spans="2:12" s="801" customFormat="1">
      <c r="B7124" s="823"/>
      <c r="C7124" s="823"/>
      <c r="D7124" s="823"/>
      <c r="E7124" s="823"/>
      <c r="F7124" s="823"/>
      <c r="G7124" s="823"/>
      <c r="H7124" s="823"/>
      <c r="I7124" s="823"/>
      <c r="J7124" s="823"/>
      <c r="K7124" s="823"/>
      <c r="L7124" s="823"/>
    </row>
    <row r="7125" spans="2:12" s="801" customFormat="1">
      <c r="B7125" s="823"/>
      <c r="C7125" s="823"/>
      <c r="D7125" s="823"/>
      <c r="E7125" s="823"/>
      <c r="F7125" s="823"/>
      <c r="G7125" s="823"/>
      <c r="H7125" s="823"/>
      <c r="I7125" s="823"/>
      <c r="J7125" s="823"/>
      <c r="K7125" s="823"/>
      <c r="L7125" s="823"/>
    </row>
    <row r="7126" spans="2:12" s="801" customFormat="1">
      <c r="B7126" s="823"/>
      <c r="C7126" s="823"/>
      <c r="D7126" s="823"/>
      <c r="E7126" s="823"/>
      <c r="F7126" s="823"/>
      <c r="G7126" s="823"/>
      <c r="H7126" s="823"/>
      <c r="I7126" s="823"/>
      <c r="J7126" s="823"/>
      <c r="K7126" s="823"/>
      <c r="L7126" s="823"/>
    </row>
    <row r="7127" spans="2:12" s="801" customFormat="1">
      <c r="B7127" s="823"/>
      <c r="C7127" s="823"/>
      <c r="D7127" s="823"/>
      <c r="E7127" s="823"/>
      <c r="F7127" s="823"/>
      <c r="G7127" s="823"/>
      <c r="H7127" s="823"/>
      <c r="I7127" s="823"/>
      <c r="J7127" s="823"/>
      <c r="K7127" s="823"/>
      <c r="L7127" s="823"/>
    </row>
    <row r="7128" spans="2:12" s="801" customFormat="1">
      <c r="B7128" s="823"/>
      <c r="C7128" s="823"/>
      <c r="D7128" s="823"/>
      <c r="E7128" s="823"/>
      <c r="F7128" s="823"/>
      <c r="G7128" s="823"/>
      <c r="H7128" s="823"/>
      <c r="I7128" s="823"/>
      <c r="J7128" s="823"/>
      <c r="K7128" s="823"/>
      <c r="L7128" s="823"/>
    </row>
    <row r="7129" spans="2:12" s="801" customFormat="1">
      <c r="B7129" s="823"/>
      <c r="C7129" s="823"/>
      <c r="D7129" s="823"/>
      <c r="E7129" s="823"/>
      <c r="F7129" s="823"/>
      <c r="G7129" s="823"/>
      <c r="H7129" s="823"/>
      <c r="I7129" s="823"/>
      <c r="J7129" s="823"/>
      <c r="K7129" s="823"/>
      <c r="L7129" s="823"/>
    </row>
    <row r="7130" spans="2:12" s="801" customFormat="1">
      <c r="B7130" s="823"/>
      <c r="C7130" s="823"/>
      <c r="D7130" s="823"/>
      <c r="E7130" s="823"/>
      <c r="F7130" s="823"/>
      <c r="G7130" s="823"/>
      <c r="H7130" s="823"/>
      <c r="I7130" s="823"/>
      <c r="J7130" s="823"/>
      <c r="K7130" s="823"/>
      <c r="L7130" s="823"/>
    </row>
    <row r="7131" spans="2:12" s="801" customFormat="1">
      <c r="B7131" s="823"/>
      <c r="C7131" s="823"/>
      <c r="D7131" s="823"/>
      <c r="E7131" s="823"/>
      <c r="F7131" s="823"/>
      <c r="G7131" s="823"/>
      <c r="H7131" s="823"/>
      <c r="I7131" s="823"/>
      <c r="J7131" s="823"/>
      <c r="K7131" s="823"/>
      <c r="L7131" s="823"/>
    </row>
    <row r="7132" spans="2:12" s="801" customFormat="1">
      <c r="B7132" s="823"/>
      <c r="C7132" s="823"/>
      <c r="D7132" s="823"/>
      <c r="E7132" s="823"/>
      <c r="F7132" s="823"/>
      <c r="G7132" s="823"/>
      <c r="H7132" s="823"/>
      <c r="I7132" s="823"/>
      <c r="J7132" s="823"/>
      <c r="K7132" s="823"/>
      <c r="L7132" s="823"/>
    </row>
    <row r="7133" spans="2:12" s="801" customFormat="1">
      <c r="B7133" s="823"/>
      <c r="C7133" s="823"/>
      <c r="D7133" s="823"/>
      <c r="E7133" s="823"/>
      <c r="F7133" s="823"/>
      <c r="G7133" s="823"/>
      <c r="H7133" s="823"/>
      <c r="I7133" s="823"/>
      <c r="J7133" s="823"/>
      <c r="K7133" s="823"/>
      <c r="L7133" s="823"/>
    </row>
    <row r="7134" spans="2:12" s="801" customFormat="1">
      <c r="B7134" s="823"/>
      <c r="C7134" s="823"/>
      <c r="D7134" s="823"/>
      <c r="E7134" s="823"/>
      <c r="F7134" s="823"/>
      <c r="G7134" s="823"/>
      <c r="H7134" s="823"/>
      <c r="I7134" s="823"/>
      <c r="J7134" s="823"/>
      <c r="K7134" s="823"/>
      <c r="L7134" s="823"/>
    </row>
    <row r="7135" spans="2:12" s="801" customFormat="1">
      <c r="B7135" s="823"/>
      <c r="C7135" s="823"/>
      <c r="D7135" s="823"/>
      <c r="E7135" s="823"/>
      <c r="F7135" s="823"/>
      <c r="G7135" s="823"/>
      <c r="H7135" s="823"/>
      <c r="I7135" s="823"/>
      <c r="J7135" s="823"/>
      <c r="K7135" s="823"/>
      <c r="L7135" s="823"/>
    </row>
    <row r="7136" spans="2:12" s="801" customFormat="1">
      <c r="B7136" s="823"/>
      <c r="C7136" s="823"/>
      <c r="D7136" s="823"/>
      <c r="E7136" s="823"/>
      <c r="F7136" s="823"/>
      <c r="G7136" s="823"/>
      <c r="H7136" s="823"/>
      <c r="I7136" s="823"/>
      <c r="J7136" s="823"/>
      <c r="K7136" s="823"/>
      <c r="L7136" s="823"/>
    </row>
    <row r="7137" spans="2:12" s="801" customFormat="1">
      <c r="B7137" s="823"/>
      <c r="C7137" s="823"/>
      <c r="D7137" s="823"/>
      <c r="E7137" s="823"/>
      <c r="F7137" s="823"/>
      <c r="G7137" s="823"/>
      <c r="H7137" s="823"/>
      <c r="I7137" s="823"/>
      <c r="J7137" s="823"/>
      <c r="K7137" s="823"/>
      <c r="L7137" s="823"/>
    </row>
    <row r="7138" spans="2:12" s="801" customFormat="1">
      <c r="B7138" s="823"/>
      <c r="C7138" s="823"/>
      <c r="D7138" s="823"/>
      <c r="E7138" s="823"/>
      <c r="F7138" s="823"/>
      <c r="G7138" s="823"/>
      <c r="H7138" s="823"/>
      <c r="I7138" s="823"/>
      <c r="J7138" s="823"/>
      <c r="K7138" s="823"/>
      <c r="L7138" s="823"/>
    </row>
    <row r="7139" spans="2:12" s="801" customFormat="1">
      <c r="B7139" s="823"/>
      <c r="C7139" s="823"/>
      <c r="D7139" s="823"/>
      <c r="E7139" s="823"/>
      <c r="F7139" s="823"/>
      <c r="G7139" s="823"/>
      <c r="H7139" s="823"/>
      <c r="I7139" s="823"/>
      <c r="J7139" s="823"/>
      <c r="K7139" s="823"/>
      <c r="L7139" s="823"/>
    </row>
    <row r="7140" spans="2:12" s="801" customFormat="1">
      <c r="B7140" s="823"/>
      <c r="C7140" s="823"/>
      <c r="D7140" s="823"/>
      <c r="E7140" s="823"/>
      <c r="F7140" s="823"/>
      <c r="G7140" s="823"/>
      <c r="H7140" s="823"/>
      <c r="I7140" s="823"/>
      <c r="J7140" s="823"/>
      <c r="K7140" s="823"/>
      <c r="L7140" s="823"/>
    </row>
    <row r="7141" spans="2:12" s="801" customFormat="1">
      <c r="B7141" s="823"/>
      <c r="C7141" s="823"/>
      <c r="D7141" s="823"/>
      <c r="E7141" s="823"/>
      <c r="F7141" s="823"/>
      <c r="G7141" s="823"/>
      <c r="H7141" s="823"/>
      <c r="I7141" s="823"/>
      <c r="J7141" s="823"/>
      <c r="K7141" s="823"/>
      <c r="L7141" s="823"/>
    </row>
    <row r="7142" spans="2:12" s="801" customFormat="1">
      <c r="B7142" s="823"/>
      <c r="C7142" s="823"/>
      <c r="D7142" s="823"/>
      <c r="E7142" s="823"/>
      <c r="F7142" s="823"/>
      <c r="G7142" s="823"/>
      <c r="H7142" s="823"/>
      <c r="I7142" s="823"/>
      <c r="J7142" s="823"/>
      <c r="K7142" s="823"/>
      <c r="L7142" s="823"/>
    </row>
    <row r="7143" spans="2:12" s="801" customFormat="1">
      <c r="B7143" s="823"/>
      <c r="C7143" s="823"/>
      <c r="D7143" s="823"/>
      <c r="E7143" s="823"/>
      <c r="F7143" s="823"/>
      <c r="G7143" s="823"/>
      <c r="H7143" s="823"/>
      <c r="I7143" s="823"/>
      <c r="J7143" s="823"/>
      <c r="K7143" s="823"/>
      <c r="L7143" s="823"/>
    </row>
    <row r="7144" spans="2:12" s="801" customFormat="1">
      <c r="B7144" s="823"/>
      <c r="C7144" s="823"/>
      <c r="D7144" s="823"/>
      <c r="E7144" s="823"/>
      <c r="F7144" s="823"/>
      <c r="G7144" s="823"/>
      <c r="H7144" s="823"/>
      <c r="I7144" s="823"/>
      <c r="J7144" s="823"/>
      <c r="K7144" s="823"/>
      <c r="L7144" s="823"/>
    </row>
    <row r="7145" spans="2:12" s="801" customFormat="1">
      <c r="B7145" s="823"/>
      <c r="C7145" s="823"/>
      <c r="D7145" s="823"/>
      <c r="E7145" s="823"/>
      <c r="F7145" s="823"/>
      <c r="G7145" s="823"/>
      <c r="H7145" s="823"/>
      <c r="I7145" s="823"/>
      <c r="J7145" s="823"/>
      <c r="K7145" s="823"/>
      <c r="L7145" s="823"/>
    </row>
    <row r="7146" spans="2:12" s="801" customFormat="1">
      <c r="B7146" s="823"/>
      <c r="C7146" s="823"/>
      <c r="D7146" s="823"/>
      <c r="E7146" s="823"/>
      <c r="F7146" s="823"/>
      <c r="G7146" s="823"/>
      <c r="H7146" s="823"/>
      <c r="I7146" s="823"/>
      <c r="J7146" s="823"/>
      <c r="K7146" s="823"/>
      <c r="L7146" s="823"/>
    </row>
    <row r="7147" spans="2:12" s="801" customFormat="1">
      <c r="B7147" s="823"/>
      <c r="C7147" s="823"/>
      <c r="D7147" s="823"/>
      <c r="E7147" s="823"/>
      <c r="F7147" s="823"/>
      <c r="G7147" s="823"/>
      <c r="H7147" s="823"/>
      <c r="I7147" s="823"/>
      <c r="J7147" s="823"/>
      <c r="K7147" s="823"/>
      <c r="L7147" s="823"/>
    </row>
    <row r="7148" spans="2:12" s="801" customFormat="1">
      <c r="B7148" s="823"/>
      <c r="C7148" s="823"/>
      <c r="D7148" s="823"/>
      <c r="E7148" s="823"/>
      <c r="F7148" s="823"/>
      <c r="G7148" s="823"/>
      <c r="H7148" s="823"/>
      <c r="I7148" s="823"/>
      <c r="J7148" s="823"/>
      <c r="K7148" s="823"/>
      <c r="L7148" s="823"/>
    </row>
    <row r="7149" spans="2:12" s="801" customFormat="1">
      <c r="B7149" s="823"/>
      <c r="C7149" s="823"/>
      <c r="D7149" s="823"/>
      <c r="E7149" s="823"/>
      <c r="F7149" s="823"/>
      <c r="G7149" s="823"/>
      <c r="H7149" s="823"/>
      <c r="I7149" s="823"/>
      <c r="J7149" s="823"/>
      <c r="K7149" s="823"/>
      <c r="L7149" s="823"/>
    </row>
    <row r="7150" spans="2:12" s="801" customFormat="1">
      <c r="B7150" s="823"/>
      <c r="C7150" s="823"/>
      <c r="D7150" s="823"/>
      <c r="E7150" s="823"/>
      <c r="F7150" s="823"/>
      <c r="G7150" s="823"/>
      <c r="H7150" s="823"/>
      <c r="I7150" s="823"/>
      <c r="J7150" s="823"/>
      <c r="K7150" s="823"/>
      <c r="L7150" s="823"/>
    </row>
    <row r="7151" spans="2:12" s="801" customFormat="1">
      <c r="B7151" s="823"/>
      <c r="C7151" s="823"/>
      <c r="D7151" s="823"/>
      <c r="E7151" s="823"/>
      <c r="F7151" s="823"/>
      <c r="G7151" s="823"/>
      <c r="H7151" s="823"/>
      <c r="I7151" s="823"/>
      <c r="J7151" s="823"/>
      <c r="K7151" s="823"/>
      <c r="L7151" s="823"/>
    </row>
    <row r="7152" spans="2:12" s="801" customFormat="1">
      <c r="B7152" s="823"/>
      <c r="C7152" s="823"/>
      <c r="D7152" s="823"/>
      <c r="E7152" s="823"/>
      <c r="F7152" s="823"/>
      <c r="G7152" s="823"/>
      <c r="H7152" s="823"/>
      <c r="I7152" s="823"/>
      <c r="J7152" s="823"/>
      <c r="K7152" s="823"/>
      <c r="L7152" s="823"/>
    </row>
    <row r="7153" spans="2:12" s="801" customFormat="1">
      <c r="B7153" s="823"/>
      <c r="C7153" s="823"/>
      <c r="D7153" s="823"/>
      <c r="E7153" s="823"/>
      <c r="F7153" s="823"/>
      <c r="G7153" s="823"/>
      <c r="H7153" s="823"/>
      <c r="I7153" s="823"/>
      <c r="J7153" s="823"/>
      <c r="K7153" s="823"/>
      <c r="L7153" s="823"/>
    </row>
    <row r="7154" spans="2:12" s="801" customFormat="1">
      <c r="B7154" s="823"/>
      <c r="C7154" s="823"/>
      <c r="D7154" s="823"/>
      <c r="E7154" s="823"/>
      <c r="F7154" s="823"/>
      <c r="G7154" s="823"/>
      <c r="H7154" s="823"/>
      <c r="I7154" s="823"/>
      <c r="J7154" s="823"/>
      <c r="K7154" s="823"/>
      <c r="L7154" s="823"/>
    </row>
    <row r="7155" spans="2:12" s="801" customFormat="1">
      <c r="B7155" s="823"/>
      <c r="C7155" s="823"/>
      <c r="D7155" s="823"/>
      <c r="E7155" s="823"/>
      <c r="F7155" s="823"/>
      <c r="G7155" s="823"/>
      <c r="H7155" s="823"/>
      <c r="I7155" s="823"/>
      <c r="J7155" s="823"/>
      <c r="K7155" s="823"/>
      <c r="L7155" s="823"/>
    </row>
    <row r="7156" spans="2:12" s="801" customFormat="1">
      <c r="B7156" s="823"/>
      <c r="C7156" s="823"/>
      <c r="D7156" s="823"/>
      <c r="E7156" s="823"/>
      <c r="F7156" s="823"/>
      <c r="G7156" s="823"/>
      <c r="H7156" s="823"/>
      <c r="I7156" s="823"/>
      <c r="J7156" s="823"/>
      <c r="K7156" s="823"/>
      <c r="L7156" s="823"/>
    </row>
    <row r="7157" spans="2:12" s="801" customFormat="1">
      <c r="B7157" s="823"/>
      <c r="C7157" s="823"/>
      <c r="D7157" s="823"/>
      <c r="E7157" s="823"/>
      <c r="F7157" s="823"/>
      <c r="G7157" s="823"/>
      <c r="H7157" s="823"/>
      <c r="I7157" s="823"/>
      <c r="J7157" s="823"/>
      <c r="K7157" s="823"/>
      <c r="L7157" s="823"/>
    </row>
    <row r="7158" spans="2:12" s="801" customFormat="1">
      <c r="B7158" s="823"/>
      <c r="C7158" s="823"/>
      <c r="D7158" s="823"/>
      <c r="E7158" s="823"/>
      <c r="F7158" s="823"/>
      <c r="G7158" s="823"/>
      <c r="H7158" s="823"/>
      <c r="I7158" s="823"/>
      <c r="J7158" s="823"/>
      <c r="K7158" s="823"/>
      <c r="L7158" s="823"/>
    </row>
    <row r="7159" spans="2:12" s="801" customFormat="1">
      <c r="B7159" s="823"/>
      <c r="C7159" s="823"/>
      <c r="D7159" s="823"/>
      <c r="E7159" s="823"/>
      <c r="F7159" s="823"/>
      <c r="G7159" s="823"/>
      <c r="H7159" s="823"/>
      <c r="I7159" s="823"/>
      <c r="J7159" s="823"/>
      <c r="K7159" s="823"/>
      <c r="L7159" s="823"/>
    </row>
    <row r="7160" spans="2:12" s="801" customFormat="1">
      <c r="B7160" s="823"/>
      <c r="C7160" s="823"/>
      <c r="D7160" s="823"/>
      <c r="E7160" s="823"/>
      <c r="F7160" s="823"/>
      <c r="G7160" s="823"/>
      <c r="H7160" s="823"/>
      <c r="I7160" s="823"/>
      <c r="J7160" s="823"/>
      <c r="K7160" s="823"/>
      <c r="L7160" s="823"/>
    </row>
    <row r="7161" spans="2:12" s="801" customFormat="1">
      <c r="B7161" s="823"/>
      <c r="C7161" s="823"/>
      <c r="D7161" s="823"/>
      <c r="E7161" s="823"/>
      <c r="F7161" s="823"/>
      <c r="G7161" s="823"/>
      <c r="H7161" s="823"/>
      <c r="I7161" s="823"/>
      <c r="J7161" s="823"/>
      <c r="K7161" s="823"/>
      <c r="L7161" s="823"/>
    </row>
    <row r="7162" spans="2:12" s="801" customFormat="1">
      <c r="B7162" s="823"/>
      <c r="C7162" s="823"/>
      <c r="D7162" s="823"/>
      <c r="E7162" s="823"/>
      <c r="F7162" s="823"/>
      <c r="G7162" s="823"/>
      <c r="H7162" s="823"/>
      <c r="I7162" s="823"/>
      <c r="J7162" s="823"/>
      <c r="K7162" s="823"/>
      <c r="L7162" s="823"/>
    </row>
    <row r="7163" spans="2:12" s="801" customFormat="1">
      <c r="B7163" s="823"/>
      <c r="C7163" s="823"/>
      <c r="D7163" s="823"/>
      <c r="E7163" s="823"/>
      <c r="F7163" s="823"/>
      <c r="G7163" s="823"/>
      <c r="H7163" s="823"/>
      <c r="I7163" s="823"/>
      <c r="J7163" s="823"/>
      <c r="K7163" s="823"/>
      <c r="L7163" s="823"/>
    </row>
    <row r="7164" spans="2:12" s="801" customFormat="1">
      <c r="B7164" s="823"/>
      <c r="C7164" s="823"/>
      <c r="D7164" s="823"/>
      <c r="E7164" s="823"/>
      <c r="F7164" s="823"/>
      <c r="G7164" s="823"/>
      <c r="H7164" s="823"/>
      <c r="I7164" s="823"/>
      <c r="J7164" s="823"/>
      <c r="K7164" s="823"/>
      <c r="L7164" s="823"/>
    </row>
    <row r="7165" spans="2:12" s="801" customFormat="1">
      <c r="B7165" s="823"/>
      <c r="C7165" s="823"/>
      <c r="D7165" s="823"/>
      <c r="E7165" s="823"/>
      <c r="F7165" s="823"/>
      <c r="G7165" s="823"/>
      <c r="H7165" s="823"/>
      <c r="I7165" s="823"/>
      <c r="J7165" s="823"/>
      <c r="K7165" s="823"/>
      <c r="L7165" s="823"/>
    </row>
    <row r="7166" spans="2:12" s="801" customFormat="1">
      <c r="B7166" s="823"/>
      <c r="C7166" s="823"/>
      <c r="D7166" s="823"/>
      <c r="E7166" s="823"/>
      <c r="F7166" s="823"/>
      <c r="G7166" s="823"/>
      <c r="H7166" s="823"/>
      <c r="I7166" s="823"/>
      <c r="J7166" s="823"/>
      <c r="K7166" s="823"/>
      <c r="L7166" s="823"/>
    </row>
    <row r="7167" spans="2:12" s="801" customFormat="1">
      <c r="B7167" s="823"/>
      <c r="C7167" s="823"/>
      <c r="D7167" s="823"/>
      <c r="E7167" s="823"/>
      <c r="F7167" s="823"/>
      <c r="G7167" s="823"/>
      <c r="H7167" s="823"/>
      <c r="I7167" s="823"/>
      <c r="J7167" s="823"/>
      <c r="K7167" s="823"/>
      <c r="L7167" s="823"/>
    </row>
    <row r="7168" spans="2:12" s="801" customFormat="1">
      <c r="B7168" s="823"/>
      <c r="C7168" s="823"/>
      <c r="D7168" s="823"/>
      <c r="E7168" s="823"/>
      <c r="F7168" s="823"/>
      <c r="G7168" s="823"/>
      <c r="H7168" s="823"/>
      <c r="I7168" s="823"/>
      <c r="J7168" s="823"/>
      <c r="K7168" s="823"/>
      <c r="L7168" s="823"/>
    </row>
    <row r="7169" spans="2:12" s="801" customFormat="1">
      <c r="B7169" s="823"/>
      <c r="C7169" s="823"/>
      <c r="D7169" s="823"/>
      <c r="E7169" s="823"/>
      <c r="F7169" s="823"/>
      <c r="G7169" s="823"/>
      <c r="H7169" s="823"/>
      <c r="I7169" s="823"/>
      <c r="J7169" s="823"/>
      <c r="K7169" s="823"/>
      <c r="L7169" s="823"/>
    </row>
    <row r="7170" spans="2:12" s="801" customFormat="1">
      <c r="B7170" s="823"/>
      <c r="C7170" s="823"/>
      <c r="D7170" s="823"/>
      <c r="E7170" s="823"/>
      <c r="F7170" s="823"/>
      <c r="G7170" s="823"/>
      <c r="H7170" s="823"/>
      <c r="I7170" s="823"/>
      <c r="J7170" s="823"/>
      <c r="K7170" s="823"/>
      <c r="L7170" s="823"/>
    </row>
    <row r="7171" spans="2:12" s="801" customFormat="1">
      <c r="B7171" s="823"/>
      <c r="C7171" s="823"/>
      <c r="D7171" s="823"/>
      <c r="E7171" s="823"/>
      <c r="F7171" s="823"/>
      <c r="G7171" s="823"/>
      <c r="H7171" s="823"/>
      <c r="I7171" s="823"/>
      <c r="J7171" s="823"/>
      <c r="K7171" s="823"/>
      <c r="L7171" s="823"/>
    </row>
    <row r="7172" spans="2:12" s="801" customFormat="1">
      <c r="B7172" s="823"/>
      <c r="C7172" s="823"/>
      <c r="D7172" s="823"/>
      <c r="E7172" s="823"/>
      <c r="F7172" s="823"/>
      <c r="G7172" s="823"/>
      <c r="H7172" s="823"/>
      <c r="I7172" s="823"/>
      <c r="J7172" s="823"/>
      <c r="K7172" s="823"/>
      <c r="L7172" s="823"/>
    </row>
    <row r="7173" spans="2:12" s="801" customFormat="1">
      <c r="B7173" s="823"/>
      <c r="C7173" s="823"/>
      <c r="D7173" s="823"/>
      <c r="E7173" s="823"/>
      <c r="F7173" s="823"/>
      <c r="G7173" s="823"/>
      <c r="H7173" s="823"/>
      <c r="I7173" s="823"/>
      <c r="J7173" s="823"/>
      <c r="K7173" s="823"/>
      <c r="L7173" s="823"/>
    </row>
    <row r="7174" spans="2:12" s="801" customFormat="1">
      <c r="B7174" s="823"/>
      <c r="C7174" s="823"/>
      <c r="D7174" s="823"/>
      <c r="E7174" s="823"/>
      <c r="F7174" s="823"/>
      <c r="G7174" s="823"/>
      <c r="H7174" s="823"/>
      <c r="I7174" s="823"/>
      <c r="J7174" s="823"/>
      <c r="K7174" s="823"/>
      <c r="L7174" s="823"/>
    </row>
    <row r="7175" spans="2:12" s="801" customFormat="1">
      <c r="B7175" s="823"/>
      <c r="C7175" s="823"/>
      <c r="D7175" s="823"/>
      <c r="E7175" s="823"/>
      <c r="F7175" s="823"/>
      <c r="G7175" s="823"/>
      <c r="H7175" s="823"/>
      <c r="I7175" s="823"/>
      <c r="J7175" s="823"/>
      <c r="K7175" s="823"/>
      <c r="L7175" s="823"/>
    </row>
    <row r="7176" spans="2:12" s="801" customFormat="1">
      <c r="B7176" s="823"/>
      <c r="C7176" s="823"/>
      <c r="D7176" s="823"/>
      <c r="E7176" s="823"/>
      <c r="F7176" s="823"/>
      <c r="G7176" s="823"/>
      <c r="H7176" s="823"/>
      <c r="I7176" s="823"/>
      <c r="J7176" s="823"/>
      <c r="K7176" s="823"/>
      <c r="L7176" s="823"/>
    </row>
    <row r="7177" spans="2:12" s="801" customFormat="1">
      <c r="B7177" s="823"/>
      <c r="C7177" s="823"/>
      <c r="D7177" s="823"/>
      <c r="E7177" s="823"/>
      <c r="F7177" s="823"/>
      <c r="G7177" s="823"/>
      <c r="H7177" s="823"/>
      <c r="I7177" s="823"/>
      <c r="J7177" s="823"/>
      <c r="K7177" s="823"/>
      <c r="L7177" s="823"/>
    </row>
    <row r="7178" spans="2:12" s="801" customFormat="1">
      <c r="B7178" s="823"/>
      <c r="C7178" s="823"/>
      <c r="D7178" s="823"/>
      <c r="E7178" s="823"/>
      <c r="F7178" s="823"/>
      <c r="G7178" s="823"/>
      <c r="H7178" s="823"/>
      <c r="I7178" s="823"/>
      <c r="J7178" s="823"/>
      <c r="K7178" s="823"/>
      <c r="L7178" s="823"/>
    </row>
    <row r="7179" spans="2:12" s="801" customFormat="1">
      <c r="B7179" s="823"/>
      <c r="C7179" s="823"/>
      <c r="D7179" s="823"/>
      <c r="E7179" s="823"/>
      <c r="F7179" s="823"/>
      <c r="G7179" s="823"/>
      <c r="H7179" s="823"/>
      <c r="I7179" s="823"/>
      <c r="J7179" s="823"/>
      <c r="K7179" s="823"/>
      <c r="L7179" s="823"/>
    </row>
    <row r="7180" spans="2:12" s="801" customFormat="1">
      <c r="B7180" s="823"/>
      <c r="C7180" s="823"/>
      <c r="D7180" s="823"/>
      <c r="E7180" s="823"/>
      <c r="F7180" s="823"/>
      <c r="G7180" s="823"/>
      <c r="H7180" s="823"/>
      <c r="I7180" s="823"/>
      <c r="J7180" s="823"/>
      <c r="K7180" s="823"/>
      <c r="L7180" s="823"/>
    </row>
    <row r="7181" spans="2:12" s="801" customFormat="1">
      <c r="B7181" s="823"/>
      <c r="C7181" s="823"/>
      <c r="D7181" s="823"/>
      <c r="E7181" s="823"/>
      <c r="F7181" s="823"/>
      <c r="G7181" s="823"/>
      <c r="H7181" s="823"/>
      <c r="I7181" s="823"/>
      <c r="J7181" s="823"/>
      <c r="K7181" s="823"/>
      <c r="L7181" s="823"/>
    </row>
    <row r="7182" spans="2:12" s="801" customFormat="1">
      <c r="B7182" s="823"/>
      <c r="C7182" s="823"/>
      <c r="D7182" s="823"/>
      <c r="E7182" s="823"/>
      <c r="F7182" s="823"/>
      <c r="G7182" s="823"/>
      <c r="H7182" s="823"/>
      <c r="I7182" s="823"/>
      <c r="J7182" s="823"/>
      <c r="K7182" s="823"/>
      <c r="L7182" s="823"/>
    </row>
    <row r="7183" spans="2:12" s="801" customFormat="1">
      <c r="B7183" s="823"/>
      <c r="C7183" s="823"/>
      <c r="D7183" s="823"/>
      <c r="E7183" s="823"/>
      <c r="F7183" s="823"/>
      <c r="G7183" s="823"/>
      <c r="H7183" s="823"/>
      <c r="I7183" s="823"/>
      <c r="J7183" s="823"/>
      <c r="K7183" s="823"/>
      <c r="L7183" s="823"/>
    </row>
    <row r="7184" spans="2:12" s="801" customFormat="1">
      <c r="B7184" s="823"/>
      <c r="C7184" s="823"/>
      <c r="D7184" s="823"/>
      <c r="E7184" s="823"/>
      <c r="F7184" s="823"/>
      <c r="G7184" s="823"/>
      <c r="H7184" s="823"/>
      <c r="I7184" s="823"/>
      <c r="J7184" s="823"/>
      <c r="K7184" s="823"/>
      <c r="L7184" s="823"/>
    </row>
    <row r="7185" spans="2:12" s="801" customFormat="1">
      <c r="B7185" s="823"/>
      <c r="C7185" s="823"/>
      <c r="D7185" s="823"/>
      <c r="E7185" s="823"/>
      <c r="F7185" s="823"/>
      <c r="G7185" s="823"/>
      <c r="H7185" s="823"/>
      <c r="I7185" s="823"/>
      <c r="J7185" s="823"/>
      <c r="K7185" s="823"/>
      <c r="L7185" s="823"/>
    </row>
    <row r="7186" spans="2:12" s="801" customFormat="1">
      <c r="B7186" s="823"/>
      <c r="C7186" s="823"/>
      <c r="D7186" s="823"/>
      <c r="E7186" s="823"/>
      <c r="F7186" s="823"/>
      <c r="G7186" s="823"/>
      <c r="H7186" s="823"/>
      <c r="I7186" s="823"/>
      <c r="J7186" s="823"/>
      <c r="K7186" s="823"/>
      <c r="L7186" s="823"/>
    </row>
    <row r="7187" spans="2:12" s="801" customFormat="1">
      <c r="B7187" s="823"/>
      <c r="C7187" s="823"/>
      <c r="D7187" s="823"/>
      <c r="E7187" s="823"/>
      <c r="F7187" s="823"/>
      <c r="G7187" s="823"/>
      <c r="H7187" s="823"/>
      <c r="I7187" s="823"/>
      <c r="J7187" s="823"/>
      <c r="K7187" s="823"/>
      <c r="L7187" s="823"/>
    </row>
    <row r="7188" spans="2:12" s="801" customFormat="1">
      <c r="B7188" s="823"/>
      <c r="C7188" s="823"/>
      <c r="D7188" s="823"/>
      <c r="E7188" s="823"/>
      <c r="F7188" s="823"/>
      <c r="G7188" s="823"/>
      <c r="H7188" s="823"/>
      <c r="I7188" s="823"/>
      <c r="J7188" s="823"/>
      <c r="K7188" s="823"/>
      <c r="L7188" s="823"/>
    </row>
    <row r="7189" spans="2:12" s="801" customFormat="1">
      <c r="B7189" s="823"/>
      <c r="C7189" s="823"/>
      <c r="D7189" s="823"/>
      <c r="E7189" s="823"/>
      <c r="F7189" s="823"/>
      <c r="G7189" s="823"/>
      <c r="H7189" s="823"/>
      <c r="I7189" s="823"/>
      <c r="J7189" s="823"/>
      <c r="K7189" s="823"/>
      <c r="L7189" s="823"/>
    </row>
    <row r="7190" spans="2:12" s="801" customFormat="1">
      <c r="B7190" s="823"/>
      <c r="C7190" s="823"/>
      <c r="D7190" s="823"/>
      <c r="E7190" s="823"/>
      <c r="F7190" s="823"/>
      <c r="G7190" s="823"/>
      <c r="H7190" s="823"/>
      <c r="I7190" s="823"/>
      <c r="J7190" s="823"/>
      <c r="K7190" s="823"/>
      <c r="L7190" s="823"/>
    </row>
    <row r="7191" spans="2:12" s="801" customFormat="1">
      <c r="B7191" s="823"/>
      <c r="C7191" s="823"/>
      <c r="D7191" s="823"/>
      <c r="E7191" s="823"/>
      <c r="F7191" s="823"/>
      <c r="G7191" s="823"/>
      <c r="H7191" s="823"/>
      <c r="I7191" s="823"/>
      <c r="J7191" s="823"/>
      <c r="K7191" s="823"/>
      <c r="L7191" s="823"/>
    </row>
    <row r="7192" spans="2:12" s="801" customFormat="1">
      <c r="B7192" s="823"/>
      <c r="C7192" s="823"/>
      <c r="D7192" s="823"/>
      <c r="E7192" s="823"/>
      <c r="F7192" s="823"/>
      <c r="G7192" s="823"/>
      <c r="H7192" s="823"/>
      <c r="I7192" s="823"/>
      <c r="J7192" s="823"/>
      <c r="K7192" s="823"/>
      <c r="L7192" s="823"/>
    </row>
    <row r="7193" spans="2:12" s="801" customFormat="1">
      <c r="B7193" s="823"/>
      <c r="C7193" s="823"/>
      <c r="D7193" s="823"/>
      <c r="E7193" s="823"/>
      <c r="F7193" s="823"/>
      <c r="G7193" s="823"/>
      <c r="H7193" s="823"/>
      <c r="I7193" s="823"/>
      <c r="J7193" s="823"/>
      <c r="K7193" s="823"/>
      <c r="L7193" s="823"/>
    </row>
    <row r="7194" spans="2:12" s="801" customFormat="1">
      <c r="B7194" s="823"/>
      <c r="C7194" s="823"/>
      <c r="D7194" s="823"/>
      <c r="E7194" s="823"/>
      <c r="F7194" s="823"/>
      <c r="G7194" s="823"/>
      <c r="H7194" s="823"/>
      <c r="I7194" s="823"/>
      <c r="J7194" s="823"/>
      <c r="K7194" s="823"/>
      <c r="L7194" s="823"/>
    </row>
    <row r="7195" spans="2:12" s="801" customFormat="1">
      <c r="B7195" s="823"/>
      <c r="C7195" s="823"/>
      <c r="D7195" s="823"/>
      <c r="E7195" s="823"/>
      <c r="F7195" s="823"/>
      <c r="G7195" s="823"/>
      <c r="H7195" s="823"/>
      <c r="I7195" s="823"/>
      <c r="J7195" s="823"/>
      <c r="K7195" s="823"/>
      <c r="L7195" s="823"/>
    </row>
    <row r="7196" spans="2:12" s="801" customFormat="1">
      <c r="B7196" s="823"/>
      <c r="C7196" s="823"/>
      <c r="D7196" s="823"/>
      <c r="E7196" s="823"/>
      <c r="F7196" s="823"/>
      <c r="G7196" s="823"/>
      <c r="H7196" s="823"/>
      <c r="I7196" s="823"/>
      <c r="J7196" s="823"/>
      <c r="K7196" s="823"/>
      <c r="L7196" s="823"/>
    </row>
    <row r="7197" spans="2:12" s="801" customFormat="1">
      <c r="B7197" s="823"/>
      <c r="C7197" s="823"/>
      <c r="D7197" s="823"/>
      <c r="E7197" s="823"/>
      <c r="F7197" s="823"/>
      <c r="G7197" s="823"/>
      <c r="H7197" s="823"/>
      <c r="I7197" s="823"/>
      <c r="J7197" s="823"/>
      <c r="K7197" s="823"/>
      <c r="L7197" s="823"/>
    </row>
    <row r="7198" spans="2:12" s="801" customFormat="1">
      <c r="B7198" s="823"/>
      <c r="C7198" s="823"/>
      <c r="D7198" s="823"/>
      <c r="E7198" s="823"/>
      <c r="F7198" s="823"/>
      <c r="G7198" s="823"/>
      <c r="H7198" s="823"/>
      <c r="I7198" s="823"/>
      <c r="J7198" s="823"/>
      <c r="K7198" s="823"/>
      <c r="L7198" s="823"/>
    </row>
    <row r="7199" spans="2:12" s="801" customFormat="1">
      <c r="B7199" s="823"/>
      <c r="C7199" s="823"/>
      <c r="D7199" s="823"/>
      <c r="E7199" s="823"/>
      <c r="F7199" s="823"/>
      <c r="G7199" s="823"/>
      <c r="H7199" s="823"/>
      <c r="I7199" s="823"/>
      <c r="J7199" s="823"/>
      <c r="K7199" s="823"/>
      <c r="L7199" s="823"/>
    </row>
    <row r="7200" spans="2:12" s="801" customFormat="1">
      <c r="B7200" s="823"/>
      <c r="C7200" s="823"/>
      <c r="D7200" s="823"/>
      <c r="E7200" s="823"/>
      <c r="F7200" s="823"/>
      <c r="G7200" s="823"/>
      <c r="H7200" s="823"/>
      <c r="I7200" s="823"/>
      <c r="J7200" s="823"/>
      <c r="K7200" s="823"/>
      <c r="L7200" s="823"/>
    </row>
    <row r="7201" spans="2:12" s="801" customFormat="1">
      <c r="B7201" s="823"/>
      <c r="C7201" s="823"/>
      <c r="D7201" s="823"/>
      <c r="E7201" s="823"/>
      <c r="F7201" s="823"/>
      <c r="G7201" s="823"/>
      <c r="H7201" s="823"/>
      <c r="I7201" s="823"/>
      <c r="J7201" s="823"/>
      <c r="K7201" s="823"/>
      <c r="L7201" s="823"/>
    </row>
    <row r="7202" spans="2:12" s="801" customFormat="1">
      <c r="B7202" s="823"/>
      <c r="C7202" s="823"/>
      <c r="D7202" s="823"/>
      <c r="E7202" s="823"/>
      <c r="F7202" s="823"/>
      <c r="G7202" s="823"/>
      <c r="H7202" s="823"/>
      <c r="I7202" s="823"/>
      <c r="J7202" s="823"/>
      <c r="K7202" s="823"/>
      <c r="L7202" s="823"/>
    </row>
    <row r="7203" spans="2:12" s="801" customFormat="1">
      <c r="B7203" s="823"/>
      <c r="C7203" s="823"/>
      <c r="D7203" s="823"/>
      <c r="E7203" s="823"/>
      <c r="F7203" s="823"/>
      <c r="G7203" s="823"/>
      <c r="H7203" s="823"/>
      <c r="I7203" s="823"/>
      <c r="J7203" s="823"/>
      <c r="K7203" s="823"/>
      <c r="L7203" s="823"/>
    </row>
    <row r="7204" spans="2:12" s="801" customFormat="1">
      <c r="B7204" s="823"/>
      <c r="C7204" s="823"/>
      <c r="D7204" s="823"/>
      <c r="E7204" s="823"/>
      <c r="F7204" s="823"/>
      <c r="G7204" s="823"/>
      <c r="H7204" s="823"/>
      <c r="I7204" s="823"/>
      <c r="J7204" s="823"/>
      <c r="K7204" s="823"/>
      <c r="L7204" s="823"/>
    </row>
    <row r="7205" spans="2:12" s="801" customFormat="1">
      <c r="B7205" s="823"/>
      <c r="C7205" s="823"/>
      <c r="D7205" s="823"/>
      <c r="E7205" s="823"/>
      <c r="F7205" s="823"/>
      <c r="G7205" s="823"/>
      <c r="H7205" s="823"/>
      <c r="I7205" s="823"/>
      <c r="J7205" s="823"/>
      <c r="K7205" s="823"/>
      <c r="L7205" s="823"/>
    </row>
    <row r="7206" spans="2:12" s="801" customFormat="1">
      <c r="B7206" s="823"/>
      <c r="C7206" s="823"/>
      <c r="D7206" s="823"/>
      <c r="E7206" s="823"/>
      <c r="F7206" s="823"/>
      <c r="G7206" s="823"/>
      <c r="H7206" s="823"/>
      <c r="I7206" s="823"/>
      <c r="J7206" s="823"/>
      <c r="K7206" s="823"/>
      <c r="L7206" s="823"/>
    </row>
    <row r="7207" spans="2:12" s="801" customFormat="1">
      <c r="B7207" s="823"/>
      <c r="C7207" s="823"/>
      <c r="D7207" s="823"/>
      <c r="E7207" s="823"/>
      <c r="F7207" s="823"/>
      <c r="G7207" s="823"/>
      <c r="H7207" s="823"/>
      <c r="I7207" s="823"/>
      <c r="J7207" s="823"/>
      <c r="K7207" s="823"/>
      <c r="L7207" s="823"/>
    </row>
    <row r="7208" spans="2:12" s="801" customFormat="1">
      <c r="B7208" s="823"/>
      <c r="C7208" s="823"/>
      <c r="D7208" s="823"/>
      <c r="E7208" s="823"/>
      <c r="F7208" s="823"/>
      <c r="G7208" s="823"/>
      <c r="H7208" s="823"/>
      <c r="I7208" s="823"/>
      <c r="J7208" s="823"/>
      <c r="K7208" s="823"/>
      <c r="L7208" s="823"/>
    </row>
    <row r="7209" spans="2:12" s="801" customFormat="1">
      <c r="B7209" s="823"/>
      <c r="C7209" s="823"/>
      <c r="D7209" s="823"/>
      <c r="E7209" s="823"/>
      <c r="F7209" s="823"/>
      <c r="G7209" s="823"/>
      <c r="H7209" s="823"/>
      <c r="I7209" s="823"/>
      <c r="J7209" s="823"/>
      <c r="K7209" s="823"/>
      <c r="L7209" s="823"/>
    </row>
    <row r="7210" spans="2:12" s="801" customFormat="1">
      <c r="B7210" s="823"/>
      <c r="C7210" s="823"/>
      <c r="D7210" s="823"/>
      <c r="E7210" s="823"/>
      <c r="F7210" s="823"/>
      <c r="G7210" s="823"/>
      <c r="H7210" s="823"/>
      <c r="I7210" s="823"/>
      <c r="J7210" s="823"/>
      <c r="K7210" s="823"/>
      <c r="L7210" s="823"/>
    </row>
    <row r="7211" spans="2:12" s="801" customFormat="1">
      <c r="B7211" s="823"/>
      <c r="C7211" s="823"/>
      <c r="D7211" s="823"/>
      <c r="E7211" s="823"/>
      <c r="F7211" s="823"/>
      <c r="G7211" s="823"/>
      <c r="H7211" s="823"/>
      <c r="I7211" s="823"/>
      <c r="J7211" s="823"/>
      <c r="K7211" s="823"/>
      <c r="L7211" s="823"/>
    </row>
    <row r="7212" spans="2:12" s="801" customFormat="1">
      <c r="B7212" s="823"/>
      <c r="C7212" s="823"/>
      <c r="D7212" s="823"/>
      <c r="E7212" s="823"/>
      <c r="F7212" s="823"/>
      <c r="G7212" s="823"/>
      <c r="H7212" s="823"/>
      <c r="I7212" s="823"/>
      <c r="J7212" s="823"/>
      <c r="K7212" s="823"/>
      <c r="L7212" s="823"/>
    </row>
    <row r="7213" spans="2:12" s="801" customFormat="1">
      <c r="B7213" s="823"/>
      <c r="C7213" s="823"/>
      <c r="D7213" s="823"/>
      <c r="E7213" s="823"/>
      <c r="F7213" s="823"/>
      <c r="G7213" s="823"/>
      <c r="H7213" s="823"/>
      <c r="I7213" s="823"/>
      <c r="J7213" s="823"/>
      <c r="K7213" s="823"/>
      <c r="L7213" s="823"/>
    </row>
    <row r="7214" spans="2:12" s="801" customFormat="1">
      <c r="B7214" s="823"/>
      <c r="C7214" s="823"/>
      <c r="D7214" s="823"/>
      <c r="E7214" s="823"/>
      <c r="F7214" s="823"/>
      <c r="G7214" s="823"/>
      <c r="H7214" s="823"/>
      <c r="I7214" s="823"/>
      <c r="J7214" s="823"/>
      <c r="K7214" s="823"/>
      <c r="L7214" s="823"/>
    </row>
    <row r="7215" spans="2:12" s="801" customFormat="1">
      <c r="B7215" s="823"/>
      <c r="C7215" s="823"/>
      <c r="D7215" s="823"/>
      <c r="E7215" s="823"/>
      <c r="F7215" s="823"/>
      <c r="G7215" s="823"/>
      <c r="H7215" s="823"/>
      <c r="I7215" s="823"/>
      <c r="J7215" s="823"/>
      <c r="K7215" s="823"/>
      <c r="L7215" s="823"/>
    </row>
    <row r="7216" spans="2:12" s="801" customFormat="1">
      <c r="B7216" s="823"/>
      <c r="C7216" s="823"/>
      <c r="D7216" s="823"/>
      <c r="E7216" s="823"/>
      <c r="F7216" s="823"/>
      <c r="G7216" s="823"/>
      <c r="H7216" s="823"/>
      <c r="I7216" s="823"/>
      <c r="J7216" s="823"/>
      <c r="K7216" s="823"/>
      <c r="L7216" s="823"/>
    </row>
    <row r="7217" spans="2:12" s="801" customFormat="1">
      <c r="B7217" s="823"/>
      <c r="C7217" s="823"/>
      <c r="D7217" s="823"/>
      <c r="E7217" s="823"/>
      <c r="F7217" s="823"/>
      <c r="G7217" s="823"/>
      <c r="H7217" s="823"/>
      <c r="I7217" s="823"/>
      <c r="J7217" s="823"/>
      <c r="K7217" s="823"/>
      <c r="L7217" s="823"/>
    </row>
    <row r="7218" spans="2:12" s="801" customFormat="1">
      <c r="B7218" s="823"/>
      <c r="C7218" s="823"/>
      <c r="D7218" s="823"/>
      <c r="E7218" s="823"/>
      <c r="F7218" s="823"/>
      <c r="G7218" s="823"/>
      <c r="H7218" s="823"/>
      <c r="I7218" s="823"/>
      <c r="J7218" s="823"/>
      <c r="K7218" s="823"/>
      <c r="L7218" s="823"/>
    </row>
    <row r="7219" spans="2:12" s="801" customFormat="1">
      <c r="B7219" s="823"/>
      <c r="C7219" s="823"/>
      <c r="D7219" s="823"/>
      <c r="E7219" s="823"/>
      <c r="F7219" s="823"/>
      <c r="G7219" s="823"/>
      <c r="H7219" s="823"/>
      <c r="I7219" s="823"/>
      <c r="J7219" s="823"/>
      <c r="K7219" s="823"/>
      <c r="L7219" s="823"/>
    </row>
    <row r="7220" spans="2:12" s="801" customFormat="1">
      <c r="B7220" s="823"/>
      <c r="C7220" s="823"/>
      <c r="D7220" s="823"/>
      <c r="E7220" s="823"/>
      <c r="F7220" s="823"/>
      <c r="G7220" s="823"/>
      <c r="H7220" s="823"/>
      <c r="I7220" s="823"/>
      <c r="J7220" s="823"/>
      <c r="K7220" s="823"/>
      <c r="L7220" s="823"/>
    </row>
    <row r="7221" spans="2:12" s="801" customFormat="1">
      <c r="B7221" s="823"/>
      <c r="C7221" s="823"/>
      <c r="D7221" s="823"/>
      <c r="E7221" s="823"/>
      <c r="F7221" s="823"/>
      <c r="G7221" s="823"/>
      <c r="H7221" s="823"/>
      <c r="I7221" s="823"/>
      <c r="J7221" s="823"/>
      <c r="K7221" s="823"/>
      <c r="L7221" s="823"/>
    </row>
    <row r="7222" spans="2:12" s="801" customFormat="1">
      <c r="B7222" s="823"/>
      <c r="C7222" s="823"/>
      <c r="D7222" s="823"/>
      <c r="E7222" s="823"/>
      <c r="F7222" s="823"/>
      <c r="G7222" s="823"/>
      <c r="H7222" s="823"/>
      <c r="I7222" s="823"/>
      <c r="J7222" s="823"/>
      <c r="K7222" s="823"/>
      <c r="L7222" s="823"/>
    </row>
    <row r="7223" spans="2:12" s="801" customFormat="1">
      <c r="B7223" s="823"/>
      <c r="C7223" s="823"/>
      <c r="D7223" s="823"/>
      <c r="E7223" s="823"/>
      <c r="F7223" s="823"/>
      <c r="G7223" s="823"/>
      <c r="H7223" s="823"/>
      <c r="I7223" s="823"/>
      <c r="J7223" s="823"/>
      <c r="K7223" s="823"/>
      <c r="L7223" s="823"/>
    </row>
    <row r="7224" spans="2:12" s="801" customFormat="1">
      <c r="B7224" s="823"/>
      <c r="C7224" s="823"/>
      <c r="D7224" s="823"/>
      <c r="E7224" s="823"/>
      <c r="F7224" s="823"/>
      <c r="G7224" s="823"/>
      <c r="H7224" s="823"/>
      <c r="I7224" s="823"/>
      <c r="J7224" s="823"/>
      <c r="K7224" s="823"/>
      <c r="L7224" s="823"/>
    </row>
    <row r="7225" spans="2:12" s="801" customFormat="1">
      <c r="B7225" s="823"/>
      <c r="C7225" s="823"/>
      <c r="D7225" s="823"/>
      <c r="E7225" s="823"/>
      <c r="F7225" s="823"/>
      <c r="G7225" s="823"/>
      <c r="H7225" s="823"/>
      <c r="I7225" s="823"/>
      <c r="J7225" s="823"/>
      <c r="K7225" s="823"/>
      <c r="L7225" s="823"/>
    </row>
    <row r="7226" spans="2:12" s="801" customFormat="1">
      <c r="B7226" s="823"/>
      <c r="C7226" s="823"/>
      <c r="D7226" s="823"/>
      <c r="E7226" s="823"/>
      <c r="F7226" s="823"/>
      <c r="G7226" s="823"/>
      <c r="H7226" s="823"/>
      <c r="I7226" s="823"/>
      <c r="J7226" s="823"/>
      <c r="K7226" s="823"/>
      <c r="L7226" s="823"/>
    </row>
    <row r="7227" spans="2:12" s="801" customFormat="1">
      <c r="B7227" s="823"/>
      <c r="C7227" s="823"/>
      <c r="D7227" s="823"/>
      <c r="E7227" s="823"/>
      <c r="F7227" s="823"/>
      <c r="G7227" s="823"/>
      <c r="H7227" s="823"/>
      <c r="I7227" s="823"/>
      <c r="J7227" s="823"/>
      <c r="K7227" s="823"/>
      <c r="L7227" s="823"/>
    </row>
    <row r="7228" spans="2:12" s="801" customFormat="1">
      <c r="B7228" s="823"/>
      <c r="C7228" s="823"/>
      <c r="D7228" s="823"/>
      <c r="E7228" s="823"/>
      <c r="F7228" s="823"/>
      <c r="G7228" s="823"/>
      <c r="H7228" s="823"/>
      <c r="I7228" s="823"/>
      <c r="J7228" s="823"/>
      <c r="K7228" s="823"/>
      <c r="L7228" s="823"/>
    </row>
    <row r="7229" spans="2:12" s="801" customFormat="1">
      <c r="B7229" s="823"/>
      <c r="C7229" s="823"/>
      <c r="D7229" s="823"/>
      <c r="E7229" s="823"/>
      <c r="F7229" s="823"/>
      <c r="G7229" s="823"/>
      <c r="H7229" s="823"/>
      <c r="I7229" s="823"/>
      <c r="J7229" s="823"/>
      <c r="K7229" s="823"/>
      <c r="L7229" s="823"/>
    </row>
    <row r="7230" spans="2:12" s="801" customFormat="1">
      <c r="B7230" s="823"/>
      <c r="C7230" s="823"/>
      <c r="D7230" s="823"/>
      <c r="E7230" s="823"/>
      <c r="F7230" s="823"/>
      <c r="G7230" s="823"/>
      <c r="H7230" s="823"/>
      <c r="I7230" s="823"/>
      <c r="J7230" s="823"/>
      <c r="K7230" s="823"/>
      <c r="L7230" s="823"/>
    </row>
    <row r="7231" spans="2:12" s="801" customFormat="1">
      <c r="B7231" s="823"/>
      <c r="C7231" s="823"/>
      <c r="D7231" s="823"/>
      <c r="E7231" s="823"/>
      <c r="F7231" s="823"/>
      <c r="G7231" s="823"/>
      <c r="H7231" s="823"/>
      <c r="I7231" s="823"/>
      <c r="J7231" s="823"/>
      <c r="K7231" s="823"/>
      <c r="L7231" s="823"/>
    </row>
    <row r="7232" spans="2:12" s="801" customFormat="1">
      <c r="B7232" s="823"/>
      <c r="C7232" s="823"/>
      <c r="D7232" s="823"/>
      <c r="E7232" s="823"/>
      <c r="F7232" s="823"/>
      <c r="G7232" s="823"/>
      <c r="H7232" s="823"/>
      <c r="I7232" s="823"/>
      <c r="J7232" s="823"/>
      <c r="K7232" s="823"/>
      <c r="L7232" s="823"/>
    </row>
    <row r="7233" spans="2:12" s="801" customFormat="1">
      <c r="B7233" s="823"/>
      <c r="C7233" s="823"/>
      <c r="D7233" s="823"/>
      <c r="E7233" s="823"/>
      <c r="F7233" s="823"/>
      <c r="G7233" s="823"/>
      <c r="H7233" s="823"/>
      <c r="I7233" s="823"/>
      <c r="J7233" s="823"/>
      <c r="K7233" s="823"/>
      <c r="L7233" s="823"/>
    </row>
    <row r="7234" spans="2:12" s="801" customFormat="1">
      <c r="B7234" s="823"/>
      <c r="C7234" s="823"/>
      <c r="D7234" s="823"/>
      <c r="E7234" s="823"/>
      <c r="F7234" s="823"/>
      <c r="G7234" s="823"/>
      <c r="H7234" s="823"/>
      <c r="I7234" s="823"/>
      <c r="J7234" s="823"/>
      <c r="K7234" s="823"/>
      <c r="L7234" s="823"/>
    </row>
    <row r="7235" spans="2:12" s="801" customFormat="1">
      <c r="B7235" s="823"/>
      <c r="C7235" s="823"/>
      <c r="D7235" s="823"/>
      <c r="E7235" s="823"/>
      <c r="F7235" s="823"/>
      <c r="G7235" s="823"/>
      <c r="H7235" s="823"/>
      <c r="I7235" s="823"/>
      <c r="J7235" s="823"/>
      <c r="K7235" s="823"/>
      <c r="L7235" s="823"/>
    </row>
    <row r="7236" spans="2:12" s="801" customFormat="1">
      <c r="B7236" s="823"/>
      <c r="C7236" s="823"/>
      <c r="D7236" s="823"/>
      <c r="E7236" s="823"/>
      <c r="F7236" s="823"/>
      <c r="G7236" s="823"/>
      <c r="H7236" s="823"/>
      <c r="I7236" s="823"/>
      <c r="J7236" s="823"/>
      <c r="K7236" s="823"/>
      <c r="L7236" s="823"/>
    </row>
    <row r="7237" spans="2:12" s="801" customFormat="1">
      <c r="B7237" s="823"/>
      <c r="C7237" s="823"/>
      <c r="D7237" s="823"/>
      <c r="E7237" s="823"/>
      <c r="F7237" s="823"/>
      <c r="G7237" s="823"/>
      <c r="H7237" s="823"/>
      <c r="I7237" s="823"/>
      <c r="J7237" s="823"/>
      <c r="K7237" s="823"/>
      <c r="L7237" s="823"/>
    </row>
    <row r="7238" spans="2:12" s="801" customFormat="1">
      <c r="B7238" s="823"/>
      <c r="C7238" s="823"/>
      <c r="D7238" s="823"/>
      <c r="E7238" s="823"/>
      <c r="F7238" s="823"/>
      <c r="G7238" s="823"/>
      <c r="H7238" s="823"/>
      <c r="I7238" s="823"/>
      <c r="J7238" s="823"/>
      <c r="K7238" s="823"/>
      <c r="L7238" s="823"/>
    </row>
    <row r="7239" spans="2:12" s="801" customFormat="1">
      <c r="B7239" s="823"/>
      <c r="C7239" s="823"/>
      <c r="D7239" s="823"/>
      <c r="E7239" s="823"/>
      <c r="F7239" s="823"/>
      <c r="G7239" s="823"/>
      <c r="H7239" s="823"/>
      <c r="I7239" s="823"/>
      <c r="J7239" s="823"/>
      <c r="K7239" s="823"/>
      <c r="L7239" s="823"/>
    </row>
    <row r="7240" spans="2:12" s="801" customFormat="1">
      <c r="B7240" s="823"/>
      <c r="C7240" s="823"/>
      <c r="D7240" s="823"/>
      <c r="E7240" s="823"/>
      <c r="F7240" s="823"/>
      <c r="G7240" s="823"/>
      <c r="H7240" s="823"/>
      <c r="I7240" s="823"/>
      <c r="J7240" s="823"/>
      <c r="K7240" s="823"/>
      <c r="L7240" s="823"/>
    </row>
    <row r="7241" spans="2:12" s="801" customFormat="1">
      <c r="B7241" s="823"/>
      <c r="C7241" s="823"/>
      <c r="D7241" s="823"/>
      <c r="E7241" s="823"/>
      <c r="F7241" s="823"/>
      <c r="G7241" s="823"/>
      <c r="H7241" s="823"/>
      <c r="I7241" s="823"/>
      <c r="J7241" s="823"/>
      <c r="K7241" s="823"/>
      <c r="L7241" s="823"/>
    </row>
    <row r="7242" spans="2:12" s="801" customFormat="1">
      <c r="B7242" s="823"/>
      <c r="C7242" s="823"/>
      <c r="D7242" s="823"/>
      <c r="E7242" s="823"/>
      <c r="F7242" s="823"/>
      <c r="G7242" s="823"/>
      <c r="H7242" s="823"/>
      <c r="I7242" s="823"/>
      <c r="J7242" s="823"/>
      <c r="K7242" s="823"/>
      <c r="L7242" s="823"/>
    </row>
    <row r="7243" spans="2:12" s="801" customFormat="1">
      <c r="B7243" s="823"/>
      <c r="C7243" s="823"/>
      <c r="D7243" s="823"/>
      <c r="E7243" s="823"/>
      <c r="F7243" s="823"/>
      <c r="G7243" s="823"/>
      <c r="H7243" s="823"/>
      <c r="I7243" s="823"/>
      <c r="J7243" s="823"/>
      <c r="K7243" s="823"/>
      <c r="L7243" s="823"/>
    </row>
    <row r="7244" spans="2:12" s="801" customFormat="1">
      <c r="B7244" s="823"/>
      <c r="C7244" s="823"/>
      <c r="D7244" s="823"/>
      <c r="E7244" s="823"/>
      <c r="F7244" s="823"/>
      <c r="G7244" s="823"/>
      <c r="H7244" s="823"/>
      <c r="I7244" s="823"/>
      <c r="J7244" s="823"/>
      <c r="K7244" s="823"/>
      <c r="L7244" s="823"/>
    </row>
    <row r="7245" spans="2:12" s="801" customFormat="1">
      <c r="B7245" s="823"/>
      <c r="C7245" s="823"/>
      <c r="D7245" s="823"/>
      <c r="E7245" s="823"/>
      <c r="F7245" s="823"/>
      <c r="G7245" s="823"/>
      <c r="H7245" s="823"/>
      <c r="I7245" s="823"/>
      <c r="J7245" s="823"/>
      <c r="K7245" s="823"/>
      <c r="L7245" s="823"/>
    </row>
    <row r="7246" spans="2:12" s="801" customFormat="1">
      <c r="B7246" s="823"/>
      <c r="C7246" s="823"/>
      <c r="D7246" s="823"/>
      <c r="E7246" s="823"/>
      <c r="F7246" s="823"/>
      <c r="G7246" s="823"/>
      <c r="H7246" s="823"/>
      <c r="I7246" s="823"/>
      <c r="J7246" s="823"/>
      <c r="K7246" s="823"/>
      <c r="L7246" s="823"/>
    </row>
    <row r="7247" spans="2:12" s="801" customFormat="1">
      <c r="B7247" s="823"/>
      <c r="C7247" s="823"/>
      <c r="D7247" s="823"/>
      <c r="E7247" s="823"/>
      <c r="F7247" s="823"/>
      <c r="G7247" s="823"/>
      <c r="H7247" s="823"/>
      <c r="I7247" s="823"/>
      <c r="J7247" s="823"/>
      <c r="K7247" s="823"/>
      <c r="L7247" s="823"/>
    </row>
    <row r="7248" spans="2:12" s="801" customFormat="1">
      <c r="B7248" s="823"/>
      <c r="C7248" s="823"/>
      <c r="D7248" s="823"/>
      <c r="E7248" s="823"/>
      <c r="F7248" s="823"/>
      <c r="G7248" s="823"/>
      <c r="H7248" s="823"/>
      <c r="I7248" s="823"/>
      <c r="J7248" s="823"/>
      <c r="K7248" s="823"/>
      <c r="L7248" s="823"/>
    </row>
    <row r="7249" spans="2:12" s="801" customFormat="1">
      <c r="B7249" s="823"/>
      <c r="C7249" s="823"/>
      <c r="D7249" s="823"/>
      <c r="E7249" s="823"/>
      <c r="F7249" s="823"/>
      <c r="G7249" s="823"/>
      <c r="H7249" s="823"/>
      <c r="I7249" s="823"/>
      <c r="J7249" s="823"/>
      <c r="K7249" s="823"/>
      <c r="L7249" s="823"/>
    </row>
    <row r="7250" spans="2:12" s="801" customFormat="1">
      <c r="B7250" s="823"/>
      <c r="C7250" s="823"/>
      <c r="D7250" s="823"/>
      <c r="E7250" s="823"/>
      <c r="F7250" s="823"/>
      <c r="G7250" s="823"/>
      <c r="H7250" s="823"/>
      <c r="I7250" s="823"/>
      <c r="J7250" s="823"/>
      <c r="K7250" s="823"/>
      <c r="L7250" s="823"/>
    </row>
    <row r="7251" spans="2:12" s="801" customFormat="1">
      <c r="B7251" s="823"/>
      <c r="C7251" s="823"/>
      <c r="D7251" s="823"/>
      <c r="E7251" s="823"/>
      <c r="F7251" s="823"/>
      <c r="G7251" s="823"/>
      <c r="H7251" s="823"/>
      <c r="I7251" s="823"/>
      <c r="J7251" s="823"/>
      <c r="K7251" s="823"/>
      <c r="L7251" s="823"/>
    </row>
    <row r="7252" spans="2:12" s="801" customFormat="1">
      <c r="B7252" s="823"/>
      <c r="C7252" s="823"/>
      <c r="D7252" s="823"/>
      <c r="E7252" s="823"/>
      <c r="F7252" s="823"/>
      <c r="G7252" s="823"/>
      <c r="H7252" s="823"/>
      <c r="I7252" s="823"/>
      <c r="J7252" s="823"/>
      <c r="K7252" s="823"/>
      <c r="L7252" s="823"/>
    </row>
    <row r="7253" spans="2:12" s="801" customFormat="1">
      <c r="B7253" s="823"/>
      <c r="C7253" s="823"/>
      <c r="D7253" s="823"/>
      <c r="E7253" s="823"/>
      <c r="F7253" s="823"/>
      <c r="G7253" s="823"/>
      <c r="H7253" s="823"/>
      <c r="I7253" s="823"/>
      <c r="J7253" s="823"/>
      <c r="K7253" s="823"/>
      <c r="L7253" s="823"/>
    </row>
    <row r="7254" spans="2:12" s="801" customFormat="1">
      <c r="B7254" s="823"/>
      <c r="C7254" s="823"/>
      <c r="D7254" s="823"/>
      <c r="E7254" s="823"/>
      <c r="F7254" s="823"/>
      <c r="G7254" s="823"/>
      <c r="H7254" s="823"/>
      <c r="I7254" s="823"/>
      <c r="J7254" s="823"/>
      <c r="K7254" s="823"/>
      <c r="L7254" s="823"/>
    </row>
    <row r="7255" spans="2:12" s="801" customFormat="1">
      <c r="B7255" s="823"/>
      <c r="C7255" s="823"/>
      <c r="D7255" s="823"/>
      <c r="E7255" s="823"/>
      <c r="F7255" s="823"/>
      <c r="G7255" s="823"/>
      <c r="H7255" s="823"/>
      <c r="I7255" s="823"/>
      <c r="J7255" s="823"/>
      <c r="K7255" s="823"/>
      <c r="L7255" s="823"/>
    </row>
    <row r="7256" spans="2:12" s="801" customFormat="1">
      <c r="B7256" s="823"/>
      <c r="C7256" s="823"/>
      <c r="D7256" s="823"/>
      <c r="E7256" s="823"/>
      <c r="F7256" s="823"/>
      <c r="G7256" s="823"/>
      <c r="H7256" s="823"/>
      <c r="I7256" s="823"/>
      <c r="J7256" s="823"/>
      <c r="K7256" s="823"/>
      <c r="L7256" s="823"/>
    </row>
    <row r="7257" spans="2:12" s="801" customFormat="1">
      <c r="B7257" s="823"/>
      <c r="C7257" s="823"/>
      <c r="D7257" s="823"/>
      <c r="E7257" s="823"/>
      <c r="F7257" s="823"/>
      <c r="G7257" s="823"/>
      <c r="H7257" s="823"/>
      <c r="I7257" s="823"/>
      <c r="J7257" s="823"/>
      <c r="K7257" s="823"/>
      <c r="L7257" s="823"/>
    </row>
    <row r="7258" spans="2:12" s="801" customFormat="1">
      <c r="B7258" s="823"/>
      <c r="C7258" s="823"/>
      <c r="D7258" s="823"/>
      <c r="E7258" s="823"/>
      <c r="F7258" s="823"/>
      <c r="G7258" s="823"/>
      <c r="H7258" s="823"/>
      <c r="I7258" s="823"/>
      <c r="J7258" s="823"/>
      <c r="K7258" s="823"/>
      <c r="L7258" s="823"/>
    </row>
    <row r="7259" spans="2:12" s="801" customFormat="1">
      <c r="B7259" s="823"/>
      <c r="C7259" s="823"/>
      <c r="D7259" s="823"/>
      <c r="E7259" s="823"/>
      <c r="F7259" s="823"/>
      <c r="G7259" s="823"/>
      <c r="H7259" s="823"/>
      <c r="I7259" s="823"/>
      <c r="J7259" s="823"/>
      <c r="K7259" s="823"/>
      <c r="L7259" s="823"/>
    </row>
    <row r="7260" spans="2:12" s="801" customFormat="1">
      <c r="B7260" s="823"/>
      <c r="C7260" s="823"/>
      <c r="D7260" s="823"/>
      <c r="E7260" s="823"/>
      <c r="F7260" s="823"/>
      <c r="G7260" s="823"/>
      <c r="H7260" s="823"/>
      <c r="I7260" s="823"/>
      <c r="J7260" s="823"/>
      <c r="K7260" s="823"/>
      <c r="L7260" s="823"/>
    </row>
    <row r="7261" spans="2:12" s="801" customFormat="1">
      <c r="B7261" s="823"/>
      <c r="C7261" s="823"/>
      <c r="D7261" s="823"/>
      <c r="E7261" s="823"/>
      <c r="F7261" s="823"/>
      <c r="G7261" s="823"/>
      <c r="H7261" s="823"/>
      <c r="I7261" s="823"/>
      <c r="J7261" s="823"/>
      <c r="K7261" s="823"/>
      <c r="L7261" s="823"/>
    </row>
    <row r="7262" spans="2:12" s="801" customFormat="1">
      <c r="B7262" s="823"/>
      <c r="C7262" s="823"/>
      <c r="D7262" s="823"/>
      <c r="E7262" s="823"/>
      <c r="F7262" s="823"/>
      <c r="G7262" s="823"/>
      <c r="H7262" s="823"/>
      <c r="I7262" s="823"/>
      <c r="J7262" s="823"/>
      <c r="K7262" s="823"/>
      <c r="L7262" s="823"/>
    </row>
    <row r="7263" spans="2:12" s="801" customFormat="1">
      <c r="B7263" s="823"/>
      <c r="C7263" s="823"/>
      <c r="D7263" s="823"/>
      <c r="E7263" s="823"/>
      <c r="F7263" s="823"/>
      <c r="G7263" s="823"/>
      <c r="H7263" s="823"/>
      <c r="I7263" s="823"/>
      <c r="J7263" s="823"/>
      <c r="K7263" s="823"/>
      <c r="L7263" s="823"/>
    </row>
    <row r="7264" spans="2:12" s="801" customFormat="1">
      <c r="B7264" s="823"/>
      <c r="C7264" s="823"/>
      <c r="D7264" s="823"/>
      <c r="E7264" s="823"/>
      <c r="F7264" s="823"/>
      <c r="G7264" s="823"/>
      <c r="H7264" s="823"/>
      <c r="I7264" s="823"/>
      <c r="J7264" s="823"/>
      <c r="K7264" s="823"/>
      <c r="L7264" s="823"/>
    </row>
    <row r="7265" spans="2:12" s="801" customFormat="1">
      <c r="B7265" s="823"/>
      <c r="C7265" s="823"/>
      <c r="D7265" s="823"/>
      <c r="E7265" s="823"/>
      <c r="F7265" s="823"/>
      <c r="G7265" s="823"/>
      <c r="H7265" s="823"/>
      <c r="I7265" s="823"/>
      <c r="J7265" s="823"/>
      <c r="K7265" s="823"/>
      <c r="L7265" s="823"/>
    </row>
    <row r="7266" spans="2:12" s="801" customFormat="1">
      <c r="B7266" s="823"/>
      <c r="C7266" s="823"/>
      <c r="D7266" s="823"/>
      <c r="E7266" s="823"/>
      <c r="F7266" s="823"/>
      <c r="G7266" s="823"/>
      <c r="H7266" s="823"/>
      <c r="I7266" s="823"/>
      <c r="J7266" s="823"/>
      <c r="K7266" s="823"/>
      <c r="L7266" s="823"/>
    </row>
    <row r="7267" spans="2:12" s="801" customFormat="1">
      <c r="B7267" s="823"/>
      <c r="C7267" s="823"/>
      <c r="D7267" s="823"/>
      <c r="E7267" s="823"/>
      <c r="F7267" s="823"/>
      <c r="G7267" s="823"/>
      <c r="H7267" s="823"/>
      <c r="I7267" s="823"/>
      <c r="J7267" s="823"/>
      <c r="K7267" s="823"/>
      <c r="L7267" s="823"/>
    </row>
    <row r="7268" spans="2:12" s="801" customFormat="1">
      <c r="B7268" s="823"/>
      <c r="C7268" s="823"/>
      <c r="D7268" s="823"/>
      <c r="E7268" s="823"/>
      <c r="F7268" s="823"/>
      <c r="G7268" s="823"/>
      <c r="H7268" s="823"/>
      <c r="I7268" s="823"/>
      <c r="J7268" s="823"/>
      <c r="K7268" s="823"/>
      <c r="L7268" s="823"/>
    </row>
    <row r="7269" spans="2:12" s="801" customFormat="1">
      <c r="B7269" s="823"/>
      <c r="C7269" s="823"/>
      <c r="D7269" s="823"/>
      <c r="E7269" s="823"/>
      <c r="F7269" s="823"/>
      <c r="G7269" s="823"/>
      <c r="H7269" s="823"/>
      <c r="I7269" s="823"/>
      <c r="J7269" s="823"/>
      <c r="K7269" s="823"/>
      <c r="L7269" s="823"/>
    </row>
    <row r="7270" spans="2:12" s="801" customFormat="1">
      <c r="B7270" s="823"/>
      <c r="C7270" s="823"/>
      <c r="D7270" s="823"/>
      <c r="E7270" s="823"/>
      <c r="F7270" s="823"/>
      <c r="G7270" s="823"/>
      <c r="H7270" s="823"/>
      <c r="I7270" s="823"/>
      <c r="J7270" s="823"/>
      <c r="K7270" s="823"/>
      <c r="L7270" s="823"/>
    </row>
    <row r="7271" spans="2:12" s="801" customFormat="1">
      <c r="B7271" s="823"/>
      <c r="C7271" s="823"/>
      <c r="D7271" s="823"/>
      <c r="E7271" s="823"/>
      <c r="F7271" s="823"/>
      <c r="G7271" s="823"/>
      <c r="H7271" s="823"/>
      <c r="I7271" s="823"/>
      <c r="J7271" s="823"/>
      <c r="K7271" s="823"/>
      <c r="L7271" s="823"/>
    </row>
    <row r="7272" spans="2:12" s="801" customFormat="1">
      <c r="B7272" s="823"/>
      <c r="C7272" s="823"/>
      <c r="D7272" s="823"/>
      <c r="E7272" s="823"/>
      <c r="F7272" s="823"/>
      <c r="G7272" s="823"/>
      <c r="H7272" s="823"/>
      <c r="I7272" s="823"/>
      <c r="J7272" s="823"/>
      <c r="K7272" s="823"/>
      <c r="L7272" s="823"/>
    </row>
    <row r="7273" spans="2:12" s="801" customFormat="1">
      <c r="B7273" s="823"/>
      <c r="C7273" s="823"/>
      <c r="D7273" s="823"/>
      <c r="E7273" s="823"/>
      <c r="F7273" s="823"/>
      <c r="G7273" s="823"/>
      <c r="H7273" s="823"/>
      <c r="I7273" s="823"/>
      <c r="J7273" s="823"/>
      <c r="K7273" s="823"/>
      <c r="L7273" s="823"/>
    </row>
    <row r="7274" spans="2:12" s="801" customFormat="1">
      <c r="B7274" s="823"/>
      <c r="C7274" s="823"/>
      <c r="D7274" s="823"/>
      <c r="E7274" s="823"/>
      <c r="F7274" s="823"/>
      <c r="G7274" s="823"/>
      <c r="H7274" s="823"/>
      <c r="I7274" s="823"/>
      <c r="J7274" s="823"/>
      <c r="K7274" s="823"/>
      <c r="L7274" s="823"/>
    </row>
    <row r="7275" spans="2:12" s="801" customFormat="1">
      <c r="B7275" s="823"/>
      <c r="C7275" s="823"/>
      <c r="D7275" s="823"/>
      <c r="E7275" s="823"/>
      <c r="F7275" s="823"/>
      <c r="G7275" s="823"/>
      <c r="H7275" s="823"/>
      <c r="I7275" s="823"/>
      <c r="J7275" s="823"/>
      <c r="K7275" s="823"/>
      <c r="L7275" s="823"/>
    </row>
    <row r="7276" spans="2:12" s="801" customFormat="1">
      <c r="B7276" s="823"/>
      <c r="C7276" s="823"/>
      <c r="D7276" s="823"/>
      <c r="E7276" s="823"/>
      <c r="F7276" s="823"/>
      <c r="G7276" s="823"/>
      <c r="H7276" s="823"/>
      <c r="I7276" s="823"/>
      <c r="J7276" s="823"/>
      <c r="K7276" s="823"/>
      <c r="L7276" s="823"/>
    </row>
    <row r="7277" spans="2:12" s="801" customFormat="1">
      <c r="B7277" s="823"/>
      <c r="C7277" s="823"/>
      <c r="D7277" s="823"/>
      <c r="E7277" s="823"/>
      <c r="F7277" s="823"/>
      <c r="G7277" s="823"/>
      <c r="H7277" s="823"/>
      <c r="I7277" s="823"/>
      <c r="J7277" s="823"/>
      <c r="K7277" s="823"/>
      <c r="L7277" s="823"/>
    </row>
    <row r="7278" spans="2:12" s="801" customFormat="1">
      <c r="B7278" s="823"/>
      <c r="C7278" s="823"/>
      <c r="D7278" s="823"/>
      <c r="E7278" s="823"/>
      <c r="F7278" s="823"/>
      <c r="G7278" s="823"/>
      <c r="H7278" s="823"/>
      <c r="I7278" s="823"/>
      <c r="J7278" s="823"/>
      <c r="K7278" s="823"/>
      <c r="L7278" s="823"/>
    </row>
    <row r="7279" spans="2:12" s="801" customFormat="1">
      <c r="B7279" s="823"/>
      <c r="C7279" s="823"/>
      <c r="D7279" s="823"/>
      <c r="E7279" s="823"/>
      <c r="F7279" s="823"/>
      <c r="G7279" s="823"/>
      <c r="H7279" s="823"/>
      <c r="I7279" s="823"/>
      <c r="J7279" s="823"/>
      <c r="K7279" s="823"/>
      <c r="L7279" s="823"/>
    </row>
    <row r="7280" spans="2:12" s="801" customFormat="1">
      <c r="B7280" s="823"/>
      <c r="C7280" s="823"/>
      <c r="D7280" s="823"/>
      <c r="E7280" s="823"/>
      <c r="F7280" s="823"/>
      <c r="G7280" s="823"/>
      <c r="H7280" s="823"/>
      <c r="I7280" s="823"/>
      <c r="J7280" s="823"/>
      <c r="K7280" s="823"/>
      <c r="L7280" s="823"/>
    </row>
    <row r="7281" spans="2:12" s="801" customFormat="1">
      <c r="B7281" s="823"/>
      <c r="C7281" s="823"/>
      <c r="D7281" s="823"/>
      <c r="E7281" s="823"/>
      <c r="F7281" s="823"/>
      <c r="G7281" s="823"/>
      <c r="H7281" s="823"/>
      <c r="I7281" s="823"/>
      <c r="J7281" s="823"/>
      <c r="K7281" s="823"/>
      <c r="L7281" s="823"/>
    </row>
    <row r="7282" spans="2:12" s="801" customFormat="1">
      <c r="B7282" s="823"/>
      <c r="C7282" s="823"/>
      <c r="D7282" s="823"/>
      <c r="E7282" s="823"/>
      <c r="F7282" s="823"/>
      <c r="G7282" s="823"/>
      <c r="H7282" s="823"/>
      <c r="I7282" s="823"/>
      <c r="J7282" s="823"/>
      <c r="K7282" s="823"/>
      <c r="L7282" s="823"/>
    </row>
    <row r="7283" spans="2:12" s="801" customFormat="1">
      <c r="B7283" s="823"/>
      <c r="C7283" s="823"/>
      <c r="D7283" s="823"/>
      <c r="E7283" s="823"/>
      <c r="F7283" s="823"/>
      <c r="G7283" s="823"/>
      <c r="H7283" s="823"/>
      <c r="I7283" s="823"/>
      <c r="J7283" s="823"/>
      <c r="K7283" s="823"/>
      <c r="L7283" s="823"/>
    </row>
    <row r="7284" spans="2:12" s="801" customFormat="1">
      <c r="B7284" s="823"/>
      <c r="C7284" s="823"/>
      <c r="D7284" s="823"/>
      <c r="E7284" s="823"/>
      <c r="F7284" s="823"/>
      <c r="G7284" s="823"/>
      <c r="H7284" s="823"/>
      <c r="I7284" s="823"/>
      <c r="J7284" s="823"/>
      <c r="K7284" s="823"/>
      <c r="L7284" s="823"/>
    </row>
    <row r="7285" spans="2:12" s="801" customFormat="1">
      <c r="B7285" s="823"/>
      <c r="C7285" s="823"/>
      <c r="D7285" s="823"/>
      <c r="E7285" s="823"/>
      <c r="F7285" s="823"/>
      <c r="G7285" s="823"/>
      <c r="H7285" s="823"/>
      <c r="I7285" s="823"/>
      <c r="J7285" s="823"/>
      <c r="K7285" s="823"/>
      <c r="L7285" s="823"/>
    </row>
    <row r="7286" spans="2:12" s="801" customFormat="1">
      <c r="B7286" s="823"/>
      <c r="C7286" s="823"/>
      <c r="D7286" s="823"/>
      <c r="E7286" s="823"/>
      <c r="F7286" s="823"/>
      <c r="G7286" s="823"/>
      <c r="H7286" s="823"/>
      <c r="I7286" s="823"/>
      <c r="J7286" s="823"/>
      <c r="K7286" s="823"/>
      <c r="L7286" s="823"/>
    </row>
    <row r="7287" spans="2:12" s="801" customFormat="1">
      <c r="B7287" s="823"/>
      <c r="C7287" s="823"/>
      <c r="D7287" s="823"/>
      <c r="E7287" s="823"/>
      <c r="F7287" s="823"/>
      <c r="G7287" s="823"/>
      <c r="H7287" s="823"/>
      <c r="I7287" s="823"/>
      <c r="J7287" s="823"/>
      <c r="K7287" s="823"/>
      <c r="L7287" s="823"/>
    </row>
    <row r="7288" spans="2:12" s="801" customFormat="1">
      <c r="B7288" s="823"/>
      <c r="C7288" s="823"/>
      <c r="D7288" s="823"/>
      <c r="E7288" s="823"/>
      <c r="F7288" s="823"/>
      <c r="G7288" s="823"/>
      <c r="H7288" s="823"/>
      <c r="I7288" s="823"/>
      <c r="J7288" s="823"/>
      <c r="K7288" s="823"/>
      <c r="L7288" s="823"/>
    </row>
    <row r="7289" spans="2:12" s="801" customFormat="1">
      <c r="B7289" s="823"/>
      <c r="C7289" s="823"/>
      <c r="D7289" s="823"/>
      <c r="E7289" s="823"/>
      <c r="F7289" s="823"/>
      <c r="G7289" s="823"/>
      <c r="H7289" s="823"/>
      <c r="I7289" s="823"/>
      <c r="J7289" s="823"/>
      <c r="K7289" s="823"/>
      <c r="L7289" s="823"/>
    </row>
    <row r="7290" spans="2:12" s="801" customFormat="1">
      <c r="B7290" s="823"/>
      <c r="C7290" s="823"/>
      <c r="D7290" s="823"/>
      <c r="E7290" s="823"/>
      <c r="F7290" s="823"/>
      <c r="G7290" s="823"/>
      <c r="H7290" s="823"/>
      <c r="I7290" s="823"/>
      <c r="J7290" s="823"/>
      <c r="K7290" s="823"/>
      <c r="L7290" s="823"/>
    </row>
    <row r="7291" spans="2:12" s="801" customFormat="1">
      <c r="B7291" s="823"/>
      <c r="C7291" s="823"/>
      <c r="D7291" s="823"/>
      <c r="E7291" s="823"/>
      <c r="F7291" s="823"/>
      <c r="G7291" s="823"/>
      <c r="H7291" s="823"/>
      <c r="I7291" s="823"/>
      <c r="J7291" s="823"/>
      <c r="K7291" s="823"/>
      <c r="L7291" s="823"/>
    </row>
    <row r="7292" spans="2:12" s="801" customFormat="1">
      <c r="B7292" s="823"/>
      <c r="C7292" s="823"/>
      <c r="D7292" s="823"/>
      <c r="E7292" s="823"/>
      <c r="F7292" s="823"/>
      <c r="G7292" s="823"/>
      <c r="H7292" s="823"/>
      <c r="I7292" s="823"/>
      <c r="J7292" s="823"/>
      <c r="K7292" s="823"/>
      <c r="L7292" s="823"/>
    </row>
    <row r="7293" spans="2:12" s="801" customFormat="1">
      <c r="B7293" s="823"/>
      <c r="C7293" s="823"/>
      <c r="D7293" s="823"/>
      <c r="E7293" s="823"/>
      <c r="F7293" s="823"/>
      <c r="G7293" s="823"/>
      <c r="H7293" s="823"/>
      <c r="I7293" s="823"/>
      <c r="J7293" s="823"/>
      <c r="K7293" s="823"/>
      <c r="L7293" s="823"/>
    </row>
    <row r="7294" spans="2:12" s="801" customFormat="1">
      <c r="B7294" s="823"/>
      <c r="C7294" s="823"/>
      <c r="D7294" s="823"/>
      <c r="E7294" s="823"/>
      <c r="F7294" s="823"/>
      <c r="G7294" s="823"/>
      <c r="H7294" s="823"/>
      <c r="I7294" s="823"/>
      <c r="J7294" s="823"/>
      <c r="K7294" s="823"/>
      <c r="L7294" s="823"/>
    </row>
    <row r="7295" spans="2:12" s="801" customFormat="1">
      <c r="B7295" s="823"/>
      <c r="C7295" s="823"/>
      <c r="D7295" s="823"/>
      <c r="E7295" s="823"/>
      <c r="F7295" s="823"/>
      <c r="G7295" s="823"/>
      <c r="H7295" s="823"/>
      <c r="I7295" s="823"/>
      <c r="J7295" s="823"/>
      <c r="K7295" s="823"/>
      <c r="L7295" s="823"/>
    </row>
    <row r="7296" spans="2:12" s="801" customFormat="1">
      <c r="B7296" s="823"/>
      <c r="C7296" s="823"/>
      <c r="D7296" s="823"/>
      <c r="E7296" s="823"/>
      <c r="F7296" s="823"/>
      <c r="G7296" s="823"/>
      <c r="H7296" s="823"/>
      <c r="I7296" s="823"/>
      <c r="J7296" s="823"/>
      <c r="K7296" s="823"/>
      <c r="L7296" s="823"/>
    </row>
    <row r="7297" spans="2:12" s="801" customFormat="1">
      <c r="B7297" s="823"/>
      <c r="C7297" s="823"/>
      <c r="D7297" s="823"/>
      <c r="E7297" s="823"/>
      <c r="F7297" s="823"/>
      <c r="G7297" s="823"/>
      <c r="H7297" s="823"/>
      <c r="I7297" s="823"/>
      <c r="J7297" s="823"/>
      <c r="K7297" s="823"/>
      <c r="L7297" s="823"/>
    </row>
    <row r="7298" spans="2:12" s="801" customFormat="1">
      <c r="B7298" s="823"/>
      <c r="C7298" s="823"/>
      <c r="D7298" s="823"/>
      <c r="E7298" s="823"/>
      <c r="F7298" s="823"/>
      <c r="G7298" s="823"/>
      <c r="H7298" s="823"/>
      <c r="I7298" s="823"/>
      <c r="J7298" s="823"/>
      <c r="K7298" s="823"/>
      <c r="L7298" s="823"/>
    </row>
    <row r="7299" spans="2:12" s="801" customFormat="1">
      <c r="B7299" s="823"/>
      <c r="C7299" s="823"/>
      <c r="D7299" s="823"/>
      <c r="E7299" s="823"/>
      <c r="F7299" s="823"/>
      <c r="G7299" s="823"/>
      <c r="H7299" s="823"/>
      <c r="I7299" s="823"/>
      <c r="J7299" s="823"/>
      <c r="K7299" s="823"/>
      <c r="L7299" s="823"/>
    </row>
    <row r="7300" spans="2:12" s="801" customFormat="1">
      <c r="B7300" s="823"/>
      <c r="C7300" s="823"/>
      <c r="D7300" s="823"/>
      <c r="E7300" s="823"/>
      <c r="F7300" s="823"/>
      <c r="G7300" s="823"/>
      <c r="H7300" s="823"/>
      <c r="I7300" s="823"/>
      <c r="J7300" s="823"/>
      <c r="K7300" s="823"/>
      <c r="L7300" s="823"/>
    </row>
    <row r="7301" spans="2:12" s="801" customFormat="1">
      <c r="B7301" s="823"/>
      <c r="C7301" s="823"/>
      <c r="D7301" s="823"/>
      <c r="E7301" s="823"/>
      <c r="F7301" s="823"/>
      <c r="G7301" s="823"/>
      <c r="H7301" s="823"/>
      <c r="I7301" s="823"/>
      <c r="J7301" s="823"/>
      <c r="K7301" s="823"/>
      <c r="L7301" s="823"/>
    </row>
    <row r="7302" spans="2:12" s="801" customFormat="1">
      <c r="B7302" s="823"/>
      <c r="C7302" s="823"/>
      <c r="D7302" s="823"/>
      <c r="E7302" s="823"/>
      <c r="F7302" s="823"/>
      <c r="G7302" s="823"/>
      <c r="H7302" s="823"/>
      <c r="I7302" s="823"/>
      <c r="J7302" s="823"/>
      <c r="K7302" s="823"/>
      <c r="L7302" s="823"/>
    </row>
    <row r="7303" spans="2:12" s="801" customFormat="1">
      <c r="B7303" s="823"/>
      <c r="C7303" s="823"/>
      <c r="D7303" s="823"/>
      <c r="E7303" s="823"/>
      <c r="F7303" s="823"/>
      <c r="G7303" s="823"/>
      <c r="H7303" s="823"/>
      <c r="I7303" s="823"/>
      <c r="J7303" s="823"/>
      <c r="K7303" s="823"/>
      <c r="L7303" s="823"/>
    </row>
    <row r="7304" spans="2:12" s="801" customFormat="1">
      <c r="B7304" s="823"/>
      <c r="C7304" s="823"/>
      <c r="D7304" s="823"/>
      <c r="E7304" s="823"/>
      <c r="F7304" s="823"/>
      <c r="G7304" s="823"/>
      <c r="H7304" s="823"/>
      <c r="I7304" s="823"/>
      <c r="J7304" s="823"/>
      <c r="K7304" s="823"/>
      <c r="L7304" s="823"/>
    </row>
    <row r="7305" spans="2:12" s="801" customFormat="1">
      <c r="B7305" s="823"/>
      <c r="C7305" s="823"/>
      <c r="D7305" s="823"/>
      <c r="E7305" s="823"/>
      <c r="F7305" s="823"/>
      <c r="G7305" s="823"/>
      <c r="H7305" s="823"/>
      <c r="I7305" s="823"/>
      <c r="J7305" s="823"/>
      <c r="K7305" s="823"/>
      <c r="L7305" s="823"/>
    </row>
    <row r="7306" spans="2:12" s="801" customFormat="1">
      <c r="B7306" s="823"/>
      <c r="C7306" s="823"/>
      <c r="D7306" s="823"/>
      <c r="E7306" s="823"/>
      <c r="F7306" s="823"/>
      <c r="G7306" s="823"/>
      <c r="H7306" s="823"/>
      <c r="I7306" s="823"/>
      <c r="J7306" s="823"/>
      <c r="K7306" s="823"/>
      <c r="L7306" s="823"/>
    </row>
    <row r="7307" spans="2:12" s="801" customFormat="1">
      <c r="B7307" s="823"/>
      <c r="C7307" s="823"/>
      <c r="D7307" s="823"/>
      <c r="E7307" s="823"/>
      <c r="F7307" s="823"/>
      <c r="G7307" s="823"/>
      <c r="H7307" s="823"/>
      <c r="I7307" s="823"/>
      <c r="J7307" s="823"/>
      <c r="K7307" s="823"/>
      <c r="L7307" s="823"/>
    </row>
    <row r="7308" spans="2:12" s="801" customFormat="1">
      <c r="B7308" s="823"/>
      <c r="C7308" s="823"/>
      <c r="D7308" s="823"/>
      <c r="E7308" s="823"/>
      <c r="F7308" s="823"/>
      <c r="G7308" s="823"/>
      <c r="H7308" s="823"/>
      <c r="I7308" s="823"/>
      <c r="J7308" s="823"/>
      <c r="K7308" s="823"/>
      <c r="L7308" s="823"/>
    </row>
    <row r="7309" spans="2:12" s="801" customFormat="1">
      <c r="B7309" s="823"/>
      <c r="C7309" s="823"/>
      <c r="D7309" s="823"/>
      <c r="E7309" s="823"/>
      <c r="F7309" s="823"/>
      <c r="G7309" s="823"/>
      <c r="H7309" s="823"/>
      <c r="I7309" s="823"/>
      <c r="J7309" s="823"/>
      <c r="K7309" s="823"/>
      <c r="L7309" s="823"/>
    </row>
    <row r="7310" spans="2:12" s="801" customFormat="1">
      <c r="B7310" s="823"/>
      <c r="C7310" s="823"/>
      <c r="D7310" s="823"/>
      <c r="E7310" s="823"/>
      <c r="F7310" s="823"/>
      <c r="G7310" s="823"/>
      <c r="H7310" s="823"/>
      <c r="I7310" s="823"/>
      <c r="J7310" s="823"/>
      <c r="K7310" s="823"/>
      <c r="L7310" s="823"/>
    </row>
    <row r="7311" spans="2:12" s="801" customFormat="1">
      <c r="B7311" s="823"/>
      <c r="C7311" s="823"/>
      <c r="D7311" s="823"/>
      <c r="E7311" s="823"/>
      <c r="F7311" s="823"/>
      <c r="G7311" s="823"/>
      <c r="H7311" s="823"/>
      <c r="I7311" s="823"/>
      <c r="J7311" s="823"/>
      <c r="K7311" s="823"/>
      <c r="L7311" s="823"/>
    </row>
    <row r="7312" spans="2:12" s="801" customFormat="1">
      <c r="B7312" s="823"/>
      <c r="C7312" s="823"/>
      <c r="D7312" s="823"/>
      <c r="E7312" s="823"/>
      <c r="F7312" s="823"/>
      <c r="G7312" s="823"/>
      <c r="H7312" s="823"/>
      <c r="I7312" s="823"/>
      <c r="J7312" s="823"/>
      <c r="K7312" s="823"/>
      <c r="L7312" s="823"/>
    </row>
    <row r="7313" spans="2:12" s="801" customFormat="1">
      <c r="B7313" s="823"/>
      <c r="C7313" s="823"/>
      <c r="D7313" s="823"/>
      <c r="E7313" s="823"/>
      <c r="F7313" s="823"/>
      <c r="G7313" s="823"/>
      <c r="H7313" s="823"/>
      <c r="I7313" s="823"/>
      <c r="J7313" s="823"/>
      <c r="K7313" s="823"/>
      <c r="L7313" s="823"/>
    </row>
    <row r="7314" spans="2:12" s="801" customFormat="1">
      <c r="B7314" s="823"/>
      <c r="C7314" s="823"/>
      <c r="D7314" s="823"/>
      <c r="E7314" s="823"/>
      <c r="F7314" s="823"/>
      <c r="G7314" s="823"/>
      <c r="H7314" s="823"/>
      <c r="I7314" s="823"/>
      <c r="J7314" s="823"/>
      <c r="K7314" s="823"/>
      <c r="L7314" s="823"/>
    </row>
    <row r="7315" spans="2:12" s="801" customFormat="1">
      <c r="B7315" s="823"/>
      <c r="C7315" s="823"/>
      <c r="D7315" s="823"/>
      <c r="E7315" s="823"/>
      <c r="F7315" s="823"/>
      <c r="G7315" s="823"/>
      <c r="H7315" s="823"/>
      <c r="I7315" s="823"/>
      <c r="J7315" s="823"/>
      <c r="K7315" s="823"/>
      <c r="L7315" s="823"/>
    </row>
    <row r="7316" spans="2:12" s="801" customFormat="1">
      <c r="B7316" s="823"/>
      <c r="C7316" s="823"/>
      <c r="D7316" s="823"/>
      <c r="E7316" s="823"/>
      <c r="F7316" s="823"/>
      <c r="G7316" s="823"/>
      <c r="H7316" s="823"/>
      <c r="I7316" s="823"/>
      <c r="J7316" s="823"/>
      <c r="K7316" s="823"/>
      <c r="L7316" s="823"/>
    </row>
    <row r="7317" spans="2:12" s="801" customFormat="1">
      <c r="B7317" s="823"/>
      <c r="C7317" s="823"/>
      <c r="D7317" s="823"/>
      <c r="E7317" s="823"/>
      <c r="F7317" s="823"/>
      <c r="G7317" s="823"/>
      <c r="H7317" s="823"/>
      <c r="I7317" s="823"/>
      <c r="J7317" s="823"/>
      <c r="K7317" s="823"/>
      <c r="L7317" s="823"/>
    </row>
    <row r="7318" spans="2:12" s="801" customFormat="1">
      <c r="B7318" s="823"/>
      <c r="C7318" s="823"/>
      <c r="D7318" s="823"/>
      <c r="E7318" s="823"/>
      <c r="F7318" s="823"/>
      <c r="G7318" s="823"/>
      <c r="H7318" s="823"/>
      <c r="I7318" s="823"/>
      <c r="J7318" s="823"/>
      <c r="K7318" s="823"/>
      <c r="L7318" s="823"/>
    </row>
    <row r="7319" spans="2:12" s="801" customFormat="1">
      <c r="B7319" s="823"/>
      <c r="C7319" s="823"/>
      <c r="D7319" s="823"/>
      <c r="E7319" s="823"/>
      <c r="F7319" s="823"/>
      <c r="G7319" s="823"/>
      <c r="H7319" s="823"/>
      <c r="I7319" s="823"/>
      <c r="J7319" s="823"/>
      <c r="K7319" s="823"/>
      <c r="L7319" s="823"/>
    </row>
    <row r="7320" spans="2:12" s="801" customFormat="1">
      <c r="B7320" s="823"/>
      <c r="C7320" s="823"/>
      <c r="D7320" s="823"/>
      <c r="E7320" s="823"/>
      <c r="F7320" s="823"/>
      <c r="G7320" s="823"/>
      <c r="H7320" s="823"/>
      <c r="I7320" s="823"/>
      <c r="J7320" s="823"/>
      <c r="K7320" s="823"/>
      <c r="L7320" s="823"/>
    </row>
    <row r="7321" spans="2:12" s="801" customFormat="1">
      <c r="B7321" s="823"/>
      <c r="C7321" s="823"/>
      <c r="D7321" s="823"/>
      <c r="E7321" s="823"/>
      <c r="F7321" s="823"/>
      <c r="G7321" s="823"/>
      <c r="H7321" s="823"/>
      <c r="I7321" s="823"/>
      <c r="J7321" s="823"/>
      <c r="K7321" s="823"/>
      <c r="L7321" s="823"/>
    </row>
    <row r="7322" spans="2:12" s="801" customFormat="1">
      <c r="B7322" s="823"/>
      <c r="C7322" s="823"/>
      <c r="D7322" s="823"/>
      <c r="E7322" s="823"/>
      <c r="F7322" s="823"/>
      <c r="G7322" s="823"/>
      <c r="H7322" s="823"/>
      <c r="I7322" s="823"/>
      <c r="J7322" s="823"/>
      <c r="K7322" s="823"/>
      <c r="L7322" s="823"/>
    </row>
    <row r="7323" spans="2:12" s="801" customFormat="1">
      <c r="B7323" s="823"/>
      <c r="C7323" s="823"/>
      <c r="D7323" s="823"/>
      <c r="E7323" s="823"/>
      <c r="F7323" s="823"/>
      <c r="G7323" s="823"/>
      <c r="H7323" s="823"/>
      <c r="I7323" s="823"/>
      <c r="J7323" s="823"/>
      <c r="K7323" s="823"/>
      <c r="L7323" s="823"/>
    </row>
    <row r="7324" spans="2:12" s="801" customFormat="1">
      <c r="B7324" s="823"/>
      <c r="C7324" s="823"/>
      <c r="D7324" s="823"/>
      <c r="E7324" s="823"/>
      <c r="F7324" s="823"/>
      <c r="G7324" s="823"/>
      <c r="H7324" s="823"/>
      <c r="I7324" s="823"/>
      <c r="J7324" s="823"/>
      <c r="K7324" s="823"/>
      <c r="L7324" s="823"/>
    </row>
    <row r="7325" spans="2:12" s="801" customFormat="1">
      <c r="B7325" s="823"/>
      <c r="C7325" s="823"/>
      <c r="D7325" s="823"/>
      <c r="E7325" s="823"/>
      <c r="F7325" s="823"/>
      <c r="G7325" s="823"/>
      <c r="H7325" s="823"/>
      <c r="I7325" s="823"/>
      <c r="J7325" s="823"/>
      <c r="K7325" s="823"/>
      <c r="L7325" s="823"/>
    </row>
    <row r="7326" spans="2:12" s="801" customFormat="1">
      <c r="B7326" s="823"/>
      <c r="C7326" s="823"/>
      <c r="D7326" s="823"/>
      <c r="E7326" s="823"/>
      <c r="F7326" s="823"/>
      <c r="G7326" s="823"/>
      <c r="H7326" s="823"/>
      <c r="I7326" s="823"/>
      <c r="J7326" s="823"/>
      <c r="K7326" s="823"/>
      <c r="L7326" s="823"/>
    </row>
    <row r="7327" spans="2:12" s="801" customFormat="1">
      <c r="B7327" s="823"/>
      <c r="C7327" s="823"/>
      <c r="D7327" s="823"/>
      <c r="E7327" s="823"/>
      <c r="F7327" s="823"/>
      <c r="G7327" s="823"/>
      <c r="H7327" s="823"/>
      <c r="I7327" s="823"/>
      <c r="J7327" s="823"/>
      <c r="K7327" s="823"/>
      <c r="L7327" s="823"/>
    </row>
    <row r="7328" spans="2:12" s="801" customFormat="1">
      <c r="B7328" s="823"/>
      <c r="C7328" s="823"/>
      <c r="D7328" s="823"/>
      <c r="E7328" s="823"/>
      <c r="F7328" s="823"/>
      <c r="G7328" s="823"/>
      <c r="H7328" s="823"/>
      <c r="I7328" s="823"/>
      <c r="J7328" s="823"/>
      <c r="K7328" s="823"/>
      <c r="L7328" s="823"/>
    </row>
    <row r="7329" spans="2:12" s="801" customFormat="1">
      <c r="B7329" s="823"/>
      <c r="C7329" s="823"/>
      <c r="D7329" s="823"/>
      <c r="E7329" s="823"/>
      <c r="F7329" s="823"/>
      <c r="G7329" s="823"/>
      <c r="H7329" s="823"/>
      <c r="I7329" s="823"/>
      <c r="J7329" s="823"/>
      <c r="K7329" s="823"/>
      <c r="L7329" s="823"/>
    </row>
    <row r="7330" spans="2:12" s="801" customFormat="1">
      <c r="B7330" s="823"/>
      <c r="C7330" s="823"/>
      <c r="D7330" s="823"/>
      <c r="E7330" s="823"/>
      <c r="F7330" s="823"/>
      <c r="G7330" s="823"/>
      <c r="H7330" s="823"/>
      <c r="I7330" s="823"/>
      <c r="J7330" s="823"/>
      <c r="K7330" s="823"/>
      <c r="L7330" s="823"/>
    </row>
    <row r="7331" spans="2:12" s="801" customFormat="1">
      <c r="B7331" s="823"/>
      <c r="C7331" s="823"/>
      <c r="D7331" s="823"/>
      <c r="E7331" s="823"/>
      <c r="F7331" s="823"/>
      <c r="G7331" s="823"/>
      <c r="H7331" s="823"/>
      <c r="I7331" s="823"/>
      <c r="J7331" s="823"/>
      <c r="K7331" s="823"/>
      <c r="L7331" s="823"/>
    </row>
    <row r="7332" spans="2:12" s="801" customFormat="1">
      <c r="B7332" s="823"/>
      <c r="C7332" s="823"/>
      <c r="D7332" s="823"/>
      <c r="E7332" s="823"/>
      <c r="F7332" s="823"/>
      <c r="G7332" s="823"/>
      <c r="H7332" s="823"/>
      <c r="I7332" s="823"/>
      <c r="J7332" s="823"/>
      <c r="K7332" s="823"/>
      <c r="L7332" s="823"/>
    </row>
    <row r="7333" spans="2:12" s="801" customFormat="1">
      <c r="B7333" s="823"/>
      <c r="C7333" s="823"/>
      <c r="D7333" s="823"/>
      <c r="E7333" s="823"/>
      <c r="F7333" s="823"/>
      <c r="G7333" s="823"/>
      <c r="H7333" s="823"/>
      <c r="I7333" s="823"/>
      <c r="J7333" s="823"/>
      <c r="K7333" s="823"/>
      <c r="L7333" s="823"/>
    </row>
    <row r="7334" spans="2:12" s="801" customFormat="1">
      <c r="B7334" s="823"/>
      <c r="C7334" s="823"/>
      <c r="D7334" s="823"/>
      <c r="E7334" s="823"/>
      <c r="F7334" s="823"/>
      <c r="G7334" s="823"/>
      <c r="H7334" s="823"/>
      <c r="I7334" s="823"/>
      <c r="J7334" s="823"/>
      <c r="K7334" s="823"/>
      <c r="L7334" s="823"/>
    </row>
    <row r="7335" spans="2:12" s="801" customFormat="1">
      <c r="B7335" s="823"/>
      <c r="C7335" s="823"/>
      <c r="D7335" s="823"/>
      <c r="E7335" s="823"/>
      <c r="F7335" s="823"/>
      <c r="G7335" s="823"/>
      <c r="H7335" s="823"/>
      <c r="I7335" s="823"/>
      <c r="J7335" s="823"/>
      <c r="K7335" s="823"/>
      <c r="L7335" s="823"/>
    </row>
    <row r="7336" spans="2:12" s="801" customFormat="1">
      <c r="B7336" s="823"/>
      <c r="C7336" s="823"/>
      <c r="D7336" s="823"/>
      <c r="E7336" s="823"/>
      <c r="F7336" s="823"/>
      <c r="G7336" s="823"/>
      <c r="H7336" s="823"/>
      <c r="I7336" s="823"/>
      <c r="J7336" s="823"/>
      <c r="K7336" s="823"/>
      <c r="L7336" s="823"/>
    </row>
    <row r="7337" spans="2:12" s="801" customFormat="1">
      <c r="B7337" s="823"/>
      <c r="C7337" s="823"/>
      <c r="D7337" s="823"/>
      <c r="E7337" s="823"/>
      <c r="F7337" s="823"/>
      <c r="G7337" s="823"/>
      <c r="H7337" s="823"/>
      <c r="I7337" s="823"/>
      <c r="J7337" s="823"/>
      <c r="K7337" s="823"/>
      <c r="L7337" s="823"/>
    </row>
    <row r="7338" spans="2:12" s="801" customFormat="1">
      <c r="B7338" s="823"/>
      <c r="C7338" s="823"/>
      <c r="D7338" s="823"/>
      <c r="E7338" s="823"/>
      <c r="F7338" s="823"/>
      <c r="G7338" s="823"/>
      <c r="H7338" s="823"/>
      <c r="I7338" s="823"/>
      <c r="J7338" s="823"/>
      <c r="K7338" s="823"/>
      <c r="L7338" s="823"/>
    </row>
    <row r="7339" spans="2:12" s="801" customFormat="1">
      <c r="B7339" s="823"/>
      <c r="C7339" s="823"/>
      <c r="D7339" s="823"/>
      <c r="E7339" s="823"/>
      <c r="F7339" s="823"/>
      <c r="G7339" s="823"/>
      <c r="H7339" s="823"/>
      <c r="I7339" s="823"/>
      <c r="J7339" s="823"/>
      <c r="K7339" s="823"/>
      <c r="L7339" s="823"/>
    </row>
    <row r="7340" spans="2:12" s="801" customFormat="1">
      <c r="B7340" s="823"/>
      <c r="C7340" s="823"/>
      <c r="D7340" s="823"/>
      <c r="E7340" s="823"/>
      <c r="F7340" s="823"/>
      <c r="G7340" s="823"/>
      <c r="H7340" s="823"/>
      <c r="I7340" s="823"/>
      <c r="J7340" s="823"/>
      <c r="K7340" s="823"/>
      <c r="L7340" s="823"/>
    </row>
    <row r="7341" spans="2:12" s="801" customFormat="1">
      <c r="B7341" s="823"/>
      <c r="C7341" s="823"/>
      <c r="D7341" s="823"/>
      <c r="E7341" s="823"/>
      <c r="F7341" s="823"/>
      <c r="G7341" s="823"/>
      <c r="H7341" s="823"/>
      <c r="I7341" s="823"/>
      <c r="J7341" s="823"/>
      <c r="K7341" s="823"/>
      <c r="L7341" s="823"/>
    </row>
    <row r="7342" spans="2:12" s="801" customFormat="1">
      <c r="B7342" s="823"/>
      <c r="C7342" s="823"/>
      <c r="D7342" s="823"/>
      <c r="E7342" s="823"/>
      <c r="F7342" s="823"/>
      <c r="G7342" s="823"/>
      <c r="H7342" s="823"/>
      <c r="I7342" s="823"/>
      <c r="J7342" s="823"/>
      <c r="K7342" s="823"/>
      <c r="L7342" s="823"/>
    </row>
    <row r="7343" spans="2:12" s="801" customFormat="1">
      <c r="B7343" s="823"/>
      <c r="C7343" s="823"/>
      <c r="D7343" s="823"/>
      <c r="E7343" s="823"/>
      <c r="F7343" s="823"/>
      <c r="G7343" s="823"/>
      <c r="H7343" s="823"/>
      <c r="I7343" s="823"/>
      <c r="J7343" s="823"/>
      <c r="K7343" s="823"/>
      <c r="L7343" s="823"/>
    </row>
    <row r="7344" spans="2:12" s="801" customFormat="1">
      <c r="B7344" s="823"/>
      <c r="C7344" s="823"/>
      <c r="D7344" s="823"/>
      <c r="E7344" s="823"/>
      <c r="F7344" s="823"/>
      <c r="G7344" s="823"/>
      <c r="H7344" s="823"/>
      <c r="I7344" s="823"/>
      <c r="J7344" s="823"/>
      <c r="K7344" s="823"/>
      <c r="L7344" s="823"/>
    </row>
    <row r="7345" spans="2:12" s="801" customFormat="1">
      <c r="B7345" s="823"/>
      <c r="C7345" s="823"/>
      <c r="D7345" s="823"/>
      <c r="E7345" s="823"/>
      <c r="F7345" s="823"/>
      <c r="G7345" s="823"/>
      <c r="H7345" s="823"/>
      <c r="I7345" s="823"/>
      <c r="J7345" s="823"/>
      <c r="K7345" s="823"/>
      <c r="L7345" s="823"/>
    </row>
    <row r="7346" spans="2:12" s="801" customFormat="1">
      <c r="B7346" s="823"/>
      <c r="C7346" s="823"/>
      <c r="D7346" s="823"/>
      <c r="E7346" s="823"/>
      <c r="F7346" s="823"/>
      <c r="G7346" s="823"/>
      <c r="H7346" s="823"/>
      <c r="I7346" s="823"/>
      <c r="J7346" s="823"/>
      <c r="K7346" s="823"/>
      <c r="L7346" s="823"/>
    </row>
    <row r="7347" spans="2:12" s="801" customFormat="1">
      <c r="B7347" s="823"/>
      <c r="C7347" s="823"/>
      <c r="D7347" s="823"/>
      <c r="E7347" s="823"/>
      <c r="F7347" s="823"/>
      <c r="G7347" s="823"/>
      <c r="H7347" s="823"/>
      <c r="I7347" s="823"/>
      <c r="J7347" s="823"/>
      <c r="K7347" s="823"/>
      <c r="L7347" s="823"/>
    </row>
    <row r="7348" spans="2:12" s="801" customFormat="1">
      <c r="B7348" s="823"/>
      <c r="C7348" s="823"/>
      <c r="D7348" s="823"/>
      <c r="E7348" s="823"/>
      <c r="F7348" s="823"/>
      <c r="G7348" s="823"/>
      <c r="H7348" s="823"/>
      <c r="I7348" s="823"/>
      <c r="J7348" s="823"/>
      <c r="K7348" s="823"/>
      <c r="L7348" s="823"/>
    </row>
    <row r="7349" spans="2:12" s="801" customFormat="1">
      <c r="B7349" s="823"/>
      <c r="C7349" s="823"/>
      <c r="D7349" s="823"/>
      <c r="E7349" s="823"/>
      <c r="F7349" s="823"/>
      <c r="G7349" s="823"/>
      <c r="H7349" s="823"/>
      <c r="I7349" s="823"/>
      <c r="J7349" s="823"/>
      <c r="K7349" s="823"/>
      <c r="L7349" s="823"/>
    </row>
    <row r="7350" spans="2:12" s="801" customFormat="1">
      <c r="B7350" s="823"/>
      <c r="C7350" s="823"/>
      <c r="D7350" s="823"/>
      <c r="E7350" s="823"/>
      <c r="F7350" s="823"/>
      <c r="G7350" s="823"/>
      <c r="H7350" s="823"/>
      <c r="I7350" s="823"/>
      <c r="J7350" s="823"/>
      <c r="K7350" s="823"/>
      <c r="L7350" s="823"/>
    </row>
    <row r="7351" spans="2:12" s="801" customFormat="1">
      <c r="B7351" s="823"/>
      <c r="C7351" s="823"/>
      <c r="D7351" s="823"/>
      <c r="E7351" s="823"/>
      <c r="F7351" s="823"/>
      <c r="G7351" s="823"/>
      <c r="H7351" s="823"/>
      <c r="I7351" s="823"/>
      <c r="J7351" s="823"/>
      <c r="K7351" s="823"/>
      <c r="L7351" s="823"/>
    </row>
    <row r="7352" spans="2:12" s="801" customFormat="1">
      <c r="B7352" s="823"/>
      <c r="C7352" s="823"/>
      <c r="D7352" s="823"/>
      <c r="E7352" s="823"/>
      <c r="F7352" s="823"/>
      <c r="G7352" s="823"/>
      <c r="H7352" s="823"/>
      <c r="I7352" s="823"/>
      <c r="J7352" s="823"/>
      <c r="K7352" s="823"/>
      <c r="L7352" s="823"/>
    </row>
    <row r="7353" spans="2:12" s="801" customFormat="1">
      <c r="B7353" s="823"/>
      <c r="C7353" s="823"/>
      <c r="D7353" s="823"/>
      <c r="E7353" s="823"/>
      <c r="F7353" s="823"/>
      <c r="G7353" s="823"/>
      <c r="H7353" s="823"/>
      <c r="I7353" s="823"/>
      <c r="J7353" s="823"/>
      <c r="K7353" s="823"/>
      <c r="L7353" s="823"/>
    </row>
    <row r="7354" spans="2:12" s="801" customFormat="1">
      <c r="B7354" s="823"/>
      <c r="C7354" s="823"/>
      <c r="D7354" s="823"/>
      <c r="E7354" s="823"/>
      <c r="F7354" s="823"/>
      <c r="G7354" s="823"/>
      <c r="H7354" s="823"/>
      <c r="I7354" s="823"/>
      <c r="J7354" s="823"/>
      <c r="K7354" s="823"/>
      <c r="L7354" s="823"/>
    </row>
    <row r="7355" spans="2:12" s="801" customFormat="1">
      <c r="B7355" s="823"/>
      <c r="C7355" s="823"/>
      <c r="D7355" s="823"/>
      <c r="E7355" s="823"/>
      <c r="F7355" s="823"/>
      <c r="G7355" s="823"/>
      <c r="H7355" s="823"/>
      <c r="I7355" s="823"/>
      <c r="J7355" s="823"/>
      <c r="K7355" s="823"/>
      <c r="L7355" s="823"/>
    </row>
    <row r="7356" spans="2:12" s="801" customFormat="1">
      <c r="B7356" s="823"/>
      <c r="C7356" s="823"/>
      <c r="D7356" s="823"/>
      <c r="E7356" s="823"/>
      <c r="F7356" s="823"/>
      <c r="G7356" s="823"/>
      <c r="H7356" s="823"/>
      <c r="I7356" s="823"/>
      <c r="J7356" s="823"/>
      <c r="K7356" s="823"/>
      <c r="L7356" s="823"/>
    </row>
    <row r="7357" spans="2:12" s="801" customFormat="1">
      <c r="B7357" s="823"/>
      <c r="C7357" s="823"/>
      <c r="D7357" s="823"/>
      <c r="E7357" s="823"/>
      <c r="F7357" s="823"/>
      <c r="G7357" s="823"/>
      <c r="H7357" s="823"/>
      <c r="I7357" s="823"/>
      <c r="J7357" s="823"/>
      <c r="K7357" s="823"/>
      <c r="L7357" s="823"/>
    </row>
    <row r="7358" spans="2:12" s="801" customFormat="1">
      <c r="B7358" s="823"/>
      <c r="C7358" s="823"/>
      <c r="D7358" s="823"/>
      <c r="E7358" s="823"/>
      <c r="F7358" s="823"/>
      <c r="G7358" s="823"/>
      <c r="H7358" s="823"/>
      <c r="I7358" s="823"/>
      <c r="J7358" s="823"/>
      <c r="K7358" s="823"/>
      <c r="L7358" s="823"/>
    </row>
    <row r="7359" spans="2:12" s="801" customFormat="1">
      <c r="B7359" s="823"/>
      <c r="C7359" s="823"/>
      <c r="D7359" s="823"/>
      <c r="E7359" s="823"/>
      <c r="F7359" s="823"/>
      <c r="G7359" s="823"/>
      <c r="H7359" s="823"/>
      <c r="I7359" s="823"/>
      <c r="J7359" s="823"/>
      <c r="K7359" s="823"/>
      <c r="L7359" s="823"/>
    </row>
    <row r="7360" spans="2:12" s="801" customFormat="1">
      <c r="B7360" s="823"/>
      <c r="C7360" s="823"/>
      <c r="D7360" s="823"/>
      <c r="E7360" s="823"/>
      <c r="F7360" s="823"/>
      <c r="G7360" s="823"/>
      <c r="H7360" s="823"/>
      <c r="I7360" s="823"/>
      <c r="J7360" s="823"/>
      <c r="K7360" s="823"/>
      <c r="L7360" s="823"/>
    </row>
    <row r="7361" spans="2:12" s="801" customFormat="1">
      <c r="B7361" s="823"/>
      <c r="C7361" s="823"/>
      <c r="D7361" s="823"/>
      <c r="E7361" s="823"/>
      <c r="F7361" s="823"/>
      <c r="G7361" s="823"/>
      <c r="H7361" s="823"/>
      <c r="I7361" s="823"/>
      <c r="J7361" s="823"/>
      <c r="K7361" s="823"/>
      <c r="L7361" s="823"/>
    </row>
    <row r="7362" spans="2:12" s="801" customFormat="1">
      <c r="B7362" s="823"/>
      <c r="C7362" s="823"/>
      <c r="D7362" s="823"/>
      <c r="E7362" s="823"/>
      <c r="F7362" s="823"/>
      <c r="G7362" s="823"/>
      <c r="H7362" s="823"/>
      <c r="I7362" s="823"/>
      <c r="J7362" s="823"/>
      <c r="K7362" s="823"/>
      <c r="L7362" s="823"/>
    </row>
    <row r="7363" spans="2:12" s="801" customFormat="1">
      <c r="B7363" s="823"/>
      <c r="C7363" s="823"/>
      <c r="D7363" s="823"/>
      <c r="E7363" s="823"/>
      <c r="F7363" s="823"/>
      <c r="G7363" s="823"/>
      <c r="H7363" s="823"/>
      <c r="I7363" s="823"/>
      <c r="J7363" s="823"/>
      <c r="K7363" s="823"/>
      <c r="L7363" s="823"/>
    </row>
    <row r="7364" spans="2:12" s="801" customFormat="1">
      <c r="B7364" s="823"/>
      <c r="C7364" s="823"/>
      <c r="D7364" s="823"/>
      <c r="E7364" s="823"/>
      <c r="F7364" s="823"/>
      <c r="G7364" s="823"/>
      <c r="H7364" s="823"/>
      <c r="I7364" s="823"/>
      <c r="J7364" s="823"/>
      <c r="K7364" s="823"/>
      <c r="L7364" s="823"/>
    </row>
    <row r="7365" spans="2:12" s="801" customFormat="1">
      <c r="B7365" s="823"/>
      <c r="C7365" s="823"/>
      <c r="D7365" s="823"/>
      <c r="E7365" s="823"/>
      <c r="F7365" s="823"/>
      <c r="G7365" s="823"/>
      <c r="H7365" s="823"/>
      <c r="I7365" s="823"/>
      <c r="J7365" s="823"/>
      <c r="K7365" s="823"/>
      <c r="L7365" s="823"/>
    </row>
    <row r="7366" spans="2:12" s="801" customFormat="1">
      <c r="B7366" s="823"/>
      <c r="C7366" s="823"/>
      <c r="D7366" s="823"/>
      <c r="E7366" s="823"/>
      <c r="F7366" s="823"/>
      <c r="G7366" s="823"/>
      <c r="H7366" s="823"/>
      <c r="I7366" s="823"/>
      <c r="J7366" s="823"/>
      <c r="K7366" s="823"/>
      <c r="L7366" s="823"/>
    </row>
    <row r="7367" spans="2:12" s="801" customFormat="1">
      <c r="B7367" s="823"/>
      <c r="C7367" s="823"/>
      <c r="D7367" s="823"/>
      <c r="E7367" s="823"/>
      <c r="F7367" s="823"/>
      <c r="G7367" s="823"/>
      <c r="H7367" s="823"/>
      <c r="I7367" s="823"/>
      <c r="J7367" s="823"/>
      <c r="K7367" s="823"/>
      <c r="L7367" s="823"/>
    </row>
    <row r="7368" spans="2:12" s="801" customFormat="1">
      <c r="B7368" s="823"/>
      <c r="C7368" s="823"/>
      <c r="D7368" s="823"/>
      <c r="E7368" s="823"/>
      <c r="F7368" s="823"/>
      <c r="G7368" s="823"/>
      <c r="H7368" s="823"/>
      <c r="I7368" s="823"/>
      <c r="J7368" s="823"/>
      <c r="K7368" s="823"/>
      <c r="L7368" s="823"/>
    </row>
    <row r="7369" spans="2:12" s="801" customFormat="1">
      <c r="B7369" s="823"/>
      <c r="C7369" s="823"/>
      <c r="D7369" s="823"/>
      <c r="E7369" s="823"/>
      <c r="F7369" s="823"/>
      <c r="G7369" s="823"/>
      <c r="H7369" s="823"/>
      <c r="I7369" s="823"/>
      <c r="J7369" s="823"/>
      <c r="K7369" s="823"/>
      <c r="L7369" s="823"/>
    </row>
    <row r="7370" spans="2:12" s="801" customFormat="1">
      <c r="B7370" s="823"/>
      <c r="C7370" s="823"/>
      <c r="D7370" s="823"/>
      <c r="E7370" s="823"/>
      <c r="F7370" s="823"/>
      <c r="G7370" s="823"/>
      <c r="H7370" s="823"/>
      <c r="I7370" s="823"/>
      <c r="J7370" s="823"/>
      <c r="K7370" s="823"/>
      <c r="L7370" s="823"/>
    </row>
    <row r="7371" spans="2:12" s="801" customFormat="1">
      <c r="B7371" s="823"/>
      <c r="C7371" s="823"/>
      <c r="D7371" s="823"/>
      <c r="E7371" s="823"/>
      <c r="F7371" s="823"/>
      <c r="G7371" s="823"/>
      <c r="H7371" s="823"/>
      <c r="I7371" s="823"/>
      <c r="J7371" s="823"/>
      <c r="K7371" s="823"/>
      <c r="L7371" s="823"/>
    </row>
    <row r="7372" spans="2:12" s="801" customFormat="1">
      <c r="B7372" s="823"/>
      <c r="C7372" s="823"/>
      <c r="D7372" s="823"/>
      <c r="E7372" s="823"/>
      <c r="F7372" s="823"/>
      <c r="G7372" s="823"/>
      <c r="H7372" s="823"/>
      <c r="I7372" s="823"/>
      <c r="J7372" s="823"/>
      <c r="K7372" s="823"/>
      <c r="L7372" s="823"/>
    </row>
    <row r="7373" spans="2:12" s="801" customFormat="1">
      <c r="B7373" s="823"/>
      <c r="C7373" s="823"/>
      <c r="D7373" s="823"/>
      <c r="E7373" s="823"/>
      <c r="F7373" s="823"/>
      <c r="G7373" s="823"/>
      <c r="H7373" s="823"/>
      <c r="I7373" s="823"/>
      <c r="J7373" s="823"/>
      <c r="K7373" s="823"/>
      <c r="L7373" s="823"/>
    </row>
    <row r="7374" spans="2:12" s="801" customFormat="1">
      <c r="B7374" s="823"/>
      <c r="C7374" s="823"/>
      <c r="D7374" s="823"/>
      <c r="E7374" s="823"/>
      <c r="F7374" s="823"/>
      <c r="G7374" s="823"/>
      <c r="H7374" s="823"/>
      <c r="I7374" s="823"/>
      <c r="J7374" s="823"/>
      <c r="K7374" s="823"/>
      <c r="L7374" s="823"/>
    </row>
    <row r="7375" spans="2:12" s="801" customFormat="1">
      <c r="B7375" s="823"/>
      <c r="C7375" s="823"/>
      <c r="D7375" s="823"/>
      <c r="E7375" s="823"/>
      <c r="F7375" s="823"/>
      <c r="G7375" s="823"/>
      <c r="H7375" s="823"/>
      <c r="I7375" s="823"/>
      <c r="J7375" s="823"/>
      <c r="K7375" s="823"/>
      <c r="L7375" s="823"/>
    </row>
    <row r="7376" spans="2:12" s="801" customFormat="1">
      <c r="B7376" s="823"/>
      <c r="C7376" s="823"/>
      <c r="D7376" s="823"/>
      <c r="E7376" s="823"/>
      <c r="F7376" s="823"/>
      <c r="G7376" s="823"/>
      <c r="H7376" s="823"/>
      <c r="I7376" s="823"/>
      <c r="J7376" s="823"/>
      <c r="K7376" s="823"/>
      <c r="L7376" s="823"/>
    </row>
    <row r="7377" spans="2:12" s="801" customFormat="1">
      <c r="B7377" s="823"/>
      <c r="C7377" s="823"/>
      <c r="D7377" s="823"/>
      <c r="E7377" s="823"/>
      <c r="F7377" s="823"/>
      <c r="G7377" s="823"/>
      <c r="H7377" s="823"/>
      <c r="I7377" s="823"/>
      <c r="J7377" s="823"/>
      <c r="K7377" s="823"/>
      <c r="L7377" s="823"/>
    </row>
    <row r="7378" spans="2:12" s="801" customFormat="1">
      <c r="B7378" s="823"/>
      <c r="C7378" s="823"/>
      <c r="D7378" s="823"/>
      <c r="E7378" s="823"/>
      <c r="F7378" s="823"/>
      <c r="G7378" s="823"/>
      <c r="H7378" s="823"/>
      <c r="I7378" s="823"/>
      <c r="J7378" s="823"/>
      <c r="K7378" s="823"/>
      <c r="L7378" s="823"/>
    </row>
    <row r="7379" spans="2:12" s="801" customFormat="1">
      <c r="B7379" s="823"/>
      <c r="C7379" s="823"/>
      <c r="D7379" s="823"/>
      <c r="E7379" s="823"/>
      <c r="F7379" s="823"/>
      <c r="G7379" s="823"/>
      <c r="H7379" s="823"/>
      <c r="I7379" s="823"/>
      <c r="J7379" s="823"/>
      <c r="K7379" s="823"/>
      <c r="L7379" s="823"/>
    </row>
    <row r="7380" spans="2:12" s="801" customFormat="1">
      <c r="B7380" s="823"/>
      <c r="C7380" s="823"/>
      <c r="D7380" s="823"/>
      <c r="E7380" s="823"/>
      <c r="F7380" s="823"/>
      <c r="G7380" s="823"/>
      <c r="H7380" s="823"/>
      <c r="I7380" s="823"/>
      <c r="J7380" s="823"/>
      <c r="K7380" s="823"/>
      <c r="L7380" s="823"/>
    </row>
    <row r="7381" spans="2:12" s="801" customFormat="1">
      <c r="B7381" s="823"/>
      <c r="C7381" s="823"/>
      <c r="D7381" s="823"/>
      <c r="E7381" s="823"/>
      <c r="F7381" s="823"/>
      <c r="G7381" s="823"/>
      <c r="H7381" s="823"/>
      <c r="I7381" s="823"/>
      <c r="J7381" s="823"/>
      <c r="K7381" s="823"/>
      <c r="L7381" s="823"/>
    </row>
    <row r="7382" spans="2:12" s="801" customFormat="1">
      <c r="B7382" s="823"/>
      <c r="C7382" s="823"/>
      <c r="D7382" s="823"/>
      <c r="E7382" s="823"/>
      <c r="F7382" s="823"/>
      <c r="G7382" s="823"/>
      <c r="H7382" s="823"/>
      <c r="I7382" s="823"/>
      <c r="J7382" s="823"/>
      <c r="K7382" s="823"/>
      <c r="L7382" s="823"/>
    </row>
    <row r="7383" spans="2:12" s="801" customFormat="1">
      <c r="B7383" s="823"/>
      <c r="C7383" s="823"/>
      <c r="D7383" s="823"/>
      <c r="E7383" s="823"/>
      <c r="F7383" s="823"/>
      <c r="G7383" s="823"/>
      <c r="H7383" s="823"/>
      <c r="I7383" s="823"/>
      <c r="J7383" s="823"/>
      <c r="K7383" s="823"/>
      <c r="L7383" s="823"/>
    </row>
    <row r="7384" spans="2:12" s="801" customFormat="1">
      <c r="B7384" s="823"/>
      <c r="C7384" s="823"/>
      <c r="D7384" s="823"/>
      <c r="E7384" s="823"/>
      <c r="F7384" s="823"/>
      <c r="G7384" s="823"/>
      <c r="H7384" s="823"/>
      <c r="I7384" s="823"/>
      <c r="J7384" s="823"/>
      <c r="K7384" s="823"/>
      <c r="L7384" s="823"/>
    </row>
    <row r="7385" spans="2:12" s="801" customFormat="1">
      <c r="B7385" s="823"/>
      <c r="C7385" s="823"/>
      <c r="D7385" s="823"/>
      <c r="E7385" s="823"/>
      <c r="F7385" s="823"/>
      <c r="G7385" s="823"/>
      <c r="H7385" s="823"/>
      <c r="I7385" s="823"/>
      <c r="J7385" s="823"/>
      <c r="K7385" s="823"/>
      <c r="L7385" s="823"/>
    </row>
    <row r="7386" spans="2:12" s="801" customFormat="1">
      <c r="B7386" s="823"/>
      <c r="C7386" s="823"/>
      <c r="D7386" s="823"/>
      <c r="E7386" s="823"/>
      <c r="F7386" s="823"/>
      <c r="G7386" s="823"/>
      <c r="H7386" s="823"/>
      <c r="I7386" s="823"/>
      <c r="J7386" s="823"/>
      <c r="K7386" s="823"/>
      <c r="L7386" s="823"/>
    </row>
    <row r="7387" spans="2:12" s="801" customFormat="1">
      <c r="B7387" s="823"/>
      <c r="C7387" s="823"/>
      <c r="D7387" s="823"/>
      <c r="E7387" s="823"/>
      <c r="F7387" s="823"/>
      <c r="G7387" s="823"/>
      <c r="H7387" s="823"/>
      <c r="I7387" s="823"/>
      <c r="J7387" s="823"/>
      <c r="K7387" s="823"/>
      <c r="L7387" s="823"/>
    </row>
    <row r="7388" spans="2:12" s="801" customFormat="1">
      <c r="B7388" s="823"/>
      <c r="C7388" s="823"/>
      <c r="D7388" s="823"/>
      <c r="E7388" s="823"/>
      <c r="F7388" s="823"/>
      <c r="G7388" s="823"/>
      <c r="H7388" s="823"/>
      <c r="I7388" s="823"/>
      <c r="J7388" s="823"/>
      <c r="K7388" s="823"/>
      <c r="L7388" s="823"/>
    </row>
    <row r="7389" spans="2:12" s="801" customFormat="1">
      <c r="B7389" s="823"/>
      <c r="C7389" s="823"/>
      <c r="D7389" s="823"/>
      <c r="E7389" s="823"/>
      <c r="F7389" s="823"/>
      <c r="G7389" s="823"/>
      <c r="H7389" s="823"/>
      <c r="I7389" s="823"/>
      <c r="J7389" s="823"/>
      <c r="K7389" s="823"/>
      <c r="L7389" s="823"/>
    </row>
    <row r="7390" spans="2:12" s="801" customFormat="1">
      <c r="B7390" s="823"/>
      <c r="C7390" s="823"/>
      <c r="D7390" s="823"/>
      <c r="E7390" s="823"/>
      <c r="F7390" s="823"/>
      <c r="G7390" s="823"/>
      <c r="H7390" s="823"/>
      <c r="I7390" s="823"/>
      <c r="J7390" s="823"/>
      <c r="K7390" s="823"/>
      <c r="L7390" s="823"/>
    </row>
    <row r="7391" spans="2:12" s="801" customFormat="1">
      <c r="B7391" s="823"/>
      <c r="C7391" s="823"/>
      <c r="D7391" s="823"/>
      <c r="E7391" s="823"/>
      <c r="F7391" s="823"/>
      <c r="G7391" s="823"/>
      <c r="H7391" s="823"/>
      <c r="I7391" s="823"/>
      <c r="J7391" s="823"/>
      <c r="K7391" s="823"/>
      <c r="L7391" s="823"/>
    </row>
    <row r="7392" spans="2:12" s="801" customFormat="1">
      <c r="B7392" s="823"/>
      <c r="C7392" s="823"/>
      <c r="D7392" s="823"/>
      <c r="E7392" s="823"/>
      <c r="F7392" s="823"/>
      <c r="G7392" s="823"/>
      <c r="H7392" s="823"/>
      <c r="I7392" s="823"/>
      <c r="J7392" s="823"/>
      <c r="K7392" s="823"/>
      <c r="L7392" s="823"/>
    </row>
    <row r="7393" spans="2:12" s="801" customFormat="1">
      <c r="B7393" s="823"/>
      <c r="C7393" s="823"/>
      <c r="D7393" s="823"/>
      <c r="E7393" s="823"/>
      <c r="F7393" s="823"/>
      <c r="G7393" s="823"/>
      <c r="H7393" s="823"/>
      <c r="I7393" s="823"/>
      <c r="J7393" s="823"/>
      <c r="K7393" s="823"/>
      <c r="L7393" s="823"/>
    </row>
    <row r="7394" spans="2:12" s="801" customFormat="1">
      <c r="B7394" s="823"/>
      <c r="C7394" s="823"/>
      <c r="D7394" s="823"/>
      <c r="E7394" s="823"/>
      <c r="F7394" s="823"/>
      <c r="G7394" s="823"/>
      <c r="H7394" s="823"/>
      <c r="I7394" s="823"/>
      <c r="J7394" s="823"/>
      <c r="K7394" s="823"/>
      <c r="L7394" s="823"/>
    </row>
    <row r="7395" spans="2:12" s="801" customFormat="1">
      <c r="B7395" s="823"/>
      <c r="C7395" s="823"/>
      <c r="D7395" s="823"/>
      <c r="E7395" s="823"/>
      <c r="F7395" s="823"/>
      <c r="G7395" s="823"/>
      <c r="H7395" s="823"/>
      <c r="I7395" s="823"/>
      <c r="J7395" s="823"/>
      <c r="K7395" s="823"/>
      <c r="L7395" s="823"/>
    </row>
    <row r="7396" spans="2:12" s="801" customFormat="1">
      <c r="B7396" s="823"/>
      <c r="C7396" s="823"/>
      <c r="D7396" s="823"/>
      <c r="E7396" s="823"/>
      <c r="F7396" s="823"/>
      <c r="G7396" s="823"/>
      <c r="H7396" s="823"/>
      <c r="I7396" s="823"/>
      <c r="J7396" s="823"/>
      <c r="K7396" s="823"/>
      <c r="L7396" s="823"/>
    </row>
    <row r="7397" spans="2:12" s="801" customFormat="1">
      <c r="B7397" s="823"/>
      <c r="C7397" s="823"/>
      <c r="D7397" s="823"/>
      <c r="E7397" s="823"/>
      <c r="F7397" s="823"/>
      <c r="G7397" s="823"/>
      <c r="H7397" s="823"/>
      <c r="I7397" s="823"/>
      <c r="J7397" s="823"/>
      <c r="K7397" s="823"/>
      <c r="L7397" s="823"/>
    </row>
    <row r="7398" spans="2:12" s="801" customFormat="1">
      <c r="B7398" s="823"/>
      <c r="C7398" s="823"/>
      <c r="D7398" s="823"/>
      <c r="E7398" s="823"/>
      <c r="F7398" s="823"/>
      <c r="G7398" s="823"/>
      <c r="H7398" s="823"/>
      <c r="I7398" s="823"/>
      <c r="J7398" s="823"/>
      <c r="K7398" s="823"/>
      <c r="L7398" s="823"/>
    </row>
    <row r="7399" spans="2:12" s="801" customFormat="1">
      <c r="B7399" s="823"/>
      <c r="C7399" s="823"/>
      <c r="D7399" s="823"/>
      <c r="E7399" s="823"/>
      <c r="F7399" s="823"/>
      <c r="G7399" s="823"/>
      <c r="H7399" s="823"/>
      <c r="I7399" s="823"/>
      <c r="J7399" s="823"/>
      <c r="K7399" s="823"/>
      <c r="L7399" s="823"/>
    </row>
    <row r="7400" spans="2:12" s="801" customFormat="1">
      <c r="B7400" s="823"/>
      <c r="C7400" s="823"/>
      <c r="D7400" s="823"/>
      <c r="E7400" s="823"/>
      <c r="F7400" s="823"/>
      <c r="G7400" s="823"/>
      <c r="H7400" s="823"/>
      <c r="I7400" s="823"/>
      <c r="J7400" s="823"/>
      <c r="K7400" s="823"/>
      <c r="L7400" s="823"/>
    </row>
    <row r="7401" spans="2:12" s="801" customFormat="1">
      <c r="B7401" s="823"/>
      <c r="C7401" s="823"/>
      <c r="D7401" s="823"/>
      <c r="E7401" s="823"/>
      <c r="F7401" s="823"/>
      <c r="G7401" s="823"/>
      <c r="H7401" s="823"/>
      <c r="I7401" s="823"/>
      <c r="J7401" s="823"/>
      <c r="K7401" s="823"/>
      <c r="L7401" s="823"/>
    </row>
    <row r="7402" spans="2:12" s="801" customFormat="1">
      <c r="B7402" s="823"/>
      <c r="C7402" s="823"/>
      <c r="D7402" s="823"/>
      <c r="E7402" s="823"/>
      <c r="F7402" s="823"/>
      <c r="G7402" s="823"/>
      <c r="H7402" s="823"/>
      <c r="I7402" s="823"/>
      <c r="J7402" s="823"/>
      <c r="K7402" s="823"/>
      <c r="L7402" s="823"/>
    </row>
    <row r="7403" spans="2:12" s="801" customFormat="1">
      <c r="B7403" s="823"/>
      <c r="C7403" s="823"/>
      <c r="D7403" s="823"/>
      <c r="E7403" s="823"/>
      <c r="F7403" s="823"/>
      <c r="G7403" s="823"/>
      <c r="H7403" s="823"/>
      <c r="I7403" s="823"/>
      <c r="J7403" s="823"/>
      <c r="K7403" s="823"/>
      <c r="L7403" s="823"/>
    </row>
    <row r="7404" spans="2:12" s="801" customFormat="1">
      <c r="B7404" s="823"/>
      <c r="C7404" s="823"/>
      <c r="D7404" s="823"/>
      <c r="E7404" s="823"/>
      <c r="F7404" s="823"/>
      <c r="G7404" s="823"/>
      <c r="H7404" s="823"/>
      <c r="I7404" s="823"/>
      <c r="J7404" s="823"/>
      <c r="K7404" s="823"/>
      <c r="L7404" s="823"/>
    </row>
    <row r="7405" spans="2:12" s="801" customFormat="1">
      <c r="B7405" s="823"/>
      <c r="C7405" s="823"/>
      <c r="D7405" s="823"/>
      <c r="E7405" s="823"/>
      <c r="F7405" s="823"/>
      <c r="G7405" s="823"/>
      <c r="H7405" s="823"/>
      <c r="I7405" s="823"/>
      <c r="J7405" s="823"/>
      <c r="K7405" s="823"/>
      <c r="L7405" s="823"/>
    </row>
    <row r="7406" spans="2:12" s="801" customFormat="1">
      <c r="B7406" s="823"/>
      <c r="C7406" s="823"/>
      <c r="D7406" s="823"/>
      <c r="E7406" s="823"/>
      <c r="F7406" s="823"/>
      <c r="G7406" s="823"/>
      <c r="H7406" s="823"/>
      <c r="I7406" s="823"/>
      <c r="J7406" s="823"/>
      <c r="K7406" s="823"/>
      <c r="L7406" s="823"/>
    </row>
    <row r="7407" spans="2:12" s="801" customFormat="1">
      <c r="B7407" s="823"/>
      <c r="C7407" s="823"/>
      <c r="D7407" s="823"/>
      <c r="E7407" s="823"/>
      <c r="F7407" s="823"/>
      <c r="G7407" s="823"/>
      <c r="H7407" s="823"/>
      <c r="I7407" s="823"/>
      <c r="J7407" s="823"/>
      <c r="K7407" s="823"/>
      <c r="L7407" s="823"/>
    </row>
    <row r="7408" spans="2:12" s="801" customFormat="1">
      <c r="B7408" s="823"/>
      <c r="C7408" s="823"/>
      <c r="D7408" s="823"/>
      <c r="E7408" s="823"/>
      <c r="F7408" s="823"/>
      <c r="G7408" s="823"/>
      <c r="H7408" s="823"/>
      <c r="I7408" s="823"/>
      <c r="J7408" s="823"/>
      <c r="K7408" s="823"/>
      <c r="L7408" s="823"/>
    </row>
    <row r="7409" spans="2:12" s="801" customFormat="1">
      <c r="B7409" s="823"/>
      <c r="C7409" s="823"/>
      <c r="D7409" s="823"/>
      <c r="E7409" s="823"/>
      <c r="F7409" s="823"/>
      <c r="G7409" s="823"/>
      <c r="H7409" s="823"/>
      <c r="I7409" s="823"/>
      <c r="J7409" s="823"/>
      <c r="K7409" s="823"/>
      <c r="L7409" s="823"/>
    </row>
    <row r="7410" spans="2:12" s="801" customFormat="1">
      <c r="B7410" s="823"/>
      <c r="C7410" s="823"/>
      <c r="D7410" s="823"/>
      <c r="E7410" s="823"/>
      <c r="F7410" s="823"/>
      <c r="G7410" s="823"/>
      <c r="H7410" s="823"/>
      <c r="I7410" s="823"/>
      <c r="J7410" s="823"/>
      <c r="K7410" s="823"/>
      <c r="L7410" s="823"/>
    </row>
    <row r="7411" spans="2:12" s="801" customFormat="1">
      <c r="B7411" s="823"/>
      <c r="C7411" s="823"/>
      <c r="D7411" s="823"/>
      <c r="E7411" s="823"/>
      <c r="F7411" s="823"/>
      <c r="G7411" s="823"/>
      <c r="H7411" s="823"/>
      <c r="I7411" s="823"/>
      <c r="J7411" s="823"/>
      <c r="K7411" s="823"/>
      <c r="L7411" s="823"/>
    </row>
    <row r="7412" spans="2:12" s="801" customFormat="1">
      <c r="B7412" s="823"/>
      <c r="C7412" s="823"/>
      <c r="D7412" s="823"/>
      <c r="E7412" s="823"/>
      <c r="F7412" s="823"/>
      <c r="G7412" s="823"/>
      <c r="H7412" s="823"/>
      <c r="I7412" s="823"/>
      <c r="J7412" s="823"/>
      <c r="K7412" s="823"/>
      <c r="L7412" s="823"/>
    </row>
    <row r="7413" spans="2:12" s="801" customFormat="1">
      <c r="B7413" s="823"/>
      <c r="C7413" s="823"/>
      <c r="D7413" s="823"/>
      <c r="E7413" s="823"/>
      <c r="F7413" s="823"/>
      <c r="G7413" s="823"/>
      <c r="H7413" s="823"/>
      <c r="I7413" s="823"/>
      <c r="J7413" s="823"/>
      <c r="K7413" s="823"/>
      <c r="L7413" s="823"/>
    </row>
    <row r="7414" spans="2:12" s="801" customFormat="1">
      <c r="B7414" s="823"/>
      <c r="C7414" s="823"/>
      <c r="D7414" s="823"/>
      <c r="E7414" s="823"/>
      <c r="F7414" s="823"/>
      <c r="G7414" s="823"/>
      <c r="H7414" s="823"/>
      <c r="I7414" s="823"/>
      <c r="J7414" s="823"/>
      <c r="K7414" s="823"/>
      <c r="L7414" s="823"/>
    </row>
    <row r="7415" spans="2:12" s="801" customFormat="1">
      <c r="B7415" s="823"/>
      <c r="C7415" s="823"/>
      <c r="D7415" s="823"/>
      <c r="E7415" s="823"/>
      <c r="F7415" s="823"/>
      <c r="G7415" s="823"/>
      <c r="H7415" s="823"/>
      <c r="I7415" s="823"/>
      <c r="J7415" s="823"/>
      <c r="K7415" s="823"/>
      <c r="L7415" s="823"/>
    </row>
    <row r="7416" spans="2:12" s="801" customFormat="1">
      <c r="B7416" s="823"/>
      <c r="C7416" s="823"/>
      <c r="D7416" s="823"/>
      <c r="E7416" s="823"/>
      <c r="F7416" s="823"/>
      <c r="G7416" s="823"/>
      <c r="H7416" s="823"/>
      <c r="I7416" s="823"/>
      <c r="J7416" s="823"/>
      <c r="K7416" s="823"/>
      <c r="L7416" s="823"/>
    </row>
    <row r="7417" spans="2:12" s="801" customFormat="1">
      <c r="B7417" s="823"/>
      <c r="C7417" s="823"/>
      <c r="D7417" s="823"/>
      <c r="E7417" s="823"/>
      <c r="F7417" s="823"/>
      <c r="G7417" s="823"/>
      <c r="H7417" s="823"/>
      <c r="I7417" s="823"/>
      <c r="J7417" s="823"/>
      <c r="K7417" s="823"/>
      <c r="L7417" s="823"/>
    </row>
    <row r="7418" spans="2:12" s="801" customFormat="1">
      <c r="B7418" s="823"/>
      <c r="C7418" s="823"/>
      <c r="D7418" s="823"/>
      <c r="E7418" s="823"/>
      <c r="F7418" s="823"/>
      <c r="G7418" s="823"/>
      <c r="H7418" s="823"/>
      <c r="I7418" s="823"/>
      <c r="J7418" s="823"/>
      <c r="K7418" s="823"/>
      <c r="L7418" s="823"/>
    </row>
    <row r="7419" spans="2:12" s="801" customFormat="1">
      <c r="B7419" s="823"/>
      <c r="C7419" s="823"/>
      <c r="D7419" s="823"/>
      <c r="E7419" s="823"/>
      <c r="F7419" s="823"/>
      <c r="G7419" s="823"/>
      <c r="H7419" s="823"/>
      <c r="I7419" s="823"/>
      <c r="J7419" s="823"/>
      <c r="K7419" s="823"/>
      <c r="L7419" s="823"/>
    </row>
    <row r="7420" spans="2:12" s="801" customFormat="1">
      <c r="B7420" s="823"/>
      <c r="C7420" s="823"/>
      <c r="D7420" s="823"/>
      <c r="E7420" s="823"/>
      <c r="F7420" s="823"/>
      <c r="G7420" s="823"/>
      <c r="H7420" s="823"/>
      <c r="I7420" s="823"/>
      <c r="J7420" s="823"/>
      <c r="K7420" s="823"/>
      <c r="L7420" s="823"/>
    </row>
    <row r="7421" spans="2:12" s="801" customFormat="1">
      <c r="B7421" s="823"/>
      <c r="C7421" s="823"/>
      <c r="D7421" s="823"/>
      <c r="E7421" s="823"/>
      <c r="F7421" s="823"/>
      <c r="G7421" s="823"/>
      <c r="H7421" s="823"/>
      <c r="I7421" s="823"/>
      <c r="J7421" s="823"/>
      <c r="K7421" s="823"/>
      <c r="L7421" s="823"/>
    </row>
    <row r="7422" spans="2:12" s="801" customFormat="1">
      <c r="B7422" s="823"/>
      <c r="C7422" s="823"/>
      <c r="D7422" s="823"/>
      <c r="E7422" s="823"/>
      <c r="F7422" s="823"/>
      <c r="G7422" s="823"/>
      <c r="H7422" s="823"/>
      <c r="I7422" s="823"/>
      <c r="J7422" s="823"/>
      <c r="K7422" s="823"/>
      <c r="L7422" s="823"/>
    </row>
    <row r="7423" spans="2:12" s="801" customFormat="1">
      <c r="B7423" s="823"/>
      <c r="C7423" s="823"/>
      <c r="D7423" s="823"/>
      <c r="E7423" s="823"/>
      <c r="F7423" s="823"/>
      <c r="G7423" s="823"/>
      <c r="H7423" s="823"/>
      <c r="I7423" s="823"/>
      <c r="J7423" s="823"/>
      <c r="K7423" s="823"/>
      <c r="L7423" s="823"/>
    </row>
    <row r="7424" spans="2:12" s="801" customFormat="1">
      <c r="B7424" s="823"/>
      <c r="C7424" s="823"/>
      <c r="D7424" s="823"/>
      <c r="E7424" s="823"/>
      <c r="F7424" s="823"/>
      <c r="G7424" s="823"/>
      <c r="H7424" s="823"/>
      <c r="I7424" s="823"/>
      <c r="J7424" s="823"/>
      <c r="K7424" s="823"/>
      <c r="L7424" s="823"/>
    </row>
    <row r="7425" spans="2:12" s="801" customFormat="1">
      <c r="B7425" s="823"/>
      <c r="C7425" s="823"/>
      <c r="D7425" s="823"/>
      <c r="E7425" s="823"/>
      <c r="F7425" s="823"/>
      <c r="G7425" s="823"/>
      <c r="H7425" s="823"/>
      <c r="I7425" s="823"/>
      <c r="J7425" s="823"/>
      <c r="K7425" s="823"/>
      <c r="L7425" s="823"/>
    </row>
    <row r="7426" spans="2:12" s="801" customFormat="1">
      <c r="B7426" s="823"/>
      <c r="C7426" s="823"/>
      <c r="D7426" s="823"/>
      <c r="E7426" s="823"/>
      <c r="F7426" s="823"/>
      <c r="G7426" s="823"/>
      <c r="H7426" s="823"/>
      <c r="I7426" s="823"/>
      <c r="J7426" s="823"/>
      <c r="K7426" s="823"/>
      <c r="L7426" s="823"/>
    </row>
    <row r="7427" spans="2:12" s="801" customFormat="1">
      <c r="B7427" s="823"/>
      <c r="C7427" s="823"/>
      <c r="D7427" s="823"/>
      <c r="E7427" s="823"/>
      <c r="F7427" s="823"/>
      <c r="G7427" s="823"/>
      <c r="H7427" s="823"/>
      <c r="I7427" s="823"/>
      <c r="J7427" s="823"/>
      <c r="K7427" s="823"/>
      <c r="L7427" s="823"/>
    </row>
    <row r="7428" spans="2:12" s="801" customFormat="1">
      <c r="B7428" s="823"/>
      <c r="C7428" s="823"/>
      <c r="D7428" s="823"/>
      <c r="E7428" s="823"/>
      <c r="F7428" s="823"/>
      <c r="G7428" s="823"/>
      <c r="H7428" s="823"/>
      <c r="I7428" s="823"/>
      <c r="J7428" s="823"/>
      <c r="K7428" s="823"/>
      <c r="L7428" s="823"/>
    </row>
    <row r="7429" spans="2:12" s="801" customFormat="1">
      <c r="B7429" s="823"/>
      <c r="C7429" s="823"/>
      <c r="D7429" s="823"/>
      <c r="E7429" s="823"/>
      <c r="F7429" s="823"/>
      <c r="G7429" s="823"/>
      <c r="H7429" s="823"/>
      <c r="I7429" s="823"/>
      <c r="J7429" s="823"/>
      <c r="K7429" s="823"/>
      <c r="L7429" s="823"/>
    </row>
    <row r="7430" spans="2:12" s="801" customFormat="1">
      <c r="B7430" s="823"/>
      <c r="C7430" s="823"/>
      <c r="D7430" s="823"/>
      <c r="E7430" s="823"/>
      <c r="F7430" s="823"/>
      <c r="G7430" s="823"/>
      <c r="H7430" s="823"/>
      <c r="I7430" s="823"/>
      <c r="J7430" s="823"/>
      <c r="K7430" s="823"/>
      <c r="L7430" s="823"/>
    </row>
    <row r="7431" spans="2:12" s="801" customFormat="1">
      <c r="B7431" s="823"/>
      <c r="C7431" s="823"/>
      <c r="D7431" s="823"/>
      <c r="E7431" s="823"/>
      <c r="F7431" s="823"/>
      <c r="G7431" s="823"/>
      <c r="H7431" s="823"/>
      <c r="I7431" s="823"/>
      <c r="J7431" s="823"/>
      <c r="K7431" s="823"/>
      <c r="L7431" s="823"/>
    </row>
    <row r="7432" spans="2:12" s="801" customFormat="1">
      <c r="B7432" s="823"/>
      <c r="C7432" s="823"/>
      <c r="D7432" s="823"/>
      <c r="E7432" s="823"/>
      <c r="F7432" s="823"/>
      <c r="G7432" s="823"/>
      <c r="H7432" s="823"/>
      <c r="I7432" s="823"/>
      <c r="J7432" s="823"/>
      <c r="K7432" s="823"/>
      <c r="L7432" s="823"/>
    </row>
    <row r="7433" spans="2:12" s="801" customFormat="1">
      <c r="B7433" s="823"/>
      <c r="C7433" s="823"/>
      <c r="D7433" s="823"/>
      <c r="E7433" s="823"/>
      <c r="F7433" s="823"/>
      <c r="G7433" s="823"/>
      <c r="H7433" s="823"/>
      <c r="I7433" s="823"/>
      <c r="J7433" s="823"/>
      <c r="K7433" s="823"/>
      <c r="L7433" s="823"/>
    </row>
    <row r="7434" spans="2:12" s="801" customFormat="1">
      <c r="B7434" s="823"/>
      <c r="C7434" s="823"/>
      <c r="D7434" s="823"/>
      <c r="E7434" s="823"/>
      <c r="F7434" s="823"/>
      <c r="G7434" s="823"/>
      <c r="H7434" s="823"/>
      <c r="I7434" s="823"/>
      <c r="J7434" s="823"/>
      <c r="K7434" s="823"/>
      <c r="L7434" s="823"/>
    </row>
    <row r="7435" spans="2:12" s="801" customFormat="1">
      <c r="B7435" s="823"/>
      <c r="C7435" s="823"/>
      <c r="D7435" s="823"/>
      <c r="E7435" s="823"/>
      <c r="F7435" s="823"/>
      <c r="G7435" s="823"/>
      <c r="H7435" s="823"/>
      <c r="I7435" s="823"/>
      <c r="J7435" s="823"/>
      <c r="K7435" s="823"/>
      <c r="L7435" s="823"/>
    </row>
    <row r="7436" spans="2:12" s="801" customFormat="1">
      <c r="B7436" s="823"/>
      <c r="C7436" s="823"/>
      <c r="D7436" s="823"/>
      <c r="E7436" s="823"/>
      <c r="F7436" s="823"/>
      <c r="G7436" s="823"/>
      <c r="H7436" s="823"/>
      <c r="I7436" s="823"/>
      <c r="J7436" s="823"/>
      <c r="K7436" s="823"/>
      <c r="L7436" s="823"/>
    </row>
    <row r="7437" spans="2:12" s="801" customFormat="1">
      <c r="B7437" s="823"/>
      <c r="C7437" s="823"/>
      <c r="D7437" s="823"/>
      <c r="E7437" s="823"/>
      <c r="F7437" s="823"/>
      <c r="G7437" s="823"/>
      <c r="H7437" s="823"/>
      <c r="I7437" s="823"/>
      <c r="J7437" s="823"/>
      <c r="K7437" s="823"/>
      <c r="L7437" s="823"/>
    </row>
    <row r="7438" spans="2:12" s="801" customFormat="1">
      <c r="B7438" s="823"/>
      <c r="C7438" s="823"/>
      <c r="D7438" s="823"/>
      <c r="E7438" s="823"/>
      <c r="F7438" s="823"/>
      <c r="G7438" s="823"/>
      <c r="H7438" s="823"/>
      <c r="I7438" s="823"/>
      <c r="J7438" s="823"/>
      <c r="K7438" s="823"/>
      <c r="L7438" s="823"/>
    </row>
    <row r="7439" spans="2:12" s="801" customFormat="1">
      <c r="B7439" s="823"/>
      <c r="C7439" s="823"/>
      <c r="D7439" s="823"/>
      <c r="E7439" s="823"/>
      <c r="F7439" s="823"/>
      <c r="G7439" s="823"/>
      <c r="H7439" s="823"/>
      <c r="I7439" s="823"/>
      <c r="J7439" s="823"/>
      <c r="K7439" s="823"/>
      <c r="L7439" s="823"/>
    </row>
    <row r="7440" spans="2:12" s="801" customFormat="1">
      <c r="B7440" s="823"/>
      <c r="C7440" s="823"/>
      <c r="D7440" s="823"/>
      <c r="E7440" s="823"/>
      <c r="F7440" s="823"/>
      <c r="G7440" s="823"/>
      <c r="H7440" s="823"/>
      <c r="I7440" s="823"/>
      <c r="J7440" s="823"/>
      <c r="K7440" s="823"/>
      <c r="L7440" s="823"/>
    </row>
    <row r="7441" spans="2:12" s="801" customFormat="1">
      <c r="B7441" s="823"/>
      <c r="C7441" s="823"/>
      <c r="D7441" s="823"/>
      <c r="E7441" s="823"/>
      <c r="F7441" s="823"/>
      <c r="G7441" s="823"/>
      <c r="H7441" s="823"/>
      <c r="I7441" s="823"/>
      <c r="J7441" s="823"/>
      <c r="K7441" s="823"/>
      <c r="L7441" s="823"/>
    </row>
    <row r="7442" spans="2:12" s="801" customFormat="1">
      <c r="B7442" s="823"/>
      <c r="C7442" s="823"/>
      <c r="D7442" s="823"/>
      <c r="E7442" s="823"/>
      <c r="F7442" s="823"/>
      <c r="G7442" s="823"/>
      <c r="H7442" s="823"/>
      <c r="I7442" s="823"/>
      <c r="J7442" s="823"/>
      <c r="K7442" s="823"/>
      <c r="L7442" s="823"/>
    </row>
    <row r="7443" spans="2:12" s="801" customFormat="1">
      <c r="B7443" s="823"/>
      <c r="C7443" s="823"/>
      <c r="D7443" s="823"/>
      <c r="E7443" s="823"/>
      <c r="F7443" s="823"/>
      <c r="G7443" s="823"/>
      <c r="H7443" s="823"/>
      <c r="I7443" s="823"/>
      <c r="J7443" s="823"/>
      <c r="K7443" s="823"/>
      <c r="L7443" s="823"/>
    </row>
    <row r="7444" spans="2:12" s="801" customFormat="1">
      <c r="B7444" s="823"/>
      <c r="C7444" s="823"/>
      <c r="D7444" s="823"/>
      <c r="E7444" s="823"/>
      <c r="F7444" s="823"/>
      <c r="G7444" s="823"/>
      <c r="H7444" s="823"/>
      <c r="I7444" s="823"/>
      <c r="J7444" s="823"/>
      <c r="K7444" s="823"/>
      <c r="L7444" s="823"/>
    </row>
    <row r="7445" spans="2:12" s="801" customFormat="1">
      <c r="B7445" s="823"/>
      <c r="C7445" s="823"/>
      <c r="D7445" s="823"/>
      <c r="E7445" s="823"/>
      <c r="F7445" s="823"/>
      <c r="G7445" s="823"/>
      <c r="H7445" s="823"/>
      <c r="I7445" s="823"/>
      <c r="J7445" s="823"/>
      <c r="K7445" s="823"/>
      <c r="L7445" s="823"/>
    </row>
    <row r="7446" spans="2:12" s="801" customFormat="1">
      <c r="B7446" s="823"/>
      <c r="C7446" s="823"/>
      <c r="D7446" s="823"/>
      <c r="E7446" s="823"/>
      <c r="F7446" s="823"/>
      <c r="G7446" s="823"/>
      <c r="H7446" s="823"/>
      <c r="I7446" s="823"/>
      <c r="J7446" s="823"/>
      <c r="K7446" s="823"/>
      <c r="L7446" s="823"/>
    </row>
    <row r="7447" spans="2:12" s="801" customFormat="1">
      <c r="B7447" s="823"/>
      <c r="C7447" s="823"/>
      <c r="D7447" s="823"/>
      <c r="E7447" s="823"/>
      <c r="F7447" s="823"/>
      <c r="G7447" s="823"/>
      <c r="H7447" s="823"/>
      <c r="I7447" s="823"/>
      <c r="J7447" s="823"/>
      <c r="K7447" s="823"/>
      <c r="L7447" s="823"/>
    </row>
    <row r="7448" spans="2:12" s="801" customFormat="1">
      <c r="B7448" s="823"/>
      <c r="C7448" s="823"/>
      <c r="D7448" s="823"/>
      <c r="E7448" s="823"/>
      <c r="F7448" s="823"/>
      <c r="G7448" s="823"/>
      <c r="H7448" s="823"/>
      <c r="I7448" s="823"/>
      <c r="J7448" s="823"/>
      <c r="K7448" s="823"/>
      <c r="L7448" s="823"/>
    </row>
    <row r="7449" spans="2:12" s="801" customFormat="1">
      <c r="B7449" s="823"/>
      <c r="C7449" s="823"/>
      <c r="D7449" s="823"/>
      <c r="E7449" s="823"/>
      <c r="F7449" s="823"/>
      <c r="G7449" s="823"/>
      <c r="H7449" s="823"/>
      <c r="I7449" s="823"/>
      <c r="J7449" s="823"/>
      <c r="K7449" s="823"/>
      <c r="L7449" s="823"/>
    </row>
    <row r="7450" spans="2:12" s="801" customFormat="1">
      <c r="B7450" s="823"/>
      <c r="C7450" s="823"/>
      <c r="D7450" s="823"/>
      <c r="E7450" s="823"/>
      <c r="F7450" s="823"/>
      <c r="G7450" s="823"/>
      <c r="H7450" s="823"/>
      <c r="I7450" s="823"/>
      <c r="J7450" s="823"/>
      <c r="K7450" s="823"/>
      <c r="L7450" s="823"/>
    </row>
    <row r="7451" spans="2:12" s="801" customFormat="1">
      <c r="B7451" s="823"/>
      <c r="C7451" s="823"/>
      <c r="D7451" s="823"/>
      <c r="E7451" s="823"/>
      <c r="F7451" s="823"/>
      <c r="G7451" s="823"/>
      <c r="H7451" s="823"/>
      <c r="I7451" s="823"/>
      <c r="J7451" s="823"/>
      <c r="K7451" s="823"/>
      <c r="L7451" s="823"/>
    </row>
    <row r="7452" spans="2:12" s="801" customFormat="1">
      <c r="B7452" s="823"/>
      <c r="C7452" s="823"/>
      <c r="D7452" s="823"/>
      <c r="E7452" s="823"/>
      <c r="F7452" s="823"/>
      <c r="G7452" s="823"/>
      <c r="H7452" s="823"/>
      <c r="I7452" s="823"/>
      <c r="J7452" s="823"/>
      <c r="K7452" s="823"/>
      <c r="L7452" s="823"/>
    </row>
    <row r="7453" spans="2:12" s="801" customFormat="1">
      <c r="B7453" s="823"/>
      <c r="C7453" s="823"/>
      <c r="D7453" s="823"/>
      <c r="E7453" s="823"/>
      <c r="F7453" s="823"/>
      <c r="G7453" s="823"/>
      <c r="H7453" s="823"/>
      <c r="I7453" s="823"/>
      <c r="J7453" s="823"/>
      <c r="K7453" s="823"/>
      <c r="L7453" s="823"/>
    </row>
    <row r="7454" spans="2:12" s="801" customFormat="1">
      <c r="B7454" s="823"/>
      <c r="C7454" s="823"/>
      <c r="D7454" s="823"/>
      <c r="E7454" s="823"/>
      <c r="F7454" s="823"/>
      <c r="G7454" s="823"/>
      <c r="H7454" s="823"/>
      <c r="I7454" s="823"/>
      <c r="J7454" s="823"/>
      <c r="K7454" s="823"/>
      <c r="L7454" s="823"/>
    </row>
    <row r="7455" spans="2:12" s="801" customFormat="1">
      <c r="B7455" s="823"/>
      <c r="C7455" s="823"/>
      <c r="D7455" s="823"/>
      <c r="E7455" s="823"/>
      <c r="F7455" s="823"/>
      <c r="G7455" s="823"/>
      <c r="H7455" s="823"/>
      <c r="I7455" s="823"/>
      <c r="J7455" s="823"/>
      <c r="K7455" s="823"/>
      <c r="L7455" s="823"/>
    </row>
    <row r="7456" spans="2:12" s="801" customFormat="1">
      <c r="B7456" s="823"/>
      <c r="C7456" s="823"/>
      <c r="D7456" s="823"/>
      <c r="E7456" s="823"/>
      <c r="F7456" s="823"/>
      <c r="G7456" s="823"/>
      <c r="H7456" s="823"/>
      <c r="I7456" s="823"/>
      <c r="J7456" s="823"/>
      <c r="K7456" s="823"/>
      <c r="L7456" s="823"/>
    </row>
    <row r="7457" spans="2:12" s="801" customFormat="1">
      <c r="B7457" s="823"/>
      <c r="C7457" s="823"/>
      <c r="D7457" s="823"/>
      <c r="E7457" s="823"/>
      <c r="F7457" s="823"/>
      <c r="G7457" s="823"/>
      <c r="H7457" s="823"/>
      <c r="I7457" s="823"/>
      <c r="J7457" s="823"/>
      <c r="K7457" s="823"/>
      <c r="L7457" s="823"/>
    </row>
    <row r="7458" spans="2:12" s="801" customFormat="1">
      <c r="B7458" s="823"/>
      <c r="C7458" s="823"/>
      <c r="D7458" s="823"/>
      <c r="E7458" s="823"/>
      <c r="F7458" s="823"/>
      <c r="G7458" s="823"/>
      <c r="H7458" s="823"/>
      <c r="I7458" s="823"/>
      <c r="J7458" s="823"/>
      <c r="K7458" s="823"/>
      <c r="L7458" s="823"/>
    </row>
    <row r="7459" spans="2:12" s="801" customFormat="1">
      <c r="B7459" s="823"/>
      <c r="C7459" s="823"/>
      <c r="D7459" s="823"/>
      <c r="E7459" s="823"/>
      <c r="F7459" s="823"/>
      <c r="G7459" s="823"/>
      <c r="H7459" s="823"/>
      <c r="I7459" s="823"/>
      <c r="J7459" s="823"/>
      <c r="K7459" s="823"/>
      <c r="L7459" s="823"/>
    </row>
    <row r="7460" spans="2:12" s="801" customFormat="1">
      <c r="B7460" s="823"/>
      <c r="C7460" s="823"/>
      <c r="D7460" s="823"/>
      <c r="E7460" s="823"/>
      <c r="F7460" s="823"/>
      <c r="G7460" s="823"/>
      <c r="H7460" s="823"/>
      <c r="I7460" s="823"/>
      <c r="J7460" s="823"/>
      <c r="K7460" s="823"/>
      <c r="L7460" s="823"/>
    </row>
    <row r="7461" spans="2:12" s="801" customFormat="1">
      <c r="B7461" s="823"/>
      <c r="C7461" s="823"/>
      <c r="D7461" s="823"/>
      <c r="E7461" s="823"/>
      <c r="F7461" s="823"/>
      <c r="G7461" s="823"/>
      <c r="H7461" s="823"/>
      <c r="I7461" s="823"/>
      <c r="J7461" s="823"/>
      <c r="K7461" s="823"/>
      <c r="L7461" s="823"/>
    </row>
    <row r="7462" spans="2:12" s="801" customFormat="1">
      <c r="B7462" s="823"/>
      <c r="C7462" s="823"/>
      <c r="D7462" s="823"/>
      <c r="E7462" s="823"/>
      <c r="F7462" s="823"/>
      <c r="G7462" s="823"/>
      <c r="H7462" s="823"/>
      <c r="I7462" s="823"/>
      <c r="J7462" s="823"/>
      <c r="K7462" s="823"/>
      <c r="L7462" s="823"/>
    </row>
    <row r="7463" spans="2:12" s="801" customFormat="1">
      <c r="B7463" s="823"/>
      <c r="C7463" s="823"/>
      <c r="D7463" s="823"/>
      <c r="E7463" s="823"/>
      <c r="F7463" s="823"/>
      <c r="G7463" s="823"/>
      <c r="H7463" s="823"/>
      <c r="I7463" s="823"/>
      <c r="J7463" s="823"/>
      <c r="K7463" s="823"/>
      <c r="L7463" s="823"/>
    </row>
    <row r="7464" spans="2:12" s="801" customFormat="1">
      <c r="B7464" s="823"/>
      <c r="C7464" s="823"/>
      <c r="D7464" s="823"/>
      <c r="E7464" s="823"/>
      <c r="F7464" s="823"/>
      <c r="G7464" s="823"/>
      <c r="H7464" s="823"/>
      <c r="I7464" s="823"/>
      <c r="J7464" s="823"/>
      <c r="K7464" s="823"/>
      <c r="L7464" s="823"/>
    </row>
    <row r="7465" spans="2:12" s="801" customFormat="1">
      <c r="B7465" s="823"/>
      <c r="C7465" s="823"/>
      <c r="D7465" s="823"/>
      <c r="E7465" s="823"/>
      <c r="F7465" s="823"/>
      <c r="G7465" s="823"/>
      <c r="H7465" s="823"/>
      <c r="I7465" s="823"/>
      <c r="J7465" s="823"/>
      <c r="K7465" s="823"/>
      <c r="L7465" s="823"/>
    </row>
    <row r="7466" spans="2:12" s="801" customFormat="1">
      <c r="B7466" s="823"/>
      <c r="C7466" s="823"/>
      <c r="D7466" s="823"/>
      <c r="E7466" s="823"/>
      <c r="F7466" s="823"/>
      <c r="G7466" s="823"/>
      <c r="H7466" s="823"/>
      <c r="I7466" s="823"/>
      <c r="J7466" s="823"/>
      <c r="K7466" s="823"/>
      <c r="L7466" s="823"/>
    </row>
    <row r="7467" spans="2:12" s="801" customFormat="1">
      <c r="B7467" s="823"/>
      <c r="C7467" s="823"/>
      <c r="D7467" s="823"/>
      <c r="E7467" s="823"/>
      <c r="F7467" s="823"/>
      <c r="G7467" s="823"/>
      <c r="H7467" s="823"/>
      <c r="I7467" s="823"/>
      <c r="J7467" s="823"/>
      <c r="K7467" s="823"/>
      <c r="L7467" s="823"/>
    </row>
    <row r="7468" spans="2:12" s="801" customFormat="1">
      <c r="B7468" s="823"/>
      <c r="C7468" s="823"/>
      <c r="D7468" s="823"/>
      <c r="E7468" s="823"/>
      <c r="F7468" s="823"/>
      <c r="G7468" s="823"/>
      <c r="H7468" s="823"/>
      <c r="I7468" s="823"/>
      <c r="J7468" s="823"/>
      <c r="K7468" s="823"/>
      <c r="L7468" s="823"/>
    </row>
    <row r="7469" spans="2:12" s="801" customFormat="1">
      <c r="B7469" s="823"/>
      <c r="C7469" s="823"/>
      <c r="D7469" s="823"/>
      <c r="E7469" s="823"/>
      <c r="F7469" s="823"/>
      <c r="G7469" s="823"/>
      <c r="H7469" s="823"/>
      <c r="I7469" s="823"/>
      <c r="J7469" s="823"/>
      <c r="K7469" s="823"/>
      <c r="L7469" s="823"/>
    </row>
    <row r="7470" spans="2:12" s="801" customFormat="1">
      <c r="B7470" s="823"/>
      <c r="C7470" s="823"/>
      <c r="D7470" s="823"/>
      <c r="E7470" s="823"/>
      <c r="F7470" s="823"/>
      <c r="G7470" s="823"/>
      <c r="H7470" s="823"/>
      <c r="I7470" s="823"/>
      <c r="J7470" s="823"/>
      <c r="K7470" s="823"/>
      <c r="L7470" s="823"/>
    </row>
    <row r="7471" spans="2:12" s="801" customFormat="1">
      <c r="B7471" s="823"/>
      <c r="C7471" s="823"/>
      <c r="D7471" s="823"/>
      <c r="E7471" s="823"/>
      <c r="F7471" s="823"/>
      <c r="G7471" s="823"/>
      <c r="H7471" s="823"/>
      <c r="I7471" s="823"/>
      <c r="J7471" s="823"/>
      <c r="K7471" s="823"/>
      <c r="L7471" s="823"/>
    </row>
    <row r="7472" spans="2:12" s="801" customFormat="1">
      <c r="B7472" s="823"/>
      <c r="C7472" s="823"/>
      <c r="D7472" s="823"/>
      <c r="E7472" s="823"/>
      <c r="F7472" s="823"/>
      <c r="G7472" s="823"/>
      <c r="H7472" s="823"/>
      <c r="I7472" s="823"/>
      <c r="J7472" s="823"/>
      <c r="K7472" s="823"/>
      <c r="L7472" s="823"/>
    </row>
    <row r="7473" spans="2:12" s="801" customFormat="1">
      <c r="B7473" s="823"/>
      <c r="C7473" s="823"/>
      <c r="D7473" s="823"/>
      <c r="E7473" s="823"/>
      <c r="F7473" s="823"/>
      <c r="G7473" s="823"/>
      <c r="H7473" s="823"/>
      <c r="I7473" s="823"/>
      <c r="J7473" s="823"/>
      <c r="K7473" s="823"/>
      <c r="L7473" s="823"/>
    </row>
    <row r="7474" spans="2:12" s="801" customFormat="1">
      <c r="B7474" s="823"/>
      <c r="C7474" s="823"/>
      <c r="D7474" s="823"/>
      <c r="E7474" s="823"/>
      <c r="F7474" s="823"/>
      <c r="G7474" s="823"/>
      <c r="H7474" s="823"/>
      <c r="I7474" s="823"/>
      <c r="J7474" s="823"/>
      <c r="K7474" s="823"/>
      <c r="L7474" s="823"/>
    </row>
    <row r="7475" spans="2:12" s="801" customFormat="1">
      <c r="B7475" s="823"/>
      <c r="C7475" s="823"/>
      <c r="D7475" s="823"/>
      <c r="E7475" s="823"/>
      <c r="F7475" s="823"/>
      <c r="G7475" s="823"/>
      <c r="H7475" s="823"/>
      <c r="I7475" s="823"/>
      <c r="J7475" s="823"/>
      <c r="K7475" s="823"/>
      <c r="L7475" s="823"/>
    </row>
    <row r="7476" spans="2:12" s="801" customFormat="1">
      <c r="B7476" s="823"/>
      <c r="C7476" s="823"/>
      <c r="D7476" s="823"/>
      <c r="E7476" s="823"/>
      <c r="F7476" s="823"/>
      <c r="G7476" s="823"/>
      <c r="H7476" s="823"/>
      <c r="I7476" s="823"/>
      <c r="J7476" s="823"/>
      <c r="K7476" s="823"/>
      <c r="L7476" s="823"/>
    </row>
    <row r="7477" spans="2:12" s="801" customFormat="1">
      <c r="B7477" s="823"/>
      <c r="C7477" s="823"/>
      <c r="D7477" s="823"/>
      <c r="E7477" s="823"/>
      <c r="F7477" s="823"/>
      <c r="G7477" s="823"/>
      <c r="H7477" s="823"/>
      <c r="I7477" s="823"/>
      <c r="J7477" s="823"/>
      <c r="K7477" s="823"/>
      <c r="L7477" s="823"/>
    </row>
    <row r="7478" spans="2:12" s="801" customFormat="1">
      <c r="B7478" s="823"/>
      <c r="C7478" s="823"/>
      <c r="D7478" s="823"/>
      <c r="E7478" s="823"/>
      <c r="F7478" s="823"/>
      <c r="G7478" s="823"/>
      <c r="H7478" s="823"/>
      <c r="I7478" s="823"/>
      <c r="J7478" s="823"/>
      <c r="K7478" s="823"/>
      <c r="L7478" s="823"/>
    </row>
    <row r="7479" spans="2:12" s="801" customFormat="1">
      <c r="B7479" s="823"/>
      <c r="C7479" s="823"/>
      <c r="D7479" s="823"/>
      <c r="E7479" s="823"/>
      <c r="F7479" s="823"/>
      <c r="G7479" s="823"/>
      <c r="H7479" s="823"/>
      <c r="I7479" s="823"/>
      <c r="J7479" s="823"/>
      <c r="K7479" s="823"/>
      <c r="L7479" s="823"/>
    </row>
    <row r="7480" spans="2:12" s="801" customFormat="1">
      <c r="B7480" s="823"/>
      <c r="C7480" s="823"/>
      <c r="D7480" s="823"/>
      <c r="E7480" s="823"/>
      <c r="F7480" s="823"/>
      <c r="G7480" s="823"/>
      <c r="H7480" s="823"/>
      <c r="I7480" s="823"/>
      <c r="J7480" s="823"/>
      <c r="K7480" s="823"/>
      <c r="L7480" s="823"/>
    </row>
    <row r="7481" spans="2:12" s="801" customFormat="1">
      <c r="B7481" s="823"/>
      <c r="C7481" s="823"/>
      <c r="D7481" s="823"/>
      <c r="E7481" s="823"/>
      <c r="F7481" s="823"/>
      <c r="G7481" s="823"/>
      <c r="H7481" s="823"/>
      <c r="I7481" s="823"/>
      <c r="J7481" s="823"/>
      <c r="K7481" s="823"/>
      <c r="L7481" s="823"/>
    </row>
    <row r="7482" spans="2:12" s="801" customFormat="1">
      <c r="B7482" s="823"/>
      <c r="C7482" s="823"/>
      <c r="D7482" s="823"/>
      <c r="E7482" s="823"/>
      <c r="F7482" s="823"/>
      <c r="G7482" s="823"/>
      <c r="H7482" s="823"/>
      <c r="I7482" s="823"/>
      <c r="J7482" s="823"/>
      <c r="K7482" s="823"/>
      <c r="L7482" s="823"/>
    </row>
    <row r="7483" spans="2:12" s="801" customFormat="1">
      <c r="B7483" s="823"/>
      <c r="C7483" s="823"/>
      <c r="D7483" s="823"/>
      <c r="E7483" s="823"/>
      <c r="F7483" s="823"/>
      <c r="G7483" s="823"/>
      <c r="H7483" s="823"/>
      <c r="I7483" s="823"/>
      <c r="J7483" s="823"/>
      <c r="K7483" s="823"/>
      <c r="L7483" s="823"/>
    </row>
    <row r="7484" spans="2:12" s="801" customFormat="1">
      <c r="B7484" s="823"/>
      <c r="C7484" s="823"/>
      <c r="D7484" s="823"/>
      <c r="E7484" s="823"/>
      <c r="F7484" s="823"/>
      <c r="G7484" s="823"/>
      <c r="H7484" s="823"/>
      <c r="I7484" s="823"/>
      <c r="J7484" s="823"/>
      <c r="K7484" s="823"/>
      <c r="L7484" s="823"/>
    </row>
    <row r="7485" spans="2:12" s="801" customFormat="1">
      <c r="B7485" s="823"/>
      <c r="C7485" s="823"/>
      <c r="D7485" s="823"/>
      <c r="E7485" s="823"/>
      <c r="F7485" s="823"/>
      <c r="G7485" s="823"/>
      <c r="H7485" s="823"/>
      <c r="I7485" s="823"/>
      <c r="J7485" s="823"/>
      <c r="K7485" s="823"/>
      <c r="L7485" s="823"/>
    </row>
    <row r="7486" spans="2:12" s="801" customFormat="1">
      <c r="B7486" s="823"/>
      <c r="C7486" s="823"/>
      <c r="D7486" s="823"/>
      <c r="E7486" s="823"/>
      <c r="F7486" s="823"/>
      <c r="G7486" s="823"/>
      <c r="H7486" s="823"/>
      <c r="I7486" s="823"/>
      <c r="J7486" s="823"/>
      <c r="K7486" s="823"/>
      <c r="L7486" s="823"/>
    </row>
    <row r="7487" spans="2:12" s="801" customFormat="1">
      <c r="B7487" s="823"/>
      <c r="C7487" s="823"/>
      <c r="D7487" s="823"/>
      <c r="E7487" s="823"/>
      <c r="F7487" s="823"/>
      <c r="G7487" s="823"/>
      <c r="H7487" s="823"/>
      <c r="I7487" s="823"/>
      <c r="J7487" s="823"/>
      <c r="K7487" s="823"/>
      <c r="L7487" s="823"/>
    </row>
    <row r="7488" spans="2:12" s="801" customFormat="1">
      <c r="B7488" s="823"/>
      <c r="C7488" s="823"/>
      <c r="D7488" s="823"/>
      <c r="E7488" s="823"/>
      <c r="F7488" s="823"/>
      <c r="G7488" s="823"/>
      <c r="H7488" s="823"/>
      <c r="I7488" s="823"/>
      <c r="J7488" s="823"/>
      <c r="K7488" s="823"/>
      <c r="L7488" s="823"/>
    </row>
    <row r="7489" spans="2:12" s="801" customFormat="1">
      <c r="B7489" s="823"/>
      <c r="C7489" s="823"/>
      <c r="D7489" s="823"/>
      <c r="E7489" s="823"/>
      <c r="F7489" s="823"/>
      <c r="G7489" s="823"/>
      <c r="H7489" s="823"/>
      <c r="I7489" s="823"/>
      <c r="J7489" s="823"/>
      <c r="K7489" s="823"/>
      <c r="L7489" s="823"/>
    </row>
    <row r="7490" spans="2:12" s="801" customFormat="1">
      <c r="B7490" s="823"/>
      <c r="C7490" s="823"/>
      <c r="D7490" s="823"/>
      <c r="E7490" s="823"/>
      <c r="F7490" s="823"/>
      <c r="G7490" s="823"/>
      <c r="H7490" s="823"/>
      <c r="I7490" s="823"/>
      <c r="J7490" s="823"/>
      <c r="K7490" s="823"/>
      <c r="L7490" s="823"/>
    </row>
    <row r="7491" spans="2:12" s="801" customFormat="1">
      <c r="B7491" s="823"/>
      <c r="C7491" s="823"/>
      <c r="D7491" s="823"/>
      <c r="E7491" s="823"/>
      <c r="F7491" s="823"/>
      <c r="G7491" s="823"/>
      <c r="H7491" s="823"/>
      <c r="I7491" s="823"/>
      <c r="J7491" s="823"/>
      <c r="K7491" s="823"/>
      <c r="L7491" s="823"/>
    </row>
    <row r="7492" spans="2:12" s="801" customFormat="1">
      <c r="B7492" s="823"/>
      <c r="C7492" s="823"/>
      <c r="D7492" s="823"/>
      <c r="E7492" s="823"/>
      <c r="F7492" s="823"/>
      <c r="G7492" s="823"/>
      <c r="H7492" s="823"/>
      <c r="I7492" s="823"/>
      <c r="J7492" s="823"/>
      <c r="K7492" s="823"/>
      <c r="L7492" s="823"/>
    </row>
    <row r="7493" spans="2:12" s="801" customFormat="1">
      <c r="B7493" s="823"/>
      <c r="C7493" s="823"/>
      <c r="D7493" s="823"/>
      <c r="E7493" s="823"/>
      <c r="F7493" s="823"/>
      <c r="G7493" s="823"/>
      <c r="H7493" s="823"/>
      <c r="I7493" s="823"/>
      <c r="J7493" s="823"/>
      <c r="K7493" s="823"/>
      <c r="L7493" s="823"/>
    </row>
    <row r="7494" spans="2:12" s="801" customFormat="1">
      <c r="B7494" s="823"/>
      <c r="C7494" s="823"/>
      <c r="D7494" s="823"/>
      <c r="E7494" s="823"/>
      <c r="F7494" s="823"/>
      <c r="G7494" s="823"/>
      <c r="H7494" s="823"/>
      <c r="I7494" s="823"/>
      <c r="J7494" s="823"/>
      <c r="K7494" s="823"/>
      <c r="L7494" s="823"/>
    </row>
    <row r="7495" spans="2:12" s="801" customFormat="1">
      <c r="B7495" s="823"/>
      <c r="C7495" s="823"/>
      <c r="D7495" s="823"/>
      <c r="E7495" s="823"/>
      <c r="F7495" s="823"/>
      <c r="G7495" s="823"/>
      <c r="H7495" s="823"/>
      <c r="I7495" s="823"/>
      <c r="J7495" s="823"/>
      <c r="K7495" s="823"/>
      <c r="L7495" s="823"/>
    </row>
    <row r="7496" spans="2:12" s="801" customFormat="1">
      <c r="B7496" s="823"/>
      <c r="C7496" s="823"/>
      <c r="D7496" s="823"/>
      <c r="E7496" s="823"/>
      <c r="F7496" s="823"/>
      <c r="G7496" s="823"/>
      <c r="H7496" s="823"/>
      <c r="I7496" s="823"/>
      <c r="J7496" s="823"/>
      <c r="K7496" s="823"/>
      <c r="L7496" s="823"/>
    </row>
    <row r="7497" spans="2:12" s="801" customFormat="1">
      <c r="B7497" s="823"/>
      <c r="C7497" s="823"/>
      <c r="D7497" s="823"/>
      <c r="E7497" s="823"/>
      <c r="F7497" s="823"/>
      <c r="G7497" s="823"/>
      <c r="H7497" s="823"/>
      <c r="I7497" s="823"/>
      <c r="J7497" s="823"/>
      <c r="K7497" s="823"/>
      <c r="L7497" s="823"/>
    </row>
    <row r="7498" spans="2:12" s="801" customFormat="1">
      <c r="B7498" s="823"/>
      <c r="C7498" s="823"/>
      <c r="D7498" s="823"/>
      <c r="E7498" s="823"/>
      <c r="F7498" s="823"/>
      <c r="G7498" s="823"/>
      <c r="H7498" s="823"/>
      <c r="I7498" s="823"/>
      <c r="J7498" s="823"/>
      <c r="K7498" s="823"/>
      <c r="L7498" s="823"/>
    </row>
    <row r="7499" spans="2:12" s="801" customFormat="1">
      <c r="B7499" s="823"/>
      <c r="C7499" s="823"/>
      <c r="D7499" s="823"/>
      <c r="E7499" s="823"/>
      <c r="F7499" s="823"/>
      <c r="G7499" s="823"/>
      <c r="H7499" s="823"/>
      <c r="I7499" s="823"/>
      <c r="J7499" s="823"/>
      <c r="K7499" s="823"/>
      <c r="L7499" s="823"/>
    </row>
    <row r="7500" spans="2:12" s="801" customFormat="1">
      <c r="B7500" s="823"/>
      <c r="C7500" s="823"/>
      <c r="D7500" s="823"/>
      <c r="E7500" s="823"/>
      <c r="F7500" s="823"/>
      <c r="G7500" s="823"/>
      <c r="H7500" s="823"/>
      <c r="I7500" s="823"/>
      <c r="J7500" s="823"/>
      <c r="K7500" s="823"/>
      <c r="L7500" s="823"/>
    </row>
    <row r="7501" spans="2:12" s="801" customFormat="1">
      <c r="B7501" s="823"/>
      <c r="C7501" s="823"/>
      <c r="D7501" s="823"/>
      <c r="E7501" s="823"/>
      <c r="F7501" s="823"/>
      <c r="G7501" s="823"/>
      <c r="H7501" s="823"/>
      <c r="I7501" s="823"/>
      <c r="J7501" s="823"/>
      <c r="K7501" s="823"/>
      <c r="L7501" s="823"/>
    </row>
    <row r="7502" spans="2:12" s="801" customFormat="1">
      <c r="B7502" s="823"/>
      <c r="C7502" s="823"/>
      <c r="D7502" s="823"/>
      <c r="E7502" s="823"/>
      <c r="F7502" s="823"/>
      <c r="G7502" s="823"/>
      <c r="H7502" s="823"/>
      <c r="I7502" s="823"/>
      <c r="J7502" s="823"/>
      <c r="K7502" s="823"/>
      <c r="L7502" s="823"/>
    </row>
    <row r="7503" spans="2:12" s="801" customFormat="1">
      <c r="B7503" s="823"/>
      <c r="C7503" s="823"/>
      <c r="D7503" s="823"/>
      <c r="E7503" s="823"/>
      <c r="F7503" s="823"/>
      <c r="G7503" s="823"/>
      <c r="H7503" s="823"/>
      <c r="I7503" s="823"/>
      <c r="J7503" s="823"/>
      <c r="K7503" s="823"/>
      <c r="L7503" s="823"/>
    </row>
    <row r="7504" spans="2:12" s="801" customFormat="1">
      <c r="B7504" s="823"/>
      <c r="C7504" s="823"/>
      <c r="D7504" s="823"/>
      <c r="E7504" s="823"/>
      <c r="F7504" s="823"/>
      <c r="G7504" s="823"/>
      <c r="H7504" s="823"/>
      <c r="I7504" s="823"/>
      <c r="J7504" s="823"/>
      <c r="K7504" s="823"/>
      <c r="L7504" s="823"/>
    </row>
    <row r="7505" spans="2:12" s="801" customFormat="1">
      <c r="B7505" s="823"/>
      <c r="C7505" s="823"/>
      <c r="D7505" s="823"/>
      <c r="E7505" s="823"/>
      <c r="F7505" s="823"/>
      <c r="G7505" s="823"/>
      <c r="H7505" s="823"/>
      <c r="I7505" s="823"/>
      <c r="J7505" s="823"/>
      <c r="K7505" s="823"/>
      <c r="L7505" s="823"/>
    </row>
    <row r="7506" spans="2:12" s="801" customFormat="1">
      <c r="B7506" s="823"/>
      <c r="C7506" s="823"/>
      <c r="D7506" s="823"/>
      <c r="E7506" s="823"/>
      <c r="F7506" s="823"/>
      <c r="G7506" s="823"/>
      <c r="H7506" s="823"/>
      <c r="I7506" s="823"/>
      <c r="J7506" s="823"/>
      <c r="K7506" s="823"/>
      <c r="L7506" s="823"/>
    </row>
    <row r="7507" spans="2:12" s="801" customFormat="1">
      <c r="B7507" s="823"/>
      <c r="C7507" s="823"/>
      <c r="D7507" s="823"/>
      <c r="E7507" s="823"/>
      <c r="F7507" s="823"/>
      <c r="G7507" s="823"/>
      <c r="H7507" s="823"/>
      <c r="I7507" s="823"/>
      <c r="J7507" s="823"/>
      <c r="K7507" s="823"/>
      <c r="L7507" s="823"/>
    </row>
    <row r="7508" spans="2:12" s="801" customFormat="1">
      <c r="B7508" s="823"/>
      <c r="C7508" s="823"/>
      <c r="D7508" s="823"/>
      <c r="E7508" s="823"/>
      <c r="F7508" s="823"/>
      <c r="G7508" s="823"/>
      <c r="H7508" s="823"/>
      <c r="I7508" s="823"/>
      <c r="J7508" s="823"/>
      <c r="K7508" s="823"/>
      <c r="L7508" s="823"/>
    </row>
    <row r="7509" spans="2:12" s="801" customFormat="1">
      <c r="B7509" s="823"/>
      <c r="C7509" s="823"/>
      <c r="D7509" s="823"/>
      <c r="E7509" s="823"/>
      <c r="F7509" s="823"/>
      <c r="G7509" s="823"/>
      <c r="H7509" s="823"/>
      <c r="I7509" s="823"/>
      <c r="J7509" s="823"/>
      <c r="K7509" s="823"/>
      <c r="L7509" s="823"/>
    </row>
    <row r="7510" spans="2:12" s="801" customFormat="1">
      <c r="B7510" s="823"/>
      <c r="C7510" s="823"/>
      <c r="D7510" s="823"/>
      <c r="E7510" s="823"/>
      <c r="F7510" s="823"/>
      <c r="G7510" s="823"/>
      <c r="H7510" s="823"/>
      <c r="I7510" s="823"/>
      <c r="J7510" s="823"/>
      <c r="K7510" s="823"/>
      <c r="L7510" s="823"/>
    </row>
    <row r="7511" spans="2:12" s="801" customFormat="1">
      <c r="B7511" s="823"/>
      <c r="C7511" s="823"/>
      <c r="D7511" s="823"/>
      <c r="E7511" s="823"/>
      <c r="F7511" s="823"/>
      <c r="G7511" s="823"/>
      <c r="H7511" s="823"/>
      <c r="I7511" s="823"/>
      <c r="J7511" s="823"/>
      <c r="K7511" s="823"/>
      <c r="L7511" s="823"/>
    </row>
    <row r="7512" spans="2:12" s="801" customFormat="1">
      <c r="B7512" s="823"/>
      <c r="C7512" s="823"/>
      <c r="D7512" s="823"/>
      <c r="E7512" s="823"/>
      <c r="F7512" s="823"/>
      <c r="G7512" s="823"/>
      <c r="H7512" s="823"/>
      <c r="I7512" s="823"/>
      <c r="J7512" s="823"/>
      <c r="K7512" s="823"/>
      <c r="L7512" s="823"/>
    </row>
    <row r="7513" spans="2:12" s="801" customFormat="1">
      <c r="B7513" s="823"/>
      <c r="C7513" s="823"/>
      <c r="D7513" s="823"/>
      <c r="E7513" s="823"/>
      <c r="F7513" s="823"/>
      <c r="G7513" s="823"/>
      <c r="H7513" s="823"/>
      <c r="I7513" s="823"/>
      <c r="J7513" s="823"/>
      <c r="K7513" s="823"/>
      <c r="L7513" s="823"/>
    </row>
    <row r="7514" spans="2:12" s="801" customFormat="1">
      <c r="B7514" s="823"/>
      <c r="C7514" s="823"/>
      <c r="D7514" s="823"/>
      <c r="E7514" s="823"/>
      <c r="F7514" s="823"/>
      <c r="G7514" s="823"/>
      <c r="H7514" s="823"/>
      <c r="I7514" s="823"/>
      <c r="J7514" s="823"/>
      <c r="K7514" s="823"/>
      <c r="L7514" s="823"/>
    </row>
    <row r="7515" spans="2:12" s="801" customFormat="1">
      <c r="B7515" s="823"/>
      <c r="C7515" s="823"/>
      <c r="D7515" s="823"/>
      <c r="E7515" s="823"/>
      <c r="F7515" s="823"/>
      <c r="G7515" s="823"/>
      <c r="H7515" s="823"/>
      <c r="I7515" s="823"/>
      <c r="J7515" s="823"/>
      <c r="K7515" s="823"/>
      <c r="L7515" s="823"/>
    </row>
    <row r="7516" spans="2:12" s="801" customFormat="1">
      <c r="B7516" s="823"/>
      <c r="C7516" s="823"/>
      <c r="D7516" s="823"/>
      <c r="E7516" s="823"/>
      <c r="F7516" s="823"/>
      <c r="G7516" s="823"/>
      <c r="H7516" s="823"/>
      <c r="I7516" s="823"/>
      <c r="J7516" s="823"/>
      <c r="K7516" s="823"/>
      <c r="L7516" s="823"/>
    </row>
    <row r="7517" spans="2:12" s="801" customFormat="1">
      <c r="B7517" s="823"/>
      <c r="C7517" s="823"/>
      <c r="D7517" s="823"/>
      <c r="E7517" s="823"/>
      <c r="F7517" s="823"/>
      <c r="G7517" s="823"/>
      <c r="H7517" s="823"/>
      <c r="I7517" s="823"/>
      <c r="J7517" s="823"/>
      <c r="K7517" s="823"/>
      <c r="L7517" s="823"/>
    </row>
    <row r="7518" spans="2:12" s="801" customFormat="1">
      <c r="B7518" s="823"/>
      <c r="C7518" s="823"/>
      <c r="D7518" s="823"/>
      <c r="E7518" s="823"/>
      <c r="F7518" s="823"/>
      <c r="G7518" s="823"/>
      <c r="H7518" s="823"/>
      <c r="I7518" s="823"/>
      <c r="J7518" s="823"/>
      <c r="K7518" s="823"/>
      <c r="L7518" s="823"/>
    </row>
    <row r="7519" spans="2:12" s="801" customFormat="1">
      <c r="B7519" s="823"/>
      <c r="C7519" s="823"/>
      <c r="D7519" s="823"/>
      <c r="E7519" s="823"/>
      <c r="F7519" s="823"/>
      <c r="G7519" s="823"/>
      <c r="H7519" s="823"/>
      <c r="I7519" s="823"/>
      <c r="J7519" s="823"/>
      <c r="K7519" s="823"/>
      <c r="L7519" s="823"/>
    </row>
    <row r="7520" spans="2:12" s="801" customFormat="1">
      <c r="B7520" s="823"/>
      <c r="C7520" s="823"/>
      <c r="D7520" s="823"/>
      <c r="E7520" s="823"/>
      <c r="F7520" s="823"/>
      <c r="G7520" s="823"/>
      <c r="H7520" s="823"/>
      <c r="I7520" s="823"/>
      <c r="J7520" s="823"/>
      <c r="K7520" s="823"/>
      <c r="L7520" s="823"/>
    </row>
    <row r="7521" spans="2:12" s="801" customFormat="1">
      <c r="B7521" s="823"/>
      <c r="C7521" s="823"/>
      <c r="D7521" s="823"/>
      <c r="E7521" s="823"/>
      <c r="F7521" s="823"/>
      <c r="G7521" s="823"/>
      <c r="H7521" s="823"/>
      <c r="I7521" s="823"/>
      <c r="J7521" s="823"/>
      <c r="K7521" s="823"/>
      <c r="L7521" s="823"/>
    </row>
    <row r="7522" spans="2:12" s="801" customFormat="1">
      <c r="B7522" s="823"/>
      <c r="C7522" s="823"/>
      <c r="D7522" s="823"/>
      <c r="E7522" s="823"/>
      <c r="F7522" s="823"/>
      <c r="G7522" s="823"/>
      <c r="H7522" s="823"/>
      <c r="I7522" s="823"/>
      <c r="J7522" s="823"/>
      <c r="K7522" s="823"/>
      <c r="L7522" s="823"/>
    </row>
    <row r="7523" spans="2:12" s="801" customFormat="1">
      <c r="B7523" s="823"/>
      <c r="C7523" s="823"/>
      <c r="D7523" s="823"/>
      <c r="E7523" s="823"/>
      <c r="F7523" s="823"/>
      <c r="G7523" s="823"/>
      <c r="H7523" s="823"/>
      <c r="I7523" s="823"/>
      <c r="J7523" s="823"/>
      <c r="K7523" s="823"/>
      <c r="L7523" s="823"/>
    </row>
    <row r="7524" spans="2:12" s="801" customFormat="1">
      <c r="B7524" s="823"/>
      <c r="C7524" s="823"/>
      <c r="D7524" s="823"/>
      <c r="E7524" s="823"/>
      <c r="F7524" s="823"/>
      <c r="G7524" s="823"/>
      <c r="H7524" s="823"/>
      <c r="I7524" s="823"/>
      <c r="J7524" s="823"/>
      <c r="K7524" s="823"/>
      <c r="L7524" s="823"/>
    </row>
    <row r="7525" spans="2:12" s="801" customFormat="1">
      <c r="B7525" s="823"/>
      <c r="C7525" s="823"/>
      <c r="D7525" s="823"/>
      <c r="E7525" s="823"/>
      <c r="F7525" s="823"/>
      <c r="G7525" s="823"/>
      <c r="H7525" s="823"/>
      <c r="I7525" s="823"/>
      <c r="J7525" s="823"/>
      <c r="K7525" s="823"/>
      <c r="L7525" s="823"/>
    </row>
    <row r="7526" spans="2:12" s="801" customFormat="1">
      <c r="B7526" s="823"/>
      <c r="C7526" s="823"/>
      <c r="D7526" s="823"/>
      <c r="E7526" s="823"/>
      <c r="F7526" s="823"/>
      <c r="G7526" s="823"/>
      <c r="H7526" s="823"/>
      <c r="I7526" s="823"/>
      <c r="J7526" s="823"/>
      <c r="K7526" s="823"/>
      <c r="L7526" s="823"/>
    </row>
    <row r="7527" spans="2:12" s="801" customFormat="1">
      <c r="B7527" s="823"/>
      <c r="C7527" s="823"/>
      <c r="D7527" s="823"/>
      <c r="E7527" s="823"/>
      <c r="F7527" s="823"/>
      <c r="G7527" s="823"/>
      <c r="H7527" s="823"/>
      <c r="I7527" s="823"/>
      <c r="J7527" s="823"/>
      <c r="K7527" s="823"/>
      <c r="L7527" s="823"/>
    </row>
    <row r="7528" spans="2:12" s="801" customFormat="1">
      <c r="B7528" s="823"/>
      <c r="C7528" s="823"/>
      <c r="D7528" s="823"/>
      <c r="E7528" s="823"/>
      <c r="F7528" s="823"/>
      <c r="G7528" s="823"/>
      <c r="H7528" s="823"/>
      <c r="I7528" s="823"/>
      <c r="J7528" s="823"/>
      <c r="K7528" s="823"/>
      <c r="L7528" s="823"/>
    </row>
    <row r="7529" spans="2:12" s="801" customFormat="1">
      <c r="B7529" s="823"/>
      <c r="C7529" s="823"/>
      <c r="D7529" s="823"/>
      <c r="E7529" s="823"/>
      <c r="F7529" s="823"/>
      <c r="G7529" s="823"/>
      <c r="H7529" s="823"/>
      <c r="I7529" s="823"/>
      <c r="J7529" s="823"/>
      <c r="K7529" s="823"/>
      <c r="L7529" s="823"/>
    </row>
    <row r="7530" spans="2:12" s="801" customFormat="1">
      <c r="B7530" s="823"/>
      <c r="C7530" s="823"/>
      <c r="D7530" s="823"/>
      <c r="E7530" s="823"/>
      <c r="F7530" s="823"/>
      <c r="G7530" s="823"/>
      <c r="H7530" s="823"/>
      <c r="I7530" s="823"/>
      <c r="J7530" s="823"/>
      <c r="K7530" s="823"/>
      <c r="L7530" s="823"/>
    </row>
    <row r="7531" spans="2:12" s="801" customFormat="1">
      <c r="B7531" s="823"/>
      <c r="C7531" s="823"/>
      <c r="D7531" s="823"/>
      <c r="E7531" s="823"/>
      <c r="F7531" s="823"/>
      <c r="G7531" s="823"/>
      <c r="H7531" s="823"/>
      <c r="I7531" s="823"/>
      <c r="J7531" s="823"/>
      <c r="K7531" s="823"/>
      <c r="L7531" s="823"/>
    </row>
    <row r="7532" spans="2:12" s="801" customFormat="1">
      <c r="B7532" s="823"/>
      <c r="C7532" s="823"/>
      <c r="D7532" s="823"/>
      <c r="E7532" s="823"/>
      <c r="F7532" s="823"/>
      <c r="G7532" s="823"/>
      <c r="H7532" s="823"/>
      <c r="I7532" s="823"/>
      <c r="J7532" s="823"/>
      <c r="K7532" s="823"/>
      <c r="L7532" s="823"/>
    </row>
    <row r="7533" spans="2:12" s="801" customFormat="1">
      <c r="B7533" s="823"/>
      <c r="C7533" s="823"/>
      <c r="D7533" s="823"/>
      <c r="E7533" s="823"/>
      <c r="F7533" s="823"/>
      <c r="G7533" s="823"/>
      <c r="H7533" s="823"/>
      <c r="I7533" s="823"/>
      <c r="J7533" s="823"/>
      <c r="K7533" s="823"/>
      <c r="L7533" s="823"/>
    </row>
    <row r="7534" spans="2:12" s="801" customFormat="1">
      <c r="B7534" s="823"/>
      <c r="C7534" s="823"/>
      <c r="D7534" s="823"/>
      <c r="E7534" s="823"/>
      <c r="F7534" s="823"/>
      <c r="G7534" s="823"/>
      <c r="H7534" s="823"/>
      <c r="I7534" s="823"/>
      <c r="J7534" s="823"/>
      <c r="K7534" s="823"/>
      <c r="L7534" s="823"/>
    </row>
    <row r="7535" spans="2:12" s="801" customFormat="1">
      <c r="B7535" s="823"/>
      <c r="C7535" s="823"/>
      <c r="D7535" s="823"/>
      <c r="E7535" s="823"/>
      <c r="F7535" s="823"/>
      <c r="G7535" s="823"/>
      <c r="H7535" s="823"/>
      <c r="I7535" s="823"/>
      <c r="J7535" s="823"/>
      <c r="K7535" s="823"/>
      <c r="L7535" s="823"/>
    </row>
    <row r="7536" spans="2:12" s="801" customFormat="1">
      <c r="B7536" s="823"/>
      <c r="C7536" s="823"/>
      <c r="D7536" s="823"/>
      <c r="E7536" s="823"/>
      <c r="F7536" s="823"/>
      <c r="G7536" s="823"/>
      <c r="H7536" s="823"/>
      <c r="I7536" s="823"/>
      <c r="J7536" s="823"/>
      <c r="K7536" s="823"/>
      <c r="L7536" s="823"/>
    </row>
    <row r="7537" spans="2:12" s="801" customFormat="1">
      <c r="B7537" s="823"/>
      <c r="C7537" s="823"/>
      <c r="D7537" s="823"/>
      <c r="E7537" s="823"/>
      <c r="F7537" s="823"/>
      <c r="G7537" s="823"/>
      <c r="H7537" s="823"/>
      <c r="I7537" s="823"/>
      <c r="J7537" s="823"/>
      <c r="K7537" s="823"/>
      <c r="L7537" s="823"/>
    </row>
    <row r="7538" spans="2:12" s="801" customFormat="1">
      <c r="B7538" s="823"/>
      <c r="C7538" s="823"/>
      <c r="D7538" s="823"/>
      <c r="E7538" s="823"/>
      <c r="F7538" s="823"/>
      <c r="G7538" s="823"/>
      <c r="H7538" s="823"/>
      <c r="I7538" s="823"/>
      <c r="J7538" s="823"/>
      <c r="K7538" s="823"/>
      <c r="L7538" s="823"/>
    </row>
    <row r="7539" spans="2:12" s="801" customFormat="1">
      <c r="B7539" s="823"/>
      <c r="C7539" s="823"/>
      <c r="D7539" s="823"/>
      <c r="E7539" s="823"/>
      <c r="F7539" s="823"/>
      <c r="G7539" s="823"/>
      <c r="H7539" s="823"/>
      <c r="I7539" s="823"/>
      <c r="J7539" s="823"/>
      <c r="K7539" s="823"/>
      <c r="L7539" s="823"/>
    </row>
    <row r="7540" spans="2:12" s="801" customFormat="1">
      <c r="B7540" s="823"/>
      <c r="C7540" s="823"/>
      <c r="D7540" s="823"/>
      <c r="E7540" s="823"/>
      <c r="F7540" s="823"/>
      <c r="G7540" s="823"/>
      <c r="H7540" s="823"/>
      <c r="I7540" s="823"/>
      <c r="J7540" s="823"/>
      <c r="K7540" s="823"/>
      <c r="L7540" s="823"/>
    </row>
    <row r="7541" spans="2:12" s="801" customFormat="1">
      <c r="B7541" s="823"/>
      <c r="C7541" s="823"/>
      <c r="D7541" s="823"/>
      <c r="E7541" s="823"/>
      <c r="F7541" s="823"/>
      <c r="G7541" s="823"/>
      <c r="H7541" s="823"/>
      <c r="I7541" s="823"/>
      <c r="J7541" s="823"/>
      <c r="K7541" s="823"/>
      <c r="L7541" s="823"/>
    </row>
    <row r="7542" spans="2:12" s="801" customFormat="1">
      <c r="B7542" s="823"/>
      <c r="C7542" s="823"/>
      <c r="D7542" s="823"/>
      <c r="E7542" s="823"/>
      <c r="F7542" s="823"/>
      <c r="G7542" s="823"/>
      <c r="H7542" s="823"/>
      <c r="I7542" s="823"/>
      <c r="J7542" s="823"/>
      <c r="K7542" s="823"/>
      <c r="L7542" s="823"/>
    </row>
    <row r="7543" spans="2:12" s="801" customFormat="1">
      <c r="B7543" s="823"/>
      <c r="C7543" s="823"/>
      <c r="D7543" s="823"/>
      <c r="E7543" s="823"/>
      <c r="F7543" s="823"/>
      <c r="G7543" s="823"/>
      <c r="H7543" s="823"/>
      <c r="I7543" s="823"/>
      <c r="J7543" s="823"/>
      <c r="K7543" s="823"/>
      <c r="L7543" s="823"/>
    </row>
    <row r="7544" spans="2:12" s="801" customFormat="1">
      <c r="B7544" s="823"/>
      <c r="C7544" s="823"/>
      <c r="D7544" s="823"/>
      <c r="E7544" s="823"/>
      <c r="F7544" s="823"/>
      <c r="G7544" s="823"/>
      <c r="H7544" s="823"/>
      <c r="I7544" s="823"/>
      <c r="J7544" s="823"/>
      <c r="K7544" s="823"/>
      <c r="L7544" s="823"/>
    </row>
    <row r="7545" spans="2:12" s="801" customFormat="1">
      <c r="B7545" s="823"/>
      <c r="C7545" s="823"/>
      <c r="D7545" s="823"/>
      <c r="E7545" s="823"/>
      <c r="F7545" s="823"/>
      <c r="G7545" s="823"/>
      <c r="H7545" s="823"/>
      <c r="I7545" s="823"/>
      <c r="J7545" s="823"/>
      <c r="K7545" s="823"/>
      <c r="L7545" s="823"/>
    </row>
    <row r="7546" spans="2:12" s="801" customFormat="1">
      <c r="B7546" s="823"/>
      <c r="C7546" s="823"/>
      <c r="D7546" s="823"/>
      <c r="E7546" s="823"/>
      <c r="F7546" s="823"/>
      <c r="G7546" s="823"/>
      <c r="H7546" s="823"/>
      <c r="I7546" s="823"/>
      <c r="J7546" s="823"/>
      <c r="K7546" s="823"/>
      <c r="L7546" s="823"/>
    </row>
    <row r="7547" spans="2:12" s="801" customFormat="1">
      <c r="B7547" s="823"/>
      <c r="C7547" s="823"/>
      <c r="D7547" s="823"/>
      <c r="E7547" s="823"/>
      <c r="F7547" s="823"/>
      <c r="G7547" s="823"/>
      <c r="H7547" s="823"/>
      <c r="I7547" s="823"/>
      <c r="J7547" s="823"/>
      <c r="K7547" s="823"/>
      <c r="L7547" s="823"/>
    </row>
    <row r="7548" spans="2:12" s="801" customFormat="1">
      <c r="B7548" s="823"/>
      <c r="C7548" s="823"/>
      <c r="D7548" s="823"/>
      <c r="E7548" s="823"/>
      <c r="F7548" s="823"/>
      <c r="G7548" s="823"/>
      <c r="H7548" s="823"/>
      <c r="I7548" s="823"/>
      <c r="J7548" s="823"/>
      <c r="K7548" s="823"/>
      <c r="L7548" s="823"/>
    </row>
    <row r="7549" spans="2:12" s="801" customFormat="1">
      <c r="B7549" s="823"/>
      <c r="C7549" s="823"/>
      <c r="D7549" s="823"/>
      <c r="E7549" s="823"/>
      <c r="F7549" s="823"/>
      <c r="G7549" s="823"/>
      <c r="H7549" s="823"/>
      <c r="I7549" s="823"/>
      <c r="J7549" s="823"/>
      <c r="K7549" s="823"/>
      <c r="L7549" s="823"/>
    </row>
    <row r="7550" spans="2:12" s="801" customFormat="1">
      <c r="B7550" s="823"/>
      <c r="C7550" s="823"/>
      <c r="D7550" s="823"/>
      <c r="E7550" s="823"/>
      <c r="F7550" s="823"/>
      <c r="G7550" s="823"/>
      <c r="H7550" s="823"/>
      <c r="I7550" s="823"/>
      <c r="J7550" s="823"/>
      <c r="K7550" s="823"/>
      <c r="L7550" s="823"/>
    </row>
    <row r="7551" spans="2:12" s="801" customFormat="1">
      <c r="B7551" s="823"/>
      <c r="C7551" s="823"/>
      <c r="D7551" s="823"/>
      <c r="E7551" s="823"/>
      <c r="F7551" s="823"/>
      <c r="G7551" s="823"/>
      <c r="H7551" s="823"/>
      <c r="I7551" s="823"/>
      <c r="J7551" s="823"/>
      <c r="K7551" s="823"/>
      <c r="L7551" s="823"/>
    </row>
    <row r="7552" spans="2:12" s="801" customFormat="1">
      <c r="B7552" s="823"/>
      <c r="C7552" s="823"/>
      <c r="D7552" s="823"/>
      <c r="E7552" s="823"/>
      <c r="F7552" s="823"/>
      <c r="G7552" s="823"/>
      <c r="H7552" s="823"/>
      <c r="I7552" s="823"/>
      <c r="J7552" s="823"/>
      <c r="K7552" s="823"/>
      <c r="L7552" s="823"/>
    </row>
    <row r="7553" spans="2:12" s="801" customFormat="1">
      <c r="B7553" s="823"/>
      <c r="C7553" s="823"/>
      <c r="D7553" s="823"/>
      <c r="E7553" s="823"/>
      <c r="F7553" s="823"/>
      <c r="G7553" s="823"/>
      <c r="H7553" s="823"/>
      <c r="I7553" s="823"/>
      <c r="J7553" s="823"/>
      <c r="K7553" s="823"/>
      <c r="L7553" s="823"/>
    </row>
    <row r="7554" spans="2:12" s="801" customFormat="1">
      <c r="B7554" s="823"/>
      <c r="C7554" s="823"/>
      <c r="D7554" s="823"/>
      <c r="E7554" s="823"/>
      <c r="F7554" s="823"/>
      <c r="G7554" s="823"/>
      <c r="H7554" s="823"/>
      <c r="I7554" s="823"/>
      <c r="J7554" s="823"/>
      <c r="K7554" s="823"/>
      <c r="L7554" s="823"/>
    </row>
    <row r="7555" spans="2:12" s="801" customFormat="1">
      <c r="B7555" s="823"/>
      <c r="C7555" s="823"/>
      <c r="D7555" s="823"/>
      <c r="E7555" s="823"/>
      <c r="F7555" s="823"/>
      <c r="G7555" s="823"/>
      <c r="H7555" s="823"/>
      <c r="I7555" s="823"/>
      <c r="J7555" s="823"/>
      <c r="K7555" s="823"/>
      <c r="L7555" s="823"/>
    </row>
    <row r="7556" spans="2:12" s="801" customFormat="1">
      <c r="B7556" s="823"/>
      <c r="C7556" s="823"/>
      <c r="D7556" s="823"/>
      <c r="E7556" s="823"/>
      <c r="F7556" s="823"/>
      <c r="G7556" s="823"/>
      <c r="H7556" s="823"/>
      <c r="I7556" s="823"/>
      <c r="J7556" s="823"/>
      <c r="K7556" s="823"/>
      <c r="L7556" s="823"/>
    </row>
    <row r="7557" spans="2:12" s="801" customFormat="1">
      <c r="B7557" s="823"/>
      <c r="C7557" s="823"/>
      <c r="D7557" s="823"/>
      <c r="E7557" s="823"/>
      <c r="F7557" s="823"/>
      <c r="G7557" s="823"/>
      <c r="H7557" s="823"/>
      <c r="I7557" s="823"/>
      <c r="J7557" s="823"/>
      <c r="K7557" s="823"/>
      <c r="L7557" s="823"/>
    </row>
    <row r="7558" spans="2:12" s="801" customFormat="1">
      <c r="B7558" s="823"/>
      <c r="C7558" s="823"/>
      <c r="D7558" s="823"/>
      <c r="E7558" s="823"/>
      <c r="F7558" s="823"/>
      <c r="G7558" s="823"/>
      <c r="H7558" s="823"/>
      <c r="I7558" s="823"/>
      <c r="J7558" s="823"/>
      <c r="K7558" s="823"/>
      <c r="L7558" s="823"/>
    </row>
    <row r="7559" spans="2:12" s="801" customFormat="1">
      <c r="B7559" s="823"/>
      <c r="C7559" s="823"/>
      <c r="D7559" s="823"/>
      <c r="E7559" s="823"/>
      <c r="F7559" s="823"/>
      <c r="G7559" s="823"/>
      <c r="H7559" s="823"/>
      <c r="I7559" s="823"/>
      <c r="J7559" s="823"/>
      <c r="K7559" s="823"/>
      <c r="L7559" s="823"/>
    </row>
    <row r="7560" spans="2:12" s="801" customFormat="1">
      <c r="B7560" s="823"/>
      <c r="C7560" s="823"/>
      <c r="D7560" s="823"/>
      <c r="E7560" s="823"/>
      <c r="F7560" s="823"/>
      <c r="G7560" s="823"/>
      <c r="H7560" s="823"/>
      <c r="I7560" s="823"/>
      <c r="J7560" s="823"/>
      <c r="K7560" s="823"/>
      <c r="L7560" s="823"/>
    </row>
    <row r="7561" spans="2:12" s="801" customFormat="1">
      <c r="B7561" s="823"/>
      <c r="C7561" s="823"/>
      <c r="D7561" s="823"/>
      <c r="E7561" s="823"/>
      <c r="F7561" s="823"/>
      <c r="G7561" s="823"/>
      <c r="H7561" s="823"/>
      <c r="I7561" s="823"/>
      <c r="J7561" s="823"/>
      <c r="K7561" s="823"/>
      <c r="L7561" s="823"/>
    </row>
    <row r="7562" spans="2:12" s="801" customFormat="1">
      <c r="B7562" s="823"/>
      <c r="C7562" s="823"/>
      <c r="D7562" s="823"/>
      <c r="E7562" s="823"/>
      <c r="F7562" s="823"/>
      <c r="G7562" s="823"/>
      <c r="H7562" s="823"/>
      <c r="I7562" s="823"/>
      <c r="J7562" s="823"/>
      <c r="K7562" s="823"/>
      <c r="L7562" s="823"/>
    </row>
    <row r="7563" spans="2:12" s="801" customFormat="1">
      <c r="B7563" s="823"/>
      <c r="C7563" s="823"/>
      <c r="D7563" s="823"/>
      <c r="E7563" s="823"/>
      <c r="F7563" s="823"/>
      <c r="G7563" s="823"/>
      <c r="H7563" s="823"/>
      <c r="I7563" s="823"/>
      <c r="J7563" s="823"/>
      <c r="K7563" s="823"/>
      <c r="L7563" s="823"/>
    </row>
    <row r="7564" spans="2:12" s="801" customFormat="1">
      <c r="B7564" s="823"/>
      <c r="C7564" s="823"/>
      <c r="D7564" s="823"/>
      <c r="E7564" s="823"/>
      <c r="F7564" s="823"/>
      <c r="G7564" s="823"/>
      <c r="H7564" s="823"/>
      <c r="I7564" s="823"/>
      <c r="J7564" s="823"/>
      <c r="K7564" s="823"/>
      <c r="L7564" s="823"/>
    </row>
    <row r="7565" spans="2:12" s="801" customFormat="1">
      <c r="B7565" s="823"/>
      <c r="C7565" s="823"/>
      <c r="D7565" s="823"/>
      <c r="E7565" s="823"/>
      <c r="F7565" s="823"/>
      <c r="G7565" s="823"/>
      <c r="H7565" s="823"/>
      <c r="I7565" s="823"/>
      <c r="J7565" s="823"/>
      <c r="K7565" s="823"/>
      <c r="L7565" s="823"/>
    </row>
    <row r="7566" spans="2:12" s="801" customFormat="1">
      <c r="B7566" s="823"/>
      <c r="C7566" s="823"/>
      <c r="D7566" s="823"/>
      <c r="E7566" s="823"/>
      <c r="F7566" s="823"/>
      <c r="G7566" s="823"/>
      <c r="H7566" s="823"/>
      <c r="I7566" s="823"/>
      <c r="J7566" s="823"/>
      <c r="K7566" s="823"/>
      <c r="L7566" s="823"/>
    </row>
    <row r="7567" spans="2:12" s="801" customFormat="1">
      <c r="B7567" s="823"/>
      <c r="C7567" s="823"/>
      <c r="D7567" s="823"/>
      <c r="E7567" s="823"/>
      <c r="F7567" s="823"/>
      <c r="G7567" s="823"/>
      <c r="H7567" s="823"/>
      <c r="I7567" s="823"/>
      <c r="J7567" s="823"/>
      <c r="K7567" s="823"/>
      <c r="L7567" s="823"/>
    </row>
    <row r="7568" spans="2:12" s="801" customFormat="1">
      <c r="B7568" s="823"/>
      <c r="C7568" s="823"/>
      <c r="D7568" s="823"/>
      <c r="E7568" s="823"/>
      <c r="F7568" s="823"/>
      <c r="G7568" s="823"/>
      <c r="H7568" s="823"/>
      <c r="I7568" s="823"/>
      <c r="J7568" s="823"/>
      <c r="K7568" s="823"/>
      <c r="L7568" s="823"/>
    </row>
    <row r="7569" spans="2:12" s="801" customFormat="1">
      <c r="B7569" s="823"/>
      <c r="C7569" s="823"/>
      <c r="D7569" s="823"/>
      <c r="E7569" s="823"/>
      <c r="F7569" s="823"/>
      <c r="G7569" s="823"/>
      <c r="H7569" s="823"/>
      <c r="I7569" s="823"/>
      <c r="J7569" s="823"/>
      <c r="K7569" s="823"/>
      <c r="L7569" s="823"/>
    </row>
    <row r="7570" spans="2:12" s="801" customFormat="1">
      <c r="B7570" s="823"/>
      <c r="C7570" s="823"/>
      <c r="D7570" s="823"/>
      <c r="E7570" s="823"/>
      <c r="F7570" s="823"/>
      <c r="G7570" s="823"/>
      <c r="H7570" s="823"/>
      <c r="I7570" s="823"/>
      <c r="J7570" s="823"/>
      <c r="K7570" s="823"/>
      <c r="L7570" s="823"/>
    </row>
    <row r="7571" spans="2:12" s="801" customFormat="1">
      <c r="B7571" s="823"/>
      <c r="C7571" s="823"/>
      <c r="D7571" s="823"/>
      <c r="E7571" s="823"/>
      <c r="F7571" s="823"/>
      <c r="G7571" s="823"/>
      <c r="H7571" s="823"/>
      <c r="I7571" s="823"/>
      <c r="J7571" s="823"/>
      <c r="K7571" s="823"/>
      <c r="L7571" s="823"/>
    </row>
    <row r="7572" spans="2:12" s="801" customFormat="1">
      <c r="B7572" s="823"/>
      <c r="C7572" s="823"/>
      <c r="D7572" s="823"/>
      <c r="E7572" s="823"/>
      <c r="F7572" s="823"/>
      <c r="G7572" s="823"/>
      <c r="H7572" s="823"/>
      <c r="I7572" s="823"/>
      <c r="J7572" s="823"/>
      <c r="K7572" s="823"/>
      <c r="L7572" s="823"/>
    </row>
    <row r="7573" spans="2:12" s="801" customFormat="1">
      <c r="B7573" s="823"/>
      <c r="C7573" s="823"/>
      <c r="D7573" s="823"/>
      <c r="E7573" s="823"/>
      <c r="F7573" s="823"/>
      <c r="G7573" s="823"/>
      <c r="H7573" s="823"/>
      <c r="I7573" s="823"/>
      <c r="J7573" s="823"/>
      <c r="K7573" s="823"/>
      <c r="L7573" s="823"/>
    </row>
    <row r="7574" spans="2:12" s="801" customFormat="1">
      <c r="B7574" s="823"/>
      <c r="C7574" s="823"/>
      <c r="D7574" s="823"/>
      <c r="E7574" s="823"/>
      <c r="F7574" s="823"/>
      <c r="G7574" s="823"/>
      <c r="H7574" s="823"/>
      <c r="I7574" s="823"/>
      <c r="J7574" s="823"/>
      <c r="K7574" s="823"/>
      <c r="L7574" s="823"/>
    </row>
    <row r="7575" spans="2:12" s="801" customFormat="1">
      <c r="B7575" s="823"/>
      <c r="C7575" s="823"/>
      <c r="D7575" s="823"/>
      <c r="E7575" s="823"/>
      <c r="F7575" s="823"/>
      <c r="G7575" s="823"/>
      <c r="H7575" s="823"/>
      <c r="I7575" s="823"/>
      <c r="J7575" s="823"/>
      <c r="K7575" s="823"/>
      <c r="L7575" s="823"/>
    </row>
    <row r="7576" spans="2:12" s="801" customFormat="1">
      <c r="B7576" s="823"/>
      <c r="C7576" s="823"/>
      <c r="D7576" s="823"/>
      <c r="E7576" s="823"/>
      <c r="F7576" s="823"/>
      <c r="G7576" s="823"/>
      <c r="H7576" s="823"/>
      <c r="I7576" s="823"/>
      <c r="J7576" s="823"/>
      <c r="K7576" s="823"/>
      <c r="L7576" s="823"/>
    </row>
    <row r="7577" spans="2:12" s="801" customFormat="1">
      <c r="B7577" s="823"/>
      <c r="C7577" s="823"/>
      <c r="D7577" s="823"/>
      <c r="E7577" s="823"/>
      <c r="F7577" s="823"/>
      <c r="G7577" s="823"/>
      <c r="H7577" s="823"/>
      <c r="I7577" s="823"/>
      <c r="J7577" s="823"/>
      <c r="K7577" s="823"/>
      <c r="L7577" s="823"/>
    </row>
    <row r="7578" spans="2:12" s="801" customFormat="1">
      <c r="B7578" s="823"/>
      <c r="C7578" s="823"/>
      <c r="D7578" s="823"/>
      <c r="E7578" s="823"/>
      <c r="F7578" s="823"/>
      <c r="G7578" s="823"/>
      <c r="H7578" s="823"/>
      <c r="I7578" s="823"/>
      <c r="J7578" s="823"/>
      <c r="K7578" s="823"/>
      <c r="L7578" s="823"/>
    </row>
    <row r="7579" spans="2:12" s="801" customFormat="1">
      <c r="B7579" s="823"/>
      <c r="C7579" s="823"/>
      <c r="D7579" s="823"/>
      <c r="E7579" s="823"/>
      <c r="F7579" s="823"/>
      <c r="G7579" s="823"/>
      <c r="H7579" s="823"/>
      <c r="I7579" s="823"/>
      <c r="J7579" s="823"/>
      <c r="K7579" s="823"/>
      <c r="L7579" s="823"/>
    </row>
    <row r="7580" spans="2:12" s="801" customFormat="1">
      <c r="B7580" s="823"/>
      <c r="C7580" s="823"/>
      <c r="D7580" s="823"/>
      <c r="E7580" s="823"/>
      <c r="F7580" s="823"/>
      <c r="G7580" s="823"/>
      <c r="H7580" s="823"/>
      <c r="I7580" s="823"/>
      <c r="J7580" s="823"/>
      <c r="K7580" s="823"/>
      <c r="L7580" s="823"/>
    </row>
    <row r="7581" spans="2:12" s="801" customFormat="1">
      <c r="B7581" s="823"/>
      <c r="C7581" s="823"/>
      <c r="D7581" s="823"/>
      <c r="E7581" s="823"/>
      <c r="F7581" s="823"/>
      <c r="G7581" s="823"/>
      <c r="H7581" s="823"/>
      <c r="I7581" s="823"/>
      <c r="J7581" s="823"/>
      <c r="K7581" s="823"/>
      <c r="L7581" s="823"/>
    </row>
    <row r="7582" spans="2:12" s="801" customFormat="1">
      <c r="B7582" s="823"/>
      <c r="C7582" s="823"/>
      <c r="D7582" s="823"/>
      <c r="E7582" s="823"/>
      <c r="F7582" s="823"/>
      <c r="G7582" s="823"/>
      <c r="H7582" s="823"/>
      <c r="I7582" s="823"/>
      <c r="J7582" s="823"/>
      <c r="K7582" s="823"/>
      <c r="L7582" s="823"/>
    </row>
    <row r="7583" spans="2:12" s="801" customFormat="1">
      <c r="B7583" s="823"/>
      <c r="C7583" s="823"/>
      <c r="D7583" s="823"/>
      <c r="E7583" s="823"/>
      <c r="F7583" s="823"/>
      <c r="G7583" s="823"/>
      <c r="H7583" s="823"/>
      <c r="I7583" s="823"/>
      <c r="J7583" s="823"/>
      <c r="K7583" s="823"/>
      <c r="L7583" s="823"/>
    </row>
    <row r="7584" spans="2:12" s="801" customFormat="1">
      <c r="B7584" s="823"/>
      <c r="C7584" s="823"/>
      <c r="D7584" s="823"/>
      <c r="E7584" s="823"/>
      <c r="F7584" s="823"/>
      <c r="G7584" s="823"/>
      <c r="H7584" s="823"/>
      <c r="I7584" s="823"/>
      <c r="J7584" s="823"/>
      <c r="K7584" s="823"/>
      <c r="L7584" s="823"/>
    </row>
    <row r="7585" spans="2:12" s="801" customFormat="1">
      <c r="B7585" s="823"/>
      <c r="C7585" s="823"/>
      <c r="D7585" s="823"/>
      <c r="E7585" s="823"/>
      <c r="F7585" s="823"/>
      <c r="G7585" s="823"/>
      <c r="H7585" s="823"/>
      <c r="I7585" s="823"/>
      <c r="J7585" s="823"/>
      <c r="K7585" s="823"/>
      <c r="L7585" s="823"/>
    </row>
    <row r="7586" spans="2:12" s="801" customFormat="1">
      <c r="B7586" s="823"/>
      <c r="C7586" s="823"/>
      <c r="D7586" s="823"/>
      <c r="E7586" s="823"/>
      <c r="F7586" s="823"/>
      <c r="G7586" s="823"/>
      <c r="H7586" s="823"/>
      <c r="I7586" s="823"/>
      <c r="J7586" s="823"/>
      <c r="K7586" s="823"/>
      <c r="L7586" s="823"/>
    </row>
    <row r="7587" spans="2:12" s="801" customFormat="1">
      <c r="B7587" s="823"/>
      <c r="C7587" s="823"/>
      <c r="D7587" s="823"/>
      <c r="E7587" s="823"/>
      <c r="F7587" s="823"/>
      <c r="G7587" s="823"/>
      <c r="H7587" s="823"/>
      <c r="I7587" s="823"/>
      <c r="J7587" s="823"/>
      <c r="K7587" s="823"/>
      <c r="L7587" s="823"/>
    </row>
    <row r="7588" spans="2:12" s="801" customFormat="1">
      <c r="B7588" s="823"/>
      <c r="C7588" s="823"/>
      <c r="D7588" s="823"/>
      <c r="E7588" s="823"/>
      <c r="F7588" s="823"/>
      <c r="G7588" s="823"/>
      <c r="H7588" s="823"/>
      <c r="I7588" s="823"/>
      <c r="J7588" s="823"/>
      <c r="K7588" s="823"/>
      <c r="L7588" s="823"/>
    </row>
    <row r="7589" spans="2:12" s="801" customFormat="1">
      <c r="B7589" s="823"/>
      <c r="C7589" s="823"/>
      <c r="D7589" s="823"/>
      <c r="E7589" s="823"/>
      <c r="F7589" s="823"/>
      <c r="G7589" s="823"/>
      <c r="H7589" s="823"/>
      <c r="I7589" s="823"/>
      <c r="J7589" s="823"/>
      <c r="K7589" s="823"/>
      <c r="L7589" s="823"/>
    </row>
    <row r="7590" spans="2:12" s="801" customFormat="1">
      <c r="B7590" s="823"/>
      <c r="C7590" s="823"/>
      <c r="D7590" s="823"/>
      <c r="E7590" s="823"/>
      <c r="F7590" s="823"/>
      <c r="G7590" s="823"/>
      <c r="H7590" s="823"/>
      <c r="I7590" s="823"/>
      <c r="J7590" s="823"/>
      <c r="K7590" s="823"/>
      <c r="L7590" s="823"/>
    </row>
    <row r="7591" spans="2:12" s="801" customFormat="1">
      <c r="B7591" s="823"/>
      <c r="C7591" s="823"/>
      <c r="D7591" s="823"/>
      <c r="E7591" s="823"/>
      <c r="F7591" s="823"/>
      <c r="G7591" s="823"/>
      <c r="H7591" s="823"/>
      <c r="I7591" s="823"/>
      <c r="J7591" s="823"/>
      <c r="K7591" s="823"/>
      <c r="L7591" s="823"/>
    </row>
    <row r="7592" spans="2:12" s="801" customFormat="1">
      <c r="B7592" s="823"/>
      <c r="C7592" s="823"/>
      <c r="D7592" s="823"/>
      <c r="E7592" s="823"/>
      <c r="F7592" s="823"/>
      <c r="G7592" s="823"/>
      <c r="H7592" s="823"/>
      <c r="I7592" s="823"/>
      <c r="J7592" s="823"/>
      <c r="K7592" s="823"/>
      <c r="L7592" s="823"/>
    </row>
    <row r="7593" spans="2:12" s="801" customFormat="1">
      <c r="B7593" s="823"/>
      <c r="C7593" s="823"/>
      <c r="D7593" s="823"/>
      <c r="E7593" s="823"/>
      <c r="F7593" s="823"/>
      <c r="G7593" s="823"/>
      <c r="H7593" s="823"/>
      <c r="I7593" s="823"/>
      <c r="J7593" s="823"/>
      <c r="K7593" s="823"/>
      <c r="L7593" s="823"/>
    </row>
    <row r="7594" spans="2:12" s="801" customFormat="1">
      <c r="B7594" s="823"/>
      <c r="C7594" s="823"/>
      <c r="D7594" s="823"/>
      <c r="E7594" s="823"/>
      <c r="F7594" s="823"/>
      <c r="G7594" s="823"/>
      <c r="H7594" s="823"/>
      <c r="I7594" s="823"/>
      <c r="J7594" s="823"/>
      <c r="K7594" s="823"/>
      <c r="L7594" s="823"/>
    </row>
    <row r="7595" spans="2:12" s="801" customFormat="1">
      <c r="B7595" s="823"/>
      <c r="C7595" s="823"/>
      <c r="D7595" s="823"/>
      <c r="E7595" s="823"/>
      <c r="F7595" s="823"/>
      <c r="G7595" s="823"/>
      <c r="H7595" s="823"/>
      <c r="I7595" s="823"/>
      <c r="J7595" s="823"/>
      <c r="K7595" s="823"/>
      <c r="L7595" s="823"/>
    </row>
    <row r="7596" spans="2:12" s="801" customFormat="1">
      <c r="B7596" s="823"/>
      <c r="C7596" s="823"/>
      <c r="D7596" s="823"/>
      <c r="E7596" s="823"/>
      <c r="F7596" s="823"/>
      <c r="G7596" s="823"/>
      <c r="H7596" s="823"/>
      <c r="I7596" s="823"/>
      <c r="J7596" s="823"/>
      <c r="K7596" s="823"/>
      <c r="L7596" s="823"/>
    </row>
    <row r="7597" spans="2:12" s="801" customFormat="1">
      <c r="B7597" s="823"/>
      <c r="C7597" s="823"/>
      <c r="D7597" s="823"/>
      <c r="E7597" s="823"/>
      <c r="F7597" s="823"/>
      <c r="G7597" s="823"/>
      <c r="H7597" s="823"/>
      <c r="I7597" s="823"/>
      <c r="J7597" s="823"/>
      <c r="K7597" s="823"/>
      <c r="L7597" s="823"/>
    </row>
    <row r="7598" spans="2:12" s="801" customFormat="1">
      <c r="B7598" s="823"/>
      <c r="C7598" s="823"/>
      <c r="D7598" s="823"/>
      <c r="E7598" s="823"/>
      <c r="F7598" s="823"/>
      <c r="G7598" s="823"/>
      <c r="H7598" s="823"/>
      <c r="I7598" s="823"/>
      <c r="J7598" s="823"/>
      <c r="K7598" s="823"/>
      <c r="L7598" s="823"/>
    </row>
    <row r="7599" spans="2:12" s="801" customFormat="1">
      <c r="B7599" s="823"/>
      <c r="C7599" s="823"/>
      <c r="D7599" s="823"/>
      <c r="E7599" s="823"/>
      <c r="F7599" s="823"/>
      <c r="G7599" s="823"/>
      <c r="H7599" s="823"/>
      <c r="I7599" s="823"/>
      <c r="J7599" s="823"/>
      <c r="K7599" s="823"/>
      <c r="L7599" s="823"/>
    </row>
    <row r="7600" spans="2:12" s="801" customFormat="1">
      <c r="B7600" s="823"/>
      <c r="C7600" s="823"/>
      <c r="D7600" s="823"/>
      <c r="E7600" s="823"/>
      <c r="F7600" s="823"/>
      <c r="G7600" s="823"/>
      <c r="H7600" s="823"/>
      <c r="I7600" s="823"/>
      <c r="J7600" s="823"/>
      <c r="K7600" s="823"/>
      <c r="L7600" s="823"/>
    </row>
    <row r="7601" spans="2:12" s="801" customFormat="1">
      <c r="B7601" s="823"/>
      <c r="C7601" s="823"/>
      <c r="D7601" s="823"/>
      <c r="E7601" s="823"/>
      <c r="F7601" s="823"/>
      <c r="G7601" s="823"/>
      <c r="H7601" s="823"/>
      <c r="I7601" s="823"/>
      <c r="J7601" s="823"/>
      <c r="K7601" s="823"/>
      <c r="L7601" s="823"/>
    </row>
    <row r="7602" spans="2:12" s="801" customFormat="1">
      <c r="B7602" s="823"/>
      <c r="C7602" s="823"/>
      <c r="D7602" s="823"/>
      <c r="E7602" s="823"/>
      <c r="F7602" s="823"/>
      <c r="G7602" s="823"/>
      <c r="H7602" s="823"/>
      <c r="I7602" s="823"/>
      <c r="J7602" s="823"/>
      <c r="K7602" s="823"/>
      <c r="L7602" s="823"/>
    </row>
    <row r="7603" spans="2:12" s="801" customFormat="1">
      <c r="B7603" s="823"/>
      <c r="C7603" s="823"/>
      <c r="D7603" s="823"/>
      <c r="E7603" s="823"/>
      <c r="F7603" s="823"/>
      <c r="G7603" s="823"/>
      <c r="H7603" s="823"/>
      <c r="I7603" s="823"/>
      <c r="J7603" s="823"/>
      <c r="K7603" s="823"/>
      <c r="L7603" s="823"/>
    </row>
    <row r="7604" spans="2:12" s="801" customFormat="1">
      <c r="B7604" s="823"/>
      <c r="C7604" s="823"/>
      <c r="D7604" s="823"/>
      <c r="E7604" s="823"/>
      <c r="F7604" s="823"/>
      <c r="G7604" s="823"/>
      <c r="H7604" s="823"/>
      <c r="I7604" s="823"/>
      <c r="J7604" s="823"/>
      <c r="K7604" s="823"/>
      <c r="L7604" s="823"/>
    </row>
    <row r="7605" spans="2:12" s="801" customFormat="1">
      <c r="B7605" s="823"/>
      <c r="C7605" s="823"/>
      <c r="D7605" s="823"/>
      <c r="E7605" s="823"/>
      <c r="F7605" s="823"/>
      <c r="G7605" s="823"/>
      <c r="H7605" s="823"/>
      <c r="I7605" s="823"/>
      <c r="J7605" s="823"/>
      <c r="K7605" s="823"/>
      <c r="L7605" s="823"/>
    </row>
    <row r="7606" spans="2:12" s="801" customFormat="1">
      <c r="B7606" s="823"/>
      <c r="C7606" s="823"/>
      <c r="D7606" s="823"/>
      <c r="E7606" s="823"/>
      <c r="F7606" s="823"/>
      <c r="G7606" s="823"/>
      <c r="H7606" s="823"/>
      <c r="I7606" s="823"/>
      <c r="J7606" s="823"/>
      <c r="K7606" s="823"/>
      <c r="L7606" s="823"/>
    </row>
    <row r="7607" spans="2:12" s="801" customFormat="1">
      <c r="B7607" s="823"/>
      <c r="C7607" s="823"/>
      <c r="D7607" s="823"/>
      <c r="E7607" s="823"/>
      <c r="F7607" s="823"/>
      <c r="G7607" s="823"/>
      <c r="H7607" s="823"/>
      <c r="I7607" s="823"/>
      <c r="J7607" s="823"/>
      <c r="K7607" s="823"/>
      <c r="L7607" s="823"/>
    </row>
    <row r="7608" spans="2:12" s="801" customFormat="1">
      <c r="B7608" s="823"/>
      <c r="C7608" s="823"/>
      <c r="D7608" s="823"/>
      <c r="E7608" s="823"/>
      <c r="F7608" s="823"/>
      <c r="G7608" s="823"/>
      <c r="H7608" s="823"/>
      <c r="I7608" s="823"/>
      <c r="J7608" s="823"/>
      <c r="K7608" s="823"/>
      <c r="L7608" s="823"/>
    </row>
    <row r="7609" spans="2:12" s="801" customFormat="1">
      <c r="B7609" s="823"/>
      <c r="C7609" s="823"/>
      <c r="D7609" s="823"/>
      <c r="E7609" s="823"/>
      <c r="F7609" s="823"/>
      <c r="G7609" s="823"/>
      <c r="H7609" s="823"/>
      <c r="I7609" s="823"/>
      <c r="J7609" s="823"/>
      <c r="K7609" s="823"/>
      <c r="L7609" s="823"/>
    </row>
    <row r="7610" spans="2:12" s="801" customFormat="1">
      <c r="B7610" s="823"/>
      <c r="C7610" s="823"/>
      <c r="D7610" s="823"/>
      <c r="E7610" s="823"/>
      <c r="F7610" s="823"/>
      <c r="G7610" s="823"/>
      <c r="H7610" s="823"/>
      <c r="I7610" s="823"/>
      <c r="J7610" s="823"/>
      <c r="K7610" s="823"/>
      <c r="L7610" s="823"/>
    </row>
    <row r="7611" spans="2:12" s="801" customFormat="1">
      <c r="B7611" s="823"/>
      <c r="C7611" s="823"/>
      <c r="D7611" s="823"/>
      <c r="E7611" s="823"/>
      <c r="F7611" s="823"/>
      <c r="G7611" s="823"/>
      <c r="H7611" s="823"/>
      <c r="I7611" s="823"/>
      <c r="J7611" s="823"/>
      <c r="K7611" s="823"/>
      <c r="L7611" s="823"/>
    </row>
    <row r="7612" spans="2:12" s="801" customFormat="1">
      <c r="B7612" s="823"/>
      <c r="C7612" s="823"/>
      <c r="D7612" s="823"/>
      <c r="E7612" s="823"/>
      <c r="F7612" s="823"/>
      <c r="G7612" s="823"/>
      <c r="H7612" s="823"/>
      <c r="I7612" s="823"/>
      <c r="J7612" s="823"/>
      <c r="K7612" s="823"/>
      <c r="L7612" s="823"/>
    </row>
    <row r="7613" spans="2:12" s="801" customFormat="1">
      <c r="B7613" s="823"/>
      <c r="C7613" s="823"/>
      <c r="D7613" s="823"/>
      <c r="E7613" s="823"/>
      <c r="F7613" s="823"/>
      <c r="G7613" s="823"/>
      <c r="H7613" s="823"/>
      <c r="I7613" s="823"/>
      <c r="J7613" s="823"/>
      <c r="K7613" s="823"/>
      <c r="L7613" s="823"/>
    </row>
    <row r="7614" spans="2:12" s="801" customFormat="1">
      <c r="B7614" s="823"/>
      <c r="C7614" s="823"/>
      <c r="D7614" s="823"/>
      <c r="E7614" s="823"/>
      <c r="F7614" s="823"/>
      <c r="G7614" s="823"/>
      <c r="H7614" s="823"/>
      <c r="I7614" s="823"/>
      <c r="J7614" s="823"/>
      <c r="K7614" s="823"/>
      <c r="L7614" s="823"/>
    </row>
    <row r="7615" spans="2:12" s="801" customFormat="1">
      <c r="B7615" s="823"/>
      <c r="C7615" s="823"/>
      <c r="D7615" s="823"/>
      <c r="E7615" s="823"/>
      <c r="F7615" s="823"/>
      <c r="G7615" s="823"/>
      <c r="H7615" s="823"/>
      <c r="I7615" s="823"/>
      <c r="J7615" s="823"/>
      <c r="K7615" s="823"/>
      <c r="L7615" s="823"/>
    </row>
    <row r="7616" spans="2:12" s="801" customFormat="1">
      <c r="B7616" s="823"/>
      <c r="C7616" s="823"/>
      <c r="D7616" s="823"/>
      <c r="E7616" s="823"/>
      <c r="F7616" s="823"/>
      <c r="G7616" s="823"/>
      <c r="H7616" s="823"/>
      <c r="I7616" s="823"/>
      <c r="J7616" s="823"/>
      <c r="K7616" s="823"/>
      <c r="L7616" s="823"/>
    </row>
    <row r="7617" spans="2:12" s="801" customFormat="1">
      <c r="B7617" s="823"/>
      <c r="C7617" s="823"/>
      <c r="D7617" s="823"/>
      <c r="E7617" s="823"/>
      <c r="F7617" s="823"/>
      <c r="G7617" s="823"/>
      <c r="H7617" s="823"/>
      <c r="I7617" s="823"/>
      <c r="J7617" s="823"/>
      <c r="K7617" s="823"/>
      <c r="L7617" s="823"/>
    </row>
    <row r="7618" spans="2:12" s="801" customFormat="1">
      <c r="B7618" s="823"/>
      <c r="C7618" s="823"/>
      <c r="D7618" s="823"/>
      <c r="E7618" s="823"/>
      <c r="F7618" s="823"/>
      <c r="G7618" s="823"/>
      <c r="H7618" s="823"/>
      <c r="I7618" s="823"/>
      <c r="J7618" s="823"/>
      <c r="K7618" s="823"/>
      <c r="L7618" s="823"/>
    </row>
    <row r="7619" spans="2:12" s="801" customFormat="1">
      <c r="B7619" s="823"/>
      <c r="C7619" s="823"/>
      <c r="D7619" s="823"/>
      <c r="E7619" s="823"/>
      <c r="F7619" s="823"/>
      <c r="G7619" s="823"/>
      <c r="H7619" s="823"/>
      <c r="I7619" s="823"/>
      <c r="J7619" s="823"/>
      <c r="K7619" s="823"/>
      <c r="L7619" s="823"/>
    </row>
    <row r="7620" spans="2:12" s="801" customFormat="1">
      <c r="B7620" s="823"/>
      <c r="C7620" s="823"/>
      <c r="D7620" s="823"/>
      <c r="E7620" s="823"/>
      <c r="F7620" s="823"/>
      <c r="G7620" s="823"/>
      <c r="H7620" s="823"/>
      <c r="I7620" s="823"/>
      <c r="J7620" s="823"/>
      <c r="K7620" s="823"/>
      <c r="L7620" s="823"/>
    </row>
    <row r="7621" spans="2:12" s="801" customFormat="1">
      <c r="B7621" s="823"/>
      <c r="C7621" s="823"/>
      <c r="D7621" s="823"/>
      <c r="E7621" s="823"/>
      <c r="F7621" s="823"/>
      <c r="G7621" s="823"/>
      <c r="H7621" s="823"/>
      <c r="I7621" s="823"/>
      <c r="J7621" s="823"/>
      <c r="K7621" s="823"/>
      <c r="L7621" s="823"/>
    </row>
    <row r="7622" spans="2:12" s="801" customFormat="1">
      <c r="B7622" s="823"/>
      <c r="C7622" s="823"/>
      <c r="D7622" s="823"/>
      <c r="E7622" s="823"/>
      <c r="F7622" s="823"/>
      <c r="G7622" s="823"/>
      <c r="H7622" s="823"/>
      <c r="I7622" s="823"/>
      <c r="J7622" s="823"/>
      <c r="K7622" s="823"/>
      <c r="L7622" s="823"/>
    </row>
    <row r="7623" spans="2:12" s="801" customFormat="1">
      <c r="B7623" s="823"/>
      <c r="C7623" s="823"/>
      <c r="D7623" s="823"/>
      <c r="E7623" s="823"/>
      <c r="F7623" s="823"/>
      <c r="G7623" s="823"/>
      <c r="H7623" s="823"/>
      <c r="I7623" s="823"/>
      <c r="J7623" s="823"/>
      <c r="K7623" s="823"/>
      <c r="L7623" s="823"/>
    </row>
    <row r="7624" spans="2:12" s="801" customFormat="1">
      <c r="B7624" s="823"/>
      <c r="C7624" s="823"/>
      <c r="D7624" s="823"/>
      <c r="E7624" s="823"/>
      <c r="F7624" s="823"/>
      <c r="G7624" s="823"/>
      <c r="H7624" s="823"/>
      <c r="I7624" s="823"/>
      <c r="J7624" s="823"/>
      <c r="K7624" s="823"/>
      <c r="L7624" s="823"/>
    </row>
    <row r="7625" spans="2:12" s="801" customFormat="1">
      <c r="B7625" s="823"/>
      <c r="C7625" s="823"/>
      <c r="D7625" s="823"/>
      <c r="E7625" s="823"/>
      <c r="F7625" s="823"/>
      <c r="G7625" s="823"/>
      <c r="H7625" s="823"/>
      <c r="I7625" s="823"/>
      <c r="J7625" s="823"/>
      <c r="K7625" s="823"/>
      <c r="L7625" s="823"/>
    </row>
    <row r="7626" spans="2:12" s="801" customFormat="1">
      <c r="B7626" s="823"/>
      <c r="C7626" s="823"/>
      <c r="D7626" s="823"/>
      <c r="E7626" s="823"/>
      <c r="F7626" s="823"/>
      <c r="G7626" s="823"/>
      <c r="H7626" s="823"/>
      <c r="I7626" s="823"/>
      <c r="J7626" s="823"/>
      <c r="K7626" s="823"/>
      <c r="L7626" s="823"/>
    </row>
    <row r="7627" spans="2:12" s="801" customFormat="1">
      <c r="B7627" s="823"/>
      <c r="C7627" s="823"/>
      <c r="D7627" s="823"/>
      <c r="E7627" s="823"/>
      <c r="F7627" s="823"/>
      <c r="G7627" s="823"/>
      <c r="H7627" s="823"/>
      <c r="I7627" s="823"/>
      <c r="J7627" s="823"/>
      <c r="K7627" s="823"/>
      <c r="L7627" s="823"/>
    </row>
    <row r="7628" spans="2:12" s="801" customFormat="1">
      <c r="B7628" s="823"/>
      <c r="C7628" s="823"/>
      <c r="D7628" s="823"/>
      <c r="E7628" s="823"/>
      <c r="F7628" s="823"/>
      <c r="G7628" s="823"/>
      <c r="H7628" s="823"/>
      <c r="I7628" s="823"/>
      <c r="J7628" s="823"/>
      <c r="K7628" s="823"/>
      <c r="L7628" s="823"/>
    </row>
    <row r="7629" spans="2:12" s="801" customFormat="1">
      <c r="B7629" s="823"/>
      <c r="C7629" s="823"/>
      <c r="D7629" s="823"/>
      <c r="E7629" s="823"/>
      <c r="F7629" s="823"/>
      <c r="G7629" s="823"/>
      <c r="H7629" s="823"/>
      <c r="I7629" s="823"/>
      <c r="J7629" s="823"/>
      <c r="K7629" s="823"/>
      <c r="L7629" s="823"/>
    </row>
    <row r="7630" spans="2:12" s="801" customFormat="1">
      <c r="B7630" s="823"/>
      <c r="C7630" s="823"/>
      <c r="D7630" s="823"/>
      <c r="E7630" s="823"/>
      <c r="F7630" s="823"/>
      <c r="G7630" s="823"/>
      <c r="H7630" s="823"/>
      <c r="I7630" s="823"/>
      <c r="J7630" s="823"/>
      <c r="K7630" s="823"/>
      <c r="L7630" s="823"/>
    </row>
    <row r="7631" spans="2:12" s="801" customFormat="1">
      <c r="B7631" s="823"/>
      <c r="C7631" s="823"/>
      <c r="D7631" s="823"/>
      <c r="E7631" s="823"/>
      <c r="F7631" s="823"/>
      <c r="G7631" s="823"/>
      <c r="H7631" s="823"/>
      <c r="I7631" s="823"/>
      <c r="J7631" s="823"/>
      <c r="K7631" s="823"/>
      <c r="L7631" s="823"/>
    </row>
    <row r="7632" spans="2:12" s="801" customFormat="1">
      <c r="B7632" s="823"/>
      <c r="C7632" s="823"/>
      <c r="D7632" s="823"/>
      <c r="E7632" s="823"/>
      <c r="F7632" s="823"/>
      <c r="G7632" s="823"/>
      <c r="H7632" s="823"/>
      <c r="I7632" s="823"/>
      <c r="J7632" s="823"/>
      <c r="K7632" s="823"/>
      <c r="L7632" s="823"/>
    </row>
    <row r="7633" spans="2:12" s="801" customFormat="1">
      <c r="B7633" s="823"/>
      <c r="C7633" s="823"/>
      <c r="D7633" s="823"/>
      <c r="E7633" s="823"/>
      <c r="F7633" s="823"/>
      <c r="G7633" s="823"/>
      <c r="H7633" s="823"/>
      <c r="I7633" s="823"/>
      <c r="J7633" s="823"/>
      <c r="K7633" s="823"/>
      <c r="L7633" s="823"/>
    </row>
    <row r="7634" spans="2:12" s="801" customFormat="1">
      <c r="B7634" s="823"/>
      <c r="C7634" s="823"/>
      <c r="D7634" s="823"/>
      <c r="E7634" s="823"/>
      <c r="F7634" s="823"/>
      <c r="G7634" s="823"/>
      <c r="H7634" s="823"/>
      <c r="I7634" s="823"/>
      <c r="J7634" s="823"/>
      <c r="K7634" s="823"/>
      <c r="L7634" s="823"/>
    </row>
    <row r="7635" spans="2:12" s="801" customFormat="1">
      <c r="B7635" s="823"/>
      <c r="C7635" s="823"/>
      <c r="D7635" s="823"/>
      <c r="E7635" s="823"/>
      <c r="F7635" s="823"/>
      <c r="G7635" s="823"/>
      <c r="H7635" s="823"/>
      <c r="I7635" s="823"/>
      <c r="J7635" s="823"/>
      <c r="K7635" s="823"/>
      <c r="L7635" s="823"/>
    </row>
    <row r="7636" spans="2:12" s="801" customFormat="1">
      <c r="B7636" s="823"/>
      <c r="C7636" s="823"/>
      <c r="D7636" s="823"/>
      <c r="E7636" s="823"/>
      <c r="F7636" s="823"/>
      <c r="G7636" s="823"/>
      <c r="H7636" s="823"/>
      <c r="I7636" s="823"/>
      <c r="J7636" s="823"/>
      <c r="K7636" s="823"/>
      <c r="L7636" s="823"/>
    </row>
    <row r="7637" spans="2:12" s="801" customFormat="1">
      <c r="B7637" s="823"/>
      <c r="C7637" s="823"/>
      <c r="D7637" s="823"/>
      <c r="E7637" s="823"/>
      <c r="F7637" s="823"/>
      <c r="G7637" s="823"/>
      <c r="H7637" s="823"/>
      <c r="I7637" s="823"/>
      <c r="J7637" s="823"/>
      <c r="K7637" s="823"/>
      <c r="L7637" s="823"/>
    </row>
    <row r="7638" spans="2:12" s="801" customFormat="1">
      <c r="B7638" s="823"/>
      <c r="C7638" s="823"/>
      <c r="D7638" s="823"/>
      <c r="E7638" s="823"/>
      <c r="F7638" s="823"/>
      <c r="G7638" s="823"/>
      <c r="H7638" s="823"/>
      <c r="I7638" s="823"/>
      <c r="J7638" s="823"/>
      <c r="K7638" s="823"/>
      <c r="L7638" s="823"/>
    </row>
    <row r="7639" spans="2:12" s="801" customFormat="1">
      <c r="B7639" s="823"/>
      <c r="C7639" s="823"/>
      <c r="D7639" s="823"/>
      <c r="E7639" s="823"/>
      <c r="F7639" s="823"/>
      <c r="G7639" s="823"/>
      <c r="H7639" s="823"/>
      <c r="I7639" s="823"/>
      <c r="J7639" s="823"/>
      <c r="K7639" s="823"/>
      <c r="L7639" s="823"/>
    </row>
    <row r="7640" spans="2:12" s="801" customFormat="1">
      <c r="B7640" s="823"/>
      <c r="C7640" s="823"/>
      <c r="D7640" s="823"/>
      <c r="E7640" s="823"/>
      <c r="F7640" s="823"/>
      <c r="G7640" s="823"/>
      <c r="H7640" s="823"/>
      <c r="I7640" s="823"/>
      <c r="J7640" s="823"/>
      <c r="K7640" s="823"/>
      <c r="L7640" s="823"/>
    </row>
    <row r="7641" spans="2:12" s="801" customFormat="1">
      <c r="B7641" s="823"/>
      <c r="C7641" s="823"/>
      <c r="D7641" s="823"/>
      <c r="E7641" s="823"/>
      <c r="F7641" s="823"/>
      <c r="G7641" s="823"/>
      <c r="H7641" s="823"/>
      <c r="I7641" s="823"/>
      <c r="J7641" s="823"/>
      <c r="K7641" s="823"/>
      <c r="L7641" s="823"/>
    </row>
    <row r="7642" spans="2:12" s="801" customFormat="1">
      <c r="B7642" s="823"/>
      <c r="C7642" s="823"/>
      <c r="D7642" s="823"/>
      <c r="E7642" s="823"/>
      <c r="F7642" s="823"/>
      <c r="G7642" s="823"/>
      <c r="H7642" s="823"/>
      <c r="I7642" s="823"/>
      <c r="J7642" s="823"/>
      <c r="K7642" s="823"/>
      <c r="L7642" s="823"/>
    </row>
    <row r="7643" spans="2:12" s="801" customFormat="1">
      <c r="B7643" s="823"/>
      <c r="C7643" s="823"/>
      <c r="D7643" s="823"/>
      <c r="E7643" s="823"/>
      <c r="F7643" s="823"/>
      <c r="G7643" s="823"/>
      <c r="H7643" s="823"/>
      <c r="I7643" s="823"/>
      <c r="J7643" s="823"/>
      <c r="K7643" s="823"/>
      <c r="L7643" s="823"/>
    </row>
    <row r="7644" spans="2:12" s="801" customFormat="1">
      <c r="B7644" s="823"/>
      <c r="C7644" s="823"/>
      <c r="D7644" s="823"/>
      <c r="E7644" s="823"/>
      <c r="F7644" s="823"/>
      <c r="G7644" s="823"/>
      <c r="H7644" s="823"/>
      <c r="I7644" s="823"/>
      <c r="J7644" s="823"/>
      <c r="K7644" s="823"/>
      <c r="L7644" s="823"/>
    </row>
    <row r="7645" spans="2:12" s="801" customFormat="1">
      <c r="B7645" s="823"/>
      <c r="C7645" s="823"/>
      <c r="D7645" s="823"/>
      <c r="E7645" s="823"/>
      <c r="F7645" s="823"/>
      <c r="G7645" s="823"/>
      <c r="H7645" s="823"/>
      <c r="I7645" s="823"/>
      <c r="J7645" s="823"/>
      <c r="K7645" s="823"/>
      <c r="L7645" s="823"/>
    </row>
    <row r="7646" spans="2:12" s="801" customFormat="1">
      <c r="B7646" s="823"/>
      <c r="C7646" s="823"/>
      <c r="D7646" s="823"/>
      <c r="E7646" s="823"/>
      <c r="F7646" s="823"/>
      <c r="G7646" s="823"/>
      <c r="H7646" s="823"/>
      <c r="I7646" s="823"/>
      <c r="J7646" s="823"/>
      <c r="K7646" s="823"/>
      <c r="L7646" s="823"/>
    </row>
    <row r="7647" spans="2:12" s="801" customFormat="1">
      <c r="B7647" s="823"/>
      <c r="C7647" s="823"/>
      <c r="D7647" s="823"/>
      <c r="E7647" s="823"/>
      <c r="F7647" s="823"/>
      <c r="G7647" s="823"/>
      <c r="H7647" s="823"/>
      <c r="I7647" s="823"/>
      <c r="J7647" s="823"/>
      <c r="K7647" s="823"/>
      <c r="L7647" s="823"/>
    </row>
    <row r="7648" spans="2:12" s="801" customFormat="1">
      <c r="B7648" s="823"/>
      <c r="C7648" s="823"/>
      <c r="D7648" s="823"/>
      <c r="E7648" s="823"/>
      <c r="F7648" s="823"/>
      <c r="G7648" s="823"/>
      <c r="H7648" s="823"/>
      <c r="I7648" s="823"/>
      <c r="J7648" s="823"/>
      <c r="K7648" s="823"/>
      <c r="L7648" s="823"/>
    </row>
    <row r="7649" spans="2:12" s="801" customFormat="1">
      <c r="B7649" s="823"/>
      <c r="C7649" s="823"/>
      <c r="D7649" s="823"/>
      <c r="E7649" s="823"/>
      <c r="F7649" s="823"/>
      <c r="G7649" s="823"/>
      <c r="H7649" s="823"/>
      <c r="I7649" s="823"/>
      <c r="J7649" s="823"/>
      <c r="K7649" s="823"/>
      <c r="L7649" s="823"/>
    </row>
    <row r="7650" spans="2:12" s="801" customFormat="1">
      <c r="B7650" s="823"/>
      <c r="C7650" s="823"/>
      <c r="D7650" s="823"/>
      <c r="E7650" s="823"/>
      <c r="F7650" s="823"/>
      <c r="G7650" s="823"/>
      <c r="H7650" s="823"/>
      <c r="I7650" s="823"/>
      <c r="J7650" s="823"/>
      <c r="K7650" s="823"/>
      <c r="L7650" s="823"/>
    </row>
    <row r="7651" spans="2:12" s="801" customFormat="1">
      <c r="B7651" s="823"/>
      <c r="C7651" s="823"/>
      <c r="D7651" s="823"/>
      <c r="E7651" s="823"/>
      <c r="F7651" s="823"/>
      <c r="G7651" s="823"/>
      <c r="H7651" s="823"/>
      <c r="I7651" s="823"/>
      <c r="J7651" s="823"/>
      <c r="K7651" s="823"/>
      <c r="L7651" s="823"/>
    </row>
    <row r="7652" spans="2:12" s="801" customFormat="1">
      <c r="B7652" s="823"/>
      <c r="C7652" s="823"/>
      <c r="D7652" s="823"/>
      <c r="E7652" s="823"/>
      <c r="F7652" s="823"/>
      <c r="G7652" s="823"/>
      <c r="H7652" s="823"/>
      <c r="I7652" s="823"/>
      <c r="J7652" s="823"/>
      <c r="K7652" s="823"/>
      <c r="L7652" s="823"/>
    </row>
    <row r="7653" spans="2:12" s="801" customFormat="1">
      <c r="B7653" s="823"/>
      <c r="C7653" s="823"/>
      <c r="D7653" s="823"/>
      <c r="E7653" s="823"/>
      <c r="F7653" s="823"/>
      <c r="G7653" s="823"/>
      <c r="H7653" s="823"/>
      <c r="I7653" s="823"/>
      <c r="J7653" s="823"/>
      <c r="K7653" s="823"/>
      <c r="L7653" s="823"/>
    </row>
    <row r="7654" spans="2:12" s="801" customFormat="1">
      <c r="B7654" s="823"/>
      <c r="C7654" s="823"/>
      <c r="D7654" s="823"/>
      <c r="E7654" s="823"/>
      <c r="F7654" s="823"/>
      <c r="G7654" s="823"/>
      <c r="H7654" s="823"/>
      <c r="I7654" s="823"/>
      <c r="J7654" s="823"/>
      <c r="K7654" s="823"/>
      <c r="L7654" s="823"/>
    </row>
    <row r="7655" spans="2:12" s="801" customFormat="1">
      <c r="B7655" s="823"/>
      <c r="C7655" s="823"/>
      <c r="D7655" s="823"/>
      <c r="E7655" s="823"/>
      <c r="F7655" s="823"/>
      <c r="G7655" s="823"/>
      <c r="H7655" s="823"/>
      <c r="I7655" s="823"/>
      <c r="J7655" s="823"/>
      <c r="K7655" s="823"/>
      <c r="L7655" s="823"/>
    </row>
    <row r="7656" spans="2:12" s="801" customFormat="1">
      <c r="B7656" s="823"/>
      <c r="C7656" s="823"/>
      <c r="D7656" s="823"/>
      <c r="E7656" s="823"/>
      <c r="F7656" s="823"/>
      <c r="G7656" s="823"/>
      <c r="H7656" s="823"/>
      <c r="I7656" s="823"/>
      <c r="J7656" s="823"/>
      <c r="K7656" s="823"/>
      <c r="L7656" s="823"/>
    </row>
    <row r="7657" spans="2:12" s="801" customFormat="1">
      <c r="B7657" s="823"/>
      <c r="C7657" s="823"/>
      <c r="D7657" s="823"/>
      <c r="E7657" s="823"/>
      <c r="F7657" s="823"/>
      <c r="G7657" s="823"/>
      <c r="H7657" s="823"/>
      <c r="I7657" s="823"/>
      <c r="J7657" s="823"/>
      <c r="K7657" s="823"/>
      <c r="L7657" s="823"/>
    </row>
    <row r="7658" spans="2:12" s="801" customFormat="1">
      <c r="B7658" s="823"/>
      <c r="C7658" s="823"/>
      <c r="D7658" s="823"/>
      <c r="E7658" s="823"/>
      <c r="F7658" s="823"/>
      <c r="G7658" s="823"/>
      <c r="H7658" s="823"/>
      <c r="I7658" s="823"/>
      <c r="J7658" s="823"/>
      <c r="K7658" s="823"/>
      <c r="L7658" s="823"/>
    </row>
    <row r="7659" spans="2:12" s="801" customFormat="1">
      <c r="B7659" s="823"/>
      <c r="C7659" s="823"/>
      <c r="D7659" s="823"/>
      <c r="E7659" s="823"/>
      <c r="F7659" s="823"/>
      <c r="G7659" s="823"/>
      <c r="H7659" s="823"/>
      <c r="I7659" s="823"/>
      <c r="J7659" s="823"/>
      <c r="K7659" s="823"/>
      <c r="L7659" s="823"/>
    </row>
    <row r="7660" spans="2:12" s="801" customFormat="1">
      <c r="B7660" s="823"/>
      <c r="C7660" s="823"/>
      <c r="D7660" s="823"/>
      <c r="E7660" s="823"/>
      <c r="F7660" s="823"/>
      <c r="G7660" s="823"/>
      <c r="H7660" s="823"/>
      <c r="I7660" s="823"/>
      <c r="J7660" s="823"/>
      <c r="K7660" s="823"/>
      <c r="L7660" s="823"/>
    </row>
    <row r="7661" spans="2:12" s="801" customFormat="1">
      <c r="B7661" s="823"/>
      <c r="C7661" s="823"/>
      <c r="D7661" s="823"/>
      <c r="E7661" s="823"/>
      <c r="F7661" s="823"/>
      <c r="G7661" s="823"/>
      <c r="H7661" s="823"/>
      <c r="I7661" s="823"/>
      <c r="J7661" s="823"/>
      <c r="K7661" s="823"/>
      <c r="L7661" s="823"/>
    </row>
    <row r="7662" spans="2:12" s="801" customFormat="1">
      <c r="B7662" s="823"/>
      <c r="C7662" s="823"/>
      <c r="D7662" s="823"/>
      <c r="E7662" s="823"/>
      <c r="F7662" s="823"/>
      <c r="G7662" s="823"/>
      <c r="H7662" s="823"/>
      <c r="I7662" s="823"/>
      <c r="J7662" s="823"/>
      <c r="K7662" s="823"/>
      <c r="L7662" s="823"/>
    </row>
    <row r="7663" spans="2:12" s="801" customFormat="1">
      <c r="B7663" s="823"/>
      <c r="C7663" s="823"/>
      <c r="D7663" s="823"/>
      <c r="E7663" s="823"/>
      <c r="F7663" s="823"/>
      <c r="G7663" s="823"/>
      <c r="H7663" s="823"/>
      <c r="I7663" s="823"/>
      <c r="J7663" s="823"/>
      <c r="K7663" s="823"/>
      <c r="L7663" s="823"/>
    </row>
    <row r="7664" spans="2:12" s="801" customFormat="1">
      <c r="B7664" s="823"/>
      <c r="C7664" s="823"/>
      <c r="D7664" s="823"/>
      <c r="E7664" s="823"/>
      <c r="F7664" s="823"/>
      <c r="G7664" s="823"/>
      <c r="H7664" s="823"/>
      <c r="I7664" s="823"/>
      <c r="J7664" s="823"/>
      <c r="K7664" s="823"/>
      <c r="L7664" s="823"/>
    </row>
    <row r="7665" spans="2:12" s="801" customFormat="1">
      <c r="B7665" s="823"/>
      <c r="C7665" s="823"/>
      <c r="D7665" s="823"/>
      <c r="E7665" s="823"/>
      <c r="F7665" s="823"/>
      <c r="G7665" s="823"/>
      <c r="H7665" s="823"/>
      <c r="I7665" s="823"/>
      <c r="J7665" s="823"/>
      <c r="K7665" s="823"/>
      <c r="L7665" s="823"/>
    </row>
    <row r="7666" spans="2:12" s="801" customFormat="1">
      <c r="B7666" s="823"/>
      <c r="C7666" s="823"/>
      <c r="D7666" s="823"/>
      <c r="E7666" s="823"/>
      <c r="F7666" s="823"/>
      <c r="G7666" s="823"/>
      <c r="H7666" s="823"/>
      <c r="I7666" s="823"/>
      <c r="J7666" s="823"/>
      <c r="K7666" s="823"/>
      <c r="L7666" s="823"/>
    </row>
    <row r="7667" spans="2:12" s="801" customFormat="1">
      <c r="B7667" s="823"/>
      <c r="C7667" s="823"/>
      <c r="D7667" s="823"/>
      <c r="E7667" s="823"/>
      <c r="F7667" s="823"/>
      <c r="G7667" s="823"/>
      <c r="H7667" s="823"/>
      <c r="I7667" s="823"/>
      <c r="J7667" s="823"/>
      <c r="K7667" s="823"/>
      <c r="L7667" s="823"/>
    </row>
    <row r="7668" spans="2:12" s="801" customFormat="1">
      <c r="B7668" s="823"/>
      <c r="C7668" s="823"/>
      <c r="D7668" s="823"/>
      <c r="E7668" s="823"/>
      <c r="F7668" s="823"/>
      <c r="G7668" s="823"/>
      <c r="H7668" s="823"/>
      <c r="I7668" s="823"/>
      <c r="J7668" s="823"/>
      <c r="K7668" s="823"/>
      <c r="L7668" s="823"/>
    </row>
    <row r="7669" spans="2:12" s="801" customFormat="1">
      <c r="B7669" s="823"/>
      <c r="C7669" s="823"/>
      <c r="D7669" s="823"/>
      <c r="E7669" s="823"/>
      <c r="F7669" s="823"/>
      <c r="G7669" s="823"/>
      <c r="H7669" s="823"/>
      <c r="I7669" s="823"/>
      <c r="J7669" s="823"/>
      <c r="K7669" s="823"/>
      <c r="L7669" s="823"/>
    </row>
    <row r="7670" spans="2:12" s="801" customFormat="1">
      <c r="B7670" s="823"/>
      <c r="C7670" s="823"/>
      <c r="D7670" s="823"/>
      <c r="E7670" s="823"/>
      <c r="F7670" s="823"/>
      <c r="G7670" s="823"/>
      <c r="H7670" s="823"/>
      <c r="I7670" s="823"/>
      <c r="J7670" s="823"/>
      <c r="K7670" s="823"/>
      <c r="L7670" s="823"/>
    </row>
    <row r="7671" spans="2:12" s="801" customFormat="1">
      <c r="B7671" s="823"/>
      <c r="C7671" s="823"/>
      <c r="D7671" s="823"/>
      <c r="E7671" s="823"/>
      <c r="F7671" s="823"/>
      <c r="G7671" s="823"/>
      <c r="H7671" s="823"/>
      <c r="I7671" s="823"/>
      <c r="J7671" s="823"/>
      <c r="K7671" s="823"/>
      <c r="L7671" s="823"/>
    </row>
    <row r="7672" spans="2:12" s="801" customFormat="1">
      <c r="B7672" s="823"/>
      <c r="C7672" s="823"/>
      <c r="D7672" s="823"/>
      <c r="E7672" s="823"/>
      <c r="F7672" s="823"/>
      <c r="G7672" s="823"/>
      <c r="H7672" s="823"/>
      <c r="I7672" s="823"/>
      <c r="J7672" s="823"/>
      <c r="K7672" s="823"/>
      <c r="L7672" s="823"/>
    </row>
    <row r="7673" spans="2:12" s="801" customFormat="1">
      <c r="B7673" s="823"/>
      <c r="C7673" s="823"/>
      <c r="D7673" s="823"/>
      <c r="E7673" s="823"/>
      <c r="F7673" s="823"/>
      <c r="G7673" s="823"/>
      <c r="H7673" s="823"/>
      <c r="I7673" s="823"/>
      <c r="J7673" s="823"/>
      <c r="K7673" s="823"/>
      <c r="L7673" s="823"/>
    </row>
    <row r="7674" spans="2:12" s="801" customFormat="1">
      <c r="B7674" s="823"/>
      <c r="C7674" s="823"/>
      <c r="D7674" s="823"/>
      <c r="E7674" s="823"/>
      <c r="F7674" s="823"/>
      <c r="G7674" s="823"/>
      <c r="H7674" s="823"/>
      <c r="I7674" s="823"/>
      <c r="J7674" s="823"/>
      <c r="K7674" s="823"/>
      <c r="L7674" s="823"/>
    </row>
    <row r="7675" spans="2:12" s="801" customFormat="1">
      <c r="B7675" s="823"/>
      <c r="C7675" s="823"/>
      <c r="D7675" s="823"/>
      <c r="E7675" s="823"/>
      <c r="F7675" s="823"/>
      <c r="G7675" s="823"/>
      <c r="H7675" s="823"/>
      <c r="I7675" s="823"/>
      <c r="J7675" s="823"/>
      <c r="K7675" s="823"/>
      <c r="L7675" s="823"/>
    </row>
    <row r="7676" spans="2:12" s="801" customFormat="1">
      <c r="B7676" s="823"/>
      <c r="C7676" s="823"/>
      <c r="D7676" s="823"/>
      <c r="E7676" s="823"/>
      <c r="F7676" s="823"/>
      <c r="G7676" s="823"/>
      <c r="H7676" s="823"/>
      <c r="I7676" s="823"/>
      <c r="J7676" s="823"/>
      <c r="K7676" s="823"/>
      <c r="L7676" s="823"/>
    </row>
    <row r="7677" spans="2:12" s="801" customFormat="1">
      <c r="B7677" s="823"/>
      <c r="C7677" s="823"/>
      <c r="D7677" s="823"/>
      <c r="E7677" s="823"/>
      <c r="F7677" s="823"/>
      <c r="G7677" s="823"/>
      <c r="H7677" s="823"/>
      <c r="I7677" s="823"/>
      <c r="J7677" s="823"/>
      <c r="K7677" s="823"/>
      <c r="L7677" s="823"/>
    </row>
    <row r="7678" spans="2:12" s="801" customFormat="1">
      <c r="B7678" s="823"/>
      <c r="C7678" s="823"/>
      <c r="D7678" s="823"/>
      <c r="E7678" s="823"/>
      <c r="F7678" s="823"/>
      <c r="G7678" s="823"/>
      <c r="H7678" s="823"/>
      <c r="I7678" s="823"/>
      <c r="J7678" s="823"/>
      <c r="K7678" s="823"/>
      <c r="L7678" s="823"/>
    </row>
    <row r="7679" spans="2:12" s="801" customFormat="1">
      <c r="B7679" s="823"/>
      <c r="C7679" s="823"/>
      <c r="D7679" s="823"/>
      <c r="E7679" s="823"/>
      <c r="F7679" s="823"/>
      <c r="G7679" s="823"/>
      <c r="H7679" s="823"/>
      <c r="I7679" s="823"/>
      <c r="J7679" s="823"/>
      <c r="K7679" s="823"/>
      <c r="L7679" s="823"/>
    </row>
    <row r="7680" spans="2:12" s="801" customFormat="1">
      <c r="B7680" s="823"/>
      <c r="C7680" s="823"/>
      <c r="D7680" s="823"/>
      <c r="E7680" s="823"/>
      <c r="F7680" s="823"/>
      <c r="G7680" s="823"/>
      <c r="H7680" s="823"/>
      <c r="I7680" s="823"/>
      <c r="J7680" s="823"/>
      <c r="K7680" s="823"/>
      <c r="L7680" s="823"/>
    </row>
    <row r="7681" spans="2:12" s="801" customFormat="1">
      <c r="B7681" s="823"/>
      <c r="C7681" s="823"/>
      <c r="D7681" s="823"/>
      <c r="E7681" s="823"/>
      <c r="F7681" s="823"/>
      <c r="G7681" s="823"/>
      <c r="H7681" s="823"/>
      <c r="I7681" s="823"/>
      <c r="J7681" s="823"/>
      <c r="K7681" s="823"/>
      <c r="L7681" s="823"/>
    </row>
    <row r="7682" spans="2:12" s="801" customFormat="1">
      <c r="B7682" s="823"/>
      <c r="C7682" s="823"/>
      <c r="D7682" s="823"/>
      <c r="E7682" s="823"/>
      <c r="F7682" s="823"/>
      <c r="G7682" s="823"/>
      <c r="H7682" s="823"/>
      <c r="I7682" s="823"/>
      <c r="J7682" s="823"/>
      <c r="K7682" s="823"/>
      <c r="L7682" s="823"/>
    </row>
    <row r="7683" spans="2:12" s="801" customFormat="1">
      <c r="B7683" s="823"/>
      <c r="C7683" s="823"/>
      <c r="D7683" s="823"/>
      <c r="E7683" s="823"/>
      <c r="F7683" s="823"/>
      <c r="G7683" s="823"/>
      <c r="H7683" s="823"/>
      <c r="I7683" s="823"/>
      <c r="J7683" s="823"/>
      <c r="K7683" s="823"/>
      <c r="L7683" s="823"/>
    </row>
    <row r="7684" spans="2:12" s="801" customFormat="1">
      <c r="B7684" s="823"/>
      <c r="C7684" s="823"/>
      <c r="D7684" s="823"/>
      <c r="E7684" s="823"/>
      <c r="F7684" s="823"/>
      <c r="G7684" s="823"/>
      <c r="H7684" s="823"/>
      <c r="I7684" s="823"/>
      <c r="J7684" s="823"/>
      <c r="K7684" s="823"/>
      <c r="L7684" s="823"/>
    </row>
    <row r="7685" spans="2:12" s="801" customFormat="1">
      <c r="B7685" s="823"/>
      <c r="C7685" s="823"/>
      <c r="D7685" s="823"/>
      <c r="E7685" s="823"/>
      <c r="F7685" s="823"/>
      <c r="G7685" s="823"/>
      <c r="H7685" s="823"/>
      <c r="I7685" s="823"/>
      <c r="J7685" s="823"/>
      <c r="K7685" s="823"/>
      <c r="L7685" s="823"/>
    </row>
    <row r="7686" spans="2:12" s="801" customFormat="1">
      <c r="B7686" s="823"/>
      <c r="C7686" s="823"/>
      <c r="D7686" s="823"/>
      <c r="E7686" s="823"/>
      <c r="F7686" s="823"/>
      <c r="G7686" s="823"/>
      <c r="H7686" s="823"/>
      <c r="I7686" s="823"/>
      <c r="J7686" s="823"/>
      <c r="K7686" s="823"/>
      <c r="L7686" s="823"/>
    </row>
    <row r="7687" spans="2:12" s="801" customFormat="1">
      <c r="B7687" s="823"/>
      <c r="C7687" s="823"/>
      <c r="D7687" s="823"/>
      <c r="E7687" s="823"/>
      <c r="F7687" s="823"/>
      <c r="G7687" s="823"/>
      <c r="H7687" s="823"/>
      <c r="I7687" s="823"/>
      <c r="J7687" s="823"/>
      <c r="K7687" s="823"/>
      <c r="L7687" s="823"/>
    </row>
    <row r="7688" spans="2:12" s="801" customFormat="1">
      <c r="B7688" s="823"/>
      <c r="C7688" s="823"/>
      <c r="D7688" s="823"/>
      <c r="E7688" s="823"/>
      <c r="F7688" s="823"/>
      <c r="G7688" s="823"/>
      <c r="H7688" s="823"/>
      <c r="I7688" s="823"/>
      <c r="J7688" s="823"/>
      <c r="K7688" s="823"/>
      <c r="L7688" s="823"/>
    </row>
    <row r="7689" spans="2:12" s="801" customFormat="1">
      <c r="B7689" s="823"/>
      <c r="C7689" s="823"/>
      <c r="D7689" s="823"/>
      <c r="E7689" s="823"/>
      <c r="F7689" s="823"/>
      <c r="G7689" s="823"/>
      <c r="H7689" s="823"/>
      <c r="I7689" s="823"/>
      <c r="J7689" s="823"/>
      <c r="K7689" s="823"/>
      <c r="L7689" s="823"/>
    </row>
    <row r="7690" spans="2:12" s="801" customFormat="1">
      <c r="B7690" s="823"/>
      <c r="C7690" s="823"/>
      <c r="D7690" s="823"/>
      <c r="E7690" s="823"/>
      <c r="F7690" s="823"/>
      <c r="G7690" s="823"/>
      <c r="H7690" s="823"/>
      <c r="I7690" s="823"/>
      <c r="J7690" s="823"/>
      <c r="K7690" s="823"/>
      <c r="L7690" s="823"/>
    </row>
    <row r="7691" spans="2:12" s="801" customFormat="1">
      <c r="B7691" s="823"/>
      <c r="C7691" s="823"/>
      <c r="D7691" s="823"/>
      <c r="E7691" s="823"/>
      <c r="F7691" s="823"/>
      <c r="G7691" s="823"/>
      <c r="H7691" s="823"/>
      <c r="I7691" s="823"/>
      <c r="J7691" s="823"/>
      <c r="K7691" s="823"/>
      <c r="L7691" s="823"/>
    </row>
    <row r="7692" spans="2:12" s="801" customFormat="1">
      <c r="B7692" s="823"/>
      <c r="C7692" s="823"/>
      <c r="D7692" s="823"/>
      <c r="E7692" s="823"/>
      <c r="F7692" s="823"/>
      <c r="G7692" s="823"/>
      <c r="H7692" s="823"/>
      <c r="I7692" s="823"/>
      <c r="J7692" s="823"/>
      <c r="K7692" s="823"/>
      <c r="L7692" s="823"/>
    </row>
    <row r="7693" spans="2:12" s="801" customFormat="1">
      <c r="B7693" s="823"/>
      <c r="C7693" s="823"/>
      <c r="D7693" s="823"/>
      <c r="E7693" s="823"/>
      <c r="F7693" s="823"/>
      <c r="G7693" s="823"/>
      <c r="H7693" s="823"/>
      <c r="I7693" s="823"/>
      <c r="J7693" s="823"/>
      <c r="K7693" s="823"/>
      <c r="L7693" s="823"/>
    </row>
    <row r="7694" spans="2:12" s="801" customFormat="1">
      <c r="B7694" s="823"/>
      <c r="C7694" s="823"/>
      <c r="D7694" s="823"/>
      <c r="E7694" s="823"/>
      <c r="F7694" s="823"/>
      <c r="G7694" s="823"/>
      <c r="H7694" s="823"/>
      <c r="I7694" s="823"/>
      <c r="J7694" s="823"/>
      <c r="K7694" s="823"/>
      <c r="L7694" s="823"/>
    </row>
    <row r="7695" spans="2:12" s="801" customFormat="1">
      <c r="B7695" s="823"/>
      <c r="C7695" s="823"/>
      <c r="D7695" s="823"/>
      <c r="E7695" s="823"/>
      <c r="F7695" s="823"/>
      <c r="G7695" s="823"/>
      <c r="H7695" s="823"/>
      <c r="I7695" s="823"/>
      <c r="J7695" s="823"/>
      <c r="K7695" s="823"/>
      <c r="L7695" s="823"/>
    </row>
    <row r="7696" spans="2:12" s="801" customFormat="1">
      <c r="B7696" s="823"/>
      <c r="C7696" s="823"/>
      <c r="D7696" s="823"/>
      <c r="E7696" s="823"/>
      <c r="F7696" s="823"/>
      <c r="G7696" s="823"/>
      <c r="H7696" s="823"/>
      <c r="I7696" s="823"/>
      <c r="J7696" s="823"/>
      <c r="K7696" s="823"/>
      <c r="L7696" s="823"/>
    </row>
    <row r="7697" spans="2:12" s="801" customFormat="1">
      <c r="B7697" s="823"/>
      <c r="C7697" s="823"/>
      <c r="D7697" s="823"/>
      <c r="E7697" s="823"/>
      <c r="F7697" s="823"/>
      <c r="G7697" s="823"/>
      <c r="H7697" s="823"/>
      <c r="I7697" s="823"/>
      <c r="J7697" s="823"/>
      <c r="K7697" s="823"/>
      <c r="L7697" s="823"/>
    </row>
    <row r="7698" spans="2:12" s="801" customFormat="1">
      <c r="B7698" s="823"/>
      <c r="C7698" s="823"/>
      <c r="D7698" s="823"/>
      <c r="E7698" s="823"/>
      <c r="F7698" s="823"/>
      <c r="G7698" s="823"/>
      <c r="H7698" s="823"/>
      <c r="I7698" s="823"/>
      <c r="J7698" s="823"/>
      <c r="K7698" s="823"/>
      <c r="L7698" s="823"/>
    </row>
    <row r="7699" spans="2:12" s="801" customFormat="1">
      <c r="B7699" s="823"/>
      <c r="C7699" s="823"/>
      <c r="D7699" s="823"/>
      <c r="E7699" s="823"/>
      <c r="F7699" s="823"/>
      <c r="G7699" s="823"/>
      <c r="H7699" s="823"/>
      <c r="I7699" s="823"/>
      <c r="J7699" s="823"/>
      <c r="K7699" s="823"/>
      <c r="L7699" s="823"/>
    </row>
    <row r="7700" spans="2:12" s="801" customFormat="1">
      <c r="B7700" s="823"/>
      <c r="C7700" s="823"/>
      <c r="D7700" s="823"/>
      <c r="E7700" s="823"/>
      <c r="F7700" s="823"/>
      <c r="G7700" s="823"/>
      <c r="H7700" s="823"/>
      <c r="I7700" s="823"/>
      <c r="J7700" s="823"/>
      <c r="K7700" s="823"/>
      <c r="L7700" s="823"/>
    </row>
    <row r="7701" spans="2:12" s="801" customFormat="1">
      <c r="B7701" s="823"/>
      <c r="C7701" s="823"/>
      <c r="D7701" s="823"/>
      <c r="E7701" s="823"/>
      <c r="F7701" s="823"/>
      <c r="G7701" s="823"/>
      <c r="H7701" s="823"/>
      <c r="I7701" s="823"/>
      <c r="J7701" s="823"/>
      <c r="K7701" s="823"/>
      <c r="L7701" s="823"/>
    </row>
    <row r="7702" spans="2:12" s="801" customFormat="1">
      <c r="B7702" s="823"/>
      <c r="C7702" s="823"/>
      <c r="D7702" s="823"/>
      <c r="E7702" s="823"/>
      <c r="F7702" s="823"/>
      <c r="G7702" s="823"/>
      <c r="H7702" s="823"/>
      <c r="I7702" s="823"/>
      <c r="J7702" s="823"/>
      <c r="K7702" s="823"/>
      <c r="L7702" s="823"/>
    </row>
    <row r="7703" spans="2:12" s="801" customFormat="1">
      <c r="B7703" s="823"/>
      <c r="C7703" s="823"/>
      <c r="D7703" s="823"/>
      <c r="E7703" s="823"/>
      <c r="F7703" s="823"/>
      <c r="G7703" s="823"/>
      <c r="H7703" s="823"/>
      <c r="I7703" s="823"/>
      <c r="J7703" s="823"/>
      <c r="K7703" s="823"/>
      <c r="L7703" s="823"/>
    </row>
    <row r="7704" spans="2:12" s="801" customFormat="1">
      <c r="B7704" s="823"/>
      <c r="C7704" s="823"/>
      <c r="D7704" s="823"/>
      <c r="E7704" s="823"/>
      <c r="F7704" s="823"/>
      <c r="G7704" s="823"/>
      <c r="H7704" s="823"/>
      <c r="I7704" s="823"/>
      <c r="J7704" s="823"/>
      <c r="K7704" s="823"/>
      <c r="L7704" s="823"/>
    </row>
    <row r="7705" spans="2:12" s="801" customFormat="1">
      <c r="B7705" s="823"/>
      <c r="C7705" s="823"/>
      <c r="D7705" s="823"/>
      <c r="E7705" s="823"/>
      <c r="F7705" s="823"/>
      <c r="G7705" s="823"/>
      <c r="H7705" s="823"/>
      <c r="I7705" s="823"/>
      <c r="J7705" s="823"/>
      <c r="K7705" s="823"/>
      <c r="L7705" s="823"/>
    </row>
    <row r="7706" spans="2:12" s="801" customFormat="1">
      <c r="B7706" s="823"/>
      <c r="C7706" s="823"/>
      <c r="D7706" s="823"/>
      <c r="E7706" s="823"/>
      <c r="F7706" s="823"/>
      <c r="G7706" s="823"/>
      <c r="H7706" s="823"/>
      <c r="I7706" s="823"/>
      <c r="J7706" s="823"/>
      <c r="K7706" s="823"/>
      <c r="L7706" s="823"/>
    </row>
    <row r="7707" spans="2:12" s="801" customFormat="1">
      <c r="B7707" s="823"/>
      <c r="C7707" s="823"/>
      <c r="D7707" s="823"/>
      <c r="E7707" s="823"/>
      <c r="F7707" s="823"/>
      <c r="G7707" s="823"/>
      <c r="H7707" s="823"/>
      <c r="I7707" s="823"/>
      <c r="J7707" s="823"/>
      <c r="K7707" s="823"/>
      <c r="L7707" s="823"/>
    </row>
    <row r="7708" spans="2:12" s="801" customFormat="1">
      <c r="B7708" s="823"/>
      <c r="C7708" s="823"/>
      <c r="D7708" s="823"/>
      <c r="E7708" s="823"/>
      <c r="F7708" s="823"/>
      <c r="G7708" s="823"/>
      <c r="H7708" s="823"/>
      <c r="I7708" s="823"/>
      <c r="J7708" s="823"/>
      <c r="K7708" s="823"/>
      <c r="L7708" s="823"/>
    </row>
    <row r="7709" spans="2:12" s="801" customFormat="1">
      <c r="B7709" s="823"/>
      <c r="C7709" s="823"/>
      <c r="D7709" s="823"/>
      <c r="E7709" s="823"/>
      <c r="F7709" s="823"/>
      <c r="G7709" s="823"/>
      <c r="H7709" s="823"/>
      <c r="I7709" s="823"/>
      <c r="J7709" s="823"/>
      <c r="K7709" s="823"/>
      <c r="L7709" s="823"/>
    </row>
    <row r="7710" spans="2:12" s="801" customFormat="1">
      <c r="B7710" s="823"/>
      <c r="C7710" s="823"/>
      <c r="D7710" s="823"/>
      <c r="E7710" s="823"/>
      <c r="F7710" s="823"/>
      <c r="G7710" s="823"/>
      <c r="H7710" s="823"/>
      <c r="I7710" s="823"/>
      <c r="J7710" s="823"/>
      <c r="K7710" s="823"/>
      <c r="L7710" s="823"/>
    </row>
    <row r="7711" spans="2:12" s="801" customFormat="1">
      <c r="B7711" s="823"/>
      <c r="C7711" s="823"/>
      <c r="D7711" s="823"/>
      <c r="E7711" s="823"/>
      <c r="F7711" s="823"/>
      <c r="G7711" s="823"/>
      <c r="H7711" s="823"/>
      <c r="I7711" s="823"/>
      <c r="J7711" s="823"/>
      <c r="K7711" s="823"/>
      <c r="L7711" s="823"/>
    </row>
    <row r="7712" spans="2:12" s="801" customFormat="1">
      <c r="B7712" s="823"/>
      <c r="C7712" s="823"/>
      <c r="D7712" s="823"/>
      <c r="E7712" s="823"/>
      <c r="F7712" s="823"/>
      <c r="G7712" s="823"/>
      <c r="H7712" s="823"/>
      <c r="I7712" s="823"/>
      <c r="J7712" s="823"/>
      <c r="K7712" s="823"/>
      <c r="L7712" s="823"/>
    </row>
    <row r="7713" spans="2:12" s="801" customFormat="1">
      <c r="B7713" s="823"/>
      <c r="C7713" s="823"/>
      <c r="D7713" s="823"/>
      <c r="E7713" s="823"/>
      <c r="F7713" s="823"/>
      <c r="G7713" s="823"/>
      <c r="H7713" s="823"/>
      <c r="I7713" s="823"/>
      <c r="J7713" s="823"/>
      <c r="K7713" s="823"/>
      <c r="L7713" s="823"/>
    </row>
    <row r="7714" spans="2:12" s="801" customFormat="1">
      <c r="B7714" s="823"/>
      <c r="C7714" s="823"/>
      <c r="D7714" s="823"/>
      <c r="E7714" s="823"/>
      <c r="F7714" s="823"/>
      <c r="G7714" s="823"/>
      <c r="H7714" s="823"/>
      <c r="I7714" s="823"/>
      <c r="J7714" s="823"/>
      <c r="K7714" s="823"/>
      <c r="L7714" s="823"/>
    </row>
    <row r="7715" spans="2:12" s="801" customFormat="1">
      <c r="B7715" s="823"/>
      <c r="C7715" s="823"/>
      <c r="D7715" s="823"/>
      <c r="E7715" s="823"/>
      <c r="F7715" s="823"/>
      <c r="G7715" s="823"/>
      <c r="H7715" s="823"/>
      <c r="I7715" s="823"/>
      <c r="J7715" s="823"/>
      <c r="K7715" s="823"/>
      <c r="L7715" s="823"/>
    </row>
    <row r="7716" spans="2:12" s="801" customFormat="1">
      <c r="B7716" s="823"/>
      <c r="C7716" s="823"/>
      <c r="D7716" s="823"/>
      <c r="E7716" s="823"/>
      <c r="F7716" s="823"/>
      <c r="G7716" s="823"/>
      <c r="H7716" s="823"/>
      <c r="I7716" s="823"/>
      <c r="J7716" s="823"/>
      <c r="K7716" s="823"/>
      <c r="L7716" s="823"/>
    </row>
    <row r="7717" spans="2:12" s="801" customFormat="1">
      <c r="B7717" s="823"/>
      <c r="C7717" s="823"/>
      <c r="D7717" s="823"/>
      <c r="E7717" s="823"/>
      <c r="F7717" s="823"/>
      <c r="G7717" s="823"/>
      <c r="H7717" s="823"/>
      <c r="I7717" s="823"/>
      <c r="J7717" s="823"/>
      <c r="K7717" s="823"/>
      <c r="L7717" s="823"/>
    </row>
    <row r="7718" spans="2:12" s="801" customFormat="1">
      <c r="B7718" s="823"/>
      <c r="C7718" s="823"/>
      <c r="D7718" s="823"/>
      <c r="E7718" s="823"/>
      <c r="F7718" s="823"/>
      <c r="G7718" s="823"/>
      <c r="H7718" s="823"/>
      <c r="I7718" s="823"/>
      <c r="J7718" s="823"/>
      <c r="K7718" s="823"/>
      <c r="L7718" s="823"/>
    </row>
    <row r="7719" spans="2:12" s="801" customFormat="1">
      <c r="B7719" s="823"/>
      <c r="C7719" s="823"/>
      <c r="D7719" s="823"/>
      <c r="E7719" s="823"/>
      <c r="F7719" s="823"/>
      <c r="G7719" s="823"/>
      <c r="H7719" s="823"/>
      <c r="I7719" s="823"/>
      <c r="J7719" s="823"/>
      <c r="K7719" s="823"/>
      <c r="L7719" s="823"/>
    </row>
    <row r="7720" spans="2:12" s="801" customFormat="1">
      <c r="B7720" s="823"/>
      <c r="C7720" s="823"/>
      <c r="D7720" s="823"/>
      <c r="E7720" s="823"/>
      <c r="F7720" s="823"/>
      <c r="G7720" s="823"/>
      <c r="H7720" s="823"/>
      <c r="I7720" s="823"/>
      <c r="J7720" s="823"/>
      <c r="K7720" s="823"/>
      <c r="L7720" s="823"/>
    </row>
    <row r="7721" spans="2:12" s="801" customFormat="1">
      <c r="B7721" s="823"/>
      <c r="C7721" s="823"/>
      <c r="D7721" s="823"/>
      <c r="E7721" s="823"/>
      <c r="F7721" s="823"/>
      <c r="G7721" s="823"/>
      <c r="H7721" s="823"/>
      <c r="I7721" s="823"/>
      <c r="J7721" s="823"/>
      <c r="K7721" s="823"/>
      <c r="L7721" s="823"/>
    </row>
    <row r="7722" spans="2:12" s="801" customFormat="1">
      <c r="B7722" s="823"/>
      <c r="C7722" s="823"/>
      <c r="D7722" s="823"/>
      <c r="E7722" s="823"/>
      <c r="F7722" s="823"/>
      <c r="G7722" s="823"/>
      <c r="H7722" s="823"/>
      <c r="I7722" s="823"/>
      <c r="J7722" s="823"/>
      <c r="K7722" s="823"/>
      <c r="L7722" s="823"/>
    </row>
    <row r="7723" spans="2:12" s="801" customFormat="1">
      <c r="B7723" s="823"/>
      <c r="C7723" s="823"/>
      <c r="D7723" s="823"/>
      <c r="E7723" s="823"/>
      <c r="F7723" s="823"/>
      <c r="G7723" s="823"/>
      <c r="H7723" s="823"/>
      <c r="I7723" s="823"/>
      <c r="J7723" s="823"/>
      <c r="K7723" s="823"/>
      <c r="L7723" s="823"/>
    </row>
    <row r="7724" spans="2:12" s="801" customFormat="1">
      <c r="B7724" s="823"/>
      <c r="C7724" s="823"/>
      <c r="D7724" s="823"/>
      <c r="E7724" s="823"/>
      <c r="F7724" s="823"/>
      <c r="G7724" s="823"/>
      <c r="H7724" s="823"/>
      <c r="I7724" s="823"/>
      <c r="J7724" s="823"/>
      <c r="K7724" s="823"/>
      <c r="L7724" s="823"/>
    </row>
    <row r="7725" spans="2:12" s="801" customFormat="1">
      <c r="B7725" s="823"/>
      <c r="C7725" s="823"/>
      <c r="D7725" s="823"/>
      <c r="E7725" s="823"/>
      <c r="F7725" s="823"/>
      <c r="G7725" s="823"/>
      <c r="H7725" s="823"/>
      <c r="I7725" s="823"/>
      <c r="J7725" s="823"/>
      <c r="K7725" s="823"/>
      <c r="L7725" s="823"/>
    </row>
    <row r="7726" spans="2:12" s="801" customFormat="1">
      <c r="B7726" s="823"/>
      <c r="C7726" s="823"/>
      <c r="D7726" s="823"/>
      <c r="E7726" s="823"/>
      <c r="F7726" s="823"/>
      <c r="G7726" s="823"/>
      <c r="H7726" s="823"/>
      <c r="I7726" s="823"/>
      <c r="J7726" s="823"/>
      <c r="K7726" s="823"/>
      <c r="L7726" s="823"/>
    </row>
    <row r="7727" spans="2:12" s="801" customFormat="1">
      <c r="B7727" s="823"/>
      <c r="C7727" s="823"/>
      <c r="D7727" s="823"/>
      <c r="E7727" s="823"/>
      <c r="F7727" s="823"/>
      <c r="G7727" s="823"/>
      <c r="H7727" s="823"/>
      <c r="I7727" s="823"/>
      <c r="J7727" s="823"/>
      <c r="K7727" s="823"/>
      <c r="L7727" s="823"/>
    </row>
    <row r="7728" spans="2:12" s="801" customFormat="1">
      <c r="B7728" s="823"/>
      <c r="C7728" s="823"/>
      <c r="D7728" s="823"/>
      <c r="E7728" s="823"/>
      <c r="F7728" s="823"/>
      <c r="G7728" s="823"/>
      <c r="H7728" s="823"/>
      <c r="I7728" s="823"/>
      <c r="J7728" s="823"/>
      <c r="K7728" s="823"/>
      <c r="L7728" s="823"/>
    </row>
    <row r="7729" spans="2:12" s="801" customFormat="1">
      <c r="B7729" s="823"/>
      <c r="C7729" s="823"/>
      <c r="D7729" s="823"/>
      <c r="E7729" s="823"/>
      <c r="F7729" s="823"/>
      <c r="G7729" s="823"/>
      <c r="H7729" s="823"/>
      <c r="I7729" s="823"/>
      <c r="J7729" s="823"/>
      <c r="K7729" s="823"/>
      <c r="L7729" s="823"/>
    </row>
    <row r="7730" spans="2:12" s="801" customFormat="1">
      <c r="B7730" s="823"/>
      <c r="C7730" s="823"/>
      <c r="D7730" s="823"/>
      <c r="E7730" s="823"/>
      <c r="F7730" s="823"/>
      <c r="G7730" s="823"/>
      <c r="H7730" s="823"/>
      <c r="I7730" s="823"/>
      <c r="J7730" s="823"/>
      <c r="K7730" s="823"/>
      <c r="L7730" s="823"/>
    </row>
    <row r="7731" spans="2:12" s="801" customFormat="1">
      <c r="B7731" s="823"/>
      <c r="C7731" s="823"/>
      <c r="D7731" s="823"/>
      <c r="E7731" s="823"/>
      <c r="F7731" s="823"/>
      <c r="G7731" s="823"/>
      <c r="H7731" s="823"/>
      <c r="I7731" s="823"/>
      <c r="J7731" s="823"/>
      <c r="K7731" s="823"/>
      <c r="L7731" s="823"/>
    </row>
    <row r="7732" spans="2:12" s="801" customFormat="1">
      <c r="B7732" s="823"/>
      <c r="C7732" s="823"/>
      <c r="D7732" s="823"/>
      <c r="E7732" s="823"/>
      <c r="F7732" s="823"/>
      <c r="G7732" s="823"/>
      <c r="H7732" s="823"/>
      <c r="I7732" s="823"/>
      <c r="J7732" s="823"/>
      <c r="K7732" s="823"/>
      <c r="L7732" s="823"/>
    </row>
    <row r="7733" spans="2:12" s="801" customFormat="1">
      <c r="B7733" s="823"/>
      <c r="C7733" s="823"/>
      <c r="D7733" s="823"/>
      <c r="E7733" s="823"/>
      <c r="F7733" s="823"/>
      <c r="G7733" s="823"/>
      <c r="H7733" s="823"/>
      <c r="I7733" s="823"/>
      <c r="J7733" s="823"/>
      <c r="K7733" s="823"/>
      <c r="L7733" s="823"/>
    </row>
    <row r="7734" spans="2:12" s="801" customFormat="1">
      <c r="B7734" s="823"/>
      <c r="C7734" s="823"/>
      <c r="D7734" s="823"/>
      <c r="E7734" s="823"/>
      <c r="F7734" s="823"/>
      <c r="G7734" s="823"/>
      <c r="H7734" s="823"/>
      <c r="I7734" s="823"/>
      <c r="J7734" s="823"/>
      <c r="K7734" s="823"/>
      <c r="L7734" s="823"/>
    </row>
    <row r="7735" spans="2:12" s="801" customFormat="1">
      <c r="B7735" s="823"/>
      <c r="C7735" s="823"/>
      <c r="D7735" s="823"/>
      <c r="E7735" s="823"/>
      <c r="F7735" s="823"/>
      <c r="G7735" s="823"/>
      <c r="H7735" s="823"/>
      <c r="I7735" s="823"/>
      <c r="J7735" s="823"/>
      <c r="K7735" s="823"/>
      <c r="L7735" s="823"/>
    </row>
    <row r="7736" spans="2:12" s="801" customFormat="1">
      <c r="B7736" s="823"/>
      <c r="C7736" s="823"/>
      <c r="D7736" s="823"/>
      <c r="E7736" s="823"/>
      <c r="F7736" s="823"/>
      <c r="G7736" s="823"/>
      <c r="H7736" s="823"/>
      <c r="I7736" s="823"/>
      <c r="J7736" s="823"/>
      <c r="K7736" s="823"/>
      <c r="L7736" s="823"/>
    </row>
    <row r="7737" spans="2:12" s="801" customFormat="1">
      <c r="B7737" s="823"/>
      <c r="C7737" s="823"/>
      <c r="D7737" s="823"/>
      <c r="E7737" s="823"/>
      <c r="F7737" s="823"/>
      <c r="G7737" s="823"/>
      <c r="H7737" s="823"/>
      <c r="I7737" s="823"/>
      <c r="J7737" s="823"/>
      <c r="K7737" s="823"/>
      <c r="L7737" s="823"/>
    </row>
    <row r="7738" spans="2:12" s="801" customFormat="1">
      <c r="B7738" s="823"/>
      <c r="C7738" s="823"/>
      <c r="D7738" s="823"/>
      <c r="E7738" s="823"/>
      <c r="F7738" s="823"/>
      <c r="G7738" s="823"/>
      <c r="H7738" s="823"/>
      <c r="I7738" s="823"/>
      <c r="J7738" s="823"/>
      <c r="K7738" s="823"/>
      <c r="L7738" s="823"/>
    </row>
    <row r="7739" spans="2:12" s="801" customFormat="1">
      <c r="B7739" s="823"/>
      <c r="C7739" s="823"/>
      <c r="D7739" s="823"/>
      <c r="E7739" s="823"/>
      <c r="F7739" s="823"/>
      <c r="G7739" s="823"/>
      <c r="H7739" s="823"/>
      <c r="I7739" s="823"/>
      <c r="J7739" s="823"/>
      <c r="K7739" s="823"/>
      <c r="L7739" s="823"/>
    </row>
    <row r="7740" spans="2:12" s="801" customFormat="1">
      <c r="B7740" s="823"/>
      <c r="C7740" s="823"/>
      <c r="D7740" s="823"/>
      <c r="E7740" s="823"/>
      <c r="F7740" s="823"/>
      <c r="G7740" s="823"/>
      <c r="H7740" s="823"/>
      <c r="I7740" s="823"/>
      <c r="J7740" s="823"/>
      <c r="K7740" s="823"/>
      <c r="L7740" s="823"/>
    </row>
    <row r="7741" spans="2:12" s="801" customFormat="1">
      <c r="B7741" s="823"/>
      <c r="C7741" s="823"/>
      <c r="D7741" s="823"/>
      <c r="E7741" s="823"/>
      <c r="F7741" s="823"/>
      <c r="G7741" s="823"/>
      <c r="H7741" s="823"/>
      <c r="I7741" s="823"/>
      <c r="J7741" s="823"/>
      <c r="K7741" s="823"/>
      <c r="L7741" s="823"/>
    </row>
    <row r="7742" spans="2:12" s="801" customFormat="1">
      <c r="B7742" s="823"/>
      <c r="C7742" s="823"/>
      <c r="D7742" s="823"/>
      <c r="E7742" s="823"/>
      <c r="F7742" s="823"/>
      <c r="G7742" s="823"/>
      <c r="H7742" s="823"/>
      <c r="I7742" s="823"/>
      <c r="J7742" s="823"/>
      <c r="K7742" s="823"/>
      <c r="L7742" s="823"/>
    </row>
    <row r="7743" spans="2:12" s="801" customFormat="1">
      <c r="B7743" s="823"/>
      <c r="C7743" s="823"/>
      <c r="D7743" s="823"/>
      <c r="E7743" s="823"/>
      <c r="F7743" s="823"/>
      <c r="G7743" s="823"/>
      <c r="H7743" s="823"/>
      <c r="I7743" s="823"/>
      <c r="J7743" s="823"/>
      <c r="K7743" s="823"/>
      <c r="L7743" s="823"/>
    </row>
    <row r="7744" spans="2:12" s="801" customFormat="1">
      <c r="B7744" s="823"/>
      <c r="C7744" s="823"/>
      <c r="D7744" s="823"/>
      <c r="E7744" s="823"/>
      <c r="F7744" s="823"/>
      <c r="G7744" s="823"/>
      <c r="H7744" s="823"/>
      <c r="I7744" s="823"/>
      <c r="J7744" s="823"/>
      <c r="K7744" s="823"/>
      <c r="L7744" s="823"/>
    </row>
    <row r="7745" spans="2:12" s="801" customFormat="1">
      <c r="B7745" s="823"/>
      <c r="C7745" s="823"/>
      <c r="D7745" s="823"/>
      <c r="E7745" s="823"/>
      <c r="F7745" s="823"/>
      <c r="G7745" s="823"/>
      <c r="H7745" s="823"/>
      <c r="I7745" s="823"/>
      <c r="J7745" s="823"/>
      <c r="K7745" s="823"/>
      <c r="L7745" s="823"/>
    </row>
    <row r="7746" spans="2:12" s="801" customFormat="1">
      <c r="B7746" s="823"/>
      <c r="C7746" s="823"/>
      <c r="D7746" s="823"/>
      <c r="E7746" s="823"/>
      <c r="F7746" s="823"/>
      <c r="G7746" s="823"/>
      <c r="H7746" s="823"/>
      <c r="I7746" s="823"/>
      <c r="J7746" s="823"/>
      <c r="K7746" s="823"/>
      <c r="L7746" s="823"/>
    </row>
    <row r="7747" spans="2:12" s="801" customFormat="1">
      <c r="B7747" s="823"/>
      <c r="C7747" s="823"/>
      <c r="D7747" s="823"/>
      <c r="E7747" s="823"/>
      <c r="F7747" s="823"/>
      <c r="G7747" s="823"/>
      <c r="H7747" s="823"/>
      <c r="I7747" s="823"/>
      <c r="J7747" s="823"/>
      <c r="K7747" s="823"/>
      <c r="L7747" s="823"/>
    </row>
    <row r="7748" spans="2:12" s="801" customFormat="1">
      <c r="B7748" s="823"/>
      <c r="C7748" s="823"/>
      <c r="D7748" s="823"/>
      <c r="E7748" s="823"/>
      <c r="F7748" s="823"/>
      <c r="G7748" s="823"/>
      <c r="H7748" s="823"/>
      <c r="I7748" s="823"/>
      <c r="J7748" s="823"/>
      <c r="K7748" s="823"/>
      <c r="L7748" s="823"/>
    </row>
    <row r="7749" spans="2:12" s="801" customFormat="1">
      <c r="B7749" s="823"/>
      <c r="C7749" s="823"/>
      <c r="D7749" s="823"/>
      <c r="E7749" s="823"/>
      <c r="F7749" s="823"/>
      <c r="G7749" s="823"/>
      <c r="H7749" s="823"/>
      <c r="I7749" s="823"/>
      <c r="J7749" s="823"/>
      <c r="K7749" s="823"/>
      <c r="L7749" s="823"/>
    </row>
    <row r="7750" spans="2:12" s="801" customFormat="1">
      <c r="B7750" s="823"/>
      <c r="C7750" s="823"/>
      <c r="D7750" s="823"/>
      <c r="E7750" s="823"/>
      <c r="F7750" s="823"/>
      <c r="G7750" s="823"/>
      <c r="H7750" s="823"/>
      <c r="I7750" s="823"/>
      <c r="J7750" s="823"/>
      <c r="K7750" s="823"/>
      <c r="L7750" s="823"/>
    </row>
    <row r="7751" spans="2:12" s="801" customFormat="1">
      <c r="B7751" s="823"/>
      <c r="C7751" s="823"/>
      <c r="D7751" s="823"/>
      <c r="E7751" s="823"/>
      <c r="F7751" s="823"/>
      <c r="G7751" s="823"/>
      <c r="H7751" s="823"/>
      <c r="I7751" s="823"/>
      <c r="J7751" s="823"/>
      <c r="K7751" s="823"/>
      <c r="L7751" s="823"/>
    </row>
    <row r="7752" spans="2:12" s="801" customFormat="1">
      <c r="B7752" s="823"/>
      <c r="C7752" s="823"/>
      <c r="D7752" s="823"/>
      <c r="E7752" s="823"/>
      <c r="F7752" s="823"/>
      <c r="G7752" s="823"/>
      <c r="H7752" s="823"/>
      <c r="I7752" s="823"/>
      <c r="J7752" s="823"/>
      <c r="K7752" s="823"/>
      <c r="L7752" s="823"/>
    </row>
    <row r="7753" spans="2:12" s="801" customFormat="1">
      <c r="B7753" s="823"/>
      <c r="C7753" s="823"/>
      <c r="D7753" s="823"/>
      <c r="E7753" s="823"/>
      <c r="F7753" s="823"/>
      <c r="G7753" s="823"/>
      <c r="H7753" s="823"/>
      <c r="I7753" s="823"/>
      <c r="J7753" s="823"/>
      <c r="K7753" s="823"/>
      <c r="L7753" s="823"/>
    </row>
    <row r="7754" spans="2:12" s="801" customFormat="1">
      <c r="B7754" s="823"/>
      <c r="C7754" s="823"/>
      <c r="D7754" s="823"/>
      <c r="E7754" s="823"/>
      <c r="F7754" s="823"/>
      <c r="G7754" s="823"/>
      <c r="H7754" s="823"/>
      <c r="I7754" s="823"/>
      <c r="J7754" s="823"/>
      <c r="K7754" s="823"/>
      <c r="L7754" s="823"/>
    </row>
    <row r="7755" spans="2:12" s="801" customFormat="1">
      <c r="B7755" s="823"/>
      <c r="C7755" s="823"/>
      <c r="D7755" s="823"/>
      <c r="E7755" s="823"/>
      <c r="F7755" s="823"/>
      <c r="G7755" s="823"/>
      <c r="H7755" s="823"/>
      <c r="I7755" s="823"/>
      <c r="J7755" s="823"/>
      <c r="K7755" s="823"/>
      <c r="L7755" s="823"/>
    </row>
    <row r="7756" spans="2:12" s="801" customFormat="1">
      <c r="B7756" s="823"/>
      <c r="C7756" s="823"/>
      <c r="D7756" s="823"/>
      <c r="E7756" s="823"/>
      <c r="F7756" s="823"/>
      <c r="G7756" s="823"/>
      <c r="H7756" s="823"/>
      <c r="I7756" s="823"/>
      <c r="J7756" s="823"/>
      <c r="K7756" s="823"/>
      <c r="L7756" s="823"/>
    </row>
    <row r="7757" spans="2:12" s="801" customFormat="1">
      <c r="B7757" s="823"/>
      <c r="C7757" s="823"/>
      <c r="D7757" s="823"/>
      <c r="E7757" s="823"/>
      <c r="F7757" s="823"/>
      <c r="G7757" s="823"/>
      <c r="H7757" s="823"/>
      <c r="I7757" s="823"/>
      <c r="J7757" s="823"/>
      <c r="K7757" s="823"/>
      <c r="L7757" s="823"/>
    </row>
    <row r="7758" spans="2:12" s="801" customFormat="1">
      <c r="B7758" s="823"/>
      <c r="C7758" s="823"/>
      <c r="D7758" s="823"/>
      <c r="E7758" s="823"/>
      <c r="F7758" s="823"/>
      <c r="G7758" s="823"/>
      <c r="H7758" s="823"/>
      <c r="I7758" s="823"/>
      <c r="J7758" s="823"/>
      <c r="K7758" s="823"/>
      <c r="L7758" s="823"/>
    </row>
    <row r="7759" spans="2:12" s="801" customFormat="1">
      <c r="B7759" s="823"/>
      <c r="C7759" s="823"/>
      <c r="D7759" s="823"/>
      <c r="E7759" s="823"/>
      <c r="F7759" s="823"/>
      <c r="G7759" s="823"/>
      <c r="H7759" s="823"/>
      <c r="I7759" s="823"/>
      <c r="J7759" s="823"/>
      <c r="K7759" s="823"/>
      <c r="L7759" s="823"/>
    </row>
    <row r="7760" spans="2:12" s="801" customFormat="1">
      <c r="B7760" s="823"/>
      <c r="C7760" s="823"/>
      <c r="D7760" s="823"/>
      <c r="E7760" s="823"/>
      <c r="F7760" s="823"/>
      <c r="G7760" s="823"/>
      <c r="H7760" s="823"/>
      <c r="I7760" s="823"/>
      <c r="J7760" s="823"/>
      <c r="K7760" s="823"/>
      <c r="L7760" s="823"/>
    </row>
    <row r="7761" spans="2:12" s="801" customFormat="1">
      <c r="B7761" s="823"/>
      <c r="C7761" s="823"/>
      <c r="D7761" s="823"/>
      <c r="E7761" s="823"/>
      <c r="F7761" s="823"/>
      <c r="G7761" s="823"/>
      <c r="H7761" s="823"/>
      <c r="I7761" s="823"/>
      <c r="J7761" s="823"/>
      <c r="K7761" s="823"/>
      <c r="L7761" s="823"/>
    </row>
    <row r="7762" spans="2:12" s="801" customFormat="1">
      <c r="B7762" s="823"/>
      <c r="C7762" s="823"/>
      <c r="D7762" s="823"/>
      <c r="E7762" s="823"/>
      <c r="F7762" s="823"/>
      <c r="G7762" s="823"/>
      <c r="H7762" s="823"/>
      <c r="I7762" s="823"/>
      <c r="J7762" s="823"/>
      <c r="K7762" s="823"/>
      <c r="L7762" s="823"/>
    </row>
    <row r="7763" spans="2:12" s="801" customFormat="1">
      <c r="B7763" s="823"/>
      <c r="C7763" s="823"/>
      <c r="D7763" s="823"/>
      <c r="E7763" s="823"/>
      <c r="F7763" s="823"/>
      <c r="G7763" s="823"/>
      <c r="H7763" s="823"/>
      <c r="I7763" s="823"/>
      <c r="J7763" s="823"/>
      <c r="K7763" s="823"/>
      <c r="L7763" s="823"/>
    </row>
    <row r="7764" spans="2:12" s="801" customFormat="1">
      <c r="B7764" s="823"/>
      <c r="C7764" s="823"/>
      <c r="D7764" s="823"/>
      <c r="E7764" s="823"/>
      <c r="F7764" s="823"/>
      <c r="G7764" s="823"/>
      <c r="H7764" s="823"/>
      <c r="I7764" s="823"/>
      <c r="J7764" s="823"/>
      <c r="K7764" s="823"/>
      <c r="L7764" s="823"/>
    </row>
    <row r="7765" spans="2:12" s="801" customFormat="1">
      <c r="B7765" s="823"/>
      <c r="C7765" s="823"/>
      <c r="D7765" s="823"/>
      <c r="E7765" s="823"/>
      <c r="F7765" s="823"/>
      <c r="G7765" s="823"/>
      <c r="H7765" s="823"/>
      <c r="I7765" s="823"/>
      <c r="J7765" s="823"/>
      <c r="K7765" s="823"/>
      <c r="L7765" s="823"/>
    </row>
    <row r="7766" spans="2:12" s="801" customFormat="1">
      <c r="B7766" s="823"/>
      <c r="C7766" s="823"/>
      <c r="D7766" s="823"/>
      <c r="E7766" s="823"/>
      <c r="F7766" s="823"/>
      <c r="G7766" s="823"/>
      <c r="H7766" s="823"/>
      <c r="I7766" s="823"/>
      <c r="J7766" s="823"/>
      <c r="K7766" s="823"/>
      <c r="L7766" s="823"/>
    </row>
    <row r="7767" spans="2:12" s="801" customFormat="1">
      <c r="B7767" s="823"/>
      <c r="C7767" s="823"/>
      <c r="D7767" s="823"/>
      <c r="E7767" s="823"/>
      <c r="F7767" s="823"/>
      <c r="G7767" s="823"/>
      <c r="H7767" s="823"/>
      <c r="I7767" s="823"/>
      <c r="J7767" s="823"/>
      <c r="K7767" s="823"/>
      <c r="L7767" s="823"/>
    </row>
    <row r="7768" spans="2:12" s="801" customFormat="1">
      <c r="B7768" s="823"/>
      <c r="C7768" s="823"/>
      <c r="D7768" s="823"/>
      <c r="E7768" s="823"/>
      <c r="F7768" s="823"/>
      <c r="G7768" s="823"/>
      <c r="H7768" s="823"/>
      <c r="I7768" s="823"/>
      <c r="J7768" s="823"/>
      <c r="K7768" s="823"/>
      <c r="L7768" s="823"/>
    </row>
    <row r="7769" spans="2:12" s="801" customFormat="1">
      <c r="B7769" s="823"/>
      <c r="C7769" s="823"/>
      <c r="D7769" s="823"/>
      <c r="E7769" s="823"/>
      <c r="F7769" s="823"/>
      <c r="G7769" s="823"/>
      <c r="H7769" s="823"/>
      <c r="I7769" s="823"/>
      <c r="J7769" s="823"/>
      <c r="K7769" s="823"/>
      <c r="L7769" s="823"/>
    </row>
    <row r="7770" spans="2:12" s="801" customFormat="1">
      <c r="B7770" s="823"/>
      <c r="C7770" s="823"/>
      <c r="D7770" s="823"/>
      <c r="E7770" s="823"/>
      <c r="F7770" s="823"/>
      <c r="G7770" s="823"/>
      <c r="H7770" s="823"/>
      <c r="I7770" s="823"/>
      <c r="J7770" s="823"/>
      <c r="K7770" s="823"/>
      <c r="L7770" s="823"/>
    </row>
    <row r="7771" spans="2:12" s="801" customFormat="1">
      <c r="B7771" s="823"/>
      <c r="C7771" s="823"/>
      <c r="D7771" s="823"/>
      <c r="E7771" s="823"/>
      <c r="F7771" s="823"/>
      <c r="G7771" s="823"/>
      <c r="H7771" s="823"/>
      <c r="I7771" s="823"/>
      <c r="J7771" s="823"/>
      <c r="K7771" s="823"/>
      <c r="L7771" s="823"/>
    </row>
    <row r="7772" spans="2:12" s="801" customFormat="1">
      <c r="B7772" s="823"/>
      <c r="C7772" s="823"/>
      <c r="D7772" s="823"/>
      <c r="E7772" s="823"/>
      <c r="F7772" s="823"/>
      <c r="G7772" s="823"/>
      <c r="H7772" s="823"/>
      <c r="I7772" s="823"/>
      <c r="J7772" s="823"/>
      <c r="K7772" s="823"/>
      <c r="L7772" s="823"/>
    </row>
    <row r="7773" spans="2:12" s="801" customFormat="1">
      <c r="B7773" s="823"/>
      <c r="C7773" s="823"/>
      <c r="D7773" s="823"/>
      <c r="E7773" s="823"/>
      <c r="F7773" s="823"/>
      <c r="G7773" s="823"/>
      <c r="H7773" s="823"/>
      <c r="I7773" s="823"/>
      <c r="J7773" s="823"/>
      <c r="K7773" s="823"/>
      <c r="L7773" s="823"/>
    </row>
    <row r="7774" spans="2:12" s="801" customFormat="1">
      <c r="B7774" s="823"/>
      <c r="C7774" s="823"/>
      <c r="D7774" s="823"/>
      <c r="E7774" s="823"/>
      <c r="F7774" s="823"/>
      <c r="G7774" s="823"/>
      <c r="H7774" s="823"/>
      <c r="I7774" s="823"/>
      <c r="J7774" s="823"/>
      <c r="K7774" s="823"/>
      <c r="L7774" s="823"/>
    </row>
    <row r="7775" spans="2:12" s="801" customFormat="1">
      <c r="B7775" s="823"/>
      <c r="C7775" s="823"/>
      <c r="D7775" s="823"/>
      <c r="E7775" s="823"/>
      <c r="F7775" s="823"/>
      <c r="G7775" s="823"/>
      <c r="H7775" s="823"/>
      <c r="I7775" s="823"/>
      <c r="J7775" s="823"/>
      <c r="K7775" s="823"/>
      <c r="L7775" s="823"/>
    </row>
    <row r="7776" spans="2:12" s="801" customFormat="1">
      <c r="B7776" s="823"/>
      <c r="C7776" s="823"/>
      <c r="D7776" s="823"/>
      <c r="E7776" s="823"/>
      <c r="F7776" s="823"/>
      <c r="G7776" s="823"/>
      <c r="H7776" s="823"/>
      <c r="I7776" s="823"/>
      <c r="J7776" s="823"/>
      <c r="K7776" s="823"/>
      <c r="L7776" s="823"/>
    </row>
    <row r="7777" spans="2:12" s="801" customFormat="1">
      <c r="B7777" s="823"/>
      <c r="C7777" s="823"/>
      <c r="D7777" s="823"/>
      <c r="E7777" s="823"/>
      <c r="F7777" s="823"/>
      <c r="G7777" s="823"/>
      <c r="H7777" s="823"/>
      <c r="I7777" s="823"/>
      <c r="J7777" s="823"/>
      <c r="K7777" s="823"/>
      <c r="L7777" s="823"/>
    </row>
    <row r="7778" spans="2:12" s="801" customFormat="1">
      <c r="B7778" s="823"/>
      <c r="C7778" s="823"/>
      <c r="D7778" s="823"/>
      <c r="E7778" s="823"/>
      <c r="F7778" s="823"/>
      <c r="G7778" s="823"/>
      <c r="H7778" s="823"/>
      <c r="I7778" s="823"/>
      <c r="J7778" s="823"/>
      <c r="K7778" s="823"/>
      <c r="L7778" s="823"/>
    </row>
    <row r="7779" spans="2:12" s="801" customFormat="1">
      <c r="B7779" s="823"/>
      <c r="C7779" s="823"/>
      <c r="D7779" s="823"/>
      <c r="E7779" s="823"/>
      <c r="F7779" s="823"/>
      <c r="G7779" s="823"/>
      <c r="H7779" s="823"/>
      <c r="I7779" s="823"/>
      <c r="J7779" s="823"/>
      <c r="K7779" s="823"/>
      <c r="L7779" s="823"/>
    </row>
    <row r="7780" spans="2:12" s="801" customFormat="1">
      <c r="B7780" s="823"/>
      <c r="C7780" s="823"/>
      <c r="D7780" s="823"/>
      <c r="E7780" s="823"/>
      <c r="F7780" s="823"/>
      <c r="G7780" s="823"/>
      <c r="H7780" s="823"/>
      <c r="I7780" s="823"/>
      <c r="J7780" s="823"/>
      <c r="K7780" s="823"/>
      <c r="L7780" s="823"/>
    </row>
    <row r="7781" spans="2:12" s="801" customFormat="1">
      <c r="B7781" s="823"/>
      <c r="C7781" s="823"/>
      <c r="D7781" s="823"/>
      <c r="E7781" s="823"/>
      <c r="F7781" s="823"/>
      <c r="G7781" s="823"/>
      <c r="H7781" s="823"/>
      <c r="I7781" s="823"/>
      <c r="J7781" s="823"/>
      <c r="K7781" s="823"/>
      <c r="L7781" s="823"/>
    </row>
    <row r="7782" spans="2:12" s="801" customFormat="1">
      <c r="B7782" s="823"/>
      <c r="C7782" s="823"/>
      <c r="D7782" s="823"/>
      <c r="E7782" s="823"/>
      <c r="F7782" s="823"/>
      <c r="G7782" s="823"/>
      <c r="H7782" s="823"/>
      <c r="I7782" s="823"/>
      <c r="J7782" s="823"/>
      <c r="K7782" s="823"/>
      <c r="L7782" s="823"/>
    </row>
    <row r="7783" spans="2:12" s="801" customFormat="1">
      <c r="B7783" s="823"/>
      <c r="C7783" s="823"/>
      <c r="D7783" s="823"/>
      <c r="E7783" s="823"/>
      <c r="F7783" s="823"/>
      <c r="G7783" s="823"/>
      <c r="H7783" s="823"/>
      <c r="I7783" s="823"/>
      <c r="J7783" s="823"/>
      <c r="K7783" s="823"/>
      <c r="L7783" s="823"/>
    </row>
    <row r="7784" spans="2:12" s="801" customFormat="1">
      <c r="B7784" s="823"/>
      <c r="C7784" s="823"/>
      <c r="D7784" s="823"/>
      <c r="E7784" s="823"/>
      <c r="F7784" s="823"/>
      <c r="G7784" s="823"/>
      <c r="H7784" s="823"/>
      <c r="I7784" s="823"/>
      <c r="J7784" s="823"/>
      <c r="K7784" s="823"/>
      <c r="L7784" s="823"/>
    </row>
    <row r="7785" spans="2:12" s="801" customFormat="1">
      <c r="B7785" s="823"/>
      <c r="C7785" s="823"/>
      <c r="D7785" s="823"/>
      <c r="E7785" s="823"/>
      <c r="F7785" s="823"/>
      <c r="G7785" s="823"/>
      <c r="H7785" s="823"/>
      <c r="I7785" s="823"/>
      <c r="J7785" s="823"/>
      <c r="K7785" s="823"/>
      <c r="L7785" s="823"/>
    </row>
    <row r="7786" spans="2:12" s="801" customFormat="1">
      <c r="B7786" s="823"/>
      <c r="C7786" s="823"/>
      <c r="D7786" s="823"/>
      <c r="E7786" s="823"/>
      <c r="F7786" s="823"/>
      <c r="G7786" s="823"/>
      <c r="H7786" s="823"/>
      <c r="I7786" s="823"/>
      <c r="J7786" s="823"/>
      <c r="K7786" s="823"/>
      <c r="L7786" s="823"/>
    </row>
    <row r="7787" spans="2:12" s="801" customFormat="1">
      <c r="B7787" s="823"/>
      <c r="C7787" s="823"/>
      <c r="D7787" s="823"/>
      <c r="E7787" s="823"/>
      <c r="F7787" s="823"/>
      <c r="G7787" s="823"/>
      <c r="H7787" s="823"/>
      <c r="I7787" s="823"/>
      <c r="J7787" s="823"/>
      <c r="K7787" s="823"/>
      <c r="L7787" s="823"/>
    </row>
    <row r="7788" spans="2:12" s="801" customFormat="1">
      <c r="B7788" s="823"/>
      <c r="C7788" s="823"/>
      <c r="D7788" s="823"/>
      <c r="E7788" s="823"/>
      <c r="F7788" s="823"/>
      <c r="G7788" s="823"/>
      <c r="H7788" s="823"/>
      <c r="I7788" s="823"/>
      <c r="J7788" s="823"/>
      <c r="K7788" s="823"/>
      <c r="L7788" s="823"/>
    </row>
    <row r="7789" spans="2:12" s="801" customFormat="1">
      <c r="B7789" s="823"/>
      <c r="C7789" s="823"/>
      <c r="D7789" s="823"/>
      <c r="E7789" s="823"/>
      <c r="F7789" s="823"/>
      <c r="G7789" s="823"/>
      <c r="H7789" s="823"/>
      <c r="I7789" s="823"/>
      <c r="J7789" s="823"/>
      <c r="K7789" s="823"/>
      <c r="L7789" s="823"/>
    </row>
    <row r="7790" spans="2:12" s="801" customFormat="1">
      <c r="B7790" s="823"/>
      <c r="C7790" s="823"/>
      <c r="D7790" s="823"/>
      <c r="E7790" s="823"/>
      <c r="F7790" s="823"/>
      <c r="G7790" s="823"/>
      <c r="H7790" s="823"/>
      <c r="I7790" s="823"/>
      <c r="J7790" s="823"/>
      <c r="K7790" s="823"/>
      <c r="L7790" s="823"/>
    </row>
    <row r="7791" spans="2:12" s="801" customFormat="1">
      <c r="B7791" s="823"/>
      <c r="C7791" s="823"/>
      <c r="D7791" s="823"/>
      <c r="E7791" s="823"/>
      <c r="F7791" s="823"/>
      <c r="G7791" s="823"/>
      <c r="H7791" s="823"/>
      <c r="I7791" s="823"/>
      <c r="J7791" s="823"/>
      <c r="K7791" s="823"/>
      <c r="L7791" s="823"/>
    </row>
    <row r="7792" spans="2:12" s="801" customFormat="1">
      <c r="B7792" s="823"/>
      <c r="C7792" s="823"/>
      <c r="D7792" s="823"/>
      <c r="E7792" s="823"/>
      <c r="F7792" s="823"/>
      <c r="G7792" s="823"/>
      <c r="H7792" s="823"/>
      <c r="I7792" s="823"/>
      <c r="J7792" s="823"/>
      <c r="K7792" s="823"/>
      <c r="L7792" s="823"/>
    </row>
    <row r="7793" spans="2:12" s="801" customFormat="1">
      <c r="B7793" s="823"/>
      <c r="C7793" s="823"/>
      <c r="D7793" s="823"/>
      <c r="E7793" s="823"/>
      <c r="F7793" s="823"/>
      <c r="G7793" s="823"/>
      <c r="H7793" s="823"/>
      <c r="I7793" s="823"/>
      <c r="J7793" s="823"/>
      <c r="K7793" s="823"/>
      <c r="L7793" s="823"/>
    </row>
    <row r="7794" spans="2:12" s="801" customFormat="1">
      <c r="B7794" s="823"/>
      <c r="C7794" s="823"/>
      <c r="D7794" s="823"/>
      <c r="E7794" s="823"/>
      <c r="F7794" s="823"/>
      <c r="G7794" s="823"/>
      <c r="H7794" s="823"/>
      <c r="I7794" s="823"/>
      <c r="J7794" s="823"/>
      <c r="K7794" s="823"/>
      <c r="L7794" s="823"/>
    </row>
    <row r="7795" spans="2:12" s="801" customFormat="1">
      <c r="B7795" s="823"/>
      <c r="C7795" s="823"/>
      <c r="D7795" s="823"/>
      <c r="E7795" s="823"/>
      <c r="F7795" s="823"/>
      <c r="G7795" s="823"/>
      <c r="H7795" s="823"/>
      <c r="I7795" s="823"/>
      <c r="J7795" s="823"/>
      <c r="K7795" s="823"/>
      <c r="L7795" s="823"/>
    </row>
    <row r="7796" spans="2:12" s="801" customFormat="1">
      <c r="B7796" s="823"/>
      <c r="C7796" s="823"/>
      <c r="D7796" s="823"/>
      <c r="E7796" s="823"/>
      <c r="F7796" s="823"/>
      <c r="G7796" s="823"/>
      <c r="H7796" s="823"/>
      <c r="I7796" s="823"/>
      <c r="J7796" s="823"/>
      <c r="K7796" s="823"/>
      <c r="L7796" s="823"/>
    </row>
    <row r="7797" spans="2:12" s="801" customFormat="1">
      <c r="B7797" s="823"/>
      <c r="C7797" s="823"/>
      <c r="D7797" s="823"/>
      <c r="E7797" s="823"/>
      <c r="F7797" s="823"/>
      <c r="G7797" s="823"/>
      <c r="H7797" s="823"/>
      <c r="I7797" s="823"/>
      <c r="J7797" s="823"/>
      <c r="K7797" s="823"/>
      <c r="L7797" s="823"/>
    </row>
    <row r="7798" spans="2:12" s="801" customFormat="1">
      <c r="B7798" s="823"/>
      <c r="C7798" s="823"/>
      <c r="D7798" s="823"/>
      <c r="E7798" s="823"/>
      <c r="F7798" s="823"/>
      <c r="G7798" s="823"/>
      <c r="H7798" s="823"/>
      <c r="I7798" s="823"/>
      <c r="J7798" s="823"/>
      <c r="K7798" s="823"/>
      <c r="L7798" s="823"/>
    </row>
    <row r="7799" spans="2:12" s="801" customFormat="1">
      <c r="B7799" s="823"/>
      <c r="C7799" s="823"/>
      <c r="D7799" s="823"/>
      <c r="E7799" s="823"/>
      <c r="F7799" s="823"/>
      <c r="G7799" s="823"/>
      <c r="H7799" s="823"/>
      <c r="I7799" s="823"/>
      <c r="J7799" s="823"/>
      <c r="K7799" s="823"/>
      <c r="L7799" s="823"/>
    </row>
    <row r="7800" spans="2:12" s="801" customFormat="1">
      <c r="B7800" s="823"/>
      <c r="C7800" s="823"/>
      <c r="D7800" s="823"/>
      <c r="E7800" s="823"/>
      <c r="F7800" s="823"/>
      <c r="G7800" s="823"/>
      <c r="H7800" s="823"/>
      <c r="I7800" s="823"/>
      <c r="J7800" s="823"/>
      <c r="K7800" s="823"/>
      <c r="L7800" s="823"/>
    </row>
    <row r="7801" spans="2:12" s="801" customFormat="1">
      <c r="B7801" s="823"/>
      <c r="C7801" s="823"/>
      <c r="D7801" s="823"/>
      <c r="E7801" s="823"/>
      <c r="F7801" s="823"/>
      <c r="G7801" s="823"/>
      <c r="H7801" s="823"/>
      <c r="I7801" s="823"/>
      <c r="J7801" s="823"/>
      <c r="K7801" s="823"/>
      <c r="L7801" s="823"/>
    </row>
    <row r="7802" spans="2:12" s="801" customFormat="1">
      <c r="B7802" s="823"/>
      <c r="C7802" s="823"/>
      <c r="D7802" s="823"/>
      <c r="E7802" s="823"/>
      <c r="F7802" s="823"/>
      <c r="G7802" s="823"/>
      <c r="H7802" s="823"/>
      <c r="I7802" s="823"/>
      <c r="J7802" s="823"/>
      <c r="K7802" s="823"/>
      <c r="L7802" s="823"/>
    </row>
    <row r="7803" spans="2:12" s="801" customFormat="1">
      <c r="B7803" s="823"/>
      <c r="C7803" s="823"/>
      <c r="D7803" s="823"/>
      <c r="E7803" s="823"/>
      <c r="F7803" s="823"/>
      <c r="G7803" s="823"/>
      <c r="H7803" s="823"/>
      <c r="I7803" s="823"/>
      <c r="J7803" s="823"/>
      <c r="K7803" s="823"/>
      <c r="L7803" s="823"/>
    </row>
    <row r="7804" spans="2:12" s="801" customFormat="1">
      <c r="B7804" s="823"/>
      <c r="C7804" s="823"/>
      <c r="D7804" s="823"/>
      <c r="E7804" s="823"/>
      <c r="F7804" s="823"/>
      <c r="G7804" s="823"/>
      <c r="H7804" s="823"/>
      <c r="I7804" s="823"/>
      <c r="J7804" s="823"/>
      <c r="K7804" s="823"/>
      <c r="L7804" s="823"/>
    </row>
    <row r="7805" spans="2:12" s="801" customFormat="1">
      <c r="B7805" s="823"/>
      <c r="C7805" s="823"/>
      <c r="D7805" s="823"/>
      <c r="E7805" s="823"/>
      <c r="F7805" s="823"/>
      <c r="G7805" s="823"/>
      <c r="H7805" s="823"/>
      <c r="I7805" s="823"/>
      <c r="J7805" s="823"/>
      <c r="K7805" s="823"/>
      <c r="L7805" s="823"/>
    </row>
    <row r="7806" spans="2:12" s="801" customFormat="1">
      <c r="B7806" s="823"/>
      <c r="C7806" s="823"/>
      <c r="D7806" s="823"/>
      <c r="E7806" s="823"/>
      <c r="F7806" s="823"/>
      <c r="G7806" s="823"/>
      <c r="H7806" s="823"/>
      <c r="I7806" s="823"/>
      <c r="J7806" s="823"/>
      <c r="K7806" s="823"/>
      <c r="L7806" s="823"/>
    </row>
    <row r="7807" spans="2:12" s="801" customFormat="1">
      <c r="B7807" s="823"/>
      <c r="C7807" s="823"/>
      <c r="D7807" s="823"/>
      <c r="E7807" s="823"/>
      <c r="F7807" s="823"/>
      <c r="G7807" s="823"/>
      <c r="H7807" s="823"/>
      <c r="I7807" s="823"/>
      <c r="J7807" s="823"/>
      <c r="K7807" s="823"/>
      <c r="L7807" s="823"/>
    </row>
    <row r="7808" spans="2:12" s="801" customFormat="1">
      <c r="B7808" s="823"/>
      <c r="C7808" s="823"/>
      <c r="D7808" s="823"/>
      <c r="E7808" s="823"/>
      <c r="F7808" s="823"/>
      <c r="G7808" s="823"/>
      <c r="H7808" s="823"/>
      <c r="I7808" s="823"/>
      <c r="J7808" s="823"/>
      <c r="K7808" s="823"/>
      <c r="L7808" s="823"/>
    </row>
    <row r="7809" spans="2:12" s="801" customFormat="1">
      <c r="B7809" s="823"/>
      <c r="C7809" s="823"/>
      <c r="D7809" s="823"/>
      <c r="E7809" s="823"/>
      <c r="F7809" s="823"/>
      <c r="G7809" s="823"/>
      <c r="H7809" s="823"/>
      <c r="I7809" s="823"/>
      <c r="J7809" s="823"/>
      <c r="K7809" s="823"/>
      <c r="L7809" s="823"/>
    </row>
    <row r="7810" spans="2:12" s="801" customFormat="1">
      <c r="B7810" s="823"/>
      <c r="C7810" s="823"/>
      <c r="D7810" s="823"/>
      <c r="E7810" s="823"/>
      <c r="F7810" s="823"/>
      <c r="G7810" s="823"/>
      <c r="H7810" s="823"/>
      <c r="I7810" s="823"/>
      <c r="J7810" s="823"/>
      <c r="K7810" s="823"/>
      <c r="L7810" s="823"/>
    </row>
    <row r="7811" spans="2:12" s="801" customFormat="1">
      <c r="B7811" s="823"/>
      <c r="C7811" s="823"/>
      <c r="D7811" s="823"/>
      <c r="E7811" s="823"/>
      <c r="F7811" s="823"/>
      <c r="G7811" s="823"/>
      <c r="H7811" s="823"/>
      <c r="I7811" s="823"/>
      <c r="J7811" s="823"/>
      <c r="K7811" s="823"/>
      <c r="L7811" s="823"/>
    </row>
    <row r="7812" spans="2:12" s="801" customFormat="1">
      <c r="B7812" s="823"/>
      <c r="C7812" s="823"/>
      <c r="D7812" s="823"/>
      <c r="E7812" s="823"/>
      <c r="F7812" s="823"/>
      <c r="G7812" s="823"/>
      <c r="H7812" s="823"/>
      <c r="I7812" s="823"/>
      <c r="J7812" s="823"/>
      <c r="K7812" s="823"/>
      <c r="L7812" s="823"/>
    </row>
    <row r="7813" spans="2:12" s="801" customFormat="1">
      <c r="B7813" s="823"/>
      <c r="C7813" s="823"/>
      <c r="D7813" s="823"/>
      <c r="E7813" s="823"/>
      <c r="F7813" s="823"/>
      <c r="G7813" s="823"/>
      <c r="H7813" s="823"/>
      <c r="I7813" s="823"/>
      <c r="J7813" s="823"/>
      <c r="K7813" s="823"/>
      <c r="L7813" s="823"/>
    </row>
    <row r="7814" spans="2:12" s="801" customFormat="1">
      <c r="B7814" s="823"/>
      <c r="C7814" s="823"/>
      <c r="D7814" s="823"/>
      <c r="E7814" s="823"/>
      <c r="F7814" s="823"/>
      <c r="G7814" s="823"/>
      <c r="H7814" s="823"/>
      <c r="I7814" s="823"/>
      <c r="J7814" s="823"/>
      <c r="K7814" s="823"/>
      <c r="L7814" s="823"/>
    </row>
    <row r="7815" spans="2:12" s="801" customFormat="1">
      <c r="B7815" s="823"/>
      <c r="C7815" s="823"/>
      <c r="D7815" s="823"/>
      <c r="E7815" s="823"/>
      <c r="F7815" s="823"/>
      <c r="G7815" s="823"/>
      <c r="H7815" s="823"/>
      <c r="I7815" s="823"/>
      <c r="J7815" s="823"/>
      <c r="K7815" s="823"/>
      <c r="L7815" s="823"/>
    </row>
    <row r="7816" spans="2:12" s="801" customFormat="1">
      <c r="B7816" s="823"/>
      <c r="C7816" s="823"/>
      <c r="D7816" s="823"/>
      <c r="E7816" s="823"/>
      <c r="F7816" s="823"/>
      <c r="G7816" s="823"/>
      <c r="H7816" s="823"/>
      <c r="I7816" s="823"/>
      <c r="J7816" s="823"/>
      <c r="K7816" s="823"/>
      <c r="L7816" s="823"/>
    </row>
    <row r="7817" spans="2:12" s="801" customFormat="1">
      <c r="B7817" s="823"/>
      <c r="C7817" s="823"/>
      <c r="D7817" s="823"/>
      <c r="E7817" s="823"/>
      <c r="F7817" s="823"/>
      <c r="G7817" s="823"/>
      <c r="H7817" s="823"/>
      <c r="I7817" s="823"/>
      <c r="J7817" s="823"/>
      <c r="K7817" s="823"/>
      <c r="L7817" s="823"/>
    </row>
    <row r="7818" spans="2:12" s="801" customFormat="1">
      <c r="B7818" s="823"/>
      <c r="C7818" s="823"/>
      <c r="D7818" s="823"/>
      <c r="E7818" s="823"/>
      <c r="F7818" s="823"/>
      <c r="G7818" s="823"/>
      <c r="H7818" s="823"/>
      <c r="I7818" s="823"/>
      <c r="J7818" s="823"/>
      <c r="K7818" s="823"/>
      <c r="L7818" s="823"/>
    </row>
    <row r="7819" spans="2:12" s="801" customFormat="1">
      <c r="B7819" s="823"/>
      <c r="C7819" s="823"/>
      <c r="D7819" s="823"/>
      <c r="E7819" s="823"/>
      <c r="F7819" s="823"/>
      <c r="G7819" s="823"/>
      <c r="H7819" s="823"/>
      <c r="I7819" s="823"/>
      <c r="J7819" s="823"/>
      <c r="K7819" s="823"/>
      <c r="L7819" s="823"/>
    </row>
    <row r="7820" spans="2:12" s="801" customFormat="1">
      <c r="B7820" s="823"/>
      <c r="C7820" s="823"/>
      <c r="D7820" s="823"/>
      <c r="E7820" s="823"/>
      <c r="F7820" s="823"/>
      <c r="G7820" s="823"/>
      <c r="H7820" s="823"/>
      <c r="I7820" s="823"/>
      <c r="J7820" s="823"/>
      <c r="K7820" s="823"/>
      <c r="L7820" s="823"/>
    </row>
    <row r="7821" spans="2:12" s="801" customFormat="1">
      <c r="B7821" s="823"/>
      <c r="C7821" s="823"/>
      <c r="D7821" s="823"/>
      <c r="E7821" s="823"/>
      <c r="F7821" s="823"/>
      <c r="G7821" s="823"/>
      <c r="H7821" s="823"/>
      <c r="I7821" s="823"/>
      <c r="J7821" s="823"/>
      <c r="K7821" s="823"/>
      <c r="L7821" s="823"/>
    </row>
    <row r="7822" spans="2:12" s="801" customFormat="1">
      <c r="B7822" s="823"/>
      <c r="C7822" s="823"/>
      <c r="D7822" s="823"/>
      <c r="E7822" s="823"/>
      <c r="F7822" s="823"/>
      <c r="G7822" s="823"/>
      <c r="H7822" s="823"/>
      <c r="I7822" s="823"/>
      <c r="J7822" s="823"/>
      <c r="K7822" s="823"/>
      <c r="L7822" s="823"/>
    </row>
    <row r="7823" spans="2:12" s="801" customFormat="1">
      <c r="B7823" s="823"/>
      <c r="C7823" s="823"/>
      <c r="D7823" s="823"/>
      <c r="E7823" s="823"/>
      <c r="F7823" s="823"/>
      <c r="G7823" s="823"/>
      <c r="H7823" s="823"/>
      <c r="I7823" s="823"/>
      <c r="J7823" s="823"/>
      <c r="K7823" s="823"/>
      <c r="L7823" s="823"/>
    </row>
    <row r="7824" spans="2:12" s="801" customFormat="1">
      <c r="B7824" s="823"/>
      <c r="C7824" s="823"/>
      <c r="D7824" s="823"/>
      <c r="E7824" s="823"/>
      <c r="F7824" s="823"/>
      <c r="G7824" s="823"/>
      <c r="H7824" s="823"/>
      <c r="I7824" s="823"/>
      <c r="J7824" s="823"/>
      <c r="K7824" s="823"/>
      <c r="L7824" s="823"/>
    </row>
    <row r="7825" spans="2:12" s="801" customFormat="1">
      <c r="B7825" s="823"/>
      <c r="C7825" s="823"/>
      <c r="D7825" s="823"/>
      <c r="E7825" s="823"/>
      <c r="F7825" s="823"/>
      <c r="G7825" s="823"/>
      <c r="H7825" s="823"/>
      <c r="I7825" s="823"/>
      <c r="J7825" s="823"/>
      <c r="K7825" s="823"/>
      <c r="L7825" s="823"/>
    </row>
    <row r="7826" spans="2:12" s="801" customFormat="1">
      <c r="B7826" s="823"/>
      <c r="C7826" s="823"/>
      <c r="D7826" s="823"/>
      <c r="E7826" s="823"/>
      <c r="F7826" s="823"/>
      <c r="G7826" s="823"/>
      <c r="H7826" s="823"/>
      <c r="I7826" s="823"/>
      <c r="J7826" s="823"/>
      <c r="K7826" s="823"/>
      <c r="L7826" s="823"/>
    </row>
    <row r="7827" spans="2:12" s="801" customFormat="1">
      <c r="B7827" s="823"/>
      <c r="C7827" s="823"/>
      <c r="D7827" s="823"/>
      <c r="E7827" s="823"/>
      <c r="F7827" s="823"/>
      <c r="G7827" s="823"/>
      <c r="H7827" s="823"/>
      <c r="I7827" s="823"/>
      <c r="J7827" s="823"/>
      <c r="K7827" s="823"/>
      <c r="L7827" s="823"/>
    </row>
    <row r="7828" spans="2:12" s="801" customFormat="1">
      <c r="B7828" s="823"/>
      <c r="C7828" s="823"/>
      <c r="D7828" s="823"/>
      <c r="E7828" s="823"/>
      <c r="F7828" s="823"/>
      <c r="G7828" s="823"/>
      <c r="H7828" s="823"/>
      <c r="I7828" s="823"/>
      <c r="J7828" s="823"/>
      <c r="K7828" s="823"/>
      <c r="L7828" s="823"/>
    </row>
    <row r="7829" spans="2:12" s="801" customFormat="1">
      <c r="B7829" s="823"/>
      <c r="C7829" s="823"/>
      <c r="D7829" s="823"/>
      <c r="E7829" s="823"/>
      <c r="F7829" s="823"/>
      <c r="G7829" s="823"/>
      <c r="H7829" s="823"/>
      <c r="I7829" s="823"/>
      <c r="J7829" s="823"/>
      <c r="K7829" s="823"/>
      <c r="L7829" s="823"/>
    </row>
    <row r="7830" spans="2:12" s="801" customFormat="1">
      <c r="B7830" s="823"/>
      <c r="C7830" s="823"/>
      <c r="D7830" s="823"/>
      <c r="E7830" s="823"/>
      <c r="F7830" s="823"/>
      <c r="G7830" s="823"/>
      <c r="H7830" s="823"/>
      <c r="I7830" s="823"/>
      <c r="J7830" s="823"/>
      <c r="K7830" s="823"/>
      <c r="L7830" s="823"/>
    </row>
    <row r="7831" spans="2:12" s="801" customFormat="1">
      <c r="B7831" s="823"/>
      <c r="C7831" s="823"/>
      <c r="D7831" s="823"/>
      <c r="E7831" s="823"/>
      <c r="F7831" s="823"/>
      <c r="G7831" s="823"/>
      <c r="H7831" s="823"/>
      <c r="I7831" s="823"/>
      <c r="J7831" s="823"/>
      <c r="K7831" s="823"/>
      <c r="L7831" s="823"/>
    </row>
    <row r="7832" spans="2:12" s="801" customFormat="1">
      <c r="B7832" s="823"/>
      <c r="C7832" s="823"/>
      <c r="D7832" s="823"/>
      <c r="E7832" s="823"/>
      <c r="F7832" s="823"/>
      <c r="G7832" s="823"/>
      <c r="H7832" s="823"/>
      <c r="I7832" s="823"/>
      <c r="J7832" s="823"/>
      <c r="K7832" s="823"/>
      <c r="L7832" s="823"/>
    </row>
    <row r="7833" spans="2:12" s="801" customFormat="1">
      <c r="B7833" s="823"/>
      <c r="C7833" s="823"/>
      <c r="D7833" s="823"/>
      <c r="E7833" s="823"/>
      <c r="F7833" s="823"/>
      <c r="G7833" s="823"/>
      <c r="H7833" s="823"/>
      <c r="I7833" s="823"/>
      <c r="J7833" s="823"/>
      <c r="K7833" s="823"/>
      <c r="L7833" s="823"/>
    </row>
    <row r="7834" spans="2:12" s="801" customFormat="1">
      <c r="B7834" s="823"/>
      <c r="C7834" s="823"/>
      <c r="D7834" s="823"/>
      <c r="E7834" s="823"/>
      <c r="F7834" s="823"/>
      <c r="G7834" s="823"/>
      <c r="H7834" s="823"/>
      <c r="I7834" s="823"/>
      <c r="J7834" s="823"/>
      <c r="K7834" s="823"/>
      <c r="L7834" s="823"/>
    </row>
    <row r="7835" spans="2:12" s="801" customFormat="1">
      <c r="B7835" s="823"/>
      <c r="C7835" s="823"/>
      <c r="D7835" s="823"/>
      <c r="E7835" s="823"/>
      <c r="F7835" s="823"/>
      <c r="G7835" s="823"/>
      <c r="H7835" s="823"/>
      <c r="I7835" s="823"/>
      <c r="J7835" s="823"/>
      <c r="K7835" s="823"/>
      <c r="L7835" s="823"/>
    </row>
    <row r="7836" spans="2:12" s="801" customFormat="1">
      <c r="B7836" s="823"/>
      <c r="C7836" s="823"/>
      <c r="D7836" s="823"/>
      <c r="E7836" s="823"/>
      <c r="F7836" s="823"/>
      <c r="G7836" s="823"/>
      <c r="H7836" s="823"/>
      <c r="I7836" s="823"/>
      <c r="J7836" s="823"/>
      <c r="K7836" s="823"/>
      <c r="L7836" s="823"/>
    </row>
    <row r="7837" spans="2:12" s="801" customFormat="1">
      <c r="B7837" s="823"/>
      <c r="C7837" s="823"/>
      <c r="D7837" s="823"/>
      <c r="E7837" s="823"/>
      <c r="F7837" s="823"/>
      <c r="G7837" s="823"/>
      <c r="H7837" s="823"/>
      <c r="I7837" s="823"/>
      <c r="J7837" s="823"/>
      <c r="K7837" s="823"/>
      <c r="L7837" s="823"/>
    </row>
    <row r="7838" spans="2:12" s="801" customFormat="1">
      <c r="B7838" s="823"/>
      <c r="C7838" s="823"/>
      <c r="D7838" s="823"/>
      <c r="E7838" s="823"/>
      <c r="F7838" s="823"/>
      <c r="G7838" s="823"/>
      <c r="H7838" s="823"/>
      <c r="I7838" s="823"/>
      <c r="J7838" s="823"/>
      <c r="K7838" s="823"/>
      <c r="L7838" s="823"/>
    </row>
    <row r="7839" spans="2:12" s="801" customFormat="1">
      <c r="B7839" s="823"/>
      <c r="C7839" s="823"/>
      <c r="D7839" s="823"/>
      <c r="E7839" s="823"/>
      <c r="F7839" s="823"/>
      <c r="G7839" s="823"/>
      <c r="H7839" s="823"/>
      <c r="I7839" s="823"/>
      <c r="J7839" s="823"/>
      <c r="K7839" s="823"/>
      <c r="L7839" s="823"/>
    </row>
    <row r="7840" spans="2:12" s="801" customFormat="1">
      <c r="B7840" s="823"/>
      <c r="C7840" s="823"/>
      <c r="D7840" s="823"/>
      <c r="E7840" s="823"/>
      <c r="F7840" s="823"/>
      <c r="G7840" s="823"/>
      <c r="H7840" s="823"/>
      <c r="I7840" s="823"/>
      <c r="J7840" s="823"/>
      <c r="K7840" s="823"/>
      <c r="L7840" s="823"/>
    </row>
    <row r="7841" spans="2:12" s="801" customFormat="1">
      <c r="B7841" s="823"/>
      <c r="C7841" s="823"/>
      <c r="D7841" s="823"/>
      <c r="E7841" s="823"/>
      <c r="F7841" s="823"/>
      <c r="G7841" s="823"/>
      <c r="H7841" s="823"/>
      <c r="I7841" s="823"/>
      <c r="J7841" s="823"/>
      <c r="K7841" s="823"/>
      <c r="L7841" s="823"/>
    </row>
    <row r="7842" spans="2:12" s="801" customFormat="1">
      <c r="B7842" s="823"/>
      <c r="C7842" s="823"/>
      <c r="D7842" s="823"/>
      <c r="E7842" s="823"/>
      <c r="F7842" s="823"/>
      <c r="G7842" s="823"/>
      <c r="H7842" s="823"/>
      <c r="I7842" s="823"/>
      <c r="J7842" s="823"/>
      <c r="K7842" s="823"/>
      <c r="L7842" s="823"/>
    </row>
    <row r="7843" spans="2:12" s="801" customFormat="1">
      <c r="B7843" s="823"/>
      <c r="C7843" s="823"/>
      <c r="D7843" s="823"/>
      <c r="E7843" s="823"/>
      <c r="F7843" s="823"/>
      <c r="G7843" s="823"/>
      <c r="H7843" s="823"/>
      <c r="I7843" s="823"/>
      <c r="J7843" s="823"/>
      <c r="K7843" s="823"/>
      <c r="L7843" s="823"/>
    </row>
    <row r="7844" spans="2:12" s="801" customFormat="1">
      <c r="B7844" s="823"/>
      <c r="C7844" s="823"/>
      <c r="D7844" s="823"/>
      <c r="E7844" s="823"/>
      <c r="F7844" s="823"/>
      <c r="G7844" s="823"/>
      <c r="H7844" s="823"/>
      <c r="I7844" s="823"/>
      <c r="J7844" s="823"/>
      <c r="K7844" s="823"/>
      <c r="L7844" s="823"/>
    </row>
    <row r="7845" spans="2:12" s="801" customFormat="1">
      <c r="B7845" s="823"/>
      <c r="C7845" s="823"/>
      <c r="D7845" s="823"/>
      <c r="E7845" s="823"/>
      <c r="F7845" s="823"/>
      <c r="G7845" s="823"/>
      <c r="H7845" s="823"/>
      <c r="I7845" s="823"/>
      <c r="J7845" s="823"/>
      <c r="K7845" s="823"/>
      <c r="L7845" s="823"/>
    </row>
    <row r="7846" spans="2:12" s="801" customFormat="1">
      <c r="B7846" s="823"/>
      <c r="C7846" s="823"/>
      <c r="D7846" s="823"/>
      <c r="E7846" s="823"/>
      <c r="F7846" s="823"/>
      <c r="G7846" s="823"/>
      <c r="H7846" s="823"/>
      <c r="I7846" s="823"/>
      <c r="J7846" s="823"/>
      <c r="K7846" s="823"/>
      <c r="L7846" s="823"/>
    </row>
    <row r="7847" spans="2:12" s="801" customFormat="1">
      <c r="B7847" s="823"/>
      <c r="C7847" s="823"/>
      <c r="D7847" s="823"/>
      <c r="E7847" s="823"/>
      <c r="F7847" s="823"/>
      <c r="G7847" s="823"/>
      <c r="H7847" s="823"/>
      <c r="I7847" s="823"/>
      <c r="J7847" s="823"/>
      <c r="K7847" s="823"/>
      <c r="L7847" s="823"/>
    </row>
    <row r="7848" spans="2:12" s="801" customFormat="1">
      <c r="B7848" s="823"/>
      <c r="C7848" s="823"/>
      <c r="D7848" s="823"/>
      <c r="E7848" s="823"/>
      <c r="F7848" s="823"/>
      <c r="G7848" s="823"/>
      <c r="H7848" s="823"/>
      <c r="I7848" s="823"/>
      <c r="J7848" s="823"/>
      <c r="K7848" s="823"/>
      <c r="L7848" s="823"/>
    </row>
    <row r="7849" spans="2:12" s="801" customFormat="1">
      <c r="B7849" s="823"/>
      <c r="C7849" s="823"/>
      <c r="D7849" s="823"/>
      <c r="E7849" s="823"/>
      <c r="F7849" s="823"/>
      <c r="G7849" s="823"/>
      <c r="H7849" s="823"/>
      <c r="I7849" s="823"/>
      <c r="J7849" s="823"/>
      <c r="K7849" s="823"/>
      <c r="L7849" s="823"/>
    </row>
    <row r="7850" spans="2:12" s="801" customFormat="1">
      <c r="B7850" s="823"/>
      <c r="C7850" s="823"/>
      <c r="D7850" s="823"/>
      <c r="E7850" s="823"/>
      <c r="F7850" s="823"/>
      <c r="G7850" s="823"/>
      <c r="H7850" s="823"/>
      <c r="I7850" s="823"/>
      <c r="J7850" s="823"/>
      <c r="K7850" s="823"/>
      <c r="L7850" s="823"/>
    </row>
    <row r="7851" spans="2:12" s="801" customFormat="1">
      <c r="B7851" s="823"/>
      <c r="C7851" s="823"/>
      <c r="D7851" s="823"/>
      <c r="E7851" s="823"/>
      <c r="F7851" s="823"/>
      <c r="G7851" s="823"/>
      <c r="H7851" s="823"/>
      <c r="I7851" s="823"/>
      <c r="J7851" s="823"/>
      <c r="K7851" s="823"/>
      <c r="L7851" s="823"/>
    </row>
    <row r="7852" spans="2:12" s="801" customFormat="1">
      <c r="B7852" s="823"/>
      <c r="C7852" s="823"/>
      <c r="D7852" s="823"/>
      <c r="E7852" s="823"/>
      <c r="F7852" s="823"/>
      <c r="G7852" s="823"/>
      <c r="H7852" s="823"/>
      <c r="I7852" s="823"/>
      <c r="J7852" s="823"/>
      <c r="K7852" s="823"/>
      <c r="L7852" s="823"/>
    </row>
    <row r="7853" spans="2:12" s="801" customFormat="1">
      <c r="B7853" s="823"/>
      <c r="C7853" s="823"/>
      <c r="D7853" s="823"/>
      <c r="E7853" s="823"/>
      <c r="F7853" s="823"/>
      <c r="G7853" s="823"/>
      <c r="H7853" s="823"/>
      <c r="I7853" s="823"/>
      <c r="J7853" s="823"/>
      <c r="K7853" s="823"/>
      <c r="L7853" s="823"/>
    </row>
    <row r="7854" spans="2:12" s="801" customFormat="1">
      <c r="B7854" s="823"/>
      <c r="C7854" s="823"/>
      <c r="D7854" s="823"/>
      <c r="E7854" s="823"/>
      <c r="F7854" s="823"/>
      <c r="G7854" s="823"/>
      <c r="H7854" s="823"/>
      <c r="I7854" s="823"/>
      <c r="J7854" s="823"/>
      <c r="K7854" s="823"/>
      <c r="L7854" s="823"/>
    </row>
    <row r="7855" spans="2:12" s="801" customFormat="1">
      <c r="B7855" s="823"/>
      <c r="C7855" s="823"/>
      <c r="D7855" s="823"/>
      <c r="E7855" s="823"/>
      <c r="F7855" s="823"/>
      <c r="G7855" s="823"/>
      <c r="H7855" s="823"/>
      <c r="I7855" s="823"/>
      <c r="J7855" s="823"/>
      <c r="K7855" s="823"/>
      <c r="L7855" s="823"/>
    </row>
    <row r="7856" spans="2:12" s="801" customFormat="1">
      <c r="B7856" s="823"/>
      <c r="C7856" s="823"/>
      <c r="D7856" s="823"/>
      <c r="E7856" s="823"/>
      <c r="F7856" s="823"/>
      <c r="G7856" s="823"/>
      <c r="H7856" s="823"/>
      <c r="I7856" s="823"/>
      <c r="J7856" s="823"/>
      <c r="K7856" s="823"/>
      <c r="L7856" s="823"/>
    </row>
    <row r="7857" spans="2:12" s="801" customFormat="1">
      <c r="B7857" s="823"/>
      <c r="C7857" s="823"/>
      <c r="D7857" s="823"/>
      <c r="E7857" s="823"/>
      <c r="F7857" s="823"/>
      <c r="G7857" s="823"/>
      <c r="H7857" s="823"/>
      <c r="I7857" s="823"/>
      <c r="J7857" s="823"/>
      <c r="K7857" s="823"/>
      <c r="L7857" s="823"/>
    </row>
    <row r="7858" spans="2:12" s="801" customFormat="1">
      <c r="B7858" s="823"/>
      <c r="C7858" s="823"/>
      <c r="D7858" s="823"/>
      <c r="E7858" s="823"/>
      <c r="F7858" s="823"/>
      <c r="G7858" s="823"/>
      <c r="H7858" s="823"/>
      <c r="I7858" s="823"/>
      <c r="J7858" s="823"/>
      <c r="K7858" s="823"/>
      <c r="L7858" s="823"/>
    </row>
    <row r="7859" spans="2:12" s="801" customFormat="1">
      <c r="B7859" s="823"/>
      <c r="C7859" s="823"/>
      <c r="D7859" s="823"/>
      <c r="E7859" s="823"/>
      <c r="F7859" s="823"/>
      <c r="G7859" s="823"/>
      <c r="H7859" s="823"/>
      <c r="I7859" s="823"/>
      <c r="J7859" s="823"/>
      <c r="K7859" s="823"/>
      <c r="L7859" s="823"/>
    </row>
    <row r="7860" spans="2:12" s="801" customFormat="1">
      <c r="B7860" s="823"/>
      <c r="C7860" s="823"/>
      <c r="D7860" s="823"/>
      <c r="E7860" s="823"/>
      <c r="F7860" s="823"/>
      <c r="G7860" s="823"/>
      <c r="H7860" s="823"/>
      <c r="I7860" s="823"/>
      <c r="J7860" s="823"/>
      <c r="K7860" s="823"/>
      <c r="L7860" s="823"/>
    </row>
    <row r="7861" spans="2:12" s="801" customFormat="1">
      <c r="B7861" s="823"/>
      <c r="C7861" s="823"/>
      <c r="D7861" s="823"/>
      <c r="E7861" s="823"/>
      <c r="F7861" s="823"/>
      <c r="G7861" s="823"/>
      <c r="H7861" s="823"/>
      <c r="I7861" s="823"/>
      <c r="J7861" s="823"/>
      <c r="K7861" s="823"/>
      <c r="L7861" s="823"/>
    </row>
    <row r="7862" spans="2:12" s="801" customFormat="1">
      <c r="B7862" s="823"/>
      <c r="C7862" s="823"/>
      <c r="D7862" s="823"/>
      <c r="E7862" s="823"/>
      <c r="F7862" s="823"/>
      <c r="G7862" s="823"/>
      <c r="H7862" s="823"/>
      <c r="I7862" s="823"/>
      <c r="J7862" s="823"/>
      <c r="K7862" s="823"/>
      <c r="L7862" s="823"/>
    </row>
    <row r="7863" spans="2:12" s="801" customFormat="1">
      <c r="B7863" s="823"/>
      <c r="C7863" s="823"/>
      <c r="D7863" s="823"/>
      <c r="E7863" s="823"/>
      <c r="F7863" s="823"/>
      <c r="G7863" s="823"/>
      <c r="H7863" s="823"/>
      <c r="I7863" s="823"/>
      <c r="J7863" s="823"/>
      <c r="K7863" s="823"/>
      <c r="L7863" s="823"/>
    </row>
    <row r="7864" spans="2:12" s="801" customFormat="1">
      <c r="B7864" s="823"/>
      <c r="C7864" s="823"/>
      <c r="D7864" s="823"/>
      <c r="E7864" s="823"/>
      <c r="F7864" s="823"/>
      <c r="G7864" s="823"/>
      <c r="H7864" s="823"/>
      <c r="I7864" s="823"/>
      <c r="J7864" s="823"/>
      <c r="K7864" s="823"/>
      <c r="L7864" s="823"/>
    </row>
    <row r="7865" spans="2:12" s="801" customFormat="1">
      <c r="B7865" s="823"/>
      <c r="C7865" s="823"/>
      <c r="D7865" s="823"/>
      <c r="E7865" s="823"/>
      <c r="F7865" s="823"/>
      <c r="G7865" s="823"/>
      <c r="H7865" s="823"/>
      <c r="I7865" s="823"/>
      <c r="J7865" s="823"/>
      <c r="K7865" s="823"/>
      <c r="L7865" s="823"/>
    </row>
    <row r="7866" spans="2:12" s="801" customFormat="1">
      <c r="B7866" s="823"/>
      <c r="C7866" s="823"/>
      <c r="D7866" s="823"/>
      <c r="E7866" s="823"/>
      <c r="F7866" s="823"/>
      <c r="G7866" s="823"/>
      <c r="H7866" s="823"/>
      <c r="I7866" s="823"/>
      <c r="J7866" s="823"/>
      <c r="K7866" s="823"/>
      <c r="L7866" s="823"/>
    </row>
    <row r="7867" spans="2:12" s="801" customFormat="1">
      <c r="B7867" s="823"/>
      <c r="C7867" s="823"/>
      <c r="D7867" s="823"/>
      <c r="E7867" s="823"/>
      <c r="F7867" s="823"/>
      <c r="G7867" s="823"/>
      <c r="H7867" s="823"/>
      <c r="I7867" s="823"/>
      <c r="J7867" s="823"/>
      <c r="K7867" s="823"/>
      <c r="L7867" s="823"/>
    </row>
    <row r="7868" spans="2:12" s="801" customFormat="1">
      <c r="B7868" s="823"/>
      <c r="C7868" s="823"/>
      <c r="D7868" s="823"/>
      <c r="E7868" s="823"/>
      <c r="F7868" s="823"/>
      <c r="G7868" s="823"/>
      <c r="H7868" s="823"/>
      <c r="I7868" s="823"/>
      <c r="J7868" s="823"/>
      <c r="K7868" s="823"/>
      <c r="L7868" s="823"/>
    </row>
    <row r="7869" spans="2:12" s="801" customFormat="1">
      <c r="B7869" s="823"/>
      <c r="C7869" s="823"/>
      <c r="D7869" s="823"/>
      <c r="E7869" s="823"/>
      <c r="F7869" s="823"/>
      <c r="G7869" s="823"/>
      <c r="H7869" s="823"/>
      <c r="I7869" s="823"/>
      <c r="J7869" s="823"/>
      <c r="K7869" s="823"/>
      <c r="L7869" s="823"/>
    </row>
    <row r="7870" spans="2:12" s="801" customFormat="1">
      <c r="B7870" s="823"/>
      <c r="C7870" s="823"/>
      <c r="D7870" s="823"/>
      <c r="E7870" s="823"/>
      <c r="F7870" s="823"/>
      <c r="G7870" s="823"/>
      <c r="H7870" s="823"/>
      <c r="I7870" s="823"/>
      <c r="J7870" s="823"/>
      <c r="K7870" s="823"/>
      <c r="L7870" s="823"/>
    </row>
    <row r="7871" spans="2:12" s="801" customFormat="1">
      <c r="B7871" s="823"/>
      <c r="C7871" s="823"/>
      <c r="D7871" s="823"/>
      <c r="E7871" s="823"/>
      <c r="F7871" s="823"/>
      <c r="G7871" s="823"/>
      <c r="H7871" s="823"/>
      <c r="I7871" s="823"/>
      <c r="J7871" s="823"/>
      <c r="K7871" s="823"/>
      <c r="L7871" s="823"/>
    </row>
    <row r="7872" spans="2:12" s="801" customFormat="1">
      <c r="B7872" s="823"/>
      <c r="C7872" s="823"/>
      <c r="D7872" s="823"/>
      <c r="E7872" s="823"/>
      <c r="F7872" s="823"/>
      <c r="G7872" s="823"/>
      <c r="H7872" s="823"/>
      <c r="I7872" s="823"/>
      <c r="J7872" s="823"/>
      <c r="K7872" s="823"/>
      <c r="L7872" s="823"/>
    </row>
    <row r="7873" spans="2:12" s="801" customFormat="1">
      <c r="B7873" s="823"/>
      <c r="C7873" s="823"/>
      <c r="D7873" s="823"/>
      <c r="E7873" s="823"/>
      <c r="F7873" s="823"/>
      <c r="G7873" s="823"/>
      <c r="H7873" s="823"/>
      <c r="I7873" s="823"/>
      <c r="J7873" s="823"/>
      <c r="K7873" s="823"/>
      <c r="L7873" s="823"/>
    </row>
    <row r="7874" spans="2:12" s="801" customFormat="1">
      <c r="B7874" s="823"/>
      <c r="C7874" s="823"/>
      <c r="D7874" s="823"/>
      <c r="E7874" s="823"/>
      <c r="F7874" s="823"/>
      <c r="G7874" s="823"/>
      <c r="H7874" s="823"/>
      <c r="I7874" s="823"/>
      <c r="J7874" s="823"/>
      <c r="K7874" s="823"/>
      <c r="L7874" s="823"/>
    </row>
    <row r="7875" spans="2:12" s="801" customFormat="1">
      <c r="B7875" s="823"/>
      <c r="C7875" s="823"/>
      <c r="D7875" s="823"/>
      <c r="E7875" s="823"/>
      <c r="F7875" s="823"/>
      <c r="G7875" s="823"/>
      <c r="H7875" s="823"/>
      <c r="I7875" s="823"/>
      <c r="J7875" s="823"/>
      <c r="K7875" s="823"/>
      <c r="L7875" s="823"/>
    </row>
    <row r="7876" spans="2:12" s="801" customFormat="1">
      <c r="B7876" s="823"/>
      <c r="C7876" s="823"/>
      <c r="D7876" s="823"/>
      <c r="E7876" s="823"/>
      <c r="F7876" s="823"/>
      <c r="G7876" s="823"/>
      <c r="H7876" s="823"/>
      <c r="I7876" s="823"/>
      <c r="J7876" s="823"/>
      <c r="K7876" s="823"/>
      <c r="L7876" s="823"/>
    </row>
    <row r="7877" spans="2:12" s="801" customFormat="1">
      <c r="B7877" s="823"/>
      <c r="C7877" s="823"/>
      <c r="D7877" s="823"/>
      <c r="E7877" s="823"/>
      <c r="F7877" s="823"/>
      <c r="G7877" s="823"/>
      <c r="H7877" s="823"/>
      <c r="I7877" s="823"/>
      <c r="J7877" s="823"/>
      <c r="K7877" s="823"/>
      <c r="L7877" s="823"/>
    </row>
    <row r="7878" spans="2:12" s="801" customFormat="1">
      <c r="B7878" s="823"/>
      <c r="C7878" s="823"/>
      <c r="D7878" s="823"/>
      <c r="E7878" s="823"/>
      <c r="F7878" s="823"/>
      <c r="G7878" s="823"/>
      <c r="H7878" s="823"/>
      <c r="I7878" s="823"/>
      <c r="J7878" s="823"/>
      <c r="K7878" s="823"/>
      <c r="L7878" s="823"/>
    </row>
    <row r="7879" spans="2:12" s="801" customFormat="1">
      <c r="B7879" s="823"/>
      <c r="C7879" s="823"/>
      <c r="D7879" s="823"/>
      <c r="E7879" s="823"/>
      <c r="F7879" s="823"/>
      <c r="G7879" s="823"/>
      <c r="H7879" s="823"/>
      <c r="I7879" s="823"/>
      <c r="J7879" s="823"/>
      <c r="K7879" s="823"/>
      <c r="L7879" s="823"/>
    </row>
    <row r="7880" spans="2:12" s="801" customFormat="1">
      <c r="B7880" s="823"/>
      <c r="C7880" s="823"/>
      <c r="D7880" s="823"/>
      <c r="E7880" s="823"/>
      <c r="F7880" s="823"/>
      <c r="G7880" s="823"/>
      <c r="H7880" s="823"/>
      <c r="I7880" s="823"/>
      <c r="J7880" s="823"/>
      <c r="K7880" s="823"/>
      <c r="L7880" s="823"/>
    </row>
    <row r="7881" spans="2:12" s="801" customFormat="1">
      <c r="B7881" s="823"/>
      <c r="C7881" s="823"/>
      <c r="D7881" s="823"/>
      <c r="E7881" s="823"/>
      <c r="F7881" s="823"/>
      <c r="G7881" s="823"/>
      <c r="H7881" s="823"/>
      <c r="I7881" s="823"/>
      <c r="J7881" s="823"/>
      <c r="K7881" s="823"/>
      <c r="L7881" s="823"/>
    </row>
    <row r="7882" spans="2:12" s="801" customFormat="1">
      <c r="B7882" s="823"/>
      <c r="C7882" s="823"/>
      <c r="D7882" s="823"/>
      <c r="E7882" s="823"/>
      <c r="F7882" s="823"/>
      <c r="G7882" s="823"/>
      <c r="H7882" s="823"/>
      <c r="I7882" s="823"/>
      <c r="J7882" s="823"/>
      <c r="K7882" s="823"/>
      <c r="L7882" s="823"/>
    </row>
    <row r="7883" spans="2:12" s="801" customFormat="1">
      <c r="B7883" s="823"/>
      <c r="C7883" s="823"/>
      <c r="D7883" s="823"/>
      <c r="E7883" s="823"/>
      <c r="F7883" s="823"/>
      <c r="G7883" s="823"/>
      <c r="H7883" s="823"/>
      <c r="I7883" s="823"/>
      <c r="J7883" s="823"/>
      <c r="K7883" s="823"/>
      <c r="L7883" s="823"/>
    </row>
    <row r="7884" spans="2:12" s="801" customFormat="1">
      <c r="B7884" s="823"/>
      <c r="C7884" s="823"/>
      <c r="D7884" s="823"/>
      <c r="E7884" s="823"/>
      <c r="F7884" s="823"/>
      <c r="G7884" s="823"/>
      <c r="H7884" s="823"/>
      <c r="I7884" s="823"/>
      <c r="J7884" s="823"/>
      <c r="K7884" s="823"/>
      <c r="L7884" s="823"/>
    </row>
    <row r="7885" spans="2:12" s="801" customFormat="1">
      <c r="B7885" s="823"/>
      <c r="C7885" s="823"/>
      <c r="D7885" s="823"/>
      <c r="E7885" s="823"/>
      <c r="F7885" s="823"/>
      <c r="G7885" s="823"/>
      <c r="H7885" s="823"/>
      <c r="I7885" s="823"/>
      <c r="J7885" s="823"/>
      <c r="K7885" s="823"/>
      <c r="L7885" s="823"/>
    </row>
    <row r="7886" spans="2:12" s="801" customFormat="1">
      <c r="B7886" s="823"/>
      <c r="C7886" s="823"/>
      <c r="D7886" s="823"/>
      <c r="E7886" s="823"/>
      <c r="F7886" s="823"/>
      <c r="G7886" s="823"/>
      <c r="H7886" s="823"/>
      <c r="I7886" s="823"/>
      <c r="J7886" s="823"/>
      <c r="K7886" s="823"/>
      <c r="L7886" s="823"/>
    </row>
    <row r="7887" spans="2:12" s="801" customFormat="1">
      <c r="B7887" s="823"/>
      <c r="C7887" s="823"/>
      <c r="D7887" s="823"/>
      <c r="E7887" s="823"/>
      <c r="F7887" s="823"/>
      <c r="G7887" s="823"/>
      <c r="H7887" s="823"/>
      <c r="I7887" s="823"/>
      <c r="J7887" s="823"/>
      <c r="K7887" s="823"/>
      <c r="L7887" s="823"/>
    </row>
    <row r="7888" spans="2:12" s="801" customFormat="1">
      <c r="B7888" s="823"/>
      <c r="C7888" s="823"/>
      <c r="D7888" s="823"/>
      <c r="E7888" s="823"/>
      <c r="F7888" s="823"/>
      <c r="G7888" s="823"/>
      <c r="H7888" s="823"/>
      <c r="I7888" s="823"/>
      <c r="J7888" s="823"/>
      <c r="K7888" s="823"/>
      <c r="L7888" s="823"/>
    </row>
    <row r="7889" spans="2:12" s="801" customFormat="1">
      <c r="B7889" s="823"/>
      <c r="C7889" s="823"/>
      <c r="D7889" s="823"/>
      <c r="E7889" s="823"/>
      <c r="F7889" s="823"/>
      <c r="G7889" s="823"/>
      <c r="H7889" s="823"/>
      <c r="I7889" s="823"/>
      <c r="J7889" s="823"/>
      <c r="K7889" s="823"/>
      <c r="L7889" s="823"/>
    </row>
    <row r="7890" spans="2:12" s="801" customFormat="1">
      <c r="B7890" s="823"/>
      <c r="C7890" s="823"/>
      <c r="D7890" s="823"/>
      <c r="E7890" s="823"/>
      <c r="F7890" s="823"/>
      <c r="G7890" s="823"/>
      <c r="H7890" s="823"/>
      <c r="I7890" s="823"/>
      <c r="J7890" s="823"/>
      <c r="K7890" s="823"/>
      <c r="L7890" s="823"/>
    </row>
    <row r="7891" spans="2:12" s="801" customFormat="1">
      <c r="B7891" s="823"/>
      <c r="C7891" s="823"/>
      <c r="D7891" s="823"/>
      <c r="E7891" s="823"/>
      <c r="F7891" s="823"/>
      <c r="G7891" s="823"/>
      <c r="H7891" s="823"/>
      <c r="I7891" s="823"/>
      <c r="J7891" s="823"/>
      <c r="K7891" s="823"/>
      <c r="L7891" s="823"/>
    </row>
    <row r="7892" spans="2:12" s="801" customFormat="1">
      <c r="B7892" s="823"/>
      <c r="C7892" s="823"/>
      <c r="D7892" s="823"/>
      <c r="E7892" s="823"/>
      <c r="F7892" s="823"/>
      <c r="G7892" s="823"/>
      <c r="H7892" s="823"/>
      <c r="I7892" s="823"/>
      <c r="J7892" s="823"/>
      <c r="K7892" s="823"/>
      <c r="L7892" s="823"/>
    </row>
    <row r="7893" spans="2:12" s="801" customFormat="1">
      <c r="B7893" s="823"/>
      <c r="C7893" s="823"/>
      <c r="D7893" s="823"/>
      <c r="E7893" s="823"/>
      <c r="F7893" s="823"/>
      <c r="G7893" s="823"/>
      <c r="H7893" s="823"/>
      <c r="I7893" s="823"/>
      <c r="J7893" s="823"/>
      <c r="K7893" s="823"/>
      <c r="L7893" s="823"/>
    </row>
    <row r="7894" spans="2:12" s="801" customFormat="1">
      <c r="B7894" s="823"/>
      <c r="C7894" s="823"/>
      <c r="D7894" s="823"/>
      <c r="E7894" s="823"/>
      <c r="F7894" s="823"/>
      <c r="G7894" s="823"/>
      <c r="H7894" s="823"/>
      <c r="I7894" s="823"/>
      <c r="J7894" s="823"/>
      <c r="K7894" s="823"/>
      <c r="L7894" s="823"/>
    </row>
    <row r="7895" spans="2:12" s="801" customFormat="1">
      <c r="B7895" s="823"/>
      <c r="C7895" s="823"/>
      <c r="D7895" s="823"/>
      <c r="E7895" s="823"/>
      <c r="F7895" s="823"/>
      <c r="G7895" s="823"/>
      <c r="H7895" s="823"/>
      <c r="I7895" s="823"/>
      <c r="J7895" s="823"/>
      <c r="K7895" s="823"/>
      <c r="L7895" s="823"/>
    </row>
    <row r="7896" spans="2:12" s="801" customFormat="1">
      <c r="B7896" s="823"/>
      <c r="C7896" s="823"/>
      <c r="D7896" s="823"/>
      <c r="E7896" s="823"/>
      <c r="F7896" s="823"/>
      <c r="G7896" s="823"/>
      <c r="H7896" s="823"/>
      <c r="I7896" s="823"/>
      <c r="J7896" s="823"/>
      <c r="K7896" s="823"/>
      <c r="L7896" s="823"/>
    </row>
    <row r="7897" spans="2:12" s="801" customFormat="1">
      <c r="B7897" s="823"/>
      <c r="C7897" s="823"/>
      <c r="D7897" s="823"/>
      <c r="E7897" s="823"/>
      <c r="F7897" s="823"/>
      <c r="G7897" s="823"/>
      <c r="H7897" s="823"/>
      <c r="I7897" s="823"/>
      <c r="J7897" s="823"/>
      <c r="K7897" s="823"/>
      <c r="L7897" s="823"/>
    </row>
    <row r="7898" spans="2:12" s="801" customFormat="1">
      <c r="B7898" s="823"/>
      <c r="C7898" s="823"/>
      <c r="D7898" s="823"/>
      <c r="E7898" s="823"/>
      <c r="F7898" s="823"/>
      <c r="G7898" s="823"/>
      <c r="H7898" s="823"/>
      <c r="I7898" s="823"/>
      <c r="J7898" s="823"/>
      <c r="K7898" s="823"/>
      <c r="L7898" s="823"/>
    </row>
    <row r="7899" spans="2:12" s="801" customFormat="1">
      <c r="B7899" s="823"/>
      <c r="C7899" s="823"/>
      <c r="D7899" s="823"/>
      <c r="E7899" s="823"/>
      <c r="F7899" s="823"/>
      <c r="G7899" s="823"/>
      <c r="H7899" s="823"/>
      <c r="I7899" s="823"/>
      <c r="J7899" s="823"/>
      <c r="K7899" s="823"/>
      <c r="L7899" s="823"/>
    </row>
    <row r="7900" spans="2:12" s="801" customFormat="1">
      <c r="B7900" s="823"/>
      <c r="C7900" s="823"/>
      <c r="D7900" s="823"/>
      <c r="E7900" s="823"/>
      <c r="F7900" s="823"/>
      <c r="G7900" s="823"/>
      <c r="H7900" s="823"/>
      <c r="I7900" s="823"/>
      <c r="J7900" s="823"/>
      <c r="K7900" s="823"/>
      <c r="L7900" s="823"/>
    </row>
    <row r="7901" spans="2:12" s="801" customFormat="1">
      <c r="B7901" s="823"/>
      <c r="C7901" s="823"/>
      <c r="D7901" s="823"/>
      <c r="E7901" s="823"/>
      <c r="F7901" s="823"/>
      <c r="G7901" s="823"/>
      <c r="H7901" s="823"/>
      <c r="I7901" s="823"/>
      <c r="J7901" s="823"/>
      <c r="K7901" s="823"/>
      <c r="L7901" s="823"/>
    </row>
    <row r="7902" spans="2:12" s="801" customFormat="1">
      <c r="B7902" s="823"/>
      <c r="C7902" s="823"/>
      <c r="D7902" s="823"/>
      <c r="E7902" s="823"/>
      <c r="F7902" s="823"/>
      <c r="G7902" s="823"/>
      <c r="H7902" s="823"/>
      <c r="I7902" s="823"/>
      <c r="J7902" s="823"/>
      <c r="K7902" s="823"/>
      <c r="L7902" s="823"/>
    </row>
    <row r="7903" spans="2:12" s="801" customFormat="1">
      <c r="B7903" s="823"/>
      <c r="C7903" s="823"/>
      <c r="D7903" s="823"/>
      <c r="E7903" s="823"/>
      <c r="F7903" s="823"/>
      <c r="G7903" s="823"/>
      <c r="H7903" s="823"/>
      <c r="I7903" s="823"/>
      <c r="J7903" s="823"/>
      <c r="K7903" s="823"/>
      <c r="L7903" s="823"/>
    </row>
    <row r="7904" spans="2:12" s="801" customFormat="1">
      <c r="B7904" s="823"/>
      <c r="C7904" s="823"/>
      <c r="D7904" s="823"/>
      <c r="E7904" s="823"/>
      <c r="F7904" s="823"/>
      <c r="G7904" s="823"/>
      <c r="H7904" s="823"/>
      <c r="I7904" s="823"/>
      <c r="J7904" s="823"/>
      <c r="K7904" s="823"/>
      <c r="L7904" s="823"/>
    </row>
    <row r="7905" spans="2:12" s="801" customFormat="1">
      <c r="B7905" s="823"/>
      <c r="C7905" s="823"/>
      <c r="D7905" s="823"/>
      <c r="E7905" s="823"/>
      <c r="F7905" s="823"/>
      <c r="G7905" s="823"/>
      <c r="H7905" s="823"/>
      <c r="I7905" s="823"/>
      <c r="J7905" s="823"/>
      <c r="K7905" s="823"/>
      <c r="L7905" s="823"/>
    </row>
    <row r="7906" spans="2:12" s="801" customFormat="1">
      <c r="B7906" s="823"/>
      <c r="C7906" s="823"/>
      <c r="D7906" s="823"/>
      <c r="E7906" s="823"/>
      <c r="F7906" s="823"/>
      <c r="G7906" s="823"/>
      <c r="H7906" s="823"/>
      <c r="I7906" s="823"/>
      <c r="J7906" s="823"/>
      <c r="K7906" s="823"/>
      <c r="L7906" s="823"/>
    </row>
    <row r="7907" spans="2:12" s="801" customFormat="1">
      <c r="B7907" s="823"/>
      <c r="C7907" s="823"/>
      <c r="D7907" s="823"/>
      <c r="E7907" s="823"/>
      <c r="F7907" s="823"/>
      <c r="G7907" s="823"/>
      <c r="H7907" s="823"/>
      <c r="I7907" s="823"/>
      <c r="J7907" s="823"/>
      <c r="K7907" s="823"/>
      <c r="L7907" s="823"/>
    </row>
    <row r="7908" spans="2:12" s="801" customFormat="1">
      <c r="B7908" s="823"/>
      <c r="C7908" s="823"/>
      <c r="D7908" s="823"/>
      <c r="E7908" s="823"/>
      <c r="F7908" s="823"/>
      <c r="G7908" s="823"/>
      <c r="H7908" s="823"/>
      <c r="I7908" s="823"/>
      <c r="J7908" s="823"/>
      <c r="K7908" s="823"/>
      <c r="L7908" s="823"/>
    </row>
    <row r="7909" spans="2:12" s="801" customFormat="1">
      <c r="B7909" s="823"/>
      <c r="C7909" s="823"/>
      <c r="D7909" s="823"/>
      <c r="E7909" s="823"/>
      <c r="F7909" s="823"/>
      <c r="G7909" s="823"/>
      <c r="H7909" s="823"/>
      <c r="I7909" s="823"/>
      <c r="J7909" s="823"/>
      <c r="K7909" s="823"/>
      <c r="L7909" s="823"/>
    </row>
    <row r="7910" spans="2:12" s="801" customFormat="1">
      <c r="B7910" s="823"/>
      <c r="C7910" s="823"/>
      <c r="D7910" s="823"/>
      <c r="E7910" s="823"/>
      <c r="F7910" s="823"/>
      <c r="G7910" s="823"/>
      <c r="H7910" s="823"/>
      <c r="I7910" s="823"/>
      <c r="J7910" s="823"/>
      <c r="K7910" s="823"/>
      <c r="L7910" s="823"/>
    </row>
    <row r="7911" spans="2:12" s="801" customFormat="1">
      <c r="B7911" s="823"/>
      <c r="C7911" s="823"/>
      <c r="D7911" s="823"/>
      <c r="E7911" s="823"/>
      <c r="F7911" s="823"/>
      <c r="G7911" s="823"/>
      <c r="H7911" s="823"/>
      <c r="I7911" s="823"/>
      <c r="J7911" s="823"/>
      <c r="K7911" s="823"/>
      <c r="L7911" s="823"/>
    </row>
    <row r="7912" spans="2:12" s="801" customFormat="1">
      <c r="B7912" s="823"/>
      <c r="C7912" s="823"/>
      <c r="D7912" s="823"/>
      <c r="E7912" s="823"/>
      <c r="F7912" s="823"/>
      <c r="G7912" s="823"/>
      <c r="H7912" s="823"/>
      <c r="I7912" s="823"/>
      <c r="J7912" s="823"/>
      <c r="K7912" s="823"/>
      <c r="L7912" s="823"/>
    </row>
    <row r="7913" spans="2:12" s="801" customFormat="1">
      <c r="B7913" s="823"/>
      <c r="C7913" s="823"/>
      <c r="D7913" s="823"/>
      <c r="E7913" s="823"/>
      <c r="F7913" s="823"/>
      <c r="G7913" s="823"/>
      <c r="H7913" s="823"/>
      <c r="I7913" s="823"/>
      <c r="J7913" s="823"/>
      <c r="K7913" s="823"/>
      <c r="L7913" s="823"/>
    </row>
    <row r="7914" spans="2:12" s="801" customFormat="1">
      <c r="B7914" s="823"/>
      <c r="C7914" s="823"/>
      <c r="D7914" s="823"/>
      <c r="E7914" s="823"/>
      <c r="F7914" s="823"/>
      <c r="G7914" s="823"/>
      <c r="H7914" s="823"/>
      <c r="I7914" s="823"/>
      <c r="J7914" s="823"/>
      <c r="K7914" s="823"/>
      <c r="L7914" s="823"/>
    </row>
    <row r="7915" spans="2:12" s="801" customFormat="1">
      <c r="B7915" s="823"/>
      <c r="C7915" s="823"/>
      <c r="D7915" s="823"/>
      <c r="E7915" s="823"/>
      <c r="F7915" s="823"/>
      <c r="G7915" s="823"/>
      <c r="H7915" s="823"/>
      <c r="I7915" s="823"/>
      <c r="J7915" s="823"/>
      <c r="K7915" s="823"/>
      <c r="L7915" s="823"/>
    </row>
    <row r="7916" spans="2:12" s="801" customFormat="1">
      <c r="B7916" s="823"/>
      <c r="C7916" s="823"/>
      <c r="D7916" s="823"/>
      <c r="E7916" s="823"/>
      <c r="F7916" s="823"/>
      <c r="G7916" s="823"/>
      <c r="H7916" s="823"/>
      <c r="I7916" s="823"/>
      <c r="J7916" s="823"/>
      <c r="K7916" s="823"/>
      <c r="L7916" s="823"/>
    </row>
    <row r="7917" spans="2:12" s="801" customFormat="1">
      <c r="B7917" s="823"/>
      <c r="C7917" s="823"/>
      <c r="D7917" s="823"/>
      <c r="E7917" s="823"/>
      <c r="F7917" s="823"/>
      <c r="G7917" s="823"/>
      <c r="H7917" s="823"/>
      <c r="I7917" s="823"/>
      <c r="J7917" s="823"/>
      <c r="K7917" s="823"/>
      <c r="L7917" s="823"/>
    </row>
    <row r="7918" spans="2:12" s="801" customFormat="1">
      <c r="B7918" s="823"/>
      <c r="C7918" s="823"/>
      <c r="D7918" s="823"/>
      <c r="E7918" s="823"/>
      <c r="F7918" s="823"/>
      <c r="G7918" s="823"/>
      <c r="H7918" s="823"/>
      <c r="I7918" s="823"/>
      <c r="J7918" s="823"/>
      <c r="K7918" s="823"/>
      <c r="L7918" s="823"/>
    </row>
    <row r="7919" spans="2:12" s="801" customFormat="1">
      <c r="B7919" s="823"/>
      <c r="C7919" s="823"/>
      <c r="D7919" s="823"/>
      <c r="E7919" s="823"/>
      <c r="F7919" s="823"/>
      <c r="G7919" s="823"/>
      <c r="H7919" s="823"/>
      <c r="I7919" s="823"/>
      <c r="J7919" s="823"/>
      <c r="K7919" s="823"/>
      <c r="L7919" s="823"/>
    </row>
    <row r="7920" spans="2:12" s="801" customFormat="1">
      <c r="B7920" s="823"/>
      <c r="C7920" s="823"/>
      <c r="D7920" s="823"/>
      <c r="E7920" s="823"/>
      <c r="F7920" s="823"/>
      <c r="G7920" s="823"/>
      <c r="H7920" s="823"/>
      <c r="I7920" s="823"/>
      <c r="J7920" s="823"/>
      <c r="K7920" s="823"/>
      <c r="L7920" s="823"/>
    </row>
    <row r="7921" spans="2:12" s="801" customFormat="1">
      <c r="B7921" s="823"/>
      <c r="C7921" s="823"/>
      <c r="D7921" s="823"/>
      <c r="E7921" s="823"/>
      <c r="F7921" s="823"/>
      <c r="G7921" s="823"/>
      <c r="H7921" s="823"/>
      <c r="I7921" s="823"/>
      <c r="J7921" s="823"/>
      <c r="K7921" s="823"/>
      <c r="L7921" s="823"/>
    </row>
    <row r="7922" spans="2:12" s="801" customFormat="1">
      <c r="B7922" s="823"/>
      <c r="C7922" s="823"/>
      <c r="D7922" s="823"/>
      <c r="E7922" s="823"/>
      <c r="F7922" s="823"/>
      <c r="G7922" s="823"/>
      <c r="H7922" s="823"/>
      <c r="I7922" s="823"/>
      <c r="J7922" s="823"/>
      <c r="K7922" s="823"/>
      <c r="L7922" s="823"/>
    </row>
    <row r="7923" spans="2:12" s="801" customFormat="1">
      <c r="B7923" s="823"/>
      <c r="C7923" s="823"/>
      <c r="D7923" s="823"/>
      <c r="E7923" s="823"/>
      <c r="F7923" s="823"/>
      <c r="G7923" s="823"/>
      <c r="H7923" s="823"/>
      <c r="I7923" s="823"/>
      <c r="J7923" s="823"/>
      <c r="K7923" s="823"/>
      <c r="L7923" s="823"/>
    </row>
    <row r="7924" spans="2:12" s="801" customFormat="1">
      <c r="B7924" s="823"/>
      <c r="C7924" s="823"/>
      <c r="D7924" s="823"/>
      <c r="E7924" s="823"/>
      <c r="F7924" s="823"/>
      <c r="G7924" s="823"/>
      <c r="H7924" s="823"/>
      <c r="I7924" s="823"/>
      <c r="J7924" s="823"/>
      <c r="K7924" s="823"/>
      <c r="L7924" s="823"/>
    </row>
    <row r="7925" spans="2:12" s="801" customFormat="1">
      <c r="B7925" s="823"/>
      <c r="C7925" s="823"/>
      <c r="D7925" s="823"/>
      <c r="E7925" s="823"/>
      <c r="F7925" s="823"/>
      <c r="G7925" s="823"/>
      <c r="H7925" s="823"/>
      <c r="I7925" s="823"/>
      <c r="J7925" s="823"/>
      <c r="K7925" s="823"/>
      <c r="L7925" s="823"/>
    </row>
    <row r="7926" spans="2:12" s="801" customFormat="1">
      <c r="B7926" s="823"/>
      <c r="C7926" s="823"/>
      <c r="D7926" s="823"/>
      <c r="E7926" s="823"/>
      <c r="F7926" s="823"/>
      <c r="G7926" s="823"/>
      <c r="H7926" s="823"/>
      <c r="I7926" s="823"/>
      <c r="J7926" s="823"/>
      <c r="K7926" s="823"/>
      <c r="L7926" s="823"/>
    </row>
    <row r="7927" spans="2:12" s="801" customFormat="1">
      <c r="B7927" s="823"/>
      <c r="C7927" s="823"/>
      <c r="D7927" s="823"/>
      <c r="E7927" s="823"/>
      <c r="F7927" s="823"/>
      <c r="G7927" s="823"/>
      <c r="H7927" s="823"/>
      <c r="I7927" s="823"/>
      <c r="J7927" s="823"/>
      <c r="K7927" s="823"/>
      <c r="L7927" s="823"/>
    </row>
    <row r="7928" spans="2:12" s="801" customFormat="1">
      <c r="B7928" s="823"/>
      <c r="C7928" s="823"/>
      <c r="D7928" s="823"/>
      <c r="E7928" s="823"/>
      <c r="F7928" s="823"/>
      <c r="G7928" s="823"/>
      <c r="H7928" s="823"/>
      <c r="I7928" s="823"/>
      <c r="J7928" s="823"/>
      <c r="K7928" s="823"/>
      <c r="L7928" s="823"/>
    </row>
    <row r="7929" spans="2:12" s="801" customFormat="1">
      <c r="B7929" s="823"/>
      <c r="C7929" s="823"/>
      <c r="D7929" s="823"/>
      <c r="E7929" s="823"/>
      <c r="F7929" s="823"/>
      <c r="G7929" s="823"/>
      <c r="H7929" s="823"/>
      <c r="I7929" s="823"/>
      <c r="J7929" s="823"/>
      <c r="K7929" s="823"/>
      <c r="L7929" s="823"/>
    </row>
    <row r="7930" spans="2:12" s="801" customFormat="1">
      <c r="B7930" s="823"/>
      <c r="C7930" s="823"/>
      <c r="D7930" s="823"/>
      <c r="E7930" s="823"/>
      <c r="F7930" s="823"/>
      <c r="G7930" s="823"/>
      <c r="H7930" s="823"/>
      <c r="I7930" s="823"/>
      <c r="J7930" s="823"/>
      <c r="K7930" s="823"/>
      <c r="L7930" s="823"/>
    </row>
    <row r="7931" spans="2:12" s="801" customFormat="1">
      <c r="B7931" s="823"/>
      <c r="C7931" s="823"/>
      <c r="D7931" s="823"/>
      <c r="E7931" s="823"/>
      <c r="F7931" s="823"/>
      <c r="G7931" s="823"/>
      <c r="H7931" s="823"/>
      <c r="I7931" s="823"/>
      <c r="J7931" s="823"/>
      <c r="K7931" s="823"/>
      <c r="L7931" s="823"/>
    </row>
    <row r="7932" spans="2:12" s="801" customFormat="1">
      <c r="B7932" s="823"/>
      <c r="C7932" s="823"/>
      <c r="D7932" s="823"/>
      <c r="E7932" s="823"/>
      <c r="F7932" s="823"/>
      <c r="G7932" s="823"/>
      <c r="H7932" s="823"/>
      <c r="I7932" s="823"/>
      <c r="J7932" s="823"/>
      <c r="K7932" s="823"/>
      <c r="L7932" s="823"/>
    </row>
    <row r="7933" spans="2:12" s="801" customFormat="1">
      <c r="B7933" s="823"/>
      <c r="C7933" s="823"/>
      <c r="D7933" s="823"/>
      <c r="E7933" s="823"/>
      <c r="F7933" s="823"/>
      <c r="G7933" s="823"/>
      <c r="H7933" s="823"/>
      <c r="I7933" s="823"/>
      <c r="J7933" s="823"/>
      <c r="K7933" s="823"/>
      <c r="L7933" s="823"/>
    </row>
    <row r="7934" spans="2:12" s="801" customFormat="1">
      <c r="B7934" s="823"/>
      <c r="C7934" s="823"/>
      <c r="D7934" s="823"/>
      <c r="E7934" s="823"/>
      <c r="F7934" s="823"/>
      <c r="G7934" s="823"/>
      <c r="H7934" s="823"/>
      <c r="I7934" s="823"/>
      <c r="J7934" s="823"/>
      <c r="K7934" s="823"/>
      <c r="L7934" s="823"/>
    </row>
    <row r="7935" spans="2:12" s="801" customFormat="1">
      <c r="B7935" s="823"/>
      <c r="C7935" s="823"/>
      <c r="D7935" s="823"/>
      <c r="E7935" s="823"/>
      <c r="F7935" s="823"/>
      <c r="G7935" s="823"/>
      <c r="H7935" s="823"/>
      <c r="I7935" s="823"/>
      <c r="J7935" s="823"/>
      <c r="K7935" s="823"/>
      <c r="L7935" s="823"/>
    </row>
    <row r="7936" spans="2:12" s="801" customFormat="1">
      <c r="B7936" s="823"/>
      <c r="C7936" s="823"/>
      <c r="D7936" s="823"/>
      <c r="E7936" s="823"/>
      <c r="F7936" s="823"/>
      <c r="G7936" s="823"/>
      <c r="H7936" s="823"/>
      <c r="I7936" s="823"/>
      <c r="J7936" s="823"/>
      <c r="K7936" s="823"/>
      <c r="L7936" s="823"/>
    </row>
    <row r="7937" spans="2:12" s="801" customFormat="1">
      <c r="B7937" s="823"/>
      <c r="C7937" s="823"/>
      <c r="D7937" s="823"/>
      <c r="E7937" s="823"/>
      <c r="F7937" s="823"/>
      <c r="G7937" s="823"/>
      <c r="H7937" s="823"/>
      <c r="I7937" s="823"/>
      <c r="J7937" s="823"/>
      <c r="K7937" s="823"/>
      <c r="L7937" s="823"/>
    </row>
    <row r="7938" spans="2:12" s="801" customFormat="1">
      <c r="B7938" s="823"/>
      <c r="C7938" s="823"/>
      <c r="D7938" s="823"/>
      <c r="E7938" s="823"/>
      <c r="F7938" s="823"/>
      <c r="G7938" s="823"/>
      <c r="H7938" s="823"/>
      <c r="I7938" s="823"/>
      <c r="J7938" s="823"/>
      <c r="K7938" s="823"/>
      <c r="L7938" s="823"/>
    </row>
    <row r="7939" spans="2:12" s="801" customFormat="1">
      <c r="B7939" s="823"/>
      <c r="C7939" s="823"/>
      <c r="D7939" s="823"/>
      <c r="E7939" s="823"/>
      <c r="F7939" s="823"/>
      <c r="G7939" s="823"/>
      <c r="H7939" s="823"/>
      <c r="I7939" s="823"/>
      <c r="J7939" s="823"/>
      <c r="K7939" s="823"/>
      <c r="L7939" s="823"/>
    </row>
    <row r="7940" spans="2:12" s="801" customFormat="1">
      <c r="B7940" s="823"/>
      <c r="C7940" s="823"/>
      <c r="D7940" s="823"/>
      <c r="E7940" s="823"/>
      <c r="F7940" s="823"/>
      <c r="G7940" s="823"/>
      <c r="H7940" s="823"/>
      <c r="I7940" s="823"/>
      <c r="J7940" s="823"/>
      <c r="K7940" s="823"/>
      <c r="L7940" s="823"/>
    </row>
    <row r="7941" spans="2:12" s="801" customFormat="1">
      <c r="B7941" s="823"/>
      <c r="C7941" s="823"/>
      <c r="D7941" s="823"/>
      <c r="E7941" s="823"/>
      <c r="F7941" s="823"/>
      <c r="G7941" s="823"/>
      <c r="H7941" s="823"/>
      <c r="I7941" s="823"/>
      <c r="J7941" s="823"/>
      <c r="K7941" s="823"/>
      <c r="L7941" s="823"/>
    </row>
    <row r="7942" spans="2:12" s="801" customFormat="1">
      <c r="B7942" s="823"/>
      <c r="C7942" s="823"/>
      <c r="D7942" s="823"/>
      <c r="E7942" s="823"/>
      <c r="F7942" s="823"/>
      <c r="G7942" s="823"/>
      <c r="H7942" s="823"/>
      <c r="I7942" s="823"/>
      <c r="J7942" s="823"/>
      <c r="K7942" s="823"/>
      <c r="L7942" s="823"/>
    </row>
    <row r="7943" spans="2:12" s="801" customFormat="1">
      <c r="B7943" s="823"/>
      <c r="C7943" s="823"/>
      <c r="D7943" s="823"/>
      <c r="E7943" s="823"/>
      <c r="F7943" s="823"/>
      <c r="G7943" s="823"/>
      <c r="H7943" s="823"/>
      <c r="I7943" s="823"/>
      <c r="J7943" s="823"/>
      <c r="K7943" s="823"/>
      <c r="L7943" s="823"/>
    </row>
    <row r="7944" spans="2:12" s="801" customFormat="1">
      <c r="B7944" s="823"/>
      <c r="C7944" s="823"/>
      <c r="D7944" s="823"/>
      <c r="E7944" s="823"/>
      <c r="F7944" s="823"/>
      <c r="G7944" s="823"/>
      <c r="H7944" s="823"/>
      <c r="I7944" s="823"/>
      <c r="J7944" s="823"/>
      <c r="K7944" s="823"/>
      <c r="L7944" s="823"/>
    </row>
    <row r="7945" spans="2:12" s="801" customFormat="1">
      <c r="B7945" s="823"/>
      <c r="C7945" s="823"/>
      <c r="D7945" s="823"/>
      <c r="E7945" s="823"/>
      <c r="F7945" s="823"/>
      <c r="G7945" s="823"/>
      <c r="H7945" s="823"/>
      <c r="I7945" s="823"/>
      <c r="J7945" s="823"/>
      <c r="K7945" s="823"/>
      <c r="L7945" s="823"/>
    </row>
    <row r="7946" spans="2:12" s="801" customFormat="1">
      <c r="B7946" s="823"/>
      <c r="C7946" s="823"/>
      <c r="D7946" s="823"/>
      <c r="E7946" s="823"/>
      <c r="F7946" s="823"/>
      <c r="G7946" s="823"/>
      <c r="H7946" s="823"/>
      <c r="I7946" s="823"/>
      <c r="J7946" s="823"/>
      <c r="K7946" s="823"/>
      <c r="L7946" s="823"/>
    </row>
    <row r="7947" spans="2:12" s="801" customFormat="1">
      <c r="B7947" s="823"/>
      <c r="C7947" s="823"/>
      <c r="D7947" s="823"/>
      <c r="E7947" s="823"/>
      <c r="F7947" s="823"/>
      <c r="G7947" s="823"/>
      <c r="H7947" s="823"/>
      <c r="I7947" s="823"/>
      <c r="J7947" s="823"/>
      <c r="K7947" s="823"/>
      <c r="L7947" s="823"/>
    </row>
    <row r="7948" spans="2:12" s="801" customFormat="1">
      <c r="B7948" s="823"/>
      <c r="C7948" s="823"/>
      <c r="D7948" s="823"/>
      <c r="E7948" s="823"/>
      <c r="F7948" s="823"/>
      <c r="G7948" s="823"/>
      <c r="H7948" s="823"/>
      <c r="I7948" s="823"/>
      <c r="J7948" s="823"/>
      <c r="K7948" s="823"/>
      <c r="L7948" s="823"/>
    </row>
    <row r="7949" spans="2:12" s="801" customFormat="1">
      <c r="B7949" s="823"/>
      <c r="C7949" s="823"/>
      <c r="D7949" s="823"/>
      <c r="E7949" s="823"/>
      <c r="F7949" s="823"/>
      <c r="G7949" s="823"/>
      <c r="H7949" s="823"/>
      <c r="I7949" s="823"/>
      <c r="J7949" s="823"/>
      <c r="K7949" s="823"/>
      <c r="L7949" s="823"/>
    </row>
    <row r="7950" spans="2:12" s="801" customFormat="1">
      <c r="B7950" s="823"/>
      <c r="C7950" s="823"/>
      <c r="D7950" s="823"/>
      <c r="E7950" s="823"/>
      <c r="F7950" s="823"/>
      <c r="G7950" s="823"/>
      <c r="H7950" s="823"/>
      <c r="I7950" s="823"/>
      <c r="J7950" s="823"/>
      <c r="K7950" s="823"/>
      <c r="L7950" s="823"/>
    </row>
    <row r="7951" spans="2:12" s="801" customFormat="1">
      <c r="B7951" s="823"/>
      <c r="C7951" s="823"/>
      <c r="D7951" s="823"/>
      <c r="E7951" s="823"/>
      <c r="F7951" s="823"/>
      <c r="G7951" s="823"/>
      <c r="H7951" s="823"/>
      <c r="I7951" s="823"/>
      <c r="J7951" s="823"/>
      <c r="K7951" s="823"/>
      <c r="L7951" s="823"/>
    </row>
    <row r="7952" spans="2:12" s="801" customFormat="1">
      <c r="B7952" s="823"/>
      <c r="C7952" s="823"/>
      <c r="D7952" s="823"/>
      <c r="E7952" s="823"/>
      <c r="F7952" s="823"/>
      <c r="G7952" s="823"/>
      <c r="H7952" s="823"/>
      <c r="I7952" s="823"/>
      <c r="J7952" s="823"/>
      <c r="K7952" s="823"/>
      <c r="L7952" s="823"/>
    </row>
    <row r="7953" spans="2:12" s="801" customFormat="1">
      <c r="B7953" s="823"/>
      <c r="C7953" s="823"/>
      <c r="D7953" s="823"/>
      <c r="E7953" s="823"/>
      <c r="F7953" s="823"/>
      <c r="G7953" s="823"/>
      <c r="H7953" s="823"/>
      <c r="I7953" s="823"/>
      <c r="J7953" s="823"/>
      <c r="K7953" s="823"/>
      <c r="L7953" s="823"/>
    </row>
    <row r="7954" spans="2:12" s="801" customFormat="1">
      <c r="B7954" s="823"/>
      <c r="C7954" s="823"/>
      <c r="D7954" s="823"/>
      <c r="E7954" s="823"/>
      <c r="F7954" s="823"/>
      <c r="G7954" s="823"/>
      <c r="H7954" s="823"/>
      <c r="I7954" s="823"/>
      <c r="J7954" s="823"/>
      <c r="K7954" s="823"/>
      <c r="L7954" s="823"/>
    </row>
    <row r="7955" spans="2:12" s="801" customFormat="1">
      <c r="B7955" s="823"/>
      <c r="C7955" s="823"/>
      <c r="D7955" s="823"/>
      <c r="E7955" s="823"/>
      <c r="F7955" s="823"/>
      <c r="G7955" s="823"/>
      <c r="H7955" s="823"/>
      <c r="I7955" s="823"/>
      <c r="J7955" s="823"/>
      <c r="K7955" s="823"/>
      <c r="L7955" s="823"/>
    </row>
    <row r="7956" spans="2:12" s="801" customFormat="1">
      <c r="B7956" s="823"/>
      <c r="C7956" s="823"/>
      <c r="D7956" s="823"/>
      <c r="E7956" s="823"/>
      <c r="F7956" s="823"/>
      <c r="G7956" s="823"/>
      <c r="H7956" s="823"/>
      <c r="I7956" s="823"/>
      <c r="J7956" s="823"/>
      <c r="K7956" s="823"/>
      <c r="L7956" s="823"/>
    </row>
    <row r="7957" spans="2:12" s="801" customFormat="1">
      <c r="B7957" s="823"/>
      <c r="C7957" s="823"/>
      <c r="D7957" s="823"/>
      <c r="E7957" s="823"/>
      <c r="F7957" s="823"/>
      <c r="G7957" s="823"/>
      <c r="H7957" s="823"/>
      <c r="I7957" s="823"/>
      <c r="J7957" s="823"/>
      <c r="K7957" s="823"/>
      <c r="L7957" s="823"/>
    </row>
    <row r="7958" spans="2:12" s="801" customFormat="1">
      <c r="B7958" s="823"/>
      <c r="C7958" s="823"/>
      <c r="D7958" s="823"/>
      <c r="E7958" s="823"/>
      <c r="F7958" s="823"/>
      <c r="G7958" s="823"/>
      <c r="H7958" s="823"/>
      <c r="I7958" s="823"/>
      <c r="J7958" s="823"/>
      <c r="K7958" s="823"/>
      <c r="L7958" s="823"/>
    </row>
    <row r="7959" spans="2:12" s="801" customFormat="1">
      <c r="B7959" s="823"/>
      <c r="C7959" s="823"/>
      <c r="D7959" s="823"/>
      <c r="E7959" s="823"/>
      <c r="F7959" s="823"/>
      <c r="G7959" s="823"/>
      <c r="H7959" s="823"/>
      <c r="I7959" s="823"/>
      <c r="J7959" s="823"/>
      <c r="K7959" s="823"/>
      <c r="L7959" s="823"/>
    </row>
    <row r="7960" spans="2:12" s="801" customFormat="1">
      <c r="B7960" s="823"/>
      <c r="C7960" s="823"/>
      <c r="D7960" s="823"/>
      <c r="E7960" s="823"/>
      <c r="F7960" s="823"/>
      <c r="G7960" s="823"/>
      <c r="H7960" s="823"/>
      <c r="I7960" s="823"/>
      <c r="J7960" s="823"/>
      <c r="K7960" s="823"/>
      <c r="L7960" s="823"/>
    </row>
    <row r="7961" spans="2:12" s="801" customFormat="1">
      <c r="B7961" s="823"/>
      <c r="C7961" s="823"/>
      <c r="D7961" s="823"/>
      <c r="E7961" s="823"/>
      <c r="F7961" s="823"/>
      <c r="G7961" s="823"/>
      <c r="H7961" s="823"/>
      <c r="I7961" s="823"/>
      <c r="J7961" s="823"/>
      <c r="K7961" s="823"/>
      <c r="L7961" s="823"/>
    </row>
    <row r="7962" spans="2:12" s="801" customFormat="1">
      <c r="B7962" s="823"/>
      <c r="C7962" s="823"/>
      <c r="D7962" s="823"/>
      <c r="E7962" s="823"/>
      <c r="F7962" s="823"/>
      <c r="G7962" s="823"/>
      <c r="H7962" s="823"/>
      <c r="I7962" s="823"/>
      <c r="J7962" s="823"/>
      <c r="K7962" s="823"/>
      <c r="L7962" s="823"/>
    </row>
    <row r="7963" spans="2:12" s="801" customFormat="1">
      <c r="B7963" s="823"/>
      <c r="C7963" s="823"/>
      <c r="D7963" s="823"/>
      <c r="E7963" s="823"/>
      <c r="F7963" s="823"/>
      <c r="G7963" s="823"/>
      <c r="H7963" s="823"/>
      <c r="I7963" s="823"/>
      <c r="J7963" s="823"/>
      <c r="K7963" s="823"/>
      <c r="L7963" s="823"/>
    </row>
    <row r="7964" spans="2:12" s="801" customFormat="1">
      <c r="B7964" s="823"/>
      <c r="C7964" s="823"/>
      <c r="D7964" s="823"/>
      <c r="E7964" s="823"/>
      <c r="F7964" s="823"/>
      <c r="G7964" s="823"/>
      <c r="H7964" s="823"/>
      <c r="I7964" s="823"/>
      <c r="J7964" s="823"/>
      <c r="K7964" s="823"/>
      <c r="L7964" s="823"/>
    </row>
    <row r="7965" spans="2:12" s="801" customFormat="1">
      <c r="B7965" s="823"/>
      <c r="C7965" s="823"/>
      <c r="D7965" s="823"/>
      <c r="E7965" s="823"/>
      <c r="F7965" s="823"/>
      <c r="G7965" s="823"/>
      <c r="H7965" s="823"/>
      <c r="I7965" s="823"/>
      <c r="J7965" s="823"/>
      <c r="K7965" s="823"/>
      <c r="L7965" s="823"/>
    </row>
    <row r="7966" spans="2:12" s="801" customFormat="1">
      <c r="B7966" s="823"/>
      <c r="C7966" s="823"/>
      <c r="D7966" s="823"/>
      <c r="E7966" s="823"/>
      <c r="F7966" s="823"/>
      <c r="G7966" s="823"/>
      <c r="H7966" s="823"/>
      <c r="I7966" s="823"/>
      <c r="J7966" s="823"/>
      <c r="K7966" s="823"/>
      <c r="L7966" s="823"/>
    </row>
    <row r="7967" spans="2:12" s="801" customFormat="1">
      <c r="B7967" s="823"/>
      <c r="C7967" s="823"/>
      <c r="D7967" s="823"/>
      <c r="E7967" s="823"/>
      <c r="F7967" s="823"/>
      <c r="G7967" s="823"/>
      <c r="H7967" s="823"/>
      <c r="I7967" s="823"/>
      <c r="J7967" s="823"/>
      <c r="K7967" s="823"/>
      <c r="L7967" s="823"/>
    </row>
    <row r="7968" spans="2:12" s="801" customFormat="1">
      <c r="B7968" s="823"/>
      <c r="C7968" s="823"/>
      <c r="D7968" s="823"/>
      <c r="E7968" s="823"/>
      <c r="F7968" s="823"/>
      <c r="G7968" s="823"/>
      <c r="H7968" s="823"/>
      <c r="I7968" s="823"/>
      <c r="J7968" s="823"/>
      <c r="K7968" s="823"/>
      <c r="L7968" s="823"/>
    </row>
    <row r="7969" spans="2:12" s="801" customFormat="1">
      <c r="B7969" s="823"/>
      <c r="C7969" s="823"/>
      <c r="D7969" s="823"/>
      <c r="E7969" s="823"/>
      <c r="F7969" s="823"/>
      <c r="G7969" s="823"/>
      <c r="H7969" s="823"/>
      <c r="I7969" s="823"/>
      <c r="J7969" s="823"/>
      <c r="K7969" s="823"/>
      <c r="L7969" s="823"/>
    </row>
    <row r="7970" spans="2:12" s="801" customFormat="1">
      <c r="B7970" s="823"/>
      <c r="C7970" s="823"/>
      <c r="D7970" s="823"/>
      <c r="E7970" s="823"/>
      <c r="F7970" s="823"/>
      <c r="G7970" s="823"/>
      <c r="H7970" s="823"/>
      <c r="I7970" s="823"/>
      <c r="J7970" s="823"/>
      <c r="K7970" s="823"/>
      <c r="L7970" s="823"/>
    </row>
    <row r="7971" spans="2:12" s="801" customFormat="1">
      <c r="B7971" s="823"/>
      <c r="C7971" s="823"/>
      <c r="D7971" s="823"/>
      <c r="E7971" s="823"/>
      <c r="F7971" s="823"/>
      <c r="G7971" s="823"/>
      <c r="H7971" s="823"/>
      <c r="I7971" s="823"/>
      <c r="J7971" s="823"/>
      <c r="K7971" s="823"/>
      <c r="L7971" s="823"/>
    </row>
    <row r="7972" spans="2:12" s="801" customFormat="1">
      <c r="B7972" s="823"/>
      <c r="C7972" s="823"/>
      <c r="D7972" s="823"/>
      <c r="E7972" s="823"/>
      <c r="F7972" s="823"/>
      <c r="G7972" s="823"/>
      <c r="H7972" s="823"/>
      <c r="I7972" s="823"/>
      <c r="J7972" s="823"/>
      <c r="K7972" s="823"/>
      <c r="L7972" s="823"/>
    </row>
    <row r="7973" spans="2:12" s="801" customFormat="1">
      <c r="B7973" s="823"/>
      <c r="C7973" s="823"/>
      <c r="D7973" s="823"/>
      <c r="E7973" s="823"/>
      <c r="F7973" s="823"/>
      <c r="G7973" s="823"/>
      <c r="H7973" s="823"/>
      <c r="I7973" s="823"/>
      <c r="J7973" s="823"/>
      <c r="K7973" s="823"/>
      <c r="L7973" s="823"/>
    </row>
    <row r="7974" spans="2:12" s="801" customFormat="1">
      <c r="B7974" s="823"/>
      <c r="C7974" s="823"/>
      <c r="D7974" s="823"/>
      <c r="E7974" s="823"/>
      <c r="F7974" s="823"/>
      <c r="G7974" s="823"/>
      <c r="H7974" s="823"/>
      <c r="I7974" s="823"/>
      <c r="J7974" s="823"/>
      <c r="K7974" s="823"/>
      <c r="L7974" s="823"/>
    </row>
    <row r="7975" spans="2:12" s="801" customFormat="1">
      <c r="B7975" s="823"/>
      <c r="C7975" s="823"/>
      <c r="D7975" s="823"/>
      <c r="E7975" s="823"/>
      <c r="F7975" s="823"/>
      <c r="G7975" s="823"/>
      <c r="H7975" s="823"/>
      <c r="I7975" s="823"/>
      <c r="J7975" s="823"/>
      <c r="K7975" s="823"/>
      <c r="L7975" s="823"/>
    </row>
    <row r="7976" spans="2:12" s="801" customFormat="1">
      <c r="B7976" s="823"/>
      <c r="C7976" s="823"/>
      <c r="D7976" s="823"/>
      <c r="E7976" s="823"/>
      <c r="F7976" s="823"/>
      <c r="G7976" s="823"/>
      <c r="H7976" s="823"/>
      <c r="I7976" s="823"/>
      <c r="J7976" s="823"/>
      <c r="K7976" s="823"/>
      <c r="L7976" s="823"/>
    </row>
    <row r="7977" spans="2:12" s="801" customFormat="1">
      <c r="B7977" s="823"/>
      <c r="C7977" s="823"/>
      <c r="D7977" s="823"/>
      <c r="E7977" s="823"/>
      <c r="F7977" s="823"/>
      <c r="G7977" s="823"/>
      <c r="H7977" s="823"/>
      <c r="I7977" s="823"/>
      <c r="J7977" s="823"/>
      <c r="K7977" s="823"/>
      <c r="L7977" s="823"/>
    </row>
    <row r="7978" spans="2:12" s="801" customFormat="1">
      <c r="B7978" s="823"/>
      <c r="C7978" s="823"/>
      <c r="D7978" s="823"/>
      <c r="E7978" s="823"/>
      <c r="F7978" s="823"/>
      <c r="G7978" s="823"/>
      <c r="H7978" s="823"/>
      <c r="I7978" s="823"/>
      <c r="J7978" s="823"/>
      <c r="K7978" s="823"/>
      <c r="L7978" s="823"/>
    </row>
    <row r="7979" spans="2:12" s="801" customFormat="1">
      <c r="B7979" s="823"/>
      <c r="C7979" s="823"/>
      <c r="D7979" s="823"/>
      <c r="E7979" s="823"/>
      <c r="F7979" s="823"/>
      <c r="G7979" s="823"/>
      <c r="H7979" s="823"/>
      <c r="I7979" s="823"/>
      <c r="J7979" s="823"/>
      <c r="K7979" s="823"/>
      <c r="L7979" s="823"/>
    </row>
    <row r="7980" spans="2:12" s="801" customFormat="1">
      <c r="B7980" s="823"/>
      <c r="C7980" s="823"/>
      <c r="D7980" s="823"/>
      <c r="E7980" s="823"/>
      <c r="F7980" s="823"/>
      <c r="G7980" s="823"/>
      <c r="H7980" s="823"/>
      <c r="I7980" s="823"/>
      <c r="J7980" s="823"/>
      <c r="K7980" s="823"/>
      <c r="L7980" s="823"/>
    </row>
    <row r="7981" spans="2:12" s="801" customFormat="1">
      <c r="B7981" s="823"/>
      <c r="C7981" s="823"/>
      <c r="D7981" s="823"/>
      <c r="E7981" s="823"/>
      <c r="F7981" s="823"/>
      <c r="G7981" s="823"/>
      <c r="H7981" s="823"/>
      <c r="I7981" s="823"/>
      <c r="J7981" s="823"/>
      <c r="K7981" s="823"/>
      <c r="L7981" s="823"/>
    </row>
    <row r="7982" spans="2:12" s="801" customFormat="1">
      <c r="B7982" s="823"/>
      <c r="C7982" s="823"/>
      <c r="D7982" s="823"/>
      <c r="E7982" s="823"/>
      <c r="F7982" s="823"/>
      <c r="G7982" s="823"/>
      <c r="H7982" s="823"/>
      <c r="I7982" s="823"/>
      <c r="J7982" s="823"/>
      <c r="K7982" s="823"/>
      <c r="L7982" s="823"/>
    </row>
    <row r="7983" spans="2:12" s="801" customFormat="1">
      <c r="B7983" s="823"/>
      <c r="C7983" s="823"/>
      <c r="D7983" s="823"/>
      <c r="E7983" s="823"/>
      <c r="F7983" s="823"/>
      <c r="G7983" s="823"/>
      <c r="H7983" s="823"/>
      <c r="I7983" s="823"/>
      <c r="J7983" s="823"/>
      <c r="K7983" s="823"/>
      <c r="L7983" s="823"/>
    </row>
    <row r="7984" spans="2:12" s="801" customFormat="1">
      <c r="B7984" s="823"/>
      <c r="C7984" s="823"/>
      <c r="D7984" s="823"/>
      <c r="E7984" s="823"/>
      <c r="F7984" s="823"/>
      <c r="G7984" s="823"/>
      <c r="H7984" s="823"/>
      <c r="I7984" s="823"/>
      <c r="J7984" s="823"/>
      <c r="K7984" s="823"/>
      <c r="L7984" s="823"/>
    </row>
    <row r="7985" spans="2:12" s="801" customFormat="1">
      <c r="B7985" s="823"/>
      <c r="C7985" s="823"/>
      <c r="D7985" s="823"/>
      <c r="E7985" s="823"/>
      <c r="F7985" s="823"/>
      <c r="G7985" s="823"/>
      <c r="H7985" s="823"/>
      <c r="I7985" s="823"/>
      <c r="J7985" s="823"/>
      <c r="K7985" s="823"/>
      <c r="L7985" s="823"/>
    </row>
    <row r="7986" spans="2:12" s="801" customFormat="1">
      <c r="B7986" s="823"/>
      <c r="C7986" s="823"/>
      <c r="D7986" s="823"/>
      <c r="E7986" s="823"/>
      <c r="F7986" s="823"/>
      <c r="G7986" s="823"/>
      <c r="H7986" s="823"/>
      <c r="I7986" s="823"/>
      <c r="J7986" s="823"/>
      <c r="K7986" s="823"/>
      <c r="L7986" s="823"/>
    </row>
    <row r="7987" spans="2:12" s="801" customFormat="1">
      <c r="B7987" s="823"/>
      <c r="C7987" s="823"/>
      <c r="D7987" s="823"/>
      <c r="E7987" s="823"/>
      <c r="F7987" s="823"/>
      <c r="G7987" s="823"/>
      <c r="H7987" s="823"/>
      <c r="I7987" s="823"/>
      <c r="J7987" s="823"/>
      <c r="K7987" s="823"/>
      <c r="L7987" s="823"/>
    </row>
    <row r="7988" spans="2:12" s="801" customFormat="1">
      <c r="B7988" s="823"/>
      <c r="C7988" s="823"/>
      <c r="D7988" s="823"/>
      <c r="E7988" s="823"/>
      <c r="F7988" s="823"/>
      <c r="G7988" s="823"/>
      <c r="H7988" s="823"/>
      <c r="I7988" s="823"/>
      <c r="J7988" s="823"/>
      <c r="K7988" s="823"/>
      <c r="L7988" s="823"/>
    </row>
    <row r="7989" spans="2:12" s="801" customFormat="1">
      <c r="B7989" s="823"/>
      <c r="C7989" s="823"/>
      <c r="D7989" s="823"/>
      <c r="E7989" s="823"/>
      <c r="F7989" s="823"/>
      <c r="G7989" s="823"/>
      <c r="H7989" s="823"/>
      <c r="I7989" s="823"/>
      <c r="J7989" s="823"/>
      <c r="K7989" s="823"/>
      <c r="L7989" s="823"/>
    </row>
    <row r="7990" spans="2:12" s="801" customFormat="1">
      <c r="B7990" s="823"/>
      <c r="C7990" s="823"/>
      <c r="D7990" s="823"/>
      <c r="E7990" s="823"/>
      <c r="F7990" s="823"/>
      <c r="G7990" s="823"/>
      <c r="H7990" s="823"/>
      <c r="I7990" s="823"/>
      <c r="J7990" s="823"/>
      <c r="K7990" s="823"/>
      <c r="L7990" s="823"/>
    </row>
    <row r="7991" spans="2:12" s="801" customFormat="1">
      <c r="B7991" s="823"/>
      <c r="C7991" s="823"/>
      <c r="D7991" s="823"/>
      <c r="E7991" s="823"/>
      <c r="F7991" s="823"/>
      <c r="G7991" s="823"/>
      <c r="H7991" s="823"/>
      <c r="I7991" s="823"/>
      <c r="J7991" s="823"/>
      <c r="K7991" s="823"/>
      <c r="L7991" s="823"/>
    </row>
    <row r="7992" spans="2:12" s="801" customFormat="1">
      <c r="B7992" s="823"/>
      <c r="C7992" s="823"/>
      <c r="D7992" s="823"/>
      <c r="E7992" s="823"/>
      <c r="F7992" s="823"/>
      <c r="G7992" s="823"/>
      <c r="H7992" s="823"/>
      <c r="I7992" s="823"/>
      <c r="J7992" s="823"/>
      <c r="K7992" s="823"/>
      <c r="L7992" s="823"/>
    </row>
    <row r="7993" spans="2:12" s="801" customFormat="1">
      <c r="B7993" s="823"/>
      <c r="C7993" s="823"/>
      <c r="D7993" s="823"/>
      <c r="E7993" s="823"/>
      <c r="F7993" s="823"/>
      <c r="G7993" s="823"/>
      <c r="H7993" s="823"/>
      <c r="I7993" s="823"/>
      <c r="J7993" s="823"/>
      <c r="K7993" s="823"/>
      <c r="L7993" s="823"/>
    </row>
    <row r="7994" spans="2:12" s="801" customFormat="1">
      <c r="B7994" s="823"/>
      <c r="C7994" s="823"/>
      <c r="D7994" s="823"/>
      <c r="E7994" s="823"/>
      <c r="F7994" s="823"/>
      <c r="G7994" s="823"/>
      <c r="H7994" s="823"/>
      <c r="I7994" s="823"/>
      <c r="J7994" s="823"/>
      <c r="K7994" s="823"/>
      <c r="L7994" s="823"/>
    </row>
    <row r="7995" spans="2:12" s="801" customFormat="1">
      <c r="B7995" s="823"/>
      <c r="C7995" s="823"/>
      <c r="D7995" s="823"/>
      <c r="E7995" s="823"/>
      <c r="F7995" s="823"/>
      <c r="G7995" s="823"/>
      <c r="H7995" s="823"/>
      <c r="I7995" s="823"/>
      <c r="J7995" s="823"/>
      <c r="K7995" s="823"/>
      <c r="L7995" s="823"/>
    </row>
    <row r="7996" spans="2:12" s="801" customFormat="1">
      <c r="B7996" s="823"/>
      <c r="C7996" s="823"/>
      <c r="D7996" s="823"/>
      <c r="E7996" s="823"/>
      <c r="F7996" s="823"/>
      <c r="G7996" s="823"/>
      <c r="H7996" s="823"/>
      <c r="I7996" s="823"/>
      <c r="J7996" s="823"/>
      <c r="K7996" s="823"/>
      <c r="L7996" s="823"/>
    </row>
    <row r="7997" spans="2:12" s="801" customFormat="1">
      <c r="B7997" s="823"/>
      <c r="C7997" s="823"/>
      <c r="D7997" s="823"/>
      <c r="E7997" s="823"/>
      <c r="F7997" s="823"/>
      <c r="G7997" s="823"/>
      <c r="H7997" s="823"/>
      <c r="I7997" s="823"/>
      <c r="J7997" s="823"/>
      <c r="K7997" s="823"/>
      <c r="L7997" s="823"/>
    </row>
    <row r="7998" spans="2:12" s="801" customFormat="1">
      <c r="B7998" s="823"/>
      <c r="C7998" s="823"/>
      <c r="D7998" s="823"/>
      <c r="E7998" s="823"/>
      <c r="F7998" s="823"/>
      <c r="G7998" s="823"/>
      <c r="H7998" s="823"/>
      <c r="I7998" s="823"/>
      <c r="J7998" s="823"/>
      <c r="K7998" s="823"/>
      <c r="L7998" s="823"/>
    </row>
    <row r="7999" spans="2:12" s="801" customFormat="1">
      <c r="B7999" s="823"/>
      <c r="C7999" s="823"/>
      <c r="D7999" s="823"/>
      <c r="E7999" s="823"/>
      <c r="F7999" s="823"/>
      <c r="G7999" s="823"/>
      <c r="H7999" s="823"/>
      <c r="I7999" s="823"/>
      <c r="J7999" s="823"/>
      <c r="K7999" s="823"/>
      <c r="L7999" s="823"/>
    </row>
    <row r="8000" spans="2:12" s="801" customFormat="1">
      <c r="B8000" s="823"/>
      <c r="C8000" s="823"/>
      <c r="D8000" s="823"/>
      <c r="E8000" s="823"/>
      <c r="F8000" s="823"/>
      <c r="G8000" s="823"/>
      <c r="H8000" s="823"/>
      <c r="I8000" s="823"/>
      <c r="J8000" s="823"/>
      <c r="K8000" s="823"/>
      <c r="L8000" s="823"/>
    </row>
    <row r="8001" spans="2:12" s="801" customFormat="1">
      <c r="B8001" s="823"/>
      <c r="C8001" s="823"/>
      <c r="D8001" s="823"/>
      <c r="E8001" s="823"/>
      <c r="F8001" s="823"/>
      <c r="G8001" s="823"/>
      <c r="H8001" s="823"/>
      <c r="I8001" s="823"/>
      <c r="J8001" s="823"/>
      <c r="K8001" s="823"/>
      <c r="L8001" s="823"/>
    </row>
    <row r="8002" spans="2:12" s="801" customFormat="1">
      <c r="B8002" s="823"/>
      <c r="C8002" s="823"/>
      <c r="D8002" s="823"/>
      <c r="E8002" s="823"/>
      <c r="F8002" s="823"/>
      <c r="G8002" s="823"/>
      <c r="H8002" s="823"/>
      <c r="I8002" s="823"/>
      <c r="J8002" s="823"/>
      <c r="K8002" s="823"/>
      <c r="L8002" s="823"/>
    </row>
    <row r="8003" spans="2:12" s="801" customFormat="1">
      <c r="B8003" s="823"/>
      <c r="C8003" s="823"/>
      <c r="D8003" s="823"/>
      <c r="E8003" s="823"/>
      <c r="F8003" s="823"/>
      <c r="G8003" s="823"/>
      <c r="H8003" s="823"/>
      <c r="I8003" s="823"/>
      <c r="J8003" s="823"/>
      <c r="K8003" s="823"/>
      <c r="L8003" s="823"/>
    </row>
    <row r="8004" spans="2:12" s="801" customFormat="1">
      <c r="B8004" s="823"/>
      <c r="C8004" s="823"/>
      <c r="D8004" s="823"/>
      <c r="E8004" s="823"/>
      <c r="F8004" s="823"/>
      <c r="G8004" s="823"/>
      <c r="H8004" s="823"/>
      <c r="I8004" s="823"/>
      <c r="J8004" s="823"/>
      <c r="K8004" s="823"/>
      <c r="L8004" s="823"/>
    </row>
    <row r="8005" spans="2:12" s="801" customFormat="1">
      <c r="B8005" s="823"/>
      <c r="C8005" s="823"/>
      <c r="D8005" s="823"/>
      <c r="E8005" s="823"/>
      <c r="F8005" s="823"/>
      <c r="G8005" s="823"/>
      <c r="H8005" s="823"/>
      <c r="I8005" s="823"/>
      <c r="J8005" s="823"/>
      <c r="K8005" s="823"/>
      <c r="L8005" s="823"/>
    </row>
    <row r="8006" spans="2:12" s="801" customFormat="1">
      <c r="B8006" s="823"/>
      <c r="C8006" s="823"/>
      <c r="D8006" s="823"/>
      <c r="E8006" s="823"/>
      <c r="F8006" s="823"/>
      <c r="G8006" s="823"/>
      <c r="H8006" s="823"/>
      <c r="I8006" s="823"/>
      <c r="J8006" s="823"/>
      <c r="K8006" s="823"/>
      <c r="L8006" s="823"/>
    </row>
    <row r="8007" spans="2:12" s="801" customFormat="1">
      <c r="B8007" s="823"/>
      <c r="C8007" s="823"/>
      <c r="D8007" s="823"/>
      <c r="E8007" s="823"/>
      <c r="F8007" s="823"/>
      <c r="G8007" s="823"/>
      <c r="H8007" s="823"/>
      <c r="I8007" s="823"/>
      <c r="J8007" s="823"/>
      <c r="K8007" s="823"/>
      <c r="L8007" s="823"/>
    </row>
    <row r="8008" spans="2:12" s="801" customFormat="1">
      <c r="B8008" s="823"/>
      <c r="C8008" s="823"/>
      <c r="D8008" s="823"/>
      <c r="E8008" s="823"/>
      <c r="F8008" s="823"/>
      <c r="G8008" s="823"/>
      <c r="H8008" s="823"/>
      <c r="I8008" s="823"/>
      <c r="J8008" s="823"/>
      <c r="K8008" s="823"/>
      <c r="L8008" s="823"/>
    </row>
    <row r="8009" spans="2:12" s="801" customFormat="1">
      <c r="B8009" s="823"/>
      <c r="C8009" s="823"/>
      <c r="D8009" s="823"/>
      <c r="E8009" s="823"/>
      <c r="F8009" s="823"/>
      <c r="G8009" s="823"/>
      <c r="H8009" s="823"/>
      <c r="I8009" s="823"/>
      <c r="J8009" s="823"/>
      <c r="K8009" s="823"/>
      <c r="L8009" s="823"/>
    </row>
    <row r="8010" spans="2:12" s="801" customFormat="1">
      <c r="B8010" s="823"/>
      <c r="C8010" s="823"/>
      <c r="D8010" s="823"/>
      <c r="E8010" s="823"/>
      <c r="F8010" s="823"/>
      <c r="G8010" s="823"/>
      <c r="H8010" s="823"/>
      <c r="I8010" s="823"/>
      <c r="J8010" s="823"/>
      <c r="K8010" s="823"/>
      <c r="L8010" s="823"/>
    </row>
    <row r="8011" spans="2:12" s="801" customFormat="1">
      <c r="B8011" s="823"/>
      <c r="C8011" s="823"/>
      <c r="D8011" s="823"/>
      <c r="E8011" s="823"/>
      <c r="F8011" s="823"/>
      <c r="G8011" s="823"/>
      <c r="H8011" s="823"/>
      <c r="I8011" s="823"/>
      <c r="J8011" s="823"/>
      <c r="K8011" s="823"/>
      <c r="L8011" s="823"/>
    </row>
    <row r="8012" spans="2:12" s="801" customFormat="1">
      <c r="B8012" s="823"/>
      <c r="C8012" s="823"/>
      <c r="D8012" s="823"/>
      <c r="E8012" s="823"/>
      <c r="F8012" s="823"/>
      <c r="G8012" s="823"/>
      <c r="H8012" s="823"/>
      <c r="I8012" s="823"/>
      <c r="J8012" s="823"/>
      <c r="K8012" s="823"/>
      <c r="L8012" s="823"/>
    </row>
    <row r="8013" spans="2:12" s="801" customFormat="1">
      <c r="B8013" s="823"/>
      <c r="C8013" s="823"/>
      <c r="D8013" s="823"/>
      <c r="E8013" s="823"/>
      <c r="F8013" s="823"/>
      <c r="G8013" s="823"/>
      <c r="H8013" s="823"/>
      <c r="I8013" s="823"/>
      <c r="J8013" s="823"/>
      <c r="K8013" s="823"/>
      <c r="L8013" s="823"/>
    </row>
    <row r="8014" spans="2:12" s="801" customFormat="1">
      <c r="B8014" s="823"/>
      <c r="C8014" s="823"/>
      <c r="D8014" s="823"/>
      <c r="E8014" s="823"/>
      <c r="F8014" s="823"/>
      <c r="G8014" s="823"/>
      <c r="H8014" s="823"/>
      <c r="I8014" s="823"/>
      <c r="J8014" s="823"/>
      <c r="K8014" s="823"/>
      <c r="L8014" s="823"/>
    </row>
    <row r="8015" spans="2:12" s="801" customFormat="1">
      <c r="B8015" s="823"/>
      <c r="C8015" s="823"/>
      <c r="D8015" s="823"/>
      <c r="E8015" s="823"/>
      <c r="F8015" s="823"/>
      <c r="G8015" s="823"/>
      <c r="H8015" s="823"/>
      <c r="I8015" s="823"/>
      <c r="J8015" s="823"/>
      <c r="K8015" s="823"/>
      <c r="L8015" s="823"/>
    </row>
    <row r="8016" spans="2:12" s="801" customFormat="1">
      <c r="B8016" s="823"/>
      <c r="C8016" s="823"/>
      <c r="D8016" s="823"/>
      <c r="E8016" s="823"/>
      <c r="F8016" s="823"/>
      <c r="G8016" s="823"/>
      <c r="H8016" s="823"/>
      <c r="I8016" s="823"/>
      <c r="J8016" s="823"/>
      <c r="K8016" s="823"/>
      <c r="L8016" s="823"/>
    </row>
    <row r="8017" spans="2:12" s="801" customFormat="1">
      <c r="B8017" s="823"/>
      <c r="C8017" s="823"/>
      <c r="D8017" s="823"/>
      <c r="E8017" s="823"/>
      <c r="F8017" s="823"/>
      <c r="G8017" s="823"/>
      <c r="H8017" s="823"/>
      <c r="I8017" s="823"/>
      <c r="J8017" s="823"/>
      <c r="K8017" s="823"/>
      <c r="L8017" s="823"/>
    </row>
    <row r="8018" spans="2:12" s="801" customFormat="1">
      <c r="B8018" s="823"/>
      <c r="C8018" s="823"/>
      <c r="D8018" s="823"/>
      <c r="E8018" s="823"/>
      <c r="F8018" s="823"/>
      <c r="G8018" s="823"/>
      <c r="H8018" s="823"/>
      <c r="I8018" s="823"/>
      <c r="J8018" s="823"/>
      <c r="K8018" s="823"/>
      <c r="L8018" s="823"/>
    </row>
    <row r="8019" spans="2:12" s="801" customFormat="1">
      <c r="B8019" s="823"/>
      <c r="C8019" s="823"/>
      <c r="D8019" s="823"/>
      <c r="E8019" s="823"/>
      <c r="F8019" s="823"/>
      <c r="G8019" s="823"/>
      <c r="H8019" s="823"/>
      <c r="I8019" s="823"/>
      <c r="J8019" s="823"/>
      <c r="K8019" s="823"/>
      <c r="L8019" s="823"/>
    </row>
    <row r="8020" spans="2:12" s="801" customFormat="1">
      <c r="B8020" s="823"/>
      <c r="C8020" s="823"/>
      <c r="D8020" s="823"/>
      <c r="E8020" s="823"/>
      <c r="F8020" s="823"/>
      <c r="G8020" s="823"/>
      <c r="H8020" s="823"/>
      <c r="I8020" s="823"/>
      <c r="J8020" s="823"/>
      <c r="K8020" s="823"/>
      <c r="L8020" s="823"/>
    </row>
    <row r="8021" spans="2:12" s="801" customFormat="1">
      <c r="B8021" s="823"/>
      <c r="C8021" s="823"/>
      <c r="D8021" s="823"/>
      <c r="E8021" s="823"/>
      <c r="F8021" s="823"/>
      <c r="G8021" s="823"/>
      <c r="H8021" s="823"/>
      <c r="I8021" s="823"/>
      <c r="J8021" s="823"/>
      <c r="K8021" s="823"/>
      <c r="L8021" s="823"/>
    </row>
    <row r="8022" spans="2:12" s="801" customFormat="1">
      <c r="B8022" s="823"/>
      <c r="C8022" s="823"/>
      <c r="D8022" s="823"/>
      <c r="E8022" s="823"/>
      <c r="F8022" s="823"/>
      <c r="G8022" s="823"/>
      <c r="H8022" s="823"/>
      <c r="I8022" s="823"/>
      <c r="J8022" s="823"/>
      <c r="K8022" s="823"/>
      <c r="L8022" s="823"/>
    </row>
    <row r="8023" spans="2:12" s="801" customFormat="1">
      <c r="B8023" s="823"/>
      <c r="C8023" s="823"/>
      <c r="D8023" s="823"/>
      <c r="E8023" s="823"/>
      <c r="F8023" s="823"/>
      <c r="G8023" s="823"/>
      <c r="H8023" s="823"/>
      <c r="I8023" s="823"/>
      <c r="J8023" s="823"/>
      <c r="K8023" s="823"/>
      <c r="L8023" s="823"/>
    </row>
    <row r="8024" spans="2:12" s="801" customFormat="1">
      <c r="B8024" s="823"/>
      <c r="C8024" s="823"/>
      <c r="D8024" s="823"/>
      <c r="E8024" s="823"/>
      <c r="F8024" s="823"/>
      <c r="G8024" s="823"/>
      <c r="H8024" s="823"/>
      <c r="I8024" s="823"/>
      <c r="J8024" s="823"/>
      <c r="K8024" s="823"/>
      <c r="L8024" s="823"/>
    </row>
    <row r="8025" spans="2:12" s="801" customFormat="1">
      <c r="B8025" s="823"/>
      <c r="C8025" s="823"/>
      <c r="D8025" s="823"/>
      <c r="E8025" s="823"/>
      <c r="F8025" s="823"/>
      <c r="G8025" s="823"/>
      <c r="H8025" s="823"/>
      <c r="I8025" s="823"/>
      <c r="J8025" s="823"/>
      <c r="K8025" s="823"/>
      <c r="L8025" s="823"/>
    </row>
    <row r="8026" spans="2:12" s="801" customFormat="1">
      <c r="B8026" s="823"/>
      <c r="C8026" s="823"/>
      <c r="D8026" s="823"/>
      <c r="E8026" s="823"/>
      <c r="F8026" s="823"/>
      <c r="G8026" s="823"/>
      <c r="H8026" s="823"/>
      <c r="I8026" s="823"/>
      <c r="J8026" s="823"/>
      <c r="K8026" s="823"/>
      <c r="L8026" s="823"/>
    </row>
    <row r="8027" spans="2:12" s="801" customFormat="1">
      <c r="B8027" s="823"/>
      <c r="C8027" s="823"/>
      <c r="D8027" s="823"/>
      <c r="E8027" s="823"/>
      <c r="F8027" s="823"/>
      <c r="G8027" s="823"/>
      <c r="H8027" s="823"/>
      <c r="I8027" s="823"/>
      <c r="J8027" s="823"/>
      <c r="K8027" s="823"/>
      <c r="L8027" s="823"/>
    </row>
    <row r="8028" spans="2:12" s="801" customFormat="1">
      <c r="B8028" s="823"/>
      <c r="C8028" s="823"/>
      <c r="D8028" s="823"/>
      <c r="E8028" s="823"/>
      <c r="F8028" s="823"/>
      <c r="G8028" s="823"/>
      <c r="H8028" s="823"/>
      <c r="I8028" s="823"/>
      <c r="J8028" s="823"/>
      <c r="K8028" s="823"/>
      <c r="L8028" s="823"/>
    </row>
    <row r="8029" spans="2:12" s="801" customFormat="1">
      <c r="B8029" s="823"/>
      <c r="C8029" s="823"/>
      <c r="D8029" s="823"/>
      <c r="E8029" s="823"/>
      <c r="F8029" s="823"/>
      <c r="G8029" s="823"/>
      <c r="H8029" s="823"/>
      <c r="I8029" s="823"/>
      <c r="J8029" s="823"/>
      <c r="K8029" s="823"/>
      <c r="L8029" s="823"/>
    </row>
    <row r="8030" spans="2:12" s="801" customFormat="1">
      <c r="B8030" s="823"/>
      <c r="C8030" s="823"/>
      <c r="D8030" s="823"/>
      <c r="E8030" s="823"/>
      <c r="F8030" s="823"/>
      <c r="G8030" s="823"/>
      <c r="H8030" s="823"/>
      <c r="I8030" s="823"/>
      <c r="J8030" s="823"/>
      <c r="K8030" s="823"/>
      <c r="L8030" s="823"/>
    </row>
    <row r="8031" spans="2:12" s="801" customFormat="1">
      <c r="B8031" s="823"/>
      <c r="C8031" s="823"/>
      <c r="D8031" s="823"/>
      <c r="E8031" s="823"/>
      <c r="F8031" s="823"/>
      <c r="G8031" s="823"/>
      <c r="H8031" s="823"/>
      <c r="I8031" s="823"/>
      <c r="J8031" s="823"/>
      <c r="K8031" s="823"/>
      <c r="L8031" s="823"/>
    </row>
    <row r="8032" spans="2:12" s="801" customFormat="1">
      <c r="B8032" s="823"/>
      <c r="C8032" s="823"/>
      <c r="D8032" s="823"/>
      <c r="E8032" s="823"/>
      <c r="F8032" s="823"/>
      <c r="G8032" s="823"/>
      <c r="H8032" s="823"/>
      <c r="I8032" s="823"/>
      <c r="J8032" s="823"/>
      <c r="K8032" s="823"/>
      <c r="L8032" s="823"/>
    </row>
    <row r="8033" spans="2:12" s="801" customFormat="1">
      <c r="B8033" s="823"/>
      <c r="C8033" s="823"/>
      <c r="D8033" s="823"/>
      <c r="E8033" s="823"/>
      <c r="F8033" s="823"/>
      <c r="G8033" s="823"/>
      <c r="H8033" s="823"/>
      <c r="I8033" s="823"/>
      <c r="J8033" s="823"/>
      <c r="K8033" s="823"/>
      <c r="L8033" s="823"/>
    </row>
    <row r="8034" spans="2:12" s="801" customFormat="1">
      <c r="B8034" s="823"/>
      <c r="C8034" s="823"/>
      <c r="D8034" s="823"/>
      <c r="E8034" s="823"/>
      <c r="F8034" s="823"/>
      <c r="G8034" s="823"/>
      <c r="H8034" s="823"/>
      <c r="I8034" s="823"/>
      <c r="J8034" s="823"/>
      <c r="K8034" s="823"/>
      <c r="L8034" s="823"/>
    </row>
    <row r="8035" spans="2:12" s="801" customFormat="1">
      <c r="B8035" s="823"/>
      <c r="C8035" s="823"/>
      <c r="D8035" s="823"/>
      <c r="E8035" s="823"/>
      <c r="F8035" s="823"/>
      <c r="G8035" s="823"/>
      <c r="H8035" s="823"/>
      <c r="I8035" s="823"/>
      <c r="J8035" s="823"/>
      <c r="K8035" s="823"/>
      <c r="L8035" s="823"/>
    </row>
    <row r="8036" spans="2:12" s="801" customFormat="1">
      <c r="B8036" s="823"/>
      <c r="C8036" s="823"/>
      <c r="D8036" s="823"/>
      <c r="E8036" s="823"/>
      <c r="F8036" s="823"/>
      <c r="G8036" s="823"/>
      <c r="H8036" s="823"/>
      <c r="I8036" s="823"/>
      <c r="J8036" s="823"/>
      <c r="K8036" s="823"/>
      <c r="L8036" s="823"/>
    </row>
    <row r="8037" spans="2:12" s="801" customFormat="1">
      <c r="B8037" s="823"/>
      <c r="C8037" s="823"/>
      <c r="D8037" s="823"/>
      <c r="E8037" s="823"/>
      <c r="F8037" s="823"/>
      <c r="G8037" s="823"/>
      <c r="H8037" s="823"/>
      <c r="I8037" s="823"/>
      <c r="J8037" s="823"/>
      <c r="K8037" s="823"/>
      <c r="L8037" s="823"/>
    </row>
    <row r="8038" spans="2:12" s="801" customFormat="1">
      <c r="B8038" s="823"/>
      <c r="C8038" s="823"/>
      <c r="D8038" s="823"/>
      <c r="E8038" s="823"/>
      <c r="F8038" s="823"/>
      <c r="G8038" s="823"/>
      <c r="H8038" s="823"/>
      <c r="I8038" s="823"/>
      <c r="J8038" s="823"/>
      <c r="K8038" s="823"/>
      <c r="L8038" s="823"/>
    </row>
    <row r="8039" spans="2:12" s="801" customFormat="1">
      <c r="B8039" s="823"/>
      <c r="C8039" s="823"/>
      <c r="D8039" s="823"/>
      <c r="E8039" s="823"/>
      <c r="F8039" s="823"/>
      <c r="G8039" s="823"/>
      <c r="H8039" s="823"/>
      <c r="I8039" s="823"/>
      <c r="J8039" s="823"/>
      <c r="K8039" s="823"/>
      <c r="L8039" s="823"/>
    </row>
    <row r="8040" spans="2:12" s="801" customFormat="1">
      <c r="B8040" s="823"/>
      <c r="C8040" s="823"/>
      <c r="D8040" s="823"/>
      <c r="E8040" s="823"/>
      <c r="F8040" s="823"/>
      <c r="G8040" s="823"/>
      <c r="H8040" s="823"/>
      <c r="I8040" s="823"/>
      <c r="J8040" s="823"/>
      <c r="K8040" s="823"/>
      <c r="L8040" s="823"/>
    </row>
    <row r="8041" spans="2:12" s="801" customFormat="1">
      <c r="B8041" s="823"/>
      <c r="C8041" s="823"/>
      <c r="D8041" s="823"/>
      <c r="E8041" s="823"/>
      <c r="F8041" s="823"/>
      <c r="G8041" s="823"/>
      <c r="H8041" s="823"/>
      <c r="I8041" s="823"/>
      <c r="J8041" s="823"/>
      <c r="K8041" s="823"/>
      <c r="L8041" s="823"/>
    </row>
    <row r="8042" spans="2:12" s="801" customFormat="1">
      <c r="B8042" s="823"/>
      <c r="C8042" s="823"/>
      <c r="D8042" s="823"/>
      <c r="E8042" s="823"/>
      <c r="F8042" s="823"/>
      <c r="G8042" s="823"/>
      <c r="H8042" s="823"/>
      <c r="I8042" s="823"/>
      <c r="J8042" s="823"/>
      <c r="K8042" s="823"/>
      <c r="L8042" s="823"/>
    </row>
    <row r="8043" spans="2:12" s="801" customFormat="1">
      <c r="B8043" s="823"/>
      <c r="C8043" s="823"/>
      <c r="D8043" s="823"/>
      <c r="E8043" s="823"/>
      <c r="F8043" s="823"/>
      <c r="G8043" s="823"/>
      <c r="H8043" s="823"/>
      <c r="I8043" s="823"/>
      <c r="J8043" s="823"/>
      <c r="K8043" s="823"/>
      <c r="L8043" s="823"/>
    </row>
    <row r="8044" spans="2:12" s="801" customFormat="1">
      <c r="B8044" s="823"/>
      <c r="C8044" s="823"/>
      <c r="D8044" s="823"/>
      <c r="E8044" s="823"/>
      <c r="F8044" s="823"/>
      <c r="G8044" s="823"/>
      <c r="H8044" s="823"/>
      <c r="I8044" s="823"/>
      <c r="J8044" s="823"/>
      <c r="K8044" s="823"/>
      <c r="L8044" s="823"/>
    </row>
    <row r="8045" spans="2:12" s="801" customFormat="1">
      <c r="B8045" s="823"/>
      <c r="C8045" s="823"/>
      <c r="D8045" s="823"/>
      <c r="E8045" s="823"/>
      <c r="F8045" s="823"/>
      <c r="G8045" s="823"/>
      <c r="H8045" s="823"/>
      <c r="I8045" s="823"/>
      <c r="J8045" s="823"/>
      <c r="K8045" s="823"/>
      <c r="L8045" s="823"/>
    </row>
    <row r="8046" spans="2:12" s="801" customFormat="1">
      <c r="B8046" s="823"/>
      <c r="C8046" s="823"/>
      <c r="D8046" s="823"/>
      <c r="E8046" s="823"/>
      <c r="F8046" s="823"/>
      <c r="G8046" s="823"/>
      <c r="H8046" s="823"/>
      <c r="I8046" s="823"/>
      <c r="J8046" s="823"/>
      <c r="K8046" s="823"/>
      <c r="L8046" s="823"/>
    </row>
    <row r="8047" spans="2:12" s="801" customFormat="1">
      <c r="B8047" s="823"/>
      <c r="C8047" s="823"/>
      <c r="D8047" s="823"/>
      <c r="E8047" s="823"/>
      <c r="F8047" s="823"/>
      <c r="G8047" s="823"/>
      <c r="H8047" s="823"/>
      <c r="I8047" s="823"/>
      <c r="J8047" s="823"/>
      <c r="K8047" s="823"/>
      <c r="L8047" s="823"/>
    </row>
    <row r="8048" spans="2:12" s="801" customFormat="1">
      <c r="B8048" s="823"/>
      <c r="C8048" s="823"/>
      <c r="D8048" s="823"/>
      <c r="E8048" s="823"/>
      <c r="F8048" s="823"/>
      <c r="G8048" s="823"/>
      <c r="H8048" s="823"/>
      <c r="I8048" s="823"/>
      <c r="J8048" s="823"/>
      <c r="K8048" s="823"/>
      <c r="L8048" s="823"/>
    </row>
    <row r="8049" spans="2:12" s="801" customFormat="1">
      <c r="B8049" s="823"/>
      <c r="C8049" s="823"/>
      <c r="D8049" s="823"/>
      <c r="E8049" s="823"/>
      <c r="F8049" s="823"/>
      <c r="G8049" s="823"/>
      <c r="H8049" s="823"/>
      <c r="I8049" s="823"/>
      <c r="J8049" s="823"/>
      <c r="K8049" s="823"/>
      <c r="L8049" s="823"/>
    </row>
    <row r="8050" spans="2:12" s="801" customFormat="1">
      <c r="B8050" s="823"/>
      <c r="C8050" s="823"/>
      <c r="D8050" s="823"/>
      <c r="E8050" s="823"/>
      <c r="F8050" s="823"/>
      <c r="G8050" s="823"/>
      <c r="H8050" s="823"/>
      <c r="I8050" s="823"/>
      <c r="J8050" s="823"/>
      <c r="K8050" s="823"/>
      <c r="L8050" s="823"/>
    </row>
    <row r="8051" spans="2:12" s="801" customFormat="1">
      <c r="B8051" s="823"/>
      <c r="C8051" s="823"/>
      <c r="D8051" s="823"/>
      <c r="E8051" s="823"/>
      <c r="F8051" s="823"/>
      <c r="G8051" s="823"/>
      <c r="H8051" s="823"/>
      <c r="I8051" s="823"/>
      <c r="J8051" s="823"/>
      <c r="K8051" s="823"/>
      <c r="L8051" s="823"/>
    </row>
    <row r="8052" spans="2:12" s="801" customFormat="1">
      <c r="B8052" s="823"/>
      <c r="C8052" s="823"/>
      <c r="D8052" s="823"/>
      <c r="E8052" s="823"/>
      <c r="F8052" s="823"/>
      <c r="G8052" s="823"/>
      <c r="H8052" s="823"/>
      <c r="I8052" s="823"/>
      <c r="J8052" s="823"/>
      <c r="K8052" s="823"/>
      <c r="L8052" s="823"/>
    </row>
    <row r="8053" spans="2:12" s="801" customFormat="1">
      <c r="B8053" s="823"/>
      <c r="C8053" s="823"/>
      <c r="D8053" s="823"/>
      <c r="E8053" s="823"/>
      <c r="F8053" s="823"/>
      <c r="G8053" s="823"/>
      <c r="H8053" s="823"/>
      <c r="I8053" s="823"/>
      <c r="J8053" s="823"/>
      <c r="K8053" s="823"/>
      <c r="L8053" s="823"/>
    </row>
    <row r="8054" spans="2:12" s="801" customFormat="1">
      <c r="B8054" s="823"/>
      <c r="C8054" s="823"/>
      <c r="D8054" s="823"/>
      <c r="E8054" s="823"/>
      <c r="F8054" s="823"/>
      <c r="G8054" s="823"/>
      <c r="H8054" s="823"/>
      <c r="I8054" s="823"/>
      <c r="J8054" s="823"/>
      <c r="K8054" s="823"/>
      <c r="L8054" s="823"/>
    </row>
    <row r="8055" spans="2:12" s="801" customFormat="1">
      <c r="B8055" s="823"/>
      <c r="C8055" s="823"/>
      <c r="D8055" s="823"/>
      <c r="E8055" s="823"/>
      <c r="F8055" s="823"/>
      <c r="G8055" s="823"/>
      <c r="H8055" s="823"/>
      <c r="I8055" s="823"/>
      <c r="J8055" s="823"/>
      <c r="K8055" s="823"/>
      <c r="L8055" s="823"/>
    </row>
    <row r="8056" spans="2:12" s="801" customFormat="1">
      <c r="B8056" s="823"/>
      <c r="C8056" s="823"/>
      <c r="D8056" s="823"/>
      <c r="E8056" s="823"/>
      <c r="F8056" s="823"/>
      <c r="G8056" s="823"/>
      <c r="H8056" s="823"/>
      <c r="I8056" s="823"/>
      <c r="J8056" s="823"/>
      <c r="K8056" s="823"/>
      <c r="L8056" s="823"/>
    </row>
    <row r="8057" spans="2:12" s="801" customFormat="1">
      <c r="B8057" s="823"/>
      <c r="C8057" s="823"/>
      <c r="D8057" s="823"/>
      <c r="E8057" s="823"/>
      <c r="F8057" s="823"/>
      <c r="G8057" s="823"/>
      <c r="H8057" s="823"/>
      <c r="I8057" s="823"/>
      <c r="J8057" s="823"/>
      <c r="K8057" s="823"/>
      <c r="L8057" s="823"/>
    </row>
    <row r="8058" spans="2:12" s="801" customFormat="1">
      <c r="B8058" s="823"/>
      <c r="C8058" s="823"/>
      <c r="D8058" s="823"/>
      <c r="E8058" s="823"/>
      <c r="F8058" s="823"/>
      <c r="G8058" s="823"/>
      <c r="H8058" s="823"/>
      <c r="I8058" s="823"/>
      <c r="J8058" s="823"/>
      <c r="K8058" s="823"/>
      <c r="L8058" s="823"/>
    </row>
    <row r="8059" spans="2:12" s="801" customFormat="1">
      <c r="B8059" s="823"/>
      <c r="C8059" s="823"/>
      <c r="D8059" s="823"/>
      <c r="E8059" s="823"/>
      <c r="F8059" s="823"/>
      <c r="G8059" s="823"/>
      <c r="H8059" s="823"/>
      <c r="I8059" s="823"/>
      <c r="J8059" s="823"/>
      <c r="K8059" s="823"/>
      <c r="L8059" s="823"/>
    </row>
    <row r="8060" spans="2:12" s="801" customFormat="1">
      <c r="B8060" s="823"/>
      <c r="C8060" s="823"/>
      <c r="D8060" s="823"/>
      <c r="E8060" s="823"/>
      <c r="F8060" s="823"/>
      <c r="G8060" s="823"/>
      <c r="H8060" s="823"/>
      <c r="I8060" s="823"/>
      <c r="J8060" s="823"/>
      <c r="K8060" s="823"/>
      <c r="L8060" s="823"/>
    </row>
    <row r="8061" spans="2:12" s="801" customFormat="1">
      <c r="B8061" s="823"/>
      <c r="C8061" s="823"/>
      <c r="D8061" s="823"/>
      <c r="E8061" s="823"/>
      <c r="F8061" s="823"/>
      <c r="G8061" s="823"/>
      <c r="H8061" s="823"/>
      <c r="I8061" s="823"/>
      <c r="J8061" s="823"/>
      <c r="K8061" s="823"/>
      <c r="L8061" s="823"/>
    </row>
    <row r="8062" spans="2:12" s="801" customFormat="1">
      <c r="B8062" s="823"/>
      <c r="C8062" s="823"/>
      <c r="D8062" s="823"/>
      <c r="E8062" s="823"/>
      <c r="F8062" s="823"/>
      <c r="G8062" s="823"/>
      <c r="H8062" s="823"/>
      <c r="I8062" s="823"/>
      <c r="J8062" s="823"/>
      <c r="K8062" s="823"/>
      <c r="L8062" s="823"/>
    </row>
    <row r="8063" spans="2:12" s="801" customFormat="1">
      <c r="B8063" s="823"/>
      <c r="C8063" s="823"/>
      <c r="D8063" s="823"/>
      <c r="E8063" s="823"/>
      <c r="F8063" s="823"/>
      <c r="G8063" s="823"/>
      <c r="H8063" s="823"/>
      <c r="I8063" s="823"/>
      <c r="J8063" s="823"/>
      <c r="K8063" s="823"/>
      <c r="L8063" s="823"/>
    </row>
    <row r="8064" spans="2:12" s="801" customFormat="1">
      <c r="B8064" s="823"/>
      <c r="C8064" s="823"/>
      <c r="D8064" s="823"/>
      <c r="E8064" s="823"/>
      <c r="F8064" s="823"/>
      <c r="G8064" s="823"/>
      <c r="H8064" s="823"/>
      <c r="I8064" s="823"/>
      <c r="J8064" s="823"/>
      <c r="K8064" s="823"/>
      <c r="L8064" s="823"/>
    </row>
    <row r="8065" spans="2:12" s="801" customFormat="1">
      <c r="B8065" s="823"/>
      <c r="C8065" s="823"/>
      <c r="D8065" s="823"/>
      <c r="E8065" s="823"/>
      <c r="F8065" s="823"/>
      <c r="G8065" s="823"/>
      <c r="H8065" s="823"/>
      <c r="I8065" s="823"/>
      <c r="J8065" s="823"/>
      <c r="K8065" s="823"/>
      <c r="L8065" s="823"/>
    </row>
    <row r="8066" spans="2:12" s="801" customFormat="1">
      <c r="B8066" s="823"/>
      <c r="C8066" s="823"/>
      <c r="D8066" s="823"/>
      <c r="E8066" s="823"/>
      <c r="F8066" s="823"/>
      <c r="G8066" s="823"/>
      <c r="H8066" s="823"/>
      <c r="I8066" s="823"/>
      <c r="J8066" s="823"/>
      <c r="K8066" s="823"/>
      <c r="L8066" s="823"/>
    </row>
    <row r="8067" spans="2:12" s="801" customFormat="1">
      <c r="B8067" s="823"/>
      <c r="C8067" s="823"/>
      <c r="D8067" s="823"/>
      <c r="E8067" s="823"/>
      <c r="F8067" s="823"/>
      <c r="G8067" s="823"/>
      <c r="H8067" s="823"/>
      <c r="I8067" s="823"/>
      <c r="J8067" s="823"/>
      <c r="K8067" s="823"/>
      <c r="L8067" s="823"/>
    </row>
    <row r="8068" spans="2:12" s="801" customFormat="1">
      <c r="B8068" s="823"/>
      <c r="C8068" s="823"/>
      <c r="D8068" s="823"/>
      <c r="E8068" s="823"/>
      <c r="F8068" s="823"/>
      <c r="G8068" s="823"/>
      <c r="H8068" s="823"/>
      <c r="I8068" s="823"/>
      <c r="J8068" s="823"/>
      <c r="K8068" s="823"/>
      <c r="L8068" s="823"/>
    </row>
    <row r="8069" spans="2:12" s="801" customFormat="1">
      <c r="B8069" s="823"/>
      <c r="C8069" s="823"/>
      <c r="D8069" s="823"/>
      <c r="E8069" s="823"/>
      <c r="F8069" s="823"/>
      <c r="G8069" s="823"/>
      <c r="H8069" s="823"/>
      <c r="I8069" s="823"/>
      <c r="J8069" s="823"/>
      <c r="K8069" s="823"/>
      <c r="L8069" s="823"/>
    </row>
    <row r="8070" spans="2:12" s="801" customFormat="1">
      <c r="B8070" s="823"/>
      <c r="C8070" s="823"/>
      <c r="D8070" s="823"/>
      <c r="E8070" s="823"/>
      <c r="F8070" s="823"/>
      <c r="G8070" s="823"/>
      <c r="H8070" s="823"/>
      <c r="I8070" s="823"/>
      <c r="J8070" s="823"/>
      <c r="K8070" s="823"/>
      <c r="L8070" s="823"/>
    </row>
    <row r="8071" spans="2:12" s="801" customFormat="1">
      <c r="B8071" s="823"/>
      <c r="C8071" s="823"/>
      <c r="D8071" s="823"/>
      <c r="E8071" s="823"/>
      <c r="F8071" s="823"/>
      <c r="G8071" s="823"/>
      <c r="H8071" s="823"/>
      <c r="I8071" s="823"/>
      <c r="J8071" s="823"/>
      <c r="K8071" s="823"/>
      <c r="L8071" s="823"/>
    </row>
    <row r="8072" spans="2:12" s="801" customFormat="1">
      <c r="B8072" s="823"/>
      <c r="C8072" s="823"/>
      <c r="D8072" s="823"/>
      <c r="E8072" s="823"/>
      <c r="F8072" s="823"/>
      <c r="G8072" s="823"/>
      <c r="H8072" s="823"/>
      <c r="I8072" s="823"/>
      <c r="J8072" s="823"/>
      <c r="K8072" s="823"/>
      <c r="L8072" s="823"/>
    </row>
    <row r="8073" spans="2:12" s="801" customFormat="1">
      <c r="B8073" s="823"/>
      <c r="C8073" s="823"/>
      <c r="D8073" s="823"/>
      <c r="E8073" s="823"/>
      <c r="F8073" s="823"/>
      <c r="G8073" s="823"/>
      <c r="H8073" s="823"/>
      <c r="I8073" s="823"/>
      <c r="J8073" s="823"/>
      <c r="K8073" s="823"/>
      <c r="L8073" s="823"/>
    </row>
    <row r="8074" spans="2:12" s="801" customFormat="1">
      <c r="B8074" s="823"/>
      <c r="C8074" s="823"/>
      <c r="D8074" s="823"/>
      <c r="E8074" s="823"/>
      <c r="F8074" s="823"/>
      <c r="G8074" s="823"/>
      <c r="H8074" s="823"/>
      <c r="I8074" s="823"/>
      <c r="J8074" s="823"/>
      <c r="K8074" s="823"/>
      <c r="L8074" s="823"/>
    </row>
    <row r="8075" spans="2:12" s="801" customFormat="1">
      <c r="B8075" s="823"/>
      <c r="C8075" s="823"/>
      <c r="D8075" s="823"/>
      <c r="E8075" s="823"/>
      <c r="F8075" s="823"/>
      <c r="G8075" s="823"/>
      <c r="H8075" s="823"/>
      <c r="I8075" s="823"/>
      <c r="J8075" s="823"/>
      <c r="K8075" s="823"/>
      <c r="L8075" s="823"/>
    </row>
    <row r="8076" spans="2:12" s="801" customFormat="1">
      <c r="B8076" s="823"/>
      <c r="C8076" s="823"/>
      <c r="D8076" s="823"/>
      <c r="E8076" s="823"/>
      <c r="F8076" s="823"/>
      <c r="G8076" s="823"/>
      <c r="H8076" s="823"/>
      <c r="I8076" s="823"/>
      <c r="J8076" s="823"/>
      <c r="K8076" s="823"/>
      <c r="L8076" s="823"/>
    </row>
    <row r="8077" spans="2:12" s="801" customFormat="1">
      <c r="B8077" s="823"/>
      <c r="C8077" s="823"/>
      <c r="D8077" s="823"/>
      <c r="E8077" s="823"/>
      <c r="F8077" s="823"/>
      <c r="G8077" s="823"/>
      <c r="H8077" s="823"/>
      <c r="I8077" s="823"/>
      <c r="J8077" s="823"/>
      <c r="K8077" s="823"/>
      <c r="L8077" s="823"/>
    </row>
    <row r="8078" spans="2:12" s="801" customFormat="1">
      <c r="B8078" s="823"/>
      <c r="C8078" s="823"/>
      <c r="D8078" s="823"/>
      <c r="E8078" s="823"/>
      <c r="F8078" s="823"/>
      <c r="G8078" s="823"/>
      <c r="H8078" s="823"/>
      <c r="I8078" s="823"/>
      <c r="J8078" s="823"/>
      <c r="K8078" s="823"/>
      <c r="L8078" s="823"/>
    </row>
    <row r="8079" spans="2:12" s="801" customFormat="1">
      <c r="B8079" s="823"/>
      <c r="C8079" s="823"/>
      <c r="D8079" s="823"/>
      <c r="E8079" s="823"/>
      <c r="F8079" s="823"/>
      <c r="G8079" s="823"/>
      <c r="H8079" s="823"/>
      <c r="I8079" s="823"/>
      <c r="J8079" s="823"/>
      <c r="K8079" s="823"/>
      <c r="L8079" s="823"/>
    </row>
    <row r="8080" spans="2:12" s="801" customFormat="1">
      <c r="B8080" s="823"/>
      <c r="C8080" s="823"/>
      <c r="D8080" s="823"/>
      <c r="E8080" s="823"/>
      <c r="F8080" s="823"/>
      <c r="G8080" s="823"/>
      <c r="H8080" s="823"/>
      <c r="I8080" s="823"/>
      <c r="J8080" s="823"/>
      <c r="K8080" s="823"/>
      <c r="L8080" s="823"/>
    </row>
    <row r="8081" spans="2:12" s="801" customFormat="1">
      <c r="B8081" s="823"/>
      <c r="C8081" s="823"/>
      <c r="D8081" s="823"/>
      <c r="E8081" s="823"/>
      <c r="F8081" s="823"/>
      <c r="G8081" s="823"/>
      <c r="H8081" s="823"/>
      <c r="I8081" s="823"/>
      <c r="J8081" s="823"/>
      <c r="K8081" s="823"/>
      <c r="L8081" s="823"/>
    </row>
    <row r="8082" spans="2:12" s="801" customFormat="1">
      <c r="B8082" s="823"/>
      <c r="C8082" s="823"/>
      <c r="D8082" s="823"/>
      <c r="E8082" s="823"/>
      <c r="F8082" s="823"/>
      <c r="G8082" s="823"/>
      <c r="H8082" s="823"/>
      <c r="I8082" s="823"/>
      <c r="J8082" s="823"/>
      <c r="K8082" s="823"/>
      <c r="L8082" s="823"/>
    </row>
    <row r="8083" spans="2:12" s="801" customFormat="1">
      <c r="B8083" s="823"/>
      <c r="C8083" s="823"/>
      <c r="D8083" s="823"/>
      <c r="E8083" s="823"/>
      <c r="F8083" s="823"/>
      <c r="G8083" s="823"/>
      <c r="H8083" s="823"/>
      <c r="I8083" s="823"/>
      <c r="J8083" s="823"/>
      <c r="K8083" s="823"/>
      <c r="L8083" s="823"/>
    </row>
    <row r="8084" spans="2:12" s="801" customFormat="1">
      <c r="B8084" s="823"/>
      <c r="C8084" s="823"/>
      <c r="D8084" s="823"/>
      <c r="E8084" s="823"/>
      <c r="F8084" s="823"/>
      <c r="G8084" s="823"/>
      <c r="H8084" s="823"/>
      <c r="I8084" s="823"/>
      <c r="J8084" s="823"/>
      <c r="K8084" s="823"/>
      <c r="L8084" s="823"/>
    </row>
    <row r="8085" spans="2:12" s="801" customFormat="1">
      <c r="B8085" s="823"/>
      <c r="C8085" s="823"/>
      <c r="D8085" s="823"/>
      <c r="E8085" s="823"/>
      <c r="F8085" s="823"/>
      <c r="G8085" s="823"/>
      <c r="H8085" s="823"/>
      <c r="I8085" s="823"/>
      <c r="J8085" s="823"/>
      <c r="K8085" s="823"/>
      <c r="L8085" s="823"/>
    </row>
    <row r="8086" spans="2:12" s="801" customFormat="1">
      <c r="B8086" s="823"/>
      <c r="C8086" s="823"/>
      <c r="D8086" s="823"/>
      <c r="E8086" s="823"/>
      <c r="F8086" s="823"/>
      <c r="G8086" s="823"/>
      <c r="H8086" s="823"/>
      <c r="I8086" s="823"/>
      <c r="J8086" s="823"/>
      <c r="K8086" s="823"/>
      <c r="L8086" s="823"/>
    </row>
    <row r="8087" spans="2:12" s="801" customFormat="1">
      <c r="B8087" s="823"/>
      <c r="C8087" s="823"/>
      <c r="D8087" s="823"/>
      <c r="E8087" s="823"/>
      <c r="F8087" s="823"/>
      <c r="G8087" s="823"/>
      <c r="H8087" s="823"/>
      <c r="I8087" s="823"/>
      <c r="J8087" s="823"/>
      <c r="K8087" s="823"/>
      <c r="L8087" s="823"/>
    </row>
    <row r="8088" spans="2:12" s="801" customFormat="1">
      <c r="B8088" s="823"/>
      <c r="C8088" s="823"/>
      <c r="D8088" s="823"/>
      <c r="E8088" s="823"/>
      <c r="F8088" s="823"/>
      <c r="G8088" s="823"/>
      <c r="H8088" s="823"/>
      <c r="I8088" s="823"/>
      <c r="J8088" s="823"/>
      <c r="K8088" s="823"/>
      <c r="L8088" s="823"/>
    </row>
    <row r="8089" spans="2:12" s="801" customFormat="1">
      <c r="B8089" s="823"/>
      <c r="C8089" s="823"/>
      <c r="D8089" s="823"/>
      <c r="E8089" s="823"/>
      <c r="F8089" s="823"/>
      <c r="G8089" s="823"/>
      <c r="H8089" s="823"/>
      <c r="I8089" s="823"/>
      <c r="J8089" s="823"/>
      <c r="K8089" s="823"/>
      <c r="L8089" s="823"/>
    </row>
    <row r="8090" spans="2:12" s="801" customFormat="1">
      <c r="B8090" s="823"/>
      <c r="C8090" s="823"/>
      <c r="D8090" s="823"/>
      <c r="E8090" s="823"/>
      <c r="F8090" s="823"/>
      <c r="G8090" s="823"/>
      <c r="H8090" s="823"/>
      <c r="I8090" s="823"/>
      <c r="J8090" s="823"/>
      <c r="K8090" s="823"/>
      <c r="L8090" s="823"/>
    </row>
    <row r="8091" spans="2:12" s="801" customFormat="1">
      <c r="B8091" s="823"/>
      <c r="C8091" s="823"/>
      <c r="D8091" s="823"/>
      <c r="E8091" s="823"/>
      <c r="F8091" s="823"/>
      <c r="G8091" s="823"/>
      <c r="H8091" s="823"/>
      <c r="I8091" s="823"/>
      <c r="J8091" s="823"/>
      <c r="K8091" s="823"/>
      <c r="L8091" s="823"/>
    </row>
    <row r="8092" spans="2:12" s="801" customFormat="1">
      <c r="B8092" s="823"/>
      <c r="C8092" s="823"/>
      <c r="D8092" s="823"/>
      <c r="E8092" s="823"/>
      <c r="F8092" s="823"/>
      <c r="G8092" s="823"/>
      <c r="H8092" s="823"/>
      <c r="I8092" s="823"/>
      <c r="J8092" s="823"/>
      <c r="K8092" s="823"/>
      <c r="L8092" s="823"/>
    </row>
    <row r="8093" spans="2:12" s="801" customFormat="1">
      <c r="B8093" s="823"/>
      <c r="C8093" s="823"/>
      <c r="D8093" s="823"/>
      <c r="E8093" s="823"/>
      <c r="F8093" s="823"/>
      <c r="G8093" s="823"/>
      <c r="H8093" s="823"/>
      <c r="I8093" s="823"/>
      <c r="J8093" s="823"/>
      <c r="K8093" s="823"/>
      <c r="L8093" s="823"/>
    </row>
    <row r="8094" spans="2:12" s="801" customFormat="1">
      <c r="B8094" s="823"/>
      <c r="C8094" s="823"/>
      <c r="D8094" s="823"/>
      <c r="E8094" s="823"/>
      <c r="F8094" s="823"/>
      <c r="G8094" s="823"/>
      <c r="H8094" s="823"/>
      <c r="I8094" s="823"/>
      <c r="J8094" s="823"/>
      <c r="K8094" s="823"/>
      <c r="L8094" s="823"/>
    </row>
    <row r="8095" spans="2:12" s="801" customFormat="1">
      <c r="B8095" s="823"/>
      <c r="C8095" s="823"/>
      <c r="D8095" s="823"/>
      <c r="E8095" s="823"/>
      <c r="F8095" s="823"/>
      <c r="G8095" s="823"/>
      <c r="H8095" s="823"/>
      <c r="I8095" s="823"/>
      <c r="J8095" s="823"/>
      <c r="K8095" s="823"/>
      <c r="L8095" s="823"/>
    </row>
    <row r="8096" spans="2:12" s="801" customFormat="1">
      <c r="B8096" s="823"/>
      <c r="C8096" s="823"/>
      <c r="D8096" s="823"/>
      <c r="E8096" s="823"/>
      <c r="F8096" s="823"/>
      <c r="G8096" s="823"/>
      <c r="H8096" s="823"/>
      <c r="I8096" s="823"/>
      <c r="J8096" s="823"/>
      <c r="K8096" s="823"/>
      <c r="L8096" s="823"/>
    </row>
    <row r="8097" spans="2:12" s="801" customFormat="1">
      <c r="B8097" s="823"/>
      <c r="C8097" s="823"/>
      <c r="D8097" s="823"/>
      <c r="E8097" s="823"/>
      <c r="F8097" s="823"/>
      <c r="G8097" s="823"/>
      <c r="H8097" s="823"/>
      <c r="I8097" s="823"/>
      <c r="J8097" s="823"/>
      <c r="K8097" s="823"/>
      <c r="L8097" s="823"/>
    </row>
    <row r="8098" spans="2:12" s="801" customFormat="1">
      <c r="B8098" s="823"/>
      <c r="C8098" s="823"/>
      <c r="D8098" s="823"/>
      <c r="E8098" s="823"/>
      <c r="F8098" s="823"/>
      <c r="G8098" s="823"/>
      <c r="H8098" s="823"/>
      <c r="I8098" s="823"/>
      <c r="J8098" s="823"/>
      <c r="K8098" s="823"/>
      <c r="L8098" s="823"/>
    </row>
    <row r="8099" spans="2:12" s="801" customFormat="1">
      <c r="B8099" s="823"/>
      <c r="C8099" s="823"/>
      <c r="D8099" s="823"/>
      <c r="E8099" s="823"/>
      <c r="F8099" s="823"/>
      <c r="G8099" s="823"/>
      <c r="H8099" s="823"/>
      <c r="I8099" s="823"/>
      <c r="J8099" s="823"/>
      <c r="K8099" s="823"/>
      <c r="L8099" s="823"/>
    </row>
    <row r="8100" spans="2:12" s="801" customFormat="1">
      <c r="B8100" s="823"/>
      <c r="C8100" s="823"/>
      <c r="D8100" s="823"/>
      <c r="E8100" s="823"/>
      <c r="F8100" s="823"/>
      <c r="G8100" s="823"/>
      <c r="H8100" s="823"/>
      <c r="I8100" s="823"/>
      <c r="J8100" s="823"/>
      <c r="K8100" s="823"/>
      <c r="L8100" s="823"/>
    </row>
    <row r="8101" spans="2:12" s="801" customFormat="1">
      <c r="B8101" s="823"/>
      <c r="C8101" s="823"/>
      <c r="D8101" s="823"/>
      <c r="E8101" s="823"/>
      <c r="F8101" s="823"/>
      <c r="G8101" s="823"/>
      <c r="H8101" s="823"/>
      <c r="I8101" s="823"/>
      <c r="J8101" s="823"/>
      <c r="K8101" s="823"/>
      <c r="L8101" s="823"/>
    </row>
    <row r="8102" spans="2:12" s="801" customFormat="1">
      <c r="B8102" s="823"/>
      <c r="C8102" s="823"/>
      <c r="D8102" s="823"/>
      <c r="E8102" s="823"/>
      <c r="F8102" s="823"/>
      <c r="G8102" s="823"/>
      <c r="H8102" s="823"/>
      <c r="I8102" s="823"/>
      <c r="J8102" s="823"/>
      <c r="K8102" s="823"/>
      <c r="L8102" s="823"/>
    </row>
    <row r="8103" spans="2:12" s="801" customFormat="1">
      <c r="B8103" s="823"/>
      <c r="C8103" s="823"/>
      <c r="D8103" s="823"/>
      <c r="E8103" s="823"/>
      <c r="F8103" s="823"/>
      <c r="G8103" s="823"/>
      <c r="H8103" s="823"/>
      <c r="I8103" s="823"/>
      <c r="J8103" s="823"/>
      <c r="K8103" s="823"/>
      <c r="L8103" s="823"/>
    </row>
    <row r="8104" spans="2:12" s="801" customFormat="1">
      <c r="B8104" s="823"/>
      <c r="C8104" s="823"/>
      <c r="D8104" s="823"/>
      <c r="E8104" s="823"/>
      <c r="F8104" s="823"/>
      <c r="G8104" s="823"/>
      <c r="H8104" s="823"/>
      <c r="I8104" s="823"/>
      <c r="J8104" s="823"/>
      <c r="K8104" s="823"/>
      <c r="L8104" s="823"/>
    </row>
    <row r="8105" spans="2:12" s="801" customFormat="1">
      <c r="B8105" s="823"/>
      <c r="C8105" s="823"/>
      <c r="D8105" s="823"/>
      <c r="E8105" s="823"/>
      <c r="F8105" s="823"/>
      <c r="G8105" s="823"/>
      <c r="H8105" s="823"/>
      <c r="I8105" s="823"/>
      <c r="J8105" s="823"/>
      <c r="K8105" s="823"/>
      <c r="L8105" s="823"/>
    </row>
    <row r="8106" spans="2:12" s="801" customFormat="1">
      <c r="B8106" s="823"/>
      <c r="C8106" s="823"/>
      <c r="D8106" s="823"/>
      <c r="E8106" s="823"/>
      <c r="F8106" s="823"/>
      <c r="G8106" s="823"/>
      <c r="H8106" s="823"/>
      <c r="I8106" s="823"/>
      <c r="J8106" s="823"/>
      <c r="K8106" s="823"/>
      <c r="L8106" s="823"/>
    </row>
    <row r="8107" spans="2:12" s="801" customFormat="1">
      <c r="B8107" s="823"/>
      <c r="C8107" s="823"/>
      <c r="D8107" s="823"/>
      <c r="E8107" s="823"/>
      <c r="F8107" s="823"/>
      <c r="G8107" s="823"/>
      <c r="H8107" s="823"/>
      <c r="I8107" s="823"/>
      <c r="J8107" s="823"/>
      <c r="K8107" s="823"/>
      <c r="L8107" s="823"/>
    </row>
    <row r="8108" spans="2:12" s="801" customFormat="1">
      <c r="B8108" s="823"/>
      <c r="C8108" s="823"/>
      <c r="D8108" s="823"/>
      <c r="E8108" s="823"/>
      <c r="F8108" s="823"/>
      <c r="G8108" s="823"/>
      <c r="H8108" s="823"/>
      <c r="I8108" s="823"/>
      <c r="J8108" s="823"/>
      <c r="K8108" s="823"/>
      <c r="L8108" s="823"/>
    </row>
    <row r="8109" spans="2:12" s="801" customFormat="1">
      <c r="B8109" s="823"/>
      <c r="C8109" s="823"/>
      <c r="D8109" s="823"/>
      <c r="E8109" s="823"/>
      <c r="F8109" s="823"/>
      <c r="G8109" s="823"/>
      <c r="H8109" s="823"/>
      <c r="I8109" s="823"/>
      <c r="J8109" s="823"/>
      <c r="K8109" s="823"/>
      <c r="L8109" s="823"/>
    </row>
    <row r="8110" spans="2:12" s="801" customFormat="1">
      <c r="B8110" s="823"/>
      <c r="C8110" s="823"/>
      <c r="D8110" s="823"/>
      <c r="E8110" s="823"/>
      <c r="F8110" s="823"/>
      <c r="G8110" s="823"/>
      <c r="H8110" s="823"/>
      <c r="I8110" s="823"/>
      <c r="J8110" s="823"/>
      <c r="K8110" s="823"/>
      <c r="L8110" s="823"/>
    </row>
    <row r="8111" spans="2:12" s="801" customFormat="1">
      <c r="B8111" s="823"/>
      <c r="C8111" s="823"/>
      <c r="D8111" s="823"/>
      <c r="E8111" s="823"/>
      <c r="F8111" s="823"/>
      <c r="G8111" s="823"/>
      <c r="H8111" s="823"/>
      <c r="I8111" s="823"/>
      <c r="J8111" s="823"/>
      <c r="K8111" s="823"/>
      <c r="L8111" s="823"/>
    </row>
    <row r="8112" spans="2:12" s="801" customFormat="1">
      <c r="B8112" s="823"/>
      <c r="C8112" s="823"/>
      <c r="D8112" s="823"/>
      <c r="E8112" s="823"/>
      <c r="F8112" s="823"/>
      <c r="G8112" s="823"/>
      <c r="H8112" s="823"/>
      <c r="I8112" s="823"/>
      <c r="J8112" s="823"/>
      <c r="K8112" s="823"/>
      <c r="L8112" s="823"/>
    </row>
    <row r="8113" spans="2:12" s="801" customFormat="1">
      <c r="B8113" s="823"/>
      <c r="C8113" s="823"/>
      <c r="D8113" s="823"/>
      <c r="E8113" s="823"/>
      <c r="F8113" s="823"/>
      <c r="G8113" s="823"/>
      <c r="H8113" s="823"/>
      <c r="I8113" s="823"/>
      <c r="J8113" s="823"/>
      <c r="K8113" s="823"/>
      <c r="L8113" s="823"/>
    </row>
    <row r="8114" spans="2:12" s="801" customFormat="1">
      <c r="B8114" s="823"/>
      <c r="C8114" s="823"/>
      <c r="D8114" s="823"/>
      <c r="E8114" s="823"/>
      <c r="F8114" s="823"/>
      <c r="G8114" s="823"/>
      <c r="H8114" s="823"/>
      <c r="I8114" s="823"/>
      <c r="J8114" s="823"/>
      <c r="K8114" s="823"/>
      <c r="L8114" s="823"/>
    </row>
    <row r="8115" spans="2:12" s="801" customFormat="1">
      <c r="B8115" s="823"/>
      <c r="C8115" s="823"/>
      <c r="D8115" s="823"/>
      <c r="E8115" s="823"/>
      <c r="F8115" s="823"/>
      <c r="G8115" s="823"/>
      <c r="H8115" s="823"/>
      <c r="I8115" s="823"/>
      <c r="J8115" s="823"/>
      <c r="K8115" s="823"/>
      <c r="L8115" s="823"/>
    </row>
    <row r="8116" spans="2:12" s="801" customFormat="1">
      <c r="B8116" s="823"/>
      <c r="C8116" s="823"/>
      <c r="D8116" s="823"/>
      <c r="E8116" s="823"/>
      <c r="F8116" s="823"/>
      <c r="G8116" s="823"/>
      <c r="H8116" s="823"/>
      <c r="I8116" s="823"/>
      <c r="J8116" s="823"/>
      <c r="K8116" s="823"/>
      <c r="L8116" s="823"/>
    </row>
    <row r="8117" spans="2:12" s="801" customFormat="1">
      <c r="B8117" s="823"/>
      <c r="C8117" s="823"/>
      <c r="D8117" s="823"/>
      <c r="E8117" s="823"/>
      <c r="F8117" s="823"/>
      <c r="G8117" s="823"/>
      <c r="H8117" s="823"/>
      <c r="I8117" s="823"/>
      <c r="J8117" s="823"/>
      <c r="K8117" s="823"/>
      <c r="L8117" s="823"/>
    </row>
    <row r="8118" spans="2:12" s="801" customFormat="1">
      <c r="B8118" s="823"/>
      <c r="C8118" s="823"/>
      <c r="D8118" s="823"/>
      <c r="E8118" s="823"/>
      <c r="F8118" s="823"/>
      <c r="G8118" s="823"/>
      <c r="H8118" s="823"/>
      <c r="I8118" s="823"/>
      <c r="J8118" s="823"/>
      <c r="K8118" s="823"/>
      <c r="L8118" s="823"/>
    </row>
    <row r="8119" spans="2:12" s="801" customFormat="1">
      <c r="B8119" s="823"/>
      <c r="C8119" s="823"/>
      <c r="D8119" s="823"/>
      <c r="E8119" s="823"/>
      <c r="F8119" s="823"/>
      <c r="G8119" s="823"/>
      <c r="H8119" s="823"/>
      <c r="I8119" s="823"/>
      <c r="J8119" s="823"/>
      <c r="K8119" s="823"/>
      <c r="L8119" s="823"/>
    </row>
    <row r="8120" spans="2:12" s="801" customFormat="1">
      <c r="B8120" s="823"/>
      <c r="C8120" s="823"/>
      <c r="D8120" s="823"/>
      <c r="E8120" s="823"/>
      <c r="F8120" s="823"/>
      <c r="G8120" s="823"/>
      <c r="H8120" s="823"/>
      <c r="I8120" s="823"/>
      <c r="J8120" s="823"/>
      <c r="K8120" s="823"/>
      <c r="L8120" s="823"/>
    </row>
    <row r="8121" spans="2:12" s="801" customFormat="1">
      <c r="B8121" s="823"/>
      <c r="C8121" s="823"/>
      <c r="D8121" s="823"/>
      <c r="E8121" s="823"/>
      <c r="F8121" s="823"/>
      <c r="G8121" s="823"/>
      <c r="H8121" s="823"/>
      <c r="I8121" s="823"/>
      <c r="J8121" s="823"/>
      <c r="K8121" s="823"/>
      <c r="L8121" s="823"/>
    </row>
    <row r="8122" spans="2:12" s="801" customFormat="1">
      <c r="B8122" s="823"/>
      <c r="C8122" s="823"/>
      <c r="D8122" s="823"/>
      <c r="E8122" s="823"/>
      <c r="F8122" s="823"/>
      <c r="G8122" s="823"/>
      <c r="H8122" s="823"/>
      <c r="I8122" s="823"/>
      <c r="J8122" s="823"/>
      <c r="K8122" s="823"/>
      <c r="L8122" s="823"/>
    </row>
    <row r="8123" spans="2:12" s="801" customFormat="1">
      <c r="B8123" s="823"/>
      <c r="C8123" s="823"/>
      <c r="D8123" s="823"/>
      <c r="E8123" s="823"/>
      <c r="F8123" s="823"/>
      <c r="G8123" s="823"/>
      <c r="H8123" s="823"/>
      <c r="I8123" s="823"/>
      <c r="J8123" s="823"/>
      <c r="K8123" s="823"/>
      <c r="L8123" s="823"/>
    </row>
    <row r="8124" spans="2:12" s="801" customFormat="1">
      <c r="B8124" s="823"/>
      <c r="C8124" s="823"/>
      <c r="D8124" s="823"/>
      <c r="E8124" s="823"/>
      <c r="F8124" s="823"/>
      <c r="G8124" s="823"/>
      <c r="H8124" s="823"/>
      <c r="I8124" s="823"/>
      <c r="J8124" s="823"/>
      <c r="K8124" s="823"/>
      <c r="L8124" s="823"/>
    </row>
    <row r="8125" spans="2:12" s="801" customFormat="1">
      <c r="B8125" s="823"/>
      <c r="C8125" s="823"/>
      <c r="D8125" s="823"/>
      <c r="E8125" s="823"/>
      <c r="F8125" s="823"/>
      <c r="G8125" s="823"/>
      <c r="H8125" s="823"/>
      <c r="I8125" s="823"/>
      <c r="J8125" s="823"/>
      <c r="K8125" s="823"/>
      <c r="L8125" s="823"/>
    </row>
    <row r="8126" spans="2:12" s="801" customFormat="1">
      <c r="B8126" s="823"/>
      <c r="C8126" s="823"/>
      <c r="D8126" s="823"/>
      <c r="E8126" s="823"/>
      <c r="F8126" s="823"/>
      <c r="G8126" s="823"/>
      <c r="H8126" s="823"/>
      <c r="I8126" s="823"/>
      <c r="J8126" s="823"/>
      <c r="K8126" s="823"/>
      <c r="L8126" s="823"/>
    </row>
    <row r="8127" spans="2:12" s="801" customFormat="1">
      <c r="B8127" s="823"/>
      <c r="C8127" s="823"/>
      <c r="D8127" s="823"/>
      <c r="E8127" s="823"/>
      <c r="F8127" s="823"/>
      <c r="G8127" s="823"/>
      <c r="H8127" s="823"/>
      <c r="I8127" s="823"/>
      <c r="J8127" s="823"/>
      <c r="K8127" s="823"/>
      <c r="L8127" s="823"/>
    </row>
    <row r="8128" spans="2:12" s="801" customFormat="1">
      <c r="B8128" s="823"/>
      <c r="C8128" s="823"/>
      <c r="D8128" s="823"/>
      <c r="E8128" s="823"/>
      <c r="F8128" s="823"/>
      <c r="G8128" s="823"/>
      <c r="H8128" s="823"/>
      <c r="I8128" s="823"/>
      <c r="J8128" s="823"/>
      <c r="K8128" s="823"/>
      <c r="L8128" s="823"/>
    </row>
    <row r="8129" spans="2:12" s="801" customFormat="1">
      <c r="B8129" s="823"/>
      <c r="C8129" s="823"/>
      <c r="D8129" s="823"/>
      <c r="E8129" s="823"/>
      <c r="F8129" s="823"/>
      <c r="G8129" s="823"/>
      <c r="H8129" s="823"/>
      <c r="I8129" s="823"/>
      <c r="J8129" s="823"/>
      <c r="K8129" s="823"/>
      <c r="L8129" s="823"/>
    </row>
    <row r="8130" spans="2:12" s="801" customFormat="1">
      <c r="B8130" s="823"/>
      <c r="C8130" s="823"/>
      <c r="D8130" s="823"/>
      <c r="E8130" s="823"/>
      <c r="F8130" s="823"/>
      <c r="G8130" s="823"/>
      <c r="H8130" s="823"/>
      <c r="I8130" s="823"/>
      <c r="J8130" s="823"/>
      <c r="K8130" s="823"/>
      <c r="L8130" s="823"/>
    </row>
    <row r="8131" spans="2:12" s="801" customFormat="1">
      <c r="B8131" s="823"/>
      <c r="C8131" s="823"/>
      <c r="D8131" s="823"/>
      <c r="E8131" s="823"/>
      <c r="F8131" s="823"/>
      <c r="G8131" s="823"/>
      <c r="H8131" s="823"/>
      <c r="I8131" s="823"/>
      <c r="J8131" s="823"/>
      <c r="K8131" s="823"/>
      <c r="L8131" s="823"/>
    </row>
    <row r="8132" spans="2:12" s="801" customFormat="1">
      <c r="B8132" s="823"/>
      <c r="C8132" s="823"/>
      <c r="D8132" s="823"/>
      <c r="E8132" s="823"/>
      <c r="F8132" s="823"/>
      <c r="G8132" s="823"/>
      <c r="H8132" s="823"/>
      <c r="I8132" s="823"/>
      <c r="J8132" s="823"/>
      <c r="K8132" s="823"/>
      <c r="L8132" s="823"/>
    </row>
    <row r="8133" spans="2:12" s="801" customFormat="1">
      <c r="B8133" s="823"/>
      <c r="C8133" s="823"/>
      <c r="D8133" s="823"/>
      <c r="E8133" s="823"/>
      <c r="F8133" s="823"/>
      <c r="G8133" s="823"/>
      <c r="H8133" s="823"/>
      <c r="I8133" s="823"/>
      <c r="J8133" s="823"/>
      <c r="K8133" s="823"/>
      <c r="L8133" s="823"/>
    </row>
    <row r="8134" spans="2:12" s="801" customFormat="1">
      <c r="B8134" s="823"/>
      <c r="C8134" s="823"/>
      <c r="D8134" s="823"/>
      <c r="E8134" s="823"/>
      <c r="F8134" s="823"/>
      <c r="G8134" s="823"/>
      <c r="H8134" s="823"/>
      <c r="I8134" s="823"/>
      <c r="J8134" s="823"/>
      <c r="K8134" s="823"/>
      <c r="L8134" s="823"/>
    </row>
    <row r="8135" spans="2:12" s="801" customFormat="1">
      <c r="B8135" s="823"/>
      <c r="C8135" s="823"/>
      <c r="D8135" s="823"/>
      <c r="E8135" s="823"/>
      <c r="F8135" s="823"/>
      <c r="G8135" s="823"/>
      <c r="H8135" s="823"/>
      <c r="I8135" s="823"/>
      <c r="J8135" s="823"/>
      <c r="K8135" s="823"/>
      <c r="L8135" s="823"/>
    </row>
    <row r="8136" spans="2:12" s="801" customFormat="1">
      <c r="B8136" s="823"/>
      <c r="C8136" s="823"/>
      <c r="D8136" s="823"/>
      <c r="E8136" s="823"/>
      <c r="F8136" s="823"/>
      <c r="G8136" s="823"/>
      <c r="H8136" s="823"/>
      <c r="I8136" s="823"/>
      <c r="J8136" s="823"/>
      <c r="K8136" s="823"/>
      <c r="L8136" s="823"/>
    </row>
    <row r="8137" spans="2:12" s="801" customFormat="1">
      <c r="B8137" s="823"/>
      <c r="C8137" s="823"/>
      <c r="D8137" s="823"/>
      <c r="E8137" s="823"/>
      <c r="F8137" s="823"/>
      <c r="G8137" s="823"/>
      <c r="H8137" s="823"/>
      <c r="I8137" s="823"/>
      <c r="J8137" s="823"/>
      <c r="K8137" s="823"/>
      <c r="L8137" s="823"/>
    </row>
    <row r="8138" spans="2:12" s="801" customFormat="1">
      <c r="B8138" s="823"/>
      <c r="C8138" s="823"/>
      <c r="D8138" s="823"/>
      <c r="E8138" s="823"/>
      <c r="F8138" s="823"/>
      <c r="G8138" s="823"/>
      <c r="H8138" s="823"/>
      <c r="I8138" s="823"/>
      <c r="J8138" s="823"/>
      <c r="K8138" s="823"/>
      <c r="L8138" s="823"/>
    </row>
    <row r="8139" spans="2:12" s="801" customFormat="1">
      <c r="B8139" s="823"/>
      <c r="C8139" s="823"/>
      <c r="D8139" s="823"/>
      <c r="E8139" s="823"/>
      <c r="F8139" s="823"/>
      <c r="G8139" s="823"/>
      <c r="H8139" s="823"/>
      <c r="I8139" s="823"/>
      <c r="J8139" s="823"/>
      <c r="K8139" s="823"/>
      <c r="L8139" s="823"/>
    </row>
    <row r="8140" spans="2:12" s="801" customFormat="1">
      <c r="B8140" s="823"/>
      <c r="C8140" s="823"/>
      <c r="D8140" s="823"/>
      <c r="E8140" s="823"/>
      <c r="F8140" s="823"/>
      <c r="G8140" s="823"/>
      <c r="H8140" s="823"/>
      <c r="I8140" s="823"/>
      <c r="J8140" s="823"/>
      <c r="K8140" s="823"/>
      <c r="L8140" s="823"/>
    </row>
    <row r="8141" spans="2:12" s="801" customFormat="1">
      <c r="B8141" s="823"/>
      <c r="C8141" s="823"/>
      <c r="D8141" s="823"/>
      <c r="E8141" s="823"/>
      <c r="F8141" s="823"/>
      <c r="G8141" s="823"/>
      <c r="H8141" s="823"/>
      <c r="I8141" s="823"/>
      <c r="J8141" s="823"/>
      <c r="K8141" s="823"/>
      <c r="L8141" s="823"/>
    </row>
    <row r="8142" spans="2:12" s="801" customFormat="1">
      <c r="B8142" s="823"/>
      <c r="C8142" s="823"/>
      <c r="D8142" s="823"/>
      <c r="E8142" s="823"/>
      <c r="F8142" s="823"/>
      <c r="G8142" s="823"/>
      <c r="H8142" s="823"/>
      <c r="I8142" s="823"/>
      <c r="J8142" s="823"/>
      <c r="K8142" s="823"/>
      <c r="L8142" s="823"/>
    </row>
    <row r="8143" spans="2:12" s="801" customFormat="1">
      <c r="B8143" s="823"/>
      <c r="C8143" s="823"/>
      <c r="D8143" s="823"/>
      <c r="E8143" s="823"/>
      <c r="F8143" s="823"/>
      <c r="G8143" s="823"/>
      <c r="H8143" s="823"/>
      <c r="I8143" s="823"/>
      <c r="J8143" s="823"/>
      <c r="K8143" s="823"/>
      <c r="L8143" s="823"/>
    </row>
    <row r="8144" spans="2:12" s="801" customFormat="1">
      <c r="B8144" s="823"/>
      <c r="C8144" s="823"/>
      <c r="D8144" s="823"/>
      <c r="E8144" s="823"/>
      <c r="F8144" s="823"/>
      <c r="G8144" s="823"/>
      <c r="H8144" s="823"/>
      <c r="I8144" s="823"/>
      <c r="J8144" s="823"/>
      <c r="K8144" s="823"/>
      <c r="L8144" s="823"/>
    </row>
    <row r="8145" spans="2:12" s="801" customFormat="1">
      <c r="B8145" s="823"/>
      <c r="C8145" s="823"/>
      <c r="D8145" s="823"/>
      <c r="E8145" s="823"/>
      <c r="F8145" s="823"/>
      <c r="G8145" s="823"/>
      <c r="H8145" s="823"/>
      <c r="I8145" s="823"/>
      <c r="J8145" s="823"/>
      <c r="K8145" s="823"/>
      <c r="L8145" s="823"/>
    </row>
    <row r="8146" spans="2:12" s="801" customFormat="1">
      <c r="B8146" s="823"/>
      <c r="C8146" s="823"/>
      <c r="D8146" s="823"/>
      <c r="E8146" s="823"/>
      <c r="F8146" s="823"/>
      <c r="G8146" s="823"/>
      <c r="H8146" s="823"/>
      <c r="I8146" s="823"/>
      <c r="J8146" s="823"/>
      <c r="K8146" s="823"/>
      <c r="L8146" s="823"/>
    </row>
    <row r="8147" spans="2:12" s="801" customFormat="1">
      <c r="B8147" s="823"/>
      <c r="C8147" s="823"/>
      <c r="D8147" s="823"/>
      <c r="E8147" s="823"/>
      <c r="F8147" s="823"/>
      <c r="G8147" s="823"/>
      <c r="H8147" s="823"/>
      <c r="I8147" s="823"/>
      <c r="J8147" s="823"/>
      <c r="K8147" s="823"/>
      <c r="L8147" s="823"/>
    </row>
    <row r="8148" spans="2:12" s="801" customFormat="1">
      <c r="B8148" s="823"/>
      <c r="C8148" s="823"/>
      <c r="D8148" s="823"/>
      <c r="E8148" s="823"/>
      <c r="F8148" s="823"/>
      <c r="G8148" s="823"/>
      <c r="H8148" s="823"/>
      <c r="I8148" s="823"/>
      <c r="J8148" s="823"/>
      <c r="K8148" s="823"/>
      <c r="L8148" s="823"/>
    </row>
    <row r="8149" spans="2:12" s="801" customFormat="1">
      <c r="B8149" s="823"/>
      <c r="C8149" s="823"/>
      <c r="D8149" s="823"/>
      <c r="E8149" s="823"/>
      <c r="F8149" s="823"/>
      <c r="G8149" s="823"/>
      <c r="H8149" s="823"/>
      <c r="I8149" s="823"/>
      <c r="J8149" s="823"/>
      <c r="K8149" s="823"/>
      <c r="L8149" s="823"/>
    </row>
    <row r="8150" spans="2:12" s="801" customFormat="1">
      <c r="B8150" s="823"/>
      <c r="C8150" s="823"/>
      <c r="D8150" s="823"/>
      <c r="E8150" s="823"/>
      <c r="F8150" s="823"/>
      <c r="G8150" s="823"/>
      <c r="H8150" s="823"/>
      <c r="I8150" s="823"/>
      <c r="J8150" s="823"/>
      <c r="K8150" s="823"/>
      <c r="L8150" s="823"/>
    </row>
    <row r="8151" spans="2:12" s="801" customFormat="1">
      <c r="B8151" s="823"/>
      <c r="C8151" s="823"/>
      <c r="D8151" s="823"/>
      <c r="E8151" s="823"/>
      <c r="F8151" s="823"/>
      <c r="G8151" s="823"/>
      <c r="H8151" s="823"/>
      <c r="I8151" s="823"/>
      <c r="J8151" s="823"/>
      <c r="K8151" s="823"/>
      <c r="L8151" s="823"/>
    </row>
    <row r="8152" spans="2:12" s="801" customFormat="1">
      <c r="B8152" s="823"/>
      <c r="C8152" s="823"/>
      <c r="D8152" s="823"/>
      <c r="E8152" s="823"/>
      <c r="F8152" s="823"/>
      <c r="G8152" s="823"/>
      <c r="H8152" s="823"/>
      <c r="I8152" s="823"/>
      <c r="J8152" s="823"/>
      <c r="K8152" s="823"/>
      <c r="L8152" s="823"/>
    </row>
    <row r="8153" spans="2:12" s="801" customFormat="1">
      <c r="B8153" s="823"/>
      <c r="C8153" s="823"/>
      <c r="D8153" s="823"/>
      <c r="E8153" s="823"/>
      <c r="F8153" s="823"/>
      <c r="G8153" s="823"/>
      <c r="H8153" s="823"/>
      <c r="I8153" s="823"/>
      <c r="J8153" s="823"/>
      <c r="K8153" s="823"/>
      <c r="L8153" s="823"/>
    </row>
    <row r="8154" spans="2:12" s="801" customFormat="1">
      <c r="B8154" s="823"/>
      <c r="C8154" s="823"/>
      <c r="D8154" s="823"/>
      <c r="E8154" s="823"/>
      <c r="F8154" s="823"/>
      <c r="G8154" s="823"/>
      <c r="H8154" s="823"/>
      <c r="I8154" s="823"/>
      <c r="J8154" s="823"/>
      <c r="K8154" s="823"/>
      <c r="L8154" s="823"/>
    </row>
    <row r="8155" spans="2:12" s="801" customFormat="1">
      <c r="B8155" s="823"/>
      <c r="C8155" s="823"/>
      <c r="D8155" s="823"/>
      <c r="E8155" s="823"/>
      <c r="F8155" s="823"/>
      <c r="G8155" s="823"/>
      <c r="H8155" s="823"/>
      <c r="I8155" s="823"/>
      <c r="J8155" s="823"/>
      <c r="K8155" s="823"/>
      <c r="L8155" s="823"/>
    </row>
    <row r="8156" spans="2:12" s="801" customFormat="1">
      <c r="B8156" s="823"/>
      <c r="C8156" s="823"/>
      <c r="D8156" s="823"/>
      <c r="E8156" s="823"/>
      <c r="F8156" s="823"/>
      <c r="G8156" s="823"/>
      <c r="H8156" s="823"/>
      <c r="I8156" s="823"/>
      <c r="J8156" s="823"/>
      <c r="K8156" s="823"/>
      <c r="L8156" s="823"/>
    </row>
    <row r="8157" spans="2:12" s="801" customFormat="1">
      <c r="B8157" s="823"/>
      <c r="C8157" s="823"/>
      <c r="D8157" s="823"/>
      <c r="E8157" s="823"/>
      <c r="F8157" s="823"/>
      <c r="G8157" s="823"/>
      <c r="H8157" s="823"/>
      <c r="I8157" s="823"/>
      <c r="J8157" s="823"/>
      <c r="K8157" s="823"/>
      <c r="L8157" s="823"/>
    </row>
    <row r="8158" spans="2:12" s="801" customFormat="1">
      <c r="B8158" s="823"/>
      <c r="C8158" s="823"/>
      <c r="D8158" s="823"/>
      <c r="E8158" s="823"/>
      <c r="F8158" s="823"/>
      <c r="G8158" s="823"/>
      <c r="H8158" s="823"/>
      <c r="I8158" s="823"/>
      <c r="J8158" s="823"/>
      <c r="K8158" s="823"/>
      <c r="L8158" s="823"/>
    </row>
    <row r="8159" spans="2:12" s="801" customFormat="1">
      <c r="B8159" s="823"/>
      <c r="C8159" s="823"/>
      <c r="D8159" s="823"/>
      <c r="E8159" s="823"/>
      <c r="F8159" s="823"/>
      <c r="G8159" s="823"/>
      <c r="H8159" s="823"/>
      <c r="I8159" s="823"/>
      <c r="J8159" s="823"/>
      <c r="K8159" s="823"/>
      <c r="L8159" s="823"/>
    </row>
    <row r="8160" spans="2:12" s="801" customFormat="1">
      <c r="B8160" s="823"/>
      <c r="C8160" s="823"/>
      <c r="D8160" s="823"/>
      <c r="E8160" s="823"/>
      <c r="F8160" s="823"/>
      <c r="G8160" s="823"/>
      <c r="H8160" s="823"/>
      <c r="I8160" s="823"/>
      <c r="J8160" s="823"/>
      <c r="K8160" s="823"/>
      <c r="L8160" s="823"/>
    </row>
    <row r="8161" spans="2:12" s="801" customFormat="1">
      <c r="B8161" s="823"/>
      <c r="C8161" s="823"/>
      <c r="D8161" s="823"/>
      <c r="E8161" s="823"/>
      <c r="F8161" s="823"/>
      <c r="G8161" s="823"/>
      <c r="H8161" s="823"/>
      <c r="I8161" s="823"/>
      <c r="J8161" s="823"/>
      <c r="K8161" s="823"/>
      <c r="L8161" s="823"/>
    </row>
    <row r="8162" spans="2:12" s="801" customFormat="1">
      <c r="B8162" s="823"/>
      <c r="C8162" s="823"/>
      <c r="D8162" s="823"/>
      <c r="E8162" s="823"/>
      <c r="F8162" s="823"/>
      <c r="G8162" s="823"/>
      <c r="H8162" s="823"/>
      <c r="I8162" s="823"/>
      <c r="J8162" s="823"/>
      <c r="K8162" s="823"/>
      <c r="L8162" s="823"/>
    </row>
    <row r="8163" spans="2:12" s="801" customFormat="1">
      <c r="B8163" s="823"/>
      <c r="C8163" s="823"/>
      <c r="D8163" s="823"/>
      <c r="E8163" s="823"/>
      <c r="F8163" s="823"/>
      <c r="G8163" s="823"/>
      <c r="H8163" s="823"/>
      <c r="I8163" s="823"/>
      <c r="J8163" s="823"/>
      <c r="K8163" s="823"/>
      <c r="L8163" s="823"/>
    </row>
    <row r="8164" spans="2:12" s="801" customFormat="1">
      <c r="B8164" s="823"/>
      <c r="C8164" s="823"/>
      <c r="D8164" s="823"/>
      <c r="E8164" s="823"/>
      <c r="F8164" s="823"/>
      <c r="G8164" s="823"/>
      <c r="H8164" s="823"/>
      <c r="I8164" s="823"/>
      <c r="J8164" s="823"/>
      <c r="K8164" s="823"/>
      <c r="L8164" s="823"/>
    </row>
    <row r="8165" spans="2:12" s="801" customFormat="1">
      <c r="B8165" s="823"/>
      <c r="C8165" s="823"/>
      <c r="D8165" s="823"/>
      <c r="E8165" s="823"/>
      <c r="F8165" s="823"/>
      <c r="G8165" s="823"/>
      <c r="H8165" s="823"/>
      <c r="I8165" s="823"/>
      <c r="J8165" s="823"/>
      <c r="K8165" s="823"/>
      <c r="L8165" s="823"/>
    </row>
    <row r="8166" spans="2:12" s="801" customFormat="1">
      <c r="B8166" s="823"/>
      <c r="C8166" s="823"/>
      <c r="D8166" s="823"/>
      <c r="E8166" s="823"/>
      <c r="F8166" s="823"/>
      <c r="G8166" s="823"/>
      <c r="H8166" s="823"/>
      <c r="I8166" s="823"/>
      <c r="J8166" s="823"/>
      <c r="K8166" s="823"/>
      <c r="L8166" s="823"/>
    </row>
    <row r="8167" spans="2:12" s="801" customFormat="1">
      <c r="B8167" s="823"/>
      <c r="C8167" s="823"/>
      <c r="D8167" s="823"/>
      <c r="E8167" s="823"/>
      <c r="F8167" s="823"/>
      <c r="G8167" s="823"/>
      <c r="H8167" s="823"/>
      <c r="I8167" s="823"/>
      <c r="J8167" s="823"/>
      <c r="K8167" s="823"/>
      <c r="L8167" s="823"/>
    </row>
    <row r="8168" spans="2:12" s="801" customFormat="1">
      <c r="B8168" s="823"/>
      <c r="C8168" s="823"/>
      <c r="D8168" s="823"/>
      <c r="E8168" s="823"/>
      <c r="F8168" s="823"/>
      <c r="G8168" s="823"/>
      <c r="H8168" s="823"/>
      <c r="I8168" s="823"/>
      <c r="J8168" s="823"/>
      <c r="K8168" s="823"/>
      <c r="L8168" s="823"/>
    </row>
    <row r="8169" spans="2:12" s="801" customFormat="1">
      <c r="B8169" s="823"/>
      <c r="C8169" s="823"/>
      <c r="D8169" s="823"/>
      <c r="E8169" s="823"/>
      <c r="F8169" s="823"/>
      <c r="G8169" s="823"/>
      <c r="H8169" s="823"/>
      <c r="I8169" s="823"/>
      <c r="J8169" s="823"/>
      <c r="K8169" s="823"/>
      <c r="L8169" s="823"/>
    </row>
    <row r="8170" spans="2:12" s="801" customFormat="1">
      <c r="B8170" s="823"/>
      <c r="C8170" s="823"/>
      <c r="D8170" s="823"/>
      <c r="E8170" s="823"/>
      <c r="F8170" s="823"/>
      <c r="G8170" s="823"/>
      <c r="H8170" s="823"/>
      <c r="I8170" s="823"/>
      <c r="J8170" s="823"/>
      <c r="K8170" s="823"/>
      <c r="L8170" s="823"/>
    </row>
    <row r="8171" spans="2:12" s="801" customFormat="1">
      <c r="B8171" s="823"/>
      <c r="C8171" s="823"/>
      <c r="D8171" s="823"/>
      <c r="E8171" s="823"/>
      <c r="F8171" s="823"/>
      <c r="G8171" s="823"/>
      <c r="H8171" s="823"/>
      <c r="I8171" s="823"/>
      <c r="J8171" s="823"/>
      <c r="K8171" s="823"/>
      <c r="L8171" s="823"/>
    </row>
    <row r="8172" spans="2:12" s="801" customFormat="1">
      <c r="B8172" s="823"/>
      <c r="C8172" s="823"/>
      <c r="D8172" s="823"/>
      <c r="E8172" s="823"/>
      <c r="F8172" s="823"/>
      <c r="G8172" s="823"/>
      <c r="H8172" s="823"/>
      <c r="I8172" s="823"/>
      <c r="J8172" s="823"/>
      <c r="K8172" s="823"/>
      <c r="L8172" s="823"/>
    </row>
    <row r="8173" spans="2:12" s="801" customFormat="1">
      <c r="B8173" s="823"/>
      <c r="C8173" s="823"/>
      <c r="D8173" s="823"/>
      <c r="E8173" s="823"/>
      <c r="F8173" s="823"/>
      <c r="G8173" s="823"/>
      <c r="H8173" s="823"/>
      <c r="I8173" s="823"/>
      <c r="J8173" s="823"/>
      <c r="K8173" s="823"/>
      <c r="L8173" s="823"/>
    </row>
    <row r="8174" spans="2:12" s="801" customFormat="1">
      <c r="B8174" s="823"/>
      <c r="C8174" s="823"/>
      <c r="D8174" s="823"/>
      <c r="E8174" s="823"/>
      <c r="F8174" s="823"/>
      <c r="G8174" s="823"/>
      <c r="H8174" s="823"/>
      <c r="I8174" s="823"/>
      <c r="J8174" s="823"/>
      <c r="K8174" s="823"/>
      <c r="L8174" s="823"/>
    </row>
    <row r="8175" spans="2:12" s="801" customFormat="1">
      <c r="B8175" s="823"/>
      <c r="C8175" s="823"/>
      <c r="D8175" s="823"/>
      <c r="E8175" s="823"/>
      <c r="F8175" s="823"/>
      <c r="G8175" s="823"/>
      <c r="H8175" s="823"/>
      <c r="I8175" s="823"/>
      <c r="J8175" s="823"/>
      <c r="K8175" s="823"/>
      <c r="L8175" s="823"/>
    </row>
    <row r="8176" spans="2:12" s="801" customFormat="1">
      <c r="B8176" s="823"/>
      <c r="C8176" s="823"/>
      <c r="D8176" s="823"/>
      <c r="E8176" s="823"/>
      <c r="F8176" s="823"/>
      <c r="G8176" s="823"/>
      <c r="H8176" s="823"/>
      <c r="I8176" s="823"/>
      <c r="J8176" s="823"/>
      <c r="K8176" s="823"/>
      <c r="L8176" s="823"/>
    </row>
    <row r="8177" spans="2:12" s="801" customFormat="1">
      <c r="B8177" s="823"/>
      <c r="C8177" s="823"/>
      <c r="D8177" s="823"/>
      <c r="E8177" s="823"/>
      <c r="F8177" s="823"/>
      <c r="G8177" s="823"/>
      <c r="H8177" s="823"/>
      <c r="I8177" s="823"/>
      <c r="J8177" s="823"/>
      <c r="K8177" s="823"/>
      <c r="L8177" s="823"/>
    </row>
    <row r="8178" spans="2:12" s="801" customFormat="1">
      <c r="B8178" s="823"/>
      <c r="C8178" s="823"/>
      <c r="D8178" s="823"/>
      <c r="E8178" s="823"/>
      <c r="F8178" s="823"/>
      <c r="G8178" s="823"/>
      <c r="H8178" s="823"/>
      <c r="I8178" s="823"/>
      <c r="J8178" s="823"/>
      <c r="K8178" s="823"/>
      <c r="L8178" s="823"/>
    </row>
    <row r="8179" spans="2:12" s="801" customFormat="1">
      <c r="B8179" s="823"/>
      <c r="C8179" s="823"/>
      <c r="D8179" s="823"/>
      <c r="E8179" s="823"/>
      <c r="F8179" s="823"/>
      <c r="G8179" s="823"/>
      <c r="H8179" s="823"/>
      <c r="I8179" s="823"/>
      <c r="J8179" s="823"/>
      <c r="K8179" s="823"/>
      <c r="L8179" s="823"/>
    </row>
    <row r="8180" spans="2:12" s="801" customFormat="1">
      <c r="B8180" s="823"/>
      <c r="C8180" s="823"/>
      <c r="D8180" s="823"/>
      <c r="E8180" s="823"/>
      <c r="F8180" s="823"/>
      <c r="G8180" s="823"/>
      <c r="H8180" s="823"/>
      <c r="I8180" s="823"/>
      <c r="J8180" s="823"/>
      <c r="K8180" s="823"/>
      <c r="L8180" s="823"/>
    </row>
    <row r="8181" spans="2:12" s="801" customFormat="1">
      <c r="B8181" s="823"/>
      <c r="C8181" s="823"/>
      <c r="D8181" s="823"/>
      <c r="E8181" s="823"/>
      <c r="F8181" s="823"/>
      <c r="G8181" s="823"/>
      <c r="H8181" s="823"/>
      <c r="I8181" s="823"/>
      <c r="J8181" s="823"/>
      <c r="K8181" s="823"/>
      <c r="L8181" s="823"/>
    </row>
    <row r="8182" spans="2:12" s="801" customFormat="1">
      <c r="B8182" s="823"/>
      <c r="C8182" s="823"/>
      <c r="D8182" s="823"/>
      <c r="E8182" s="823"/>
      <c r="F8182" s="823"/>
      <c r="G8182" s="823"/>
      <c r="H8182" s="823"/>
      <c r="I8182" s="823"/>
      <c r="J8182" s="823"/>
      <c r="K8182" s="823"/>
      <c r="L8182" s="823"/>
    </row>
    <row r="8183" spans="2:12" s="801" customFormat="1">
      <c r="B8183" s="823"/>
      <c r="C8183" s="823"/>
      <c r="D8183" s="823"/>
      <c r="E8183" s="823"/>
      <c r="F8183" s="823"/>
      <c r="G8183" s="823"/>
      <c r="H8183" s="823"/>
      <c r="I8183" s="823"/>
      <c r="J8183" s="823"/>
      <c r="K8183" s="823"/>
      <c r="L8183" s="823"/>
    </row>
    <row r="8184" spans="2:12" s="801" customFormat="1">
      <c r="B8184" s="823"/>
      <c r="C8184" s="823"/>
      <c r="D8184" s="823"/>
      <c r="E8184" s="823"/>
      <c r="F8184" s="823"/>
      <c r="G8184" s="823"/>
      <c r="H8184" s="823"/>
      <c r="I8184" s="823"/>
      <c r="J8184" s="823"/>
      <c r="K8184" s="823"/>
      <c r="L8184" s="823"/>
    </row>
    <row r="8185" spans="2:12" s="801" customFormat="1">
      <c r="B8185" s="823"/>
      <c r="C8185" s="823"/>
      <c r="D8185" s="823"/>
      <c r="E8185" s="823"/>
      <c r="F8185" s="823"/>
      <c r="G8185" s="823"/>
      <c r="H8185" s="823"/>
      <c r="I8185" s="823"/>
      <c r="J8185" s="823"/>
      <c r="K8185" s="823"/>
      <c r="L8185" s="823"/>
    </row>
    <row r="8186" spans="2:12" s="801" customFormat="1">
      <c r="B8186" s="823"/>
      <c r="C8186" s="823"/>
      <c r="D8186" s="823"/>
      <c r="E8186" s="823"/>
      <c r="F8186" s="823"/>
      <c r="G8186" s="823"/>
      <c r="H8186" s="823"/>
      <c r="I8186" s="823"/>
      <c r="J8186" s="823"/>
      <c r="K8186" s="823"/>
      <c r="L8186" s="823"/>
    </row>
    <row r="8187" spans="2:12" s="801" customFormat="1">
      <c r="B8187" s="823"/>
      <c r="C8187" s="823"/>
      <c r="D8187" s="823"/>
      <c r="E8187" s="823"/>
      <c r="F8187" s="823"/>
      <c r="G8187" s="823"/>
      <c r="H8187" s="823"/>
      <c r="I8187" s="823"/>
      <c r="J8187" s="823"/>
      <c r="K8187" s="823"/>
      <c r="L8187" s="823"/>
    </row>
    <row r="8188" spans="2:12" s="801" customFormat="1">
      <c r="B8188" s="823"/>
      <c r="C8188" s="823"/>
      <c r="D8188" s="823"/>
      <c r="E8188" s="823"/>
      <c r="F8188" s="823"/>
      <c r="G8188" s="823"/>
      <c r="H8188" s="823"/>
      <c r="I8188" s="823"/>
      <c r="J8188" s="823"/>
      <c r="K8188" s="823"/>
      <c r="L8188" s="823"/>
    </row>
    <row r="8189" spans="2:12" s="801" customFormat="1">
      <c r="B8189" s="823"/>
      <c r="C8189" s="823"/>
      <c r="D8189" s="823"/>
      <c r="E8189" s="823"/>
      <c r="F8189" s="823"/>
      <c r="G8189" s="823"/>
      <c r="H8189" s="823"/>
      <c r="I8189" s="823"/>
      <c r="J8189" s="823"/>
      <c r="K8189" s="823"/>
      <c r="L8189" s="823"/>
    </row>
    <row r="8190" spans="2:12" s="801" customFormat="1">
      <c r="B8190" s="823"/>
      <c r="C8190" s="823"/>
      <c r="D8190" s="823"/>
      <c r="E8190" s="823"/>
      <c r="F8190" s="823"/>
      <c r="G8190" s="823"/>
      <c r="H8190" s="823"/>
      <c r="I8190" s="823"/>
      <c r="J8190" s="823"/>
      <c r="K8190" s="823"/>
      <c r="L8190" s="823"/>
    </row>
    <row r="8191" spans="2:12" s="801" customFormat="1">
      <c r="B8191" s="823"/>
      <c r="C8191" s="823"/>
      <c r="D8191" s="823"/>
      <c r="E8191" s="823"/>
      <c r="F8191" s="823"/>
      <c r="G8191" s="823"/>
      <c r="H8191" s="823"/>
      <c r="I8191" s="823"/>
      <c r="J8191" s="823"/>
      <c r="K8191" s="823"/>
      <c r="L8191" s="823"/>
    </row>
    <row r="8192" spans="2:12" s="801" customFormat="1">
      <c r="B8192" s="823"/>
      <c r="C8192" s="823"/>
      <c r="D8192" s="823"/>
      <c r="E8192" s="823"/>
      <c r="F8192" s="823"/>
      <c r="G8192" s="823"/>
      <c r="H8192" s="823"/>
      <c r="I8192" s="823"/>
      <c r="J8192" s="823"/>
      <c r="K8192" s="823"/>
      <c r="L8192" s="823"/>
    </row>
    <row r="8193" spans="2:12" s="801" customFormat="1">
      <c r="B8193" s="823"/>
      <c r="C8193" s="823"/>
      <c r="D8193" s="823"/>
      <c r="E8193" s="823"/>
      <c r="F8193" s="823"/>
      <c r="G8193" s="823"/>
      <c r="H8193" s="823"/>
      <c r="I8193" s="823"/>
      <c r="J8193" s="823"/>
      <c r="K8193" s="823"/>
      <c r="L8193" s="823"/>
    </row>
    <row r="8194" spans="2:12" s="801" customFormat="1">
      <c r="B8194" s="823"/>
      <c r="C8194" s="823"/>
      <c r="D8194" s="823"/>
      <c r="E8194" s="823"/>
      <c r="F8194" s="823"/>
      <c r="G8194" s="823"/>
      <c r="H8194" s="823"/>
      <c r="I8194" s="823"/>
      <c r="J8194" s="823"/>
      <c r="K8194" s="823"/>
      <c r="L8194" s="823"/>
    </row>
    <row r="8195" spans="2:12" s="801" customFormat="1">
      <c r="B8195" s="823"/>
      <c r="C8195" s="823"/>
      <c r="D8195" s="823"/>
      <c r="E8195" s="823"/>
      <c r="F8195" s="823"/>
      <c r="G8195" s="823"/>
      <c r="H8195" s="823"/>
      <c r="I8195" s="823"/>
      <c r="J8195" s="823"/>
      <c r="K8195" s="823"/>
      <c r="L8195" s="823"/>
    </row>
    <row r="8196" spans="2:12" s="801" customFormat="1">
      <c r="B8196" s="823"/>
      <c r="C8196" s="823"/>
      <c r="D8196" s="823"/>
      <c r="E8196" s="823"/>
      <c r="F8196" s="823"/>
      <c r="G8196" s="823"/>
      <c r="H8196" s="823"/>
      <c r="I8196" s="823"/>
      <c r="J8196" s="823"/>
      <c r="K8196" s="823"/>
      <c r="L8196" s="823"/>
    </row>
    <row r="8197" spans="2:12" s="801" customFormat="1">
      <c r="B8197" s="823"/>
      <c r="C8197" s="823"/>
      <c r="D8197" s="823"/>
      <c r="E8197" s="823"/>
      <c r="F8197" s="823"/>
      <c r="G8197" s="823"/>
      <c r="H8197" s="823"/>
      <c r="I8197" s="823"/>
      <c r="J8197" s="823"/>
      <c r="K8197" s="823"/>
      <c r="L8197" s="823"/>
    </row>
    <row r="8198" spans="2:12" s="801" customFormat="1">
      <c r="B8198" s="823"/>
      <c r="C8198" s="823"/>
      <c r="D8198" s="823"/>
      <c r="E8198" s="823"/>
      <c r="F8198" s="823"/>
      <c r="G8198" s="823"/>
      <c r="H8198" s="823"/>
      <c r="I8198" s="823"/>
      <c r="J8198" s="823"/>
      <c r="K8198" s="823"/>
      <c r="L8198" s="823"/>
    </row>
    <row r="8199" spans="2:12" s="801" customFormat="1">
      <c r="B8199" s="823"/>
      <c r="C8199" s="823"/>
      <c r="D8199" s="823"/>
      <c r="E8199" s="823"/>
      <c r="F8199" s="823"/>
      <c r="G8199" s="823"/>
      <c r="H8199" s="823"/>
      <c r="I8199" s="823"/>
      <c r="J8199" s="823"/>
      <c r="K8199" s="823"/>
      <c r="L8199" s="823"/>
    </row>
    <row r="8200" spans="2:12" s="801" customFormat="1">
      <c r="B8200" s="823"/>
      <c r="C8200" s="823"/>
      <c r="D8200" s="823"/>
      <c r="E8200" s="823"/>
      <c r="F8200" s="823"/>
      <c r="G8200" s="823"/>
      <c r="H8200" s="823"/>
      <c r="I8200" s="823"/>
      <c r="J8200" s="823"/>
      <c r="K8200" s="823"/>
      <c r="L8200" s="823"/>
    </row>
    <row r="8201" spans="2:12" s="801" customFormat="1">
      <c r="B8201" s="823"/>
      <c r="C8201" s="823"/>
      <c r="D8201" s="823"/>
      <c r="E8201" s="823"/>
      <c r="F8201" s="823"/>
      <c r="G8201" s="823"/>
      <c r="H8201" s="823"/>
      <c r="I8201" s="823"/>
      <c r="J8201" s="823"/>
      <c r="K8201" s="823"/>
      <c r="L8201" s="823"/>
    </row>
    <row r="8202" spans="2:12" s="801" customFormat="1">
      <c r="B8202" s="823"/>
      <c r="C8202" s="823"/>
      <c r="D8202" s="823"/>
      <c r="E8202" s="823"/>
      <c r="F8202" s="823"/>
      <c r="G8202" s="823"/>
      <c r="H8202" s="823"/>
      <c r="I8202" s="823"/>
      <c r="J8202" s="823"/>
      <c r="K8202" s="823"/>
      <c r="L8202" s="823"/>
    </row>
    <row r="8203" spans="2:12" s="801" customFormat="1">
      <c r="B8203" s="823"/>
      <c r="C8203" s="823"/>
      <c r="D8203" s="823"/>
      <c r="E8203" s="823"/>
      <c r="F8203" s="823"/>
      <c r="G8203" s="823"/>
      <c r="H8203" s="823"/>
      <c r="I8203" s="823"/>
      <c r="J8203" s="823"/>
      <c r="K8203" s="823"/>
      <c r="L8203" s="823"/>
    </row>
    <row r="8204" spans="2:12" s="801" customFormat="1">
      <c r="B8204" s="823"/>
      <c r="C8204" s="823"/>
      <c r="D8204" s="823"/>
      <c r="E8204" s="823"/>
      <c r="F8204" s="823"/>
      <c r="G8204" s="823"/>
      <c r="H8204" s="823"/>
      <c r="I8204" s="823"/>
      <c r="J8204" s="823"/>
      <c r="K8204" s="823"/>
      <c r="L8204" s="823"/>
    </row>
    <row r="8205" spans="2:12" s="801" customFormat="1">
      <c r="B8205" s="823"/>
      <c r="C8205" s="823"/>
      <c r="D8205" s="823"/>
      <c r="E8205" s="823"/>
      <c r="F8205" s="823"/>
      <c r="G8205" s="823"/>
      <c r="H8205" s="823"/>
      <c r="I8205" s="823"/>
      <c r="J8205" s="823"/>
      <c r="K8205" s="823"/>
      <c r="L8205" s="823"/>
    </row>
    <row r="8206" spans="2:12" s="801" customFormat="1">
      <c r="B8206" s="823"/>
      <c r="C8206" s="823"/>
      <c r="D8206" s="823"/>
      <c r="E8206" s="823"/>
      <c r="F8206" s="823"/>
      <c r="G8206" s="823"/>
      <c r="H8206" s="823"/>
      <c r="I8206" s="823"/>
      <c r="J8206" s="823"/>
      <c r="K8206" s="823"/>
      <c r="L8206" s="823"/>
    </row>
    <row r="8207" spans="2:12" s="801" customFormat="1">
      <c r="B8207" s="823"/>
      <c r="C8207" s="823"/>
      <c r="D8207" s="823"/>
      <c r="E8207" s="823"/>
      <c r="F8207" s="823"/>
      <c r="G8207" s="823"/>
      <c r="H8207" s="823"/>
      <c r="I8207" s="823"/>
      <c r="J8207" s="823"/>
      <c r="K8207" s="823"/>
      <c r="L8207" s="823"/>
    </row>
    <row r="8208" spans="2:12" s="801" customFormat="1">
      <c r="B8208" s="823"/>
      <c r="C8208" s="823"/>
      <c r="D8208" s="823"/>
      <c r="E8208" s="823"/>
      <c r="F8208" s="823"/>
      <c r="G8208" s="823"/>
      <c r="H8208" s="823"/>
      <c r="I8208" s="823"/>
      <c r="J8208" s="823"/>
      <c r="K8208" s="823"/>
      <c r="L8208" s="823"/>
    </row>
    <row r="8209" spans="2:12" s="801" customFormat="1">
      <c r="B8209" s="823"/>
      <c r="C8209" s="823"/>
      <c r="D8209" s="823"/>
      <c r="E8209" s="823"/>
      <c r="F8209" s="823"/>
      <c r="G8209" s="823"/>
      <c r="H8209" s="823"/>
      <c r="I8209" s="823"/>
      <c r="J8209" s="823"/>
      <c r="K8209" s="823"/>
      <c r="L8209" s="823"/>
    </row>
    <row r="8210" spans="2:12" s="801" customFormat="1">
      <c r="B8210" s="823"/>
      <c r="C8210" s="823"/>
      <c r="D8210" s="823"/>
      <c r="E8210" s="823"/>
      <c r="F8210" s="823"/>
      <c r="G8210" s="823"/>
      <c r="H8210" s="823"/>
      <c r="I8210" s="823"/>
      <c r="J8210" s="823"/>
      <c r="K8210" s="823"/>
      <c r="L8210" s="823"/>
    </row>
    <row r="8211" spans="2:12" s="801" customFormat="1">
      <c r="B8211" s="823"/>
      <c r="C8211" s="823"/>
      <c r="D8211" s="823"/>
      <c r="E8211" s="823"/>
      <c r="F8211" s="823"/>
      <c r="G8211" s="823"/>
      <c r="H8211" s="823"/>
      <c r="I8211" s="823"/>
      <c r="J8211" s="823"/>
      <c r="K8211" s="823"/>
      <c r="L8211" s="823"/>
    </row>
    <row r="8212" spans="2:12" s="801" customFormat="1">
      <c r="B8212" s="823"/>
      <c r="C8212" s="823"/>
      <c r="D8212" s="823"/>
      <c r="E8212" s="823"/>
      <c r="F8212" s="823"/>
      <c r="G8212" s="823"/>
      <c r="H8212" s="823"/>
      <c r="I8212" s="823"/>
      <c r="J8212" s="823"/>
      <c r="K8212" s="823"/>
      <c r="L8212" s="823"/>
    </row>
    <row r="8213" spans="2:12" s="801" customFormat="1">
      <c r="B8213" s="823"/>
      <c r="C8213" s="823"/>
      <c r="D8213" s="823"/>
      <c r="E8213" s="823"/>
      <c r="F8213" s="823"/>
      <c r="G8213" s="823"/>
      <c r="H8213" s="823"/>
      <c r="I8213" s="823"/>
      <c r="J8213" s="823"/>
      <c r="K8213" s="823"/>
      <c r="L8213" s="823"/>
    </row>
    <row r="8214" spans="2:12" s="801" customFormat="1">
      <c r="B8214" s="823"/>
      <c r="C8214" s="823"/>
      <c r="D8214" s="823"/>
      <c r="E8214" s="823"/>
      <c r="F8214" s="823"/>
      <c r="G8214" s="823"/>
      <c r="H8214" s="823"/>
      <c r="I8214" s="823"/>
      <c r="J8214" s="823"/>
      <c r="K8214" s="823"/>
      <c r="L8214" s="823"/>
    </row>
    <row r="8215" spans="2:12" s="801" customFormat="1">
      <c r="B8215" s="823"/>
      <c r="C8215" s="823"/>
      <c r="D8215" s="823"/>
      <c r="E8215" s="823"/>
      <c r="F8215" s="823"/>
      <c r="G8215" s="823"/>
      <c r="H8215" s="823"/>
      <c r="I8215" s="823"/>
      <c r="J8215" s="823"/>
      <c r="K8215" s="823"/>
      <c r="L8215" s="823"/>
    </row>
    <row r="8216" spans="2:12" s="801" customFormat="1">
      <c r="B8216" s="823"/>
      <c r="C8216" s="823"/>
      <c r="D8216" s="823"/>
      <c r="E8216" s="823"/>
      <c r="F8216" s="823"/>
      <c r="G8216" s="823"/>
      <c r="H8216" s="823"/>
      <c r="I8216" s="823"/>
      <c r="J8216" s="823"/>
      <c r="K8216" s="823"/>
      <c r="L8216" s="823"/>
    </row>
    <row r="8217" spans="2:12" s="801" customFormat="1">
      <c r="B8217" s="823"/>
      <c r="C8217" s="823"/>
      <c r="D8217" s="823"/>
      <c r="E8217" s="823"/>
      <c r="F8217" s="823"/>
      <c r="G8217" s="823"/>
      <c r="H8217" s="823"/>
      <c r="I8217" s="823"/>
      <c r="J8217" s="823"/>
      <c r="K8217" s="823"/>
      <c r="L8217" s="823"/>
    </row>
    <row r="8218" spans="2:12" s="801" customFormat="1">
      <c r="B8218" s="823"/>
      <c r="C8218" s="823"/>
      <c r="D8218" s="823"/>
      <c r="E8218" s="823"/>
      <c r="F8218" s="823"/>
      <c r="G8218" s="823"/>
      <c r="H8218" s="823"/>
      <c r="I8218" s="823"/>
      <c r="J8218" s="823"/>
      <c r="K8218" s="823"/>
      <c r="L8218" s="823"/>
    </row>
    <row r="8219" spans="2:12" s="801" customFormat="1">
      <c r="B8219" s="823"/>
      <c r="C8219" s="823"/>
      <c r="D8219" s="823"/>
      <c r="E8219" s="823"/>
      <c r="F8219" s="823"/>
      <c r="G8219" s="823"/>
      <c r="H8219" s="823"/>
      <c r="I8219" s="823"/>
      <c r="J8219" s="823"/>
      <c r="K8219" s="823"/>
      <c r="L8219" s="823"/>
    </row>
    <row r="8220" spans="2:12" s="801" customFormat="1">
      <c r="B8220" s="823"/>
      <c r="C8220" s="823"/>
      <c r="D8220" s="823"/>
      <c r="E8220" s="823"/>
      <c r="F8220" s="823"/>
      <c r="G8220" s="823"/>
      <c r="H8220" s="823"/>
      <c r="I8220" s="823"/>
      <c r="J8220" s="823"/>
      <c r="K8220" s="823"/>
      <c r="L8220" s="823"/>
    </row>
    <row r="8221" spans="2:12" s="801" customFormat="1">
      <c r="B8221" s="823"/>
      <c r="C8221" s="823"/>
      <c r="D8221" s="823"/>
      <c r="E8221" s="823"/>
      <c r="F8221" s="823"/>
      <c r="G8221" s="823"/>
      <c r="H8221" s="823"/>
      <c r="I8221" s="823"/>
      <c r="J8221" s="823"/>
      <c r="K8221" s="823"/>
      <c r="L8221" s="823"/>
    </row>
    <row r="8222" spans="2:12" s="801" customFormat="1">
      <c r="B8222" s="823"/>
      <c r="C8222" s="823"/>
      <c r="D8222" s="823"/>
      <c r="E8222" s="823"/>
      <c r="F8222" s="823"/>
      <c r="G8222" s="823"/>
      <c r="H8222" s="823"/>
      <c r="I8222" s="823"/>
      <c r="J8222" s="823"/>
      <c r="K8222" s="823"/>
      <c r="L8222" s="823"/>
    </row>
    <row r="8223" spans="2:12" s="801" customFormat="1">
      <c r="B8223" s="823"/>
      <c r="C8223" s="823"/>
      <c r="D8223" s="823"/>
      <c r="E8223" s="823"/>
      <c r="F8223" s="823"/>
      <c r="G8223" s="823"/>
      <c r="H8223" s="823"/>
      <c r="I8223" s="823"/>
      <c r="J8223" s="823"/>
      <c r="K8223" s="823"/>
      <c r="L8223" s="823"/>
    </row>
    <row r="8224" spans="2:12" s="801" customFormat="1">
      <c r="B8224" s="823"/>
      <c r="C8224" s="823"/>
      <c r="D8224" s="823"/>
      <c r="E8224" s="823"/>
      <c r="F8224" s="823"/>
      <c r="G8224" s="823"/>
      <c r="H8224" s="823"/>
      <c r="I8224" s="823"/>
      <c r="J8224" s="823"/>
      <c r="K8224" s="823"/>
      <c r="L8224" s="823"/>
    </row>
    <row r="8225" spans="2:12" s="801" customFormat="1">
      <c r="B8225" s="823"/>
      <c r="C8225" s="823"/>
      <c r="D8225" s="823"/>
      <c r="E8225" s="823"/>
      <c r="F8225" s="823"/>
      <c r="G8225" s="823"/>
      <c r="H8225" s="823"/>
      <c r="I8225" s="823"/>
      <c r="J8225" s="823"/>
      <c r="K8225" s="823"/>
      <c r="L8225" s="823"/>
    </row>
    <row r="8226" spans="2:12" s="801" customFormat="1">
      <c r="B8226" s="823"/>
      <c r="C8226" s="823"/>
      <c r="D8226" s="823"/>
      <c r="E8226" s="823"/>
      <c r="F8226" s="823"/>
      <c r="G8226" s="823"/>
      <c r="H8226" s="823"/>
      <c r="I8226" s="823"/>
      <c r="J8226" s="823"/>
      <c r="K8226" s="823"/>
      <c r="L8226" s="823"/>
    </row>
    <row r="8227" spans="2:12" s="801" customFormat="1">
      <c r="B8227" s="823"/>
      <c r="C8227" s="823"/>
      <c r="D8227" s="823"/>
      <c r="E8227" s="823"/>
      <c r="F8227" s="823"/>
      <c r="G8227" s="823"/>
      <c r="H8227" s="823"/>
      <c r="I8227" s="823"/>
      <c r="J8227" s="823"/>
      <c r="K8227" s="823"/>
      <c r="L8227" s="823"/>
    </row>
    <row r="8228" spans="2:12" s="801" customFormat="1">
      <c r="B8228" s="823"/>
      <c r="C8228" s="823"/>
      <c r="D8228" s="823"/>
      <c r="E8228" s="823"/>
      <c r="F8228" s="823"/>
      <c r="G8228" s="823"/>
      <c r="H8228" s="823"/>
      <c r="I8228" s="823"/>
      <c r="J8228" s="823"/>
      <c r="K8228" s="823"/>
      <c r="L8228" s="823"/>
    </row>
    <row r="8229" spans="2:12" s="801" customFormat="1">
      <c r="B8229" s="823"/>
      <c r="C8229" s="823"/>
      <c r="D8229" s="823"/>
      <c r="E8229" s="823"/>
      <c r="F8229" s="823"/>
      <c r="G8229" s="823"/>
      <c r="H8229" s="823"/>
      <c r="I8229" s="823"/>
      <c r="J8229" s="823"/>
      <c r="K8229" s="823"/>
      <c r="L8229" s="823"/>
    </row>
    <row r="8230" spans="2:12" s="801" customFormat="1">
      <c r="B8230" s="823"/>
      <c r="C8230" s="823"/>
      <c r="D8230" s="823"/>
      <c r="E8230" s="823"/>
      <c r="F8230" s="823"/>
      <c r="G8230" s="823"/>
      <c r="H8230" s="823"/>
      <c r="I8230" s="823"/>
      <c r="J8230" s="823"/>
      <c r="K8230" s="823"/>
      <c r="L8230" s="823"/>
    </row>
    <row r="8231" spans="2:12" s="801" customFormat="1">
      <c r="B8231" s="823"/>
      <c r="C8231" s="823"/>
      <c r="D8231" s="823"/>
      <c r="E8231" s="823"/>
      <c r="F8231" s="823"/>
      <c r="G8231" s="823"/>
      <c r="H8231" s="823"/>
      <c r="I8231" s="823"/>
      <c r="J8231" s="823"/>
      <c r="K8231" s="823"/>
      <c r="L8231" s="823"/>
    </row>
    <row r="8232" spans="2:12" s="801" customFormat="1">
      <c r="B8232" s="823"/>
      <c r="C8232" s="823"/>
      <c r="D8232" s="823"/>
      <c r="E8232" s="823"/>
      <c r="F8232" s="823"/>
      <c r="G8232" s="823"/>
      <c r="H8232" s="823"/>
      <c r="I8232" s="823"/>
      <c r="J8232" s="823"/>
      <c r="K8232" s="823"/>
      <c r="L8232" s="823"/>
    </row>
    <row r="8233" spans="2:12" s="801" customFormat="1">
      <c r="B8233" s="823"/>
      <c r="C8233" s="823"/>
      <c r="D8233" s="823"/>
      <c r="E8233" s="823"/>
      <c r="F8233" s="823"/>
      <c r="G8233" s="823"/>
      <c r="H8233" s="823"/>
      <c r="I8233" s="823"/>
      <c r="J8233" s="823"/>
      <c r="K8233" s="823"/>
      <c r="L8233" s="823"/>
    </row>
    <row r="8234" spans="2:12" s="801" customFormat="1">
      <c r="B8234" s="823"/>
      <c r="C8234" s="823"/>
      <c r="D8234" s="823"/>
      <c r="E8234" s="823"/>
      <c r="F8234" s="823"/>
      <c r="G8234" s="823"/>
      <c r="H8234" s="823"/>
      <c r="I8234" s="823"/>
      <c r="J8234" s="823"/>
      <c r="K8234" s="823"/>
      <c r="L8234" s="823"/>
    </row>
    <row r="8235" spans="2:12" s="801" customFormat="1">
      <c r="B8235" s="823"/>
      <c r="C8235" s="823"/>
      <c r="D8235" s="823"/>
      <c r="E8235" s="823"/>
      <c r="F8235" s="823"/>
      <c r="G8235" s="823"/>
      <c r="H8235" s="823"/>
      <c r="I8235" s="823"/>
      <c r="J8235" s="823"/>
      <c r="K8235" s="823"/>
      <c r="L8235" s="823"/>
    </row>
    <row r="8236" spans="2:12" s="801" customFormat="1">
      <c r="B8236" s="823"/>
      <c r="C8236" s="823"/>
      <c r="D8236" s="823"/>
      <c r="E8236" s="823"/>
      <c r="F8236" s="823"/>
      <c r="G8236" s="823"/>
      <c r="H8236" s="823"/>
      <c r="I8236" s="823"/>
      <c r="J8236" s="823"/>
      <c r="K8236" s="823"/>
      <c r="L8236" s="823"/>
    </row>
    <row r="8237" spans="2:12" s="801" customFormat="1">
      <c r="B8237" s="823"/>
      <c r="C8237" s="823"/>
      <c r="D8237" s="823"/>
      <c r="E8237" s="823"/>
      <c r="F8237" s="823"/>
      <c r="G8237" s="823"/>
      <c r="H8237" s="823"/>
      <c r="I8237" s="823"/>
      <c r="J8237" s="823"/>
      <c r="K8237" s="823"/>
      <c r="L8237" s="823"/>
    </row>
    <row r="8238" spans="2:12" s="801" customFormat="1">
      <c r="B8238" s="823"/>
      <c r="C8238" s="823"/>
      <c r="D8238" s="823"/>
      <c r="E8238" s="823"/>
      <c r="F8238" s="823"/>
      <c r="G8238" s="823"/>
      <c r="H8238" s="823"/>
      <c r="I8238" s="823"/>
      <c r="J8238" s="823"/>
      <c r="K8238" s="823"/>
      <c r="L8238" s="823"/>
    </row>
    <row r="8239" spans="2:12" s="801" customFormat="1">
      <c r="B8239" s="823"/>
      <c r="C8239" s="823"/>
      <c r="D8239" s="823"/>
      <c r="E8239" s="823"/>
      <c r="F8239" s="823"/>
      <c r="G8239" s="823"/>
      <c r="H8239" s="823"/>
      <c r="I8239" s="823"/>
      <c r="J8239" s="823"/>
      <c r="K8239" s="823"/>
      <c r="L8239" s="823"/>
    </row>
    <row r="8240" spans="2:12" s="801" customFormat="1">
      <c r="B8240" s="823"/>
      <c r="C8240" s="823"/>
      <c r="D8240" s="823"/>
      <c r="E8240" s="823"/>
      <c r="F8240" s="823"/>
      <c r="G8240" s="823"/>
      <c r="H8240" s="823"/>
      <c r="I8240" s="823"/>
      <c r="J8240" s="823"/>
      <c r="K8240" s="823"/>
      <c r="L8240" s="823"/>
    </row>
    <row r="8241" spans="2:12" s="801" customFormat="1">
      <c r="B8241" s="823"/>
      <c r="C8241" s="823"/>
      <c r="D8241" s="823"/>
      <c r="E8241" s="823"/>
      <c r="F8241" s="823"/>
      <c r="G8241" s="823"/>
      <c r="H8241" s="823"/>
      <c r="I8241" s="823"/>
      <c r="J8241" s="823"/>
      <c r="K8241" s="823"/>
      <c r="L8241" s="823"/>
    </row>
    <row r="8242" spans="2:12" s="801" customFormat="1">
      <c r="B8242" s="823"/>
      <c r="C8242" s="823"/>
      <c r="D8242" s="823"/>
      <c r="E8242" s="823"/>
      <c r="F8242" s="823"/>
      <c r="G8242" s="823"/>
      <c r="H8242" s="823"/>
      <c r="I8242" s="823"/>
      <c r="J8242" s="823"/>
      <c r="K8242" s="823"/>
      <c r="L8242" s="823"/>
    </row>
    <row r="8243" spans="2:12" s="801" customFormat="1">
      <c r="B8243" s="823"/>
      <c r="C8243" s="823"/>
      <c r="D8243" s="823"/>
      <c r="E8243" s="823"/>
      <c r="F8243" s="823"/>
      <c r="G8243" s="823"/>
      <c r="H8243" s="823"/>
      <c r="I8243" s="823"/>
      <c r="J8243" s="823"/>
      <c r="K8243" s="823"/>
      <c r="L8243" s="823"/>
    </row>
    <row r="8244" spans="2:12" s="801" customFormat="1">
      <c r="B8244" s="823"/>
      <c r="C8244" s="823"/>
      <c r="D8244" s="823"/>
      <c r="E8244" s="823"/>
      <c r="F8244" s="823"/>
      <c r="G8244" s="823"/>
      <c r="H8244" s="823"/>
      <c r="I8244" s="823"/>
      <c r="J8244" s="823"/>
      <c r="K8244" s="823"/>
      <c r="L8244" s="823"/>
    </row>
    <row r="8245" spans="2:12" s="801" customFormat="1">
      <c r="B8245" s="823"/>
      <c r="C8245" s="823"/>
      <c r="D8245" s="823"/>
      <c r="E8245" s="823"/>
      <c r="F8245" s="823"/>
      <c r="G8245" s="823"/>
      <c r="H8245" s="823"/>
      <c r="I8245" s="823"/>
      <c r="J8245" s="823"/>
      <c r="K8245" s="823"/>
      <c r="L8245" s="823"/>
    </row>
    <row r="8246" spans="2:12" s="801" customFormat="1">
      <c r="B8246" s="823"/>
      <c r="C8246" s="823"/>
      <c r="D8246" s="823"/>
      <c r="E8246" s="823"/>
      <c r="F8246" s="823"/>
      <c r="G8246" s="823"/>
      <c r="H8246" s="823"/>
      <c r="I8246" s="823"/>
      <c r="J8246" s="823"/>
      <c r="K8246" s="823"/>
      <c r="L8246" s="823"/>
    </row>
    <row r="8247" spans="2:12" s="801" customFormat="1">
      <c r="B8247" s="823"/>
      <c r="C8247" s="823"/>
      <c r="D8247" s="823"/>
      <c r="E8247" s="823"/>
      <c r="F8247" s="823"/>
      <c r="G8247" s="823"/>
      <c r="H8247" s="823"/>
      <c r="I8247" s="823"/>
      <c r="J8247" s="823"/>
      <c r="K8247" s="823"/>
      <c r="L8247" s="823"/>
    </row>
    <row r="8248" spans="2:12" s="801" customFormat="1">
      <c r="B8248" s="823"/>
      <c r="C8248" s="823"/>
      <c r="D8248" s="823"/>
      <c r="E8248" s="823"/>
      <c r="F8248" s="823"/>
      <c r="G8248" s="823"/>
      <c r="H8248" s="823"/>
      <c r="I8248" s="823"/>
      <c r="J8248" s="823"/>
      <c r="K8248" s="823"/>
      <c r="L8248" s="823"/>
    </row>
    <row r="8249" spans="2:12" s="801" customFormat="1">
      <c r="B8249" s="823"/>
      <c r="C8249" s="823"/>
      <c r="D8249" s="823"/>
      <c r="E8249" s="823"/>
      <c r="F8249" s="823"/>
      <c r="G8249" s="823"/>
      <c r="H8249" s="823"/>
      <c r="I8249" s="823"/>
      <c r="J8249" s="823"/>
      <c r="K8249" s="823"/>
      <c r="L8249" s="823"/>
    </row>
    <row r="8250" spans="2:12" s="801" customFormat="1">
      <c r="B8250" s="823"/>
      <c r="C8250" s="823"/>
      <c r="D8250" s="823"/>
      <c r="E8250" s="823"/>
      <c r="F8250" s="823"/>
      <c r="G8250" s="823"/>
      <c r="H8250" s="823"/>
      <c r="I8250" s="823"/>
      <c r="J8250" s="823"/>
      <c r="K8250" s="823"/>
      <c r="L8250" s="823"/>
    </row>
    <row r="8251" spans="2:12" s="801" customFormat="1">
      <c r="B8251" s="823"/>
      <c r="C8251" s="823"/>
      <c r="D8251" s="823"/>
      <c r="E8251" s="823"/>
      <c r="F8251" s="823"/>
      <c r="G8251" s="823"/>
      <c r="H8251" s="823"/>
      <c r="I8251" s="823"/>
      <c r="J8251" s="823"/>
      <c r="K8251" s="823"/>
      <c r="L8251" s="823"/>
    </row>
    <row r="8252" spans="2:12" s="801" customFormat="1">
      <c r="B8252" s="823"/>
      <c r="C8252" s="823"/>
      <c r="D8252" s="823"/>
      <c r="E8252" s="823"/>
      <c r="F8252" s="823"/>
      <c r="G8252" s="823"/>
      <c r="H8252" s="823"/>
      <c r="I8252" s="823"/>
      <c r="J8252" s="823"/>
      <c r="K8252" s="823"/>
      <c r="L8252" s="823"/>
    </row>
    <row r="8253" spans="2:12" s="801" customFormat="1">
      <c r="B8253" s="823"/>
      <c r="C8253" s="823"/>
      <c r="D8253" s="823"/>
      <c r="E8253" s="823"/>
      <c r="F8253" s="823"/>
      <c r="G8253" s="823"/>
      <c r="H8253" s="823"/>
      <c r="I8253" s="823"/>
      <c r="J8253" s="823"/>
      <c r="K8253" s="823"/>
      <c r="L8253" s="823"/>
    </row>
    <row r="8254" spans="2:12" s="801" customFormat="1">
      <c r="B8254" s="823"/>
      <c r="C8254" s="823"/>
      <c r="D8254" s="823"/>
      <c r="E8254" s="823"/>
      <c r="F8254" s="823"/>
      <c r="G8254" s="823"/>
      <c r="H8254" s="823"/>
      <c r="I8254" s="823"/>
      <c r="J8254" s="823"/>
      <c r="K8254" s="823"/>
      <c r="L8254" s="823"/>
    </row>
    <row r="8255" spans="2:12" s="801" customFormat="1">
      <c r="B8255" s="823"/>
      <c r="C8255" s="823"/>
      <c r="D8255" s="823"/>
      <c r="E8255" s="823"/>
      <c r="F8255" s="823"/>
      <c r="G8255" s="823"/>
      <c r="H8255" s="823"/>
      <c r="I8255" s="823"/>
      <c r="J8255" s="823"/>
      <c r="K8255" s="823"/>
      <c r="L8255" s="823"/>
    </row>
    <row r="8256" spans="2:12" s="801" customFormat="1">
      <c r="B8256" s="823"/>
      <c r="C8256" s="823"/>
      <c r="D8256" s="823"/>
      <c r="E8256" s="823"/>
      <c r="F8256" s="823"/>
      <c r="G8256" s="823"/>
      <c r="H8256" s="823"/>
      <c r="I8256" s="823"/>
      <c r="J8256" s="823"/>
      <c r="K8256" s="823"/>
      <c r="L8256" s="823"/>
    </row>
    <row r="8257" spans="2:12" s="801" customFormat="1">
      <c r="B8257" s="823"/>
      <c r="C8257" s="823"/>
      <c r="D8257" s="823"/>
      <c r="E8257" s="823"/>
      <c r="F8257" s="823"/>
      <c r="G8257" s="823"/>
      <c r="H8257" s="823"/>
      <c r="I8257" s="823"/>
      <c r="J8257" s="823"/>
      <c r="K8257" s="823"/>
      <c r="L8257" s="823"/>
    </row>
    <row r="8258" spans="2:12" s="801" customFormat="1">
      <c r="B8258" s="823"/>
      <c r="C8258" s="823"/>
      <c r="D8258" s="823"/>
      <c r="E8258" s="823"/>
      <c r="F8258" s="823"/>
      <c r="G8258" s="823"/>
      <c r="H8258" s="823"/>
      <c r="I8258" s="823"/>
      <c r="J8258" s="823"/>
      <c r="K8258" s="823"/>
      <c r="L8258" s="823"/>
    </row>
    <row r="8259" spans="2:12" s="801" customFormat="1">
      <c r="B8259" s="823"/>
      <c r="C8259" s="823"/>
      <c r="D8259" s="823"/>
      <c r="E8259" s="823"/>
      <c r="F8259" s="823"/>
      <c r="G8259" s="823"/>
      <c r="H8259" s="823"/>
      <c r="I8259" s="823"/>
      <c r="J8259" s="823"/>
      <c r="K8259" s="823"/>
      <c r="L8259" s="823"/>
    </row>
    <row r="8260" spans="2:12" s="801" customFormat="1">
      <c r="B8260" s="823"/>
      <c r="C8260" s="823"/>
      <c r="D8260" s="823"/>
      <c r="E8260" s="823"/>
      <c r="F8260" s="823"/>
      <c r="G8260" s="823"/>
      <c r="H8260" s="823"/>
      <c r="I8260" s="823"/>
      <c r="J8260" s="823"/>
      <c r="K8260" s="823"/>
      <c r="L8260" s="823"/>
    </row>
    <row r="8261" spans="2:12" s="801" customFormat="1">
      <c r="B8261" s="823"/>
      <c r="C8261" s="823"/>
      <c r="D8261" s="823"/>
      <c r="E8261" s="823"/>
      <c r="F8261" s="823"/>
      <c r="G8261" s="823"/>
      <c r="H8261" s="823"/>
      <c r="I8261" s="823"/>
      <c r="J8261" s="823"/>
      <c r="K8261" s="823"/>
      <c r="L8261" s="823"/>
    </row>
    <row r="8262" spans="2:12" s="801" customFormat="1">
      <c r="B8262" s="823"/>
      <c r="C8262" s="823"/>
      <c r="D8262" s="823"/>
      <c r="E8262" s="823"/>
      <c r="F8262" s="823"/>
      <c r="G8262" s="823"/>
      <c r="H8262" s="823"/>
      <c r="I8262" s="823"/>
      <c r="J8262" s="823"/>
      <c r="K8262" s="823"/>
      <c r="L8262" s="823"/>
    </row>
    <row r="8263" spans="2:12" s="801" customFormat="1">
      <c r="B8263" s="823"/>
      <c r="C8263" s="823"/>
      <c r="D8263" s="823"/>
      <c r="E8263" s="823"/>
      <c r="F8263" s="823"/>
      <c r="G8263" s="823"/>
      <c r="H8263" s="823"/>
      <c r="I8263" s="823"/>
      <c r="J8263" s="823"/>
      <c r="K8263" s="823"/>
      <c r="L8263" s="823"/>
    </row>
    <row r="8264" spans="2:12" s="801" customFormat="1">
      <c r="B8264" s="823"/>
      <c r="C8264" s="823"/>
      <c r="D8264" s="823"/>
      <c r="E8264" s="823"/>
      <c r="F8264" s="823"/>
      <c r="G8264" s="823"/>
      <c r="H8264" s="823"/>
      <c r="I8264" s="823"/>
      <c r="J8264" s="823"/>
      <c r="K8264" s="823"/>
      <c r="L8264" s="823"/>
    </row>
    <row r="8265" spans="2:12" s="801" customFormat="1">
      <c r="B8265" s="823"/>
      <c r="C8265" s="823"/>
      <c r="D8265" s="823"/>
      <c r="E8265" s="823"/>
      <c r="F8265" s="823"/>
      <c r="G8265" s="823"/>
      <c r="H8265" s="823"/>
      <c r="I8265" s="823"/>
      <c r="J8265" s="823"/>
      <c r="K8265" s="823"/>
      <c r="L8265" s="823"/>
    </row>
    <row r="8266" spans="2:12" s="801" customFormat="1">
      <c r="B8266" s="823"/>
      <c r="C8266" s="823"/>
      <c r="D8266" s="823"/>
      <c r="E8266" s="823"/>
      <c r="F8266" s="823"/>
      <c r="G8266" s="823"/>
      <c r="H8266" s="823"/>
      <c r="I8266" s="823"/>
      <c r="J8266" s="823"/>
      <c r="K8266" s="823"/>
      <c r="L8266" s="823"/>
    </row>
    <row r="8267" spans="2:12" s="801" customFormat="1">
      <c r="B8267" s="823"/>
      <c r="C8267" s="823"/>
      <c r="D8267" s="823"/>
      <c r="E8267" s="823"/>
      <c r="F8267" s="823"/>
      <c r="G8267" s="823"/>
      <c r="H8267" s="823"/>
      <c r="I8267" s="823"/>
      <c r="J8267" s="823"/>
      <c r="K8267" s="823"/>
      <c r="L8267" s="823"/>
    </row>
    <row r="8268" spans="2:12" s="801" customFormat="1">
      <c r="B8268" s="823"/>
      <c r="C8268" s="823"/>
      <c r="D8268" s="823"/>
      <c r="E8268" s="823"/>
      <c r="F8268" s="823"/>
      <c r="G8268" s="823"/>
      <c r="H8268" s="823"/>
      <c r="I8268" s="823"/>
      <c r="J8268" s="823"/>
      <c r="K8268" s="823"/>
      <c r="L8268" s="823"/>
    </row>
    <row r="8269" spans="2:12" s="801" customFormat="1">
      <c r="B8269" s="823"/>
      <c r="C8269" s="823"/>
      <c r="D8269" s="823"/>
      <c r="E8269" s="823"/>
      <c r="F8269" s="823"/>
      <c r="G8269" s="823"/>
      <c r="H8269" s="823"/>
      <c r="I8269" s="823"/>
      <c r="J8269" s="823"/>
      <c r="K8269" s="823"/>
      <c r="L8269" s="823"/>
    </row>
    <row r="8270" spans="2:12" s="801" customFormat="1">
      <c r="B8270" s="823"/>
      <c r="C8270" s="823"/>
      <c r="D8270" s="823"/>
      <c r="E8270" s="823"/>
      <c r="F8270" s="823"/>
      <c r="G8270" s="823"/>
      <c r="H8270" s="823"/>
      <c r="I8270" s="823"/>
      <c r="J8270" s="823"/>
      <c r="K8270" s="823"/>
      <c r="L8270" s="823"/>
    </row>
    <row r="8271" spans="2:12" s="801" customFormat="1">
      <c r="B8271" s="823"/>
      <c r="C8271" s="823"/>
      <c r="D8271" s="823"/>
      <c r="E8271" s="823"/>
      <c r="F8271" s="823"/>
      <c r="G8271" s="823"/>
      <c r="H8271" s="823"/>
      <c r="I8271" s="823"/>
      <c r="J8271" s="823"/>
      <c r="K8271" s="823"/>
      <c r="L8271" s="823"/>
    </row>
    <row r="8272" spans="2:12" s="801" customFormat="1">
      <c r="B8272" s="823"/>
      <c r="C8272" s="823"/>
      <c r="D8272" s="823"/>
      <c r="E8272" s="823"/>
      <c r="F8272" s="823"/>
      <c r="G8272" s="823"/>
      <c r="H8272" s="823"/>
      <c r="I8272" s="823"/>
      <c r="J8272" s="823"/>
      <c r="K8272" s="823"/>
      <c r="L8272" s="823"/>
    </row>
    <row r="8273" spans="2:12" s="801" customFormat="1">
      <c r="B8273" s="823"/>
      <c r="C8273" s="823"/>
      <c r="D8273" s="823"/>
      <c r="E8273" s="823"/>
      <c r="F8273" s="823"/>
      <c r="G8273" s="823"/>
      <c r="H8273" s="823"/>
      <c r="I8273" s="823"/>
      <c r="J8273" s="823"/>
      <c r="K8273" s="823"/>
      <c r="L8273" s="823"/>
    </row>
    <row r="8274" spans="2:12" s="801" customFormat="1">
      <c r="B8274" s="823"/>
      <c r="C8274" s="823"/>
      <c r="D8274" s="823"/>
      <c r="E8274" s="823"/>
      <c r="F8274" s="823"/>
      <c r="G8274" s="823"/>
      <c r="H8274" s="823"/>
      <c r="I8274" s="823"/>
      <c r="J8274" s="823"/>
      <c r="K8274" s="823"/>
      <c r="L8274" s="823"/>
    </row>
    <row r="8275" spans="2:12" s="801" customFormat="1">
      <c r="B8275" s="823"/>
      <c r="C8275" s="823"/>
      <c r="D8275" s="823"/>
      <c r="E8275" s="823"/>
      <c r="F8275" s="823"/>
      <c r="G8275" s="823"/>
      <c r="H8275" s="823"/>
      <c r="I8275" s="823"/>
      <c r="J8275" s="823"/>
      <c r="K8275" s="823"/>
      <c r="L8275" s="823"/>
    </row>
    <row r="8276" spans="2:12" s="801" customFormat="1">
      <c r="B8276" s="823"/>
      <c r="C8276" s="823"/>
      <c r="D8276" s="823"/>
      <c r="E8276" s="823"/>
      <c r="F8276" s="823"/>
      <c r="G8276" s="823"/>
      <c r="H8276" s="823"/>
      <c r="I8276" s="823"/>
      <c r="J8276" s="823"/>
      <c r="K8276" s="823"/>
      <c r="L8276" s="823"/>
    </row>
    <row r="8277" spans="2:12" s="801" customFormat="1">
      <c r="B8277" s="823"/>
      <c r="C8277" s="823"/>
      <c r="D8277" s="823"/>
      <c r="E8277" s="823"/>
      <c r="F8277" s="823"/>
      <c r="G8277" s="823"/>
      <c r="H8277" s="823"/>
      <c r="I8277" s="823"/>
      <c r="J8277" s="823"/>
      <c r="K8277" s="823"/>
      <c r="L8277" s="823"/>
    </row>
    <row r="8278" spans="2:12" s="801" customFormat="1">
      <c r="B8278" s="823"/>
      <c r="C8278" s="823"/>
      <c r="D8278" s="823"/>
      <c r="E8278" s="823"/>
      <c r="F8278" s="823"/>
      <c r="G8278" s="823"/>
      <c r="H8278" s="823"/>
      <c r="I8278" s="823"/>
      <c r="J8278" s="823"/>
      <c r="K8278" s="823"/>
      <c r="L8278" s="823"/>
    </row>
    <row r="8279" spans="2:12" s="801" customFormat="1">
      <c r="B8279" s="823"/>
      <c r="C8279" s="823"/>
      <c r="D8279" s="823"/>
      <c r="E8279" s="823"/>
      <c r="F8279" s="823"/>
      <c r="G8279" s="823"/>
      <c r="H8279" s="823"/>
      <c r="I8279" s="823"/>
      <c r="J8279" s="823"/>
      <c r="K8279" s="823"/>
      <c r="L8279" s="823"/>
    </row>
    <row r="8280" spans="2:12" s="801" customFormat="1">
      <c r="B8280" s="823"/>
      <c r="C8280" s="823"/>
      <c r="D8280" s="823"/>
      <c r="E8280" s="823"/>
      <c r="F8280" s="823"/>
      <c r="G8280" s="823"/>
      <c r="H8280" s="823"/>
      <c r="I8280" s="823"/>
      <c r="J8280" s="823"/>
      <c r="K8280" s="823"/>
      <c r="L8280" s="823"/>
    </row>
    <row r="8281" spans="2:12" s="801" customFormat="1">
      <c r="B8281" s="823"/>
      <c r="C8281" s="823"/>
      <c r="D8281" s="823"/>
      <c r="E8281" s="823"/>
      <c r="F8281" s="823"/>
      <c r="G8281" s="823"/>
      <c r="H8281" s="823"/>
      <c r="I8281" s="823"/>
      <c r="J8281" s="823"/>
      <c r="K8281" s="823"/>
      <c r="L8281" s="823"/>
    </row>
    <row r="8282" spans="2:12" s="801" customFormat="1">
      <c r="B8282" s="823"/>
      <c r="C8282" s="823"/>
      <c r="D8282" s="823"/>
      <c r="E8282" s="823"/>
      <c r="F8282" s="823"/>
      <c r="G8282" s="823"/>
      <c r="H8282" s="823"/>
      <c r="I8282" s="823"/>
      <c r="J8282" s="823"/>
      <c r="K8282" s="823"/>
      <c r="L8282" s="823"/>
    </row>
    <row r="8283" spans="2:12" s="801" customFormat="1">
      <c r="B8283" s="823"/>
      <c r="C8283" s="823"/>
      <c r="D8283" s="823"/>
      <c r="E8283" s="823"/>
      <c r="F8283" s="823"/>
      <c r="G8283" s="823"/>
      <c r="H8283" s="823"/>
      <c r="I8283" s="823"/>
      <c r="J8283" s="823"/>
      <c r="K8283" s="823"/>
      <c r="L8283" s="823"/>
    </row>
    <row r="8284" spans="2:12" s="801" customFormat="1">
      <c r="B8284" s="823"/>
      <c r="C8284" s="823"/>
      <c r="D8284" s="823"/>
      <c r="E8284" s="823"/>
      <c r="F8284" s="823"/>
      <c r="G8284" s="823"/>
      <c r="H8284" s="823"/>
      <c r="I8284" s="823"/>
      <c r="J8284" s="823"/>
      <c r="K8284" s="823"/>
      <c r="L8284" s="823"/>
    </row>
    <row r="8285" spans="2:12" s="801" customFormat="1">
      <c r="B8285" s="823"/>
      <c r="C8285" s="823"/>
      <c r="D8285" s="823"/>
      <c r="E8285" s="823"/>
      <c r="F8285" s="823"/>
      <c r="G8285" s="823"/>
      <c r="H8285" s="823"/>
      <c r="I8285" s="823"/>
      <c r="J8285" s="823"/>
      <c r="K8285" s="823"/>
      <c r="L8285" s="823"/>
    </row>
    <row r="8286" spans="2:12" s="801" customFormat="1">
      <c r="B8286" s="823"/>
      <c r="C8286" s="823"/>
      <c r="D8286" s="823"/>
      <c r="E8286" s="823"/>
      <c r="F8286" s="823"/>
      <c r="G8286" s="823"/>
      <c r="H8286" s="823"/>
      <c r="I8286" s="823"/>
      <c r="J8286" s="823"/>
      <c r="K8286" s="823"/>
      <c r="L8286" s="823"/>
    </row>
    <row r="8287" spans="2:12" s="801" customFormat="1">
      <c r="B8287" s="823"/>
      <c r="C8287" s="823"/>
      <c r="D8287" s="823"/>
      <c r="E8287" s="823"/>
      <c r="F8287" s="823"/>
      <c r="G8287" s="823"/>
      <c r="H8287" s="823"/>
      <c r="I8287" s="823"/>
      <c r="J8287" s="823"/>
      <c r="K8287" s="823"/>
      <c r="L8287" s="823"/>
    </row>
    <row r="8288" spans="2:12" s="801" customFormat="1">
      <c r="B8288" s="823"/>
      <c r="C8288" s="823"/>
      <c r="D8288" s="823"/>
      <c r="E8288" s="823"/>
      <c r="F8288" s="823"/>
      <c r="G8288" s="823"/>
      <c r="H8288" s="823"/>
      <c r="I8288" s="823"/>
      <c r="J8288" s="823"/>
      <c r="K8288" s="823"/>
      <c r="L8288" s="823"/>
    </row>
    <row r="8289" spans="2:12" s="801" customFormat="1">
      <c r="B8289" s="823"/>
      <c r="C8289" s="823"/>
      <c r="D8289" s="823"/>
      <c r="E8289" s="823"/>
      <c r="F8289" s="823"/>
      <c r="G8289" s="823"/>
      <c r="H8289" s="823"/>
      <c r="I8289" s="823"/>
      <c r="J8289" s="823"/>
      <c r="K8289" s="823"/>
      <c r="L8289" s="823"/>
    </row>
    <row r="8290" spans="2:12" s="801" customFormat="1">
      <c r="B8290" s="823"/>
      <c r="C8290" s="823"/>
      <c r="D8290" s="823"/>
      <c r="E8290" s="823"/>
      <c r="F8290" s="823"/>
      <c r="G8290" s="823"/>
      <c r="H8290" s="823"/>
      <c r="I8290" s="823"/>
      <c r="J8290" s="823"/>
      <c r="K8290" s="823"/>
      <c r="L8290" s="823"/>
    </row>
    <row r="8291" spans="2:12" s="801" customFormat="1">
      <c r="B8291" s="823"/>
      <c r="C8291" s="823"/>
      <c r="D8291" s="823"/>
      <c r="E8291" s="823"/>
      <c r="F8291" s="823"/>
      <c r="G8291" s="823"/>
      <c r="H8291" s="823"/>
      <c r="I8291" s="823"/>
      <c r="J8291" s="823"/>
      <c r="K8291" s="823"/>
      <c r="L8291" s="823"/>
    </row>
    <row r="8292" spans="2:12" s="801" customFormat="1">
      <c r="B8292" s="823"/>
      <c r="C8292" s="823"/>
      <c r="D8292" s="823"/>
      <c r="E8292" s="823"/>
      <c r="F8292" s="823"/>
      <c r="G8292" s="823"/>
      <c r="H8292" s="823"/>
      <c r="I8292" s="823"/>
      <c r="J8292" s="823"/>
      <c r="K8292" s="823"/>
      <c r="L8292" s="823"/>
    </row>
    <row r="8293" spans="2:12" s="801" customFormat="1">
      <c r="B8293" s="823"/>
      <c r="C8293" s="823"/>
      <c r="D8293" s="823"/>
      <c r="E8293" s="823"/>
      <c r="F8293" s="823"/>
      <c r="G8293" s="823"/>
      <c r="H8293" s="823"/>
      <c r="I8293" s="823"/>
      <c r="J8293" s="823"/>
      <c r="K8293" s="823"/>
      <c r="L8293" s="823"/>
    </row>
    <row r="8294" spans="2:12" s="801" customFormat="1">
      <c r="B8294" s="823"/>
      <c r="C8294" s="823"/>
      <c r="D8294" s="823"/>
      <c r="E8294" s="823"/>
      <c r="F8294" s="823"/>
      <c r="G8294" s="823"/>
      <c r="H8294" s="823"/>
      <c r="I8294" s="823"/>
      <c r="J8294" s="823"/>
      <c r="K8294" s="823"/>
      <c r="L8294" s="823"/>
    </row>
    <row r="8295" spans="2:12" s="801" customFormat="1">
      <c r="B8295" s="823"/>
      <c r="C8295" s="823"/>
      <c r="D8295" s="823"/>
      <c r="E8295" s="823"/>
      <c r="F8295" s="823"/>
      <c r="G8295" s="823"/>
      <c r="H8295" s="823"/>
      <c r="I8295" s="823"/>
      <c r="J8295" s="823"/>
      <c r="K8295" s="823"/>
      <c r="L8295" s="823"/>
    </row>
    <row r="8296" spans="2:12" s="801" customFormat="1">
      <c r="B8296" s="823"/>
      <c r="C8296" s="823"/>
      <c r="D8296" s="823"/>
      <c r="E8296" s="823"/>
      <c r="F8296" s="823"/>
      <c r="G8296" s="823"/>
      <c r="H8296" s="823"/>
      <c r="I8296" s="823"/>
      <c r="J8296" s="823"/>
      <c r="K8296" s="823"/>
      <c r="L8296" s="823"/>
    </row>
    <row r="8297" spans="2:12" s="801" customFormat="1">
      <c r="B8297" s="823"/>
      <c r="C8297" s="823"/>
      <c r="D8297" s="823"/>
      <c r="E8297" s="823"/>
      <c r="F8297" s="823"/>
      <c r="G8297" s="823"/>
      <c r="H8297" s="823"/>
      <c r="I8297" s="823"/>
      <c r="J8297" s="823"/>
      <c r="K8297" s="823"/>
      <c r="L8297" s="823"/>
    </row>
    <row r="8298" spans="2:12" s="801" customFormat="1">
      <c r="B8298" s="823"/>
      <c r="C8298" s="823"/>
      <c r="D8298" s="823"/>
      <c r="E8298" s="823"/>
      <c r="F8298" s="823"/>
      <c r="G8298" s="823"/>
      <c r="H8298" s="823"/>
      <c r="I8298" s="823"/>
      <c r="J8298" s="823"/>
      <c r="K8298" s="823"/>
      <c r="L8298" s="823"/>
    </row>
    <row r="8299" spans="2:12" s="801" customFormat="1">
      <c r="B8299" s="823"/>
      <c r="C8299" s="823"/>
      <c r="D8299" s="823"/>
      <c r="E8299" s="823"/>
      <c r="F8299" s="823"/>
      <c r="G8299" s="823"/>
      <c r="H8299" s="823"/>
      <c r="I8299" s="823"/>
      <c r="J8299" s="823"/>
      <c r="K8299" s="823"/>
      <c r="L8299" s="823"/>
    </row>
    <row r="8300" spans="2:12" s="801" customFormat="1">
      <c r="B8300" s="823"/>
      <c r="C8300" s="823"/>
      <c r="D8300" s="823"/>
      <c r="E8300" s="823"/>
      <c r="F8300" s="823"/>
      <c r="G8300" s="823"/>
      <c r="H8300" s="823"/>
      <c r="I8300" s="823"/>
      <c r="J8300" s="823"/>
      <c r="K8300" s="823"/>
      <c r="L8300" s="823"/>
    </row>
    <row r="8301" spans="2:12" s="801" customFormat="1">
      <c r="B8301" s="823"/>
      <c r="C8301" s="823"/>
      <c r="D8301" s="823"/>
      <c r="E8301" s="823"/>
      <c r="F8301" s="823"/>
      <c r="G8301" s="823"/>
      <c r="H8301" s="823"/>
      <c r="I8301" s="823"/>
      <c r="J8301" s="823"/>
      <c r="K8301" s="823"/>
      <c r="L8301" s="823"/>
    </row>
    <row r="8302" spans="2:12" s="801" customFormat="1">
      <c r="B8302" s="823"/>
      <c r="C8302" s="823"/>
      <c r="D8302" s="823"/>
      <c r="E8302" s="823"/>
      <c r="F8302" s="823"/>
      <c r="G8302" s="823"/>
      <c r="H8302" s="823"/>
      <c r="I8302" s="823"/>
      <c r="J8302" s="823"/>
      <c r="K8302" s="823"/>
      <c r="L8302" s="823"/>
    </row>
    <row r="8303" spans="2:12" s="801" customFormat="1">
      <c r="B8303" s="823"/>
      <c r="C8303" s="823"/>
      <c r="D8303" s="823"/>
      <c r="E8303" s="823"/>
      <c r="F8303" s="823"/>
      <c r="G8303" s="823"/>
      <c r="H8303" s="823"/>
      <c r="I8303" s="823"/>
      <c r="J8303" s="823"/>
      <c r="K8303" s="823"/>
      <c r="L8303" s="823"/>
    </row>
    <row r="8304" spans="2:12" s="801" customFormat="1">
      <c r="B8304" s="823"/>
      <c r="C8304" s="823"/>
      <c r="D8304" s="823"/>
      <c r="E8304" s="823"/>
      <c r="F8304" s="823"/>
      <c r="G8304" s="823"/>
      <c r="H8304" s="823"/>
      <c r="I8304" s="823"/>
      <c r="J8304" s="823"/>
      <c r="K8304" s="823"/>
      <c r="L8304" s="823"/>
    </row>
    <row r="8305" spans="2:12" s="801" customFormat="1">
      <c r="B8305" s="823"/>
      <c r="C8305" s="823"/>
      <c r="D8305" s="823"/>
      <c r="E8305" s="823"/>
      <c r="F8305" s="823"/>
      <c r="G8305" s="823"/>
      <c r="H8305" s="823"/>
      <c r="I8305" s="823"/>
      <c r="J8305" s="823"/>
      <c r="K8305" s="823"/>
      <c r="L8305" s="823"/>
    </row>
    <row r="8306" spans="2:12" s="801" customFormat="1">
      <c r="B8306" s="823"/>
      <c r="C8306" s="823"/>
      <c r="D8306" s="823"/>
      <c r="E8306" s="823"/>
      <c r="F8306" s="823"/>
      <c r="G8306" s="823"/>
      <c r="H8306" s="823"/>
      <c r="I8306" s="823"/>
      <c r="J8306" s="823"/>
      <c r="K8306" s="823"/>
      <c r="L8306" s="823"/>
    </row>
    <row r="8307" spans="2:12" s="801" customFormat="1">
      <c r="B8307" s="823"/>
      <c r="C8307" s="823"/>
      <c r="D8307" s="823"/>
      <c r="E8307" s="823"/>
      <c r="F8307" s="823"/>
      <c r="G8307" s="823"/>
      <c r="H8307" s="823"/>
      <c r="I8307" s="823"/>
      <c r="J8307" s="823"/>
      <c r="K8307" s="823"/>
      <c r="L8307" s="823"/>
    </row>
    <row r="8308" spans="2:12" s="801" customFormat="1">
      <c r="B8308" s="823"/>
      <c r="C8308" s="823"/>
      <c r="D8308" s="823"/>
      <c r="E8308" s="823"/>
      <c r="F8308" s="823"/>
      <c r="G8308" s="823"/>
      <c r="H8308" s="823"/>
      <c r="I8308" s="823"/>
      <c r="J8308" s="823"/>
      <c r="K8308" s="823"/>
      <c r="L8308" s="823"/>
    </row>
    <row r="8309" spans="2:12" s="801" customFormat="1">
      <c r="B8309" s="823"/>
      <c r="C8309" s="823"/>
      <c r="D8309" s="823"/>
      <c r="E8309" s="823"/>
      <c r="F8309" s="823"/>
      <c r="G8309" s="823"/>
      <c r="H8309" s="823"/>
      <c r="I8309" s="823"/>
      <c r="J8309" s="823"/>
      <c r="K8309" s="823"/>
      <c r="L8309" s="823"/>
    </row>
    <row r="8310" spans="2:12" s="801" customFormat="1">
      <c r="B8310" s="823"/>
      <c r="C8310" s="823"/>
      <c r="D8310" s="823"/>
      <c r="E8310" s="823"/>
      <c r="F8310" s="823"/>
      <c r="G8310" s="823"/>
      <c r="H8310" s="823"/>
      <c r="I8310" s="823"/>
      <c r="J8310" s="823"/>
      <c r="K8310" s="823"/>
      <c r="L8310" s="823"/>
    </row>
    <row r="8311" spans="2:12" s="801" customFormat="1">
      <c r="B8311" s="823"/>
      <c r="C8311" s="823"/>
      <c r="D8311" s="823"/>
      <c r="E8311" s="823"/>
      <c r="F8311" s="823"/>
      <c r="G8311" s="823"/>
      <c r="H8311" s="823"/>
      <c r="I8311" s="823"/>
      <c r="J8311" s="823"/>
      <c r="K8311" s="823"/>
      <c r="L8311" s="823"/>
    </row>
    <row r="8312" spans="2:12" s="801" customFormat="1">
      <c r="B8312" s="823"/>
      <c r="C8312" s="823"/>
      <c r="D8312" s="823"/>
      <c r="E8312" s="823"/>
      <c r="F8312" s="823"/>
      <c r="G8312" s="823"/>
      <c r="H8312" s="823"/>
      <c r="I8312" s="823"/>
      <c r="J8312" s="823"/>
      <c r="K8312" s="823"/>
      <c r="L8312" s="823"/>
    </row>
    <row r="8313" spans="2:12" s="801" customFormat="1">
      <c r="B8313" s="823"/>
      <c r="C8313" s="823"/>
      <c r="D8313" s="823"/>
      <c r="E8313" s="823"/>
      <c r="F8313" s="823"/>
      <c r="G8313" s="823"/>
      <c r="H8313" s="823"/>
      <c r="I8313" s="823"/>
      <c r="J8313" s="823"/>
      <c r="K8313" s="823"/>
      <c r="L8313" s="823"/>
    </row>
    <row r="8314" spans="2:12" s="801" customFormat="1">
      <c r="B8314" s="823"/>
      <c r="C8314" s="823"/>
      <c r="D8314" s="823"/>
      <c r="E8314" s="823"/>
      <c r="F8314" s="823"/>
      <c r="G8314" s="823"/>
      <c r="H8314" s="823"/>
      <c r="I8314" s="823"/>
      <c r="J8314" s="823"/>
      <c r="K8314" s="823"/>
      <c r="L8314" s="823"/>
    </row>
    <row r="8315" spans="2:12" s="801" customFormat="1">
      <c r="B8315" s="823"/>
      <c r="C8315" s="823"/>
      <c r="D8315" s="823"/>
      <c r="E8315" s="823"/>
      <c r="F8315" s="823"/>
      <c r="G8315" s="823"/>
      <c r="H8315" s="823"/>
      <c r="I8315" s="823"/>
      <c r="J8315" s="823"/>
      <c r="K8315" s="823"/>
      <c r="L8315" s="823"/>
    </row>
    <row r="8316" spans="2:12" s="801" customFormat="1">
      <c r="B8316" s="823"/>
      <c r="C8316" s="823"/>
      <c r="D8316" s="823"/>
      <c r="E8316" s="823"/>
      <c r="F8316" s="823"/>
      <c r="G8316" s="823"/>
      <c r="H8316" s="823"/>
      <c r="I8316" s="823"/>
      <c r="J8316" s="823"/>
      <c r="K8316" s="823"/>
      <c r="L8316" s="823"/>
    </row>
    <row r="8317" spans="2:12" s="801" customFormat="1">
      <c r="B8317" s="823"/>
      <c r="C8317" s="823"/>
      <c r="D8317" s="823"/>
      <c r="E8317" s="823"/>
      <c r="F8317" s="823"/>
      <c r="G8317" s="823"/>
      <c r="H8317" s="823"/>
      <c r="I8317" s="823"/>
      <c r="J8317" s="823"/>
      <c r="K8317" s="823"/>
      <c r="L8317" s="823"/>
    </row>
    <row r="8318" spans="2:12" s="801" customFormat="1">
      <c r="B8318" s="823"/>
      <c r="C8318" s="823"/>
      <c r="D8318" s="823"/>
      <c r="E8318" s="823"/>
      <c r="F8318" s="823"/>
      <c r="G8318" s="823"/>
      <c r="H8318" s="823"/>
      <c r="I8318" s="823"/>
      <c r="J8318" s="823"/>
      <c r="K8318" s="823"/>
      <c r="L8318" s="823"/>
    </row>
    <row r="8319" spans="2:12" s="801" customFormat="1">
      <c r="B8319" s="823"/>
      <c r="C8319" s="823"/>
      <c r="D8319" s="823"/>
      <c r="E8319" s="823"/>
      <c r="F8319" s="823"/>
      <c r="G8319" s="823"/>
      <c r="H8319" s="823"/>
      <c r="I8319" s="823"/>
      <c r="J8319" s="823"/>
      <c r="K8319" s="823"/>
      <c r="L8319" s="823"/>
    </row>
    <row r="8320" spans="2:12" s="801" customFormat="1">
      <c r="B8320" s="823"/>
      <c r="C8320" s="823"/>
      <c r="D8320" s="823"/>
      <c r="E8320" s="823"/>
      <c r="F8320" s="823"/>
      <c r="G8320" s="823"/>
      <c r="H8320" s="823"/>
      <c r="I8320" s="823"/>
      <c r="J8320" s="823"/>
      <c r="K8320" s="823"/>
      <c r="L8320" s="823"/>
    </row>
    <row r="8321" spans="2:12" s="801" customFormat="1">
      <c r="B8321" s="823"/>
      <c r="C8321" s="823"/>
      <c r="D8321" s="823"/>
      <c r="E8321" s="823"/>
      <c r="F8321" s="823"/>
      <c r="G8321" s="823"/>
      <c r="H8321" s="823"/>
      <c r="I8321" s="823"/>
      <c r="J8321" s="823"/>
      <c r="K8321" s="823"/>
      <c r="L8321" s="823"/>
    </row>
    <row r="8322" spans="2:12" s="801" customFormat="1">
      <c r="B8322" s="823"/>
      <c r="C8322" s="823"/>
      <c r="D8322" s="823"/>
      <c r="E8322" s="823"/>
      <c r="F8322" s="823"/>
      <c r="G8322" s="823"/>
      <c r="H8322" s="823"/>
      <c r="I8322" s="823"/>
      <c r="J8322" s="823"/>
      <c r="K8322" s="823"/>
      <c r="L8322" s="823"/>
    </row>
    <row r="8323" spans="2:12" s="801" customFormat="1">
      <c r="B8323" s="823"/>
      <c r="C8323" s="823"/>
      <c r="D8323" s="823"/>
      <c r="E8323" s="823"/>
      <c r="F8323" s="823"/>
      <c r="G8323" s="823"/>
      <c r="H8323" s="823"/>
      <c r="I8323" s="823"/>
      <c r="J8323" s="823"/>
      <c r="K8323" s="823"/>
      <c r="L8323" s="823"/>
    </row>
    <row r="8324" spans="2:12" s="801" customFormat="1">
      <c r="B8324" s="823"/>
      <c r="C8324" s="823"/>
      <c r="D8324" s="823"/>
      <c r="E8324" s="823"/>
      <c r="F8324" s="823"/>
      <c r="G8324" s="823"/>
      <c r="H8324" s="823"/>
      <c r="I8324" s="823"/>
      <c r="J8324" s="823"/>
      <c r="K8324" s="823"/>
      <c r="L8324" s="823"/>
    </row>
    <row r="8325" spans="2:12" s="801" customFormat="1">
      <c r="B8325" s="823"/>
      <c r="C8325" s="823"/>
      <c r="D8325" s="823"/>
      <c r="E8325" s="823"/>
      <c r="F8325" s="823"/>
      <c r="G8325" s="823"/>
      <c r="H8325" s="823"/>
      <c r="I8325" s="823"/>
      <c r="J8325" s="823"/>
      <c r="K8325" s="823"/>
      <c r="L8325" s="823"/>
    </row>
    <row r="8326" spans="2:12" s="801" customFormat="1">
      <c r="B8326" s="823"/>
      <c r="C8326" s="823"/>
      <c r="D8326" s="823"/>
      <c r="E8326" s="823"/>
      <c r="F8326" s="823"/>
      <c r="G8326" s="823"/>
      <c r="H8326" s="823"/>
      <c r="I8326" s="823"/>
      <c r="J8326" s="823"/>
      <c r="K8326" s="823"/>
      <c r="L8326" s="823"/>
    </row>
    <row r="8327" spans="2:12" s="801" customFormat="1">
      <c r="B8327" s="823"/>
      <c r="C8327" s="823"/>
      <c r="D8327" s="823"/>
      <c r="E8327" s="823"/>
      <c r="F8327" s="823"/>
      <c r="G8327" s="823"/>
      <c r="H8327" s="823"/>
      <c r="I8327" s="823"/>
      <c r="J8327" s="823"/>
      <c r="K8327" s="823"/>
      <c r="L8327" s="823"/>
    </row>
    <row r="8328" spans="2:12" s="801" customFormat="1">
      <c r="B8328" s="823"/>
      <c r="C8328" s="823"/>
      <c r="D8328" s="823"/>
      <c r="E8328" s="823"/>
      <c r="F8328" s="823"/>
      <c r="G8328" s="823"/>
      <c r="H8328" s="823"/>
      <c r="I8328" s="823"/>
      <c r="J8328" s="823"/>
      <c r="K8328" s="823"/>
      <c r="L8328" s="823"/>
    </row>
    <row r="8329" spans="2:12" s="801" customFormat="1">
      <c r="B8329" s="823"/>
      <c r="C8329" s="823"/>
      <c r="D8329" s="823"/>
      <c r="E8329" s="823"/>
      <c r="F8329" s="823"/>
      <c r="G8329" s="823"/>
      <c r="H8329" s="823"/>
      <c r="I8329" s="823"/>
      <c r="J8329" s="823"/>
      <c r="K8329" s="823"/>
      <c r="L8329" s="823"/>
    </row>
    <row r="8330" spans="2:12" s="801" customFormat="1">
      <c r="B8330" s="823"/>
      <c r="C8330" s="823"/>
      <c r="D8330" s="823"/>
      <c r="E8330" s="823"/>
      <c r="F8330" s="823"/>
      <c r="G8330" s="823"/>
      <c r="H8330" s="823"/>
      <c r="I8330" s="823"/>
      <c r="J8330" s="823"/>
      <c r="K8330" s="823"/>
      <c r="L8330" s="823"/>
    </row>
    <row r="8331" spans="2:12" s="801" customFormat="1">
      <c r="B8331" s="823"/>
      <c r="C8331" s="823"/>
      <c r="D8331" s="823"/>
      <c r="E8331" s="823"/>
      <c r="F8331" s="823"/>
      <c r="G8331" s="823"/>
      <c r="H8331" s="823"/>
      <c r="I8331" s="823"/>
      <c r="J8331" s="823"/>
      <c r="K8331" s="823"/>
      <c r="L8331" s="823"/>
    </row>
    <row r="8332" spans="2:12" s="801" customFormat="1">
      <c r="B8332" s="823"/>
      <c r="C8332" s="823"/>
      <c r="D8332" s="823"/>
      <c r="E8332" s="823"/>
      <c r="F8332" s="823"/>
      <c r="G8332" s="823"/>
      <c r="H8332" s="823"/>
      <c r="I8332" s="823"/>
      <c r="J8332" s="823"/>
      <c r="K8332" s="823"/>
      <c r="L8332" s="823"/>
    </row>
    <row r="8333" spans="2:12" s="801" customFormat="1">
      <c r="B8333" s="823"/>
      <c r="C8333" s="823"/>
      <c r="D8333" s="823"/>
      <c r="E8333" s="823"/>
      <c r="F8333" s="823"/>
      <c r="G8333" s="823"/>
      <c r="H8333" s="823"/>
      <c r="I8333" s="823"/>
      <c r="J8333" s="823"/>
      <c r="K8333" s="823"/>
      <c r="L8333" s="823"/>
    </row>
    <row r="8334" spans="2:12" s="801" customFormat="1">
      <c r="B8334" s="823"/>
      <c r="C8334" s="823"/>
      <c r="D8334" s="823"/>
      <c r="E8334" s="823"/>
      <c r="F8334" s="823"/>
      <c r="G8334" s="823"/>
      <c r="H8334" s="823"/>
      <c r="I8334" s="823"/>
      <c r="J8334" s="823"/>
      <c r="K8334" s="823"/>
      <c r="L8334" s="823"/>
    </row>
    <row r="8335" spans="2:12" s="801" customFormat="1">
      <c r="B8335" s="823"/>
      <c r="C8335" s="823"/>
      <c r="D8335" s="823"/>
      <c r="E8335" s="823"/>
      <c r="F8335" s="823"/>
      <c r="G8335" s="823"/>
      <c r="H8335" s="823"/>
      <c r="I8335" s="823"/>
      <c r="J8335" s="823"/>
      <c r="K8335" s="823"/>
      <c r="L8335" s="823"/>
    </row>
    <row r="8336" spans="2:12" s="801" customFormat="1">
      <c r="B8336" s="823"/>
      <c r="C8336" s="823"/>
      <c r="D8336" s="823"/>
      <c r="E8336" s="823"/>
      <c r="F8336" s="823"/>
      <c r="G8336" s="823"/>
      <c r="H8336" s="823"/>
      <c r="I8336" s="823"/>
      <c r="J8336" s="823"/>
      <c r="K8336" s="823"/>
      <c r="L8336" s="823"/>
    </row>
    <row r="8337" spans="2:12" s="801" customFormat="1">
      <c r="B8337" s="823"/>
      <c r="C8337" s="823"/>
      <c r="D8337" s="823"/>
      <c r="E8337" s="823"/>
      <c r="F8337" s="823"/>
      <c r="G8337" s="823"/>
      <c r="H8337" s="823"/>
      <c r="I8337" s="823"/>
      <c r="J8337" s="823"/>
      <c r="K8337" s="823"/>
      <c r="L8337" s="823"/>
    </row>
    <row r="8338" spans="2:12" s="801" customFormat="1">
      <c r="B8338" s="823"/>
      <c r="C8338" s="823"/>
      <c r="D8338" s="823"/>
      <c r="E8338" s="823"/>
      <c r="F8338" s="823"/>
      <c r="G8338" s="823"/>
      <c r="H8338" s="823"/>
      <c r="I8338" s="823"/>
      <c r="J8338" s="823"/>
      <c r="K8338" s="823"/>
      <c r="L8338" s="823"/>
    </row>
    <row r="8339" spans="2:12" s="801" customFormat="1">
      <c r="B8339" s="823"/>
      <c r="C8339" s="823"/>
      <c r="D8339" s="823"/>
      <c r="E8339" s="823"/>
      <c r="F8339" s="823"/>
      <c r="G8339" s="823"/>
      <c r="H8339" s="823"/>
      <c r="I8339" s="823"/>
      <c r="J8339" s="823"/>
      <c r="K8339" s="823"/>
      <c r="L8339" s="823"/>
    </row>
    <row r="8340" spans="2:12" s="801" customFormat="1">
      <c r="B8340" s="823"/>
      <c r="C8340" s="823"/>
      <c r="D8340" s="823"/>
      <c r="E8340" s="823"/>
      <c r="F8340" s="823"/>
      <c r="G8340" s="823"/>
      <c r="H8340" s="823"/>
      <c r="I8340" s="823"/>
      <c r="J8340" s="823"/>
      <c r="K8340" s="823"/>
      <c r="L8340" s="823"/>
    </row>
    <row r="8341" spans="2:12" s="801" customFormat="1">
      <c r="B8341" s="823"/>
      <c r="C8341" s="823"/>
      <c r="D8341" s="823"/>
      <c r="E8341" s="823"/>
      <c r="F8341" s="823"/>
      <c r="G8341" s="823"/>
      <c r="H8341" s="823"/>
      <c r="I8341" s="823"/>
      <c r="J8341" s="823"/>
      <c r="K8341" s="823"/>
      <c r="L8341" s="823"/>
    </row>
    <row r="8342" spans="2:12" s="801" customFormat="1">
      <c r="B8342" s="823"/>
      <c r="C8342" s="823"/>
      <c r="D8342" s="823"/>
      <c r="E8342" s="823"/>
      <c r="F8342" s="823"/>
      <c r="G8342" s="823"/>
      <c r="H8342" s="823"/>
      <c r="I8342" s="823"/>
      <c r="J8342" s="823"/>
      <c r="K8342" s="823"/>
      <c r="L8342" s="823"/>
    </row>
    <row r="8343" spans="2:12" s="801" customFormat="1">
      <c r="B8343" s="823"/>
      <c r="C8343" s="823"/>
      <c r="D8343" s="823"/>
      <c r="E8343" s="823"/>
      <c r="F8343" s="823"/>
      <c r="G8343" s="823"/>
      <c r="H8343" s="823"/>
      <c r="I8343" s="823"/>
      <c r="J8343" s="823"/>
      <c r="K8343" s="823"/>
      <c r="L8343" s="823"/>
    </row>
    <row r="8344" spans="2:12" s="801" customFormat="1">
      <c r="B8344" s="823"/>
      <c r="C8344" s="823"/>
      <c r="D8344" s="823"/>
      <c r="E8344" s="823"/>
      <c r="F8344" s="823"/>
      <c r="G8344" s="823"/>
      <c r="H8344" s="823"/>
      <c r="I8344" s="823"/>
      <c r="J8344" s="823"/>
      <c r="K8344" s="823"/>
      <c r="L8344" s="823"/>
    </row>
    <row r="8345" spans="2:12" s="801" customFormat="1">
      <c r="B8345" s="823"/>
      <c r="C8345" s="823"/>
      <c r="D8345" s="823"/>
      <c r="E8345" s="823"/>
      <c r="F8345" s="823"/>
      <c r="G8345" s="823"/>
      <c r="H8345" s="823"/>
      <c r="I8345" s="823"/>
      <c r="J8345" s="823"/>
      <c r="K8345" s="823"/>
      <c r="L8345" s="823"/>
    </row>
    <row r="8346" spans="2:12" s="801" customFormat="1">
      <c r="B8346" s="823"/>
      <c r="C8346" s="823"/>
      <c r="D8346" s="823"/>
      <c r="E8346" s="823"/>
      <c r="F8346" s="823"/>
      <c r="G8346" s="823"/>
      <c r="H8346" s="823"/>
      <c r="I8346" s="823"/>
      <c r="J8346" s="823"/>
      <c r="K8346" s="823"/>
      <c r="L8346" s="823"/>
    </row>
    <row r="8347" spans="2:12" s="801" customFormat="1">
      <c r="B8347" s="823"/>
      <c r="C8347" s="823"/>
      <c r="D8347" s="823"/>
      <c r="E8347" s="823"/>
      <c r="F8347" s="823"/>
      <c r="G8347" s="823"/>
      <c r="H8347" s="823"/>
      <c r="I8347" s="823"/>
      <c r="J8347" s="823"/>
      <c r="K8347" s="823"/>
      <c r="L8347" s="823"/>
    </row>
    <row r="8348" spans="2:12" s="801" customFormat="1">
      <c r="B8348" s="823"/>
      <c r="C8348" s="823"/>
      <c r="D8348" s="823"/>
      <c r="E8348" s="823"/>
      <c r="F8348" s="823"/>
      <c r="G8348" s="823"/>
      <c r="H8348" s="823"/>
      <c r="I8348" s="823"/>
      <c r="J8348" s="823"/>
      <c r="K8348" s="823"/>
      <c r="L8348" s="823"/>
    </row>
    <row r="8349" spans="2:12" s="801" customFormat="1">
      <c r="B8349" s="823"/>
      <c r="C8349" s="823"/>
      <c r="D8349" s="823"/>
      <c r="E8349" s="823"/>
      <c r="F8349" s="823"/>
      <c r="G8349" s="823"/>
      <c r="H8349" s="823"/>
      <c r="I8349" s="823"/>
      <c r="J8349" s="823"/>
      <c r="K8349" s="823"/>
      <c r="L8349" s="823"/>
    </row>
    <row r="8350" spans="2:12" s="801" customFormat="1">
      <c r="B8350" s="823"/>
      <c r="C8350" s="823"/>
      <c r="D8350" s="823"/>
      <c r="E8350" s="823"/>
      <c r="F8350" s="823"/>
      <c r="G8350" s="823"/>
      <c r="H8350" s="823"/>
      <c r="I8350" s="823"/>
      <c r="J8350" s="823"/>
      <c r="K8350" s="823"/>
      <c r="L8350" s="823"/>
    </row>
    <row r="8351" spans="2:12" s="801" customFormat="1">
      <c r="B8351" s="823"/>
      <c r="C8351" s="823"/>
      <c r="D8351" s="823"/>
      <c r="E8351" s="823"/>
      <c r="F8351" s="823"/>
      <c r="G8351" s="823"/>
      <c r="H8351" s="823"/>
      <c r="I8351" s="823"/>
      <c r="J8351" s="823"/>
      <c r="K8351" s="823"/>
      <c r="L8351" s="823"/>
    </row>
    <row r="8352" spans="2:12" s="801" customFormat="1">
      <c r="B8352" s="823"/>
      <c r="C8352" s="823"/>
      <c r="D8352" s="823"/>
      <c r="E8352" s="823"/>
      <c r="F8352" s="823"/>
      <c r="G8352" s="823"/>
      <c r="H8352" s="823"/>
      <c r="I8352" s="823"/>
      <c r="J8352" s="823"/>
      <c r="K8352" s="823"/>
      <c r="L8352" s="823"/>
    </row>
    <row r="8353" spans="2:12" s="801" customFormat="1">
      <c r="B8353" s="823"/>
      <c r="C8353" s="823"/>
      <c r="D8353" s="823"/>
      <c r="E8353" s="823"/>
      <c r="F8353" s="823"/>
      <c r="G8353" s="823"/>
      <c r="H8353" s="823"/>
      <c r="I8353" s="823"/>
      <c r="J8353" s="823"/>
      <c r="K8353" s="823"/>
      <c r="L8353" s="823"/>
    </row>
    <row r="8354" spans="2:12" s="801" customFormat="1">
      <c r="B8354" s="823"/>
      <c r="C8354" s="823"/>
      <c r="D8354" s="823"/>
      <c r="E8354" s="823"/>
      <c r="F8354" s="823"/>
      <c r="G8354" s="823"/>
      <c r="H8354" s="823"/>
      <c r="I8354" s="823"/>
      <c r="J8354" s="823"/>
      <c r="K8354" s="823"/>
      <c r="L8354" s="823"/>
    </row>
    <row r="8355" spans="2:12" s="801" customFormat="1">
      <c r="B8355" s="823"/>
      <c r="C8355" s="823"/>
      <c r="D8355" s="823"/>
      <c r="E8355" s="823"/>
      <c r="F8355" s="823"/>
      <c r="G8355" s="823"/>
      <c r="H8355" s="823"/>
      <c r="I8355" s="823"/>
      <c r="J8355" s="823"/>
      <c r="K8355" s="823"/>
      <c r="L8355" s="823"/>
    </row>
    <row r="8356" spans="2:12" s="801" customFormat="1">
      <c r="B8356" s="823"/>
      <c r="C8356" s="823"/>
      <c r="D8356" s="823"/>
      <c r="E8356" s="823"/>
      <c r="F8356" s="823"/>
      <c r="G8356" s="823"/>
      <c r="H8356" s="823"/>
      <c r="I8356" s="823"/>
      <c r="J8356" s="823"/>
      <c r="K8356" s="823"/>
      <c r="L8356" s="823"/>
    </row>
    <row r="8357" spans="2:12" s="801" customFormat="1">
      <c r="B8357" s="823"/>
      <c r="C8357" s="823"/>
      <c r="D8357" s="823"/>
      <c r="E8357" s="823"/>
      <c r="F8357" s="823"/>
      <c r="G8357" s="823"/>
      <c r="H8357" s="823"/>
      <c r="I8357" s="823"/>
      <c r="J8357" s="823"/>
      <c r="K8357" s="823"/>
      <c r="L8357" s="823"/>
    </row>
    <row r="8358" spans="2:12" s="801" customFormat="1">
      <c r="B8358" s="823"/>
      <c r="C8358" s="823"/>
      <c r="D8358" s="823"/>
      <c r="E8358" s="823"/>
      <c r="F8358" s="823"/>
      <c r="G8358" s="823"/>
      <c r="H8358" s="823"/>
      <c r="I8358" s="823"/>
      <c r="J8358" s="823"/>
      <c r="K8358" s="823"/>
      <c r="L8358" s="823"/>
    </row>
    <row r="8359" spans="2:12" s="801" customFormat="1">
      <c r="B8359" s="823"/>
      <c r="C8359" s="823"/>
      <c r="D8359" s="823"/>
      <c r="E8359" s="823"/>
      <c r="F8359" s="823"/>
      <c r="G8359" s="823"/>
      <c r="H8359" s="823"/>
      <c r="I8359" s="823"/>
      <c r="J8359" s="823"/>
      <c r="K8359" s="823"/>
      <c r="L8359" s="823"/>
    </row>
    <row r="8360" spans="2:12" s="801" customFormat="1">
      <c r="B8360" s="823"/>
      <c r="C8360" s="823"/>
      <c r="D8360" s="823"/>
      <c r="E8360" s="823"/>
      <c r="F8360" s="823"/>
      <c r="G8360" s="823"/>
      <c r="H8360" s="823"/>
      <c r="I8360" s="823"/>
      <c r="J8360" s="823"/>
      <c r="K8360" s="823"/>
      <c r="L8360" s="823"/>
    </row>
    <row r="8361" spans="2:12" s="801" customFormat="1">
      <c r="B8361" s="823"/>
      <c r="C8361" s="823"/>
      <c r="D8361" s="823"/>
      <c r="E8361" s="823"/>
      <c r="F8361" s="823"/>
      <c r="G8361" s="823"/>
      <c r="H8361" s="823"/>
      <c r="I8361" s="823"/>
      <c r="J8361" s="823"/>
      <c r="K8361" s="823"/>
      <c r="L8361" s="823"/>
    </row>
    <row r="8362" spans="2:12" s="801" customFormat="1">
      <c r="B8362" s="823"/>
      <c r="C8362" s="823"/>
      <c r="D8362" s="823"/>
      <c r="E8362" s="823"/>
      <c r="F8362" s="823"/>
      <c r="G8362" s="823"/>
      <c r="H8362" s="823"/>
      <c r="I8362" s="823"/>
      <c r="J8362" s="823"/>
      <c r="K8362" s="823"/>
      <c r="L8362" s="823"/>
    </row>
    <row r="8363" spans="2:12" s="801" customFormat="1">
      <c r="B8363" s="823"/>
      <c r="C8363" s="823"/>
      <c r="D8363" s="823"/>
      <c r="E8363" s="823"/>
      <c r="F8363" s="823"/>
      <c r="G8363" s="823"/>
      <c r="H8363" s="823"/>
      <c r="I8363" s="823"/>
      <c r="J8363" s="823"/>
      <c r="K8363" s="823"/>
      <c r="L8363" s="823"/>
    </row>
    <row r="8364" spans="2:12" s="801" customFormat="1">
      <c r="B8364" s="823"/>
      <c r="C8364" s="823"/>
      <c r="D8364" s="823"/>
      <c r="E8364" s="823"/>
      <c r="F8364" s="823"/>
      <c r="G8364" s="823"/>
      <c r="H8364" s="823"/>
      <c r="I8364" s="823"/>
      <c r="J8364" s="823"/>
      <c r="K8364" s="823"/>
      <c r="L8364" s="823"/>
    </row>
    <row r="8365" spans="2:12" s="801" customFormat="1">
      <c r="B8365" s="823"/>
      <c r="C8365" s="823"/>
      <c r="D8365" s="823"/>
      <c r="E8365" s="823"/>
      <c r="F8365" s="823"/>
      <c r="G8365" s="823"/>
      <c r="H8365" s="823"/>
      <c r="I8365" s="823"/>
      <c r="J8365" s="823"/>
      <c r="K8365" s="823"/>
      <c r="L8365" s="823"/>
    </row>
    <row r="8366" spans="2:12" s="801" customFormat="1">
      <c r="B8366" s="823"/>
      <c r="C8366" s="823"/>
      <c r="D8366" s="823"/>
      <c r="E8366" s="823"/>
      <c r="F8366" s="823"/>
      <c r="G8366" s="823"/>
      <c r="H8366" s="823"/>
      <c r="I8366" s="823"/>
      <c r="J8366" s="823"/>
      <c r="K8366" s="823"/>
      <c r="L8366" s="823"/>
    </row>
    <row r="8367" spans="2:12" s="801" customFormat="1">
      <c r="B8367" s="823"/>
      <c r="C8367" s="823"/>
      <c r="D8367" s="823"/>
      <c r="E8367" s="823"/>
      <c r="F8367" s="823"/>
      <c r="G8367" s="823"/>
      <c r="H8367" s="823"/>
      <c r="I8367" s="823"/>
      <c r="J8367" s="823"/>
      <c r="K8367" s="823"/>
      <c r="L8367" s="823"/>
    </row>
    <row r="8368" spans="2:12" s="801" customFormat="1">
      <c r="B8368" s="823"/>
      <c r="C8368" s="823"/>
      <c r="D8368" s="823"/>
      <c r="E8368" s="823"/>
      <c r="F8368" s="823"/>
      <c r="G8368" s="823"/>
      <c r="H8368" s="823"/>
      <c r="I8368" s="823"/>
      <c r="J8368" s="823"/>
      <c r="K8368" s="823"/>
      <c r="L8368" s="823"/>
    </row>
    <row r="8369" spans="2:12" s="801" customFormat="1">
      <c r="B8369" s="823"/>
      <c r="C8369" s="823"/>
      <c r="D8369" s="823"/>
      <c r="E8369" s="823"/>
      <c r="F8369" s="823"/>
      <c r="G8369" s="823"/>
      <c r="H8369" s="823"/>
      <c r="I8369" s="823"/>
      <c r="J8369" s="823"/>
      <c r="K8369" s="823"/>
      <c r="L8369" s="823"/>
    </row>
    <row r="8370" spans="2:12" s="801" customFormat="1">
      <c r="B8370" s="823"/>
      <c r="C8370" s="823"/>
      <c r="D8370" s="823"/>
      <c r="E8370" s="823"/>
      <c r="F8370" s="823"/>
      <c r="G8370" s="823"/>
      <c r="H8370" s="823"/>
      <c r="I8370" s="823"/>
      <c r="J8370" s="823"/>
      <c r="K8370" s="823"/>
      <c r="L8370" s="823"/>
    </row>
    <row r="8371" spans="2:12" s="801" customFormat="1">
      <c r="B8371" s="823"/>
      <c r="C8371" s="823"/>
      <c r="D8371" s="823"/>
      <c r="E8371" s="823"/>
      <c r="F8371" s="823"/>
      <c r="G8371" s="823"/>
      <c r="H8371" s="823"/>
      <c r="I8371" s="823"/>
      <c r="J8371" s="823"/>
      <c r="K8371" s="823"/>
      <c r="L8371" s="823"/>
    </row>
    <row r="8372" spans="2:12" s="801" customFormat="1">
      <c r="B8372" s="823"/>
      <c r="C8372" s="823"/>
      <c r="D8372" s="823"/>
      <c r="E8372" s="823"/>
      <c r="F8372" s="823"/>
      <c r="G8372" s="823"/>
      <c r="H8372" s="823"/>
      <c r="I8372" s="823"/>
      <c r="J8372" s="823"/>
      <c r="K8372" s="823"/>
      <c r="L8372" s="823"/>
    </row>
    <row r="8373" spans="2:12" s="801" customFormat="1">
      <c r="B8373" s="823"/>
      <c r="C8373" s="823"/>
      <c r="D8373" s="823"/>
      <c r="E8373" s="823"/>
      <c r="F8373" s="823"/>
      <c r="G8373" s="823"/>
      <c r="H8373" s="823"/>
      <c r="I8373" s="823"/>
      <c r="J8373" s="823"/>
      <c r="K8373" s="823"/>
      <c r="L8373" s="823"/>
    </row>
    <row r="8374" spans="2:12" s="801" customFormat="1">
      <c r="B8374" s="823"/>
      <c r="C8374" s="823"/>
      <c r="D8374" s="823"/>
      <c r="E8374" s="823"/>
      <c r="F8374" s="823"/>
      <c r="G8374" s="823"/>
      <c r="H8374" s="823"/>
      <c r="I8374" s="823"/>
      <c r="J8374" s="823"/>
      <c r="K8374" s="823"/>
      <c r="L8374" s="823"/>
    </row>
    <row r="8375" spans="2:12" s="801" customFormat="1">
      <c r="B8375" s="823"/>
      <c r="C8375" s="823"/>
      <c r="D8375" s="823"/>
      <c r="E8375" s="823"/>
      <c r="F8375" s="823"/>
      <c r="G8375" s="823"/>
      <c r="H8375" s="823"/>
      <c r="I8375" s="823"/>
      <c r="J8375" s="823"/>
      <c r="K8375" s="823"/>
      <c r="L8375" s="823"/>
    </row>
    <row r="8376" spans="2:12" s="801" customFormat="1">
      <c r="B8376" s="823"/>
      <c r="C8376" s="823"/>
      <c r="D8376" s="823"/>
      <c r="E8376" s="823"/>
      <c r="F8376" s="823"/>
      <c r="G8376" s="823"/>
      <c r="H8376" s="823"/>
      <c r="I8376" s="823"/>
      <c r="J8376" s="823"/>
      <c r="K8376" s="823"/>
      <c r="L8376" s="823"/>
    </row>
    <row r="8377" spans="2:12" s="801" customFormat="1">
      <c r="B8377" s="823"/>
      <c r="C8377" s="823"/>
      <c r="D8377" s="823"/>
      <c r="E8377" s="823"/>
      <c r="F8377" s="823"/>
      <c r="G8377" s="823"/>
      <c r="H8377" s="823"/>
      <c r="I8377" s="823"/>
      <c r="J8377" s="823"/>
      <c r="K8377" s="823"/>
      <c r="L8377" s="823"/>
    </row>
    <row r="8378" spans="2:12" s="801" customFormat="1">
      <c r="B8378" s="823"/>
      <c r="C8378" s="823"/>
      <c r="D8378" s="823"/>
      <c r="E8378" s="823"/>
      <c r="F8378" s="823"/>
      <c r="G8378" s="823"/>
      <c r="H8378" s="823"/>
      <c r="I8378" s="823"/>
      <c r="J8378" s="823"/>
      <c r="K8378" s="823"/>
      <c r="L8378" s="823"/>
    </row>
    <row r="8379" spans="2:12" s="801" customFormat="1">
      <c r="B8379" s="823"/>
      <c r="C8379" s="823"/>
      <c r="D8379" s="823"/>
      <c r="E8379" s="823"/>
      <c r="F8379" s="823"/>
      <c r="G8379" s="823"/>
      <c r="H8379" s="823"/>
      <c r="I8379" s="823"/>
      <c r="J8379" s="823"/>
      <c r="K8379" s="823"/>
      <c r="L8379" s="823"/>
    </row>
    <row r="8380" spans="2:12" s="801" customFormat="1">
      <c r="B8380" s="823"/>
      <c r="C8380" s="823"/>
      <c r="D8380" s="823"/>
      <c r="E8380" s="823"/>
      <c r="F8380" s="823"/>
      <c r="G8380" s="823"/>
      <c r="H8380" s="823"/>
      <c r="I8380" s="823"/>
      <c r="J8380" s="823"/>
      <c r="K8380" s="823"/>
      <c r="L8380" s="823"/>
    </row>
    <row r="8381" spans="2:12" s="801" customFormat="1">
      <c r="B8381" s="823"/>
      <c r="C8381" s="823"/>
      <c r="D8381" s="823"/>
      <c r="E8381" s="823"/>
      <c r="F8381" s="823"/>
      <c r="G8381" s="823"/>
      <c r="H8381" s="823"/>
      <c r="I8381" s="823"/>
      <c r="J8381" s="823"/>
      <c r="K8381" s="823"/>
      <c r="L8381" s="823"/>
    </row>
    <row r="8382" spans="2:12" s="801" customFormat="1">
      <c r="B8382" s="823"/>
      <c r="C8382" s="823"/>
      <c r="D8382" s="823"/>
      <c r="E8382" s="823"/>
      <c r="F8382" s="823"/>
      <c r="G8382" s="823"/>
      <c r="H8382" s="823"/>
      <c r="I8382" s="823"/>
      <c r="J8382" s="823"/>
      <c r="K8382" s="823"/>
      <c r="L8382" s="823"/>
    </row>
    <row r="8383" spans="2:12" s="801" customFormat="1">
      <c r="B8383" s="823"/>
      <c r="C8383" s="823"/>
      <c r="D8383" s="823"/>
      <c r="E8383" s="823"/>
      <c r="F8383" s="823"/>
      <c r="G8383" s="823"/>
      <c r="H8383" s="823"/>
      <c r="I8383" s="823"/>
      <c r="J8383" s="823"/>
      <c r="K8383" s="823"/>
      <c r="L8383" s="823"/>
    </row>
    <row r="8384" spans="2:12" s="801" customFormat="1">
      <c r="B8384" s="823"/>
      <c r="C8384" s="823"/>
      <c r="D8384" s="823"/>
      <c r="E8384" s="823"/>
      <c r="F8384" s="823"/>
      <c r="G8384" s="823"/>
      <c r="H8384" s="823"/>
      <c r="I8384" s="823"/>
      <c r="J8384" s="823"/>
      <c r="K8384" s="823"/>
      <c r="L8384" s="823"/>
    </row>
    <row r="8385" spans="2:12" s="801" customFormat="1">
      <c r="B8385" s="823"/>
      <c r="C8385" s="823"/>
      <c r="D8385" s="823"/>
      <c r="E8385" s="823"/>
      <c r="F8385" s="823"/>
      <c r="G8385" s="823"/>
      <c r="H8385" s="823"/>
      <c r="I8385" s="823"/>
      <c r="J8385" s="823"/>
      <c r="K8385" s="823"/>
      <c r="L8385" s="823"/>
    </row>
    <row r="8386" spans="2:12" s="801" customFormat="1">
      <c r="B8386" s="823"/>
      <c r="C8386" s="823"/>
      <c r="D8386" s="823"/>
      <c r="E8386" s="823"/>
      <c r="F8386" s="823"/>
      <c r="G8386" s="823"/>
      <c r="H8386" s="823"/>
      <c r="I8386" s="823"/>
      <c r="J8386" s="823"/>
      <c r="K8386" s="823"/>
      <c r="L8386" s="823"/>
    </row>
    <row r="8387" spans="2:12" s="801" customFormat="1">
      <c r="B8387" s="823"/>
      <c r="C8387" s="823"/>
      <c r="D8387" s="823"/>
      <c r="E8387" s="823"/>
      <c r="F8387" s="823"/>
      <c r="G8387" s="823"/>
      <c r="H8387" s="823"/>
      <c r="I8387" s="823"/>
      <c r="J8387" s="823"/>
      <c r="K8387" s="823"/>
      <c r="L8387" s="823"/>
    </row>
    <row r="8388" spans="2:12" s="801" customFormat="1">
      <c r="B8388" s="823"/>
      <c r="C8388" s="823"/>
      <c r="D8388" s="823"/>
      <c r="E8388" s="823"/>
      <c r="F8388" s="823"/>
      <c r="G8388" s="823"/>
      <c r="H8388" s="823"/>
      <c r="I8388" s="823"/>
      <c r="J8388" s="823"/>
      <c r="K8388" s="823"/>
      <c r="L8388" s="823"/>
    </row>
    <row r="8389" spans="2:12" s="801" customFormat="1">
      <c r="B8389" s="823"/>
      <c r="C8389" s="823"/>
      <c r="D8389" s="823"/>
      <c r="E8389" s="823"/>
      <c r="F8389" s="823"/>
      <c r="G8389" s="823"/>
      <c r="H8389" s="823"/>
      <c r="I8389" s="823"/>
      <c r="J8389" s="823"/>
      <c r="K8389" s="823"/>
      <c r="L8389" s="823"/>
    </row>
    <row r="8390" spans="2:12" s="801" customFormat="1">
      <c r="B8390" s="823"/>
      <c r="C8390" s="823"/>
      <c r="D8390" s="823"/>
      <c r="E8390" s="823"/>
      <c r="F8390" s="823"/>
      <c r="G8390" s="823"/>
      <c r="H8390" s="823"/>
      <c r="I8390" s="823"/>
      <c r="J8390" s="823"/>
      <c r="K8390" s="823"/>
      <c r="L8390" s="823"/>
    </row>
    <row r="8391" spans="2:12" s="801" customFormat="1">
      <c r="B8391" s="823"/>
      <c r="C8391" s="823"/>
      <c r="D8391" s="823"/>
      <c r="E8391" s="823"/>
      <c r="F8391" s="823"/>
      <c r="G8391" s="823"/>
      <c r="H8391" s="823"/>
      <c r="I8391" s="823"/>
      <c r="J8391" s="823"/>
      <c r="K8391" s="823"/>
      <c r="L8391" s="823"/>
    </row>
    <row r="8392" spans="2:12" s="801" customFormat="1">
      <c r="B8392" s="823"/>
      <c r="C8392" s="823"/>
      <c r="D8392" s="823"/>
      <c r="E8392" s="823"/>
      <c r="F8392" s="823"/>
      <c r="G8392" s="823"/>
      <c r="H8392" s="823"/>
      <c r="I8392" s="823"/>
      <c r="J8392" s="823"/>
      <c r="K8392" s="823"/>
      <c r="L8392" s="823"/>
    </row>
    <row r="8393" spans="2:12" s="801" customFormat="1">
      <c r="B8393" s="823"/>
      <c r="C8393" s="823"/>
      <c r="D8393" s="823"/>
      <c r="E8393" s="823"/>
      <c r="F8393" s="823"/>
      <c r="G8393" s="823"/>
      <c r="H8393" s="823"/>
      <c r="I8393" s="823"/>
      <c r="J8393" s="823"/>
      <c r="K8393" s="823"/>
      <c r="L8393" s="823"/>
    </row>
    <row r="8394" spans="2:12" s="801" customFormat="1">
      <c r="B8394" s="823"/>
      <c r="C8394" s="823"/>
      <c r="D8394" s="823"/>
      <c r="E8394" s="823"/>
      <c r="F8394" s="823"/>
      <c r="G8394" s="823"/>
      <c r="H8394" s="823"/>
      <c r="I8394" s="823"/>
      <c r="J8394" s="823"/>
      <c r="K8394" s="823"/>
      <c r="L8394" s="823"/>
    </row>
    <row r="8395" spans="2:12" s="801" customFormat="1">
      <c r="B8395" s="823"/>
      <c r="C8395" s="823"/>
      <c r="D8395" s="823"/>
      <c r="E8395" s="823"/>
      <c r="F8395" s="823"/>
      <c r="G8395" s="823"/>
      <c r="H8395" s="823"/>
      <c r="I8395" s="823"/>
      <c r="J8395" s="823"/>
      <c r="K8395" s="823"/>
      <c r="L8395" s="823"/>
    </row>
    <row r="8396" spans="2:12" s="801" customFormat="1">
      <c r="B8396" s="823"/>
      <c r="C8396" s="823"/>
      <c r="D8396" s="823"/>
      <c r="E8396" s="823"/>
      <c r="F8396" s="823"/>
      <c r="G8396" s="823"/>
      <c r="H8396" s="823"/>
      <c r="I8396" s="823"/>
      <c r="J8396" s="823"/>
      <c r="K8396" s="823"/>
      <c r="L8396" s="823"/>
    </row>
    <row r="8397" spans="2:12" s="801" customFormat="1">
      <c r="B8397" s="823"/>
      <c r="C8397" s="823"/>
      <c r="D8397" s="823"/>
      <c r="E8397" s="823"/>
      <c r="F8397" s="823"/>
      <c r="G8397" s="823"/>
      <c r="H8397" s="823"/>
      <c r="I8397" s="823"/>
      <c r="J8397" s="823"/>
      <c r="K8397" s="823"/>
      <c r="L8397" s="823"/>
    </row>
    <row r="8398" spans="2:12" s="801" customFormat="1">
      <c r="B8398" s="823"/>
      <c r="C8398" s="823"/>
      <c r="D8398" s="823"/>
      <c r="E8398" s="823"/>
      <c r="F8398" s="823"/>
      <c r="G8398" s="823"/>
      <c r="H8398" s="823"/>
      <c r="I8398" s="823"/>
      <c r="J8398" s="823"/>
      <c r="K8398" s="823"/>
      <c r="L8398" s="823"/>
    </row>
    <row r="8399" spans="2:12" s="801" customFormat="1">
      <c r="B8399" s="823"/>
      <c r="C8399" s="823"/>
      <c r="D8399" s="823"/>
      <c r="E8399" s="823"/>
      <c r="F8399" s="823"/>
      <c r="G8399" s="823"/>
      <c r="H8399" s="823"/>
      <c r="I8399" s="823"/>
      <c r="J8399" s="823"/>
      <c r="K8399" s="823"/>
      <c r="L8399" s="823"/>
    </row>
    <row r="8400" spans="2:12" s="801" customFormat="1">
      <c r="B8400" s="823"/>
      <c r="C8400" s="823"/>
      <c r="D8400" s="823"/>
      <c r="E8400" s="823"/>
      <c r="F8400" s="823"/>
      <c r="G8400" s="823"/>
      <c r="H8400" s="823"/>
      <c r="I8400" s="823"/>
      <c r="J8400" s="823"/>
      <c r="K8400" s="823"/>
      <c r="L8400" s="823"/>
    </row>
    <row r="8401" spans="2:12" s="801" customFormat="1">
      <c r="B8401" s="823"/>
      <c r="C8401" s="823"/>
      <c r="D8401" s="823"/>
      <c r="E8401" s="823"/>
      <c r="F8401" s="823"/>
      <c r="G8401" s="823"/>
      <c r="H8401" s="823"/>
      <c r="I8401" s="823"/>
      <c r="J8401" s="823"/>
      <c r="K8401" s="823"/>
      <c r="L8401" s="823"/>
    </row>
    <row r="8402" spans="2:12" s="801" customFormat="1">
      <c r="B8402" s="823"/>
      <c r="C8402" s="823"/>
      <c r="D8402" s="823"/>
      <c r="E8402" s="823"/>
      <c r="F8402" s="823"/>
      <c r="G8402" s="823"/>
      <c r="H8402" s="823"/>
      <c r="I8402" s="823"/>
      <c r="J8402" s="823"/>
      <c r="K8402" s="823"/>
      <c r="L8402" s="823"/>
    </row>
    <row r="8403" spans="2:12" s="801" customFormat="1">
      <c r="B8403" s="823"/>
      <c r="C8403" s="823"/>
      <c r="D8403" s="823"/>
      <c r="E8403" s="823"/>
      <c r="F8403" s="823"/>
      <c r="G8403" s="823"/>
      <c r="H8403" s="823"/>
      <c r="I8403" s="823"/>
      <c r="J8403" s="823"/>
      <c r="K8403" s="823"/>
      <c r="L8403" s="823"/>
    </row>
    <row r="8404" spans="2:12" s="801" customFormat="1">
      <c r="B8404" s="823"/>
      <c r="C8404" s="823"/>
      <c r="D8404" s="823"/>
      <c r="E8404" s="823"/>
      <c r="F8404" s="823"/>
      <c r="G8404" s="823"/>
      <c r="H8404" s="823"/>
      <c r="I8404" s="823"/>
      <c r="J8404" s="823"/>
      <c r="K8404" s="823"/>
      <c r="L8404" s="823"/>
    </row>
    <row r="8405" spans="2:12" s="801" customFormat="1">
      <c r="B8405" s="823"/>
      <c r="C8405" s="823"/>
      <c r="D8405" s="823"/>
      <c r="E8405" s="823"/>
      <c r="F8405" s="823"/>
      <c r="G8405" s="823"/>
      <c r="H8405" s="823"/>
      <c r="I8405" s="823"/>
      <c r="J8405" s="823"/>
      <c r="K8405" s="823"/>
      <c r="L8405" s="823"/>
    </row>
    <row r="8406" spans="2:12" s="801" customFormat="1">
      <c r="B8406" s="823"/>
      <c r="C8406" s="823"/>
      <c r="D8406" s="823"/>
      <c r="E8406" s="823"/>
      <c r="F8406" s="823"/>
      <c r="G8406" s="823"/>
      <c r="H8406" s="823"/>
      <c r="I8406" s="823"/>
      <c r="J8406" s="823"/>
      <c r="K8406" s="823"/>
      <c r="L8406" s="823"/>
    </row>
    <row r="8407" spans="2:12" s="801" customFormat="1">
      <c r="B8407" s="823"/>
      <c r="C8407" s="823"/>
      <c r="D8407" s="823"/>
      <c r="E8407" s="823"/>
      <c r="F8407" s="823"/>
      <c r="G8407" s="823"/>
      <c r="H8407" s="823"/>
      <c r="I8407" s="823"/>
      <c r="J8407" s="823"/>
      <c r="K8407" s="823"/>
      <c r="L8407" s="823"/>
    </row>
    <row r="8408" spans="2:12" s="801" customFormat="1">
      <c r="B8408" s="823"/>
      <c r="C8408" s="823"/>
      <c r="D8408" s="823"/>
      <c r="E8408" s="823"/>
      <c r="F8408" s="823"/>
      <c r="G8408" s="823"/>
      <c r="H8408" s="823"/>
      <c r="I8408" s="823"/>
      <c r="J8408" s="823"/>
      <c r="K8408" s="823"/>
      <c r="L8408" s="823"/>
    </row>
    <row r="8409" spans="2:12" s="801" customFormat="1">
      <c r="B8409" s="823"/>
      <c r="C8409" s="823"/>
      <c r="D8409" s="823"/>
      <c r="E8409" s="823"/>
      <c r="F8409" s="823"/>
      <c r="G8409" s="823"/>
      <c r="H8409" s="823"/>
      <c r="I8409" s="823"/>
      <c r="J8409" s="823"/>
      <c r="K8409" s="823"/>
      <c r="L8409" s="823"/>
    </row>
    <row r="8410" spans="2:12" s="801" customFormat="1">
      <c r="B8410" s="823"/>
      <c r="C8410" s="823"/>
      <c r="D8410" s="823"/>
      <c r="E8410" s="823"/>
      <c r="F8410" s="823"/>
      <c r="G8410" s="823"/>
      <c r="H8410" s="823"/>
      <c r="I8410" s="823"/>
      <c r="J8410" s="823"/>
      <c r="K8410" s="823"/>
      <c r="L8410" s="823"/>
    </row>
    <row r="8411" spans="2:12" s="801" customFormat="1">
      <c r="B8411" s="823"/>
      <c r="C8411" s="823"/>
      <c r="D8411" s="823"/>
      <c r="E8411" s="823"/>
      <c r="F8411" s="823"/>
      <c r="G8411" s="823"/>
      <c r="H8411" s="823"/>
      <c r="I8411" s="823"/>
      <c r="J8411" s="823"/>
      <c r="K8411" s="823"/>
      <c r="L8411" s="823"/>
    </row>
    <row r="8412" spans="2:12" s="801" customFormat="1">
      <c r="B8412" s="823"/>
      <c r="C8412" s="823"/>
      <c r="D8412" s="823"/>
      <c r="E8412" s="823"/>
      <c r="F8412" s="823"/>
      <c r="G8412" s="823"/>
      <c r="H8412" s="823"/>
      <c r="I8412" s="823"/>
      <c r="J8412" s="823"/>
      <c r="K8412" s="823"/>
      <c r="L8412" s="823"/>
    </row>
    <row r="8413" spans="2:12" s="801" customFormat="1">
      <c r="B8413" s="823"/>
      <c r="C8413" s="823"/>
      <c r="D8413" s="823"/>
      <c r="E8413" s="823"/>
      <c r="F8413" s="823"/>
      <c r="G8413" s="823"/>
      <c r="H8413" s="823"/>
      <c r="I8413" s="823"/>
      <c r="J8413" s="823"/>
      <c r="K8413" s="823"/>
      <c r="L8413" s="823"/>
    </row>
    <row r="8414" spans="2:12" s="801" customFormat="1">
      <c r="B8414" s="823"/>
      <c r="C8414" s="823"/>
      <c r="D8414" s="823"/>
      <c r="E8414" s="823"/>
      <c r="F8414" s="823"/>
      <c r="G8414" s="823"/>
      <c r="H8414" s="823"/>
      <c r="I8414" s="823"/>
      <c r="J8414" s="823"/>
      <c r="K8414" s="823"/>
      <c r="L8414" s="823"/>
    </row>
    <row r="8415" spans="2:12" s="801" customFormat="1">
      <c r="B8415" s="823"/>
      <c r="C8415" s="823"/>
      <c r="D8415" s="823"/>
      <c r="E8415" s="823"/>
      <c r="F8415" s="823"/>
      <c r="G8415" s="823"/>
      <c r="H8415" s="823"/>
      <c r="I8415" s="823"/>
      <c r="J8415" s="823"/>
      <c r="K8415" s="823"/>
      <c r="L8415" s="823"/>
    </row>
    <row r="8416" spans="2:12" s="801" customFormat="1">
      <c r="B8416" s="823"/>
      <c r="C8416" s="823"/>
      <c r="D8416" s="823"/>
      <c r="E8416" s="823"/>
      <c r="F8416" s="823"/>
      <c r="G8416" s="823"/>
      <c r="H8416" s="823"/>
      <c r="I8416" s="823"/>
      <c r="J8416" s="823"/>
      <c r="K8416" s="823"/>
      <c r="L8416" s="823"/>
    </row>
    <row r="8417" spans="2:12" s="801" customFormat="1">
      <c r="B8417" s="823"/>
      <c r="C8417" s="823"/>
      <c r="D8417" s="823"/>
      <c r="E8417" s="823"/>
      <c r="F8417" s="823"/>
      <c r="G8417" s="823"/>
      <c r="H8417" s="823"/>
      <c r="I8417" s="823"/>
      <c r="J8417" s="823"/>
      <c r="K8417" s="823"/>
      <c r="L8417" s="823"/>
    </row>
    <row r="8418" spans="2:12" s="801" customFormat="1">
      <c r="B8418" s="823"/>
      <c r="C8418" s="823"/>
      <c r="D8418" s="823"/>
      <c r="E8418" s="823"/>
      <c r="F8418" s="823"/>
      <c r="G8418" s="823"/>
      <c r="H8418" s="823"/>
      <c r="I8418" s="823"/>
      <c r="J8418" s="823"/>
      <c r="K8418" s="823"/>
      <c r="L8418" s="823"/>
    </row>
    <row r="8419" spans="2:12" s="801" customFormat="1">
      <c r="B8419" s="823"/>
      <c r="C8419" s="823"/>
      <c r="D8419" s="823"/>
      <c r="E8419" s="823"/>
      <c r="F8419" s="823"/>
      <c r="G8419" s="823"/>
      <c r="H8419" s="823"/>
      <c r="I8419" s="823"/>
      <c r="J8419" s="823"/>
      <c r="K8419" s="823"/>
      <c r="L8419" s="823"/>
    </row>
    <row r="8420" spans="2:12" s="801" customFormat="1">
      <c r="B8420" s="823"/>
      <c r="C8420" s="823"/>
      <c r="D8420" s="823"/>
      <c r="E8420" s="823"/>
      <c r="F8420" s="823"/>
      <c r="G8420" s="823"/>
      <c r="H8420" s="823"/>
      <c r="I8420" s="823"/>
      <c r="J8420" s="823"/>
      <c r="K8420" s="823"/>
      <c r="L8420" s="823"/>
    </row>
    <row r="8421" spans="2:12" s="801" customFormat="1">
      <c r="B8421" s="823"/>
      <c r="C8421" s="823"/>
      <c r="D8421" s="823"/>
      <c r="E8421" s="823"/>
      <c r="F8421" s="823"/>
      <c r="G8421" s="823"/>
      <c r="H8421" s="823"/>
      <c r="I8421" s="823"/>
      <c r="J8421" s="823"/>
      <c r="K8421" s="823"/>
      <c r="L8421" s="823"/>
    </row>
    <row r="8422" spans="2:12" s="801" customFormat="1">
      <c r="B8422" s="823"/>
      <c r="C8422" s="823"/>
      <c r="D8422" s="823"/>
      <c r="E8422" s="823"/>
      <c r="F8422" s="823"/>
      <c r="G8422" s="823"/>
      <c r="H8422" s="823"/>
      <c r="I8422" s="823"/>
      <c r="J8422" s="823"/>
      <c r="K8422" s="823"/>
      <c r="L8422" s="823"/>
    </row>
    <row r="8423" spans="2:12" s="801" customFormat="1">
      <c r="B8423" s="823"/>
      <c r="C8423" s="823"/>
      <c r="D8423" s="823"/>
      <c r="E8423" s="823"/>
      <c r="F8423" s="823"/>
      <c r="G8423" s="823"/>
      <c r="H8423" s="823"/>
      <c r="I8423" s="823"/>
      <c r="J8423" s="823"/>
      <c r="K8423" s="823"/>
      <c r="L8423" s="823"/>
    </row>
    <row r="8424" spans="2:12" s="801" customFormat="1">
      <c r="B8424" s="823"/>
      <c r="C8424" s="823"/>
      <c r="D8424" s="823"/>
      <c r="E8424" s="823"/>
      <c r="F8424" s="823"/>
      <c r="G8424" s="823"/>
      <c r="H8424" s="823"/>
      <c r="I8424" s="823"/>
      <c r="J8424" s="823"/>
      <c r="K8424" s="823"/>
      <c r="L8424" s="823"/>
    </row>
    <row r="8425" spans="2:12" s="801" customFormat="1">
      <c r="B8425" s="823"/>
      <c r="C8425" s="823"/>
      <c r="D8425" s="823"/>
      <c r="E8425" s="823"/>
      <c r="F8425" s="823"/>
      <c r="G8425" s="823"/>
      <c r="H8425" s="823"/>
      <c r="I8425" s="823"/>
      <c r="J8425" s="823"/>
      <c r="K8425" s="823"/>
      <c r="L8425" s="823"/>
    </row>
    <row r="8426" spans="2:12" s="801" customFormat="1">
      <c r="B8426" s="823"/>
      <c r="C8426" s="823"/>
      <c r="D8426" s="823"/>
      <c r="E8426" s="823"/>
      <c r="F8426" s="823"/>
      <c r="G8426" s="823"/>
      <c r="H8426" s="823"/>
      <c r="I8426" s="823"/>
      <c r="J8426" s="823"/>
      <c r="K8426" s="823"/>
      <c r="L8426" s="823"/>
    </row>
    <row r="8427" spans="2:12" s="801" customFormat="1">
      <c r="B8427" s="823"/>
      <c r="C8427" s="823"/>
      <c r="D8427" s="823"/>
      <c r="E8427" s="823"/>
      <c r="F8427" s="823"/>
      <c r="G8427" s="823"/>
      <c r="H8427" s="823"/>
      <c r="I8427" s="823"/>
      <c r="J8427" s="823"/>
      <c r="K8427" s="823"/>
      <c r="L8427" s="823"/>
    </row>
    <row r="8428" spans="2:12" s="801" customFormat="1">
      <c r="B8428" s="823"/>
      <c r="C8428" s="823"/>
      <c r="D8428" s="823"/>
      <c r="E8428" s="823"/>
      <c r="F8428" s="823"/>
      <c r="G8428" s="823"/>
      <c r="H8428" s="823"/>
      <c r="I8428" s="823"/>
      <c r="J8428" s="823"/>
      <c r="K8428" s="823"/>
      <c r="L8428" s="823"/>
    </row>
    <row r="8429" spans="2:12" s="801" customFormat="1">
      <c r="B8429" s="823"/>
      <c r="C8429" s="823"/>
      <c r="D8429" s="823"/>
      <c r="E8429" s="823"/>
      <c r="F8429" s="823"/>
      <c r="G8429" s="823"/>
      <c r="H8429" s="823"/>
      <c r="I8429" s="823"/>
      <c r="J8429" s="823"/>
      <c r="K8429" s="823"/>
      <c r="L8429" s="823"/>
    </row>
    <row r="8430" spans="2:12" s="801" customFormat="1">
      <c r="B8430" s="823"/>
      <c r="C8430" s="823"/>
      <c r="D8430" s="823"/>
      <c r="E8430" s="823"/>
      <c r="F8430" s="823"/>
      <c r="G8430" s="823"/>
      <c r="H8430" s="823"/>
      <c r="I8430" s="823"/>
      <c r="J8430" s="823"/>
      <c r="K8430" s="823"/>
      <c r="L8430" s="823"/>
    </row>
    <row r="8431" spans="2:12" s="801" customFormat="1">
      <c r="B8431" s="823"/>
      <c r="C8431" s="823"/>
      <c r="D8431" s="823"/>
      <c r="E8431" s="823"/>
      <c r="F8431" s="823"/>
      <c r="G8431" s="823"/>
      <c r="H8431" s="823"/>
      <c r="I8431" s="823"/>
      <c r="J8431" s="823"/>
      <c r="K8431" s="823"/>
      <c r="L8431" s="823"/>
    </row>
    <row r="8432" spans="2:12" s="801" customFormat="1">
      <c r="B8432" s="823"/>
      <c r="C8432" s="823"/>
      <c r="D8432" s="823"/>
      <c r="E8432" s="823"/>
      <c r="F8432" s="823"/>
      <c r="G8432" s="823"/>
      <c r="H8432" s="823"/>
      <c r="I8432" s="823"/>
      <c r="J8432" s="823"/>
      <c r="K8432" s="823"/>
      <c r="L8432" s="823"/>
    </row>
    <row r="8433" spans="2:12" s="801" customFormat="1">
      <c r="B8433" s="823"/>
      <c r="C8433" s="823"/>
      <c r="D8433" s="823"/>
      <c r="E8433" s="823"/>
      <c r="F8433" s="823"/>
      <c r="G8433" s="823"/>
      <c r="H8433" s="823"/>
      <c r="I8433" s="823"/>
      <c r="J8433" s="823"/>
      <c r="K8433" s="823"/>
      <c r="L8433" s="823"/>
    </row>
    <row r="8434" spans="2:12" s="801" customFormat="1">
      <c r="B8434" s="823"/>
      <c r="C8434" s="823"/>
      <c r="D8434" s="823"/>
      <c r="E8434" s="823"/>
      <c r="F8434" s="823"/>
      <c r="G8434" s="823"/>
      <c r="H8434" s="823"/>
      <c r="I8434" s="823"/>
      <c r="J8434" s="823"/>
      <c r="K8434" s="823"/>
      <c r="L8434" s="823"/>
    </row>
    <row r="8435" spans="2:12" s="801" customFormat="1">
      <c r="B8435" s="823"/>
      <c r="C8435" s="823"/>
      <c r="D8435" s="823"/>
      <c r="E8435" s="823"/>
      <c r="F8435" s="823"/>
      <c r="G8435" s="823"/>
      <c r="H8435" s="823"/>
      <c r="I8435" s="823"/>
      <c r="J8435" s="823"/>
      <c r="K8435" s="823"/>
      <c r="L8435" s="823"/>
    </row>
    <row r="8436" spans="2:12" s="801" customFormat="1">
      <c r="B8436" s="823"/>
      <c r="C8436" s="823"/>
      <c r="D8436" s="823"/>
      <c r="E8436" s="823"/>
      <c r="F8436" s="823"/>
      <c r="G8436" s="823"/>
      <c r="H8436" s="823"/>
      <c r="I8436" s="823"/>
      <c r="J8436" s="823"/>
      <c r="K8436" s="823"/>
      <c r="L8436" s="823"/>
    </row>
    <row r="8437" spans="2:12" s="801" customFormat="1">
      <c r="B8437" s="823"/>
      <c r="C8437" s="823"/>
      <c r="D8437" s="823"/>
      <c r="E8437" s="823"/>
      <c r="F8437" s="823"/>
      <c r="G8437" s="823"/>
      <c r="H8437" s="823"/>
      <c r="I8437" s="823"/>
      <c r="J8437" s="823"/>
      <c r="K8437" s="823"/>
      <c r="L8437" s="823"/>
    </row>
    <row r="8438" spans="2:12" s="801" customFormat="1">
      <c r="B8438" s="823"/>
      <c r="C8438" s="823"/>
      <c r="D8438" s="823"/>
      <c r="E8438" s="823"/>
      <c r="F8438" s="823"/>
      <c r="G8438" s="823"/>
      <c r="H8438" s="823"/>
      <c r="I8438" s="823"/>
      <c r="J8438" s="823"/>
      <c r="K8438" s="823"/>
      <c r="L8438" s="823"/>
    </row>
    <row r="8439" spans="2:12" s="801" customFormat="1">
      <c r="B8439" s="823"/>
      <c r="C8439" s="823"/>
      <c r="D8439" s="823"/>
      <c r="E8439" s="823"/>
      <c r="F8439" s="823"/>
      <c r="G8439" s="823"/>
      <c r="H8439" s="823"/>
      <c r="I8439" s="823"/>
      <c r="J8439" s="823"/>
      <c r="K8439" s="823"/>
      <c r="L8439" s="823"/>
    </row>
    <row r="8440" spans="2:12" s="801" customFormat="1">
      <c r="B8440" s="823"/>
      <c r="C8440" s="823"/>
      <c r="D8440" s="823"/>
      <c r="E8440" s="823"/>
      <c r="F8440" s="823"/>
      <c r="G8440" s="823"/>
      <c r="H8440" s="823"/>
      <c r="I8440" s="823"/>
      <c r="J8440" s="823"/>
      <c r="K8440" s="823"/>
      <c r="L8440" s="823"/>
    </row>
    <row r="8441" spans="2:12" s="801" customFormat="1">
      <c r="B8441" s="823"/>
      <c r="C8441" s="823"/>
      <c r="D8441" s="823"/>
      <c r="E8441" s="823"/>
      <c r="F8441" s="823"/>
      <c r="G8441" s="823"/>
      <c r="H8441" s="823"/>
      <c r="I8441" s="823"/>
      <c r="J8441" s="823"/>
      <c r="K8441" s="823"/>
      <c r="L8441" s="823"/>
    </row>
    <row r="8442" spans="2:12" s="801" customFormat="1">
      <c r="B8442" s="823"/>
      <c r="C8442" s="823"/>
      <c r="D8442" s="823"/>
      <c r="E8442" s="823"/>
      <c r="F8442" s="823"/>
      <c r="G8442" s="823"/>
      <c r="H8442" s="823"/>
      <c r="I8442" s="823"/>
      <c r="J8442" s="823"/>
      <c r="K8442" s="823"/>
      <c r="L8442" s="823"/>
    </row>
    <row r="8443" spans="2:12" s="801" customFormat="1">
      <c r="B8443" s="823"/>
      <c r="C8443" s="823"/>
      <c r="D8443" s="823"/>
      <c r="E8443" s="823"/>
      <c r="F8443" s="823"/>
      <c r="G8443" s="823"/>
      <c r="H8443" s="823"/>
      <c r="I8443" s="823"/>
      <c r="J8443" s="823"/>
      <c r="K8443" s="823"/>
      <c r="L8443" s="823"/>
    </row>
    <row r="8444" spans="2:12" s="801" customFormat="1">
      <c r="B8444" s="823"/>
      <c r="C8444" s="823"/>
      <c r="D8444" s="823"/>
      <c r="E8444" s="823"/>
      <c r="F8444" s="823"/>
      <c r="G8444" s="823"/>
      <c r="H8444" s="823"/>
      <c r="I8444" s="823"/>
      <c r="J8444" s="823"/>
      <c r="K8444" s="823"/>
      <c r="L8444" s="823"/>
    </row>
    <row r="8445" spans="2:12" s="801" customFormat="1">
      <c r="B8445" s="823"/>
      <c r="C8445" s="823"/>
      <c r="D8445" s="823"/>
      <c r="E8445" s="823"/>
      <c r="F8445" s="823"/>
      <c r="G8445" s="823"/>
      <c r="H8445" s="823"/>
      <c r="I8445" s="823"/>
      <c r="J8445" s="823"/>
      <c r="K8445" s="823"/>
      <c r="L8445" s="823"/>
    </row>
    <row r="8446" spans="2:12" s="801" customFormat="1">
      <c r="B8446" s="823"/>
      <c r="C8446" s="823"/>
      <c r="D8446" s="823"/>
      <c r="E8446" s="823"/>
      <c r="F8446" s="823"/>
      <c r="G8446" s="823"/>
      <c r="H8446" s="823"/>
      <c r="I8446" s="823"/>
      <c r="J8446" s="823"/>
      <c r="K8446" s="823"/>
      <c r="L8446" s="823"/>
    </row>
    <row r="8447" spans="2:12" s="801" customFormat="1">
      <c r="B8447" s="823"/>
      <c r="C8447" s="823"/>
      <c r="D8447" s="823"/>
      <c r="E8447" s="823"/>
      <c r="F8447" s="823"/>
      <c r="G8447" s="823"/>
      <c r="H8447" s="823"/>
      <c r="I8447" s="823"/>
      <c r="J8447" s="823"/>
      <c r="K8447" s="823"/>
      <c r="L8447" s="823"/>
    </row>
    <row r="8448" spans="2:12" s="801" customFormat="1">
      <c r="B8448" s="823"/>
      <c r="C8448" s="823"/>
      <c r="D8448" s="823"/>
      <c r="E8448" s="823"/>
      <c r="F8448" s="823"/>
      <c r="G8448" s="823"/>
      <c r="H8448" s="823"/>
      <c r="I8448" s="823"/>
      <c r="J8448" s="823"/>
      <c r="K8448" s="823"/>
      <c r="L8448" s="823"/>
    </row>
    <row r="8449" spans="2:12" s="801" customFormat="1">
      <c r="B8449" s="823"/>
      <c r="C8449" s="823"/>
      <c r="D8449" s="823"/>
      <c r="E8449" s="823"/>
      <c r="F8449" s="823"/>
      <c r="G8449" s="823"/>
      <c r="H8449" s="823"/>
      <c r="I8449" s="823"/>
      <c r="J8449" s="823"/>
      <c r="K8449" s="823"/>
      <c r="L8449" s="823"/>
    </row>
    <row r="8450" spans="2:12" s="801" customFormat="1">
      <c r="B8450" s="823"/>
      <c r="C8450" s="823"/>
      <c r="D8450" s="823"/>
      <c r="E8450" s="823"/>
      <c r="F8450" s="823"/>
      <c r="G8450" s="823"/>
      <c r="H8450" s="823"/>
      <c r="I8450" s="823"/>
      <c r="J8450" s="823"/>
      <c r="K8450" s="823"/>
      <c r="L8450" s="823"/>
    </row>
    <row r="8451" spans="2:12" s="801" customFormat="1">
      <c r="B8451" s="823"/>
      <c r="C8451" s="823"/>
      <c r="D8451" s="823"/>
      <c r="E8451" s="823"/>
      <c r="F8451" s="823"/>
      <c r="G8451" s="823"/>
      <c r="H8451" s="823"/>
      <c r="I8451" s="823"/>
      <c r="J8451" s="823"/>
      <c r="K8451" s="823"/>
      <c r="L8451" s="823"/>
    </row>
    <row r="8452" spans="2:12" s="801" customFormat="1">
      <c r="B8452" s="823"/>
      <c r="C8452" s="823"/>
      <c r="D8452" s="823"/>
      <c r="E8452" s="823"/>
      <c r="F8452" s="823"/>
      <c r="G8452" s="823"/>
      <c r="H8452" s="823"/>
      <c r="I8452" s="823"/>
      <c r="J8452" s="823"/>
      <c r="K8452" s="823"/>
      <c r="L8452" s="823"/>
    </row>
    <row r="8453" spans="2:12" s="801" customFormat="1">
      <c r="B8453" s="823"/>
      <c r="C8453" s="823"/>
      <c r="D8453" s="823"/>
      <c r="E8453" s="823"/>
      <c r="F8453" s="823"/>
      <c r="G8453" s="823"/>
      <c r="H8453" s="823"/>
      <c r="I8453" s="823"/>
      <c r="J8453" s="823"/>
      <c r="K8453" s="823"/>
      <c r="L8453" s="823"/>
    </row>
    <row r="8454" spans="2:12" s="801" customFormat="1">
      <c r="B8454" s="823"/>
      <c r="C8454" s="823"/>
      <c r="D8454" s="823"/>
      <c r="E8454" s="823"/>
      <c r="F8454" s="823"/>
      <c r="G8454" s="823"/>
      <c r="H8454" s="823"/>
      <c r="I8454" s="823"/>
      <c r="J8454" s="823"/>
      <c r="K8454" s="823"/>
      <c r="L8454" s="823"/>
    </row>
    <row r="8455" spans="2:12" s="801" customFormat="1">
      <c r="B8455" s="823"/>
      <c r="C8455" s="823"/>
      <c r="D8455" s="823"/>
      <c r="E8455" s="823"/>
      <c r="F8455" s="823"/>
      <c r="G8455" s="823"/>
      <c r="H8455" s="823"/>
      <c r="I8455" s="823"/>
      <c r="J8455" s="823"/>
      <c r="K8455" s="823"/>
      <c r="L8455" s="823"/>
    </row>
    <row r="8456" spans="2:12" s="801" customFormat="1">
      <c r="B8456" s="823"/>
      <c r="C8456" s="823"/>
      <c r="D8456" s="823"/>
      <c r="E8456" s="823"/>
      <c r="F8456" s="823"/>
      <c r="G8456" s="823"/>
      <c r="H8456" s="823"/>
      <c r="I8456" s="823"/>
      <c r="J8456" s="823"/>
      <c r="K8456" s="823"/>
      <c r="L8456" s="823"/>
    </row>
    <row r="8457" spans="2:12" s="801" customFormat="1">
      <c r="B8457" s="823"/>
      <c r="C8457" s="823"/>
      <c r="D8457" s="823"/>
      <c r="E8457" s="823"/>
      <c r="F8457" s="823"/>
      <c r="G8457" s="823"/>
      <c r="H8457" s="823"/>
      <c r="I8457" s="823"/>
      <c r="J8457" s="823"/>
      <c r="K8457" s="823"/>
      <c r="L8457" s="823"/>
    </row>
    <row r="8458" spans="2:12" s="801" customFormat="1">
      <c r="B8458" s="823"/>
      <c r="C8458" s="823"/>
      <c r="D8458" s="823"/>
      <c r="E8458" s="823"/>
      <c r="F8458" s="823"/>
      <c r="G8458" s="823"/>
      <c r="H8458" s="823"/>
      <c r="I8458" s="823"/>
      <c r="J8458" s="823"/>
      <c r="K8458" s="823"/>
      <c r="L8458" s="823"/>
    </row>
    <row r="8459" spans="2:12" s="801" customFormat="1">
      <c r="B8459" s="823"/>
      <c r="C8459" s="823"/>
      <c r="D8459" s="823"/>
      <c r="E8459" s="823"/>
      <c r="F8459" s="823"/>
      <c r="G8459" s="823"/>
      <c r="H8459" s="823"/>
      <c r="I8459" s="823"/>
      <c r="J8459" s="823"/>
      <c r="K8459" s="823"/>
      <c r="L8459" s="823"/>
    </row>
    <row r="8460" spans="2:12" s="801" customFormat="1">
      <c r="B8460" s="823"/>
      <c r="C8460" s="823"/>
      <c r="D8460" s="823"/>
      <c r="E8460" s="823"/>
      <c r="F8460" s="823"/>
      <c r="G8460" s="823"/>
      <c r="H8460" s="823"/>
      <c r="I8460" s="823"/>
      <c r="J8460" s="823"/>
      <c r="K8460" s="823"/>
      <c r="L8460" s="823"/>
    </row>
    <row r="8461" spans="2:12" s="801" customFormat="1">
      <c r="B8461" s="823"/>
      <c r="C8461" s="823"/>
      <c r="D8461" s="823"/>
      <c r="E8461" s="823"/>
      <c r="F8461" s="823"/>
      <c r="G8461" s="823"/>
      <c r="H8461" s="823"/>
      <c r="I8461" s="823"/>
      <c r="J8461" s="823"/>
      <c r="K8461" s="823"/>
      <c r="L8461" s="823"/>
    </row>
    <row r="8462" spans="2:12" s="801" customFormat="1">
      <c r="B8462" s="823"/>
      <c r="C8462" s="823"/>
      <c r="D8462" s="823"/>
      <c r="E8462" s="823"/>
      <c r="F8462" s="823"/>
      <c r="G8462" s="823"/>
      <c r="H8462" s="823"/>
      <c r="I8462" s="823"/>
      <c r="J8462" s="823"/>
      <c r="K8462" s="823"/>
      <c r="L8462" s="823"/>
    </row>
    <row r="8463" spans="2:12" s="801" customFormat="1">
      <c r="B8463" s="823"/>
      <c r="C8463" s="823"/>
      <c r="D8463" s="823"/>
      <c r="E8463" s="823"/>
      <c r="F8463" s="823"/>
      <c r="G8463" s="823"/>
      <c r="H8463" s="823"/>
      <c r="I8463" s="823"/>
      <c r="J8463" s="823"/>
      <c r="K8463" s="823"/>
      <c r="L8463" s="823"/>
    </row>
    <row r="8464" spans="2:12" s="801" customFormat="1">
      <c r="B8464" s="823"/>
      <c r="C8464" s="823"/>
      <c r="D8464" s="823"/>
      <c r="E8464" s="823"/>
      <c r="F8464" s="823"/>
      <c r="G8464" s="823"/>
      <c r="H8464" s="823"/>
      <c r="I8464" s="823"/>
      <c r="J8464" s="823"/>
      <c r="K8464" s="823"/>
      <c r="L8464" s="823"/>
    </row>
    <row r="8465" spans="2:12" s="801" customFormat="1">
      <c r="B8465" s="823"/>
      <c r="C8465" s="823"/>
      <c r="D8465" s="823"/>
      <c r="E8465" s="823"/>
      <c r="F8465" s="823"/>
      <c r="G8465" s="823"/>
      <c r="H8465" s="823"/>
      <c r="I8465" s="823"/>
      <c r="J8465" s="823"/>
      <c r="K8465" s="823"/>
      <c r="L8465" s="823"/>
    </row>
    <row r="8466" spans="2:12" s="801" customFormat="1">
      <c r="B8466" s="823"/>
      <c r="C8466" s="823"/>
      <c r="D8466" s="823"/>
      <c r="E8466" s="823"/>
      <c r="F8466" s="823"/>
      <c r="G8466" s="823"/>
      <c r="H8466" s="823"/>
      <c r="I8466" s="823"/>
      <c r="J8466" s="823"/>
      <c r="K8466" s="823"/>
      <c r="L8466" s="823"/>
    </row>
    <row r="8467" spans="2:12" s="801" customFormat="1">
      <c r="B8467" s="823"/>
      <c r="C8467" s="823"/>
      <c r="D8467" s="823"/>
      <c r="E8467" s="823"/>
      <c r="F8467" s="823"/>
      <c r="G8467" s="823"/>
      <c r="H8467" s="823"/>
      <c r="I8467" s="823"/>
      <c r="J8467" s="823"/>
      <c r="K8467" s="823"/>
      <c r="L8467" s="823"/>
    </row>
    <row r="8468" spans="2:12" s="801" customFormat="1">
      <c r="B8468" s="823"/>
      <c r="C8468" s="823"/>
      <c r="D8468" s="823"/>
      <c r="E8468" s="823"/>
      <c r="F8468" s="823"/>
      <c r="G8468" s="823"/>
      <c r="H8468" s="823"/>
      <c r="I8468" s="823"/>
      <c r="J8468" s="823"/>
      <c r="K8468" s="823"/>
      <c r="L8468" s="823"/>
    </row>
    <row r="8469" spans="2:12" s="801" customFormat="1">
      <c r="B8469" s="823"/>
      <c r="C8469" s="823"/>
      <c r="D8469" s="823"/>
      <c r="E8469" s="823"/>
      <c r="F8469" s="823"/>
      <c r="G8469" s="823"/>
      <c r="H8469" s="823"/>
      <c r="I8469" s="823"/>
      <c r="J8469" s="823"/>
      <c r="K8469" s="823"/>
      <c r="L8469" s="823"/>
    </row>
    <row r="8470" spans="2:12" s="801" customFormat="1">
      <c r="B8470" s="823"/>
      <c r="C8470" s="823"/>
      <c r="D8470" s="823"/>
      <c r="E8470" s="823"/>
      <c r="F8470" s="823"/>
      <c r="G8470" s="823"/>
      <c r="H8470" s="823"/>
      <c r="I8470" s="823"/>
      <c r="J8470" s="823"/>
      <c r="K8470" s="823"/>
      <c r="L8470" s="823"/>
    </row>
    <row r="8471" spans="2:12" s="801" customFormat="1">
      <c r="B8471" s="823"/>
      <c r="C8471" s="823"/>
      <c r="D8471" s="823"/>
      <c r="E8471" s="823"/>
      <c r="F8471" s="823"/>
      <c r="G8471" s="823"/>
      <c r="H8471" s="823"/>
      <c r="I8471" s="823"/>
      <c r="J8471" s="823"/>
      <c r="K8471" s="823"/>
      <c r="L8471" s="823"/>
    </row>
    <row r="8472" spans="2:12" s="801" customFormat="1">
      <c r="B8472" s="823"/>
      <c r="C8472" s="823"/>
      <c r="D8472" s="823"/>
      <c r="E8472" s="823"/>
      <c r="F8472" s="823"/>
      <c r="G8472" s="823"/>
      <c r="H8472" s="823"/>
      <c r="I8472" s="823"/>
      <c r="J8472" s="823"/>
      <c r="K8472" s="823"/>
      <c r="L8472" s="823"/>
    </row>
    <row r="8473" spans="2:12" s="801" customFormat="1">
      <c r="B8473" s="823"/>
      <c r="C8473" s="823"/>
      <c r="D8473" s="823"/>
      <c r="E8473" s="823"/>
      <c r="F8473" s="823"/>
      <c r="G8473" s="823"/>
      <c r="H8473" s="823"/>
      <c r="I8473" s="823"/>
      <c r="J8473" s="823"/>
      <c r="K8473" s="823"/>
      <c r="L8473" s="823"/>
    </row>
    <row r="8474" spans="2:12" s="801" customFormat="1">
      <c r="B8474" s="823"/>
      <c r="C8474" s="823"/>
      <c r="D8474" s="823"/>
      <c r="E8474" s="823"/>
      <c r="F8474" s="823"/>
      <c r="G8474" s="823"/>
      <c r="H8474" s="823"/>
      <c r="I8474" s="823"/>
      <c r="J8474" s="823"/>
      <c r="K8474" s="823"/>
      <c r="L8474" s="823"/>
    </row>
    <row r="8475" spans="2:12" s="801" customFormat="1">
      <c r="B8475" s="823"/>
      <c r="C8475" s="823"/>
      <c r="D8475" s="823"/>
      <c r="E8475" s="823"/>
      <c r="F8475" s="823"/>
      <c r="G8475" s="823"/>
      <c r="H8475" s="823"/>
      <c r="I8475" s="823"/>
      <c r="J8475" s="823"/>
      <c r="K8475" s="823"/>
      <c r="L8475" s="823"/>
    </row>
    <row r="8476" spans="2:12" s="801" customFormat="1">
      <c r="B8476" s="823"/>
      <c r="C8476" s="823"/>
      <c r="D8476" s="823"/>
      <c r="E8476" s="823"/>
      <c r="F8476" s="823"/>
      <c r="G8476" s="823"/>
      <c r="H8476" s="823"/>
      <c r="I8476" s="823"/>
      <c r="J8476" s="823"/>
      <c r="K8476" s="823"/>
      <c r="L8476" s="823"/>
    </row>
    <row r="8477" spans="2:12" s="801" customFormat="1">
      <c r="B8477" s="823"/>
      <c r="C8477" s="823"/>
      <c r="D8477" s="823"/>
      <c r="E8477" s="823"/>
      <c r="F8477" s="823"/>
      <c r="G8477" s="823"/>
      <c r="H8477" s="823"/>
      <c r="I8477" s="823"/>
      <c r="J8477" s="823"/>
      <c r="K8477" s="823"/>
      <c r="L8477" s="823"/>
    </row>
    <row r="8478" spans="2:12" s="801" customFormat="1">
      <c r="B8478" s="823"/>
      <c r="C8478" s="823"/>
      <c r="D8478" s="823"/>
      <c r="E8478" s="823"/>
      <c r="F8478" s="823"/>
      <c r="G8478" s="823"/>
      <c r="H8478" s="823"/>
      <c r="I8478" s="823"/>
      <c r="J8478" s="823"/>
      <c r="K8478" s="823"/>
      <c r="L8478" s="823"/>
    </row>
    <row r="8479" spans="2:12" s="801" customFormat="1">
      <c r="B8479" s="823"/>
      <c r="C8479" s="823"/>
      <c r="D8479" s="823"/>
      <c r="E8479" s="823"/>
      <c r="F8479" s="823"/>
      <c r="G8479" s="823"/>
      <c r="H8479" s="823"/>
      <c r="I8479" s="823"/>
      <c r="J8479" s="823"/>
      <c r="K8479" s="823"/>
      <c r="L8479" s="823"/>
    </row>
    <row r="8480" spans="2:12" s="801" customFormat="1">
      <c r="B8480" s="823"/>
      <c r="C8480" s="823"/>
      <c r="D8480" s="823"/>
      <c r="E8480" s="823"/>
      <c r="F8480" s="823"/>
      <c r="G8480" s="823"/>
      <c r="H8480" s="823"/>
      <c r="I8480" s="823"/>
      <c r="J8480" s="823"/>
      <c r="K8480" s="823"/>
      <c r="L8480" s="823"/>
    </row>
    <row r="8481" spans="2:12" s="801" customFormat="1">
      <c r="B8481" s="823"/>
      <c r="C8481" s="823"/>
      <c r="D8481" s="823"/>
      <c r="E8481" s="823"/>
      <c r="F8481" s="823"/>
      <c r="G8481" s="823"/>
      <c r="H8481" s="823"/>
      <c r="I8481" s="823"/>
      <c r="J8481" s="823"/>
      <c r="K8481" s="823"/>
      <c r="L8481" s="823"/>
    </row>
    <row r="8482" spans="2:12" s="801" customFormat="1">
      <c r="B8482" s="823"/>
      <c r="C8482" s="823"/>
      <c r="D8482" s="823"/>
      <c r="E8482" s="823"/>
      <c r="F8482" s="823"/>
      <c r="G8482" s="823"/>
      <c r="H8482" s="823"/>
      <c r="I8482" s="823"/>
      <c r="J8482" s="823"/>
      <c r="K8482" s="823"/>
      <c r="L8482" s="823"/>
    </row>
    <row r="8483" spans="2:12" s="801" customFormat="1">
      <c r="B8483" s="823"/>
      <c r="C8483" s="823"/>
      <c r="D8483" s="823"/>
      <c r="E8483" s="823"/>
      <c r="F8483" s="823"/>
      <c r="G8483" s="823"/>
      <c r="H8483" s="823"/>
      <c r="I8483" s="823"/>
      <c r="J8483" s="823"/>
      <c r="K8483" s="823"/>
      <c r="L8483" s="823"/>
    </row>
    <row r="8484" spans="2:12" s="801" customFormat="1">
      <c r="B8484" s="823"/>
      <c r="C8484" s="823"/>
      <c r="D8484" s="823"/>
      <c r="E8484" s="823"/>
      <c r="F8484" s="823"/>
      <c r="G8484" s="823"/>
      <c r="H8484" s="823"/>
      <c r="I8484" s="823"/>
      <c r="J8484" s="823"/>
      <c r="K8484" s="823"/>
      <c r="L8484" s="823"/>
    </row>
    <row r="8485" spans="2:12" s="801" customFormat="1">
      <c r="B8485" s="823"/>
      <c r="C8485" s="823"/>
      <c r="D8485" s="823"/>
      <c r="E8485" s="823"/>
      <c r="F8485" s="823"/>
      <c r="G8485" s="823"/>
      <c r="H8485" s="823"/>
      <c r="I8485" s="823"/>
      <c r="J8485" s="823"/>
      <c r="K8485" s="823"/>
      <c r="L8485" s="823"/>
    </row>
    <row r="8486" spans="2:12" s="801" customFormat="1">
      <c r="B8486" s="823"/>
      <c r="C8486" s="823"/>
      <c r="D8486" s="823"/>
      <c r="E8486" s="823"/>
      <c r="F8486" s="823"/>
      <c r="G8486" s="823"/>
      <c r="H8486" s="823"/>
      <c r="I8486" s="823"/>
      <c r="J8486" s="823"/>
      <c r="K8486" s="823"/>
      <c r="L8486" s="823"/>
    </row>
    <row r="8487" spans="2:12" s="801" customFormat="1">
      <c r="B8487" s="823"/>
      <c r="C8487" s="823"/>
      <c r="D8487" s="823"/>
      <c r="E8487" s="823"/>
      <c r="F8487" s="823"/>
      <c r="G8487" s="823"/>
      <c r="H8487" s="823"/>
      <c r="I8487" s="823"/>
      <c r="J8487" s="823"/>
      <c r="K8487" s="823"/>
      <c r="L8487" s="823"/>
    </row>
    <row r="8488" spans="2:12" s="801" customFormat="1">
      <c r="B8488" s="823"/>
      <c r="C8488" s="823"/>
      <c r="D8488" s="823"/>
      <c r="E8488" s="823"/>
      <c r="F8488" s="823"/>
      <c r="G8488" s="823"/>
      <c r="H8488" s="823"/>
      <c r="I8488" s="823"/>
      <c r="J8488" s="823"/>
      <c r="K8488" s="823"/>
      <c r="L8488" s="823"/>
    </row>
    <row r="8489" spans="2:12" s="801" customFormat="1">
      <c r="B8489" s="823"/>
      <c r="C8489" s="823"/>
      <c r="D8489" s="823"/>
      <c r="E8489" s="823"/>
      <c r="F8489" s="823"/>
      <c r="G8489" s="823"/>
      <c r="H8489" s="823"/>
      <c r="I8489" s="823"/>
      <c r="J8489" s="823"/>
      <c r="K8489" s="823"/>
      <c r="L8489" s="823"/>
    </row>
    <row r="8490" spans="2:12" s="801" customFormat="1">
      <c r="B8490" s="823"/>
      <c r="C8490" s="823"/>
      <c r="D8490" s="823"/>
      <c r="E8490" s="823"/>
      <c r="F8490" s="823"/>
      <c r="G8490" s="823"/>
      <c r="H8490" s="823"/>
      <c r="I8490" s="823"/>
      <c r="J8490" s="823"/>
      <c r="K8490" s="823"/>
      <c r="L8490" s="823"/>
    </row>
    <row r="8491" spans="2:12" s="801" customFormat="1">
      <c r="B8491" s="823"/>
      <c r="C8491" s="823"/>
      <c r="D8491" s="823"/>
      <c r="E8491" s="823"/>
      <c r="F8491" s="823"/>
      <c r="G8491" s="823"/>
      <c r="H8491" s="823"/>
      <c r="I8491" s="823"/>
      <c r="J8491" s="823"/>
      <c r="K8491" s="823"/>
      <c r="L8491" s="823"/>
    </row>
    <row r="8492" spans="2:12" s="801" customFormat="1">
      <c r="B8492" s="823"/>
      <c r="C8492" s="823"/>
      <c r="D8492" s="823"/>
      <c r="E8492" s="823"/>
      <c r="F8492" s="823"/>
      <c r="G8492" s="823"/>
      <c r="H8492" s="823"/>
      <c r="I8492" s="823"/>
      <c r="J8492" s="823"/>
      <c r="K8492" s="823"/>
      <c r="L8492" s="823"/>
    </row>
    <row r="8493" spans="2:12" s="801" customFormat="1">
      <c r="B8493" s="823"/>
      <c r="C8493" s="823"/>
      <c r="D8493" s="823"/>
      <c r="E8493" s="823"/>
      <c r="F8493" s="823"/>
      <c r="G8493" s="823"/>
      <c r="H8493" s="823"/>
      <c r="I8493" s="823"/>
      <c r="J8493" s="823"/>
      <c r="K8493" s="823"/>
      <c r="L8493" s="823"/>
    </row>
    <row r="8494" spans="2:12" s="801" customFormat="1">
      <c r="B8494" s="823"/>
      <c r="C8494" s="823"/>
      <c r="D8494" s="823"/>
      <c r="E8494" s="823"/>
      <c r="F8494" s="823"/>
      <c r="G8494" s="823"/>
      <c r="H8494" s="823"/>
      <c r="I8494" s="823"/>
      <c r="J8494" s="823"/>
      <c r="K8494" s="823"/>
      <c r="L8494" s="823"/>
    </row>
    <row r="8495" spans="2:12" s="801" customFormat="1">
      <c r="B8495" s="823"/>
      <c r="C8495" s="823"/>
      <c r="D8495" s="823"/>
      <c r="E8495" s="823"/>
      <c r="F8495" s="823"/>
      <c r="G8495" s="823"/>
      <c r="H8495" s="823"/>
      <c r="I8495" s="823"/>
      <c r="J8495" s="823"/>
      <c r="K8495" s="823"/>
      <c r="L8495" s="823"/>
    </row>
    <row r="8496" spans="2:12" s="801" customFormat="1">
      <c r="B8496" s="823"/>
      <c r="C8496" s="823"/>
      <c r="D8496" s="823"/>
      <c r="E8496" s="823"/>
      <c r="F8496" s="823"/>
      <c r="G8496" s="823"/>
      <c r="H8496" s="823"/>
      <c r="I8496" s="823"/>
      <c r="J8496" s="823"/>
      <c r="K8496" s="823"/>
      <c r="L8496" s="823"/>
    </row>
    <row r="8497" spans="2:12" s="801" customFormat="1">
      <c r="B8497" s="823"/>
      <c r="C8497" s="823"/>
      <c r="D8497" s="823"/>
      <c r="E8497" s="823"/>
      <c r="F8497" s="823"/>
      <c r="G8497" s="823"/>
      <c r="H8497" s="823"/>
      <c r="I8497" s="823"/>
      <c r="J8497" s="823"/>
      <c r="K8497" s="823"/>
      <c r="L8497" s="823"/>
    </row>
    <row r="8498" spans="2:12" s="801" customFormat="1">
      <c r="B8498" s="823"/>
      <c r="C8498" s="823"/>
      <c r="D8498" s="823"/>
      <c r="E8498" s="823"/>
      <c r="F8498" s="823"/>
      <c r="G8498" s="823"/>
      <c r="H8498" s="823"/>
      <c r="I8498" s="823"/>
      <c r="J8498" s="823"/>
      <c r="K8498" s="823"/>
      <c r="L8498" s="823"/>
    </row>
    <row r="8499" spans="2:12" s="801" customFormat="1">
      <c r="B8499" s="823"/>
      <c r="C8499" s="823"/>
      <c r="D8499" s="823"/>
      <c r="E8499" s="823"/>
      <c r="F8499" s="823"/>
      <c r="G8499" s="823"/>
      <c r="H8499" s="823"/>
      <c r="I8499" s="823"/>
      <c r="J8499" s="823"/>
      <c r="K8499" s="823"/>
      <c r="L8499" s="823"/>
    </row>
    <row r="8500" spans="2:12" s="801" customFormat="1">
      <c r="B8500" s="823"/>
      <c r="C8500" s="823"/>
      <c r="D8500" s="823"/>
      <c r="E8500" s="823"/>
      <c r="F8500" s="823"/>
      <c r="G8500" s="823"/>
      <c r="H8500" s="823"/>
      <c r="I8500" s="823"/>
      <c r="J8500" s="823"/>
      <c r="K8500" s="823"/>
      <c r="L8500" s="823"/>
    </row>
    <row r="8501" spans="2:12" s="801" customFormat="1">
      <c r="B8501" s="823"/>
      <c r="C8501" s="823"/>
      <c r="D8501" s="823"/>
      <c r="E8501" s="823"/>
      <c r="F8501" s="823"/>
      <c r="G8501" s="823"/>
      <c r="H8501" s="823"/>
      <c r="I8501" s="823"/>
      <c r="J8501" s="823"/>
      <c r="K8501" s="823"/>
      <c r="L8501" s="823"/>
    </row>
    <row r="8502" spans="2:12" s="801" customFormat="1">
      <c r="B8502" s="823"/>
      <c r="C8502" s="823"/>
      <c r="D8502" s="823"/>
      <c r="E8502" s="823"/>
      <c r="F8502" s="823"/>
      <c r="G8502" s="823"/>
      <c r="H8502" s="823"/>
      <c r="I8502" s="823"/>
      <c r="J8502" s="823"/>
      <c r="K8502" s="823"/>
      <c r="L8502" s="823"/>
    </row>
    <row r="8503" spans="2:12" s="801" customFormat="1">
      <c r="B8503" s="823"/>
      <c r="C8503" s="823"/>
      <c r="D8503" s="823"/>
      <c r="E8503" s="823"/>
      <c r="F8503" s="823"/>
      <c r="G8503" s="823"/>
      <c r="H8503" s="823"/>
      <c r="I8503" s="823"/>
      <c r="J8503" s="823"/>
      <c r="K8503" s="823"/>
      <c r="L8503" s="823"/>
    </row>
    <row r="8504" spans="2:12" s="801" customFormat="1">
      <c r="B8504" s="823"/>
      <c r="C8504" s="823"/>
      <c r="D8504" s="823"/>
      <c r="E8504" s="823"/>
      <c r="F8504" s="823"/>
      <c r="G8504" s="823"/>
      <c r="H8504" s="823"/>
      <c r="I8504" s="823"/>
      <c r="J8504" s="823"/>
      <c r="K8504" s="823"/>
      <c r="L8504" s="823"/>
    </row>
    <row r="8505" spans="2:12" s="801" customFormat="1">
      <c r="B8505" s="823"/>
      <c r="C8505" s="823"/>
      <c r="D8505" s="823"/>
      <c r="E8505" s="823"/>
      <c r="F8505" s="823"/>
      <c r="G8505" s="823"/>
      <c r="H8505" s="823"/>
      <c r="I8505" s="823"/>
      <c r="J8505" s="823"/>
      <c r="K8505" s="823"/>
      <c r="L8505" s="823"/>
    </row>
    <row r="8506" spans="2:12" s="801" customFormat="1">
      <c r="B8506" s="823"/>
      <c r="C8506" s="823"/>
      <c r="D8506" s="823"/>
      <c r="E8506" s="823"/>
      <c r="F8506" s="823"/>
      <c r="G8506" s="823"/>
      <c r="H8506" s="823"/>
      <c r="I8506" s="823"/>
      <c r="J8506" s="823"/>
      <c r="K8506" s="823"/>
      <c r="L8506" s="823"/>
    </row>
    <row r="8507" spans="2:12" s="801" customFormat="1">
      <c r="B8507" s="823"/>
      <c r="C8507" s="823"/>
      <c r="D8507" s="823"/>
      <c r="E8507" s="823"/>
      <c r="F8507" s="823"/>
      <c r="G8507" s="823"/>
      <c r="H8507" s="823"/>
      <c r="I8507" s="823"/>
      <c r="J8507" s="823"/>
      <c r="K8507" s="823"/>
      <c r="L8507" s="823"/>
    </row>
    <row r="8508" spans="2:12" s="801" customFormat="1">
      <c r="B8508" s="823"/>
      <c r="C8508" s="823"/>
      <c r="D8508" s="823"/>
      <c r="E8508" s="823"/>
      <c r="F8508" s="823"/>
      <c r="G8508" s="823"/>
      <c r="H8508" s="823"/>
      <c r="I8508" s="823"/>
      <c r="J8508" s="823"/>
      <c r="K8508" s="823"/>
      <c r="L8508" s="823"/>
    </row>
    <row r="8509" spans="2:12" s="801" customFormat="1">
      <c r="B8509" s="823"/>
      <c r="C8509" s="823"/>
      <c r="D8509" s="823"/>
      <c r="E8509" s="823"/>
      <c r="F8509" s="823"/>
      <c r="G8509" s="823"/>
      <c r="H8509" s="823"/>
      <c r="I8509" s="823"/>
      <c r="J8509" s="823"/>
      <c r="K8509" s="823"/>
      <c r="L8509" s="823"/>
    </row>
    <row r="8510" spans="2:12" s="801" customFormat="1">
      <c r="B8510" s="823"/>
      <c r="C8510" s="823"/>
      <c r="D8510" s="823"/>
      <c r="E8510" s="823"/>
      <c r="F8510" s="823"/>
      <c r="G8510" s="823"/>
      <c r="H8510" s="823"/>
      <c r="I8510" s="823"/>
      <c r="J8510" s="823"/>
      <c r="K8510" s="823"/>
      <c r="L8510" s="823"/>
    </row>
    <row r="8511" spans="2:12" s="801" customFormat="1">
      <c r="B8511" s="823"/>
      <c r="C8511" s="823"/>
      <c r="D8511" s="823"/>
      <c r="E8511" s="823"/>
      <c r="F8511" s="823"/>
      <c r="G8511" s="823"/>
      <c r="H8511" s="823"/>
      <c r="I8511" s="823"/>
      <c r="J8511" s="823"/>
      <c r="K8511" s="823"/>
      <c r="L8511" s="823"/>
    </row>
    <row r="8512" spans="2:12" s="801" customFormat="1">
      <c r="B8512" s="823"/>
      <c r="C8512" s="823"/>
      <c r="D8512" s="823"/>
      <c r="E8512" s="823"/>
      <c r="F8512" s="823"/>
      <c r="G8512" s="823"/>
      <c r="H8512" s="823"/>
      <c r="I8512" s="823"/>
      <c r="J8512" s="823"/>
      <c r="K8512" s="823"/>
      <c r="L8512" s="823"/>
    </row>
    <row r="8513" spans="2:12" s="801" customFormat="1">
      <c r="B8513" s="823"/>
      <c r="C8513" s="823"/>
      <c r="D8513" s="823"/>
      <c r="E8513" s="823"/>
      <c r="F8513" s="823"/>
      <c r="G8513" s="823"/>
      <c r="H8513" s="823"/>
      <c r="I8513" s="823"/>
      <c r="J8513" s="823"/>
      <c r="K8513" s="823"/>
      <c r="L8513" s="823"/>
    </row>
    <row r="8514" spans="2:12" s="801" customFormat="1">
      <c r="B8514" s="823"/>
      <c r="C8514" s="823"/>
      <c r="D8514" s="823"/>
      <c r="E8514" s="823"/>
      <c r="F8514" s="823"/>
      <c r="G8514" s="823"/>
      <c r="H8514" s="823"/>
      <c r="I8514" s="823"/>
      <c r="J8514" s="823"/>
      <c r="K8514" s="823"/>
      <c r="L8514" s="823"/>
    </row>
    <row r="8515" spans="2:12" s="801" customFormat="1">
      <c r="B8515" s="823"/>
      <c r="C8515" s="823"/>
      <c r="D8515" s="823"/>
      <c r="E8515" s="823"/>
      <c r="F8515" s="823"/>
      <c r="G8515" s="823"/>
      <c r="H8515" s="823"/>
      <c r="I8515" s="823"/>
      <c r="J8515" s="823"/>
      <c r="K8515" s="823"/>
      <c r="L8515" s="823"/>
    </row>
    <row r="8516" spans="2:12" s="801" customFormat="1">
      <c r="B8516" s="823"/>
      <c r="C8516" s="823"/>
      <c r="D8516" s="823"/>
      <c r="E8516" s="823"/>
      <c r="F8516" s="823"/>
      <c r="G8516" s="823"/>
      <c r="H8516" s="823"/>
      <c r="I8516" s="823"/>
      <c r="J8516" s="823"/>
      <c r="K8516" s="823"/>
      <c r="L8516" s="823"/>
    </row>
    <row r="8517" spans="2:12" s="801" customFormat="1">
      <c r="B8517" s="823"/>
      <c r="C8517" s="823"/>
      <c r="D8517" s="823"/>
      <c r="E8517" s="823"/>
      <c r="F8517" s="823"/>
      <c r="G8517" s="823"/>
      <c r="H8517" s="823"/>
      <c r="I8517" s="823"/>
      <c r="J8517" s="823"/>
      <c r="K8517" s="823"/>
      <c r="L8517" s="823"/>
    </row>
    <row r="8518" spans="2:12" s="801" customFormat="1">
      <c r="B8518" s="823"/>
      <c r="C8518" s="823"/>
      <c r="D8518" s="823"/>
      <c r="E8518" s="823"/>
      <c r="F8518" s="823"/>
      <c r="G8518" s="823"/>
      <c r="H8518" s="823"/>
      <c r="I8518" s="823"/>
      <c r="J8518" s="823"/>
      <c r="K8518" s="823"/>
      <c r="L8518" s="823"/>
    </row>
    <row r="8519" spans="2:12" s="801" customFormat="1">
      <c r="B8519" s="823"/>
      <c r="C8519" s="823"/>
      <c r="D8519" s="823"/>
      <c r="E8519" s="823"/>
      <c r="F8519" s="823"/>
      <c r="G8519" s="823"/>
      <c r="H8519" s="823"/>
      <c r="I8519" s="823"/>
      <c r="J8519" s="823"/>
      <c r="K8519" s="823"/>
      <c r="L8519" s="823"/>
    </row>
    <row r="8520" spans="2:12" s="801" customFormat="1">
      <c r="B8520" s="823"/>
      <c r="C8520" s="823"/>
      <c r="D8520" s="823"/>
      <c r="E8520" s="823"/>
      <c r="F8520" s="823"/>
      <c r="G8520" s="823"/>
      <c r="H8520" s="823"/>
      <c r="I8520" s="823"/>
      <c r="J8520" s="823"/>
      <c r="K8520" s="823"/>
      <c r="L8520" s="823"/>
    </row>
    <row r="8521" spans="2:12" s="801" customFormat="1">
      <c r="B8521" s="823"/>
      <c r="C8521" s="823"/>
      <c r="D8521" s="823"/>
      <c r="E8521" s="823"/>
      <c r="F8521" s="823"/>
      <c r="G8521" s="823"/>
      <c r="H8521" s="823"/>
      <c r="I8521" s="823"/>
      <c r="J8521" s="823"/>
      <c r="K8521" s="823"/>
      <c r="L8521" s="823"/>
    </row>
    <row r="8522" spans="2:12" s="801" customFormat="1">
      <c r="B8522" s="823"/>
      <c r="C8522" s="823"/>
      <c r="D8522" s="823"/>
      <c r="E8522" s="823"/>
      <c r="F8522" s="823"/>
      <c r="G8522" s="823"/>
      <c r="H8522" s="823"/>
      <c r="I8522" s="823"/>
      <c r="J8522" s="823"/>
      <c r="K8522" s="823"/>
      <c r="L8522" s="823"/>
    </row>
    <row r="8523" spans="2:12" s="801" customFormat="1">
      <c r="B8523" s="823"/>
      <c r="C8523" s="823"/>
      <c r="D8523" s="823"/>
      <c r="E8523" s="823"/>
      <c r="F8523" s="823"/>
      <c r="G8523" s="823"/>
      <c r="H8523" s="823"/>
      <c r="I8523" s="823"/>
      <c r="J8523" s="823"/>
      <c r="K8523" s="823"/>
      <c r="L8523" s="823"/>
    </row>
    <row r="8524" spans="2:12" s="801" customFormat="1">
      <c r="B8524" s="823"/>
      <c r="C8524" s="823"/>
      <c r="D8524" s="823"/>
      <c r="E8524" s="823"/>
      <c r="F8524" s="823"/>
      <c r="G8524" s="823"/>
      <c r="H8524" s="823"/>
      <c r="I8524" s="823"/>
      <c r="J8524" s="823"/>
      <c r="K8524" s="823"/>
      <c r="L8524" s="823"/>
    </row>
    <row r="8525" spans="2:12" s="801" customFormat="1">
      <c r="B8525" s="823"/>
      <c r="C8525" s="823"/>
      <c r="D8525" s="823"/>
      <c r="E8525" s="823"/>
      <c r="F8525" s="823"/>
      <c r="G8525" s="823"/>
      <c r="H8525" s="823"/>
      <c r="I8525" s="823"/>
      <c r="J8525" s="823"/>
      <c r="K8525" s="823"/>
      <c r="L8525" s="823"/>
    </row>
    <row r="8526" spans="2:12" s="801" customFormat="1">
      <c r="B8526" s="823"/>
      <c r="C8526" s="823"/>
      <c r="D8526" s="823"/>
      <c r="E8526" s="823"/>
      <c r="F8526" s="823"/>
      <c r="G8526" s="823"/>
      <c r="H8526" s="823"/>
      <c r="I8526" s="823"/>
      <c r="J8526" s="823"/>
      <c r="K8526" s="823"/>
      <c r="L8526" s="823"/>
    </row>
    <row r="8527" spans="2:12" s="801" customFormat="1">
      <c r="B8527" s="823"/>
      <c r="C8527" s="823"/>
      <c r="D8527" s="823"/>
      <c r="E8527" s="823"/>
      <c r="F8527" s="823"/>
      <c r="G8527" s="823"/>
      <c r="H8527" s="823"/>
      <c r="I8527" s="823"/>
      <c r="J8527" s="823"/>
      <c r="K8527" s="823"/>
      <c r="L8527" s="823"/>
    </row>
    <row r="8528" spans="2:12" s="801" customFormat="1">
      <c r="B8528" s="823"/>
      <c r="C8528" s="823"/>
      <c r="D8528" s="823"/>
      <c r="E8528" s="823"/>
      <c r="F8528" s="823"/>
      <c r="G8528" s="823"/>
      <c r="H8528" s="823"/>
      <c r="I8528" s="823"/>
      <c r="J8528" s="823"/>
      <c r="K8528" s="823"/>
      <c r="L8528" s="823"/>
    </row>
    <row r="8529" spans="2:12" s="801" customFormat="1">
      <c r="B8529" s="823"/>
      <c r="C8529" s="823"/>
      <c r="D8529" s="823"/>
      <c r="E8529" s="823"/>
      <c r="F8529" s="823"/>
      <c r="G8529" s="823"/>
      <c r="H8529" s="823"/>
      <c r="I8529" s="823"/>
      <c r="J8529" s="823"/>
      <c r="K8529" s="823"/>
      <c r="L8529" s="823"/>
    </row>
    <row r="8530" spans="2:12" s="801" customFormat="1">
      <c r="B8530" s="823"/>
      <c r="C8530" s="823"/>
      <c r="D8530" s="823"/>
      <c r="E8530" s="823"/>
      <c r="F8530" s="823"/>
      <c r="G8530" s="823"/>
      <c r="H8530" s="823"/>
      <c r="I8530" s="823"/>
      <c r="J8530" s="823"/>
      <c r="K8530" s="823"/>
      <c r="L8530" s="823"/>
    </row>
    <row r="8531" spans="2:12" s="801" customFormat="1">
      <c r="B8531" s="823"/>
      <c r="C8531" s="823"/>
      <c r="D8531" s="823"/>
      <c r="E8531" s="823"/>
      <c r="F8531" s="823"/>
      <c r="G8531" s="823"/>
      <c r="H8531" s="823"/>
      <c r="I8531" s="823"/>
      <c r="J8531" s="823"/>
      <c r="K8531" s="823"/>
      <c r="L8531" s="823"/>
    </row>
    <row r="8532" spans="2:12" s="801" customFormat="1">
      <c r="B8532" s="823"/>
      <c r="C8532" s="823"/>
      <c r="D8532" s="823"/>
      <c r="E8532" s="823"/>
      <c r="F8532" s="823"/>
      <c r="G8532" s="823"/>
      <c r="H8532" s="823"/>
      <c r="I8532" s="823"/>
      <c r="J8532" s="823"/>
      <c r="K8532" s="823"/>
      <c r="L8532" s="823"/>
    </row>
    <row r="8533" spans="2:12" s="801" customFormat="1">
      <c r="B8533" s="823"/>
      <c r="C8533" s="823"/>
      <c r="D8533" s="823"/>
      <c r="E8533" s="823"/>
      <c r="F8533" s="823"/>
      <c r="G8533" s="823"/>
      <c r="H8533" s="823"/>
      <c r="I8533" s="823"/>
      <c r="J8533" s="823"/>
      <c r="K8533" s="823"/>
      <c r="L8533" s="823"/>
    </row>
    <row r="8534" spans="2:12" s="801" customFormat="1">
      <c r="B8534" s="823"/>
      <c r="C8534" s="823"/>
      <c r="D8534" s="823"/>
      <c r="E8534" s="823"/>
      <c r="F8534" s="823"/>
      <c r="G8534" s="823"/>
      <c r="H8534" s="823"/>
      <c r="I8534" s="823"/>
      <c r="J8534" s="823"/>
      <c r="K8534" s="823"/>
      <c r="L8534" s="823"/>
    </row>
    <row r="8535" spans="2:12" s="801" customFormat="1">
      <c r="B8535" s="823"/>
      <c r="C8535" s="823"/>
      <c r="D8535" s="823"/>
      <c r="E8535" s="823"/>
      <c r="F8535" s="823"/>
      <c r="G8535" s="823"/>
      <c r="H8535" s="823"/>
      <c r="I8535" s="823"/>
      <c r="J8535" s="823"/>
      <c r="K8535" s="823"/>
      <c r="L8535" s="823"/>
    </row>
    <row r="8536" spans="2:12" s="801" customFormat="1">
      <c r="B8536" s="823"/>
      <c r="C8536" s="823"/>
      <c r="D8536" s="823"/>
      <c r="E8536" s="823"/>
      <c r="F8536" s="823"/>
      <c r="G8536" s="823"/>
      <c r="H8536" s="823"/>
      <c r="I8536" s="823"/>
      <c r="J8536" s="823"/>
      <c r="K8536" s="823"/>
      <c r="L8536" s="823"/>
    </row>
    <row r="8537" spans="2:12" s="801" customFormat="1">
      <c r="B8537" s="823"/>
      <c r="C8537" s="823"/>
      <c r="D8537" s="823"/>
      <c r="E8537" s="823"/>
      <c r="F8537" s="823"/>
      <c r="G8537" s="823"/>
      <c r="H8537" s="823"/>
      <c r="I8537" s="823"/>
      <c r="J8537" s="823"/>
      <c r="K8537" s="823"/>
      <c r="L8537" s="823"/>
    </row>
    <row r="8538" spans="2:12" s="801" customFormat="1">
      <c r="B8538" s="823"/>
      <c r="C8538" s="823"/>
      <c r="D8538" s="823"/>
      <c r="E8538" s="823"/>
      <c r="F8538" s="823"/>
      <c r="G8538" s="823"/>
      <c r="H8538" s="823"/>
      <c r="I8538" s="823"/>
      <c r="J8538" s="823"/>
      <c r="K8538" s="823"/>
      <c r="L8538" s="823"/>
    </row>
    <row r="8539" spans="2:12" s="801" customFormat="1">
      <c r="B8539" s="823"/>
      <c r="C8539" s="823"/>
      <c r="D8539" s="823"/>
      <c r="E8539" s="823"/>
      <c r="F8539" s="823"/>
      <c r="G8539" s="823"/>
      <c r="H8539" s="823"/>
      <c r="I8539" s="823"/>
      <c r="J8539" s="823"/>
      <c r="K8539" s="823"/>
      <c r="L8539" s="823"/>
    </row>
    <row r="8540" spans="2:12" s="801" customFormat="1">
      <c r="B8540" s="823"/>
      <c r="C8540" s="823"/>
      <c r="D8540" s="823"/>
      <c r="E8540" s="823"/>
      <c r="F8540" s="823"/>
      <c r="G8540" s="823"/>
      <c r="H8540" s="823"/>
      <c r="I8540" s="823"/>
      <c r="J8540" s="823"/>
      <c r="K8540" s="823"/>
      <c r="L8540" s="823"/>
    </row>
    <row r="8541" spans="2:12" s="801" customFormat="1">
      <c r="B8541" s="823"/>
      <c r="C8541" s="823"/>
      <c r="D8541" s="823"/>
      <c r="E8541" s="823"/>
      <c r="F8541" s="823"/>
      <c r="G8541" s="823"/>
      <c r="H8541" s="823"/>
      <c r="I8541" s="823"/>
      <c r="J8541" s="823"/>
      <c r="K8541" s="823"/>
      <c r="L8541" s="823"/>
    </row>
    <row r="8542" spans="2:12" s="801" customFormat="1">
      <c r="B8542" s="823"/>
      <c r="C8542" s="823"/>
      <c r="D8542" s="823"/>
      <c r="E8542" s="823"/>
      <c r="F8542" s="823"/>
      <c r="G8542" s="823"/>
      <c r="H8542" s="823"/>
      <c r="I8542" s="823"/>
      <c r="J8542" s="823"/>
      <c r="K8542" s="823"/>
      <c r="L8542" s="823"/>
    </row>
    <row r="8543" spans="2:12" s="801" customFormat="1">
      <c r="B8543" s="823"/>
      <c r="C8543" s="823"/>
      <c r="D8543" s="823"/>
      <c r="E8543" s="823"/>
      <c r="F8543" s="823"/>
      <c r="G8543" s="823"/>
      <c r="H8543" s="823"/>
      <c r="I8543" s="823"/>
      <c r="J8543" s="823"/>
      <c r="K8543" s="823"/>
      <c r="L8543" s="823"/>
    </row>
    <row r="8544" spans="2:12" s="801" customFormat="1">
      <c r="B8544" s="823"/>
      <c r="C8544" s="823"/>
      <c r="D8544" s="823"/>
      <c r="E8544" s="823"/>
      <c r="F8544" s="823"/>
      <c r="G8544" s="823"/>
      <c r="H8544" s="823"/>
      <c r="I8544" s="823"/>
      <c r="J8544" s="823"/>
      <c r="K8544" s="823"/>
      <c r="L8544" s="823"/>
    </row>
    <row r="8545" spans="2:12" s="801" customFormat="1">
      <c r="B8545" s="823"/>
      <c r="C8545" s="823"/>
      <c r="D8545" s="823"/>
      <c r="E8545" s="823"/>
      <c r="F8545" s="823"/>
      <c r="G8545" s="823"/>
      <c r="H8545" s="823"/>
      <c r="I8545" s="823"/>
      <c r="J8545" s="823"/>
      <c r="K8545" s="823"/>
      <c r="L8545" s="823"/>
    </row>
    <row r="8546" spans="2:12" s="801" customFormat="1">
      <c r="B8546" s="823"/>
      <c r="C8546" s="823"/>
      <c r="D8546" s="823"/>
      <c r="E8546" s="823"/>
      <c r="F8546" s="823"/>
      <c r="G8546" s="823"/>
      <c r="H8546" s="823"/>
      <c r="I8546" s="823"/>
      <c r="J8546" s="823"/>
      <c r="K8546" s="823"/>
      <c r="L8546" s="823"/>
    </row>
    <row r="8547" spans="2:12" s="801" customFormat="1">
      <c r="B8547" s="823"/>
      <c r="C8547" s="823"/>
      <c r="D8547" s="823"/>
      <c r="E8547" s="823"/>
      <c r="F8547" s="823"/>
      <c r="G8547" s="823"/>
      <c r="H8547" s="823"/>
      <c r="I8547" s="823"/>
      <c r="J8547" s="823"/>
      <c r="K8547" s="823"/>
      <c r="L8547" s="823"/>
    </row>
    <row r="8548" spans="2:12" s="801" customFormat="1">
      <c r="B8548" s="823"/>
      <c r="C8548" s="823"/>
      <c r="D8548" s="823"/>
      <c r="E8548" s="823"/>
      <c r="F8548" s="823"/>
      <c r="G8548" s="823"/>
      <c r="H8548" s="823"/>
      <c r="I8548" s="823"/>
      <c r="J8548" s="823"/>
      <c r="K8548" s="823"/>
      <c r="L8548" s="823"/>
    </row>
    <row r="8549" spans="2:12" s="801" customFormat="1">
      <c r="B8549" s="823"/>
      <c r="C8549" s="823"/>
      <c r="D8549" s="823"/>
      <c r="E8549" s="823"/>
      <c r="F8549" s="823"/>
      <c r="G8549" s="823"/>
      <c r="H8549" s="823"/>
      <c r="I8549" s="823"/>
      <c r="J8549" s="823"/>
      <c r="K8549" s="823"/>
      <c r="L8549" s="823"/>
    </row>
    <row r="8550" spans="2:12" s="801" customFormat="1">
      <c r="B8550" s="823"/>
      <c r="C8550" s="823"/>
      <c r="D8550" s="823"/>
      <c r="E8550" s="823"/>
      <c r="F8550" s="823"/>
      <c r="G8550" s="823"/>
      <c r="H8550" s="823"/>
      <c r="I8550" s="823"/>
      <c r="J8550" s="823"/>
      <c r="K8550" s="823"/>
      <c r="L8550" s="823"/>
    </row>
    <row r="8551" spans="2:12" s="801" customFormat="1">
      <c r="B8551" s="823"/>
      <c r="C8551" s="823"/>
      <c r="D8551" s="823"/>
      <c r="E8551" s="823"/>
      <c r="F8551" s="823"/>
      <c r="G8551" s="823"/>
      <c r="H8551" s="823"/>
      <c r="I8551" s="823"/>
      <c r="J8551" s="823"/>
      <c r="K8551" s="823"/>
      <c r="L8551" s="823"/>
    </row>
    <row r="8552" spans="2:12" s="801" customFormat="1">
      <c r="B8552" s="823"/>
      <c r="C8552" s="823"/>
      <c r="D8552" s="823"/>
      <c r="E8552" s="823"/>
      <c r="F8552" s="823"/>
      <c r="G8552" s="823"/>
      <c r="H8552" s="823"/>
      <c r="I8552" s="823"/>
      <c r="J8552" s="823"/>
      <c r="K8552" s="823"/>
      <c r="L8552" s="823"/>
    </row>
    <row r="8553" spans="2:12" s="801" customFormat="1">
      <c r="B8553" s="823"/>
      <c r="C8553" s="823"/>
      <c r="D8553" s="823"/>
      <c r="E8553" s="823"/>
      <c r="F8553" s="823"/>
      <c r="G8553" s="823"/>
      <c r="H8553" s="823"/>
      <c r="I8553" s="823"/>
      <c r="J8553" s="823"/>
      <c r="K8553" s="823"/>
      <c r="L8553" s="823"/>
    </row>
    <row r="8554" spans="2:12" s="801" customFormat="1">
      <c r="B8554" s="823"/>
      <c r="C8554" s="823"/>
      <c r="D8554" s="823"/>
      <c r="E8554" s="823"/>
      <c r="F8554" s="823"/>
      <c r="G8554" s="823"/>
      <c r="H8554" s="823"/>
      <c r="I8554" s="823"/>
      <c r="J8554" s="823"/>
      <c r="K8554" s="823"/>
      <c r="L8554" s="823"/>
    </row>
    <row r="8555" spans="2:12" s="801" customFormat="1">
      <c r="B8555" s="823"/>
      <c r="C8555" s="823"/>
      <c r="D8555" s="823"/>
      <c r="E8555" s="823"/>
      <c r="F8555" s="823"/>
      <c r="G8555" s="823"/>
      <c r="H8555" s="823"/>
      <c r="I8555" s="823"/>
      <c r="J8555" s="823"/>
      <c r="K8555" s="823"/>
      <c r="L8555" s="823"/>
    </row>
    <row r="8556" spans="2:12" s="801" customFormat="1">
      <c r="B8556" s="823"/>
      <c r="C8556" s="823"/>
      <c r="D8556" s="823"/>
      <c r="E8556" s="823"/>
      <c r="F8556" s="823"/>
      <c r="G8556" s="823"/>
      <c r="H8556" s="823"/>
      <c r="I8556" s="823"/>
      <c r="J8556" s="823"/>
      <c r="K8556" s="823"/>
      <c r="L8556" s="823"/>
    </row>
    <row r="8557" spans="2:12" s="801" customFormat="1">
      <c r="B8557" s="823"/>
      <c r="C8557" s="823"/>
      <c r="D8557" s="823"/>
      <c r="E8557" s="823"/>
      <c r="F8557" s="823"/>
      <c r="G8557" s="823"/>
      <c r="H8557" s="823"/>
      <c r="I8557" s="823"/>
      <c r="J8557" s="823"/>
      <c r="K8557" s="823"/>
      <c r="L8557" s="823"/>
    </row>
    <row r="8558" spans="2:12" s="801" customFormat="1">
      <c r="B8558" s="823"/>
      <c r="C8558" s="823"/>
      <c r="D8558" s="823"/>
      <c r="E8558" s="823"/>
      <c r="F8558" s="823"/>
      <c r="G8558" s="823"/>
      <c r="H8558" s="823"/>
      <c r="I8558" s="823"/>
      <c r="J8558" s="823"/>
      <c r="K8558" s="823"/>
      <c r="L8558" s="823"/>
    </row>
    <row r="8559" spans="2:12" s="801" customFormat="1">
      <c r="B8559" s="823"/>
      <c r="C8559" s="823"/>
      <c r="D8559" s="823"/>
      <c r="E8559" s="823"/>
      <c r="F8559" s="823"/>
      <c r="G8559" s="823"/>
      <c r="H8559" s="823"/>
      <c r="I8559" s="823"/>
      <c r="J8559" s="823"/>
      <c r="K8559" s="823"/>
      <c r="L8559" s="823"/>
    </row>
    <row r="8560" spans="2:12" s="801" customFormat="1">
      <c r="B8560" s="823"/>
      <c r="C8560" s="823"/>
      <c r="D8560" s="823"/>
      <c r="E8560" s="823"/>
      <c r="F8560" s="823"/>
      <c r="G8560" s="823"/>
      <c r="H8560" s="823"/>
      <c r="I8560" s="823"/>
      <c r="J8560" s="823"/>
      <c r="K8560" s="823"/>
      <c r="L8560" s="823"/>
    </row>
    <row r="8561" spans="2:12" s="801" customFormat="1">
      <c r="B8561" s="823"/>
      <c r="C8561" s="823"/>
      <c r="D8561" s="823"/>
      <c r="E8561" s="823"/>
      <c r="F8561" s="823"/>
      <c r="G8561" s="823"/>
      <c r="H8561" s="823"/>
      <c r="I8561" s="823"/>
      <c r="J8561" s="823"/>
      <c r="K8561" s="823"/>
      <c r="L8561" s="823"/>
    </row>
    <row r="8562" spans="2:12" s="801" customFormat="1">
      <c r="B8562" s="823"/>
      <c r="C8562" s="823"/>
      <c r="D8562" s="823"/>
      <c r="E8562" s="823"/>
      <c r="F8562" s="823"/>
      <c r="G8562" s="823"/>
      <c r="H8562" s="823"/>
      <c r="I8562" s="823"/>
      <c r="J8562" s="823"/>
      <c r="K8562" s="823"/>
      <c r="L8562" s="823"/>
    </row>
    <row r="8563" spans="2:12" s="801" customFormat="1">
      <c r="B8563" s="823"/>
      <c r="C8563" s="823"/>
      <c r="D8563" s="823"/>
      <c r="E8563" s="823"/>
      <c r="F8563" s="823"/>
      <c r="G8563" s="823"/>
      <c r="H8563" s="823"/>
      <c r="I8563" s="823"/>
      <c r="J8563" s="823"/>
      <c r="K8563" s="823"/>
      <c r="L8563" s="823"/>
    </row>
    <row r="8564" spans="2:12" s="801" customFormat="1">
      <c r="B8564" s="823"/>
      <c r="C8564" s="823"/>
      <c r="D8564" s="823"/>
      <c r="E8564" s="823"/>
      <c r="F8564" s="823"/>
      <c r="G8564" s="823"/>
      <c r="H8564" s="823"/>
      <c r="I8564" s="823"/>
      <c r="J8564" s="823"/>
      <c r="K8564" s="823"/>
      <c r="L8564" s="823"/>
    </row>
    <row r="8565" spans="2:12" s="801" customFormat="1">
      <c r="B8565" s="823"/>
      <c r="C8565" s="823"/>
      <c r="D8565" s="823"/>
      <c r="E8565" s="823"/>
      <c r="F8565" s="823"/>
      <c r="G8565" s="823"/>
      <c r="H8565" s="823"/>
      <c r="I8565" s="823"/>
      <c r="J8565" s="823"/>
      <c r="K8565" s="823"/>
      <c r="L8565" s="823"/>
    </row>
    <row r="8566" spans="2:12" s="801" customFormat="1">
      <c r="B8566" s="823"/>
      <c r="C8566" s="823"/>
      <c r="D8566" s="823"/>
      <c r="E8566" s="823"/>
      <c r="F8566" s="823"/>
      <c r="G8566" s="823"/>
      <c r="H8566" s="823"/>
      <c r="I8566" s="823"/>
      <c r="J8566" s="823"/>
      <c r="K8566" s="823"/>
      <c r="L8566" s="823"/>
    </row>
    <row r="8567" spans="2:12" s="801" customFormat="1">
      <c r="B8567" s="823"/>
      <c r="C8567" s="823"/>
      <c r="D8567" s="823"/>
      <c r="E8567" s="823"/>
      <c r="F8567" s="823"/>
      <c r="G8567" s="823"/>
      <c r="H8567" s="823"/>
      <c r="I8567" s="823"/>
      <c r="J8567" s="823"/>
      <c r="K8567" s="823"/>
      <c r="L8567" s="823"/>
    </row>
    <row r="8568" spans="2:12" s="801" customFormat="1">
      <c r="B8568" s="823"/>
      <c r="C8568" s="823"/>
      <c r="D8568" s="823"/>
      <c r="E8568" s="823"/>
      <c r="F8568" s="823"/>
      <c r="G8568" s="823"/>
      <c r="H8568" s="823"/>
      <c r="I8568" s="823"/>
      <c r="J8568" s="823"/>
      <c r="K8568" s="823"/>
      <c r="L8568" s="823"/>
    </row>
    <row r="8569" spans="2:12" s="801" customFormat="1">
      <c r="B8569" s="823"/>
      <c r="C8569" s="823"/>
      <c r="D8569" s="823"/>
      <c r="E8569" s="823"/>
      <c r="F8569" s="823"/>
      <c r="G8569" s="823"/>
      <c r="H8569" s="823"/>
      <c r="I8569" s="823"/>
      <c r="J8569" s="823"/>
      <c r="K8569" s="823"/>
      <c r="L8569" s="823"/>
    </row>
    <row r="8570" spans="2:12" s="801" customFormat="1">
      <c r="B8570" s="823"/>
      <c r="C8570" s="823"/>
      <c r="D8570" s="823"/>
      <c r="E8570" s="823"/>
      <c r="F8570" s="823"/>
      <c r="G8570" s="823"/>
      <c r="H8570" s="823"/>
      <c r="I8570" s="823"/>
      <c r="J8570" s="823"/>
      <c r="K8570" s="823"/>
      <c r="L8570" s="823"/>
    </row>
    <row r="8571" spans="2:12" s="801" customFormat="1">
      <c r="B8571" s="823"/>
      <c r="C8571" s="823"/>
      <c r="D8571" s="823"/>
      <c r="E8571" s="823"/>
      <c r="F8571" s="823"/>
      <c r="G8571" s="823"/>
      <c r="H8571" s="823"/>
      <c r="I8571" s="823"/>
      <c r="J8571" s="823"/>
      <c r="K8571" s="823"/>
      <c r="L8571" s="823"/>
    </row>
    <row r="8572" spans="2:12" s="801" customFormat="1">
      <c r="B8572" s="823"/>
      <c r="C8572" s="823"/>
      <c r="D8572" s="823"/>
      <c r="E8572" s="823"/>
      <c r="F8572" s="823"/>
      <c r="G8572" s="823"/>
      <c r="H8572" s="823"/>
      <c r="I8572" s="823"/>
      <c r="J8572" s="823"/>
      <c r="K8572" s="823"/>
      <c r="L8572" s="823"/>
    </row>
    <row r="8573" spans="2:12" s="801" customFormat="1">
      <c r="B8573" s="823"/>
      <c r="C8573" s="823"/>
      <c r="D8573" s="823"/>
      <c r="E8573" s="823"/>
      <c r="F8573" s="823"/>
      <c r="G8573" s="823"/>
      <c r="H8573" s="823"/>
      <c r="I8573" s="823"/>
      <c r="J8573" s="823"/>
      <c r="K8573" s="823"/>
      <c r="L8573" s="823"/>
    </row>
    <row r="8574" spans="2:12" s="801" customFormat="1">
      <c r="B8574" s="823"/>
      <c r="C8574" s="823"/>
      <c r="D8574" s="823"/>
      <c r="E8574" s="823"/>
      <c r="F8574" s="823"/>
      <c r="G8574" s="823"/>
      <c r="H8574" s="823"/>
      <c r="I8574" s="823"/>
      <c r="J8574" s="823"/>
      <c r="K8574" s="823"/>
      <c r="L8574" s="823"/>
    </row>
    <row r="8575" spans="2:12" s="801" customFormat="1">
      <c r="B8575" s="823"/>
      <c r="C8575" s="823"/>
      <c r="D8575" s="823"/>
      <c r="E8575" s="823"/>
      <c r="F8575" s="823"/>
      <c r="G8575" s="823"/>
      <c r="H8575" s="823"/>
      <c r="I8575" s="823"/>
      <c r="J8575" s="823"/>
      <c r="K8575" s="823"/>
      <c r="L8575" s="823"/>
    </row>
    <row r="8576" spans="2:12" s="801" customFormat="1">
      <c r="B8576" s="823"/>
      <c r="C8576" s="823"/>
      <c r="D8576" s="823"/>
      <c r="E8576" s="823"/>
      <c r="F8576" s="823"/>
      <c r="G8576" s="823"/>
      <c r="H8576" s="823"/>
      <c r="I8576" s="823"/>
      <c r="J8576" s="823"/>
      <c r="K8576" s="823"/>
      <c r="L8576" s="823"/>
    </row>
    <row r="8577" spans="2:12" s="801" customFormat="1">
      <c r="B8577" s="823"/>
      <c r="C8577" s="823"/>
      <c r="D8577" s="823"/>
      <c r="E8577" s="823"/>
      <c r="F8577" s="823"/>
      <c r="G8577" s="823"/>
      <c r="H8577" s="823"/>
      <c r="I8577" s="823"/>
      <c r="J8577" s="823"/>
      <c r="K8577" s="823"/>
      <c r="L8577" s="823"/>
    </row>
    <row r="8578" spans="2:12" s="801" customFormat="1">
      <c r="B8578" s="823"/>
      <c r="C8578" s="823"/>
      <c r="D8578" s="823"/>
      <c r="E8578" s="823"/>
      <c r="F8578" s="823"/>
      <c r="G8578" s="823"/>
      <c r="H8578" s="823"/>
      <c r="I8578" s="823"/>
      <c r="J8578" s="823"/>
      <c r="K8578" s="823"/>
      <c r="L8578" s="823"/>
    </row>
    <row r="8579" spans="2:12" s="801" customFormat="1">
      <c r="B8579" s="823"/>
      <c r="C8579" s="823"/>
      <c r="D8579" s="823"/>
      <c r="E8579" s="823"/>
      <c r="F8579" s="823"/>
      <c r="G8579" s="823"/>
      <c r="H8579" s="823"/>
      <c r="I8579" s="823"/>
      <c r="J8579" s="823"/>
      <c r="K8579" s="823"/>
      <c r="L8579" s="823"/>
    </row>
    <row r="8580" spans="2:12" s="801" customFormat="1">
      <c r="B8580" s="823"/>
      <c r="C8580" s="823"/>
      <c r="D8580" s="823"/>
      <c r="E8580" s="823"/>
      <c r="F8580" s="823"/>
      <c r="G8580" s="823"/>
      <c r="H8580" s="823"/>
      <c r="I8580" s="823"/>
      <c r="J8580" s="823"/>
      <c r="K8580" s="823"/>
      <c r="L8580" s="823"/>
    </row>
    <row r="8581" spans="2:12" s="801" customFormat="1">
      <c r="B8581" s="823"/>
      <c r="C8581" s="823"/>
      <c r="D8581" s="823"/>
      <c r="E8581" s="823"/>
      <c r="F8581" s="823"/>
      <c r="G8581" s="823"/>
      <c r="H8581" s="823"/>
      <c r="I8581" s="823"/>
      <c r="J8581" s="823"/>
      <c r="K8581" s="823"/>
      <c r="L8581" s="823"/>
    </row>
    <row r="8582" spans="2:12" s="801" customFormat="1">
      <c r="B8582" s="823"/>
      <c r="C8582" s="823"/>
      <c r="D8582" s="823"/>
      <c r="E8582" s="823"/>
      <c r="F8582" s="823"/>
      <c r="G8582" s="823"/>
      <c r="H8582" s="823"/>
      <c r="I8582" s="823"/>
      <c r="J8582" s="823"/>
      <c r="K8582" s="823"/>
      <c r="L8582" s="823"/>
    </row>
    <row r="8583" spans="2:12" s="801" customFormat="1">
      <c r="B8583" s="823"/>
      <c r="C8583" s="823"/>
      <c r="D8583" s="823"/>
      <c r="E8583" s="823"/>
      <c r="F8583" s="823"/>
      <c r="G8583" s="823"/>
      <c r="H8583" s="823"/>
      <c r="I8583" s="823"/>
      <c r="J8583" s="823"/>
      <c r="K8583" s="823"/>
      <c r="L8583" s="823"/>
    </row>
    <row r="8584" spans="2:12" s="801" customFormat="1">
      <c r="B8584" s="823"/>
      <c r="C8584" s="823"/>
      <c r="D8584" s="823"/>
      <c r="E8584" s="823"/>
      <c r="F8584" s="823"/>
      <c r="G8584" s="823"/>
      <c r="H8584" s="823"/>
      <c r="I8584" s="823"/>
      <c r="J8584" s="823"/>
      <c r="K8584" s="823"/>
      <c r="L8584" s="823"/>
    </row>
    <row r="8585" spans="2:12" s="801" customFormat="1">
      <c r="B8585" s="823"/>
      <c r="C8585" s="823"/>
      <c r="D8585" s="823"/>
      <c r="E8585" s="823"/>
      <c r="F8585" s="823"/>
      <c r="G8585" s="823"/>
      <c r="H8585" s="823"/>
      <c r="I8585" s="823"/>
      <c r="J8585" s="823"/>
      <c r="K8585" s="823"/>
      <c r="L8585" s="823"/>
    </row>
    <row r="8586" spans="2:12" s="801" customFormat="1">
      <c r="B8586" s="823"/>
      <c r="C8586" s="823"/>
      <c r="D8586" s="823"/>
      <c r="E8586" s="823"/>
      <c r="F8586" s="823"/>
      <c r="G8586" s="823"/>
      <c r="H8586" s="823"/>
      <c r="I8586" s="823"/>
      <c r="J8586" s="823"/>
      <c r="K8586" s="823"/>
      <c r="L8586" s="823"/>
    </row>
    <row r="8587" spans="2:12" s="801" customFormat="1">
      <c r="B8587" s="823"/>
      <c r="C8587" s="823"/>
      <c r="D8587" s="823"/>
      <c r="E8587" s="823"/>
      <c r="F8587" s="823"/>
      <c r="G8587" s="823"/>
      <c r="H8587" s="823"/>
      <c r="I8587" s="823"/>
      <c r="J8587" s="823"/>
      <c r="K8587" s="823"/>
      <c r="L8587" s="823"/>
    </row>
    <row r="8588" spans="2:12" s="801" customFormat="1">
      <c r="B8588" s="823"/>
      <c r="C8588" s="823"/>
      <c r="D8588" s="823"/>
      <c r="E8588" s="823"/>
      <c r="F8588" s="823"/>
      <c r="G8588" s="823"/>
      <c r="H8588" s="823"/>
      <c r="I8588" s="823"/>
      <c r="J8588" s="823"/>
      <c r="K8588" s="823"/>
      <c r="L8588" s="823"/>
    </row>
    <row r="8589" spans="2:12" s="801" customFormat="1">
      <c r="B8589" s="823"/>
      <c r="C8589" s="823"/>
      <c r="D8589" s="823"/>
      <c r="E8589" s="823"/>
      <c r="F8589" s="823"/>
      <c r="G8589" s="823"/>
      <c r="H8589" s="823"/>
      <c r="I8589" s="823"/>
      <c r="J8589" s="823"/>
      <c r="K8589" s="823"/>
      <c r="L8589" s="823"/>
    </row>
    <row r="8590" spans="2:12" s="801" customFormat="1">
      <c r="B8590" s="823"/>
      <c r="C8590" s="823"/>
      <c r="D8590" s="823"/>
      <c r="E8590" s="823"/>
      <c r="F8590" s="823"/>
      <c r="G8590" s="823"/>
      <c r="H8590" s="823"/>
      <c r="I8590" s="823"/>
      <c r="J8590" s="823"/>
      <c r="K8590" s="823"/>
      <c r="L8590" s="823"/>
    </row>
    <row r="8591" spans="2:12" s="801" customFormat="1">
      <c r="B8591" s="823"/>
      <c r="C8591" s="823"/>
      <c r="D8591" s="823"/>
      <c r="E8591" s="823"/>
      <c r="F8591" s="823"/>
      <c r="G8591" s="823"/>
      <c r="H8591" s="823"/>
      <c r="I8591" s="823"/>
      <c r="J8591" s="823"/>
      <c r="K8591" s="823"/>
      <c r="L8591" s="823"/>
    </row>
    <row r="8592" spans="2:12" s="801" customFormat="1">
      <c r="B8592" s="823"/>
      <c r="C8592" s="823"/>
      <c r="D8592" s="823"/>
      <c r="E8592" s="823"/>
      <c r="F8592" s="823"/>
      <c r="G8592" s="823"/>
      <c r="H8592" s="823"/>
      <c r="I8592" s="823"/>
      <c r="J8592" s="823"/>
      <c r="K8592" s="823"/>
      <c r="L8592" s="823"/>
    </row>
    <row r="8593" spans="2:12" s="801" customFormat="1">
      <c r="B8593" s="823"/>
      <c r="C8593" s="823"/>
      <c r="D8593" s="823"/>
      <c r="E8593" s="823"/>
      <c r="F8593" s="823"/>
      <c r="G8593" s="823"/>
      <c r="H8593" s="823"/>
      <c r="I8593" s="823"/>
      <c r="J8593" s="823"/>
      <c r="K8593" s="823"/>
      <c r="L8593" s="823"/>
    </row>
    <row r="8594" spans="2:12" s="801" customFormat="1">
      <c r="B8594" s="823"/>
      <c r="C8594" s="823"/>
      <c r="D8594" s="823"/>
      <c r="E8594" s="823"/>
      <c r="F8594" s="823"/>
      <c r="G8594" s="823"/>
      <c r="H8594" s="823"/>
      <c r="I8594" s="823"/>
      <c r="J8594" s="823"/>
      <c r="K8594" s="823"/>
      <c r="L8594" s="823"/>
    </row>
    <row r="8595" spans="2:12" s="801" customFormat="1">
      <c r="B8595" s="823"/>
      <c r="C8595" s="823"/>
      <c r="D8595" s="823"/>
      <c r="E8595" s="823"/>
      <c r="F8595" s="823"/>
      <c r="G8595" s="823"/>
      <c r="H8595" s="823"/>
      <c r="I8595" s="823"/>
      <c r="J8595" s="823"/>
      <c r="K8595" s="823"/>
      <c r="L8595" s="823"/>
    </row>
    <row r="8596" spans="2:12" s="801" customFormat="1">
      <c r="B8596" s="823"/>
      <c r="C8596" s="823"/>
      <c r="D8596" s="823"/>
      <c r="E8596" s="823"/>
      <c r="F8596" s="823"/>
      <c r="G8596" s="823"/>
      <c r="H8596" s="823"/>
      <c r="I8596" s="823"/>
      <c r="J8596" s="823"/>
      <c r="K8596" s="823"/>
      <c r="L8596" s="823"/>
    </row>
    <row r="8597" spans="2:12" s="801" customFormat="1">
      <c r="B8597" s="823"/>
      <c r="C8597" s="823"/>
      <c r="D8597" s="823"/>
      <c r="E8597" s="823"/>
      <c r="F8597" s="823"/>
      <c r="G8597" s="823"/>
      <c r="H8597" s="823"/>
      <c r="I8597" s="823"/>
      <c r="J8597" s="823"/>
      <c r="K8597" s="823"/>
      <c r="L8597" s="823"/>
    </row>
    <row r="8598" spans="2:12" s="801" customFormat="1">
      <c r="B8598" s="823"/>
      <c r="C8598" s="823"/>
      <c r="D8598" s="823"/>
      <c r="E8598" s="823"/>
      <c r="F8598" s="823"/>
      <c r="G8598" s="823"/>
      <c r="H8598" s="823"/>
      <c r="I8598" s="823"/>
      <c r="J8598" s="823"/>
      <c r="K8598" s="823"/>
      <c r="L8598" s="823"/>
    </row>
    <row r="8599" spans="2:12" s="801" customFormat="1">
      <c r="B8599" s="823"/>
      <c r="C8599" s="823"/>
      <c r="D8599" s="823"/>
      <c r="E8599" s="823"/>
      <c r="F8599" s="823"/>
      <c r="G8599" s="823"/>
      <c r="H8599" s="823"/>
      <c r="I8599" s="823"/>
      <c r="J8599" s="823"/>
      <c r="K8599" s="823"/>
      <c r="L8599" s="823"/>
    </row>
    <row r="8600" spans="2:12" s="801" customFormat="1">
      <c r="B8600" s="823"/>
      <c r="C8600" s="823"/>
      <c r="D8600" s="823"/>
      <c r="E8600" s="823"/>
      <c r="F8600" s="823"/>
      <c r="G8600" s="823"/>
      <c r="H8600" s="823"/>
      <c r="I8600" s="823"/>
      <c r="J8600" s="823"/>
      <c r="K8600" s="823"/>
      <c r="L8600" s="823"/>
    </row>
    <row r="8601" spans="2:12" s="801" customFormat="1">
      <c r="B8601" s="823"/>
      <c r="C8601" s="823"/>
      <c r="D8601" s="823"/>
      <c r="E8601" s="823"/>
      <c r="F8601" s="823"/>
      <c r="G8601" s="823"/>
      <c r="H8601" s="823"/>
      <c r="I8601" s="823"/>
      <c r="J8601" s="823"/>
      <c r="K8601" s="823"/>
      <c r="L8601" s="823"/>
    </row>
    <row r="8602" spans="2:12" s="801" customFormat="1">
      <c r="B8602" s="823"/>
      <c r="C8602" s="823"/>
      <c r="D8602" s="823"/>
      <c r="E8602" s="823"/>
      <c r="F8602" s="823"/>
      <c r="G8602" s="823"/>
      <c r="H8602" s="823"/>
      <c r="I8602" s="823"/>
      <c r="J8602" s="823"/>
      <c r="K8602" s="823"/>
      <c r="L8602" s="823"/>
    </row>
    <row r="8603" spans="2:12" s="801" customFormat="1">
      <c r="B8603" s="823"/>
      <c r="C8603" s="823"/>
      <c r="D8603" s="823"/>
      <c r="E8603" s="823"/>
      <c r="F8603" s="823"/>
      <c r="G8603" s="823"/>
      <c r="H8603" s="823"/>
      <c r="I8603" s="823"/>
      <c r="J8603" s="823"/>
      <c r="K8603" s="823"/>
      <c r="L8603" s="823"/>
    </row>
    <row r="8604" spans="2:12" s="801" customFormat="1">
      <c r="B8604" s="823"/>
      <c r="C8604" s="823"/>
      <c r="D8604" s="823"/>
      <c r="E8604" s="823"/>
      <c r="F8604" s="823"/>
      <c r="G8604" s="823"/>
      <c r="H8604" s="823"/>
      <c r="I8604" s="823"/>
      <c r="J8604" s="823"/>
      <c r="K8604" s="823"/>
      <c r="L8604" s="823"/>
    </row>
    <row r="8605" spans="2:12" s="801" customFormat="1">
      <c r="B8605" s="823"/>
      <c r="C8605" s="823"/>
      <c r="D8605" s="823"/>
      <c r="E8605" s="823"/>
      <c r="F8605" s="823"/>
      <c r="G8605" s="823"/>
      <c r="H8605" s="823"/>
      <c r="I8605" s="823"/>
      <c r="J8605" s="823"/>
      <c r="K8605" s="823"/>
      <c r="L8605" s="823"/>
    </row>
    <row r="8606" spans="2:12" s="801" customFormat="1">
      <c r="B8606" s="823"/>
      <c r="C8606" s="823"/>
      <c r="D8606" s="823"/>
      <c r="E8606" s="823"/>
      <c r="F8606" s="823"/>
      <c r="G8606" s="823"/>
      <c r="H8606" s="823"/>
      <c r="I8606" s="823"/>
      <c r="J8606" s="823"/>
      <c r="K8606" s="823"/>
      <c r="L8606" s="823"/>
    </row>
    <row r="8607" spans="2:12" s="801" customFormat="1">
      <c r="B8607" s="823"/>
      <c r="C8607" s="823"/>
      <c r="D8607" s="823"/>
      <c r="E8607" s="823"/>
      <c r="F8607" s="823"/>
      <c r="G8607" s="823"/>
      <c r="H8607" s="823"/>
      <c r="I8607" s="823"/>
      <c r="J8607" s="823"/>
      <c r="K8607" s="823"/>
      <c r="L8607" s="823"/>
    </row>
    <row r="8608" spans="2:12" s="801" customFormat="1">
      <c r="B8608" s="823"/>
      <c r="C8608" s="823"/>
      <c r="D8608" s="823"/>
      <c r="E8608" s="823"/>
      <c r="F8608" s="823"/>
      <c r="G8608" s="823"/>
      <c r="H8608" s="823"/>
      <c r="I8608" s="823"/>
      <c r="J8608" s="823"/>
      <c r="K8608" s="823"/>
      <c r="L8608" s="823"/>
    </row>
    <row r="8609" spans="2:12" s="801" customFormat="1">
      <c r="B8609" s="823"/>
      <c r="C8609" s="823"/>
      <c r="D8609" s="823"/>
      <c r="E8609" s="823"/>
      <c r="F8609" s="823"/>
      <c r="G8609" s="823"/>
      <c r="H8609" s="823"/>
      <c r="I8609" s="823"/>
      <c r="J8609" s="823"/>
      <c r="K8609" s="823"/>
      <c r="L8609" s="823"/>
    </row>
    <row r="8610" spans="2:12" s="801" customFormat="1">
      <c r="B8610" s="823"/>
      <c r="C8610" s="823"/>
      <c r="D8610" s="823"/>
      <c r="E8610" s="823"/>
      <c r="F8610" s="823"/>
      <c r="G8610" s="823"/>
      <c r="H8610" s="823"/>
      <c r="I8610" s="823"/>
      <c r="J8610" s="823"/>
      <c r="K8610" s="823"/>
      <c r="L8610" s="823"/>
    </row>
    <row r="8611" spans="2:12" s="801" customFormat="1">
      <c r="B8611" s="823"/>
      <c r="C8611" s="823"/>
      <c r="D8611" s="823"/>
      <c r="E8611" s="823"/>
      <c r="F8611" s="823"/>
      <c r="G8611" s="823"/>
      <c r="H8611" s="823"/>
      <c r="I8611" s="823"/>
      <c r="J8611" s="823"/>
      <c r="K8611" s="823"/>
      <c r="L8611" s="823"/>
    </row>
    <row r="8612" spans="2:12" s="801" customFormat="1">
      <c r="B8612" s="823"/>
      <c r="C8612" s="823"/>
      <c r="D8612" s="823"/>
      <c r="E8612" s="823"/>
      <c r="F8612" s="823"/>
      <c r="G8612" s="823"/>
      <c r="H8612" s="823"/>
      <c r="I8612" s="823"/>
      <c r="J8612" s="823"/>
      <c r="K8612" s="823"/>
      <c r="L8612" s="823"/>
    </row>
    <row r="8613" spans="2:12" s="801" customFormat="1">
      <c r="B8613" s="823"/>
      <c r="C8613" s="823"/>
      <c r="D8613" s="823"/>
      <c r="E8613" s="823"/>
      <c r="F8613" s="823"/>
      <c r="G8613" s="823"/>
      <c r="H8613" s="823"/>
      <c r="I8613" s="823"/>
      <c r="J8613" s="823"/>
      <c r="K8613" s="823"/>
      <c r="L8613" s="823"/>
    </row>
    <row r="8614" spans="2:12" s="801" customFormat="1">
      <c r="B8614" s="823"/>
      <c r="C8614" s="823"/>
      <c r="D8614" s="823"/>
      <c r="E8614" s="823"/>
      <c r="F8614" s="823"/>
      <c r="G8614" s="823"/>
      <c r="H8614" s="823"/>
      <c r="I8614" s="823"/>
      <c r="J8614" s="823"/>
      <c r="K8614" s="823"/>
      <c r="L8614" s="823"/>
    </row>
    <row r="8615" spans="2:12" s="801" customFormat="1">
      <c r="B8615" s="823"/>
      <c r="C8615" s="823"/>
      <c r="D8615" s="823"/>
      <c r="E8615" s="823"/>
      <c r="F8615" s="823"/>
      <c r="G8615" s="823"/>
      <c r="H8615" s="823"/>
      <c r="I8615" s="823"/>
      <c r="J8615" s="823"/>
      <c r="K8615" s="823"/>
      <c r="L8615" s="823"/>
    </row>
    <row r="8616" spans="2:12" s="801" customFormat="1">
      <c r="B8616" s="823"/>
      <c r="C8616" s="823"/>
      <c r="D8616" s="823"/>
      <c r="E8616" s="823"/>
      <c r="F8616" s="823"/>
      <c r="G8616" s="823"/>
      <c r="H8616" s="823"/>
      <c r="I8616" s="823"/>
      <c r="J8616" s="823"/>
      <c r="K8616" s="823"/>
      <c r="L8616" s="823"/>
    </row>
    <row r="8617" spans="2:12" s="801" customFormat="1">
      <c r="B8617" s="823"/>
      <c r="C8617" s="823"/>
      <c r="D8617" s="823"/>
      <c r="E8617" s="823"/>
      <c r="F8617" s="823"/>
      <c r="G8617" s="823"/>
      <c r="H8617" s="823"/>
      <c r="I8617" s="823"/>
      <c r="J8617" s="823"/>
      <c r="K8617" s="823"/>
      <c r="L8617" s="823"/>
    </row>
    <row r="8618" spans="2:12" s="801" customFormat="1">
      <c r="B8618" s="823"/>
      <c r="C8618" s="823"/>
      <c r="D8618" s="823"/>
      <c r="E8618" s="823"/>
      <c r="F8618" s="823"/>
      <c r="G8618" s="823"/>
      <c r="H8618" s="823"/>
      <c r="I8618" s="823"/>
      <c r="J8618" s="823"/>
      <c r="K8618" s="823"/>
      <c r="L8618" s="823"/>
    </row>
    <row r="8619" spans="2:12" s="801" customFormat="1">
      <c r="B8619" s="823"/>
      <c r="C8619" s="823"/>
      <c r="D8619" s="823"/>
      <c r="E8619" s="823"/>
      <c r="F8619" s="823"/>
      <c r="G8619" s="823"/>
      <c r="H8619" s="823"/>
      <c r="I8619" s="823"/>
      <c r="J8619" s="823"/>
      <c r="K8619" s="823"/>
      <c r="L8619" s="823"/>
    </row>
    <row r="8620" spans="2:12" s="801" customFormat="1">
      <c r="B8620" s="823"/>
      <c r="C8620" s="823"/>
      <c r="D8620" s="823"/>
      <c r="E8620" s="823"/>
      <c r="F8620" s="823"/>
      <c r="G8620" s="823"/>
      <c r="H8620" s="823"/>
      <c r="I8620" s="823"/>
      <c r="J8620" s="823"/>
      <c r="K8620" s="823"/>
      <c r="L8620" s="823"/>
    </row>
    <row r="8621" spans="2:12" s="801" customFormat="1">
      <c r="B8621" s="823"/>
      <c r="C8621" s="823"/>
      <c r="D8621" s="823"/>
      <c r="E8621" s="823"/>
      <c r="F8621" s="823"/>
      <c r="G8621" s="823"/>
      <c r="H8621" s="823"/>
      <c r="I8621" s="823"/>
      <c r="J8621" s="823"/>
      <c r="K8621" s="823"/>
      <c r="L8621" s="823"/>
    </row>
    <row r="8622" spans="2:12" s="801" customFormat="1">
      <c r="B8622" s="823"/>
      <c r="C8622" s="823"/>
      <c r="D8622" s="823"/>
      <c r="E8622" s="823"/>
      <c r="F8622" s="823"/>
      <c r="G8622" s="823"/>
      <c r="H8622" s="823"/>
      <c r="I8622" s="823"/>
      <c r="J8622" s="823"/>
      <c r="K8622" s="823"/>
      <c r="L8622" s="823"/>
    </row>
    <row r="8623" spans="2:12" s="801" customFormat="1">
      <c r="B8623" s="823"/>
      <c r="C8623" s="823"/>
      <c r="D8623" s="823"/>
      <c r="E8623" s="823"/>
      <c r="F8623" s="823"/>
      <c r="G8623" s="823"/>
      <c r="H8623" s="823"/>
      <c r="I8623" s="823"/>
      <c r="J8623" s="823"/>
      <c r="K8623" s="823"/>
      <c r="L8623" s="823"/>
    </row>
    <row r="8624" spans="2:12" s="801" customFormat="1">
      <c r="B8624" s="823"/>
      <c r="C8624" s="823"/>
      <c r="D8624" s="823"/>
      <c r="E8624" s="823"/>
      <c r="F8624" s="823"/>
      <c r="G8624" s="823"/>
      <c r="H8624" s="823"/>
      <c r="I8624" s="823"/>
      <c r="J8624" s="823"/>
      <c r="K8624" s="823"/>
      <c r="L8624" s="823"/>
    </row>
    <row r="8625" spans="2:12" s="801" customFormat="1">
      <c r="B8625" s="823"/>
      <c r="C8625" s="823"/>
      <c r="D8625" s="823"/>
      <c r="E8625" s="823"/>
      <c r="F8625" s="823"/>
      <c r="G8625" s="823"/>
      <c r="H8625" s="823"/>
      <c r="I8625" s="823"/>
      <c r="J8625" s="823"/>
      <c r="K8625" s="823"/>
      <c r="L8625" s="823"/>
    </row>
    <row r="8626" spans="2:12" s="801" customFormat="1">
      <c r="B8626" s="823"/>
      <c r="C8626" s="823"/>
      <c r="D8626" s="823"/>
      <c r="E8626" s="823"/>
      <c r="F8626" s="823"/>
      <c r="G8626" s="823"/>
      <c r="H8626" s="823"/>
      <c r="I8626" s="823"/>
      <c r="J8626" s="823"/>
      <c r="K8626" s="823"/>
      <c r="L8626" s="823"/>
    </row>
    <row r="8627" spans="2:12" s="801" customFormat="1">
      <c r="B8627" s="823"/>
      <c r="C8627" s="823"/>
      <c r="D8627" s="823"/>
      <c r="E8627" s="823"/>
      <c r="F8627" s="823"/>
      <c r="G8627" s="823"/>
      <c r="H8627" s="823"/>
      <c r="I8627" s="823"/>
      <c r="J8627" s="823"/>
      <c r="K8627" s="823"/>
      <c r="L8627" s="823"/>
    </row>
    <row r="8628" spans="2:12" s="801" customFormat="1">
      <c r="B8628" s="823"/>
      <c r="C8628" s="823"/>
      <c r="D8628" s="823"/>
      <c r="E8628" s="823"/>
      <c r="F8628" s="823"/>
      <c r="G8628" s="823"/>
      <c r="H8628" s="823"/>
      <c r="I8628" s="823"/>
      <c r="J8628" s="823"/>
      <c r="K8628" s="823"/>
      <c r="L8628" s="823"/>
    </row>
    <row r="8629" spans="2:12" s="801" customFormat="1">
      <c r="B8629" s="823"/>
      <c r="C8629" s="823"/>
      <c r="D8629" s="823"/>
      <c r="E8629" s="823"/>
      <c r="F8629" s="823"/>
      <c r="G8629" s="823"/>
      <c r="H8629" s="823"/>
      <c r="I8629" s="823"/>
      <c r="J8629" s="823"/>
      <c r="K8629" s="823"/>
      <c r="L8629" s="823"/>
    </row>
    <row r="8630" spans="2:12" s="801" customFormat="1">
      <c r="B8630" s="823"/>
      <c r="C8630" s="823"/>
      <c r="D8630" s="823"/>
      <c r="E8630" s="823"/>
      <c r="F8630" s="823"/>
      <c r="G8630" s="823"/>
      <c r="H8630" s="823"/>
      <c r="I8630" s="823"/>
      <c r="J8630" s="823"/>
      <c r="K8630" s="823"/>
      <c r="L8630" s="823"/>
    </row>
    <row r="8631" spans="2:12" s="801" customFormat="1">
      <c r="B8631" s="823"/>
      <c r="C8631" s="823"/>
      <c r="D8631" s="823"/>
      <c r="E8631" s="823"/>
      <c r="F8631" s="823"/>
      <c r="G8631" s="823"/>
      <c r="H8631" s="823"/>
      <c r="I8631" s="823"/>
      <c r="J8631" s="823"/>
      <c r="K8631" s="823"/>
      <c r="L8631" s="823"/>
    </row>
    <row r="8632" spans="2:12" s="801" customFormat="1">
      <c r="B8632" s="823"/>
      <c r="C8632" s="823"/>
      <c r="D8632" s="823"/>
      <c r="E8632" s="823"/>
      <c r="F8632" s="823"/>
      <c r="G8632" s="823"/>
      <c r="H8632" s="823"/>
      <c r="I8632" s="823"/>
      <c r="J8632" s="823"/>
      <c r="K8632" s="823"/>
      <c r="L8632" s="823"/>
    </row>
    <row r="8633" spans="2:12" s="801" customFormat="1">
      <c r="B8633" s="823"/>
      <c r="C8633" s="823"/>
      <c r="D8633" s="823"/>
      <c r="E8633" s="823"/>
      <c r="F8633" s="823"/>
      <c r="G8633" s="823"/>
      <c r="H8633" s="823"/>
      <c r="I8633" s="823"/>
      <c r="J8633" s="823"/>
      <c r="K8633" s="823"/>
      <c r="L8633" s="823"/>
    </row>
    <row r="8634" spans="2:12" s="801" customFormat="1">
      <c r="B8634" s="823"/>
      <c r="C8634" s="823"/>
      <c r="D8634" s="823"/>
      <c r="E8634" s="823"/>
      <c r="F8634" s="823"/>
      <c r="G8634" s="823"/>
      <c r="H8634" s="823"/>
      <c r="I8634" s="823"/>
      <c r="J8634" s="823"/>
      <c r="K8634" s="823"/>
      <c r="L8634" s="823"/>
    </row>
    <row r="8635" spans="2:12" s="801" customFormat="1">
      <c r="B8635" s="823"/>
      <c r="C8635" s="823"/>
      <c r="D8635" s="823"/>
      <c r="E8635" s="823"/>
      <c r="F8635" s="823"/>
      <c r="G8635" s="823"/>
      <c r="H8635" s="823"/>
      <c r="I8635" s="823"/>
      <c r="J8635" s="823"/>
      <c r="K8635" s="823"/>
      <c r="L8635" s="823"/>
    </row>
    <row r="8636" spans="2:12" s="801" customFormat="1">
      <c r="B8636" s="823"/>
      <c r="C8636" s="823"/>
      <c r="D8636" s="823"/>
      <c r="E8636" s="823"/>
      <c r="F8636" s="823"/>
      <c r="G8636" s="823"/>
      <c r="H8636" s="823"/>
      <c r="I8636" s="823"/>
      <c r="J8636" s="823"/>
      <c r="K8636" s="823"/>
      <c r="L8636" s="823"/>
    </row>
    <row r="8637" spans="2:12" s="801" customFormat="1">
      <c r="B8637" s="823"/>
      <c r="C8637" s="823"/>
      <c r="D8637" s="823"/>
      <c r="E8637" s="823"/>
      <c r="F8637" s="823"/>
      <c r="G8637" s="823"/>
      <c r="H8637" s="823"/>
      <c r="I8637" s="823"/>
      <c r="J8637" s="823"/>
      <c r="K8637" s="823"/>
      <c r="L8637" s="823"/>
    </row>
    <row r="8638" spans="2:12" s="801" customFormat="1">
      <c r="B8638" s="823"/>
      <c r="C8638" s="823"/>
      <c r="D8638" s="823"/>
      <c r="E8638" s="823"/>
      <c r="F8638" s="823"/>
      <c r="G8638" s="823"/>
      <c r="H8638" s="823"/>
      <c r="I8638" s="823"/>
      <c r="J8638" s="823"/>
      <c r="K8638" s="823"/>
      <c r="L8638" s="823"/>
    </row>
    <row r="8639" spans="2:12" s="801" customFormat="1">
      <c r="B8639" s="823"/>
      <c r="C8639" s="823"/>
      <c r="D8639" s="823"/>
      <c r="E8639" s="823"/>
      <c r="F8639" s="823"/>
      <c r="G8639" s="823"/>
      <c r="H8639" s="823"/>
      <c r="I8639" s="823"/>
      <c r="J8639" s="823"/>
      <c r="K8639" s="823"/>
      <c r="L8639" s="823"/>
    </row>
    <row r="8640" spans="2:12" s="801" customFormat="1">
      <c r="B8640" s="823"/>
      <c r="C8640" s="823"/>
      <c r="D8640" s="823"/>
      <c r="E8640" s="823"/>
      <c r="F8640" s="823"/>
      <c r="G8640" s="823"/>
      <c r="H8640" s="823"/>
      <c r="I8640" s="823"/>
      <c r="J8640" s="823"/>
      <c r="K8640" s="823"/>
      <c r="L8640" s="823"/>
    </row>
    <row r="8641" spans="2:12" s="801" customFormat="1">
      <c r="B8641" s="823"/>
      <c r="C8641" s="823"/>
      <c r="D8641" s="823"/>
      <c r="E8641" s="823"/>
      <c r="F8641" s="823"/>
      <c r="G8641" s="823"/>
      <c r="H8641" s="823"/>
      <c r="I8641" s="823"/>
      <c r="J8641" s="823"/>
      <c r="K8641" s="823"/>
      <c r="L8641" s="823"/>
    </row>
    <row r="8642" spans="2:12" s="801" customFormat="1">
      <c r="B8642" s="823"/>
      <c r="C8642" s="823"/>
      <c r="D8642" s="823"/>
      <c r="E8642" s="823"/>
      <c r="F8642" s="823"/>
      <c r="G8642" s="823"/>
      <c r="H8642" s="823"/>
      <c r="I8642" s="823"/>
      <c r="J8642" s="823"/>
      <c r="K8642" s="823"/>
      <c r="L8642" s="823"/>
    </row>
    <row r="8643" spans="2:12" s="801" customFormat="1">
      <c r="B8643" s="823"/>
      <c r="C8643" s="823"/>
      <c r="D8643" s="823"/>
      <c r="E8643" s="823"/>
      <c r="F8643" s="823"/>
      <c r="G8643" s="823"/>
      <c r="H8643" s="823"/>
      <c r="I8643" s="823"/>
      <c r="J8643" s="823"/>
      <c r="K8643" s="823"/>
      <c r="L8643" s="823"/>
    </row>
    <row r="8644" spans="2:12" s="801" customFormat="1">
      <c r="B8644" s="823"/>
      <c r="C8644" s="823"/>
      <c r="D8644" s="823"/>
      <c r="E8644" s="823"/>
      <c r="F8644" s="823"/>
      <c r="G8644" s="823"/>
      <c r="H8644" s="823"/>
      <c r="I8644" s="823"/>
      <c r="J8644" s="823"/>
      <c r="K8644" s="823"/>
      <c r="L8644" s="823"/>
    </row>
    <row r="8645" spans="2:12" s="801" customFormat="1">
      <c r="B8645" s="823"/>
      <c r="C8645" s="823"/>
      <c r="D8645" s="823"/>
      <c r="E8645" s="823"/>
      <c r="F8645" s="823"/>
      <c r="G8645" s="823"/>
      <c r="H8645" s="823"/>
      <c r="I8645" s="823"/>
      <c r="J8645" s="823"/>
      <c r="K8645" s="823"/>
      <c r="L8645" s="823"/>
    </row>
    <row r="8646" spans="2:12" s="801" customFormat="1">
      <c r="B8646" s="823"/>
      <c r="C8646" s="823"/>
      <c r="D8646" s="823"/>
      <c r="E8646" s="823"/>
      <c r="F8646" s="823"/>
      <c r="G8646" s="823"/>
      <c r="H8646" s="823"/>
      <c r="I8646" s="823"/>
      <c r="J8646" s="823"/>
      <c r="K8646" s="823"/>
      <c r="L8646" s="823"/>
    </row>
    <row r="8647" spans="2:12" s="801" customFormat="1">
      <c r="B8647" s="823"/>
      <c r="C8647" s="823"/>
      <c r="D8647" s="823"/>
      <c r="E8647" s="823"/>
      <c r="F8647" s="823"/>
      <c r="G8647" s="823"/>
      <c r="H8647" s="823"/>
      <c r="I8647" s="823"/>
      <c r="J8647" s="823"/>
      <c r="K8647" s="823"/>
      <c r="L8647" s="823"/>
    </row>
    <row r="8648" spans="2:12" s="801" customFormat="1">
      <c r="B8648" s="823"/>
      <c r="C8648" s="823"/>
      <c r="D8648" s="823"/>
      <c r="E8648" s="823"/>
      <c r="F8648" s="823"/>
      <c r="G8648" s="823"/>
      <c r="H8648" s="823"/>
      <c r="I8648" s="823"/>
      <c r="J8648" s="823"/>
      <c r="K8648" s="823"/>
      <c r="L8648" s="823"/>
    </row>
    <row r="8649" spans="2:12" s="801" customFormat="1">
      <c r="B8649" s="823"/>
      <c r="C8649" s="823"/>
      <c r="D8649" s="823"/>
      <c r="E8649" s="823"/>
      <c r="F8649" s="823"/>
      <c r="G8649" s="823"/>
      <c r="H8649" s="823"/>
      <c r="I8649" s="823"/>
      <c r="J8649" s="823"/>
      <c r="K8649" s="823"/>
      <c r="L8649" s="823"/>
    </row>
    <row r="8650" spans="2:12" s="801" customFormat="1">
      <c r="B8650" s="823"/>
      <c r="C8650" s="823"/>
      <c r="D8650" s="823"/>
      <c r="E8650" s="823"/>
      <c r="F8650" s="823"/>
      <c r="G8650" s="823"/>
      <c r="H8650" s="823"/>
      <c r="I8650" s="823"/>
      <c r="J8650" s="823"/>
      <c r="K8650" s="823"/>
      <c r="L8650" s="823"/>
    </row>
    <row r="8651" spans="2:12" s="801" customFormat="1">
      <c r="B8651" s="823"/>
      <c r="C8651" s="823"/>
      <c r="D8651" s="823"/>
      <c r="E8651" s="823"/>
      <c r="F8651" s="823"/>
      <c r="G8651" s="823"/>
      <c r="H8651" s="823"/>
      <c r="I8651" s="823"/>
      <c r="J8651" s="823"/>
      <c r="K8651" s="823"/>
      <c r="L8651" s="823"/>
    </row>
    <row r="8652" spans="2:12" s="801" customFormat="1">
      <c r="B8652" s="823"/>
      <c r="C8652" s="823"/>
      <c r="D8652" s="823"/>
      <c r="E8652" s="823"/>
      <c r="F8652" s="823"/>
      <c r="G8652" s="823"/>
      <c r="H8652" s="823"/>
      <c r="I8652" s="823"/>
      <c r="J8652" s="823"/>
      <c r="K8652" s="823"/>
      <c r="L8652" s="823"/>
    </row>
    <row r="8653" spans="2:12" s="801" customFormat="1">
      <c r="B8653" s="823"/>
      <c r="C8653" s="823"/>
      <c r="D8653" s="823"/>
      <c r="E8653" s="823"/>
      <c r="F8653" s="823"/>
      <c r="G8653" s="823"/>
      <c r="H8653" s="823"/>
      <c r="I8653" s="823"/>
      <c r="J8653" s="823"/>
      <c r="K8653" s="823"/>
      <c r="L8653" s="823"/>
    </row>
    <row r="8654" spans="2:12" s="801" customFormat="1">
      <c r="B8654" s="823"/>
      <c r="C8654" s="823"/>
      <c r="D8654" s="823"/>
      <c r="E8654" s="823"/>
      <c r="F8654" s="823"/>
      <c r="G8654" s="823"/>
      <c r="H8654" s="823"/>
      <c r="I8654" s="823"/>
      <c r="J8654" s="823"/>
      <c r="K8654" s="823"/>
      <c r="L8654" s="823"/>
    </row>
    <row r="8655" spans="2:12" s="801" customFormat="1">
      <c r="B8655" s="823"/>
      <c r="C8655" s="823"/>
      <c r="D8655" s="823"/>
      <c r="E8655" s="823"/>
      <c r="F8655" s="823"/>
      <c r="G8655" s="823"/>
      <c r="H8655" s="823"/>
      <c r="I8655" s="823"/>
      <c r="J8655" s="823"/>
      <c r="K8655" s="823"/>
      <c r="L8655" s="823"/>
    </row>
    <row r="8656" spans="2:12" s="801" customFormat="1">
      <c r="B8656" s="823"/>
      <c r="C8656" s="823"/>
      <c r="D8656" s="823"/>
      <c r="E8656" s="823"/>
      <c r="F8656" s="823"/>
      <c r="G8656" s="823"/>
      <c r="H8656" s="823"/>
      <c r="I8656" s="823"/>
      <c r="J8656" s="823"/>
      <c r="K8656" s="823"/>
      <c r="L8656" s="823"/>
    </row>
    <row r="8657" spans="2:12" s="801" customFormat="1">
      <c r="B8657" s="823"/>
      <c r="C8657" s="823"/>
      <c r="D8657" s="823"/>
      <c r="E8657" s="823"/>
      <c r="F8657" s="823"/>
      <c r="G8657" s="823"/>
      <c r="H8657" s="823"/>
      <c r="I8657" s="823"/>
      <c r="J8657" s="823"/>
      <c r="K8657" s="823"/>
      <c r="L8657" s="823"/>
    </row>
    <row r="8658" spans="2:12" s="801" customFormat="1">
      <c r="B8658" s="823"/>
      <c r="C8658" s="823"/>
      <c r="D8658" s="823"/>
      <c r="E8658" s="823"/>
      <c r="F8658" s="823"/>
      <c r="G8658" s="823"/>
      <c r="H8658" s="823"/>
      <c r="I8658" s="823"/>
      <c r="J8658" s="823"/>
      <c r="K8658" s="823"/>
      <c r="L8658" s="823"/>
    </row>
    <row r="8659" spans="2:12" s="801" customFormat="1">
      <c r="B8659" s="823"/>
      <c r="C8659" s="823"/>
      <c r="D8659" s="823"/>
      <c r="E8659" s="823"/>
      <c r="F8659" s="823"/>
      <c r="G8659" s="823"/>
      <c r="H8659" s="823"/>
      <c r="I8659" s="823"/>
      <c r="J8659" s="823"/>
      <c r="K8659" s="823"/>
      <c r="L8659" s="823"/>
    </row>
    <row r="8660" spans="2:12" s="801" customFormat="1">
      <c r="B8660" s="823"/>
      <c r="C8660" s="823"/>
      <c r="D8660" s="823"/>
      <c r="E8660" s="823"/>
      <c r="F8660" s="823"/>
      <c r="G8660" s="823"/>
      <c r="H8660" s="823"/>
      <c r="I8660" s="823"/>
      <c r="J8660" s="823"/>
      <c r="K8660" s="823"/>
      <c r="L8660" s="823"/>
    </row>
    <row r="8661" spans="2:12" s="801" customFormat="1">
      <c r="B8661" s="823"/>
      <c r="C8661" s="823"/>
      <c r="D8661" s="823"/>
      <c r="E8661" s="823"/>
      <c r="F8661" s="823"/>
      <c r="G8661" s="823"/>
      <c r="H8661" s="823"/>
      <c r="I8661" s="823"/>
      <c r="J8661" s="823"/>
      <c r="K8661" s="823"/>
      <c r="L8661" s="823"/>
    </row>
    <row r="8662" spans="2:12" s="801" customFormat="1">
      <c r="B8662" s="823"/>
      <c r="C8662" s="823"/>
      <c r="D8662" s="823"/>
      <c r="E8662" s="823"/>
      <c r="F8662" s="823"/>
      <c r="G8662" s="823"/>
      <c r="H8662" s="823"/>
      <c r="I8662" s="823"/>
      <c r="J8662" s="823"/>
      <c r="K8662" s="823"/>
      <c r="L8662" s="823"/>
    </row>
    <row r="8663" spans="2:12" s="801" customFormat="1">
      <c r="B8663" s="823"/>
      <c r="C8663" s="823"/>
      <c r="D8663" s="823"/>
      <c r="E8663" s="823"/>
      <c r="F8663" s="823"/>
      <c r="G8663" s="823"/>
      <c r="H8663" s="823"/>
      <c r="I8663" s="823"/>
      <c r="J8663" s="823"/>
      <c r="K8663" s="823"/>
      <c r="L8663" s="823"/>
    </row>
    <row r="8664" spans="2:12" s="801" customFormat="1">
      <c r="B8664" s="823"/>
      <c r="C8664" s="823"/>
      <c r="D8664" s="823"/>
      <c r="E8664" s="823"/>
      <c r="F8664" s="823"/>
      <c r="G8664" s="823"/>
      <c r="H8664" s="823"/>
      <c r="I8664" s="823"/>
      <c r="J8664" s="823"/>
      <c r="K8664" s="823"/>
      <c r="L8664" s="823"/>
    </row>
    <row r="8665" spans="2:12" s="801" customFormat="1">
      <c r="B8665" s="823"/>
      <c r="C8665" s="823"/>
      <c r="D8665" s="823"/>
      <c r="E8665" s="823"/>
      <c r="F8665" s="823"/>
      <c r="G8665" s="823"/>
      <c r="H8665" s="823"/>
      <c r="I8665" s="823"/>
      <c r="J8665" s="823"/>
      <c r="K8665" s="823"/>
      <c r="L8665" s="823"/>
    </row>
    <row r="8666" spans="2:12" s="801" customFormat="1">
      <c r="B8666" s="823"/>
      <c r="C8666" s="823"/>
      <c r="D8666" s="823"/>
      <c r="E8666" s="823"/>
      <c r="F8666" s="823"/>
      <c r="G8666" s="823"/>
      <c r="H8666" s="823"/>
      <c r="I8666" s="823"/>
      <c r="J8666" s="823"/>
      <c r="K8666" s="823"/>
      <c r="L8666" s="823"/>
    </row>
    <row r="8667" spans="2:12" s="801" customFormat="1">
      <c r="B8667" s="823"/>
      <c r="C8667" s="823"/>
      <c r="D8667" s="823"/>
      <c r="E8667" s="823"/>
      <c r="F8667" s="823"/>
      <c r="G8667" s="823"/>
      <c r="H8667" s="823"/>
      <c r="I8667" s="823"/>
      <c r="J8667" s="823"/>
      <c r="K8667" s="823"/>
      <c r="L8667" s="823"/>
    </row>
    <row r="8668" spans="2:12" s="801" customFormat="1">
      <c r="B8668" s="823"/>
      <c r="C8668" s="823"/>
      <c r="D8668" s="823"/>
      <c r="E8668" s="823"/>
      <c r="F8668" s="823"/>
      <c r="G8668" s="823"/>
      <c r="H8668" s="823"/>
      <c r="I8668" s="823"/>
      <c r="J8668" s="823"/>
      <c r="K8668" s="823"/>
      <c r="L8668" s="823"/>
    </row>
    <row r="8669" spans="2:12" s="801" customFormat="1">
      <c r="B8669" s="823"/>
      <c r="C8669" s="823"/>
      <c r="D8669" s="823"/>
      <c r="E8669" s="823"/>
      <c r="F8669" s="823"/>
      <c r="G8669" s="823"/>
      <c r="H8669" s="823"/>
      <c r="I8669" s="823"/>
      <c r="J8669" s="823"/>
      <c r="K8669" s="823"/>
      <c r="L8669" s="823"/>
    </row>
    <row r="8670" spans="2:12" s="801" customFormat="1">
      <c r="B8670" s="823"/>
      <c r="C8670" s="823"/>
      <c r="D8670" s="823"/>
      <c r="E8670" s="823"/>
      <c r="F8670" s="823"/>
      <c r="G8670" s="823"/>
      <c r="H8670" s="823"/>
      <c r="I8670" s="823"/>
      <c r="J8670" s="823"/>
      <c r="K8670" s="823"/>
      <c r="L8670" s="823"/>
    </row>
    <row r="8671" spans="2:12" s="801" customFormat="1">
      <c r="B8671" s="823"/>
      <c r="C8671" s="823"/>
      <c r="D8671" s="823"/>
      <c r="E8671" s="823"/>
      <c r="F8671" s="823"/>
      <c r="G8671" s="823"/>
      <c r="H8671" s="823"/>
      <c r="I8671" s="823"/>
      <c r="J8671" s="823"/>
      <c r="K8671" s="823"/>
      <c r="L8671" s="823"/>
    </row>
    <row r="8672" spans="2:12" s="801" customFormat="1">
      <c r="B8672" s="823"/>
      <c r="C8672" s="823"/>
      <c r="D8672" s="823"/>
      <c r="E8672" s="823"/>
      <c r="F8672" s="823"/>
      <c r="G8672" s="823"/>
      <c r="H8672" s="823"/>
      <c r="I8672" s="823"/>
      <c r="J8672" s="823"/>
      <c r="K8672" s="823"/>
      <c r="L8672" s="823"/>
    </row>
    <row r="8673" spans="2:12" s="801" customFormat="1">
      <c r="B8673" s="823"/>
      <c r="C8673" s="823"/>
      <c r="D8673" s="823"/>
      <c r="E8673" s="823"/>
      <c r="F8673" s="823"/>
      <c r="G8673" s="823"/>
      <c r="H8673" s="823"/>
      <c r="I8673" s="823"/>
      <c r="J8673" s="823"/>
      <c r="K8673" s="823"/>
      <c r="L8673" s="823"/>
    </row>
    <row r="8674" spans="2:12" s="801" customFormat="1">
      <c r="B8674" s="823"/>
      <c r="C8674" s="823"/>
      <c r="D8674" s="823"/>
      <c r="E8674" s="823"/>
      <c r="F8674" s="823"/>
      <c r="G8674" s="823"/>
      <c r="H8674" s="823"/>
      <c r="I8674" s="823"/>
      <c r="J8674" s="823"/>
      <c r="K8674" s="823"/>
      <c r="L8674" s="823"/>
    </row>
    <row r="8675" spans="2:12" s="801" customFormat="1">
      <c r="B8675" s="823"/>
      <c r="C8675" s="823"/>
      <c r="D8675" s="823"/>
      <c r="E8675" s="823"/>
      <c r="F8675" s="823"/>
      <c r="G8675" s="823"/>
      <c r="H8675" s="823"/>
      <c r="I8675" s="823"/>
      <c r="J8675" s="823"/>
      <c r="K8675" s="823"/>
      <c r="L8675" s="823"/>
    </row>
    <row r="8676" spans="2:12" s="801" customFormat="1">
      <c r="B8676" s="823"/>
      <c r="C8676" s="823"/>
      <c r="D8676" s="823"/>
      <c r="E8676" s="823"/>
      <c r="F8676" s="823"/>
      <c r="G8676" s="823"/>
      <c r="H8676" s="823"/>
      <c r="I8676" s="823"/>
      <c r="J8676" s="823"/>
      <c r="K8676" s="823"/>
      <c r="L8676" s="823"/>
    </row>
    <row r="8677" spans="2:12" s="801" customFormat="1">
      <c r="B8677" s="823"/>
      <c r="C8677" s="823"/>
      <c r="D8677" s="823"/>
      <c r="E8677" s="823"/>
      <c r="F8677" s="823"/>
      <c r="G8677" s="823"/>
      <c r="H8677" s="823"/>
      <c r="I8677" s="823"/>
      <c r="J8677" s="823"/>
      <c r="K8677" s="823"/>
      <c r="L8677" s="823"/>
    </row>
    <row r="8678" spans="2:12" s="801" customFormat="1">
      <c r="B8678" s="823"/>
      <c r="C8678" s="823"/>
      <c r="D8678" s="823"/>
      <c r="E8678" s="823"/>
      <c r="F8678" s="823"/>
      <c r="G8678" s="823"/>
      <c r="H8678" s="823"/>
      <c r="I8678" s="823"/>
      <c r="J8678" s="823"/>
      <c r="K8678" s="823"/>
      <c r="L8678" s="823"/>
    </row>
    <row r="8679" spans="2:12" s="801" customFormat="1">
      <c r="B8679" s="823"/>
      <c r="C8679" s="823"/>
      <c r="D8679" s="823"/>
      <c r="E8679" s="823"/>
      <c r="F8679" s="823"/>
      <c r="G8679" s="823"/>
      <c r="H8679" s="823"/>
      <c r="I8679" s="823"/>
      <c r="J8679" s="823"/>
      <c r="K8679" s="823"/>
      <c r="L8679" s="823"/>
    </row>
    <row r="8680" spans="2:12" s="801" customFormat="1">
      <c r="B8680" s="823"/>
      <c r="C8680" s="823"/>
      <c r="D8680" s="823"/>
      <c r="E8680" s="823"/>
      <c r="F8680" s="823"/>
      <c r="G8680" s="823"/>
      <c r="H8680" s="823"/>
      <c r="I8680" s="823"/>
      <c r="J8680" s="823"/>
      <c r="K8680" s="823"/>
      <c r="L8680" s="823"/>
    </row>
    <row r="8681" spans="2:12" s="801" customFormat="1">
      <c r="B8681" s="823"/>
      <c r="C8681" s="823"/>
      <c r="D8681" s="823"/>
      <c r="E8681" s="823"/>
      <c r="F8681" s="823"/>
      <c r="G8681" s="823"/>
      <c r="H8681" s="823"/>
      <c r="I8681" s="823"/>
      <c r="J8681" s="823"/>
      <c r="K8681" s="823"/>
      <c r="L8681" s="823"/>
    </row>
    <row r="8682" spans="2:12" s="801" customFormat="1">
      <c r="B8682" s="823"/>
      <c r="C8682" s="823"/>
      <c r="D8682" s="823"/>
      <c r="E8682" s="823"/>
      <c r="F8682" s="823"/>
      <c r="G8682" s="823"/>
      <c r="H8682" s="823"/>
      <c r="I8682" s="823"/>
      <c r="J8682" s="823"/>
      <c r="K8682" s="823"/>
      <c r="L8682" s="823"/>
    </row>
    <row r="8683" spans="2:12" s="801" customFormat="1">
      <c r="B8683" s="823"/>
      <c r="C8683" s="823"/>
      <c r="D8683" s="823"/>
      <c r="E8683" s="823"/>
      <c r="F8683" s="823"/>
      <c r="G8683" s="823"/>
      <c r="H8683" s="823"/>
      <c r="I8683" s="823"/>
      <c r="J8683" s="823"/>
      <c r="K8683" s="823"/>
      <c r="L8683" s="823"/>
    </row>
    <row r="8684" spans="2:12" s="801" customFormat="1">
      <c r="B8684" s="823"/>
      <c r="C8684" s="823"/>
      <c r="D8684" s="823"/>
      <c r="E8684" s="823"/>
      <c r="F8684" s="823"/>
      <c r="G8684" s="823"/>
      <c r="H8684" s="823"/>
      <c r="I8684" s="823"/>
      <c r="J8684" s="823"/>
      <c r="K8684" s="823"/>
      <c r="L8684" s="823"/>
    </row>
    <row r="8685" spans="2:12" s="801" customFormat="1">
      <c r="B8685" s="823"/>
      <c r="C8685" s="823"/>
      <c r="D8685" s="823"/>
      <c r="E8685" s="823"/>
      <c r="F8685" s="823"/>
      <c r="G8685" s="823"/>
      <c r="H8685" s="823"/>
      <c r="I8685" s="823"/>
      <c r="J8685" s="823"/>
      <c r="K8685" s="823"/>
      <c r="L8685" s="823"/>
    </row>
    <row r="8686" spans="2:12" s="801" customFormat="1">
      <c r="B8686" s="823"/>
      <c r="C8686" s="823"/>
      <c r="D8686" s="823"/>
      <c r="E8686" s="823"/>
      <c r="F8686" s="823"/>
      <c r="G8686" s="823"/>
      <c r="H8686" s="823"/>
      <c r="I8686" s="823"/>
      <c r="J8686" s="823"/>
      <c r="K8686" s="823"/>
      <c r="L8686" s="823"/>
    </row>
    <row r="8687" spans="2:12" s="801" customFormat="1">
      <c r="B8687" s="823"/>
      <c r="C8687" s="823"/>
      <c r="D8687" s="823"/>
      <c r="E8687" s="823"/>
      <c r="F8687" s="823"/>
      <c r="G8687" s="823"/>
      <c r="H8687" s="823"/>
      <c r="I8687" s="823"/>
      <c r="J8687" s="823"/>
      <c r="K8687" s="823"/>
      <c r="L8687" s="823"/>
    </row>
    <row r="8688" spans="2:12" s="801" customFormat="1">
      <c r="B8688" s="823"/>
      <c r="C8688" s="823"/>
      <c r="D8688" s="823"/>
      <c r="E8688" s="823"/>
      <c r="F8688" s="823"/>
      <c r="G8688" s="823"/>
      <c r="H8688" s="823"/>
      <c r="I8688" s="823"/>
      <c r="J8688" s="823"/>
      <c r="K8688" s="823"/>
      <c r="L8688" s="823"/>
    </row>
    <row r="8689" spans="2:12" s="801" customFormat="1">
      <c r="B8689" s="823"/>
      <c r="C8689" s="823"/>
      <c r="D8689" s="823"/>
      <c r="E8689" s="823"/>
      <c r="F8689" s="823"/>
      <c r="G8689" s="823"/>
      <c r="H8689" s="823"/>
      <c r="I8689" s="823"/>
      <c r="J8689" s="823"/>
      <c r="K8689" s="823"/>
      <c r="L8689" s="823"/>
    </row>
    <row r="8690" spans="2:12" s="801" customFormat="1">
      <c r="B8690" s="823"/>
      <c r="C8690" s="823"/>
      <c r="D8690" s="823"/>
      <c r="E8690" s="823"/>
      <c r="F8690" s="823"/>
      <c r="G8690" s="823"/>
      <c r="H8690" s="823"/>
      <c r="I8690" s="823"/>
      <c r="J8690" s="823"/>
      <c r="K8690" s="823"/>
      <c r="L8690" s="823"/>
    </row>
    <row r="8691" spans="2:12" s="801" customFormat="1">
      <c r="B8691" s="823"/>
      <c r="C8691" s="823"/>
      <c r="D8691" s="823"/>
      <c r="E8691" s="823"/>
      <c r="F8691" s="823"/>
      <c r="G8691" s="823"/>
      <c r="H8691" s="823"/>
      <c r="I8691" s="823"/>
      <c r="J8691" s="823"/>
      <c r="K8691" s="823"/>
      <c r="L8691" s="823"/>
    </row>
    <row r="8692" spans="2:12" s="801" customFormat="1">
      <c r="B8692" s="823"/>
      <c r="C8692" s="823"/>
      <c r="D8692" s="823"/>
      <c r="E8692" s="823"/>
      <c r="F8692" s="823"/>
      <c r="G8692" s="823"/>
      <c r="H8692" s="823"/>
      <c r="I8692" s="823"/>
      <c r="J8692" s="823"/>
      <c r="K8692" s="823"/>
      <c r="L8692" s="823"/>
    </row>
    <row r="8693" spans="2:12" s="801" customFormat="1">
      <c r="B8693" s="823"/>
      <c r="C8693" s="823"/>
      <c r="D8693" s="823"/>
      <c r="E8693" s="823"/>
      <c r="F8693" s="823"/>
      <c r="G8693" s="823"/>
      <c r="H8693" s="823"/>
      <c r="I8693" s="823"/>
      <c r="J8693" s="823"/>
      <c r="K8693" s="823"/>
      <c r="L8693" s="823"/>
    </row>
    <row r="8694" spans="2:12" s="801" customFormat="1">
      <c r="B8694" s="823"/>
      <c r="C8694" s="823"/>
      <c r="D8694" s="823"/>
      <c r="E8694" s="823"/>
      <c r="F8694" s="823"/>
      <c r="G8694" s="823"/>
      <c r="H8694" s="823"/>
      <c r="I8694" s="823"/>
      <c r="J8694" s="823"/>
      <c r="K8694" s="823"/>
      <c r="L8694" s="823"/>
    </row>
    <row r="8695" spans="2:12" s="801" customFormat="1">
      <c r="B8695" s="823"/>
      <c r="C8695" s="823"/>
      <c r="D8695" s="823"/>
      <c r="E8695" s="823"/>
      <c r="F8695" s="823"/>
      <c r="G8695" s="823"/>
      <c r="H8695" s="823"/>
      <c r="I8695" s="823"/>
      <c r="J8695" s="823"/>
      <c r="K8695" s="823"/>
      <c r="L8695" s="823"/>
    </row>
    <row r="8696" spans="2:12" s="801" customFormat="1">
      <c r="B8696" s="823"/>
      <c r="C8696" s="823"/>
      <c r="D8696" s="823"/>
      <c r="E8696" s="823"/>
      <c r="F8696" s="823"/>
      <c r="G8696" s="823"/>
      <c r="H8696" s="823"/>
      <c r="I8696" s="823"/>
      <c r="J8696" s="823"/>
      <c r="K8696" s="823"/>
      <c r="L8696" s="823"/>
    </row>
    <row r="8697" spans="2:12" s="801" customFormat="1">
      <c r="B8697" s="823"/>
      <c r="C8697" s="823"/>
      <c r="D8697" s="823"/>
      <c r="E8697" s="823"/>
      <c r="F8697" s="823"/>
      <c r="G8697" s="823"/>
      <c r="H8697" s="823"/>
      <c r="I8697" s="823"/>
      <c r="J8697" s="823"/>
      <c r="K8697" s="823"/>
      <c r="L8697" s="823"/>
    </row>
    <row r="8698" spans="2:12" s="801" customFormat="1">
      <c r="B8698" s="823"/>
      <c r="C8698" s="823"/>
      <c r="D8698" s="823"/>
      <c r="E8698" s="823"/>
      <c r="F8698" s="823"/>
      <c r="G8698" s="823"/>
      <c r="H8698" s="823"/>
      <c r="I8698" s="823"/>
      <c r="J8698" s="823"/>
      <c r="K8698" s="823"/>
      <c r="L8698" s="823"/>
    </row>
    <row r="8699" spans="2:12" s="801" customFormat="1">
      <c r="B8699" s="823"/>
      <c r="C8699" s="823"/>
      <c r="D8699" s="823"/>
      <c r="E8699" s="823"/>
      <c r="F8699" s="823"/>
      <c r="G8699" s="823"/>
      <c r="H8699" s="823"/>
      <c r="I8699" s="823"/>
      <c r="J8699" s="823"/>
      <c r="K8699" s="823"/>
      <c r="L8699" s="823"/>
    </row>
    <row r="8700" spans="2:12" s="801" customFormat="1">
      <c r="B8700" s="823"/>
      <c r="C8700" s="823"/>
      <c r="D8700" s="823"/>
      <c r="E8700" s="823"/>
      <c r="F8700" s="823"/>
      <c r="G8700" s="823"/>
      <c r="H8700" s="823"/>
      <c r="I8700" s="823"/>
      <c r="J8700" s="823"/>
      <c r="K8700" s="823"/>
      <c r="L8700" s="823"/>
    </row>
    <row r="8701" spans="2:12" s="801" customFormat="1">
      <c r="B8701" s="823"/>
      <c r="C8701" s="823"/>
      <c r="D8701" s="823"/>
      <c r="E8701" s="823"/>
      <c r="F8701" s="823"/>
      <c r="G8701" s="823"/>
      <c r="H8701" s="823"/>
      <c r="I8701" s="823"/>
      <c r="J8701" s="823"/>
      <c r="K8701" s="823"/>
      <c r="L8701" s="823"/>
    </row>
    <row r="8702" spans="2:12" s="801" customFormat="1">
      <c r="B8702" s="823"/>
      <c r="C8702" s="823"/>
      <c r="D8702" s="823"/>
      <c r="E8702" s="823"/>
      <c r="F8702" s="823"/>
      <c r="G8702" s="823"/>
      <c r="H8702" s="823"/>
      <c r="I8702" s="823"/>
      <c r="J8702" s="823"/>
      <c r="K8702" s="823"/>
      <c r="L8702" s="823"/>
    </row>
    <row r="8703" spans="2:12" s="801" customFormat="1">
      <c r="B8703" s="823"/>
      <c r="C8703" s="823"/>
      <c r="D8703" s="823"/>
      <c r="E8703" s="823"/>
      <c r="F8703" s="823"/>
      <c r="G8703" s="823"/>
      <c r="H8703" s="823"/>
      <c r="I8703" s="823"/>
      <c r="J8703" s="823"/>
      <c r="K8703" s="823"/>
      <c r="L8703" s="823"/>
    </row>
    <row r="8704" spans="2:12" s="801" customFormat="1">
      <c r="B8704" s="823"/>
      <c r="C8704" s="823"/>
      <c r="D8704" s="823"/>
      <c r="E8704" s="823"/>
      <c r="F8704" s="823"/>
      <c r="G8704" s="823"/>
      <c r="H8704" s="823"/>
      <c r="I8704" s="823"/>
      <c r="J8704" s="823"/>
      <c r="K8704" s="823"/>
      <c r="L8704" s="823"/>
    </row>
    <row r="8705" spans="2:12" s="801" customFormat="1">
      <c r="B8705" s="823"/>
      <c r="C8705" s="823"/>
      <c r="D8705" s="823"/>
      <c r="E8705" s="823"/>
      <c r="F8705" s="823"/>
      <c r="G8705" s="823"/>
      <c r="H8705" s="823"/>
      <c r="I8705" s="823"/>
      <c r="J8705" s="823"/>
      <c r="K8705" s="823"/>
      <c r="L8705" s="823"/>
    </row>
    <row r="8706" spans="2:12" s="801" customFormat="1">
      <c r="B8706" s="823"/>
      <c r="C8706" s="823"/>
      <c r="D8706" s="823"/>
      <c r="E8706" s="823"/>
      <c r="F8706" s="823"/>
      <c r="G8706" s="823"/>
      <c r="H8706" s="823"/>
      <c r="I8706" s="823"/>
      <c r="J8706" s="823"/>
      <c r="K8706" s="823"/>
      <c r="L8706" s="823"/>
    </row>
    <row r="8707" spans="2:12" s="801" customFormat="1">
      <c r="B8707" s="823"/>
      <c r="C8707" s="823"/>
      <c r="D8707" s="823"/>
      <c r="E8707" s="823"/>
      <c r="F8707" s="823"/>
      <c r="G8707" s="823"/>
      <c r="H8707" s="823"/>
      <c r="I8707" s="823"/>
      <c r="J8707" s="823"/>
      <c r="K8707" s="823"/>
      <c r="L8707" s="823"/>
    </row>
    <row r="8708" spans="2:12" s="801" customFormat="1">
      <c r="B8708" s="823"/>
      <c r="C8708" s="823"/>
      <c r="D8708" s="823"/>
      <c r="E8708" s="823"/>
      <c r="F8708" s="823"/>
      <c r="G8708" s="823"/>
      <c r="H8708" s="823"/>
      <c r="I8708" s="823"/>
      <c r="J8708" s="823"/>
      <c r="K8708" s="823"/>
      <c r="L8708" s="823"/>
    </row>
    <row r="8709" spans="2:12" s="801" customFormat="1">
      <c r="B8709" s="823"/>
      <c r="C8709" s="823"/>
      <c r="D8709" s="823"/>
      <c r="E8709" s="823"/>
      <c r="F8709" s="823"/>
      <c r="G8709" s="823"/>
      <c r="H8709" s="823"/>
      <c r="I8709" s="823"/>
      <c r="J8709" s="823"/>
      <c r="K8709" s="823"/>
      <c r="L8709" s="823"/>
    </row>
    <row r="8710" spans="2:12" s="801" customFormat="1">
      <c r="B8710" s="823"/>
      <c r="C8710" s="823"/>
      <c r="D8710" s="823"/>
      <c r="E8710" s="823"/>
      <c r="F8710" s="823"/>
      <c r="G8710" s="823"/>
      <c r="H8710" s="823"/>
      <c r="I8710" s="823"/>
      <c r="J8710" s="823"/>
      <c r="K8710" s="823"/>
      <c r="L8710" s="823"/>
    </row>
    <row r="8711" spans="2:12" s="801" customFormat="1">
      <c r="B8711" s="823"/>
      <c r="C8711" s="823"/>
      <c r="D8711" s="823"/>
      <c r="E8711" s="823"/>
      <c r="F8711" s="823"/>
      <c r="G8711" s="823"/>
      <c r="H8711" s="823"/>
      <c r="I8711" s="823"/>
      <c r="J8711" s="823"/>
      <c r="K8711" s="823"/>
      <c r="L8711" s="823"/>
    </row>
    <row r="8712" spans="2:12" s="801" customFormat="1">
      <c r="B8712" s="823"/>
      <c r="C8712" s="823"/>
      <c r="D8712" s="823"/>
      <c r="E8712" s="823"/>
      <c r="F8712" s="823"/>
      <c r="G8712" s="823"/>
      <c r="H8712" s="823"/>
      <c r="I8712" s="823"/>
      <c r="J8712" s="823"/>
      <c r="K8712" s="823"/>
      <c r="L8712" s="823"/>
    </row>
    <row r="8713" spans="2:12" s="801" customFormat="1">
      <c r="B8713" s="823"/>
      <c r="C8713" s="823"/>
      <c r="D8713" s="823"/>
      <c r="E8713" s="823"/>
      <c r="F8713" s="823"/>
      <c r="G8713" s="823"/>
      <c r="H8713" s="823"/>
      <c r="I8713" s="823"/>
      <c r="J8713" s="823"/>
      <c r="K8713" s="823"/>
      <c r="L8713" s="823"/>
    </row>
    <row r="8714" spans="2:12" s="801" customFormat="1">
      <c r="B8714" s="823"/>
      <c r="C8714" s="823"/>
      <c r="D8714" s="823"/>
      <c r="E8714" s="823"/>
      <c r="F8714" s="823"/>
      <c r="G8714" s="823"/>
      <c r="H8714" s="823"/>
      <c r="I8714" s="823"/>
      <c r="J8714" s="823"/>
      <c r="K8714" s="823"/>
      <c r="L8714" s="823"/>
    </row>
    <row r="8715" spans="2:12" s="801" customFormat="1">
      <c r="B8715" s="823"/>
      <c r="C8715" s="823"/>
      <c r="D8715" s="823"/>
      <c r="E8715" s="823"/>
      <c r="F8715" s="823"/>
      <c r="G8715" s="823"/>
      <c r="H8715" s="823"/>
      <c r="I8715" s="823"/>
      <c r="J8715" s="823"/>
      <c r="K8715" s="823"/>
      <c r="L8715" s="823"/>
    </row>
    <row r="8716" spans="2:12" s="801" customFormat="1">
      <c r="B8716" s="823"/>
      <c r="C8716" s="823"/>
      <c r="D8716" s="823"/>
      <c r="E8716" s="823"/>
      <c r="F8716" s="823"/>
      <c r="G8716" s="823"/>
      <c r="H8716" s="823"/>
      <c r="I8716" s="823"/>
      <c r="J8716" s="823"/>
      <c r="K8716" s="823"/>
      <c r="L8716" s="823"/>
    </row>
    <row r="8717" spans="2:12" s="801" customFormat="1">
      <c r="B8717" s="823"/>
      <c r="C8717" s="823"/>
      <c r="D8717" s="823"/>
      <c r="E8717" s="823"/>
      <c r="F8717" s="823"/>
      <c r="G8717" s="823"/>
      <c r="H8717" s="823"/>
      <c r="I8717" s="823"/>
      <c r="J8717" s="823"/>
      <c r="K8717" s="823"/>
      <c r="L8717" s="823"/>
    </row>
    <row r="8718" spans="2:12" s="801" customFormat="1">
      <c r="B8718" s="823"/>
      <c r="C8718" s="823"/>
      <c r="D8718" s="823"/>
      <c r="E8718" s="823"/>
      <c r="F8718" s="823"/>
      <c r="G8718" s="823"/>
      <c r="H8718" s="823"/>
      <c r="I8718" s="823"/>
      <c r="J8718" s="823"/>
      <c r="K8718" s="823"/>
      <c r="L8718" s="823"/>
    </row>
    <row r="8719" spans="2:12" s="801" customFormat="1">
      <c r="B8719" s="823"/>
      <c r="C8719" s="823"/>
      <c r="D8719" s="823"/>
      <c r="E8719" s="823"/>
      <c r="F8719" s="823"/>
      <c r="G8719" s="823"/>
      <c r="H8719" s="823"/>
      <c r="I8719" s="823"/>
      <c r="J8719" s="823"/>
      <c r="K8719" s="823"/>
      <c r="L8719" s="823"/>
    </row>
    <row r="8720" spans="2:12" s="801" customFormat="1">
      <c r="B8720" s="823"/>
      <c r="C8720" s="823"/>
      <c r="D8720" s="823"/>
      <c r="E8720" s="823"/>
      <c r="F8720" s="823"/>
      <c r="G8720" s="823"/>
      <c r="H8720" s="823"/>
      <c r="I8720" s="823"/>
      <c r="J8720" s="823"/>
      <c r="K8720" s="823"/>
      <c r="L8720" s="823"/>
    </row>
    <row r="8721" spans="2:12" s="801" customFormat="1">
      <c r="B8721" s="823"/>
      <c r="C8721" s="823"/>
      <c r="D8721" s="823"/>
      <c r="E8721" s="823"/>
      <c r="F8721" s="823"/>
      <c r="G8721" s="823"/>
      <c r="H8721" s="823"/>
      <c r="I8721" s="823"/>
      <c r="J8721" s="823"/>
      <c r="K8721" s="823"/>
      <c r="L8721" s="823"/>
    </row>
    <row r="8722" spans="2:12" s="801" customFormat="1">
      <c r="B8722" s="823"/>
      <c r="C8722" s="823"/>
      <c r="D8722" s="823"/>
      <c r="E8722" s="823"/>
      <c r="F8722" s="823"/>
      <c r="G8722" s="823"/>
      <c r="H8722" s="823"/>
      <c r="I8722" s="823"/>
      <c r="J8722" s="823"/>
      <c r="K8722" s="823"/>
      <c r="L8722" s="823"/>
    </row>
    <row r="8723" spans="2:12" s="801" customFormat="1">
      <c r="B8723" s="823"/>
      <c r="C8723" s="823"/>
      <c r="D8723" s="823"/>
      <c r="E8723" s="823"/>
      <c r="F8723" s="823"/>
      <c r="G8723" s="823"/>
      <c r="H8723" s="823"/>
      <c r="I8723" s="823"/>
      <c r="J8723" s="823"/>
      <c r="K8723" s="823"/>
      <c r="L8723" s="823"/>
    </row>
    <row r="8724" spans="2:12" s="801" customFormat="1">
      <c r="B8724" s="823"/>
      <c r="C8724" s="823"/>
      <c r="D8724" s="823"/>
      <c r="E8724" s="823"/>
      <c r="F8724" s="823"/>
      <c r="G8724" s="823"/>
      <c r="H8724" s="823"/>
      <c r="I8724" s="823"/>
      <c r="J8724" s="823"/>
      <c r="K8724" s="823"/>
      <c r="L8724" s="823"/>
    </row>
    <row r="8725" spans="2:12" s="801" customFormat="1">
      <c r="B8725" s="823"/>
      <c r="C8725" s="823"/>
      <c r="D8725" s="823"/>
      <c r="E8725" s="823"/>
      <c r="F8725" s="823"/>
      <c r="G8725" s="823"/>
      <c r="H8725" s="823"/>
      <c r="I8725" s="823"/>
      <c r="J8725" s="823"/>
      <c r="K8725" s="823"/>
      <c r="L8725" s="823"/>
    </row>
    <row r="8726" spans="2:12" s="801" customFormat="1">
      <c r="B8726" s="823"/>
      <c r="C8726" s="823"/>
      <c r="D8726" s="823"/>
      <c r="E8726" s="823"/>
      <c r="F8726" s="823"/>
      <c r="G8726" s="823"/>
      <c r="H8726" s="823"/>
      <c r="I8726" s="823"/>
      <c r="J8726" s="823"/>
      <c r="K8726" s="823"/>
      <c r="L8726" s="823"/>
    </row>
    <row r="8727" spans="2:12" s="801" customFormat="1">
      <c r="B8727" s="823"/>
      <c r="C8727" s="823"/>
      <c r="D8727" s="823"/>
      <c r="E8727" s="823"/>
      <c r="F8727" s="823"/>
      <c r="G8727" s="823"/>
      <c r="H8727" s="823"/>
      <c r="I8727" s="823"/>
      <c r="J8727" s="823"/>
      <c r="K8727" s="823"/>
      <c r="L8727" s="823"/>
    </row>
    <row r="8728" spans="2:12" s="801" customFormat="1">
      <c r="B8728" s="823"/>
      <c r="C8728" s="823"/>
      <c r="D8728" s="823"/>
      <c r="E8728" s="823"/>
      <c r="F8728" s="823"/>
      <c r="G8728" s="823"/>
      <c r="H8728" s="823"/>
      <c r="I8728" s="823"/>
      <c r="J8728" s="823"/>
      <c r="K8728" s="823"/>
      <c r="L8728" s="823"/>
    </row>
    <row r="8729" spans="2:12" s="801" customFormat="1">
      <c r="B8729" s="823"/>
      <c r="C8729" s="823"/>
      <c r="D8729" s="823"/>
      <c r="E8729" s="823"/>
      <c r="F8729" s="823"/>
      <c r="G8729" s="823"/>
      <c r="H8729" s="823"/>
      <c r="I8729" s="823"/>
      <c r="J8729" s="823"/>
      <c r="K8729" s="823"/>
      <c r="L8729" s="823"/>
    </row>
    <row r="8730" spans="2:12" s="801" customFormat="1">
      <c r="B8730" s="823"/>
      <c r="C8730" s="823"/>
      <c r="D8730" s="823"/>
      <c r="E8730" s="823"/>
      <c r="F8730" s="823"/>
      <c r="G8730" s="823"/>
      <c r="H8730" s="823"/>
      <c r="I8730" s="823"/>
      <c r="J8730" s="823"/>
      <c r="K8730" s="823"/>
      <c r="L8730" s="823"/>
    </row>
    <row r="8731" spans="2:12" s="801" customFormat="1">
      <c r="B8731" s="823"/>
      <c r="C8731" s="823"/>
      <c r="D8731" s="823"/>
      <c r="E8731" s="823"/>
      <c r="F8731" s="823"/>
      <c r="G8731" s="823"/>
      <c r="H8731" s="823"/>
      <c r="I8731" s="823"/>
      <c r="J8731" s="823"/>
      <c r="K8731" s="823"/>
      <c r="L8731" s="823"/>
    </row>
    <row r="8732" spans="2:12" s="801" customFormat="1">
      <c r="B8732" s="823"/>
      <c r="C8732" s="823"/>
      <c r="D8732" s="823"/>
      <c r="E8732" s="823"/>
      <c r="F8732" s="823"/>
      <c r="G8732" s="823"/>
      <c r="H8732" s="823"/>
      <c r="I8732" s="823"/>
      <c r="J8732" s="823"/>
      <c r="K8732" s="823"/>
      <c r="L8732" s="823"/>
    </row>
    <row r="8733" spans="2:12" s="801" customFormat="1">
      <c r="B8733" s="823"/>
      <c r="C8733" s="823"/>
      <c r="D8733" s="823"/>
      <c r="E8733" s="823"/>
      <c r="F8733" s="823"/>
      <c r="G8733" s="823"/>
      <c r="H8733" s="823"/>
      <c r="I8733" s="823"/>
      <c r="J8733" s="823"/>
      <c r="K8733" s="823"/>
      <c r="L8733" s="823"/>
    </row>
    <row r="8734" spans="2:12" s="801" customFormat="1">
      <c r="B8734" s="823"/>
      <c r="C8734" s="823"/>
      <c r="D8734" s="823"/>
      <c r="E8734" s="823"/>
      <c r="F8734" s="823"/>
      <c r="G8734" s="823"/>
      <c r="H8734" s="823"/>
      <c r="I8734" s="823"/>
      <c r="J8734" s="823"/>
      <c r="K8734" s="823"/>
      <c r="L8734" s="823"/>
    </row>
    <row r="8735" spans="2:12" s="801" customFormat="1">
      <c r="B8735" s="823"/>
      <c r="C8735" s="823"/>
      <c r="D8735" s="823"/>
      <c r="E8735" s="823"/>
      <c r="F8735" s="823"/>
      <c r="G8735" s="823"/>
      <c r="H8735" s="823"/>
      <c r="I8735" s="823"/>
      <c r="J8735" s="823"/>
      <c r="K8735" s="823"/>
      <c r="L8735" s="823"/>
    </row>
    <row r="8736" spans="2:12" s="801" customFormat="1">
      <c r="B8736" s="823"/>
      <c r="C8736" s="823"/>
      <c r="D8736" s="823"/>
      <c r="E8736" s="823"/>
      <c r="F8736" s="823"/>
      <c r="G8736" s="823"/>
      <c r="H8736" s="823"/>
      <c r="I8736" s="823"/>
      <c r="J8736" s="823"/>
      <c r="K8736" s="823"/>
      <c r="L8736" s="823"/>
    </row>
    <row r="8737" spans="2:12" s="801" customFormat="1">
      <c r="B8737" s="823"/>
      <c r="C8737" s="823"/>
      <c r="D8737" s="823"/>
      <c r="E8737" s="823"/>
      <c r="F8737" s="823"/>
      <c r="G8737" s="823"/>
      <c r="H8737" s="823"/>
      <c r="I8737" s="823"/>
      <c r="J8737" s="823"/>
      <c r="K8737" s="823"/>
      <c r="L8737" s="823"/>
    </row>
    <row r="8738" spans="2:12" s="801" customFormat="1">
      <c r="B8738" s="823"/>
      <c r="C8738" s="823"/>
      <c r="D8738" s="823"/>
      <c r="E8738" s="823"/>
      <c r="F8738" s="823"/>
      <c r="G8738" s="823"/>
      <c r="H8738" s="823"/>
      <c r="I8738" s="823"/>
      <c r="J8738" s="823"/>
      <c r="K8738" s="823"/>
      <c r="L8738" s="823"/>
    </row>
    <row r="8739" spans="2:12" s="801" customFormat="1">
      <c r="B8739" s="823"/>
      <c r="C8739" s="823"/>
      <c r="D8739" s="823"/>
      <c r="E8739" s="823"/>
      <c r="F8739" s="823"/>
      <c r="G8739" s="823"/>
      <c r="H8739" s="823"/>
      <c r="I8739" s="823"/>
      <c r="J8739" s="823"/>
      <c r="K8739" s="823"/>
      <c r="L8739" s="823"/>
    </row>
    <row r="8740" spans="2:12" s="801" customFormat="1">
      <c r="B8740" s="823"/>
      <c r="C8740" s="823"/>
      <c r="D8740" s="823"/>
      <c r="E8740" s="823"/>
      <c r="F8740" s="823"/>
      <c r="G8740" s="823"/>
      <c r="H8740" s="823"/>
      <c r="I8740" s="823"/>
      <c r="J8740" s="823"/>
      <c r="K8740" s="823"/>
      <c r="L8740" s="823"/>
    </row>
    <row r="8741" spans="2:12" s="801" customFormat="1">
      <c r="B8741" s="823"/>
      <c r="C8741" s="823"/>
      <c r="D8741" s="823"/>
      <c r="E8741" s="823"/>
      <c r="F8741" s="823"/>
      <c r="G8741" s="823"/>
      <c r="H8741" s="823"/>
      <c r="I8741" s="823"/>
      <c r="J8741" s="823"/>
      <c r="K8741" s="823"/>
      <c r="L8741" s="823"/>
    </row>
    <row r="8742" spans="2:12" s="801" customFormat="1">
      <c r="B8742" s="823"/>
      <c r="C8742" s="823"/>
      <c r="D8742" s="823"/>
      <c r="E8742" s="823"/>
      <c r="F8742" s="823"/>
      <c r="G8742" s="823"/>
      <c r="H8742" s="823"/>
      <c r="I8742" s="823"/>
      <c r="J8742" s="823"/>
      <c r="K8742" s="823"/>
      <c r="L8742" s="823"/>
    </row>
    <row r="8743" spans="2:12" s="801" customFormat="1">
      <c r="B8743" s="823"/>
      <c r="C8743" s="823"/>
      <c r="D8743" s="823"/>
      <c r="E8743" s="823"/>
      <c r="F8743" s="823"/>
      <c r="G8743" s="823"/>
      <c r="H8743" s="823"/>
      <c r="I8743" s="823"/>
      <c r="J8743" s="823"/>
      <c r="K8743" s="823"/>
      <c r="L8743" s="823"/>
    </row>
    <row r="8744" spans="2:12" s="801" customFormat="1">
      <c r="B8744" s="823"/>
      <c r="C8744" s="823"/>
      <c r="D8744" s="823"/>
      <c r="E8744" s="823"/>
      <c r="F8744" s="823"/>
      <c r="G8744" s="823"/>
      <c r="H8744" s="823"/>
      <c r="I8744" s="823"/>
      <c r="J8744" s="823"/>
      <c r="K8744" s="823"/>
      <c r="L8744" s="823"/>
    </row>
    <row r="8745" spans="2:12" s="801" customFormat="1">
      <c r="B8745" s="823"/>
      <c r="C8745" s="823"/>
      <c r="D8745" s="823"/>
      <c r="E8745" s="823"/>
      <c r="F8745" s="823"/>
      <c r="G8745" s="823"/>
      <c r="H8745" s="823"/>
      <c r="I8745" s="823"/>
      <c r="J8745" s="823"/>
      <c r="K8745" s="823"/>
      <c r="L8745" s="823"/>
    </row>
    <row r="8746" spans="2:12" s="801" customFormat="1">
      <c r="B8746" s="823"/>
      <c r="C8746" s="823"/>
      <c r="D8746" s="823"/>
      <c r="E8746" s="823"/>
      <c r="F8746" s="823"/>
      <c r="G8746" s="823"/>
      <c r="H8746" s="823"/>
      <c r="I8746" s="823"/>
      <c r="J8746" s="823"/>
      <c r="K8746" s="823"/>
      <c r="L8746" s="823"/>
    </row>
    <row r="8747" spans="2:12" s="801" customFormat="1">
      <c r="B8747" s="823"/>
      <c r="C8747" s="823"/>
      <c r="D8747" s="823"/>
      <c r="E8747" s="823"/>
      <c r="F8747" s="823"/>
      <c r="G8747" s="823"/>
      <c r="H8747" s="823"/>
      <c r="I8747" s="823"/>
      <c r="J8747" s="823"/>
      <c r="K8747" s="823"/>
      <c r="L8747" s="823"/>
    </row>
    <row r="8748" spans="2:12" s="801" customFormat="1">
      <c r="B8748" s="823"/>
      <c r="C8748" s="823"/>
      <c r="D8748" s="823"/>
      <c r="E8748" s="823"/>
      <c r="F8748" s="823"/>
      <c r="G8748" s="823"/>
      <c r="H8748" s="823"/>
      <c r="I8748" s="823"/>
      <c r="J8748" s="823"/>
      <c r="K8748" s="823"/>
      <c r="L8748" s="823"/>
    </row>
    <row r="8749" spans="2:12" s="801" customFormat="1">
      <c r="B8749" s="823"/>
      <c r="C8749" s="823"/>
      <c r="D8749" s="823"/>
      <c r="E8749" s="823"/>
      <c r="F8749" s="823"/>
      <c r="G8749" s="823"/>
      <c r="H8749" s="823"/>
      <c r="I8749" s="823"/>
      <c r="J8749" s="823"/>
      <c r="K8749" s="823"/>
      <c r="L8749" s="823"/>
    </row>
    <row r="8750" spans="2:12" s="801" customFormat="1">
      <c r="B8750" s="823"/>
      <c r="C8750" s="823"/>
      <c r="D8750" s="823"/>
      <c r="E8750" s="823"/>
      <c r="F8750" s="823"/>
      <c r="G8750" s="823"/>
      <c r="H8750" s="823"/>
      <c r="I8750" s="823"/>
      <c r="J8750" s="823"/>
      <c r="K8750" s="823"/>
      <c r="L8750" s="823"/>
    </row>
    <row r="8751" spans="2:12" s="801" customFormat="1">
      <c r="B8751" s="823"/>
      <c r="C8751" s="823"/>
      <c r="D8751" s="823"/>
      <c r="E8751" s="823"/>
      <c r="F8751" s="823"/>
      <c r="G8751" s="823"/>
      <c r="H8751" s="823"/>
      <c r="I8751" s="823"/>
      <c r="J8751" s="823"/>
      <c r="K8751" s="823"/>
      <c r="L8751" s="823"/>
    </row>
    <row r="8752" spans="2:12" s="801" customFormat="1">
      <c r="B8752" s="823"/>
      <c r="C8752" s="823"/>
      <c r="D8752" s="823"/>
      <c r="E8752" s="823"/>
      <c r="F8752" s="823"/>
      <c r="G8752" s="823"/>
      <c r="H8752" s="823"/>
      <c r="I8752" s="823"/>
      <c r="J8752" s="823"/>
      <c r="K8752" s="823"/>
      <c r="L8752" s="823"/>
    </row>
    <row r="8753" spans="2:12" s="801" customFormat="1">
      <c r="B8753" s="823"/>
      <c r="C8753" s="823"/>
      <c r="D8753" s="823"/>
      <c r="E8753" s="823"/>
      <c r="F8753" s="823"/>
      <c r="G8753" s="823"/>
      <c r="H8753" s="823"/>
      <c r="I8753" s="823"/>
      <c r="J8753" s="823"/>
      <c r="K8753" s="823"/>
      <c r="L8753" s="823"/>
    </row>
    <row r="8754" spans="2:12" s="801" customFormat="1">
      <c r="B8754" s="823"/>
      <c r="C8754" s="823"/>
      <c r="D8754" s="823"/>
      <c r="E8754" s="823"/>
      <c r="F8754" s="823"/>
      <c r="G8754" s="823"/>
      <c r="H8754" s="823"/>
      <c r="I8754" s="823"/>
      <c r="J8754" s="823"/>
      <c r="K8754" s="823"/>
      <c r="L8754" s="823"/>
    </row>
    <row r="8755" spans="2:12" s="801" customFormat="1">
      <c r="B8755" s="823"/>
      <c r="C8755" s="823"/>
      <c r="D8755" s="823"/>
      <c r="E8755" s="823"/>
      <c r="F8755" s="823"/>
      <c r="G8755" s="823"/>
      <c r="H8755" s="823"/>
      <c r="I8755" s="823"/>
      <c r="J8755" s="823"/>
      <c r="K8755" s="823"/>
      <c r="L8755" s="823"/>
    </row>
    <row r="8756" spans="2:12" s="801" customFormat="1">
      <c r="B8756" s="823"/>
      <c r="C8756" s="823"/>
      <c r="D8756" s="823"/>
      <c r="E8756" s="823"/>
      <c r="F8756" s="823"/>
      <c r="G8756" s="823"/>
      <c r="H8756" s="823"/>
      <c r="I8756" s="823"/>
      <c r="J8756" s="823"/>
      <c r="K8756" s="823"/>
      <c r="L8756" s="823"/>
    </row>
    <row r="8757" spans="2:12" s="801" customFormat="1">
      <c r="B8757" s="823"/>
      <c r="C8757" s="823"/>
      <c r="D8757" s="823"/>
      <c r="E8757" s="823"/>
      <c r="F8757" s="823"/>
      <c r="G8757" s="823"/>
      <c r="H8757" s="823"/>
      <c r="I8757" s="823"/>
      <c r="J8757" s="823"/>
      <c r="K8757" s="823"/>
      <c r="L8757" s="823"/>
    </row>
    <row r="8758" spans="2:12" s="801" customFormat="1">
      <c r="B8758" s="823"/>
      <c r="C8758" s="823"/>
      <c r="D8758" s="823"/>
      <c r="E8758" s="823"/>
      <c r="F8758" s="823"/>
      <c r="G8758" s="823"/>
      <c r="H8758" s="823"/>
      <c r="I8758" s="823"/>
      <c r="J8758" s="823"/>
      <c r="K8758" s="823"/>
      <c r="L8758" s="823"/>
    </row>
    <row r="8759" spans="2:12" s="801" customFormat="1">
      <c r="B8759" s="823"/>
      <c r="C8759" s="823"/>
      <c r="D8759" s="823"/>
      <c r="E8759" s="823"/>
      <c r="F8759" s="823"/>
      <c r="G8759" s="823"/>
      <c r="H8759" s="823"/>
      <c r="I8759" s="823"/>
      <c r="J8759" s="823"/>
      <c r="K8759" s="823"/>
      <c r="L8759" s="823"/>
    </row>
    <row r="8760" spans="2:12" s="801" customFormat="1">
      <c r="B8760" s="823"/>
      <c r="C8760" s="823"/>
      <c r="D8760" s="823"/>
      <c r="E8760" s="823"/>
      <c r="F8760" s="823"/>
      <c r="G8760" s="823"/>
      <c r="H8760" s="823"/>
      <c r="I8760" s="823"/>
      <c r="J8760" s="823"/>
      <c r="K8760" s="823"/>
      <c r="L8760" s="823"/>
    </row>
    <row r="8761" spans="2:12" s="801" customFormat="1">
      <c r="B8761" s="823"/>
      <c r="C8761" s="823"/>
      <c r="D8761" s="823"/>
      <c r="E8761" s="823"/>
      <c r="F8761" s="823"/>
      <c r="G8761" s="823"/>
      <c r="H8761" s="823"/>
      <c r="I8761" s="823"/>
      <c r="J8761" s="823"/>
      <c r="K8761" s="823"/>
      <c r="L8761" s="823"/>
    </row>
    <row r="8762" spans="2:12" s="801" customFormat="1">
      <c r="B8762" s="823"/>
      <c r="C8762" s="823"/>
      <c r="D8762" s="823"/>
      <c r="E8762" s="823"/>
      <c r="F8762" s="823"/>
      <c r="G8762" s="823"/>
      <c r="H8762" s="823"/>
      <c r="I8762" s="823"/>
      <c r="J8762" s="823"/>
      <c r="K8762" s="823"/>
      <c r="L8762" s="823"/>
    </row>
    <row r="8763" spans="2:12" s="801" customFormat="1">
      <c r="B8763" s="823"/>
      <c r="C8763" s="823"/>
      <c r="D8763" s="823"/>
      <c r="E8763" s="823"/>
      <c r="F8763" s="823"/>
      <c r="G8763" s="823"/>
      <c r="H8763" s="823"/>
      <c r="I8763" s="823"/>
      <c r="J8763" s="823"/>
      <c r="K8763" s="823"/>
      <c r="L8763" s="823"/>
    </row>
    <row r="8764" spans="2:12" s="801" customFormat="1">
      <c r="B8764" s="823"/>
      <c r="C8764" s="823"/>
      <c r="D8764" s="823"/>
      <c r="E8764" s="823"/>
      <c r="F8764" s="823"/>
      <c r="G8764" s="823"/>
      <c r="H8764" s="823"/>
      <c r="I8764" s="823"/>
      <c r="J8764" s="823"/>
      <c r="K8764" s="823"/>
      <c r="L8764" s="823"/>
    </row>
    <row r="8765" spans="2:12" s="801" customFormat="1">
      <c r="B8765" s="823"/>
      <c r="C8765" s="823"/>
      <c r="D8765" s="823"/>
      <c r="E8765" s="823"/>
      <c r="F8765" s="823"/>
      <c r="G8765" s="823"/>
      <c r="H8765" s="823"/>
      <c r="I8765" s="823"/>
      <c r="J8765" s="823"/>
      <c r="K8765" s="823"/>
      <c r="L8765" s="823"/>
    </row>
    <row r="8766" spans="2:12" s="801" customFormat="1">
      <c r="B8766" s="823"/>
      <c r="C8766" s="823"/>
      <c r="D8766" s="823"/>
      <c r="E8766" s="823"/>
      <c r="F8766" s="823"/>
      <c r="G8766" s="823"/>
      <c r="H8766" s="823"/>
      <c r="I8766" s="823"/>
      <c r="J8766" s="823"/>
      <c r="K8766" s="823"/>
      <c r="L8766" s="823"/>
    </row>
    <row r="8767" spans="2:12" s="801" customFormat="1">
      <c r="B8767" s="823"/>
      <c r="C8767" s="823"/>
      <c r="D8767" s="823"/>
      <c r="E8767" s="823"/>
      <c r="F8767" s="823"/>
      <c r="G8767" s="823"/>
      <c r="H8767" s="823"/>
      <c r="I8767" s="823"/>
      <c r="J8767" s="823"/>
      <c r="K8767" s="823"/>
      <c r="L8767" s="823"/>
    </row>
    <row r="8768" spans="2:12" s="801" customFormat="1">
      <c r="B8768" s="823"/>
      <c r="C8768" s="823"/>
      <c r="D8768" s="823"/>
      <c r="E8768" s="823"/>
      <c r="F8768" s="823"/>
      <c r="G8768" s="823"/>
      <c r="H8768" s="823"/>
      <c r="I8768" s="823"/>
      <c r="J8768" s="823"/>
      <c r="K8768" s="823"/>
      <c r="L8768" s="823"/>
    </row>
    <row r="8769" spans="2:12" s="801" customFormat="1">
      <c r="B8769" s="823"/>
      <c r="C8769" s="823"/>
      <c r="D8769" s="823"/>
      <c r="E8769" s="823"/>
      <c r="F8769" s="823"/>
      <c r="G8769" s="823"/>
      <c r="H8769" s="823"/>
      <c r="I8769" s="823"/>
      <c r="J8769" s="823"/>
      <c r="K8769" s="823"/>
      <c r="L8769" s="823"/>
    </row>
    <row r="8770" spans="2:12" s="801" customFormat="1">
      <c r="B8770" s="823"/>
      <c r="C8770" s="823"/>
      <c r="D8770" s="823"/>
      <c r="E8770" s="823"/>
      <c r="F8770" s="823"/>
      <c r="G8770" s="823"/>
      <c r="H8770" s="823"/>
      <c r="I8770" s="823"/>
      <c r="J8770" s="823"/>
      <c r="K8770" s="823"/>
      <c r="L8770" s="823"/>
    </row>
    <row r="8771" spans="2:12" s="801" customFormat="1">
      <c r="B8771" s="823"/>
      <c r="C8771" s="823"/>
      <c r="D8771" s="823"/>
      <c r="E8771" s="823"/>
      <c r="F8771" s="823"/>
      <c r="G8771" s="823"/>
      <c r="H8771" s="823"/>
      <c r="I8771" s="823"/>
      <c r="J8771" s="823"/>
      <c r="K8771" s="823"/>
      <c r="L8771" s="823"/>
    </row>
    <row r="8772" spans="2:12" s="801" customFormat="1">
      <c r="B8772" s="823"/>
      <c r="C8772" s="823"/>
      <c r="D8772" s="823"/>
      <c r="E8772" s="823"/>
      <c r="F8772" s="823"/>
      <c r="G8772" s="823"/>
      <c r="H8772" s="823"/>
      <c r="I8772" s="823"/>
      <c r="J8772" s="823"/>
      <c r="K8772" s="823"/>
      <c r="L8772" s="823"/>
    </row>
    <row r="8773" spans="2:12" s="801" customFormat="1">
      <c r="B8773" s="823"/>
      <c r="C8773" s="823"/>
      <c r="D8773" s="823"/>
      <c r="E8773" s="823"/>
      <c r="F8773" s="823"/>
      <c r="G8773" s="823"/>
      <c r="H8773" s="823"/>
      <c r="I8773" s="823"/>
      <c r="J8773" s="823"/>
      <c r="K8773" s="823"/>
      <c r="L8773" s="823"/>
    </row>
    <row r="8774" spans="2:12" s="801" customFormat="1">
      <c r="B8774" s="823"/>
      <c r="C8774" s="823"/>
      <c r="D8774" s="823"/>
      <c r="E8774" s="823"/>
      <c r="F8774" s="823"/>
      <c r="G8774" s="823"/>
      <c r="H8774" s="823"/>
      <c r="I8774" s="823"/>
      <c r="J8774" s="823"/>
      <c r="K8774" s="823"/>
      <c r="L8774" s="823"/>
    </row>
    <row r="8775" spans="2:12" s="801" customFormat="1">
      <c r="B8775" s="823"/>
      <c r="C8775" s="823"/>
      <c r="D8775" s="823"/>
      <c r="E8775" s="823"/>
      <c r="F8775" s="823"/>
      <c r="G8775" s="823"/>
      <c r="H8775" s="823"/>
      <c r="I8775" s="823"/>
      <c r="J8775" s="823"/>
      <c r="K8775" s="823"/>
      <c r="L8775" s="823"/>
    </row>
    <row r="8776" spans="2:12" s="801" customFormat="1">
      <c r="B8776" s="823"/>
      <c r="C8776" s="823"/>
      <c r="D8776" s="823"/>
      <c r="E8776" s="823"/>
      <c r="F8776" s="823"/>
      <c r="G8776" s="823"/>
      <c r="H8776" s="823"/>
      <c r="I8776" s="823"/>
      <c r="J8776" s="823"/>
      <c r="K8776" s="823"/>
      <c r="L8776" s="823"/>
    </row>
    <row r="8777" spans="2:12" s="801" customFormat="1">
      <c r="B8777" s="823"/>
      <c r="C8777" s="823"/>
      <c r="D8777" s="823"/>
      <c r="E8777" s="823"/>
      <c r="F8777" s="823"/>
      <c r="G8777" s="823"/>
      <c r="H8777" s="823"/>
      <c r="I8777" s="823"/>
      <c r="J8777" s="823"/>
      <c r="K8777" s="823"/>
      <c r="L8777" s="823"/>
    </row>
    <row r="8778" spans="2:12" s="801" customFormat="1">
      <c r="B8778" s="823"/>
      <c r="C8778" s="823"/>
      <c r="D8778" s="823"/>
      <c r="E8778" s="823"/>
      <c r="F8778" s="823"/>
      <c r="G8778" s="823"/>
      <c r="H8778" s="823"/>
      <c r="I8778" s="823"/>
      <c r="J8778" s="823"/>
      <c r="K8778" s="823"/>
      <c r="L8778" s="823"/>
    </row>
    <row r="8779" spans="2:12" s="801" customFormat="1">
      <c r="B8779" s="823"/>
      <c r="C8779" s="823"/>
      <c r="D8779" s="823"/>
      <c r="E8779" s="823"/>
      <c r="F8779" s="823"/>
      <c r="G8779" s="823"/>
      <c r="H8779" s="823"/>
      <c r="I8779" s="823"/>
      <c r="J8779" s="823"/>
      <c r="K8779" s="823"/>
      <c r="L8779" s="823"/>
    </row>
    <row r="8780" spans="2:12" s="801" customFormat="1">
      <c r="B8780" s="823"/>
      <c r="C8780" s="823"/>
      <c r="D8780" s="823"/>
      <c r="E8780" s="823"/>
      <c r="F8780" s="823"/>
      <c r="G8780" s="823"/>
      <c r="H8780" s="823"/>
      <c r="I8780" s="823"/>
      <c r="J8780" s="823"/>
      <c r="K8780" s="823"/>
      <c r="L8780" s="823"/>
    </row>
    <row r="8781" spans="2:12" s="801" customFormat="1">
      <c r="B8781" s="823"/>
      <c r="C8781" s="823"/>
      <c r="D8781" s="823"/>
      <c r="E8781" s="823"/>
      <c r="F8781" s="823"/>
      <c r="G8781" s="823"/>
      <c r="H8781" s="823"/>
      <c r="I8781" s="823"/>
      <c r="J8781" s="823"/>
      <c r="K8781" s="823"/>
      <c r="L8781" s="823"/>
    </row>
    <row r="8782" spans="2:12" s="801" customFormat="1">
      <c r="B8782" s="823"/>
      <c r="C8782" s="823"/>
      <c r="D8782" s="823"/>
      <c r="E8782" s="823"/>
      <c r="F8782" s="823"/>
      <c r="G8782" s="823"/>
      <c r="H8782" s="823"/>
      <c r="I8782" s="823"/>
      <c r="J8782" s="823"/>
      <c r="K8782" s="823"/>
      <c r="L8782" s="823"/>
    </row>
    <row r="8783" spans="2:12" s="801" customFormat="1">
      <c r="B8783" s="823"/>
      <c r="C8783" s="823"/>
      <c r="D8783" s="823"/>
      <c r="E8783" s="823"/>
      <c r="F8783" s="823"/>
      <c r="G8783" s="823"/>
      <c r="H8783" s="823"/>
      <c r="I8783" s="823"/>
      <c r="J8783" s="823"/>
      <c r="K8783" s="823"/>
      <c r="L8783" s="823"/>
    </row>
    <row r="8784" spans="2:12" s="801" customFormat="1">
      <c r="B8784" s="823"/>
      <c r="C8784" s="823"/>
      <c r="D8784" s="823"/>
      <c r="E8784" s="823"/>
      <c r="F8784" s="823"/>
      <c r="G8784" s="823"/>
      <c r="H8784" s="823"/>
      <c r="I8784" s="823"/>
      <c r="J8784" s="823"/>
      <c r="K8784" s="823"/>
      <c r="L8784" s="823"/>
    </row>
    <row r="8785" spans="2:12" s="801" customFormat="1">
      <c r="B8785" s="823"/>
      <c r="C8785" s="823"/>
      <c r="D8785" s="823"/>
      <c r="E8785" s="823"/>
      <c r="F8785" s="823"/>
      <c r="G8785" s="823"/>
      <c r="H8785" s="823"/>
      <c r="I8785" s="823"/>
      <c r="J8785" s="823"/>
      <c r="K8785" s="823"/>
      <c r="L8785" s="823"/>
    </row>
    <row r="8786" spans="2:12" s="801" customFormat="1">
      <c r="B8786" s="823"/>
      <c r="C8786" s="823"/>
      <c r="D8786" s="823"/>
      <c r="E8786" s="823"/>
      <c r="F8786" s="823"/>
      <c r="G8786" s="823"/>
      <c r="H8786" s="823"/>
      <c r="I8786" s="823"/>
      <c r="J8786" s="823"/>
      <c r="K8786" s="823"/>
      <c r="L8786" s="823"/>
    </row>
    <row r="8787" spans="2:12" s="801" customFormat="1">
      <c r="B8787" s="823"/>
      <c r="C8787" s="823"/>
      <c r="D8787" s="823"/>
      <c r="E8787" s="823"/>
      <c r="F8787" s="823"/>
      <c r="G8787" s="823"/>
      <c r="H8787" s="823"/>
      <c r="I8787" s="823"/>
      <c r="J8787" s="823"/>
      <c r="K8787" s="823"/>
      <c r="L8787" s="823"/>
    </row>
    <row r="8788" spans="2:12" s="801" customFormat="1">
      <c r="B8788" s="823"/>
      <c r="C8788" s="823"/>
      <c r="D8788" s="823"/>
      <c r="E8788" s="823"/>
      <c r="F8788" s="823"/>
      <c r="G8788" s="823"/>
      <c r="H8788" s="823"/>
      <c r="I8788" s="823"/>
      <c r="J8788" s="823"/>
      <c r="K8788" s="823"/>
      <c r="L8788" s="823"/>
    </row>
    <row r="8789" spans="2:12" s="801" customFormat="1">
      <c r="B8789" s="823"/>
      <c r="C8789" s="823"/>
      <c r="D8789" s="823"/>
      <c r="E8789" s="823"/>
      <c r="F8789" s="823"/>
      <c r="G8789" s="823"/>
      <c r="H8789" s="823"/>
      <c r="I8789" s="823"/>
      <c r="J8789" s="823"/>
      <c r="K8789" s="823"/>
      <c r="L8789" s="823"/>
    </row>
    <row r="8790" spans="2:12" s="801" customFormat="1">
      <c r="B8790" s="823"/>
      <c r="C8790" s="823"/>
      <c r="D8790" s="823"/>
      <c r="E8790" s="823"/>
      <c r="F8790" s="823"/>
      <c r="G8790" s="823"/>
      <c r="H8790" s="823"/>
      <c r="I8790" s="823"/>
      <c r="J8790" s="823"/>
      <c r="K8790" s="823"/>
      <c r="L8790" s="823"/>
    </row>
    <row r="8791" spans="2:12" s="801" customFormat="1">
      <c r="B8791" s="823"/>
      <c r="C8791" s="823"/>
      <c r="D8791" s="823"/>
      <c r="E8791" s="823"/>
      <c r="F8791" s="823"/>
      <c r="G8791" s="823"/>
      <c r="H8791" s="823"/>
      <c r="I8791" s="823"/>
      <c r="J8791" s="823"/>
      <c r="K8791" s="823"/>
      <c r="L8791" s="823"/>
    </row>
    <row r="8792" spans="2:12" s="801" customFormat="1">
      <c r="B8792" s="823"/>
      <c r="C8792" s="823"/>
      <c r="D8792" s="823"/>
      <c r="E8792" s="823"/>
      <c r="F8792" s="823"/>
      <c r="G8792" s="823"/>
      <c r="H8792" s="823"/>
      <c r="I8792" s="823"/>
      <c r="J8792" s="823"/>
      <c r="K8792" s="823"/>
      <c r="L8792" s="823"/>
    </row>
    <row r="8793" spans="2:12" s="801" customFormat="1">
      <c r="B8793" s="823"/>
      <c r="C8793" s="823"/>
      <c r="D8793" s="823"/>
      <c r="E8793" s="823"/>
      <c r="F8793" s="823"/>
      <c r="G8793" s="823"/>
      <c r="H8793" s="823"/>
      <c r="I8793" s="823"/>
      <c r="J8793" s="823"/>
      <c r="K8793" s="823"/>
      <c r="L8793" s="823"/>
    </row>
    <row r="8794" spans="2:12" s="801" customFormat="1">
      <c r="B8794" s="823"/>
      <c r="C8794" s="823"/>
      <c r="D8794" s="823"/>
      <c r="E8794" s="823"/>
      <c r="F8794" s="823"/>
      <c r="G8794" s="823"/>
      <c r="H8794" s="823"/>
      <c r="I8794" s="823"/>
      <c r="J8794" s="823"/>
      <c r="K8794" s="823"/>
      <c r="L8794" s="823"/>
    </row>
    <row r="8795" spans="2:12" s="801" customFormat="1">
      <c r="B8795" s="823"/>
      <c r="C8795" s="823"/>
      <c r="D8795" s="823"/>
      <c r="E8795" s="823"/>
      <c r="F8795" s="823"/>
      <c r="G8795" s="823"/>
      <c r="H8795" s="823"/>
      <c r="I8795" s="823"/>
      <c r="J8795" s="823"/>
      <c r="K8795" s="823"/>
      <c r="L8795" s="823"/>
    </row>
    <row r="8796" spans="2:12" s="801" customFormat="1">
      <c r="B8796" s="823"/>
      <c r="C8796" s="823"/>
      <c r="D8796" s="823"/>
      <c r="E8796" s="823"/>
      <c r="F8796" s="823"/>
      <c r="G8796" s="823"/>
      <c r="H8796" s="823"/>
      <c r="I8796" s="823"/>
      <c r="J8796" s="823"/>
      <c r="K8796" s="823"/>
      <c r="L8796" s="823"/>
    </row>
    <row r="8797" spans="2:12" s="801" customFormat="1">
      <c r="B8797" s="823"/>
      <c r="C8797" s="823"/>
      <c r="D8797" s="823"/>
      <c r="E8797" s="823"/>
      <c r="F8797" s="823"/>
      <c r="G8797" s="823"/>
      <c r="H8797" s="823"/>
      <c r="I8797" s="823"/>
      <c r="J8797" s="823"/>
      <c r="K8797" s="823"/>
      <c r="L8797" s="823"/>
    </row>
    <row r="8798" spans="2:12" s="801" customFormat="1">
      <c r="B8798" s="823"/>
      <c r="C8798" s="823"/>
      <c r="D8798" s="823"/>
      <c r="E8798" s="823"/>
      <c r="F8798" s="823"/>
      <c r="G8798" s="823"/>
      <c r="H8798" s="823"/>
      <c r="I8798" s="823"/>
      <c r="J8798" s="823"/>
      <c r="K8798" s="823"/>
      <c r="L8798" s="823"/>
    </row>
    <row r="8799" spans="2:12" s="801" customFormat="1">
      <c r="B8799" s="823"/>
      <c r="C8799" s="823"/>
      <c r="D8799" s="823"/>
      <c r="E8799" s="823"/>
      <c r="F8799" s="823"/>
      <c r="G8799" s="823"/>
      <c r="H8799" s="823"/>
      <c r="I8799" s="823"/>
      <c r="J8799" s="823"/>
      <c r="K8799" s="823"/>
      <c r="L8799" s="823"/>
    </row>
    <row r="8800" spans="2:12" s="801" customFormat="1">
      <c r="B8800" s="823"/>
      <c r="C8800" s="823"/>
      <c r="D8800" s="823"/>
      <c r="E8800" s="823"/>
      <c r="F8800" s="823"/>
      <c r="G8800" s="823"/>
      <c r="H8800" s="823"/>
      <c r="I8800" s="823"/>
      <c r="J8800" s="823"/>
      <c r="K8800" s="823"/>
      <c r="L8800" s="823"/>
    </row>
    <row r="8801" spans="2:12" s="801" customFormat="1">
      <c r="B8801" s="823"/>
      <c r="C8801" s="823"/>
      <c r="D8801" s="823"/>
      <c r="E8801" s="823"/>
      <c r="F8801" s="823"/>
      <c r="G8801" s="823"/>
      <c r="H8801" s="823"/>
      <c r="I8801" s="823"/>
      <c r="J8801" s="823"/>
      <c r="K8801" s="823"/>
      <c r="L8801" s="823"/>
    </row>
    <row r="8802" spans="2:12" s="801" customFormat="1">
      <c r="B8802" s="823"/>
      <c r="C8802" s="823"/>
      <c r="D8802" s="823"/>
      <c r="E8802" s="823"/>
      <c r="F8802" s="823"/>
      <c r="G8802" s="823"/>
      <c r="H8802" s="823"/>
      <c r="I8802" s="823"/>
      <c r="J8802" s="823"/>
      <c r="K8802" s="823"/>
      <c r="L8802" s="823"/>
    </row>
    <row r="8803" spans="2:12" s="801" customFormat="1">
      <c r="B8803" s="823"/>
      <c r="C8803" s="823"/>
      <c r="D8803" s="823"/>
      <c r="E8803" s="823"/>
      <c r="F8803" s="823"/>
      <c r="G8803" s="823"/>
      <c r="H8803" s="823"/>
      <c r="I8803" s="823"/>
      <c r="J8803" s="823"/>
      <c r="K8803" s="823"/>
      <c r="L8803" s="823"/>
    </row>
    <row r="8804" spans="2:12" s="801" customFormat="1">
      <c r="B8804" s="823"/>
      <c r="C8804" s="823"/>
      <c r="D8804" s="823"/>
      <c r="E8804" s="823"/>
      <c r="F8804" s="823"/>
      <c r="G8804" s="823"/>
      <c r="H8804" s="823"/>
      <c r="I8804" s="823"/>
      <c r="J8804" s="823"/>
      <c r="K8804" s="823"/>
      <c r="L8804" s="823"/>
    </row>
    <row r="8805" spans="2:12" s="801" customFormat="1">
      <c r="B8805" s="823"/>
      <c r="C8805" s="823"/>
      <c r="D8805" s="823"/>
      <c r="E8805" s="823"/>
      <c r="F8805" s="823"/>
      <c r="G8805" s="823"/>
      <c r="H8805" s="823"/>
      <c r="I8805" s="823"/>
      <c r="J8805" s="823"/>
      <c r="K8805" s="823"/>
      <c r="L8805" s="823"/>
    </row>
    <row r="8806" spans="2:12" s="801" customFormat="1">
      <c r="B8806" s="823"/>
      <c r="C8806" s="823"/>
      <c r="D8806" s="823"/>
      <c r="E8806" s="823"/>
      <c r="F8806" s="823"/>
      <c r="G8806" s="823"/>
      <c r="H8806" s="823"/>
      <c r="I8806" s="823"/>
      <c r="J8806" s="823"/>
      <c r="K8806" s="823"/>
      <c r="L8806" s="823"/>
    </row>
    <row r="8807" spans="2:12" s="801" customFormat="1">
      <c r="B8807" s="823"/>
      <c r="C8807" s="823"/>
      <c r="D8807" s="823"/>
      <c r="E8807" s="823"/>
      <c r="F8807" s="823"/>
      <c r="G8807" s="823"/>
      <c r="H8807" s="823"/>
      <c r="I8807" s="823"/>
      <c r="J8807" s="823"/>
      <c r="K8807" s="823"/>
      <c r="L8807" s="823"/>
    </row>
    <row r="8808" spans="2:12" s="801" customFormat="1">
      <c r="B8808" s="823"/>
      <c r="C8808" s="823"/>
      <c r="D8808" s="823"/>
      <c r="E8808" s="823"/>
      <c r="F8808" s="823"/>
      <c r="G8808" s="823"/>
      <c r="H8808" s="823"/>
      <c r="I8808" s="823"/>
      <c r="J8808" s="823"/>
      <c r="K8808" s="823"/>
      <c r="L8808" s="823"/>
    </row>
    <row r="8809" spans="2:12" s="801" customFormat="1">
      <c r="B8809" s="823"/>
      <c r="C8809" s="823"/>
      <c r="D8809" s="823"/>
      <c r="E8809" s="823"/>
      <c r="F8809" s="823"/>
      <c r="G8809" s="823"/>
      <c r="H8809" s="823"/>
      <c r="I8809" s="823"/>
      <c r="J8809" s="823"/>
      <c r="K8809" s="823"/>
      <c r="L8809" s="823"/>
    </row>
    <row r="8810" spans="2:12" s="801" customFormat="1">
      <c r="B8810" s="823"/>
      <c r="C8810" s="823"/>
      <c r="D8810" s="823"/>
      <c r="E8810" s="823"/>
      <c r="F8810" s="823"/>
      <c r="G8810" s="823"/>
      <c r="H8810" s="823"/>
      <c r="I8810" s="823"/>
      <c r="J8810" s="823"/>
      <c r="K8810" s="823"/>
      <c r="L8810" s="823"/>
    </row>
    <row r="8811" spans="2:12" s="801" customFormat="1">
      <c r="B8811" s="823"/>
      <c r="C8811" s="823"/>
      <c r="D8811" s="823"/>
      <c r="E8811" s="823"/>
      <c r="F8811" s="823"/>
      <c r="G8811" s="823"/>
      <c r="H8811" s="823"/>
      <c r="I8811" s="823"/>
      <c r="J8811" s="823"/>
      <c r="K8811" s="823"/>
      <c r="L8811" s="823"/>
    </row>
    <row r="8812" spans="2:12" s="801" customFormat="1">
      <c r="B8812" s="823"/>
      <c r="C8812" s="823"/>
      <c r="D8812" s="823"/>
      <c r="E8812" s="823"/>
      <c r="F8812" s="823"/>
      <c r="G8812" s="823"/>
      <c r="H8812" s="823"/>
      <c r="I8812" s="823"/>
      <c r="J8812" s="823"/>
      <c r="K8812" s="823"/>
      <c r="L8812" s="823"/>
    </row>
    <row r="8813" spans="2:12" s="801" customFormat="1">
      <c r="B8813" s="823"/>
      <c r="C8813" s="823"/>
      <c r="D8813" s="823"/>
      <c r="E8813" s="823"/>
      <c r="F8813" s="823"/>
      <c r="G8813" s="823"/>
      <c r="H8813" s="823"/>
      <c r="I8813" s="823"/>
      <c r="J8813" s="823"/>
      <c r="K8813" s="823"/>
      <c r="L8813" s="823"/>
    </row>
    <row r="8814" spans="2:12" s="801" customFormat="1">
      <c r="B8814" s="823"/>
      <c r="C8814" s="823"/>
      <c r="D8814" s="823"/>
      <c r="E8814" s="823"/>
      <c r="F8814" s="823"/>
      <c r="G8814" s="823"/>
      <c r="H8814" s="823"/>
      <c r="I8814" s="823"/>
      <c r="J8814" s="823"/>
      <c r="K8814" s="823"/>
      <c r="L8814" s="823"/>
    </row>
    <row r="8815" spans="2:12" s="801" customFormat="1">
      <c r="B8815" s="823"/>
      <c r="C8815" s="823"/>
      <c r="D8815" s="823"/>
      <c r="E8815" s="823"/>
      <c r="F8815" s="823"/>
      <c r="G8815" s="823"/>
      <c r="H8815" s="823"/>
      <c r="I8815" s="823"/>
      <c r="J8815" s="823"/>
      <c r="K8815" s="823"/>
      <c r="L8815" s="823"/>
    </row>
    <row r="8816" spans="2:12" s="801" customFormat="1">
      <c r="B8816" s="823"/>
      <c r="C8816" s="823"/>
      <c r="D8816" s="823"/>
      <c r="E8816" s="823"/>
      <c r="F8816" s="823"/>
      <c r="G8816" s="823"/>
      <c r="H8816" s="823"/>
      <c r="I8816" s="823"/>
      <c r="J8816" s="823"/>
      <c r="K8816" s="823"/>
      <c r="L8816" s="823"/>
    </row>
    <row r="8817" spans="2:12" s="801" customFormat="1">
      <c r="B8817" s="823"/>
      <c r="C8817" s="823"/>
      <c r="D8817" s="823"/>
      <c r="E8817" s="823"/>
      <c r="F8817" s="823"/>
      <c r="G8817" s="823"/>
      <c r="H8817" s="823"/>
      <c r="I8817" s="823"/>
      <c r="J8817" s="823"/>
      <c r="K8817" s="823"/>
      <c r="L8817" s="823"/>
    </row>
    <row r="8818" spans="2:12" s="801" customFormat="1">
      <c r="B8818" s="823"/>
      <c r="C8818" s="823"/>
      <c r="D8818" s="823"/>
      <c r="E8818" s="823"/>
      <c r="F8818" s="823"/>
      <c r="G8818" s="823"/>
      <c r="H8818" s="823"/>
      <c r="I8818" s="823"/>
      <c r="J8818" s="823"/>
      <c r="K8818" s="823"/>
      <c r="L8818" s="823"/>
    </row>
    <row r="8819" spans="2:12" s="801" customFormat="1">
      <c r="B8819" s="823"/>
      <c r="C8819" s="823"/>
      <c r="D8819" s="823"/>
      <c r="E8819" s="823"/>
      <c r="F8819" s="823"/>
      <c r="G8819" s="823"/>
      <c r="H8819" s="823"/>
      <c r="I8819" s="823"/>
      <c r="J8819" s="823"/>
      <c r="K8819" s="823"/>
      <c r="L8819" s="823"/>
    </row>
    <row r="8820" spans="2:12" s="801" customFormat="1">
      <c r="B8820" s="823"/>
      <c r="C8820" s="823"/>
      <c r="D8820" s="823"/>
      <c r="E8820" s="823"/>
      <c r="F8820" s="823"/>
      <c r="G8820" s="823"/>
      <c r="H8820" s="823"/>
      <c r="I8820" s="823"/>
      <c r="J8820" s="823"/>
      <c r="K8820" s="823"/>
      <c r="L8820" s="823"/>
    </row>
    <row r="8821" spans="2:12" s="801" customFormat="1">
      <c r="B8821" s="823"/>
      <c r="C8821" s="823"/>
      <c r="D8821" s="823"/>
      <c r="E8821" s="823"/>
      <c r="F8821" s="823"/>
      <c r="G8821" s="823"/>
      <c r="H8821" s="823"/>
      <c r="I8821" s="823"/>
      <c r="J8821" s="823"/>
      <c r="K8821" s="823"/>
      <c r="L8821" s="823"/>
    </row>
    <row r="8822" spans="2:12" s="801" customFormat="1">
      <c r="B8822" s="823"/>
      <c r="C8822" s="823"/>
      <c r="D8822" s="823"/>
      <c r="E8822" s="823"/>
      <c r="F8822" s="823"/>
      <c r="G8822" s="823"/>
      <c r="H8822" s="823"/>
      <c r="I8822" s="823"/>
      <c r="J8822" s="823"/>
      <c r="K8822" s="823"/>
      <c r="L8822" s="823"/>
    </row>
    <row r="8823" spans="2:12" s="801" customFormat="1">
      <c r="B8823" s="823"/>
      <c r="C8823" s="823"/>
      <c r="D8823" s="823"/>
      <c r="E8823" s="823"/>
      <c r="F8823" s="823"/>
      <c r="G8823" s="823"/>
      <c r="H8823" s="823"/>
      <c r="I8823" s="823"/>
      <c r="J8823" s="823"/>
      <c r="K8823" s="823"/>
      <c r="L8823" s="823"/>
    </row>
    <row r="8824" spans="2:12" s="801" customFormat="1">
      <c r="B8824" s="823"/>
      <c r="C8824" s="823"/>
      <c r="D8824" s="823"/>
      <c r="E8824" s="823"/>
      <c r="F8824" s="823"/>
      <c r="G8824" s="823"/>
      <c r="H8824" s="823"/>
      <c r="I8824" s="823"/>
      <c r="J8824" s="823"/>
      <c r="K8824" s="823"/>
      <c r="L8824" s="823"/>
    </row>
    <row r="8825" spans="2:12" s="801" customFormat="1">
      <c r="B8825" s="823"/>
      <c r="C8825" s="823"/>
      <c r="D8825" s="823"/>
      <c r="E8825" s="823"/>
      <c r="F8825" s="823"/>
      <c r="G8825" s="823"/>
      <c r="H8825" s="823"/>
      <c r="I8825" s="823"/>
      <c r="J8825" s="823"/>
      <c r="K8825" s="823"/>
      <c r="L8825" s="823"/>
    </row>
    <row r="8826" spans="2:12" s="801" customFormat="1">
      <c r="B8826" s="823"/>
      <c r="C8826" s="823"/>
      <c r="D8826" s="823"/>
      <c r="E8826" s="823"/>
      <c r="F8826" s="823"/>
      <c r="G8826" s="823"/>
      <c r="H8826" s="823"/>
      <c r="I8826" s="823"/>
      <c r="J8826" s="823"/>
      <c r="K8826" s="823"/>
      <c r="L8826" s="823"/>
    </row>
    <row r="8827" spans="2:12" s="801" customFormat="1">
      <c r="B8827" s="823"/>
      <c r="C8827" s="823"/>
      <c r="D8827" s="823"/>
      <c r="E8827" s="823"/>
      <c r="F8827" s="823"/>
      <c r="G8827" s="823"/>
      <c r="H8827" s="823"/>
      <c r="I8827" s="823"/>
      <c r="J8827" s="823"/>
      <c r="K8827" s="823"/>
      <c r="L8827" s="823"/>
    </row>
    <row r="8828" spans="2:12" s="801" customFormat="1">
      <c r="B8828" s="823"/>
      <c r="C8828" s="823"/>
      <c r="D8828" s="823"/>
      <c r="E8828" s="823"/>
      <c r="F8828" s="823"/>
      <c r="G8828" s="823"/>
      <c r="H8828" s="823"/>
      <c r="I8828" s="823"/>
      <c r="J8828" s="823"/>
      <c r="K8828" s="823"/>
      <c r="L8828" s="823"/>
    </row>
    <row r="8829" spans="2:12" s="801" customFormat="1">
      <c r="B8829" s="823"/>
      <c r="C8829" s="823"/>
      <c r="D8829" s="823"/>
      <c r="E8829" s="823"/>
      <c r="F8829" s="823"/>
      <c r="G8829" s="823"/>
      <c r="H8829" s="823"/>
      <c r="I8829" s="823"/>
      <c r="J8829" s="823"/>
      <c r="K8829" s="823"/>
      <c r="L8829" s="823"/>
    </row>
    <row r="8830" spans="2:12" s="801" customFormat="1">
      <c r="B8830" s="823"/>
      <c r="C8830" s="823"/>
      <c r="D8830" s="823"/>
      <c r="E8830" s="823"/>
      <c r="F8830" s="823"/>
      <c r="G8830" s="823"/>
      <c r="H8830" s="823"/>
      <c r="I8830" s="823"/>
      <c r="J8830" s="823"/>
      <c r="K8830" s="823"/>
      <c r="L8830" s="823"/>
    </row>
    <row r="8831" spans="2:12" s="801" customFormat="1">
      <c r="B8831" s="823"/>
      <c r="C8831" s="823"/>
      <c r="D8831" s="823"/>
      <c r="E8831" s="823"/>
      <c r="F8831" s="823"/>
      <c r="G8831" s="823"/>
      <c r="H8831" s="823"/>
      <c r="I8831" s="823"/>
      <c r="J8831" s="823"/>
      <c r="K8831" s="823"/>
      <c r="L8831" s="823"/>
    </row>
    <row r="8832" spans="2:12" s="801" customFormat="1">
      <c r="B8832" s="823"/>
      <c r="C8832" s="823"/>
      <c r="D8832" s="823"/>
      <c r="E8832" s="823"/>
      <c r="F8832" s="823"/>
      <c r="G8832" s="823"/>
      <c r="H8832" s="823"/>
      <c r="I8832" s="823"/>
      <c r="J8832" s="823"/>
      <c r="K8832" s="823"/>
      <c r="L8832" s="823"/>
    </row>
    <row r="8833" spans="2:12" s="801" customFormat="1">
      <c r="B8833" s="823"/>
      <c r="C8833" s="823"/>
      <c r="D8833" s="823"/>
      <c r="E8833" s="823"/>
      <c r="F8833" s="823"/>
      <c r="G8833" s="823"/>
      <c r="H8833" s="823"/>
      <c r="I8833" s="823"/>
      <c r="J8833" s="823"/>
      <c r="K8833" s="823"/>
      <c r="L8833" s="823"/>
    </row>
    <row r="8834" spans="2:12" s="801" customFormat="1">
      <c r="B8834" s="823"/>
      <c r="C8834" s="823"/>
      <c r="D8834" s="823"/>
      <c r="E8834" s="823"/>
      <c r="F8834" s="823"/>
      <c r="G8834" s="823"/>
      <c r="H8834" s="823"/>
      <c r="I8834" s="823"/>
      <c r="J8834" s="823"/>
      <c r="K8834" s="823"/>
      <c r="L8834" s="823"/>
    </row>
    <row r="8835" spans="2:12" s="801" customFormat="1">
      <c r="B8835" s="823"/>
      <c r="C8835" s="823"/>
      <c r="D8835" s="823"/>
      <c r="E8835" s="823"/>
      <c r="F8835" s="823"/>
      <c r="G8835" s="823"/>
      <c r="H8835" s="823"/>
      <c r="I8835" s="823"/>
      <c r="J8835" s="823"/>
      <c r="K8835" s="823"/>
      <c r="L8835" s="823"/>
    </row>
    <row r="8836" spans="2:12" s="801" customFormat="1">
      <c r="B8836" s="823"/>
      <c r="C8836" s="823"/>
      <c r="D8836" s="823"/>
      <c r="E8836" s="823"/>
      <c r="F8836" s="823"/>
      <c r="G8836" s="823"/>
      <c r="H8836" s="823"/>
      <c r="I8836" s="823"/>
      <c r="J8836" s="823"/>
      <c r="K8836" s="823"/>
      <c r="L8836" s="823"/>
    </row>
    <row r="8837" spans="2:12" s="801" customFormat="1">
      <c r="B8837" s="823"/>
      <c r="C8837" s="823"/>
      <c r="D8837" s="823"/>
      <c r="E8837" s="823"/>
      <c r="F8837" s="823"/>
      <c r="G8837" s="823"/>
      <c r="H8837" s="823"/>
      <c r="I8837" s="823"/>
      <c r="J8837" s="823"/>
      <c r="K8837" s="823"/>
      <c r="L8837" s="823"/>
    </row>
    <row r="8838" spans="2:12" s="801" customFormat="1">
      <c r="B8838" s="823"/>
      <c r="C8838" s="823"/>
      <c r="D8838" s="823"/>
      <c r="E8838" s="823"/>
      <c r="F8838" s="823"/>
      <c r="G8838" s="823"/>
      <c r="H8838" s="823"/>
      <c r="I8838" s="823"/>
      <c r="J8838" s="823"/>
      <c r="K8838" s="823"/>
      <c r="L8838" s="823"/>
    </row>
    <row r="8839" spans="2:12" s="801" customFormat="1">
      <c r="B8839" s="823"/>
      <c r="C8839" s="823"/>
      <c r="D8839" s="823"/>
      <c r="E8839" s="823"/>
      <c r="F8839" s="823"/>
      <c r="G8839" s="823"/>
      <c r="H8839" s="823"/>
      <c r="I8839" s="823"/>
      <c r="J8839" s="823"/>
      <c r="K8839" s="823"/>
      <c r="L8839" s="823"/>
    </row>
    <row r="8840" spans="2:12" s="801" customFormat="1">
      <c r="B8840" s="823"/>
      <c r="C8840" s="823"/>
      <c r="D8840" s="823"/>
      <c r="E8840" s="823"/>
      <c r="F8840" s="823"/>
      <c r="G8840" s="823"/>
      <c r="H8840" s="823"/>
      <c r="I8840" s="823"/>
      <c r="J8840" s="823"/>
      <c r="K8840" s="823"/>
      <c r="L8840" s="823"/>
    </row>
    <row r="8841" spans="2:12" s="801" customFormat="1">
      <c r="B8841" s="823"/>
      <c r="C8841" s="823"/>
      <c r="D8841" s="823"/>
      <c r="E8841" s="823"/>
      <c r="F8841" s="823"/>
      <c r="G8841" s="823"/>
      <c r="H8841" s="823"/>
      <c r="I8841" s="823"/>
      <c r="J8841" s="823"/>
      <c r="K8841" s="823"/>
      <c r="L8841" s="823"/>
    </row>
    <row r="8842" spans="2:12" s="801" customFormat="1">
      <c r="B8842" s="823"/>
      <c r="C8842" s="823"/>
      <c r="D8842" s="823"/>
      <c r="E8842" s="823"/>
      <c r="F8842" s="823"/>
      <c r="G8842" s="823"/>
      <c r="H8842" s="823"/>
      <c r="I8842" s="823"/>
      <c r="J8842" s="823"/>
      <c r="K8842" s="823"/>
      <c r="L8842" s="823"/>
    </row>
    <row r="8843" spans="2:12" s="801" customFormat="1">
      <c r="B8843" s="823"/>
      <c r="C8843" s="823"/>
      <c r="D8843" s="823"/>
      <c r="E8843" s="823"/>
      <c r="F8843" s="823"/>
      <c r="G8843" s="823"/>
      <c r="H8843" s="823"/>
      <c r="I8843" s="823"/>
      <c r="J8843" s="823"/>
      <c r="K8843" s="823"/>
      <c r="L8843" s="823"/>
    </row>
    <row r="8844" spans="2:12" s="801" customFormat="1">
      <c r="B8844" s="823"/>
      <c r="C8844" s="823"/>
      <c r="D8844" s="823"/>
      <c r="E8844" s="823"/>
      <c r="F8844" s="823"/>
      <c r="G8844" s="823"/>
      <c r="H8844" s="823"/>
      <c r="I8844" s="823"/>
      <c r="J8844" s="823"/>
      <c r="K8844" s="823"/>
      <c r="L8844" s="823"/>
    </row>
    <row r="8845" spans="2:12" s="801" customFormat="1">
      <c r="B8845" s="823"/>
      <c r="C8845" s="823"/>
      <c r="D8845" s="823"/>
      <c r="E8845" s="823"/>
      <c r="F8845" s="823"/>
      <c r="G8845" s="823"/>
      <c r="H8845" s="823"/>
      <c r="I8845" s="823"/>
      <c r="J8845" s="823"/>
      <c r="K8845" s="823"/>
      <c r="L8845" s="823"/>
    </row>
    <row r="8846" spans="2:12" s="801" customFormat="1">
      <c r="B8846" s="823"/>
      <c r="C8846" s="823"/>
      <c r="D8846" s="823"/>
      <c r="E8846" s="823"/>
      <c r="F8846" s="823"/>
      <c r="G8846" s="823"/>
      <c r="H8846" s="823"/>
      <c r="I8846" s="823"/>
      <c r="J8846" s="823"/>
      <c r="K8846" s="823"/>
      <c r="L8846" s="823"/>
    </row>
    <row r="8847" spans="2:12" s="801" customFormat="1">
      <c r="B8847" s="823"/>
      <c r="C8847" s="823"/>
      <c r="D8847" s="823"/>
      <c r="E8847" s="823"/>
      <c r="F8847" s="823"/>
      <c r="G8847" s="823"/>
      <c r="H8847" s="823"/>
      <c r="I8847" s="823"/>
      <c r="J8847" s="823"/>
      <c r="K8847" s="823"/>
      <c r="L8847" s="823"/>
    </row>
    <row r="8848" spans="2:12" s="801" customFormat="1">
      <c r="B8848" s="823"/>
      <c r="C8848" s="823"/>
      <c r="D8848" s="823"/>
      <c r="E8848" s="823"/>
      <c r="F8848" s="823"/>
      <c r="G8848" s="823"/>
      <c r="H8848" s="823"/>
      <c r="I8848" s="823"/>
      <c r="J8848" s="823"/>
      <c r="K8848" s="823"/>
      <c r="L8848" s="823"/>
    </row>
    <row r="8849" spans="2:12" s="801" customFormat="1">
      <c r="B8849" s="823"/>
      <c r="C8849" s="823"/>
      <c r="D8849" s="823"/>
      <c r="E8849" s="823"/>
      <c r="F8849" s="823"/>
      <c r="G8849" s="823"/>
      <c r="H8849" s="823"/>
      <c r="I8849" s="823"/>
      <c r="J8849" s="823"/>
      <c r="K8849" s="823"/>
      <c r="L8849" s="823"/>
    </row>
    <row r="8850" spans="2:12" s="801" customFormat="1">
      <c r="B8850" s="823"/>
      <c r="C8850" s="823"/>
      <c r="D8850" s="823"/>
      <c r="E8850" s="823"/>
      <c r="F8850" s="823"/>
      <c r="G8850" s="823"/>
      <c r="H8850" s="823"/>
      <c r="I8850" s="823"/>
      <c r="J8850" s="823"/>
      <c r="K8850" s="823"/>
      <c r="L8850" s="823"/>
    </row>
    <row r="8851" spans="2:12" s="801" customFormat="1">
      <c r="B8851" s="823"/>
      <c r="C8851" s="823"/>
      <c r="D8851" s="823"/>
      <c r="E8851" s="823"/>
      <c r="F8851" s="823"/>
      <c r="G8851" s="823"/>
      <c r="H8851" s="823"/>
      <c r="I8851" s="823"/>
      <c r="J8851" s="823"/>
      <c r="K8851" s="823"/>
      <c r="L8851" s="823"/>
    </row>
    <row r="8852" spans="2:12" s="801" customFormat="1">
      <c r="B8852" s="823"/>
      <c r="C8852" s="823"/>
      <c r="D8852" s="823"/>
      <c r="E8852" s="823"/>
      <c r="F8852" s="823"/>
      <c r="G8852" s="823"/>
      <c r="H8852" s="823"/>
      <c r="I8852" s="823"/>
      <c r="J8852" s="823"/>
      <c r="K8852" s="823"/>
      <c r="L8852" s="823"/>
    </row>
    <row r="8853" spans="2:12" s="801" customFormat="1">
      <c r="B8853" s="823"/>
      <c r="C8853" s="823"/>
      <c r="D8853" s="823"/>
      <c r="E8853" s="823"/>
      <c r="F8853" s="823"/>
      <c r="G8853" s="823"/>
      <c r="H8853" s="823"/>
      <c r="I8853" s="823"/>
      <c r="J8853" s="823"/>
      <c r="K8853" s="823"/>
      <c r="L8853" s="823"/>
    </row>
    <row r="8854" spans="2:12" s="801" customFormat="1">
      <c r="B8854" s="823"/>
      <c r="C8854" s="823"/>
      <c r="D8854" s="823"/>
      <c r="E8854" s="823"/>
      <c r="F8854" s="823"/>
      <c r="G8854" s="823"/>
      <c r="H8854" s="823"/>
      <c r="I8854" s="823"/>
      <c r="J8854" s="823"/>
      <c r="K8854" s="823"/>
      <c r="L8854" s="823"/>
    </row>
    <row r="8855" spans="2:12" s="801" customFormat="1">
      <c r="B8855" s="823"/>
      <c r="C8855" s="823"/>
      <c r="D8855" s="823"/>
      <c r="E8855" s="823"/>
      <c r="F8855" s="823"/>
      <c r="G8855" s="823"/>
      <c r="H8855" s="823"/>
      <c r="I8855" s="823"/>
      <c r="J8855" s="823"/>
      <c r="K8855" s="823"/>
      <c r="L8855" s="823"/>
    </row>
    <row r="8856" spans="2:12" s="801" customFormat="1">
      <c r="B8856" s="823"/>
      <c r="C8856" s="823"/>
      <c r="D8856" s="823"/>
      <c r="E8856" s="823"/>
      <c r="F8856" s="823"/>
      <c r="G8856" s="823"/>
      <c r="H8856" s="823"/>
      <c r="I8856" s="823"/>
      <c r="J8856" s="823"/>
      <c r="K8856" s="823"/>
      <c r="L8856" s="823"/>
    </row>
    <row r="8857" spans="2:12" s="801" customFormat="1">
      <c r="B8857" s="823"/>
      <c r="C8857" s="823"/>
      <c r="D8857" s="823"/>
      <c r="E8857" s="823"/>
      <c r="F8857" s="823"/>
      <c r="G8857" s="823"/>
      <c r="H8857" s="823"/>
      <c r="I8857" s="823"/>
      <c r="J8857" s="823"/>
      <c r="K8857" s="823"/>
      <c r="L8857" s="823"/>
    </row>
    <row r="8858" spans="2:12" s="801" customFormat="1">
      <c r="B8858" s="823"/>
      <c r="C8858" s="823"/>
      <c r="D8858" s="823"/>
      <c r="E8858" s="823"/>
      <c r="F8858" s="823"/>
      <c r="G8858" s="823"/>
      <c r="H8858" s="823"/>
      <c r="I8858" s="823"/>
      <c r="J8858" s="823"/>
      <c r="K8858" s="823"/>
      <c r="L8858" s="823"/>
    </row>
    <row r="8859" spans="2:12" s="801" customFormat="1">
      <c r="B8859" s="823"/>
      <c r="C8859" s="823"/>
      <c r="D8859" s="823"/>
      <c r="E8859" s="823"/>
      <c r="F8859" s="823"/>
      <c r="G8859" s="823"/>
      <c r="H8859" s="823"/>
      <c r="I8859" s="823"/>
      <c r="J8859" s="823"/>
      <c r="K8859" s="823"/>
      <c r="L8859" s="823"/>
    </row>
    <row r="8860" spans="2:12" s="801" customFormat="1">
      <c r="B8860" s="823"/>
      <c r="C8860" s="823"/>
      <c r="D8860" s="823"/>
      <c r="E8860" s="823"/>
      <c r="F8860" s="823"/>
      <c r="G8860" s="823"/>
      <c r="H8860" s="823"/>
      <c r="I8860" s="823"/>
      <c r="J8860" s="823"/>
      <c r="K8860" s="823"/>
      <c r="L8860" s="823"/>
    </row>
    <row r="8861" spans="2:12" s="801" customFormat="1">
      <c r="B8861" s="823"/>
      <c r="C8861" s="823"/>
      <c r="D8861" s="823"/>
      <c r="E8861" s="823"/>
      <c r="F8861" s="823"/>
      <c r="G8861" s="823"/>
      <c r="H8861" s="823"/>
      <c r="I8861" s="823"/>
      <c r="J8861" s="823"/>
      <c r="K8861" s="823"/>
      <c r="L8861" s="823"/>
    </row>
    <row r="8862" spans="2:12" s="801" customFormat="1">
      <c r="B8862" s="823"/>
      <c r="C8862" s="823"/>
      <c r="D8862" s="823"/>
      <c r="E8862" s="823"/>
      <c r="F8862" s="823"/>
      <c r="G8862" s="823"/>
      <c r="H8862" s="823"/>
      <c r="I8862" s="823"/>
      <c r="J8862" s="823"/>
      <c r="K8862" s="823"/>
      <c r="L8862" s="823"/>
    </row>
    <row r="8863" spans="2:12" s="801" customFormat="1">
      <c r="B8863" s="823"/>
      <c r="C8863" s="823"/>
      <c r="D8863" s="823"/>
      <c r="E8863" s="823"/>
      <c r="F8863" s="823"/>
      <c r="G8863" s="823"/>
      <c r="H8863" s="823"/>
      <c r="I8863" s="823"/>
      <c r="J8863" s="823"/>
      <c r="K8863" s="823"/>
      <c r="L8863" s="823"/>
    </row>
    <row r="8864" spans="2:12" s="801" customFormat="1">
      <c r="B8864" s="823"/>
      <c r="C8864" s="823"/>
      <c r="D8864" s="823"/>
      <c r="E8864" s="823"/>
      <c r="F8864" s="823"/>
      <c r="G8864" s="823"/>
      <c r="H8864" s="823"/>
      <c r="I8864" s="823"/>
      <c r="J8864" s="823"/>
      <c r="K8864" s="823"/>
      <c r="L8864" s="823"/>
    </row>
    <row r="8865" spans="2:12" s="801" customFormat="1">
      <c r="B8865" s="823"/>
      <c r="C8865" s="823"/>
      <c r="D8865" s="823"/>
      <c r="E8865" s="823"/>
      <c r="F8865" s="823"/>
      <c r="G8865" s="823"/>
      <c r="H8865" s="823"/>
      <c r="I8865" s="823"/>
      <c r="J8865" s="823"/>
      <c r="K8865" s="823"/>
      <c r="L8865" s="823"/>
    </row>
    <row r="8866" spans="2:12" s="801" customFormat="1">
      <c r="B8866" s="823"/>
      <c r="C8866" s="823"/>
      <c r="D8866" s="823"/>
      <c r="E8866" s="823"/>
      <c r="F8866" s="823"/>
      <c r="G8866" s="823"/>
      <c r="H8866" s="823"/>
      <c r="I8866" s="823"/>
      <c r="J8866" s="823"/>
      <c r="K8866" s="823"/>
      <c r="L8866" s="823"/>
    </row>
    <row r="8867" spans="2:12" s="801" customFormat="1">
      <c r="B8867" s="823"/>
      <c r="C8867" s="823"/>
      <c r="D8867" s="823"/>
      <c r="E8867" s="823"/>
      <c r="F8867" s="823"/>
      <c r="G8867" s="823"/>
      <c r="H8867" s="823"/>
      <c r="I8867" s="823"/>
      <c r="J8867" s="823"/>
      <c r="K8867" s="823"/>
      <c r="L8867" s="823"/>
    </row>
    <row r="8868" spans="2:12" s="801" customFormat="1">
      <c r="B8868" s="823"/>
      <c r="C8868" s="823"/>
      <c r="D8868" s="823"/>
      <c r="E8868" s="823"/>
      <c r="F8868" s="823"/>
      <c r="G8868" s="823"/>
      <c r="H8868" s="823"/>
      <c r="I8868" s="823"/>
      <c r="J8868" s="823"/>
      <c r="K8868" s="823"/>
      <c r="L8868" s="823"/>
    </row>
    <row r="8869" spans="2:12" s="801" customFormat="1">
      <c r="B8869" s="823"/>
      <c r="C8869" s="823"/>
      <c r="D8869" s="823"/>
      <c r="E8869" s="823"/>
      <c r="F8869" s="823"/>
      <c r="G8869" s="823"/>
      <c r="H8869" s="823"/>
      <c r="I8869" s="823"/>
      <c r="J8869" s="823"/>
      <c r="K8869" s="823"/>
      <c r="L8869" s="823"/>
    </row>
    <row r="8870" spans="2:12" s="801" customFormat="1">
      <c r="B8870" s="823"/>
      <c r="C8870" s="823"/>
      <c r="D8870" s="823"/>
      <c r="E8870" s="823"/>
      <c r="F8870" s="823"/>
      <c r="G8870" s="823"/>
      <c r="H8870" s="823"/>
      <c r="I8870" s="823"/>
      <c r="J8870" s="823"/>
      <c r="K8870" s="823"/>
      <c r="L8870" s="823"/>
    </row>
    <row r="8871" spans="2:12" s="801" customFormat="1">
      <c r="B8871" s="823"/>
      <c r="C8871" s="823"/>
      <c r="D8871" s="823"/>
      <c r="E8871" s="823"/>
      <c r="F8871" s="823"/>
      <c r="G8871" s="823"/>
      <c r="H8871" s="823"/>
      <c r="I8871" s="823"/>
      <c r="J8871" s="823"/>
      <c r="K8871" s="823"/>
      <c r="L8871" s="823"/>
    </row>
    <row r="8872" spans="2:12" s="801" customFormat="1">
      <c r="B8872" s="823"/>
      <c r="C8872" s="823"/>
      <c r="D8872" s="823"/>
      <c r="E8872" s="823"/>
      <c r="F8872" s="823"/>
      <c r="G8872" s="823"/>
      <c r="H8872" s="823"/>
      <c r="I8872" s="823"/>
      <c r="J8872" s="823"/>
      <c r="K8872" s="823"/>
      <c r="L8872" s="823"/>
    </row>
    <row r="8873" spans="2:12" s="801" customFormat="1">
      <c r="B8873" s="823"/>
      <c r="C8873" s="823"/>
      <c r="D8873" s="823"/>
      <c r="E8873" s="823"/>
      <c r="F8873" s="823"/>
      <c r="G8873" s="823"/>
      <c r="H8873" s="823"/>
      <c r="I8873" s="823"/>
      <c r="J8873" s="823"/>
      <c r="K8873" s="823"/>
      <c r="L8873" s="823"/>
    </row>
    <row r="8874" spans="2:12" s="801" customFormat="1">
      <c r="B8874" s="823"/>
      <c r="C8874" s="823"/>
      <c r="D8874" s="823"/>
      <c r="E8874" s="823"/>
      <c r="F8874" s="823"/>
      <c r="G8874" s="823"/>
      <c r="H8874" s="823"/>
      <c r="I8874" s="823"/>
      <c r="J8874" s="823"/>
      <c r="K8874" s="823"/>
      <c r="L8874" s="823"/>
    </row>
    <row r="8875" spans="2:12" s="801" customFormat="1">
      <c r="B8875" s="823"/>
      <c r="C8875" s="823"/>
      <c r="D8875" s="823"/>
      <c r="E8875" s="823"/>
      <c r="F8875" s="823"/>
      <c r="G8875" s="823"/>
      <c r="H8875" s="823"/>
      <c r="I8875" s="823"/>
      <c r="J8875" s="823"/>
      <c r="K8875" s="823"/>
      <c r="L8875" s="823"/>
    </row>
    <row r="8876" spans="2:12" s="801" customFormat="1">
      <c r="B8876" s="823"/>
      <c r="C8876" s="823"/>
      <c r="D8876" s="823"/>
      <c r="E8876" s="823"/>
      <c r="F8876" s="823"/>
      <c r="G8876" s="823"/>
      <c r="H8876" s="823"/>
      <c r="I8876" s="823"/>
      <c r="J8876" s="823"/>
      <c r="K8876" s="823"/>
      <c r="L8876" s="823"/>
    </row>
    <row r="8877" spans="2:12" s="801" customFormat="1">
      <c r="B8877" s="823"/>
      <c r="C8877" s="823"/>
      <c r="D8877" s="823"/>
      <c r="E8877" s="823"/>
      <c r="F8877" s="823"/>
      <c r="G8877" s="823"/>
      <c r="H8877" s="823"/>
      <c r="I8877" s="823"/>
      <c r="J8877" s="823"/>
      <c r="K8877" s="823"/>
      <c r="L8877" s="823"/>
    </row>
    <row r="8878" spans="2:12" s="801" customFormat="1">
      <c r="B8878" s="823"/>
      <c r="C8878" s="823"/>
      <c r="D8878" s="823"/>
      <c r="E8878" s="823"/>
      <c r="F8878" s="823"/>
      <c r="G8878" s="823"/>
      <c r="H8878" s="823"/>
      <c r="I8878" s="823"/>
      <c r="J8878" s="823"/>
      <c r="K8878" s="823"/>
      <c r="L8878" s="823"/>
    </row>
    <row r="8879" spans="2:12" s="801" customFormat="1">
      <c r="B8879" s="823"/>
      <c r="C8879" s="823"/>
      <c r="D8879" s="823"/>
      <c r="E8879" s="823"/>
      <c r="F8879" s="823"/>
      <c r="G8879" s="823"/>
      <c r="H8879" s="823"/>
      <c r="I8879" s="823"/>
      <c r="J8879" s="823"/>
      <c r="K8879" s="823"/>
      <c r="L8879" s="823"/>
    </row>
    <row r="8880" spans="2:12" s="801" customFormat="1">
      <c r="B8880" s="823"/>
      <c r="C8880" s="823"/>
      <c r="D8880" s="823"/>
      <c r="E8880" s="823"/>
      <c r="F8880" s="823"/>
      <c r="G8880" s="823"/>
      <c r="H8880" s="823"/>
      <c r="I8880" s="823"/>
      <c r="J8880" s="823"/>
      <c r="K8880" s="823"/>
      <c r="L8880" s="823"/>
    </row>
    <row r="8881" spans="2:12" s="801" customFormat="1">
      <c r="B8881" s="823"/>
      <c r="C8881" s="823"/>
      <c r="D8881" s="823"/>
      <c r="E8881" s="823"/>
      <c r="F8881" s="823"/>
      <c r="G8881" s="823"/>
      <c r="H8881" s="823"/>
      <c r="I8881" s="823"/>
      <c r="J8881" s="823"/>
      <c r="K8881" s="823"/>
      <c r="L8881" s="823"/>
    </row>
    <row r="8882" spans="2:12" s="801" customFormat="1">
      <c r="B8882" s="823"/>
      <c r="C8882" s="823"/>
      <c r="D8882" s="823"/>
      <c r="E8882" s="823"/>
      <c r="F8882" s="823"/>
      <c r="G8882" s="823"/>
      <c r="H8882" s="823"/>
      <c r="I8882" s="823"/>
      <c r="J8882" s="823"/>
      <c r="K8882" s="823"/>
      <c r="L8882" s="823"/>
    </row>
    <row r="8883" spans="2:12" s="801" customFormat="1">
      <c r="B8883" s="823"/>
      <c r="C8883" s="823"/>
      <c r="D8883" s="823"/>
      <c r="E8883" s="823"/>
      <c r="F8883" s="823"/>
      <c r="G8883" s="823"/>
      <c r="H8883" s="823"/>
      <c r="I8883" s="823"/>
      <c r="J8883" s="823"/>
      <c r="K8883" s="823"/>
      <c r="L8883" s="823"/>
    </row>
    <row r="8884" spans="2:12" s="801" customFormat="1">
      <c r="B8884" s="823"/>
      <c r="C8884" s="823"/>
      <c r="D8884" s="823"/>
      <c r="E8884" s="823"/>
      <c r="F8884" s="823"/>
      <c r="G8884" s="823"/>
      <c r="H8884" s="823"/>
      <c r="I8884" s="823"/>
      <c r="J8884" s="823"/>
      <c r="K8884" s="823"/>
      <c r="L8884" s="823"/>
    </row>
    <row r="8885" spans="2:12" s="801" customFormat="1">
      <c r="B8885" s="823"/>
      <c r="C8885" s="823"/>
      <c r="D8885" s="823"/>
      <c r="E8885" s="823"/>
      <c r="F8885" s="823"/>
      <c r="G8885" s="823"/>
      <c r="H8885" s="823"/>
      <c r="I8885" s="823"/>
      <c r="J8885" s="823"/>
      <c r="K8885" s="823"/>
      <c r="L8885" s="823"/>
    </row>
    <row r="8886" spans="2:12" s="801" customFormat="1">
      <c r="B8886" s="823"/>
      <c r="C8886" s="823"/>
      <c r="D8886" s="823"/>
      <c r="E8886" s="823"/>
      <c r="F8886" s="823"/>
      <c r="G8886" s="823"/>
      <c r="H8886" s="823"/>
      <c r="I8886" s="823"/>
      <c r="J8886" s="823"/>
      <c r="K8886" s="823"/>
      <c r="L8886" s="823"/>
    </row>
    <row r="8887" spans="2:12" s="801" customFormat="1">
      <c r="B8887" s="823"/>
      <c r="C8887" s="823"/>
      <c r="D8887" s="823"/>
      <c r="E8887" s="823"/>
      <c r="F8887" s="823"/>
      <c r="G8887" s="823"/>
      <c r="H8887" s="823"/>
      <c r="I8887" s="823"/>
      <c r="J8887" s="823"/>
      <c r="K8887" s="823"/>
      <c r="L8887" s="823"/>
    </row>
    <row r="8888" spans="2:12" s="801" customFormat="1">
      <c r="B8888" s="823"/>
      <c r="C8888" s="823"/>
      <c r="D8888" s="823"/>
      <c r="E8888" s="823"/>
      <c r="F8888" s="823"/>
      <c r="G8888" s="823"/>
      <c r="H8888" s="823"/>
      <c r="I8888" s="823"/>
      <c r="J8888" s="823"/>
      <c r="K8888" s="823"/>
      <c r="L8888" s="823"/>
    </row>
    <row r="8889" spans="2:12" s="801" customFormat="1">
      <c r="B8889" s="823"/>
      <c r="C8889" s="823"/>
      <c r="D8889" s="823"/>
      <c r="E8889" s="823"/>
      <c r="F8889" s="823"/>
      <c r="G8889" s="823"/>
      <c r="H8889" s="823"/>
      <c r="I8889" s="823"/>
      <c r="J8889" s="823"/>
      <c r="K8889" s="823"/>
      <c r="L8889" s="823"/>
    </row>
    <row r="8890" spans="2:12" s="801" customFormat="1">
      <c r="B8890" s="823"/>
      <c r="C8890" s="823"/>
      <c r="D8890" s="823"/>
      <c r="E8890" s="823"/>
      <c r="F8890" s="823"/>
      <c r="G8890" s="823"/>
      <c r="H8890" s="823"/>
      <c r="I8890" s="823"/>
      <c r="J8890" s="823"/>
      <c r="K8890" s="823"/>
      <c r="L8890" s="823"/>
    </row>
    <row r="8891" spans="2:12" s="801" customFormat="1">
      <c r="B8891" s="823"/>
      <c r="C8891" s="823"/>
      <c r="D8891" s="823"/>
      <c r="E8891" s="823"/>
      <c r="F8891" s="823"/>
      <c r="G8891" s="823"/>
      <c r="H8891" s="823"/>
      <c r="I8891" s="823"/>
      <c r="J8891" s="823"/>
      <c r="K8891" s="823"/>
      <c r="L8891" s="823"/>
    </row>
    <row r="8892" spans="2:12" s="801" customFormat="1">
      <c r="B8892" s="823"/>
      <c r="C8892" s="823"/>
      <c r="D8892" s="823"/>
      <c r="E8892" s="823"/>
      <c r="F8892" s="823"/>
      <c r="G8892" s="823"/>
      <c r="H8892" s="823"/>
      <c r="I8892" s="823"/>
      <c r="J8892" s="823"/>
      <c r="K8892" s="823"/>
      <c r="L8892" s="823"/>
    </row>
    <row r="8893" spans="2:12" s="801" customFormat="1">
      <c r="B8893" s="823"/>
      <c r="C8893" s="823"/>
      <c r="D8893" s="823"/>
      <c r="E8893" s="823"/>
      <c r="F8893" s="823"/>
      <c r="G8893" s="823"/>
      <c r="H8893" s="823"/>
      <c r="I8893" s="823"/>
      <c r="J8893" s="823"/>
      <c r="K8893" s="823"/>
      <c r="L8893" s="823"/>
    </row>
    <row r="8894" spans="2:12" s="801" customFormat="1">
      <c r="B8894" s="823"/>
      <c r="C8894" s="823"/>
      <c r="D8894" s="823"/>
      <c r="E8894" s="823"/>
      <c r="F8894" s="823"/>
      <c r="G8894" s="823"/>
      <c r="H8894" s="823"/>
      <c r="I8894" s="823"/>
      <c r="J8894" s="823"/>
      <c r="K8894" s="823"/>
      <c r="L8894" s="823"/>
    </row>
    <row r="8895" spans="2:12" s="801" customFormat="1">
      <c r="B8895" s="823"/>
      <c r="C8895" s="823"/>
      <c r="D8895" s="823"/>
      <c r="E8895" s="823"/>
      <c r="F8895" s="823"/>
      <c r="G8895" s="823"/>
      <c r="H8895" s="823"/>
      <c r="I8895" s="823"/>
      <c r="J8895" s="823"/>
      <c r="K8895" s="823"/>
      <c r="L8895" s="823"/>
    </row>
    <row r="8896" spans="2:12" s="801" customFormat="1">
      <c r="B8896" s="823"/>
      <c r="C8896" s="823"/>
      <c r="D8896" s="823"/>
      <c r="E8896" s="823"/>
      <c r="F8896" s="823"/>
      <c r="G8896" s="823"/>
      <c r="H8896" s="823"/>
      <c r="I8896" s="823"/>
      <c r="J8896" s="823"/>
      <c r="K8896" s="823"/>
      <c r="L8896" s="823"/>
    </row>
    <row r="8897" spans="2:12" s="801" customFormat="1">
      <c r="B8897" s="823"/>
      <c r="C8897" s="823"/>
      <c r="D8897" s="823"/>
      <c r="E8897" s="823"/>
      <c r="F8897" s="823"/>
      <c r="G8897" s="823"/>
      <c r="H8897" s="823"/>
      <c r="I8897" s="823"/>
      <c r="J8897" s="823"/>
      <c r="K8897" s="823"/>
      <c r="L8897" s="823"/>
    </row>
    <row r="8898" spans="2:12" s="801" customFormat="1">
      <c r="B8898" s="823"/>
      <c r="C8898" s="823"/>
      <c r="D8898" s="823"/>
      <c r="E8898" s="823"/>
      <c r="F8898" s="823"/>
      <c r="G8898" s="823"/>
      <c r="H8898" s="823"/>
      <c r="I8898" s="823"/>
      <c r="J8898" s="823"/>
      <c r="K8898" s="823"/>
      <c r="L8898" s="823"/>
    </row>
    <row r="8899" spans="2:12" s="801" customFormat="1">
      <c r="B8899" s="823"/>
      <c r="C8899" s="823"/>
      <c r="D8899" s="823"/>
      <c r="E8899" s="823"/>
      <c r="F8899" s="823"/>
      <c r="G8899" s="823"/>
      <c r="H8899" s="823"/>
      <c r="I8899" s="823"/>
      <c r="J8899" s="823"/>
      <c r="K8899" s="823"/>
      <c r="L8899" s="823"/>
    </row>
    <row r="8900" spans="2:12" s="801" customFormat="1">
      <c r="B8900" s="823"/>
      <c r="C8900" s="823"/>
      <c r="D8900" s="823"/>
      <c r="E8900" s="823"/>
      <c r="F8900" s="823"/>
      <c r="G8900" s="823"/>
      <c r="H8900" s="823"/>
      <c r="I8900" s="823"/>
      <c r="J8900" s="823"/>
      <c r="K8900" s="823"/>
      <c r="L8900" s="823"/>
    </row>
    <row r="8901" spans="2:12" s="801" customFormat="1">
      <c r="B8901" s="823"/>
      <c r="C8901" s="823"/>
      <c r="D8901" s="823"/>
      <c r="E8901" s="823"/>
      <c r="F8901" s="823"/>
      <c r="G8901" s="823"/>
      <c r="H8901" s="823"/>
      <c r="I8901" s="823"/>
      <c r="J8901" s="823"/>
      <c r="K8901" s="823"/>
      <c r="L8901" s="823"/>
    </row>
    <row r="8902" spans="2:12" s="801" customFormat="1">
      <c r="B8902" s="823"/>
      <c r="C8902" s="823"/>
      <c r="D8902" s="823"/>
      <c r="E8902" s="823"/>
      <c r="F8902" s="823"/>
      <c r="G8902" s="823"/>
      <c r="H8902" s="823"/>
      <c r="I8902" s="823"/>
      <c r="J8902" s="823"/>
      <c r="K8902" s="823"/>
      <c r="L8902" s="823"/>
    </row>
    <row r="8903" spans="2:12" s="801" customFormat="1">
      <c r="B8903" s="823"/>
      <c r="C8903" s="823"/>
      <c r="D8903" s="823"/>
      <c r="E8903" s="823"/>
      <c r="F8903" s="823"/>
      <c r="G8903" s="823"/>
      <c r="H8903" s="823"/>
      <c r="I8903" s="823"/>
      <c r="J8903" s="823"/>
      <c r="K8903" s="823"/>
      <c r="L8903" s="823"/>
    </row>
    <row r="8904" spans="2:12" s="801" customFormat="1">
      <c r="B8904" s="823"/>
      <c r="C8904" s="823"/>
      <c r="D8904" s="823"/>
      <c r="E8904" s="823"/>
      <c r="F8904" s="823"/>
      <c r="G8904" s="823"/>
      <c r="H8904" s="823"/>
      <c r="I8904" s="823"/>
      <c r="J8904" s="823"/>
      <c r="K8904" s="823"/>
      <c r="L8904" s="823"/>
    </row>
    <row r="8905" spans="2:12" s="801" customFormat="1">
      <c r="B8905" s="823"/>
      <c r="C8905" s="823"/>
      <c r="D8905" s="823"/>
      <c r="E8905" s="823"/>
      <c r="F8905" s="823"/>
      <c r="G8905" s="823"/>
      <c r="H8905" s="823"/>
      <c r="I8905" s="823"/>
      <c r="J8905" s="823"/>
      <c r="K8905" s="823"/>
      <c r="L8905" s="823"/>
    </row>
    <row r="8906" spans="2:12" s="801" customFormat="1">
      <c r="B8906" s="823"/>
      <c r="C8906" s="823"/>
      <c r="D8906" s="823"/>
      <c r="E8906" s="823"/>
      <c r="F8906" s="823"/>
      <c r="G8906" s="823"/>
      <c r="H8906" s="823"/>
      <c r="I8906" s="823"/>
      <c r="J8906" s="823"/>
      <c r="K8906" s="823"/>
      <c r="L8906" s="823"/>
    </row>
    <row r="8907" spans="2:12" s="801" customFormat="1">
      <c r="B8907" s="823"/>
      <c r="C8907" s="823"/>
      <c r="D8907" s="823"/>
      <c r="E8907" s="823"/>
      <c r="F8907" s="823"/>
      <c r="G8907" s="823"/>
      <c r="H8907" s="823"/>
      <c r="I8907" s="823"/>
      <c r="J8907" s="823"/>
      <c r="K8907" s="823"/>
      <c r="L8907" s="823"/>
    </row>
    <row r="8908" spans="2:12" s="801" customFormat="1">
      <c r="B8908" s="823"/>
      <c r="C8908" s="823"/>
      <c r="D8908" s="823"/>
      <c r="E8908" s="823"/>
      <c r="F8908" s="823"/>
      <c r="G8908" s="823"/>
      <c r="H8908" s="823"/>
      <c r="I8908" s="823"/>
      <c r="J8908" s="823"/>
      <c r="K8908" s="823"/>
      <c r="L8908" s="823"/>
    </row>
    <row r="8909" spans="2:12" s="801" customFormat="1">
      <c r="B8909" s="823"/>
      <c r="C8909" s="823"/>
      <c r="D8909" s="823"/>
      <c r="E8909" s="823"/>
      <c r="F8909" s="823"/>
      <c r="G8909" s="823"/>
      <c r="H8909" s="823"/>
      <c r="I8909" s="823"/>
      <c r="J8909" s="823"/>
      <c r="K8909" s="823"/>
      <c r="L8909" s="823"/>
    </row>
    <row r="8910" spans="2:12" s="801" customFormat="1">
      <c r="B8910" s="823"/>
      <c r="C8910" s="823"/>
      <c r="D8910" s="823"/>
      <c r="E8910" s="823"/>
      <c r="F8910" s="823"/>
      <c r="G8910" s="823"/>
      <c r="H8910" s="823"/>
      <c r="I8910" s="823"/>
      <c r="J8910" s="823"/>
      <c r="K8910" s="823"/>
      <c r="L8910" s="823"/>
    </row>
    <row r="8911" spans="2:12" s="801" customFormat="1">
      <c r="B8911" s="823"/>
      <c r="C8911" s="823"/>
      <c r="D8911" s="823"/>
      <c r="E8911" s="823"/>
      <c r="F8911" s="823"/>
      <c r="G8911" s="823"/>
      <c r="H8911" s="823"/>
      <c r="I8911" s="823"/>
      <c r="J8911" s="823"/>
      <c r="K8911" s="823"/>
      <c r="L8911" s="823"/>
    </row>
    <row r="8912" spans="2:12" s="801" customFormat="1">
      <c r="B8912" s="823"/>
      <c r="C8912" s="823"/>
      <c r="D8912" s="823"/>
      <c r="E8912" s="823"/>
      <c r="F8912" s="823"/>
      <c r="G8912" s="823"/>
      <c r="H8912" s="823"/>
      <c r="I8912" s="823"/>
      <c r="J8912" s="823"/>
      <c r="K8912" s="823"/>
      <c r="L8912" s="823"/>
    </row>
    <row r="8913" spans="2:12" s="801" customFormat="1">
      <c r="B8913" s="823"/>
      <c r="C8913" s="823"/>
      <c r="D8913" s="823"/>
      <c r="E8913" s="823"/>
      <c r="F8913" s="823"/>
      <c r="G8913" s="823"/>
      <c r="H8913" s="823"/>
      <c r="I8913" s="823"/>
      <c r="J8913" s="823"/>
      <c r="K8913" s="823"/>
      <c r="L8913" s="823"/>
    </row>
    <row r="8914" spans="2:12" s="801" customFormat="1">
      <c r="B8914" s="823"/>
      <c r="C8914" s="823"/>
      <c r="D8914" s="823"/>
      <c r="E8914" s="823"/>
      <c r="F8914" s="823"/>
      <c r="G8914" s="823"/>
      <c r="H8914" s="823"/>
      <c r="I8914" s="823"/>
      <c r="J8914" s="823"/>
      <c r="K8914" s="823"/>
      <c r="L8914" s="823"/>
    </row>
    <row r="8915" spans="2:12" s="801" customFormat="1">
      <c r="B8915" s="823"/>
      <c r="C8915" s="823"/>
      <c r="D8915" s="823"/>
      <c r="E8915" s="823"/>
      <c r="F8915" s="823"/>
      <c r="G8915" s="823"/>
      <c r="H8915" s="823"/>
      <c r="I8915" s="823"/>
      <c r="J8915" s="823"/>
      <c r="K8915" s="823"/>
      <c r="L8915" s="823"/>
    </row>
    <row r="8916" spans="2:12" s="801" customFormat="1">
      <c r="B8916" s="823"/>
      <c r="C8916" s="823"/>
      <c r="D8916" s="823"/>
      <c r="E8916" s="823"/>
      <c r="F8916" s="823"/>
      <c r="G8916" s="823"/>
      <c r="H8916" s="823"/>
      <c r="I8916" s="823"/>
      <c r="J8916" s="823"/>
      <c r="K8916" s="823"/>
      <c r="L8916" s="823"/>
    </row>
    <row r="8917" spans="2:12" s="801" customFormat="1">
      <c r="B8917" s="823"/>
      <c r="C8917" s="823"/>
      <c r="D8917" s="823"/>
      <c r="E8917" s="823"/>
      <c r="F8917" s="823"/>
      <c r="G8917" s="823"/>
      <c r="H8917" s="823"/>
      <c r="I8917" s="823"/>
      <c r="J8917" s="823"/>
      <c r="K8917" s="823"/>
      <c r="L8917" s="823"/>
    </row>
    <row r="8918" spans="2:12" s="801" customFormat="1">
      <c r="B8918" s="823"/>
      <c r="C8918" s="823"/>
      <c r="D8918" s="823"/>
      <c r="E8918" s="823"/>
      <c r="F8918" s="823"/>
      <c r="G8918" s="823"/>
      <c r="H8918" s="823"/>
      <c r="I8918" s="823"/>
      <c r="J8918" s="823"/>
      <c r="K8918" s="823"/>
      <c r="L8918" s="823"/>
    </row>
    <row r="8919" spans="2:12" s="801" customFormat="1">
      <c r="B8919" s="823"/>
      <c r="C8919" s="823"/>
      <c r="D8919" s="823"/>
      <c r="E8919" s="823"/>
      <c r="F8919" s="823"/>
      <c r="G8919" s="823"/>
      <c r="H8919" s="823"/>
      <c r="I8919" s="823"/>
      <c r="J8919" s="823"/>
      <c r="K8919" s="823"/>
      <c r="L8919" s="823"/>
    </row>
    <row r="8920" spans="2:12" s="801" customFormat="1">
      <c r="B8920" s="823"/>
      <c r="C8920" s="823"/>
      <c r="D8920" s="823"/>
      <c r="E8920" s="823"/>
      <c r="F8920" s="823"/>
      <c r="G8920" s="823"/>
      <c r="H8920" s="823"/>
      <c r="I8920" s="823"/>
      <c r="J8920" s="823"/>
      <c r="K8920" s="823"/>
      <c r="L8920" s="823"/>
    </row>
    <row r="8921" spans="2:12" s="801" customFormat="1">
      <c r="B8921" s="823"/>
      <c r="C8921" s="823"/>
      <c r="D8921" s="823"/>
      <c r="E8921" s="823"/>
      <c r="F8921" s="823"/>
      <c r="G8921" s="823"/>
      <c r="H8921" s="823"/>
      <c r="I8921" s="823"/>
      <c r="J8921" s="823"/>
      <c r="K8921" s="823"/>
      <c r="L8921" s="823"/>
    </row>
    <row r="8922" spans="2:12" s="801" customFormat="1">
      <c r="B8922" s="823"/>
      <c r="C8922" s="823"/>
      <c r="D8922" s="823"/>
      <c r="E8922" s="823"/>
      <c r="F8922" s="823"/>
      <c r="G8922" s="823"/>
      <c r="H8922" s="823"/>
      <c r="I8922" s="823"/>
      <c r="J8922" s="823"/>
      <c r="K8922" s="823"/>
      <c r="L8922" s="823"/>
    </row>
    <row r="8923" spans="2:12" s="801" customFormat="1">
      <c r="B8923" s="823"/>
      <c r="C8923" s="823"/>
      <c r="D8923" s="823"/>
      <c r="E8923" s="823"/>
      <c r="F8923" s="823"/>
      <c r="G8923" s="823"/>
      <c r="H8923" s="823"/>
      <c r="I8923" s="823"/>
      <c r="J8923" s="823"/>
      <c r="K8923" s="823"/>
      <c r="L8923" s="823"/>
    </row>
    <row r="8924" spans="2:12" s="801" customFormat="1">
      <c r="B8924" s="823"/>
      <c r="C8924" s="823"/>
      <c r="D8924" s="823"/>
      <c r="E8924" s="823"/>
      <c r="F8924" s="823"/>
      <c r="G8924" s="823"/>
      <c r="H8924" s="823"/>
      <c r="I8924" s="823"/>
      <c r="J8924" s="823"/>
      <c r="K8924" s="823"/>
      <c r="L8924" s="823"/>
    </row>
    <row r="8925" spans="2:12" s="801" customFormat="1">
      <c r="B8925" s="823"/>
      <c r="C8925" s="823"/>
      <c r="D8925" s="823"/>
      <c r="E8925" s="823"/>
      <c r="F8925" s="823"/>
      <c r="G8925" s="823"/>
      <c r="H8925" s="823"/>
      <c r="I8925" s="823"/>
      <c r="J8925" s="823"/>
      <c r="K8925" s="823"/>
      <c r="L8925" s="823"/>
    </row>
    <row r="8926" spans="2:12" s="801" customFormat="1">
      <c r="B8926" s="823"/>
      <c r="C8926" s="823"/>
      <c r="D8926" s="823"/>
      <c r="E8926" s="823"/>
      <c r="F8926" s="823"/>
      <c r="G8926" s="823"/>
      <c r="H8926" s="823"/>
      <c r="I8926" s="823"/>
      <c r="J8926" s="823"/>
      <c r="K8926" s="823"/>
      <c r="L8926" s="823"/>
    </row>
    <row r="8927" spans="2:12" s="801" customFormat="1">
      <c r="B8927" s="823"/>
      <c r="C8927" s="823"/>
      <c r="D8927" s="823"/>
      <c r="E8927" s="823"/>
      <c r="F8927" s="823"/>
      <c r="G8927" s="823"/>
      <c r="H8927" s="823"/>
      <c r="I8927" s="823"/>
      <c r="J8927" s="823"/>
      <c r="K8927" s="823"/>
      <c r="L8927" s="823"/>
    </row>
    <row r="8928" spans="2:12" s="801" customFormat="1">
      <c r="B8928" s="823"/>
      <c r="C8928" s="823"/>
      <c r="D8928" s="823"/>
      <c r="E8928" s="823"/>
      <c r="F8928" s="823"/>
      <c r="G8928" s="823"/>
      <c r="H8928" s="823"/>
      <c r="I8928" s="823"/>
      <c r="J8928" s="823"/>
      <c r="K8928" s="823"/>
      <c r="L8928" s="823"/>
    </row>
    <row r="8929" spans="2:12" s="801" customFormat="1">
      <c r="B8929" s="823"/>
      <c r="C8929" s="823"/>
      <c r="D8929" s="823"/>
      <c r="E8929" s="823"/>
      <c r="F8929" s="823"/>
      <c r="G8929" s="823"/>
      <c r="H8929" s="823"/>
      <c r="I8929" s="823"/>
      <c r="J8929" s="823"/>
      <c r="K8929" s="823"/>
      <c r="L8929" s="823"/>
    </row>
    <row r="8930" spans="2:12" s="801" customFormat="1">
      <c r="B8930" s="823"/>
      <c r="C8930" s="823"/>
      <c r="D8930" s="823"/>
      <c r="E8930" s="823"/>
      <c r="F8930" s="823"/>
      <c r="G8930" s="823"/>
      <c r="H8930" s="823"/>
      <c r="I8930" s="823"/>
      <c r="J8930" s="823"/>
      <c r="K8930" s="823"/>
      <c r="L8930" s="823"/>
    </row>
    <row r="8931" spans="2:12" s="801" customFormat="1">
      <c r="B8931" s="823"/>
      <c r="C8931" s="823"/>
      <c r="D8931" s="823"/>
      <c r="E8931" s="823"/>
      <c r="F8931" s="823"/>
      <c r="G8931" s="823"/>
      <c r="H8931" s="823"/>
      <c r="I8931" s="823"/>
      <c r="J8931" s="823"/>
      <c r="K8931" s="823"/>
      <c r="L8931" s="823"/>
    </row>
    <row r="8932" spans="2:12" s="801" customFormat="1">
      <c r="B8932" s="823"/>
      <c r="C8932" s="823"/>
      <c r="D8932" s="823"/>
      <c r="E8932" s="823"/>
      <c r="F8932" s="823"/>
      <c r="G8932" s="823"/>
      <c r="H8932" s="823"/>
      <c r="I8932" s="823"/>
      <c r="J8932" s="823"/>
      <c r="K8932" s="823"/>
      <c r="L8932" s="823"/>
    </row>
    <row r="8933" spans="2:12" s="801" customFormat="1">
      <c r="B8933" s="823"/>
      <c r="C8933" s="823"/>
      <c r="D8933" s="823"/>
      <c r="E8933" s="823"/>
      <c r="F8933" s="823"/>
      <c r="G8933" s="823"/>
      <c r="H8933" s="823"/>
      <c r="I8933" s="823"/>
      <c r="J8933" s="823"/>
      <c r="K8933" s="823"/>
      <c r="L8933" s="823"/>
    </row>
    <row r="8934" spans="2:12" s="801" customFormat="1">
      <c r="B8934" s="823"/>
      <c r="C8934" s="823"/>
      <c r="D8934" s="823"/>
      <c r="E8934" s="823"/>
      <c r="F8934" s="823"/>
      <c r="G8934" s="823"/>
      <c r="H8934" s="823"/>
      <c r="I8934" s="823"/>
      <c r="J8934" s="823"/>
      <c r="K8934" s="823"/>
      <c r="L8934" s="823"/>
    </row>
    <row r="8935" spans="2:12" s="801" customFormat="1">
      <c r="B8935" s="823"/>
      <c r="C8935" s="823"/>
      <c r="D8935" s="823"/>
      <c r="E8935" s="823"/>
      <c r="F8935" s="823"/>
      <c r="G8935" s="823"/>
      <c r="H8935" s="823"/>
      <c r="I8935" s="823"/>
      <c r="J8935" s="823"/>
      <c r="K8935" s="823"/>
      <c r="L8935" s="823"/>
    </row>
    <row r="8936" spans="2:12" s="801" customFormat="1">
      <c r="B8936" s="823"/>
      <c r="C8936" s="823"/>
      <c r="D8936" s="823"/>
      <c r="E8936" s="823"/>
      <c r="F8936" s="823"/>
      <c r="G8936" s="823"/>
      <c r="H8936" s="823"/>
      <c r="I8936" s="823"/>
      <c r="J8936" s="823"/>
      <c r="K8936" s="823"/>
      <c r="L8936" s="823"/>
    </row>
    <row r="8937" spans="2:12" s="801" customFormat="1">
      <c r="B8937" s="823"/>
      <c r="C8937" s="823"/>
      <c r="D8937" s="823"/>
      <c r="E8937" s="823"/>
      <c r="F8937" s="823"/>
      <c r="G8937" s="823"/>
      <c r="H8937" s="823"/>
      <c r="I8937" s="823"/>
      <c r="J8937" s="823"/>
      <c r="K8937" s="823"/>
      <c r="L8937" s="823"/>
    </row>
    <row r="8938" spans="2:12" s="801" customFormat="1">
      <c r="B8938" s="823"/>
      <c r="C8938" s="823"/>
      <c r="D8938" s="823"/>
      <c r="E8938" s="823"/>
      <c r="F8938" s="823"/>
      <c r="G8938" s="823"/>
      <c r="H8938" s="823"/>
      <c r="I8938" s="823"/>
      <c r="J8938" s="823"/>
      <c r="K8938" s="823"/>
      <c r="L8938" s="823"/>
    </row>
    <row r="8939" spans="2:12" s="801" customFormat="1">
      <c r="B8939" s="823"/>
      <c r="C8939" s="823"/>
      <c r="D8939" s="823"/>
      <c r="E8939" s="823"/>
      <c r="F8939" s="823"/>
      <c r="G8939" s="823"/>
      <c r="H8939" s="823"/>
      <c r="I8939" s="823"/>
      <c r="J8939" s="823"/>
      <c r="K8939" s="823"/>
      <c r="L8939" s="823"/>
    </row>
    <row r="8940" spans="2:12" s="801" customFormat="1">
      <c r="B8940" s="823"/>
      <c r="C8940" s="823"/>
      <c r="D8940" s="823"/>
      <c r="E8940" s="823"/>
      <c r="F8940" s="823"/>
      <c r="G8940" s="823"/>
      <c r="H8940" s="823"/>
      <c r="I8940" s="823"/>
      <c r="J8940" s="823"/>
      <c r="K8940" s="823"/>
      <c r="L8940" s="823"/>
    </row>
    <row r="8941" spans="2:12" s="801" customFormat="1">
      <c r="B8941" s="823"/>
      <c r="C8941" s="823"/>
      <c r="D8941" s="823"/>
      <c r="E8941" s="823"/>
      <c r="F8941" s="823"/>
      <c r="G8941" s="823"/>
      <c r="H8941" s="823"/>
      <c r="I8941" s="823"/>
      <c r="J8941" s="823"/>
      <c r="K8941" s="823"/>
      <c r="L8941" s="823"/>
    </row>
    <row r="8942" spans="2:12" s="801" customFormat="1">
      <c r="B8942" s="823"/>
      <c r="C8942" s="823"/>
      <c r="D8942" s="823"/>
      <c r="E8942" s="823"/>
      <c r="F8942" s="823"/>
      <c r="G8942" s="823"/>
      <c r="H8942" s="823"/>
      <c r="I8942" s="823"/>
      <c r="J8942" s="823"/>
      <c r="K8942" s="823"/>
      <c r="L8942" s="823"/>
    </row>
    <row r="8943" spans="2:12" s="801" customFormat="1">
      <c r="B8943" s="823"/>
      <c r="C8943" s="823"/>
      <c r="D8943" s="823"/>
      <c r="E8943" s="823"/>
      <c r="F8943" s="823"/>
      <c r="G8943" s="823"/>
      <c r="H8943" s="823"/>
      <c r="I8943" s="823"/>
      <c r="J8943" s="823"/>
      <c r="K8943" s="823"/>
      <c r="L8943" s="823"/>
    </row>
    <row r="8944" spans="2:12" s="801" customFormat="1">
      <c r="B8944" s="823"/>
      <c r="C8944" s="823"/>
      <c r="D8944" s="823"/>
      <c r="E8944" s="823"/>
      <c r="F8944" s="823"/>
      <c r="G8944" s="823"/>
      <c r="H8944" s="823"/>
      <c r="I8944" s="823"/>
      <c r="J8944" s="823"/>
      <c r="K8944" s="823"/>
      <c r="L8944" s="823"/>
    </row>
    <row r="8945" spans="2:12" s="801" customFormat="1">
      <c r="B8945" s="823"/>
      <c r="C8945" s="823"/>
      <c r="D8945" s="823"/>
      <c r="E8945" s="823"/>
      <c r="F8945" s="823"/>
      <c r="G8945" s="823"/>
      <c r="H8945" s="823"/>
      <c r="I8945" s="823"/>
      <c r="J8945" s="823"/>
      <c r="K8945" s="823"/>
      <c r="L8945" s="823"/>
    </row>
    <row r="8946" spans="2:12" s="801" customFormat="1">
      <c r="B8946" s="823"/>
      <c r="C8946" s="823"/>
      <c r="D8946" s="823"/>
      <c r="E8946" s="823"/>
      <c r="F8946" s="823"/>
      <c r="G8946" s="823"/>
      <c r="H8946" s="823"/>
      <c r="I8946" s="823"/>
      <c r="J8946" s="823"/>
      <c r="K8946" s="823"/>
      <c r="L8946" s="823"/>
    </row>
    <row r="8947" spans="2:12" s="801" customFormat="1">
      <c r="B8947" s="823"/>
      <c r="C8947" s="823"/>
      <c r="D8947" s="823"/>
      <c r="E8947" s="823"/>
      <c r="F8947" s="823"/>
      <c r="G8947" s="823"/>
      <c r="H8947" s="823"/>
      <c r="I8947" s="823"/>
      <c r="J8947" s="823"/>
      <c r="K8947" s="823"/>
      <c r="L8947" s="823"/>
    </row>
    <row r="8948" spans="2:12" s="801" customFormat="1">
      <c r="B8948" s="823"/>
      <c r="C8948" s="823"/>
      <c r="D8948" s="823"/>
      <c r="E8948" s="823"/>
      <c r="F8948" s="823"/>
      <c r="G8948" s="823"/>
      <c r="H8948" s="823"/>
      <c r="I8948" s="823"/>
      <c r="J8948" s="823"/>
      <c r="K8948" s="823"/>
      <c r="L8948" s="823"/>
    </row>
    <row r="8949" spans="2:12" s="801" customFormat="1">
      <c r="B8949" s="823"/>
      <c r="C8949" s="823"/>
      <c r="D8949" s="823"/>
      <c r="E8949" s="823"/>
      <c r="F8949" s="823"/>
      <c r="G8949" s="823"/>
      <c r="H8949" s="823"/>
      <c r="I8949" s="823"/>
      <c r="J8949" s="823"/>
      <c r="K8949" s="823"/>
      <c r="L8949" s="823"/>
    </row>
    <row r="8950" spans="2:12" s="801" customFormat="1">
      <c r="B8950" s="823"/>
      <c r="C8950" s="823"/>
      <c r="D8950" s="823"/>
      <c r="E8950" s="823"/>
      <c r="F8950" s="823"/>
      <c r="G8950" s="823"/>
      <c r="H8950" s="823"/>
      <c r="I8950" s="823"/>
      <c r="J8950" s="823"/>
      <c r="K8950" s="823"/>
      <c r="L8950" s="823"/>
    </row>
    <row r="8951" spans="2:12" s="801" customFormat="1">
      <c r="B8951" s="823"/>
      <c r="C8951" s="823"/>
      <c r="D8951" s="823"/>
      <c r="E8951" s="823"/>
      <c r="F8951" s="823"/>
      <c r="G8951" s="823"/>
      <c r="H8951" s="823"/>
      <c r="I8951" s="823"/>
      <c r="J8951" s="823"/>
      <c r="K8951" s="823"/>
      <c r="L8951" s="823"/>
    </row>
    <row r="8952" spans="2:12" s="801" customFormat="1">
      <c r="B8952" s="823"/>
      <c r="C8952" s="823"/>
      <c r="D8952" s="823"/>
      <c r="E8952" s="823"/>
      <c r="F8952" s="823"/>
      <c r="G8952" s="823"/>
      <c r="H8952" s="823"/>
      <c r="I8952" s="823"/>
      <c r="J8952" s="823"/>
      <c r="K8952" s="823"/>
      <c r="L8952" s="823"/>
    </row>
    <row r="8953" spans="2:12" s="801" customFormat="1">
      <c r="B8953" s="823"/>
      <c r="C8953" s="823"/>
      <c r="D8953" s="823"/>
      <c r="E8953" s="823"/>
      <c r="F8953" s="823"/>
      <c r="G8953" s="823"/>
      <c r="H8953" s="823"/>
      <c r="I8953" s="823"/>
      <c r="J8953" s="823"/>
      <c r="K8953" s="823"/>
      <c r="L8953" s="823"/>
    </row>
    <row r="8954" spans="2:12" s="801" customFormat="1">
      <c r="B8954" s="823"/>
      <c r="C8954" s="823"/>
      <c r="D8954" s="823"/>
      <c r="E8954" s="823"/>
      <c r="F8954" s="823"/>
      <c r="G8954" s="823"/>
      <c r="H8954" s="823"/>
      <c r="I8954" s="823"/>
      <c r="J8954" s="823"/>
      <c r="K8954" s="823"/>
      <c r="L8954" s="823"/>
    </row>
    <row r="8955" spans="2:12" s="801" customFormat="1">
      <c r="B8955" s="823"/>
      <c r="C8955" s="823"/>
      <c r="D8955" s="823"/>
      <c r="E8955" s="823"/>
      <c r="F8955" s="823"/>
      <c r="G8955" s="823"/>
      <c r="H8955" s="823"/>
      <c r="I8955" s="823"/>
      <c r="J8955" s="823"/>
      <c r="K8955" s="823"/>
      <c r="L8955" s="823"/>
    </row>
    <row r="8956" spans="2:12" s="801" customFormat="1">
      <c r="B8956" s="823"/>
      <c r="C8956" s="823"/>
      <c r="D8956" s="823"/>
      <c r="E8956" s="823"/>
      <c r="F8956" s="823"/>
      <c r="G8956" s="823"/>
      <c r="H8956" s="823"/>
      <c r="I8956" s="823"/>
      <c r="J8956" s="823"/>
      <c r="K8956" s="823"/>
      <c r="L8956" s="823"/>
    </row>
    <row r="8957" spans="2:12" s="801" customFormat="1">
      <c r="B8957" s="823"/>
      <c r="C8957" s="823"/>
      <c r="D8957" s="823"/>
      <c r="E8957" s="823"/>
      <c r="F8957" s="823"/>
      <c r="G8957" s="823"/>
      <c r="H8957" s="823"/>
      <c r="I8957" s="823"/>
      <c r="J8957" s="823"/>
      <c r="K8957" s="823"/>
      <c r="L8957" s="823"/>
    </row>
    <row r="8958" spans="2:12" s="801" customFormat="1">
      <c r="B8958" s="823"/>
      <c r="C8958" s="823"/>
      <c r="D8958" s="823"/>
      <c r="E8958" s="823"/>
      <c r="F8958" s="823"/>
      <c r="G8958" s="823"/>
      <c r="H8958" s="823"/>
      <c r="I8958" s="823"/>
      <c r="J8958" s="823"/>
      <c r="K8958" s="823"/>
      <c r="L8958" s="823"/>
    </row>
    <row r="8959" spans="2:12" s="801" customFormat="1">
      <c r="B8959" s="823"/>
      <c r="C8959" s="823"/>
      <c r="D8959" s="823"/>
      <c r="E8959" s="823"/>
      <c r="F8959" s="823"/>
      <c r="G8959" s="823"/>
      <c r="H8959" s="823"/>
      <c r="I8959" s="823"/>
      <c r="J8959" s="823"/>
      <c r="K8959" s="823"/>
      <c r="L8959" s="823"/>
    </row>
    <row r="8960" spans="2:12" s="801" customFormat="1">
      <c r="B8960" s="823"/>
      <c r="C8960" s="823"/>
      <c r="D8960" s="823"/>
      <c r="E8960" s="823"/>
      <c r="F8960" s="823"/>
      <c r="G8960" s="823"/>
      <c r="H8960" s="823"/>
      <c r="I8960" s="823"/>
      <c r="J8960" s="823"/>
      <c r="K8960" s="823"/>
      <c r="L8960" s="823"/>
    </row>
    <row r="8961" spans="2:12" s="801" customFormat="1">
      <c r="B8961" s="823"/>
      <c r="C8961" s="823"/>
      <c r="D8961" s="823"/>
      <c r="E8961" s="823"/>
      <c r="F8961" s="823"/>
      <c r="G8961" s="823"/>
      <c r="H8961" s="823"/>
      <c r="I8961" s="823"/>
      <c r="J8961" s="823"/>
      <c r="K8961" s="823"/>
      <c r="L8961" s="823"/>
    </row>
    <row r="8962" spans="2:12" s="801" customFormat="1">
      <c r="B8962" s="823"/>
      <c r="C8962" s="823"/>
      <c r="D8962" s="823"/>
      <c r="E8962" s="823"/>
      <c r="F8962" s="823"/>
      <c r="G8962" s="823"/>
      <c r="H8962" s="823"/>
      <c r="I8962" s="823"/>
      <c r="J8962" s="823"/>
      <c r="K8962" s="823"/>
      <c r="L8962" s="823"/>
    </row>
    <row r="8963" spans="2:12" s="801" customFormat="1">
      <c r="B8963" s="823"/>
      <c r="C8963" s="823"/>
      <c r="D8963" s="823"/>
      <c r="E8963" s="823"/>
      <c r="F8963" s="823"/>
      <c r="G8963" s="823"/>
      <c r="H8963" s="823"/>
      <c r="I8963" s="823"/>
      <c r="J8963" s="823"/>
      <c r="K8963" s="823"/>
      <c r="L8963" s="823"/>
    </row>
    <row r="8964" spans="2:12" s="801" customFormat="1">
      <c r="B8964" s="823"/>
      <c r="C8964" s="823"/>
      <c r="D8964" s="823"/>
      <c r="E8964" s="823"/>
      <c r="F8964" s="823"/>
      <c r="G8964" s="823"/>
      <c r="H8964" s="823"/>
      <c r="I8964" s="823"/>
      <c r="J8964" s="823"/>
      <c r="K8964" s="823"/>
      <c r="L8964" s="823"/>
    </row>
    <row r="8965" spans="2:12" s="801" customFormat="1">
      <c r="B8965" s="823"/>
      <c r="C8965" s="823"/>
      <c r="D8965" s="823"/>
      <c r="E8965" s="823"/>
      <c r="F8965" s="823"/>
      <c r="G8965" s="823"/>
      <c r="H8965" s="823"/>
      <c r="I8965" s="823"/>
      <c r="J8965" s="823"/>
      <c r="K8965" s="823"/>
      <c r="L8965" s="823"/>
    </row>
    <row r="8966" spans="2:12" s="801" customFormat="1">
      <c r="B8966" s="823"/>
      <c r="C8966" s="823"/>
      <c r="D8966" s="823"/>
      <c r="E8966" s="823"/>
      <c r="F8966" s="823"/>
      <c r="G8966" s="823"/>
      <c r="H8966" s="823"/>
      <c r="I8966" s="823"/>
      <c r="J8966" s="823"/>
      <c r="K8966" s="823"/>
      <c r="L8966" s="823"/>
    </row>
    <row r="8967" spans="2:12" s="801" customFormat="1">
      <c r="B8967" s="823"/>
      <c r="C8967" s="823"/>
      <c r="D8967" s="823"/>
      <c r="E8967" s="823"/>
      <c r="F8967" s="823"/>
      <c r="G8967" s="823"/>
      <c r="H8967" s="823"/>
      <c r="I8967" s="823"/>
      <c r="J8967" s="823"/>
      <c r="K8967" s="823"/>
      <c r="L8967" s="823"/>
    </row>
    <row r="8968" spans="2:12" s="801" customFormat="1">
      <c r="B8968" s="823"/>
      <c r="C8968" s="823"/>
      <c r="D8968" s="823"/>
      <c r="E8968" s="823"/>
      <c r="F8968" s="823"/>
      <c r="G8968" s="823"/>
      <c r="H8968" s="823"/>
      <c r="I8968" s="823"/>
      <c r="J8968" s="823"/>
      <c r="K8968" s="823"/>
      <c r="L8968" s="823"/>
    </row>
    <row r="8969" spans="2:12" s="801" customFormat="1">
      <c r="B8969" s="823"/>
      <c r="C8969" s="823"/>
      <c r="D8969" s="823"/>
      <c r="E8969" s="823"/>
      <c r="F8969" s="823"/>
      <c r="G8969" s="823"/>
      <c r="H8969" s="823"/>
      <c r="I8969" s="823"/>
      <c r="J8969" s="823"/>
      <c r="K8969" s="823"/>
      <c r="L8969" s="823"/>
    </row>
    <row r="8970" spans="2:12" s="801" customFormat="1">
      <c r="B8970" s="823"/>
      <c r="C8970" s="823"/>
      <c r="D8970" s="823"/>
      <c r="E8970" s="823"/>
      <c r="F8970" s="823"/>
      <c r="G8970" s="823"/>
      <c r="H8970" s="823"/>
      <c r="I8970" s="823"/>
      <c r="J8970" s="823"/>
      <c r="K8970" s="823"/>
      <c r="L8970" s="823"/>
    </row>
    <row r="8971" spans="2:12" s="801" customFormat="1">
      <c r="B8971" s="823"/>
      <c r="C8971" s="823"/>
      <c r="D8971" s="823"/>
      <c r="E8971" s="823"/>
      <c r="F8971" s="823"/>
      <c r="G8971" s="823"/>
      <c r="H8971" s="823"/>
      <c r="I8971" s="823"/>
      <c r="J8971" s="823"/>
      <c r="K8971" s="823"/>
      <c r="L8971" s="823"/>
    </row>
    <row r="8972" spans="2:12" s="801" customFormat="1">
      <c r="B8972" s="823"/>
      <c r="C8972" s="823"/>
      <c r="D8972" s="823"/>
      <c r="E8972" s="823"/>
      <c r="F8972" s="823"/>
      <c r="G8972" s="823"/>
      <c r="H8972" s="823"/>
      <c r="I8972" s="823"/>
      <c r="J8972" s="823"/>
      <c r="K8972" s="823"/>
      <c r="L8972" s="823"/>
    </row>
    <row r="8973" spans="2:12" s="801" customFormat="1">
      <c r="B8973" s="823"/>
      <c r="C8973" s="823"/>
      <c r="D8973" s="823"/>
      <c r="E8973" s="823"/>
      <c r="F8973" s="823"/>
      <c r="G8973" s="823"/>
      <c r="H8973" s="823"/>
      <c r="I8973" s="823"/>
      <c r="J8973" s="823"/>
      <c r="K8973" s="823"/>
      <c r="L8973" s="823"/>
    </row>
    <row r="8974" spans="2:12" s="801" customFormat="1">
      <c r="B8974" s="823"/>
      <c r="C8974" s="823"/>
      <c r="D8974" s="823"/>
      <c r="E8974" s="823"/>
      <c r="F8974" s="823"/>
      <c r="G8974" s="823"/>
      <c r="H8974" s="823"/>
      <c r="I8974" s="823"/>
      <c r="J8974" s="823"/>
      <c r="K8974" s="823"/>
      <c r="L8974" s="823"/>
    </row>
    <row r="8975" spans="2:12" s="801" customFormat="1">
      <c r="B8975" s="823"/>
      <c r="C8975" s="823"/>
      <c r="D8975" s="823"/>
      <c r="E8975" s="823"/>
      <c r="F8975" s="823"/>
      <c r="G8975" s="823"/>
      <c r="H8975" s="823"/>
      <c r="I8975" s="823"/>
      <c r="J8975" s="823"/>
      <c r="K8975" s="823"/>
      <c r="L8975" s="823"/>
    </row>
    <row r="8976" spans="2:12" s="801" customFormat="1">
      <c r="B8976" s="823"/>
      <c r="C8976" s="823"/>
      <c r="D8976" s="823"/>
      <c r="E8976" s="823"/>
      <c r="F8976" s="823"/>
      <c r="G8976" s="823"/>
      <c r="H8976" s="823"/>
      <c r="I8976" s="823"/>
      <c r="J8976" s="823"/>
      <c r="K8976" s="823"/>
      <c r="L8976" s="823"/>
    </row>
    <row r="8977" spans="2:12" s="801" customFormat="1">
      <c r="B8977" s="823"/>
      <c r="C8977" s="823"/>
      <c r="D8977" s="823"/>
      <c r="E8977" s="823"/>
      <c r="F8977" s="823"/>
      <c r="G8977" s="823"/>
      <c r="H8977" s="823"/>
      <c r="I8977" s="823"/>
      <c r="J8977" s="823"/>
      <c r="K8977" s="823"/>
      <c r="L8977" s="823"/>
    </row>
    <row r="8978" spans="2:12" s="801" customFormat="1">
      <c r="B8978" s="823"/>
      <c r="C8978" s="823"/>
      <c r="D8978" s="823"/>
      <c r="E8978" s="823"/>
      <c r="F8978" s="823"/>
      <c r="G8978" s="823"/>
      <c r="H8978" s="823"/>
      <c r="I8978" s="823"/>
      <c r="J8978" s="823"/>
      <c r="K8978" s="823"/>
      <c r="L8978" s="823"/>
    </row>
    <row r="8979" spans="2:12" s="801" customFormat="1">
      <c r="B8979" s="823"/>
      <c r="C8979" s="823"/>
      <c r="D8979" s="823"/>
      <c r="E8979" s="823"/>
      <c r="F8979" s="823"/>
      <c r="G8979" s="823"/>
      <c r="H8979" s="823"/>
      <c r="I8979" s="823"/>
      <c r="J8979" s="823"/>
      <c r="K8979" s="823"/>
      <c r="L8979" s="823"/>
    </row>
    <row r="8980" spans="2:12" s="801" customFormat="1">
      <c r="B8980" s="823"/>
      <c r="C8980" s="823"/>
      <c r="D8980" s="823"/>
      <c r="E8980" s="823"/>
      <c r="F8980" s="823"/>
      <c r="G8980" s="823"/>
      <c r="H8980" s="823"/>
      <c r="I8980" s="823"/>
      <c r="J8980" s="823"/>
      <c r="K8980" s="823"/>
      <c r="L8980" s="823"/>
    </row>
    <row r="8981" spans="2:12" s="801" customFormat="1">
      <c r="B8981" s="823"/>
      <c r="C8981" s="823"/>
      <c r="D8981" s="823"/>
      <c r="E8981" s="823"/>
      <c r="F8981" s="823"/>
      <c r="G8981" s="823"/>
      <c r="H8981" s="823"/>
      <c r="I8981" s="823"/>
      <c r="J8981" s="823"/>
      <c r="K8981" s="823"/>
      <c r="L8981" s="823"/>
    </row>
    <row r="8982" spans="2:12" s="801" customFormat="1">
      <c r="B8982" s="823"/>
      <c r="C8982" s="823"/>
      <c r="D8982" s="823"/>
      <c r="E8982" s="823"/>
      <c r="F8982" s="823"/>
      <c r="G8982" s="823"/>
      <c r="H8982" s="823"/>
      <c r="I8982" s="823"/>
      <c r="J8982" s="823"/>
      <c r="K8982" s="823"/>
      <c r="L8982" s="823"/>
    </row>
    <row r="8983" spans="2:12" s="801" customFormat="1">
      <c r="B8983" s="823"/>
      <c r="C8983" s="823"/>
      <c r="D8983" s="823"/>
      <c r="E8983" s="823"/>
      <c r="F8983" s="823"/>
      <c r="G8983" s="823"/>
      <c r="H8983" s="823"/>
      <c r="I8983" s="823"/>
      <c r="J8983" s="823"/>
      <c r="K8983" s="823"/>
      <c r="L8983" s="823"/>
    </row>
    <row r="8984" spans="2:12" s="801" customFormat="1">
      <c r="B8984" s="823"/>
      <c r="C8984" s="823"/>
      <c r="D8984" s="823"/>
      <c r="E8984" s="823"/>
      <c r="F8984" s="823"/>
      <c r="G8984" s="823"/>
      <c r="H8984" s="823"/>
      <c r="I8984" s="823"/>
      <c r="J8984" s="823"/>
      <c r="K8984" s="823"/>
      <c r="L8984" s="823"/>
    </row>
    <row r="8985" spans="2:12" s="801" customFormat="1">
      <c r="B8985" s="823"/>
      <c r="C8985" s="823"/>
      <c r="D8985" s="823"/>
      <c r="E8985" s="823"/>
      <c r="F8985" s="823"/>
      <c r="G8985" s="823"/>
      <c r="H8985" s="823"/>
      <c r="I8985" s="823"/>
      <c r="J8985" s="823"/>
      <c r="K8985" s="823"/>
      <c r="L8985" s="823"/>
    </row>
    <row r="8986" spans="2:12" s="801" customFormat="1">
      <c r="B8986" s="823"/>
      <c r="C8986" s="823"/>
      <c r="D8986" s="823"/>
      <c r="E8986" s="823"/>
      <c r="F8986" s="823"/>
      <c r="G8986" s="823"/>
      <c r="H8986" s="823"/>
      <c r="I8986" s="823"/>
      <c r="J8986" s="823"/>
      <c r="K8986" s="823"/>
      <c r="L8986" s="823"/>
    </row>
    <row r="8987" spans="2:12" s="801" customFormat="1">
      <c r="B8987" s="823"/>
      <c r="C8987" s="823"/>
      <c r="D8987" s="823"/>
      <c r="E8987" s="823"/>
      <c r="F8987" s="823"/>
      <c r="G8987" s="823"/>
      <c r="H8987" s="823"/>
      <c r="I8987" s="823"/>
      <c r="J8987" s="823"/>
      <c r="K8987" s="823"/>
      <c r="L8987" s="823"/>
    </row>
    <row r="8988" spans="2:12" s="801" customFormat="1">
      <c r="B8988" s="823"/>
      <c r="C8988" s="823"/>
      <c r="D8988" s="823"/>
      <c r="E8988" s="823"/>
      <c r="F8988" s="823"/>
      <c r="G8988" s="823"/>
      <c r="H8988" s="823"/>
      <c r="I8988" s="823"/>
      <c r="J8988" s="823"/>
      <c r="K8988" s="823"/>
      <c r="L8988" s="823"/>
    </row>
    <row r="8989" spans="2:12" s="801" customFormat="1">
      <c r="B8989" s="823"/>
      <c r="C8989" s="823"/>
      <c r="D8989" s="823"/>
      <c r="E8989" s="823"/>
      <c r="F8989" s="823"/>
      <c r="G8989" s="823"/>
      <c r="H8989" s="823"/>
      <c r="I8989" s="823"/>
      <c r="J8989" s="823"/>
      <c r="K8989" s="823"/>
      <c r="L8989" s="823"/>
    </row>
    <row r="8990" spans="2:12" s="801" customFormat="1">
      <c r="B8990" s="823"/>
      <c r="C8990" s="823"/>
      <c r="D8990" s="823"/>
      <c r="E8990" s="823"/>
      <c r="F8990" s="823"/>
      <c r="G8990" s="823"/>
      <c r="H8990" s="823"/>
      <c r="I8990" s="823"/>
      <c r="J8990" s="823"/>
      <c r="K8990" s="823"/>
      <c r="L8990" s="823"/>
    </row>
    <row r="8991" spans="2:12" s="801" customFormat="1">
      <c r="B8991" s="823"/>
      <c r="C8991" s="823"/>
      <c r="D8991" s="823"/>
      <c r="E8991" s="823"/>
      <c r="F8991" s="823"/>
      <c r="G8991" s="823"/>
      <c r="H8991" s="823"/>
      <c r="I8991" s="823"/>
      <c r="J8991" s="823"/>
      <c r="K8991" s="823"/>
      <c r="L8991" s="823"/>
    </row>
    <row r="8992" spans="2:12" s="801" customFormat="1">
      <c r="B8992" s="823"/>
      <c r="C8992" s="823"/>
      <c r="D8992" s="823"/>
      <c r="E8992" s="823"/>
      <c r="F8992" s="823"/>
      <c r="G8992" s="823"/>
      <c r="H8992" s="823"/>
      <c r="I8992" s="823"/>
      <c r="J8992" s="823"/>
      <c r="K8992" s="823"/>
      <c r="L8992" s="823"/>
    </row>
    <row r="8993" spans="2:12" s="801" customFormat="1">
      <c r="B8993" s="823"/>
      <c r="C8993" s="823"/>
      <c r="D8993" s="823"/>
      <c r="E8993" s="823"/>
      <c r="F8993" s="823"/>
      <c r="G8993" s="823"/>
      <c r="H8993" s="823"/>
      <c r="I8993" s="823"/>
      <c r="J8993" s="823"/>
      <c r="K8993" s="823"/>
      <c r="L8993" s="823"/>
    </row>
    <row r="8994" spans="2:12" s="801" customFormat="1">
      <c r="B8994" s="823"/>
      <c r="C8994" s="823"/>
      <c r="D8994" s="823"/>
      <c r="E8994" s="823"/>
      <c r="F8994" s="823"/>
      <c r="G8994" s="823"/>
      <c r="H8994" s="823"/>
      <c r="I8994" s="823"/>
      <c r="J8994" s="823"/>
      <c r="K8994" s="823"/>
      <c r="L8994" s="823"/>
    </row>
    <row r="8995" spans="2:12" s="801" customFormat="1">
      <c r="B8995" s="823"/>
      <c r="C8995" s="823"/>
      <c r="D8995" s="823"/>
      <c r="E8995" s="823"/>
      <c r="F8995" s="823"/>
      <c r="G8995" s="823"/>
      <c r="H8995" s="823"/>
      <c r="I8995" s="823"/>
      <c r="J8995" s="823"/>
      <c r="K8995" s="823"/>
      <c r="L8995" s="823"/>
    </row>
    <row r="8996" spans="2:12" s="801" customFormat="1">
      <c r="B8996" s="823"/>
      <c r="C8996" s="823"/>
      <c r="D8996" s="823"/>
      <c r="E8996" s="823"/>
      <c r="F8996" s="823"/>
      <c r="G8996" s="823"/>
      <c r="H8996" s="823"/>
      <c r="I8996" s="823"/>
      <c r="J8996" s="823"/>
      <c r="K8996" s="823"/>
      <c r="L8996" s="823"/>
    </row>
    <row r="8997" spans="2:12" s="801" customFormat="1">
      <c r="B8997" s="823"/>
      <c r="C8997" s="823"/>
      <c r="D8997" s="823"/>
      <c r="E8997" s="823"/>
      <c r="F8997" s="823"/>
      <c r="G8997" s="823"/>
      <c r="H8997" s="823"/>
      <c r="I8997" s="823"/>
      <c r="J8997" s="823"/>
      <c r="K8997" s="823"/>
      <c r="L8997" s="823"/>
    </row>
    <row r="8998" spans="2:12" s="801" customFormat="1">
      <c r="B8998" s="823"/>
      <c r="C8998" s="823"/>
      <c r="D8998" s="823"/>
      <c r="E8998" s="823"/>
      <c r="F8998" s="823"/>
      <c r="G8998" s="823"/>
      <c r="H8998" s="823"/>
      <c r="I8998" s="823"/>
      <c r="J8998" s="823"/>
      <c r="K8998" s="823"/>
      <c r="L8998" s="823"/>
    </row>
    <row r="8999" spans="2:12" s="801" customFormat="1">
      <c r="B8999" s="823"/>
      <c r="C8999" s="823"/>
      <c r="D8999" s="823"/>
      <c r="E8999" s="823"/>
      <c r="F8999" s="823"/>
      <c r="G8999" s="823"/>
      <c r="H8999" s="823"/>
      <c r="I8999" s="823"/>
      <c r="J8999" s="823"/>
      <c r="K8999" s="823"/>
      <c r="L8999" s="823"/>
    </row>
    <row r="9000" spans="2:12" s="801" customFormat="1">
      <c r="B9000" s="823"/>
      <c r="C9000" s="823"/>
      <c r="D9000" s="823"/>
      <c r="E9000" s="823"/>
      <c r="F9000" s="823"/>
      <c r="G9000" s="823"/>
      <c r="H9000" s="823"/>
      <c r="I9000" s="823"/>
      <c r="J9000" s="823"/>
      <c r="K9000" s="823"/>
      <c r="L9000" s="823"/>
    </row>
    <row r="9001" spans="2:12" s="801" customFormat="1">
      <c r="B9001" s="823"/>
      <c r="C9001" s="823"/>
      <c r="D9001" s="823"/>
      <c r="E9001" s="823"/>
      <c r="F9001" s="823"/>
      <c r="G9001" s="823"/>
      <c r="H9001" s="823"/>
      <c r="I9001" s="823"/>
      <c r="J9001" s="823"/>
      <c r="K9001" s="823"/>
      <c r="L9001" s="823"/>
    </row>
    <row r="9002" spans="2:12" s="801" customFormat="1">
      <c r="B9002" s="823"/>
      <c r="C9002" s="823"/>
      <c r="D9002" s="823"/>
      <c r="E9002" s="823"/>
      <c r="F9002" s="823"/>
      <c r="G9002" s="823"/>
      <c r="H9002" s="823"/>
      <c r="I9002" s="823"/>
      <c r="J9002" s="823"/>
      <c r="K9002" s="823"/>
      <c r="L9002" s="823"/>
    </row>
    <row r="9003" spans="2:12" s="801" customFormat="1">
      <c r="B9003" s="823"/>
      <c r="C9003" s="823"/>
      <c r="D9003" s="823"/>
      <c r="E9003" s="823"/>
      <c r="F9003" s="823"/>
      <c r="G9003" s="823"/>
      <c r="H9003" s="823"/>
      <c r="I9003" s="823"/>
      <c r="J9003" s="823"/>
      <c r="K9003" s="823"/>
      <c r="L9003" s="823"/>
    </row>
    <row r="9004" spans="2:12" s="801" customFormat="1">
      <c r="B9004" s="823"/>
      <c r="C9004" s="823"/>
      <c r="D9004" s="823"/>
      <c r="E9004" s="823"/>
      <c r="F9004" s="823"/>
      <c r="G9004" s="823"/>
      <c r="H9004" s="823"/>
      <c r="I9004" s="823"/>
      <c r="J9004" s="823"/>
      <c r="K9004" s="823"/>
      <c r="L9004" s="823"/>
    </row>
    <row r="9005" spans="2:12" s="801" customFormat="1">
      <c r="B9005" s="823"/>
      <c r="C9005" s="823"/>
      <c r="D9005" s="823"/>
      <c r="E9005" s="823"/>
      <c r="F9005" s="823"/>
      <c r="G9005" s="823"/>
      <c r="H9005" s="823"/>
      <c r="I9005" s="823"/>
      <c r="J9005" s="823"/>
      <c r="K9005" s="823"/>
      <c r="L9005" s="823"/>
    </row>
    <row r="9006" spans="2:12" s="801" customFormat="1">
      <c r="B9006" s="823"/>
      <c r="C9006" s="823"/>
      <c r="D9006" s="823"/>
      <c r="E9006" s="823"/>
      <c r="F9006" s="823"/>
      <c r="G9006" s="823"/>
      <c r="H9006" s="823"/>
      <c r="I9006" s="823"/>
      <c r="J9006" s="823"/>
      <c r="K9006" s="823"/>
      <c r="L9006" s="823"/>
    </row>
    <row r="9007" spans="2:12" s="801" customFormat="1">
      <c r="B9007" s="823"/>
      <c r="C9007" s="823"/>
      <c r="D9007" s="823"/>
      <c r="E9007" s="823"/>
      <c r="F9007" s="823"/>
      <c r="G9007" s="823"/>
      <c r="H9007" s="823"/>
      <c r="I9007" s="823"/>
      <c r="J9007" s="823"/>
      <c r="K9007" s="823"/>
      <c r="L9007" s="823"/>
    </row>
    <row r="9008" spans="2:12" s="801" customFormat="1">
      <c r="B9008" s="823"/>
      <c r="C9008" s="823"/>
      <c r="D9008" s="823"/>
      <c r="E9008" s="823"/>
      <c r="F9008" s="823"/>
      <c r="G9008" s="823"/>
      <c r="H9008" s="823"/>
      <c r="I9008" s="823"/>
      <c r="J9008" s="823"/>
      <c r="K9008" s="823"/>
      <c r="L9008" s="823"/>
    </row>
    <row r="9009" spans="2:12" s="801" customFormat="1">
      <c r="B9009" s="823"/>
      <c r="C9009" s="823"/>
      <c r="D9009" s="823"/>
      <c r="E9009" s="823"/>
      <c r="F9009" s="823"/>
      <c r="G9009" s="823"/>
      <c r="H9009" s="823"/>
      <c r="I9009" s="823"/>
      <c r="J9009" s="823"/>
      <c r="K9009" s="823"/>
      <c r="L9009" s="823"/>
    </row>
    <row r="9010" spans="2:12" s="801" customFormat="1">
      <c r="B9010" s="823"/>
      <c r="C9010" s="823"/>
      <c r="D9010" s="823"/>
      <c r="E9010" s="823"/>
      <c r="F9010" s="823"/>
      <c r="G9010" s="823"/>
      <c r="H9010" s="823"/>
      <c r="I9010" s="823"/>
      <c r="J9010" s="823"/>
      <c r="K9010" s="823"/>
      <c r="L9010" s="823"/>
    </row>
    <row r="9011" spans="2:12" s="801" customFormat="1">
      <c r="B9011" s="823"/>
      <c r="C9011" s="823"/>
      <c r="D9011" s="823"/>
      <c r="E9011" s="823"/>
      <c r="F9011" s="823"/>
      <c r="G9011" s="823"/>
      <c r="H9011" s="823"/>
      <c r="I9011" s="823"/>
      <c r="J9011" s="823"/>
      <c r="K9011" s="823"/>
      <c r="L9011" s="823"/>
    </row>
    <row r="9012" spans="2:12" s="801" customFormat="1">
      <c r="B9012" s="823"/>
      <c r="C9012" s="823"/>
      <c r="D9012" s="823"/>
      <c r="E9012" s="823"/>
      <c r="F9012" s="823"/>
      <c r="G9012" s="823"/>
      <c r="H9012" s="823"/>
      <c r="I9012" s="823"/>
      <c r="J9012" s="823"/>
      <c r="K9012" s="823"/>
      <c r="L9012" s="823"/>
    </row>
    <row r="9013" spans="2:12" s="801" customFormat="1">
      <c r="B9013" s="823"/>
      <c r="C9013" s="823"/>
      <c r="D9013" s="823"/>
      <c r="E9013" s="823"/>
      <c r="F9013" s="823"/>
      <c r="G9013" s="823"/>
      <c r="H9013" s="823"/>
      <c r="I9013" s="823"/>
      <c r="J9013" s="823"/>
      <c r="K9013" s="823"/>
      <c r="L9013" s="823"/>
    </row>
    <row r="9014" spans="2:12" s="801" customFormat="1">
      <c r="B9014" s="823"/>
      <c r="C9014" s="823"/>
      <c r="D9014" s="823"/>
      <c r="E9014" s="823"/>
      <c r="F9014" s="823"/>
      <c r="G9014" s="823"/>
      <c r="H9014" s="823"/>
      <c r="I9014" s="823"/>
      <c r="J9014" s="823"/>
      <c r="K9014" s="823"/>
      <c r="L9014" s="823"/>
    </row>
    <row r="9015" spans="2:12" s="801" customFormat="1">
      <c r="B9015" s="823"/>
      <c r="C9015" s="823"/>
      <c r="D9015" s="823"/>
      <c r="E9015" s="823"/>
      <c r="F9015" s="823"/>
      <c r="G9015" s="823"/>
      <c r="H9015" s="823"/>
      <c r="I9015" s="823"/>
      <c r="J9015" s="823"/>
      <c r="K9015" s="823"/>
      <c r="L9015" s="823"/>
    </row>
    <row r="9016" spans="2:12" s="801" customFormat="1">
      <c r="B9016" s="823"/>
      <c r="C9016" s="823"/>
      <c r="D9016" s="823"/>
      <c r="E9016" s="823"/>
      <c r="F9016" s="823"/>
      <c r="G9016" s="823"/>
      <c r="H9016" s="823"/>
      <c r="I9016" s="823"/>
      <c r="J9016" s="823"/>
      <c r="K9016" s="823"/>
      <c r="L9016" s="823"/>
    </row>
    <row r="9017" spans="2:12" s="801" customFormat="1">
      <c r="B9017" s="823"/>
      <c r="C9017" s="823"/>
      <c r="D9017" s="823"/>
      <c r="E9017" s="823"/>
      <c r="F9017" s="823"/>
      <c r="G9017" s="823"/>
      <c r="H9017" s="823"/>
      <c r="I9017" s="823"/>
      <c r="J9017" s="823"/>
      <c r="K9017" s="823"/>
      <c r="L9017" s="823"/>
    </row>
    <row r="9018" spans="2:12" s="801" customFormat="1">
      <c r="B9018" s="823"/>
      <c r="C9018" s="823"/>
      <c r="D9018" s="823"/>
      <c r="E9018" s="823"/>
      <c r="F9018" s="823"/>
      <c r="G9018" s="823"/>
      <c r="H9018" s="823"/>
      <c r="I9018" s="823"/>
      <c r="J9018" s="823"/>
      <c r="K9018" s="823"/>
      <c r="L9018" s="823"/>
    </row>
    <row r="9019" spans="2:12" s="801" customFormat="1">
      <c r="B9019" s="823"/>
      <c r="C9019" s="823"/>
      <c r="D9019" s="823"/>
      <c r="E9019" s="823"/>
      <c r="F9019" s="823"/>
      <c r="G9019" s="823"/>
      <c r="H9019" s="823"/>
      <c r="I9019" s="823"/>
      <c r="J9019" s="823"/>
      <c r="K9019" s="823"/>
      <c r="L9019" s="823"/>
    </row>
    <row r="9020" spans="2:12" s="801" customFormat="1">
      <c r="B9020" s="823"/>
      <c r="C9020" s="823"/>
      <c r="D9020" s="823"/>
      <c r="E9020" s="823"/>
      <c r="F9020" s="823"/>
      <c r="G9020" s="823"/>
      <c r="H9020" s="823"/>
      <c r="I9020" s="823"/>
      <c r="J9020" s="823"/>
      <c r="K9020" s="823"/>
      <c r="L9020" s="823"/>
    </row>
    <row r="9021" spans="2:12" s="801" customFormat="1">
      <c r="B9021" s="823"/>
      <c r="C9021" s="823"/>
      <c r="D9021" s="823"/>
      <c r="E9021" s="823"/>
      <c r="F9021" s="823"/>
      <c r="G9021" s="823"/>
      <c r="H9021" s="823"/>
      <c r="I9021" s="823"/>
      <c r="J9021" s="823"/>
      <c r="K9021" s="823"/>
      <c r="L9021" s="823"/>
    </row>
    <row r="9022" spans="2:12" s="801" customFormat="1">
      <c r="B9022" s="823"/>
      <c r="C9022" s="823"/>
      <c r="D9022" s="823"/>
      <c r="E9022" s="823"/>
      <c r="F9022" s="823"/>
      <c r="G9022" s="823"/>
      <c r="H9022" s="823"/>
      <c r="I9022" s="823"/>
      <c r="J9022" s="823"/>
      <c r="K9022" s="823"/>
      <c r="L9022" s="823"/>
    </row>
    <row r="9023" spans="2:12" s="801" customFormat="1">
      <c r="B9023" s="823"/>
      <c r="C9023" s="823"/>
      <c r="D9023" s="823"/>
      <c r="E9023" s="823"/>
      <c r="F9023" s="823"/>
      <c r="G9023" s="823"/>
      <c r="H9023" s="823"/>
      <c r="I9023" s="823"/>
      <c r="J9023" s="823"/>
      <c r="K9023" s="823"/>
      <c r="L9023" s="823"/>
    </row>
    <row r="9024" spans="2:12" s="801" customFormat="1">
      <c r="B9024" s="823"/>
      <c r="C9024" s="823"/>
      <c r="D9024" s="823"/>
      <c r="E9024" s="823"/>
      <c r="F9024" s="823"/>
      <c r="G9024" s="823"/>
      <c r="H9024" s="823"/>
      <c r="I9024" s="823"/>
      <c r="J9024" s="823"/>
      <c r="K9024" s="823"/>
      <c r="L9024" s="823"/>
    </row>
    <row r="9025" spans="2:12" s="801" customFormat="1">
      <c r="B9025" s="823"/>
      <c r="C9025" s="823"/>
      <c r="D9025" s="823"/>
      <c r="E9025" s="823"/>
      <c r="F9025" s="823"/>
      <c r="G9025" s="823"/>
      <c r="H9025" s="823"/>
      <c r="I9025" s="823"/>
      <c r="J9025" s="823"/>
      <c r="K9025" s="823"/>
      <c r="L9025" s="823"/>
    </row>
    <row r="9026" spans="2:12" s="801" customFormat="1">
      <c r="B9026" s="823"/>
      <c r="C9026" s="823"/>
      <c r="D9026" s="823"/>
      <c r="E9026" s="823"/>
      <c r="F9026" s="823"/>
      <c r="G9026" s="823"/>
      <c r="H9026" s="823"/>
      <c r="I9026" s="823"/>
      <c r="J9026" s="823"/>
      <c r="K9026" s="823"/>
      <c r="L9026" s="823"/>
    </row>
    <row r="9027" spans="2:12" s="801" customFormat="1">
      <c r="B9027" s="823"/>
      <c r="C9027" s="823"/>
      <c r="D9027" s="823"/>
      <c r="E9027" s="823"/>
      <c r="F9027" s="823"/>
      <c r="G9027" s="823"/>
      <c r="H9027" s="823"/>
      <c r="I9027" s="823"/>
      <c r="J9027" s="823"/>
      <c r="K9027" s="823"/>
      <c r="L9027" s="823"/>
    </row>
    <row r="9028" spans="2:12" s="801" customFormat="1">
      <c r="B9028" s="823"/>
      <c r="C9028" s="823"/>
      <c r="D9028" s="823"/>
      <c r="E9028" s="823"/>
      <c r="F9028" s="823"/>
      <c r="G9028" s="823"/>
      <c r="H9028" s="823"/>
      <c r="I9028" s="823"/>
      <c r="J9028" s="823"/>
      <c r="K9028" s="823"/>
      <c r="L9028" s="823"/>
    </row>
    <row r="9029" spans="2:12" s="801" customFormat="1">
      <c r="B9029" s="823"/>
      <c r="C9029" s="823"/>
      <c r="D9029" s="823"/>
      <c r="E9029" s="823"/>
      <c r="F9029" s="823"/>
      <c r="G9029" s="823"/>
      <c r="H9029" s="823"/>
      <c r="I9029" s="823"/>
      <c r="J9029" s="823"/>
      <c r="K9029" s="823"/>
      <c r="L9029" s="823"/>
    </row>
    <row r="9030" spans="2:12" s="801" customFormat="1">
      <c r="B9030" s="823"/>
      <c r="C9030" s="823"/>
      <c r="D9030" s="823"/>
      <c r="E9030" s="823"/>
      <c r="F9030" s="823"/>
      <c r="G9030" s="823"/>
      <c r="H9030" s="823"/>
      <c r="I9030" s="823"/>
      <c r="J9030" s="823"/>
      <c r="K9030" s="823"/>
      <c r="L9030" s="823"/>
    </row>
    <row r="9031" spans="2:12" s="801" customFormat="1">
      <c r="B9031" s="823"/>
      <c r="C9031" s="823"/>
      <c r="D9031" s="823"/>
      <c r="E9031" s="823"/>
      <c r="F9031" s="823"/>
      <c r="G9031" s="823"/>
      <c r="H9031" s="823"/>
      <c r="I9031" s="823"/>
      <c r="J9031" s="823"/>
      <c r="K9031" s="823"/>
      <c r="L9031" s="823"/>
    </row>
    <row r="9032" spans="2:12" s="801" customFormat="1">
      <c r="B9032" s="823"/>
      <c r="C9032" s="823"/>
      <c r="D9032" s="823"/>
      <c r="E9032" s="823"/>
      <c r="F9032" s="823"/>
      <c r="G9032" s="823"/>
      <c r="H9032" s="823"/>
      <c r="I9032" s="823"/>
      <c r="J9032" s="823"/>
      <c r="K9032" s="823"/>
      <c r="L9032" s="823"/>
    </row>
    <row r="9033" spans="2:12" s="801" customFormat="1">
      <c r="B9033" s="823"/>
      <c r="C9033" s="823"/>
      <c r="D9033" s="823"/>
      <c r="E9033" s="823"/>
      <c r="F9033" s="823"/>
      <c r="G9033" s="823"/>
      <c r="H9033" s="823"/>
      <c r="I9033" s="823"/>
      <c r="J9033" s="823"/>
      <c r="K9033" s="823"/>
      <c r="L9033" s="823"/>
    </row>
    <row r="9034" spans="2:12" s="801" customFormat="1">
      <c r="B9034" s="823"/>
      <c r="C9034" s="823"/>
      <c r="D9034" s="823"/>
      <c r="E9034" s="823"/>
      <c r="F9034" s="823"/>
      <c r="G9034" s="823"/>
      <c r="H9034" s="823"/>
      <c r="I9034" s="823"/>
      <c r="J9034" s="823"/>
      <c r="K9034" s="823"/>
      <c r="L9034" s="823"/>
    </row>
    <row r="9035" spans="2:12" s="801" customFormat="1">
      <c r="B9035" s="823"/>
      <c r="C9035" s="823"/>
      <c r="D9035" s="823"/>
      <c r="E9035" s="823"/>
      <c r="F9035" s="823"/>
      <c r="G9035" s="823"/>
      <c r="H9035" s="823"/>
      <c r="I9035" s="823"/>
      <c r="J9035" s="823"/>
      <c r="K9035" s="823"/>
      <c r="L9035" s="823"/>
    </row>
    <row r="9036" spans="2:12" s="801" customFormat="1">
      <c r="B9036" s="823"/>
      <c r="C9036" s="823"/>
      <c r="D9036" s="823"/>
      <c r="E9036" s="823"/>
      <c r="F9036" s="823"/>
      <c r="G9036" s="823"/>
      <c r="H9036" s="823"/>
      <c r="I9036" s="823"/>
      <c r="J9036" s="823"/>
      <c r="K9036" s="823"/>
      <c r="L9036" s="823"/>
    </row>
    <row r="9037" spans="2:12" s="801" customFormat="1">
      <c r="B9037" s="823"/>
      <c r="C9037" s="823"/>
      <c r="D9037" s="823"/>
      <c r="E9037" s="823"/>
      <c r="F9037" s="823"/>
      <c r="G9037" s="823"/>
      <c r="H9037" s="823"/>
      <c r="I9037" s="823"/>
      <c r="J9037" s="823"/>
      <c r="K9037" s="823"/>
      <c r="L9037" s="823"/>
    </row>
    <row r="9038" spans="2:12" s="801" customFormat="1">
      <c r="B9038" s="823"/>
      <c r="C9038" s="823"/>
      <c r="D9038" s="823"/>
      <c r="E9038" s="823"/>
      <c r="F9038" s="823"/>
      <c r="G9038" s="823"/>
      <c r="H9038" s="823"/>
      <c r="I9038" s="823"/>
      <c r="J9038" s="823"/>
      <c r="K9038" s="823"/>
      <c r="L9038" s="823"/>
    </row>
    <row r="9039" spans="2:12" s="801" customFormat="1">
      <c r="B9039" s="823"/>
      <c r="C9039" s="823"/>
      <c r="D9039" s="823"/>
      <c r="E9039" s="823"/>
      <c r="F9039" s="823"/>
      <c r="G9039" s="823"/>
      <c r="H9039" s="823"/>
      <c r="I9039" s="823"/>
      <c r="J9039" s="823"/>
      <c r="K9039" s="823"/>
      <c r="L9039" s="823"/>
    </row>
    <row r="9040" spans="2:12" s="801" customFormat="1">
      <c r="B9040" s="823"/>
      <c r="C9040" s="823"/>
      <c r="D9040" s="823"/>
      <c r="E9040" s="823"/>
      <c r="F9040" s="823"/>
      <c r="G9040" s="823"/>
      <c r="H9040" s="823"/>
      <c r="I9040" s="823"/>
      <c r="J9040" s="823"/>
      <c r="K9040" s="823"/>
      <c r="L9040" s="823"/>
    </row>
    <row r="9041" spans="2:12" s="801" customFormat="1">
      <c r="B9041" s="823"/>
      <c r="C9041" s="823"/>
      <c r="D9041" s="823"/>
      <c r="E9041" s="823"/>
      <c r="F9041" s="823"/>
      <c r="G9041" s="823"/>
      <c r="H9041" s="823"/>
      <c r="I9041" s="823"/>
      <c r="J9041" s="823"/>
      <c r="K9041" s="823"/>
      <c r="L9041" s="823"/>
    </row>
    <row r="9042" spans="2:12" s="801" customFormat="1">
      <c r="B9042" s="823"/>
      <c r="C9042" s="823"/>
      <c r="D9042" s="823"/>
      <c r="E9042" s="823"/>
      <c r="F9042" s="823"/>
      <c r="G9042" s="823"/>
      <c r="H9042" s="823"/>
      <c r="I9042" s="823"/>
      <c r="J9042" s="823"/>
      <c r="K9042" s="823"/>
      <c r="L9042" s="823"/>
    </row>
    <row r="9043" spans="2:12" s="801" customFormat="1">
      <c r="B9043" s="823"/>
      <c r="C9043" s="823"/>
      <c r="D9043" s="823"/>
      <c r="E9043" s="823"/>
      <c r="F9043" s="823"/>
      <c r="G9043" s="823"/>
      <c r="H9043" s="823"/>
      <c r="I9043" s="823"/>
      <c r="J9043" s="823"/>
      <c r="K9043" s="823"/>
      <c r="L9043" s="823"/>
    </row>
    <row r="9044" spans="2:12" s="801" customFormat="1">
      <c r="B9044" s="823"/>
      <c r="C9044" s="823"/>
      <c r="D9044" s="823"/>
      <c r="E9044" s="823"/>
      <c r="F9044" s="823"/>
      <c r="G9044" s="823"/>
      <c r="H9044" s="823"/>
      <c r="I9044" s="823"/>
      <c r="J9044" s="823"/>
      <c r="K9044" s="823"/>
      <c r="L9044" s="823"/>
    </row>
    <row r="9045" spans="2:12" s="801" customFormat="1">
      <c r="B9045" s="823"/>
      <c r="C9045" s="823"/>
      <c r="D9045" s="823"/>
      <c r="E9045" s="823"/>
      <c r="F9045" s="823"/>
      <c r="G9045" s="823"/>
      <c r="H9045" s="823"/>
      <c r="I9045" s="823"/>
      <c r="J9045" s="823"/>
      <c r="K9045" s="823"/>
      <c r="L9045" s="823"/>
    </row>
    <row r="9046" spans="2:12" s="801" customFormat="1">
      <c r="B9046" s="823"/>
      <c r="C9046" s="823"/>
      <c r="D9046" s="823"/>
      <c r="E9046" s="823"/>
      <c r="F9046" s="823"/>
      <c r="G9046" s="823"/>
      <c r="H9046" s="823"/>
      <c r="I9046" s="823"/>
      <c r="J9046" s="823"/>
      <c r="K9046" s="823"/>
      <c r="L9046" s="823"/>
    </row>
    <row r="9047" spans="2:12" s="801" customFormat="1">
      <c r="B9047" s="823"/>
      <c r="C9047" s="823"/>
      <c r="D9047" s="823"/>
      <c r="E9047" s="823"/>
      <c r="F9047" s="823"/>
      <c r="G9047" s="823"/>
      <c r="H9047" s="823"/>
      <c r="I9047" s="823"/>
      <c r="J9047" s="823"/>
      <c r="K9047" s="823"/>
      <c r="L9047" s="823"/>
    </row>
    <row r="9048" spans="2:12" s="801" customFormat="1">
      <c r="B9048" s="823"/>
      <c r="C9048" s="823"/>
      <c r="D9048" s="823"/>
      <c r="E9048" s="823"/>
      <c r="F9048" s="823"/>
      <c r="G9048" s="823"/>
      <c r="H9048" s="823"/>
      <c r="I9048" s="823"/>
      <c r="J9048" s="823"/>
      <c r="K9048" s="823"/>
      <c r="L9048" s="823"/>
    </row>
    <row r="9049" spans="2:12" s="801" customFormat="1">
      <c r="B9049" s="823"/>
      <c r="C9049" s="823"/>
      <c r="D9049" s="823"/>
      <c r="E9049" s="823"/>
      <c r="F9049" s="823"/>
      <c r="G9049" s="823"/>
      <c r="H9049" s="823"/>
      <c r="I9049" s="823"/>
      <c r="J9049" s="823"/>
      <c r="K9049" s="823"/>
      <c r="L9049" s="823"/>
    </row>
    <row r="9050" spans="2:12" s="801" customFormat="1">
      <c r="B9050" s="823"/>
      <c r="C9050" s="823"/>
      <c r="D9050" s="823"/>
      <c r="E9050" s="823"/>
      <c r="F9050" s="823"/>
      <c r="G9050" s="823"/>
      <c r="H9050" s="823"/>
      <c r="I9050" s="823"/>
      <c r="J9050" s="823"/>
      <c r="K9050" s="823"/>
      <c r="L9050" s="823"/>
    </row>
    <row r="9051" spans="2:12" s="801" customFormat="1">
      <c r="B9051" s="823"/>
      <c r="C9051" s="823"/>
      <c r="D9051" s="823"/>
      <c r="E9051" s="823"/>
      <c r="F9051" s="823"/>
      <c r="G9051" s="823"/>
      <c r="H9051" s="823"/>
      <c r="I9051" s="823"/>
      <c r="J9051" s="823"/>
      <c r="K9051" s="823"/>
      <c r="L9051" s="823"/>
    </row>
    <row r="9052" spans="2:12" s="801" customFormat="1">
      <c r="B9052" s="823"/>
      <c r="C9052" s="823"/>
      <c r="D9052" s="823"/>
      <c r="E9052" s="823"/>
      <c r="F9052" s="823"/>
      <c r="G9052" s="823"/>
      <c r="H9052" s="823"/>
      <c r="I9052" s="823"/>
      <c r="J9052" s="823"/>
      <c r="K9052" s="823"/>
      <c r="L9052" s="823"/>
    </row>
    <row r="9053" spans="2:12" s="801" customFormat="1">
      <c r="B9053" s="823"/>
      <c r="C9053" s="823"/>
      <c r="D9053" s="823"/>
      <c r="E9053" s="823"/>
      <c r="F9053" s="823"/>
      <c r="G9053" s="823"/>
      <c r="H9053" s="823"/>
      <c r="I9053" s="823"/>
      <c r="J9053" s="823"/>
      <c r="K9053" s="823"/>
      <c r="L9053" s="823"/>
    </row>
    <row r="9054" spans="2:12" s="801" customFormat="1">
      <c r="B9054" s="823"/>
      <c r="C9054" s="823"/>
      <c r="D9054" s="823"/>
      <c r="E9054" s="823"/>
      <c r="F9054" s="823"/>
      <c r="G9054" s="823"/>
      <c r="H9054" s="823"/>
      <c r="I9054" s="823"/>
      <c r="J9054" s="823"/>
      <c r="K9054" s="823"/>
      <c r="L9054" s="823"/>
    </row>
    <row r="9055" spans="2:12" s="801" customFormat="1">
      <c r="B9055" s="823"/>
      <c r="C9055" s="823"/>
      <c r="D9055" s="823"/>
      <c r="E9055" s="823"/>
      <c r="F9055" s="823"/>
      <c r="G9055" s="823"/>
      <c r="H9055" s="823"/>
      <c r="I9055" s="823"/>
      <c r="J9055" s="823"/>
      <c r="K9055" s="823"/>
      <c r="L9055" s="823"/>
    </row>
    <row r="9056" spans="2:12" s="801" customFormat="1">
      <c r="B9056" s="823"/>
      <c r="C9056" s="823"/>
      <c r="D9056" s="823"/>
      <c r="E9056" s="823"/>
      <c r="F9056" s="823"/>
      <c r="G9056" s="823"/>
      <c r="H9056" s="823"/>
      <c r="I9056" s="823"/>
      <c r="J9056" s="823"/>
      <c r="K9056" s="823"/>
      <c r="L9056" s="823"/>
    </row>
    <row r="9057" spans="2:12" s="801" customFormat="1">
      <c r="B9057" s="823"/>
      <c r="C9057" s="823"/>
      <c r="D9057" s="823"/>
      <c r="E9057" s="823"/>
      <c r="F9057" s="823"/>
      <c r="G9057" s="823"/>
      <c r="H9057" s="823"/>
      <c r="I9057" s="823"/>
      <c r="J9057" s="823"/>
      <c r="K9057" s="823"/>
      <c r="L9057" s="823"/>
    </row>
    <row r="9058" spans="2:12" s="801" customFormat="1">
      <c r="B9058" s="823"/>
      <c r="C9058" s="823"/>
      <c r="D9058" s="823"/>
      <c r="E9058" s="823"/>
      <c r="F9058" s="823"/>
      <c r="G9058" s="823"/>
      <c r="H9058" s="823"/>
      <c r="I9058" s="823"/>
      <c r="J9058" s="823"/>
      <c r="K9058" s="823"/>
      <c r="L9058" s="823"/>
    </row>
    <row r="9059" spans="2:12" s="801" customFormat="1">
      <c r="B9059" s="823"/>
      <c r="C9059" s="823"/>
      <c r="D9059" s="823"/>
      <c r="E9059" s="823"/>
      <c r="F9059" s="823"/>
      <c r="G9059" s="823"/>
      <c r="H9059" s="823"/>
      <c r="I9059" s="823"/>
      <c r="J9059" s="823"/>
      <c r="K9059" s="823"/>
      <c r="L9059" s="823"/>
    </row>
    <row r="9060" spans="2:12" s="801" customFormat="1">
      <c r="B9060" s="823"/>
      <c r="C9060" s="823"/>
      <c r="D9060" s="823"/>
      <c r="E9060" s="823"/>
      <c r="F9060" s="823"/>
      <c r="G9060" s="823"/>
      <c r="H9060" s="823"/>
      <c r="I9060" s="823"/>
      <c r="J9060" s="823"/>
      <c r="K9060" s="823"/>
      <c r="L9060" s="823"/>
    </row>
    <row r="9061" spans="2:12" s="801" customFormat="1">
      <c r="B9061" s="823"/>
      <c r="C9061" s="823"/>
      <c r="D9061" s="823"/>
      <c r="E9061" s="823"/>
      <c r="F9061" s="823"/>
      <c r="G9061" s="823"/>
      <c r="H9061" s="823"/>
      <c r="I9061" s="823"/>
      <c r="J9061" s="823"/>
      <c r="K9061" s="823"/>
      <c r="L9061" s="823"/>
    </row>
    <row r="9062" spans="2:12" s="801" customFormat="1">
      <c r="B9062" s="823"/>
      <c r="C9062" s="823"/>
      <c r="D9062" s="823"/>
      <c r="E9062" s="823"/>
      <c r="F9062" s="823"/>
      <c r="G9062" s="823"/>
      <c r="H9062" s="823"/>
      <c r="I9062" s="823"/>
      <c r="J9062" s="823"/>
      <c r="K9062" s="823"/>
      <c r="L9062" s="823"/>
    </row>
    <row r="9063" spans="2:12" s="801" customFormat="1">
      <c r="B9063" s="823"/>
      <c r="C9063" s="823"/>
      <c r="D9063" s="823"/>
      <c r="E9063" s="823"/>
      <c r="F9063" s="823"/>
      <c r="G9063" s="823"/>
      <c r="H9063" s="823"/>
      <c r="I9063" s="823"/>
      <c r="J9063" s="823"/>
      <c r="K9063" s="823"/>
      <c r="L9063" s="823"/>
    </row>
    <row r="9064" spans="2:12" s="801" customFormat="1">
      <c r="B9064" s="823"/>
      <c r="C9064" s="823"/>
      <c r="D9064" s="823"/>
      <c r="E9064" s="823"/>
      <c r="F9064" s="823"/>
      <c r="G9064" s="823"/>
      <c r="H9064" s="823"/>
      <c r="I9064" s="823"/>
      <c r="J9064" s="823"/>
      <c r="K9064" s="823"/>
      <c r="L9064" s="823"/>
    </row>
    <row r="9065" spans="2:12" s="801" customFormat="1">
      <c r="B9065" s="823"/>
      <c r="C9065" s="823"/>
      <c r="D9065" s="823"/>
      <c r="E9065" s="823"/>
      <c r="F9065" s="823"/>
      <c r="G9065" s="823"/>
      <c r="H9065" s="823"/>
      <c r="I9065" s="823"/>
      <c r="J9065" s="823"/>
      <c r="K9065" s="823"/>
      <c r="L9065" s="823"/>
    </row>
    <row r="9066" spans="2:12" s="801" customFormat="1">
      <c r="B9066" s="823"/>
      <c r="C9066" s="823"/>
      <c r="D9066" s="823"/>
      <c r="E9066" s="823"/>
      <c r="F9066" s="823"/>
      <c r="G9066" s="823"/>
      <c r="H9066" s="823"/>
      <c r="I9066" s="823"/>
      <c r="J9066" s="823"/>
      <c r="K9066" s="823"/>
      <c r="L9066" s="823"/>
    </row>
    <row r="9067" spans="2:12" s="801" customFormat="1">
      <c r="B9067" s="823"/>
      <c r="C9067" s="823"/>
      <c r="D9067" s="823"/>
      <c r="E9067" s="823"/>
      <c r="F9067" s="823"/>
      <c r="G9067" s="823"/>
      <c r="H9067" s="823"/>
      <c r="I9067" s="823"/>
      <c r="J9067" s="823"/>
      <c r="K9067" s="823"/>
      <c r="L9067" s="823"/>
    </row>
    <row r="9068" spans="2:12" s="801" customFormat="1">
      <c r="B9068" s="823"/>
      <c r="C9068" s="823"/>
      <c r="D9068" s="823"/>
      <c r="E9068" s="823"/>
      <c r="F9068" s="823"/>
      <c r="G9068" s="823"/>
      <c r="H9068" s="823"/>
      <c r="I9068" s="823"/>
      <c r="J9068" s="823"/>
      <c r="K9068" s="823"/>
      <c r="L9068" s="823"/>
    </row>
    <row r="9069" spans="2:12" s="801" customFormat="1">
      <c r="B9069" s="823"/>
      <c r="C9069" s="823"/>
      <c r="D9069" s="823"/>
      <c r="E9069" s="823"/>
      <c r="F9069" s="823"/>
      <c r="G9069" s="823"/>
      <c r="H9069" s="823"/>
      <c r="I9069" s="823"/>
      <c r="J9069" s="823"/>
      <c r="K9069" s="823"/>
      <c r="L9069" s="823"/>
    </row>
    <row r="9070" spans="2:12" s="801" customFormat="1">
      <c r="B9070" s="823"/>
      <c r="C9070" s="823"/>
      <c r="D9070" s="823"/>
      <c r="E9070" s="823"/>
      <c r="F9070" s="823"/>
      <c r="G9070" s="823"/>
      <c r="H9070" s="823"/>
      <c r="I9070" s="823"/>
      <c r="J9070" s="823"/>
      <c r="K9070" s="823"/>
      <c r="L9070" s="823"/>
    </row>
    <row r="9071" spans="2:12" s="801" customFormat="1">
      <c r="B9071" s="823"/>
      <c r="C9071" s="823"/>
      <c r="D9071" s="823"/>
      <c r="E9071" s="823"/>
      <c r="F9071" s="823"/>
      <c r="G9071" s="823"/>
      <c r="H9071" s="823"/>
      <c r="I9071" s="823"/>
      <c r="J9071" s="823"/>
      <c r="K9071" s="823"/>
      <c r="L9071" s="823"/>
    </row>
    <row r="9072" spans="2:12" s="801" customFormat="1">
      <c r="B9072" s="823"/>
      <c r="C9072" s="823"/>
      <c r="D9072" s="823"/>
      <c r="E9072" s="823"/>
      <c r="F9072" s="823"/>
      <c r="G9072" s="823"/>
      <c r="H9072" s="823"/>
      <c r="I9072" s="823"/>
      <c r="J9072" s="823"/>
      <c r="K9072" s="823"/>
      <c r="L9072" s="823"/>
    </row>
    <row r="9073" spans="2:12" s="801" customFormat="1">
      <c r="B9073" s="823"/>
      <c r="C9073" s="823"/>
      <c r="D9073" s="823"/>
      <c r="E9073" s="823"/>
      <c r="F9073" s="823"/>
      <c r="G9073" s="823"/>
      <c r="H9073" s="823"/>
      <c r="I9073" s="823"/>
      <c r="J9073" s="823"/>
      <c r="K9073" s="823"/>
      <c r="L9073" s="823"/>
    </row>
    <row r="9074" spans="2:12" s="801" customFormat="1">
      <c r="B9074" s="823"/>
      <c r="C9074" s="823"/>
      <c r="D9074" s="823"/>
      <c r="E9074" s="823"/>
      <c r="F9074" s="823"/>
      <c r="G9074" s="823"/>
      <c r="H9074" s="823"/>
      <c r="I9074" s="823"/>
      <c r="J9074" s="823"/>
      <c r="K9074" s="823"/>
      <c r="L9074" s="823"/>
    </row>
    <row r="9075" spans="2:12" s="801" customFormat="1">
      <c r="B9075" s="823"/>
      <c r="C9075" s="823"/>
      <c r="D9075" s="823"/>
      <c r="E9075" s="823"/>
      <c r="F9075" s="823"/>
      <c r="G9075" s="823"/>
      <c r="H9075" s="823"/>
      <c r="I9075" s="823"/>
      <c r="J9075" s="823"/>
      <c r="K9075" s="823"/>
      <c r="L9075" s="823"/>
    </row>
    <row r="9076" spans="2:12" s="801" customFormat="1">
      <c r="B9076" s="823"/>
      <c r="C9076" s="823"/>
      <c r="D9076" s="823"/>
      <c r="E9076" s="823"/>
      <c r="F9076" s="823"/>
      <c r="G9076" s="823"/>
      <c r="H9076" s="823"/>
      <c r="I9076" s="823"/>
      <c r="J9076" s="823"/>
      <c r="K9076" s="823"/>
      <c r="L9076" s="823"/>
    </row>
    <row r="9077" spans="2:12" s="801" customFormat="1">
      <c r="B9077" s="823"/>
      <c r="C9077" s="823"/>
      <c r="D9077" s="823"/>
      <c r="E9077" s="823"/>
      <c r="F9077" s="823"/>
      <c r="G9077" s="823"/>
      <c r="H9077" s="823"/>
      <c r="I9077" s="823"/>
      <c r="J9077" s="823"/>
      <c r="K9077" s="823"/>
      <c r="L9077" s="823"/>
    </row>
    <row r="9078" spans="2:12" s="801" customFormat="1">
      <c r="B9078" s="823"/>
      <c r="C9078" s="823"/>
      <c r="D9078" s="823"/>
      <c r="E9078" s="823"/>
      <c r="F9078" s="823"/>
      <c r="G9078" s="823"/>
      <c r="H9078" s="823"/>
      <c r="I9078" s="823"/>
      <c r="J9078" s="823"/>
      <c r="K9078" s="823"/>
      <c r="L9078" s="823"/>
    </row>
    <row r="9079" spans="2:12" s="801" customFormat="1">
      <c r="B9079" s="823"/>
      <c r="C9079" s="823"/>
      <c r="D9079" s="823"/>
      <c r="E9079" s="823"/>
      <c r="F9079" s="823"/>
      <c r="G9079" s="823"/>
      <c r="H9079" s="823"/>
      <c r="I9079" s="823"/>
      <c r="J9079" s="823"/>
      <c r="K9079" s="823"/>
      <c r="L9079" s="823"/>
    </row>
    <row r="9080" spans="2:12" s="801" customFormat="1">
      <c r="B9080" s="823"/>
      <c r="C9080" s="823"/>
      <c r="D9080" s="823"/>
      <c r="E9080" s="823"/>
      <c r="F9080" s="823"/>
      <c r="G9080" s="823"/>
      <c r="H9080" s="823"/>
      <c r="I9080" s="823"/>
      <c r="J9080" s="823"/>
      <c r="K9080" s="823"/>
      <c r="L9080" s="823"/>
    </row>
    <row r="9081" spans="2:12" s="801" customFormat="1">
      <c r="B9081" s="823"/>
      <c r="C9081" s="823"/>
      <c r="D9081" s="823"/>
      <c r="E9081" s="823"/>
      <c r="F9081" s="823"/>
      <c r="G9081" s="823"/>
      <c r="H9081" s="823"/>
      <c r="I9081" s="823"/>
      <c r="J9081" s="823"/>
      <c r="K9081" s="823"/>
      <c r="L9081" s="823"/>
    </row>
    <row r="9082" spans="2:12" s="801" customFormat="1">
      <c r="B9082" s="823"/>
      <c r="C9082" s="823"/>
      <c r="D9082" s="823"/>
      <c r="E9082" s="823"/>
      <c r="F9082" s="823"/>
      <c r="G9082" s="823"/>
      <c r="H9082" s="823"/>
      <c r="I9082" s="823"/>
      <c r="J9082" s="823"/>
      <c r="K9082" s="823"/>
      <c r="L9082" s="823"/>
    </row>
    <row r="9083" spans="2:12" s="801" customFormat="1">
      <c r="B9083" s="823"/>
      <c r="C9083" s="823"/>
      <c r="D9083" s="823"/>
      <c r="E9083" s="823"/>
      <c r="F9083" s="823"/>
      <c r="G9083" s="823"/>
      <c r="H9083" s="823"/>
      <c r="I9083" s="823"/>
      <c r="J9083" s="823"/>
      <c r="K9083" s="823"/>
      <c r="L9083" s="823"/>
    </row>
    <row r="9084" spans="2:12" s="801" customFormat="1">
      <c r="B9084" s="823"/>
      <c r="C9084" s="823"/>
      <c r="D9084" s="823"/>
      <c r="E9084" s="823"/>
      <c r="F9084" s="823"/>
      <c r="G9084" s="823"/>
      <c r="H9084" s="823"/>
      <c r="I9084" s="823"/>
      <c r="J9084" s="823"/>
      <c r="K9084" s="823"/>
      <c r="L9084" s="823"/>
    </row>
    <row r="9085" spans="2:12" s="801" customFormat="1">
      <c r="B9085" s="823"/>
      <c r="C9085" s="823"/>
      <c r="D9085" s="823"/>
      <c r="E9085" s="823"/>
      <c r="F9085" s="823"/>
      <c r="G9085" s="823"/>
      <c r="H9085" s="823"/>
      <c r="I9085" s="823"/>
      <c r="J9085" s="823"/>
      <c r="K9085" s="823"/>
      <c r="L9085" s="823"/>
    </row>
    <row r="9086" spans="2:12" s="801" customFormat="1">
      <c r="B9086" s="823"/>
      <c r="C9086" s="823"/>
      <c r="D9086" s="823"/>
      <c r="E9086" s="823"/>
      <c r="F9086" s="823"/>
      <c r="G9086" s="823"/>
      <c r="H9086" s="823"/>
      <c r="I9086" s="823"/>
      <c r="J9086" s="823"/>
      <c r="K9086" s="823"/>
      <c r="L9086" s="823"/>
    </row>
    <row r="9087" spans="2:12" s="801" customFormat="1">
      <c r="B9087" s="823"/>
      <c r="C9087" s="823"/>
      <c r="D9087" s="823"/>
      <c r="E9087" s="823"/>
      <c r="F9087" s="823"/>
      <c r="G9087" s="823"/>
      <c r="H9087" s="823"/>
      <c r="I9087" s="823"/>
      <c r="J9087" s="823"/>
      <c r="K9087" s="823"/>
      <c r="L9087" s="823"/>
    </row>
    <row r="9088" spans="2:12" s="801" customFormat="1">
      <c r="B9088" s="823"/>
      <c r="C9088" s="823"/>
      <c r="D9088" s="823"/>
      <c r="E9088" s="823"/>
      <c r="F9088" s="823"/>
      <c r="G9088" s="823"/>
      <c r="H9088" s="823"/>
      <c r="I9088" s="823"/>
      <c r="J9088" s="823"/>
      <c r="K9088" s="823"/>
      <c r="L9088" s="823"/>
    </row>
    <row r="9089" spans="2:12" s="801" customFormat="1">
      <c r="B9089" s="823"/>
      <c r="C9089" s="823"/>
      <c r="D9089" s="823"/>
      <c r="E9089" s="823"/>
      <c r="F9089" s="823"/>
      <c r="G9089" s="823"/>
      <c r="H9089" s="823"/>
      <c r="I9089" s="823"/>
      <c r="J9089" s="823"/>
      <c r="K9089" s="823"/>
      <c r="L9089" s="823"/>
    </row>
    <row r="9090" spans="2:12" s="801" customFormat="1">
      <c r="B9090" s="823"/>
      <c r="C9090" s="823"/>
      <c r="D9090" s="823"/>
      <c r="E9090" s="823"/>
      <c r="F9090" s="823"/>
      <c r="G9090" s="823"/>
      <c r="H9090" s="823"/>
      <c r="I9090" s="823"/>
      <c r="J9090" s="823"/>
      <c r="K9090" s="823"/>
      <c r="L9090" s="823"/>
    </row>
    <row r="9091" spans="2:12" s="801" customFormat="1">
      <c r="B9091" s="823"/>
      <c r="C9091" s="823"/>
      <c r="D9091" s="823"/>
      <c r="E9091" s="823"/>
      <c r="F9091" s="823"/>
      <c r="G9091" s="823"/>
      <c r="H9091" s="823"/>
      <c r="I9091" s="823"/>
      <c r="J9091" s="823"/>
      <c r="K9091" s="823"/>
      <c r="L9091" s="823"/>
    </row>
    <row r="9092" spans="2:12" s="801" customFormat="1">
      <c r="B9092" s="823"/>
      <c r="C9092" s="823"/>
      <c r="D9092" s="823"/>
      <c r="E9092" s="823"/>
      <c r="F9092" s="823"/>
      <c r="G9092" s="823"/>
      <c r="H9092" s="823"/>
      <c r="I9092" s="823"/>
      <c r="J9092" s="823"/>
      <c r="K9092" s="823"/>
      <c r="L9092" s="823"/>
    </row>
    <row r="9093" spans="2:12" s="801" customFormat="1">
      <c r="B9093" s="823"/>
      <c r="C9093" s="823"/>
      <c r="D9093" s="823"/>
      <c r="E9093" s="823"/>
      <c r="F9093" s="823"/>
      <c r="G9093" s="823"/>
      <c r="H9093" s="823"/>
      <c r="I9093" s="823"/>
      <c r="J9093" s="823"/>
      <c r="K9093" s="823"/>
      <c r="L9093" s="823"/>
    </row>
    <row r="9094" spans="2:12" s="801" customFormat="1">
      <c r="B9094" s="823"/>
      <c r="C9094" s="823"/>
      <c r="D9094" s="823"/>
      <c r="E9094" s="823"/>
      <c r="F9094" s="823"/>
      <c r="G9094" s="823"/>
      <c r="H9094" s="823"/>
      <c r="I9094" s="823"/>
      <c r="J9094" s="823"/>
      <c r="K9094" s="823"/>
      <c r="L9094" s="823"/>
    </row>
    <row r="9095" spans="2:12" s="801" customFormat="1">
      <c r="B9095" s="823"/>
      <c r="C9095" s="823"/>
      <c r="D9095" s="823"/>
      <c r="E9095" s="823"/>
      <c r="F9095" s="823"/>
      <c r="G9095" s="823"/>
      <c r="H9095" s="823"/>
      <c r="I9095" s="823"/>
      <c r="J9095" s="823"/>
      <c r="K9095" s="823"/>
      <c r="L9095" s="823"/>
    </row>
    <row r="9096" spans="2:12" s="801" customFormat="1">
      <c r="B9096" s="823"/>
      <c r="C9096" s="823"/>
      <c r="D9096" s="823"/>
      <c r="E9096" s="823"/>
      <c r="F9096" s="823"/>
      <c r="G9096" s="823"/>
      <c r="H9096" s="823"/>
      <c r="I9096" s="823"/>
      <c r="J9096" s="823"/>
      <c r="K9096" s="823"/>
      <c r="L9096" s="823"/>
    </row>
    <row r="9097" spans="2:12" s="801" customFormat="1">
      <c r="B9097" s="823"/>
      <c r="C9097" s="823"/>
      <c r="D9097" s="823"/>
      <c r="E9097" s="823"/>
      <c r="F9097" s="823"/>
      <c r="G9097" s="823"/>
      <c r="H9097" s="823"/>
      <c r="I9097" s="823"/>
      <c r="J9097" s="823"/>
      <c r="K9097" s="823"/>
      <c r="L9097" s="823"/>
    </row>
    <row r="9098" spans="2:12" s="801" customFormat="1">
      <c r="B9098" s="823"/>
      <c r="C9098" s="823"/>
      <c r="D9098" s="823"/>
      <c r="E9098" s="823"/>
      <c r="F9098" s="823"/>
      <c r="G9098" s="823"/>
      <c r="H9098" s="823"/>
      <c r="I9098" s="823"/>
      <c r="J9098" s="823"/>
      <c r="K9098" s="823"/>
      <c r="L9098" s="823"/>
    </row>
    <row r="9099" spans="2:12" s="801" customFormat="1">
      <c r="B9099" s="823"/>
      <c r="C9099" s="823"/>
      <c r="D9099" s="823"/>
      <c r="E9099" s="823"/>
      <c r="F9099" s="823"/>
      <c r="G9099" s="823"/>
      <c r="H9099" s="823"/>
      <c r="I9099" s="823"/>
      <c r="J9099" s="823"/>
      <c r="K9099" s="823"/>
      <c r="L9099" s="823"/>
    </row>
    <row r="9100" spans="2:12" s="801" customFormat="1">
      <c r="B9100" s="823"/>
      <c r="C9100" s="823"/>
      <c r="D9100" s="823"/>
      <c r="E9100" s="823"/>
      <c r="F9100" s="823"/>
      <c r="G9100" s="823"/>
      <c r="H9100" s="823"/>
      <c r="I9100" s="823"/>
      <c r="J9100" s="823"/>
      <c r="K9100" s="823"/>
      <c r="L9100" s="823"/>
    </row>
    <row r="9101" spans="2:12" s="801" customFormat="1">
      <c r="B9101" s="823"/>
      <c r="C9101" s="823"/>
      <c r="D9101" s="823"/>
      <c r="E9101" s="823"/>
      <c r="F9101" s="823"/>
      <c r="G9101" s="823"/>
      <c r="H9101" s="823"/>
      <c r="I9101" s="823"/>
      <c r="J9101" s="823"/>
      <c r="K9101" s="823"/>
      <c r="L9101" s="823"/>
    </row>
    <row r="9102" spans="2:12" s="801" customFormat="1">
      <c r="B9102" s="823"/>
      <c r="C9102" s="823"/>
      <c r="D9102" s="823"/>
      <c r="E9102" s="823"/>
      <c r="F9102" s="823"/>
      <c r="G9102" s="823"/>
      <c r="H9102" s="823"/>
      <c r="I9102" s="823"/>
      <c r="J9102" s="823"/>
      <c r="K9102" s="823"/>
      <c r="L9102" s="823"/>
    </row>
    <row r="9103" spans="2:12" s="801" customFormat="1">
      <c r="B9103" s="823"/>
      <c r="C9103" s="823"/>
      <c r="D9103" s="823"/>
      <c r="E9103" s="823"/>
      <c r="F9103" s="823"/>
      <c r="G9103" s="823"/>
      <c r="H9103" s="823"/>
      <c r="I9103" s="823"/>
      <c r="J9103" s="823"/>
      <c r="K9103" s="823"/>
      <c r="L9103" s="823"/>
    </row>
    <row r="9104" spans="2:12" s="801" customFormat="1">
      <c r="B9104" s="823"/>
      <c r="C9104" s="823"/>
      <c r="D9104" s="823"/>
      <c r="E9104" s="823"/>
      <c r="F9104" s="823"/>
      <c r="G9104" s="823"/>
      <c r="H9104" s="823"/>
      <c r="I9104" s="823"/>
      <c r="J9104" s="823"/>
      <c r="K9104" s="823"/>
      <c r="L9104" s="823"/>
    </row>
    <row r="9105" spans="2:12" s="801" customFormat="1">
      <c r="B9105" s="823"/>
      <c r="C9105" s="823"/>
      <c r="D9105" s="823"/>
      <c r="E9105" s="823"/>
      <c r="F9105" s="823"/>
      <c r="G9105" s="823"/>
      <c r="H9105" s="823"/>
      <c r="I9105" s="823"/>
      <c r="J9105" s="823"/>
      <c r="K9105" s="823"/>
      <c r="L9105" s="823"/>
    </row>
    <row r="9106" spans="2:12" s="801" customFormat="1">
      <c r="B9106" s="823"/>
      <c r="C9106" s="823"/>
      <c r="D9106" s="823"/>
      <c r="E9106" s="823"/>
      <c r="F9106" s="823"/>
      <c r="G9106" s="823"/>
      <c r="H9106" s="823"/>
      <c r="I9106" s="823"/>
      <c r="J9106" s="823"/>
      <c r="K9106" s="823"/>
      <c r="L9106" s="823"/>
    </row>
    <row r="9107" spans="2:12" s="801" customFormat="1">
      <c r="B9107" s="823"/>
      <c r="C9107" s="823"/>
      <c r="D9107" s="823"/>
      <c r="E9107" s="823"/>
      <c r="F9107" s="823"/>
      <c r="G9107" s="823"/>
      <c r="H9107" s="823"/>
      <c r="I9107" s="823"/>
      <c r="J9107" s="823"/>
      <c r="K9107" s="823"/>
      <c r="L9107" s="823"/>
    </row>
    <row r="9108" spans="2:12" s="801" customFormat="1">
      <c r="B9108" s="823"/>
      <c r="C9108" s="823"/>
      <c r="D9108" s="823"/>
      <c r="E9108" s="823"/>
      <c r="F9108" s="823"/>
      <c r="G9108" s="823"/>
      <c r="H9108" s="823"/>
      <c r="I9108" s="823"/>
      <c r="J9108" s="823"/>
      <c r="K9108" s="823"/>
      <c r="L9108" s="823"/>
    </row>
    <row r="9109" spans="2:12" s="801" customFormat="1">
      <c r="B9109" s="823"/>
      <c r="C9109" s="823"/>
      <c r="D9109" s="823"/>
      <c r="E9109" s="823"/>
      <c r="F9109" s="823"/>
      <c r="G9109" s="823"/>
      <c r="H9109" s="823"/>
      <c r="I9109" s="823"/>
      <c r="J9109" s="823"/>
      <c r="K9109" s="823"/>
      <c r="L9109" s="823"/>
    </row>
    <row r="9110" spans="2:12" s="801" customFormat="1">
      <c r="B9110" s="823"/>
      <c r="C9110" s="823"/>
      <c r="D9110" s="823"/>
      <c r="E9110" s="823"/>
      <c r="F9110" s="823"/>
      <c r="G9110" s="823"/>
      <c r="H9110" s="823"/>
      <c r="I9110" s="823"/>
      <c r="J9110" s="823"/>
      <c r="K9110" s="823"/>
      <c r="L9110" s="823"/>
    </row>
    <row r="9111" spans="2:12" s="801" customFormat="1">
      <c r="B9111" s="823"/>
      <c r="C9111" s="823"/>
      <c r="D9111" s="823"/>
      <c r="E9111" s="823"/>
      <c r="F9111" s="823"/>
      <c r="G9111" s="823"/>
      <c r="H9111" s="823"/>
      <c r="I9111" s="823"/>
      <c r="J9111" s="823"/>
      <c r="K9111" s="823"/>
      <c r="L9111" s="823"/>
    </row>
    <row r="9112" spans="2:12" s="801" customFormat="1">
      <c r="B9112" s="823"/>
      <c r="C9112" s="823"/>
      <c r="D9112" s="823"/>
      <c r="E9112" s="823"/>
      <c r="F9112" s="823"/>
      <c r="G9112" s="823"/>
      <c r="H9112" s="823"/>
      <c r="I9112" s="823"/>
      <c r="J9112" s="823"/>
      <c r="K9112" s="823"/>
      <c r="L9112" s="823"/>
    </row>
    <row r="9113" spans="2:12" s="801" customFormat="1">
      <c r="B9113" s="823"/>
      <c r="C9113" s="823"/>
      <c r="D9113" s="823"/>
      <c r="E9113" s="823"/>
      <c r="F9113" s="823"/>
      <c r="G9113" s="823"/>
      <c r="H9113" s="823"/>
      <c r="I9113" s="823"/>
      <c r="J9113" s="823"/>
      <c r="K9113" s="823"/>
      <c r="L9113" s="823"/>
    </row>
    <row r="9114" spans="2:12" s="801" customFormat="1">
      <c r="B9114" s="823"/>
      <c r="C9114" s="823"/>
      <c r="D9114" s="823"/>
      <c r="E9114" s="823"/>
      <c r="F9114" s="823"/>
      <c r="G9114" s="823"/>
      <c r="H9114" s="823"/>
      <c r="I9114" s="823"/>
      <c r="J9114" s="823"/>
      <c r="K9114" s="823"/>
      <c r="L9114" s="823"/>
    </row>
    <row r="9115" spans="2:12" s="801" customFormat="1">
      <c r="B9115" s="823"/>
      <c r="C9115" s="823"/>
      <c r="D9115" s="823"/>
      <c r="E9115" s="823"/>
      <c r="F9115" s="823"/>
      <c r="G9115" s="823"/>
      <c r="H9115" s="823"/>
      <c r="I9115" s="823"/>
      <c r="J9115" s="823"/>
      <c r="K9115" s="823"/>
      <c r="L9115" s="823"/>
    </row>
    <row r="9116" spans="2:12" s="801" customFormat="1">
      <c r="B9116" s="823"/>
      <c r="C9116" s="823"/>
      <c r="D9116" s="823"/>
      <c r="E9116" s="823"/>
      <c r="F9116" s="823"/>
      <c r="G9116" s="823"/>
      <c r="H9116" s="823"/>
      <c r="I9116" s="823"/>
      <c r="J9116" s="823"/>
      <c r="K9116" s="823"/>
      <c r="L9116" s="823"/>
    </row>
    <row r="9117" spans="2:12" s="801" customFormat="1">
      <c r="B9117" s="823"/>
      <c r="C9117" s="823"/>
      <c r="D9117" s="823"/>
      <c r="E9117" s="823"/>
      <c r="F9117" s="823"/>
      <c r="G9117" s="823"/>
      <c r="H9117" s="823"/>
      <c r="I9117" s="823"/>
      <c r="J9117" s="823"/>
      <c r="K9117" s="823"/>
      <c r="L9117" s="823"/>
    </row>
    <row r="9118" spans="2:12" s="801" customFormat="1">
      <c r="B9118" s="823"/>
      <c r="C9118" s="823"/>
      <c r="D9118" s="823"/>
      <c r="E9118" s="823"/>
      <c r="F9118" s="823"/>
      <c r="G9118" s="823"/>
      <c r="H9118" s="823"/>
      <c r="I9118" s="823"/>
      <c r="J9118" s="823"/>
      <c r="K9118" s="823"/>
      <c r="L9118" s="823"/>
    </row>
    <row r="9119" spans="2:12" s="801" customFormat="1">
      <c r="B9119" s="823"/>
      <c r="C9119" s="823"/>
      <c r="D9119" s="823"/>
      <c r="E9119" s="823"/>
      <c r="F9119" s="823"/>
      <c r="G9119" s="823"/>
      <c r="H9119" s="823"/>
      <c r="I9119" s="823"/>
      <c r="J9119" s="823"/>
      <c r="K9119" s="823"/>
      <c r="L9119" s="823"/>
    </row>
    <row r="9120" spans="2:12" s="801" customFormat="1">
      <c r="B9120" s="823"/>
      <c r="C9120" s="823"/>
      <c r="D9120" s="823"/>
      <c r="E9120" s="823"/>
      <c r="F9120" s="823"/>
      <c r="G9120" s="823"/>
      <c r="H9120" s="823"/>
      <c r="I9120" s="823"/>
      <c r="J9120" s="823"/>
      <c r="K9120" s="823"/>
      <c r="L9120" s="823"/>
    </row>
    <row r="9121" spans="2:12" s="801" customFormat="1">
      <c r="B9121" s="823"/>
      <c r="C9121" s="823"/>
      <c r="D9121" s="823"/>
      <c r="E9121" s="823"/>
      <c r="F9121" s="823"/>
      <c r="G9121" s="823"/>
      <c r="H9121" s="823"/>
      <c r="I9121" s="823"/>
      <c r="J9121" s="823"/>
      <c r="K9121" s="823"/>
      <c r="L9121" s="823"/>
    </row>
    <row r="9122" spans="2:12" s="801" customFormat="1">
      <c r="B9122" s="823"/>
      <c r="C9122" s="823"/>
      <c r="D9122" s="823"/>
      <c r="E9122" s="823"/>
      <c r="F9122" s="823"/>
      <c r="G9122" s="823"/>
      <c r="H9122" s="823"/>
      <c r="I9122" s="823"/>
      <c r="J9122" s="823"/>
      <c r="K9122" s="823"/>
      <c r="L9122" s="823"/>
    </row>
    <row r="9123" spans="2:12" s="801" customFormat="1">
      <c r="B9123" s="823"/>
      <c r="C9123" s="823"/>
      <c r="D9123" s="823"/>
      <c r="E9123" s="823"/>
      <c r="F9123" s="823"/>
      <c r="G9123" s="823"/>
      <c r="H9123" s="823"/>
      <c r="I9123" s="823"/>
      <c r="J9123" s="823"/>
      <c r="K9123" s="823"/>
      <c r="L9123" s="823"/>
    </row>
    <row r="9124" spans="2:12" s="801" customFormat="1">
      <c r="B9124" s="823"/>
      <c r="C9124" s="823"/>
      <c r="D9124" s="823"/>
      <c r="E9124" s="823"/>
      <c r="F9124" s="823"/>
      <c r="G9124" s="823"/>
      <c r="H9124" s="823"/>
      <c r="I9124" s="823"/>
      <c r="J9124" s="823"/>
      <c r="K9124" s="823"/>
      <c r="L9124" s="823"/>
    </row>
    <row r="9125" spans="2:12" s="801" customFormat="1">
      <c r="B9125" s="823"/>
      <c r="C9125" s="823"/>
      <c r="D9125" s="823"/>
      <c r="E9125" s="823"/>
      <c r="F9125" s="823"/>
      <c r="G9125" s="823"/>
      <c r="H9125" s="823"/>
      <c r="I9125" s="823"/>
      <c r="J9125" s="823"/>
      <c r="K9125" s="823"/>
      <c r="L9125" s="823"/>
    </row>
    <row r="9126" spans="2:12" s="801" customFormat="1">
      <c r="B9126" s="823"/>
      <c r="C9126" s="823"/>
      <c r="D9126" s="823"/>
      <c r="E9126" s="823"/>
      <c r="F9126" s="823"/>
      <c r="G9126" s="823"/>
      <c r="H9126" s="823"/>
      <c r="I9126" s="823"/>
      <c r="J9126" s="823"/>
      <c r="K9126" s="823"/>
      <c r="L9126" s="823"/>
    </row>
    <row r="9127" spans="2:12" s="801" customFormat="1">
      <c r="B9127" s="823"/>
      <c r="C9127" s="823"/>
      <c r="D9127" s="823"/>
      <c r="E9127" s="823"/>
      <c r="F9127" s="823"/>
      <c r="G9127" s="823"/>
      <c r="H9127" s="823"/>
      <c r="I9127" s="823"/>
      <c r="J9127" s="823"/>
      <c r="K9127" s="823"/>
      <c r="L9127" s="823"/>
    </row>
    <row r="9128" spans="2:12" s="801" customFormat="1">
      <c r="B9128" s="823"/>
      <c r="C9128" s="823"/>
      <c r="D9128" s="823"/>
      <c r="E9128" s="823"/>
      <c r="F9128" s="823"/>
      <c r="G9128" s="823"/>
      <c r="H9128" s="823"/>
      <c r="I9128" s="823"/>
      <c r="J9128" s="823"/>
      <c r="K9128" s="823"/>
      <c r="L9128" s="823"/>
    </row>
    <row r="9129" spans="2:12" s="801" customFormat="1">
      <c r="B9129" s="823"/>
      <c r="C9129" s="823"/>
      <c r="D9129" s="823"/>
      <c r="E9129" s="823"/>
      <c r="F9129" s="823"/>
      <c r="G9129" s="823"/>
      <c r="H9129" s="823"/>
      <c r="I9129" s="823"/>
      <c r="J9129" s="823"/>
      <c r="K9129" s="823"/>
      <c r="L9129" s="823"/>
    </row>
    <row r="9130" spans="2:12" s="801" customFormat="1">
      <c r="B9130" s="823"/>
      <c r="C9130" s="823"/>
      <c r="D9130" s="823"/>
      <c r="E9130" s="823"/>
      <c r="F9130" s="823"/>
      <c r="G9130" s="823"/>
      <c r="H9130" s="823"/>
      <c r="I9130" s="823"/>
      <c r="J9130" s="823"/>
      <c r="K9130" s="823"/>
      <c r="L9130" s="823"/>
    </row>
    <row r="9131" spans="2:12" s="801" customFormat="1">
      <c r="B9131" s="823"/>
      <c r="C9131" s="823"/>
      <c r="D9131" s="823"/>
      <c r="E9131" s="823"/>
      <c r="F9131" s="823"/>
      <c r="G9131" s="823"/>
      <c r="H9131" s="823"/>
      <c r="I9131" s="823"/>
      <c r="J9131" s="823"/>
      <c r="K9131" s="823"/>
      <c r="L9131" s="823"/>
    </row>
    <row r="9132" spans="2:12" s="801" customFormat="1">
      <c r="B9132" s="823"/>
      <c r="C9132" s="823"/>
      <c r="D9132" s="823"/>
      <c r="E9132" s="823"/>
      <c r="F9132" s="823"/>
      <c r="G9132" s="823"/>
      <c r="H9132" s="823"/>
      <c r="I9132" s="823"/>
      <c r="J9132" s="823"/>
      <c r="K9132" s="823"/>
      <c r="L9132" s="823"/>
    </row>
    <row r="9133" spans="2:12" s="801" customFormat="1">
      <c r="B9133" s="823"/>
      <c r="C9133" s="823"/>
      <c r="D9133" s="823"/>
      <c r="E9133" s="823"/>
      <c r="F9133" s="823"/>
      <c r="G9133" s="823"/>
      <c r="H9133" s="823"/>
      <c r="I9133" s="823"/>
      <c r="J9133" s="823"/>
      <c r="K9133" s="823"/>
      <c r="L9133" s="823"/>
    </row>
    <row r="9134" spans="2:12" s="801" customFormat="1">
      <c r="B9134" s="823"/>
      <c r="C9134" s="823"/>
      <c r="D9134" s="823"/>
      <c r="E9134" s="823"/>
      <c r="F9134" s="823"/>
      <c r="G9134" s="823"/>
      <c r="H9134" s="823"/>
      <c r="I9134" s="823"/>
      <c r="J9134" s="823"/>
      <c r="K9134" s="823"/>
      <c r="L9134" s="823"/>
    </row>
    <row r="9135" spans="2:12" s="801" customFormat="1">
      <c r="B9135" s="823"/>
      <c r="C9135" s="823"/>
      <c r="D9135" s="823"/>
      <c r="E9135" s="823"/>
      <c r="F9135" s="823"/>
      <c r="G9135" s="823"/>
      <c r="H9135" s="823"/>
      <c r="I9135" s="823"/>
      <c r="J9135" s="823"/>
      <c r="K9135" s="823"/>
      <c r="L9135" s="823"/>
    </row>
    <row r="9136" spans="2:12" s="801" customFormat="1">
      <c r="B9136" s="823"/>
      <c r="C9136" s="823"/>
      <c r="D9136" s="823"/>
      <c r="E9136" s="823"/>
      <c r="F9136" s="823"/>
      <c r="G9136" s="823"/>
      <c r="H9136" s="823"/>
      <c r="I9136" s="823"/>
      <c r="J9136" s="823"/>
      <c r="K9136" s="823"/>
      <c r="L9136" s="823"/>
    </row>
    <row r="9137" spans="2:12" s="801" customFormat="1">
      <c r="B9137" s="823"/>
      <c r="C9137" s="823"/>
      <c r="D9137" s="823"/>
      <c r="E9137" s="823"/>
      <c r="F9137" s="823"/>
      <c r="G9137" s="823"/>
      <c r="H9137" s="823"/>
      <c r="I9137" s="823"/>
      <c r="J9137" s="823"/>
      <c r="K9137" s="823"/>
      <c r="L9137" s="823"/>
    </row>
    <row r="9138" spans="2:12" s="801" customFormat="1">
      <c r="B9138" s="823"/>
      <c r="C9138" s="823"/>
      <c r="D9138" s="823"/>
      <c r="E9138" s="823"/>
      <c r="F9138" s="823"/>
      <c r="G9138" s="823"/>
      <c r="H9138" s="823"/>
      <c r="I9138" s="823"/>
      <c r="J9138" s="823"/>
      <c r="K9138" s="823"/>
      <c r="L9138" s="823"/>
    </row>
    <row r="9139" spans="2:12" s="801" customFormat="1">
      <c r="B9139" s="823"/>
      <c r="C9139" s="823"/>
      <c r="D9139" s="823"/>
      <c r="E9139" s="823"/>
      <c r="F9139" s="823"/>
      <c r="G9139" s="823"/>
      <c r="H9139" s="823"/>
      <c r="I9139" s="823"/>
      <c r="J9139" s="823"/>
      <c r="K9139" s="823"/>
      <c r="L9139" s="823"/>
    </row>
    <row r="9140" spans="2:12" s="801" customFormat="1">
      <c r="B9140" s="823"/>
      <c r="C9140" s="823"/>
      <c r="D9140" s="823"/>
      <c r="E9140" s="823"/>
      <c r="F9140" s="823"/>
      <c r="G9140" s="823"/>
      <c r="H9140" s="823"/>
      <c r="I9140" s="823"/>
      <c r="J9140" s="823"/>
      <c r="K9140" s="823"/>
      <c r="L9140" s="823"/>
    </row>
    <row r="9141" spans="2:12" s="801" customFormat="1">
      <c r="B9141" s="823"/>
      <c r="C9141" s="823"/>
      <c r="D9141" s="823"/>
      <c r="E9141" s="823"/>
      <c r="F9141" s="823"/>
      <c r="G9141" s="823"/>
      <c r="H9141" s="823"/>
      <c r="I9141" s="823"/>
      <c r="J9141" s="823"/>
      <c r="K9141" s="823"/>
      <c r="L9141" s="823"/>
    </row>
    <row r="9142" spans="2:12" s="801" customFormat="1">
      <c r="B9142" s="823"/>
      <c r="C9142" s="823"/>
      <c r="D9142" s="823"/>
      <c r="E9142" s="823"/>
      <c r="F9142" s="823"/>
      <c r="G9142" s="823"/>
      <c r="H9142" s="823"/>
      <c r="I9142" s="823"/>
      <c r="J9142" s="823"/>
      <c r="K9142" s="823"/>
      <c r="L9142" s="823"/>
    </row>
    <row r="9143" spans="2:12" s="801" customFormat="1">
      <c r="B9143" s="823"/>
      <c r="C9143" s="823"/>
      <c r="D9143" s="823"/>
      <c r="E9143" s="823"/>
      <c r="F9143" s="823"/>
      <c r="G9143" s="823"/>
      <c r="H9143" s="823"/>
      <c r="I9143" s="823"/>
      <c r="J9143" s="823"/>
      <c r="K9143" s="823"/>
      <c r="L9143" s="823"/>
    </row>
    <row r="9144" spans="2:12" s="801" customFormat="1">
      <c r="B9144" s="823"/>
      <c r="C9144" s="823"/>
      <c r="D9144" s="823"/>
      <c r="E9144" s="823"/>
      <c r="F9144" s="823"/>
      <c r="G9144" s="823"/>
      <c r="H9144" s="823"/>
      <c r="I9144" s="823"/>
      <c r="J9144" s="823"/>
      <c r="K9144" s="823"/>
      <c r="L9144" s="823"/>
    </row>
    <row r="9145" spans="2:12" s="801" customFormat="1">
      <c r="B9145" s="823"/>
      <c r="C9145" s="823"/>
      <c r="D9145" s="823"/>
      <c r="E9145" s="823"/>
      <c r="F9145" s="823"/>
      <c r="G9145" s="823"/>
      <c r="H9145" s="823"/>
      <c r="I9145" s="823"/>
      <c r="J9145" s="823"/>
      <c r="K9145" s="823"/>
      <c r="L9145" s="823"/>
    </row>
    <row r="9146" spans="2:12" s="801" customFormat="1">
      <c r="B9146" s="823"/>
      <c r="C9146" s="823"/>
      <c r="D9146" s="823"/>
      <c r="E9146" s="823"/>
      <c r="F9146" s="823"/>
      <c r="G9146" s="823"/>
      <c r="H9146" s="823"/>
      <c r="I9146" s="823"/>
      <c r="J9146" s="823"/>
      <c r="K9146" s="823"/>
      <c r="L9146" s="823"/>
    </row>
    <row r="9147" spans="2:12" s="801" customFormat="1">
      <c r="B9147" s="823"/>
      <c r="C9147" s="823"/>
      <c r="D9147" s="823"/>
      <c r="E9147" s="823"/>
      <c r="F9147" s="823"/>
      <c r="G9147" s="823"/>
      <c r="H9147" s="823"/>
      <c r="I9147" s="823"/>
      <c r="J9147" s="823"/>
      <c r="K9147" s="823"/>
      <c r="L9147" s="823"/>
    </row>
    <row r="9148" spans="2:12" s="801" customFormat="1">
      <c r="B9148" s="823"/>
      <c r="C9148" s="823"/>
      <c r="D9148" s="823"/>
      <c r="E9148" s="823"/>
      <c r="F9148" s="823"/>
      <c r="G9148" s="823"/>
      <c r="H9148" s="823"/>
      <c r="I9148" s="823"/>
      <c r="J9148" s="823"/>
      <c r="K9148" s="823"/>
      <c r="L9148" s="823"/>
    </row>
    <row r="9149" spans="2:12" s="801" customFormat="1">
      <c r="B9149" s="823"/>
      <c r="C9149" s="823"/>
      <c r="D9149" s="823"/>
      <c r="E9149" s="823"/>
      <c r="F9149" s="823"/>
      <c r="G9149" s="823"/>
      <c r="H9149" s="823"/>
      <c r="I9149" s="823"/>
      <c r="J9149" s="823"/>
      <c r="K9149" s="823"/>
      <c r="L9149" s="823"/>
    </row>
    <row r="9150" spans="2:12" s="801" customFormat="1">
      <c r="B9150" s="823"/>
      <c r="C9150" s="823"/>
      <c r="D9150" s="823"/>
      <c r="E9150" s="823"/>
      <c r="F9150" s="823"/>
      <c r="G9150" s="823"/>
      <c r="H9150" s="823"/>
      <c r="I9150" s="823"/>
      <c r="J9150" s="823"/>
      <c r="K9150" s="823"/>
      <c r="L9150" s="823"/>
    </row>
    <row r="9151" spans="2:12" s="801" customFormat="1">
      <c r="B9151" s="823"/>
      <c r="C9151" s="823"/>
      <c r="D9151" s="823"/>
      <c r="E9151" s="823"/>
      <c r="F9151" s="823"/>
      <c r="G9151" s="823"/>
      <c r="H9151" s="823"/>
      <c r="I9151" s="823"/>
      <c r="J9151" s="823"/>
      <c r="K9151" s="823"/>
      <c r="L9151" s="823"/>
    </row>
    <row r="9152" spans="2:12" s="801" customFormat="1">
      <c r="B9152" s="823"/>
      <c r="C9152" s="823"/>
      <c r="D9152" s="823"/>
      <c r="E9152" s="823"/>
      <c r="F9152" s="823"/>
      <c r="G9152" s="823"/>
      <c r="H9152" s="823"/>
      <c r="I9152" s="823"/>
      <c r="J9152" s="823"/>
      <c r="K9152" s="823"/>
      <c r="L9152" s="823"/>
    </row>
    <row r="9153" spans="2:12" s="801" customFormat="1">
      <c r="B9153" s="823"/>
      <c r="C9153" s="823"/>
      <c r="D9153" s="823"/>
      <c r="E9153" s="823"/>
      <c r="F9153" s="823"/>
      <c r="G9153" s="823"/>
      <c r="H9153" s="823"/>
      <c r="I9153" s="823"/>
      <c r="J9153" s="823"/>
      <c r="K9153" s="823"/>
      <c r="L9153" s="823"/>
    </row>
    <row r="9154" spans="2:12" s="801" customFormat="1">
      <c r="B9154" s="823"/>
      <c r="C9154" s="823"/>
      <c r="D9154" s="823"/>
      <c r="E9154" s="823"/>
      <c r="F9154" s="823"/>
      <c r="G9154" s="823"/>
      <c r="H9154" s="823"/>
      <c r="I9154" s="823"/>
      <c r="J9154" s="823"/>
      <c r="K9154" s="823"/>
      <c r="L9154" s="823"/>
    </row>
    <row r="9155" spans="2:12" s="801" customFormat="1">
      <c r="B9155" s="823"/>
      <c r="C9155" s="823"/>
      <c r="D9155" s="823"/>
      <c r="E9155" s="823"/>
      <c r="F9155" s="823"/>
      <c r="G9155" s="823"/>
      <c r="H9155" s="823"/>
      <c r="I9155" s="823"/>
      <c r="J9155" s="823"/>
      <c r="K9155" s="823"/>
      <c r="L9155" s="823"/>
    </row>
    <row r="9156" spans="2:12" s="801" customFormat="1">
      <c r="B9156" s="823"/>
      <c r="C9156" s="823"/>
      <c r="D9156" s="823"/>
      <c r="E9156" s="823"/>
      <c r="F9156" s="823"/>
      <c r="G9156" s="823"/>
      <c r="H9156" s="823"/>
      <c r="I9156" s="823"/>
      <c r="J9156" s="823"/>
      <c r="K9156" s="823"/>
      <c r="L9156" s="823"/>
    </row>
    <row r="9157" spans="2:12" s="801" customFormat="1">
      <c r="B9157" s="823"/>
      <c r="C9157" s="823"/>
      <c r="D9157" s="823"/>
      <c r="E9157" s="823"/>
      <c r="F9157" s="823"/>
      <c r="G9157" s="823"/>
      <c r="H9157" s="823"/>
      <c r="I9157" s="823"/>
      <c r="J9157" s="823"/>
      <c r="K9157" s="823"/>
      <c r="L9157" s="823"/>
    </row>
    <row r="9158" spans="2:12" s="801" customFormat="1">
      <c r="B9158" s="823"/>
      <c r="C9158" s="823"/>
      <c r="D9158" s="823"/>
      <c r="E9158" s="823"/>
      <c r="F9158" s="823"/>
      <c r="G9158" s="823"/>
      <c r="H9158" s="823"/>
      <c r="I9158" s="823"/>
      <c r="J9158" s="823"/>
      <c r="K9158" s="823"/>
      <c r="L9158" s="823"/>
    </row>
    <row r="9159" spans="2:12" s="801" customFormat="1">
      <c r="B9159" s="823"/>
      <c r="C9159" s="823"/>
      <c r="D9159" s="823"/>
      <c r="E9159" s="823"/>
      <c r="F9159" s="823"/>
      <c r="G9159" s="823"/>
      <c r="H9159" s="823"/>
      <c r="I9159" s="823"/>
      <c r="J9159" s="823"/>
      <c r="K9159" s="823"/>
      <c r="L9159" s="823"/>
    </row>
    <row r="9160" spans="2:12" s="801" customFormat="1">
      <c r="B9160" s="823"/>
      <c r="C9160" s="823"/>
      <c r="D9160" s="823"/>
      <c r="E9160" s="823"/>
      <c r="F9160" s="823"/>
      <c r="G9160" s="823"/>
      <c r="H9160" s="823"/>
      <c r="I9160" s="823"/>
      <c r="J9160" s="823"/>
      <c r="K9160" s="823"/>
      <c r="L9160" s="823"/>
    </row>
    <row r="9161" spans="2:12" s="801" customFormat="1">
      <c r="B9161" s="823"/>
      <c r="C9161" s="823"/>
      <c r="D9161" s="823"/>
      <c r="E9161" s="823"/>
      <c r="F9161" s="823"/>
      <c r="G9161" s="823"/>
      <c r="H9161" s="823"/>
      <c r="I9161" s="823"/>
      <c r="J9161" s="823"/>
      <c r="K9161" s="823"/>
      <c r="L9161" s="823"/>
    </row>
    <row r="9162" spans="2:12" s="801" customFormat="1">
      <c r="B9162" s="823"/>
      <c r="C9162" s="823"/>
      <c r="D9162" s="823"/>
      <c r="E9162" s="823"/>
      <c r="F9162" s="823"/>
      <c r="G9162" s="823"/>
      <c r="H9162" s="823"/>
      <c r="I9162" s="823"/>
      <c r="J9162" s="823"/>
      <c r="K9162" s="823"/>
      <c r="L9162" s="823"/>
    </row>
    <row r="9163" spans="2:12" s="801" customFormat="1">
      <c r="B9163" s="823"/>
      <c r="C9163" s="823"/>
      <c r="D9163" s="823"/>
      <c r="E9163" s="823"/>
      <c r="F9163" s="823"/>
      <c r="G9163" s="823"/>
      <c r="H9163" s="823"/>
      <c r="I9163" s="823"/>
      <c r="J9163" s="823"/>
      <c r="K9163" s="823"/>
      <c r="L9163" s="823"/>
    </row>
    <row r="9164" spans="2:12" s="801" customFormat="1">
      <c r="B9164" s="823"/>
      <c r="C9164" s="823"/>
      <c r="D9164" s="823"/>
      <c r="E9164" s="823"/>
      <c r="F9164" s="823"/>
      <c r="G9164" s="823"/>
      <c r="H9164" s="823"/>
      <c r="I9164" s="823"/>
      <c r="J9164" s="823"/>
      <c r="K9164" s="823"/>
      <c r="L9164" s="823"/>
    </row>
    <row r="9165" spans="2:12" s="801" customFormat="1">
      <c r="B9165" s="823"/>
      <c r="C9165" s="823"/>
      <c r="D9165" s="823"/>
      <c r="E9165" s="823"/>
      <c r="F9165" s="823"/>
      <c r="G9165" s="823"/>
      <c r="H9165" s="823"/>
      <c r="I9165" s="823"/>
      <c r="J9165" s="823"/>
      <c r="K9165" s="823"/>
      <c r="L9165" s="823"/>
    </row>
    <row r="9166" spans="2:12" s="801" customFormat="1">
      <c r="B9166" s="823"/>
      <c r="C9166" s="823"/>
      <c r="D9166" s="823"/>
      <c r="E9166" s="823"/>
      <c r="F9166" s="823"/>
      <c r="G9166" s="823"/>
      <c r="H9166" s="823"/>
      <c r="I9166" s="823"/>
      <c r="J9166" s="823"/>
      <c r="K9166" s="823"/>
      <c r="L9166" s="823"/>
    </row>
    <row r="9167" spans="2:12" s="801" customFormat="1">
      <c r="B9167" s="823"/>
      <c r="C9167" s="823"/>
      <c r="D9167" s="823"/>
      <c r="E9167" s="823"/>
      <c r="F9167" s="823"/>
      <c r="G9167" s="823"/>
      <c r="H9167" s="823"/>
      <c r="I9167" s="823"/>
      <c r="J9167" s="823"/>
      <c r="K9167" s="823"/>
      <c r="L9167" s="823"/>
    </row>
    <row r="9168" spans="2:12" s="801" customFormat="1">
      <c r="B9168" s="823"/>
      <c r="C9168" s="823"/>
      <c r="D9168" s="823"/>
      <c r="E9168" s="823"/>
      <c r="F9168" s="823"/>
      <c r="G9168" s="823"/>
      <c r="H9168" s="823"/>
      <c r="I9168" s="823"/>
      <c r="J9168" s="823"/>
      <c r="K9168" s="823"/>
      <c r="L9168" s="823"/>
    </row>
    <row r="9169" spans="2:12" s="801" customFormat="1">
      <c r="B9169" s="823"/>
      <c r="C9169" s="823"/>
      <c r="D9169" s="823"/>
      <c r="E9169" s="823"/>
      <c r="F9169" s="823"/>
      <c r="G9169" s="823"/>
      <c r="H9169" s="823"/>
      <c r="I9169" s="823"/>
      <c r="J9169" s="823"/>
      <c r="K9169" s="823"/>
      <c r="L9169" s="823"/>
    </row>
    <row r="9170" spans="2:12" s="801" customFormat="1">
      <c r="B9170" s="823"/>
      <c r="C9170" s="823"/>
      <c r="D9170" s="823"/>
      <c r="E9170" s="823"/>
      <c r="F9170" s="823"/>
      <c r="G9170" s="823"/>
      <c r="H9170" s="823"/>
      <c r="I9170" s="823"/>
      <c r="J9170" s="823"/>
      <c r="K9170" s="823"/>
      <c r="L9170" s="823"/>
    </row>
    <row r="9171" spans="2:12" s="801" customFormat="1">
      <c r="B9171" s="823"/>
      <c r="C9171" s="823"/>
      <c r="D9171" s="823"/>
      <c r="E9171" s="823"/>
      <c r="F9171" s="823"/>
      <c r="G9171" s="823"/>
      <c r="H9171" s="823"/>
      <c r="I9171" s="823"/>
      <c r="J9171" s="823"/>
      <c r="K9171" s="823"/>
      <c r="L9171" s="823"/>
    </row>
    <row r="9172" spans="2:12" s="801" customFormat="1">
      <c r="B9172" s="823"/>
      <c r="C9172" s="823"/>
      <c r="D9172" s="823"/>
      <c r="E9172" s="823"/>
      <c r="F9172" s="823"/>
      <c r="G9172" s="823"/>
      <c r="H9172" s="823"/>
      <c r="I9172" s="823"/>
      <c r="J9172" s="823"/>
      <c r="K9172" s="823"/>
      <c r="L9172" s="823"/>
    </row>
    <row r="9173" spans="2:12" s="801" customFormat="1">
      <c r="B9173" s="823"/>
      <c r="C9173" s="823"/>
      <c r="D9173" s="823"/>
      <c r="E9173" s="823"/>
      <c r="F9173" s="823"/>
      <c r="G9173" s="823"/>
      <c r="H9173" s="823"/>
      <c r="I9173" s="823"/>
      <c r="J9173" s="823"/>
      <c r="K9173" s="823"/>
      <c r="L9173" s="823"/>
    </row>
    <row r="9174" spans="2:12" s="801" customFormat="1">
      <c r="B9174" s="823"/>
      <c r="C9174" s="823"/>
      <c r="D9174" s="823"/>
      <c r="E9174" s="823"/>
      <c r="F9174" s="823"/>
      <c r="G9174" s="823"/>
      <c r="H9174" s="823"/>
      <c r="I9174" s="823"/>
      <c r="J9174" s="823"/>
      <c r="K9174" s="823"/>
      <c r="L9174" s="823"/>
    </row>
    <row r="9175" spans="2:12" s="801" customFormat="1">
      <c r="B9175" s="823"/>
      <c r="C9175" s="823"/>
      <c r="D9175" s="823"/>
      <c r="E9175" s="823"/>
      <c r="F9175" s="823"/>
      <c r="G9175" s="823"/>
      <c r="H9175" s="823"/>
      <c r="I9175" s="823"/>
      <c r="J9175" s="823"/>
      <c r="K9175" s="823"/>
      <c r="L9175" s="823"/>
    </row>
    <row r="9176" spans="2:12" s="801" customFormat="1">
      <c r="B9176" s="823"/>
      <c r="C9176" s="823"/>
      <c r="D9176" s="823"/>
      <c r="E9176" s="823"/>
      <c r="F9176" s="823"/>
      <c r="G9176" s="823"/>
      <c r="H9176" s="823"/>
      <c r="I9176" s="823"/>
      <c r="J9176" s="823"/>
      <c r="K9176" s="823"/>
      <c r="L9176" s="823"/>
    </row>
    <row r="9177" spans="2:12" s="801" customFormat="1">
      <c r="B9177" s="823"/>
      <c r="C9177" s="823"/>
      <c r="D9177" s="823"/>
      <c r="E9177" s="823"/>
      <c r="F9177" s="823"/>
      <c r="G9177" s="823"/>
      <c r="H9177" s="823"/>
      <c r="I9177" s="823"/>
      <c r="J9177" s="823"/>
      <c r="K9177" s="823"/>
      <c r="L9177" s="823"/>
    </row>
    <row r="9178" spans="2:12" s="801" customFormat="1">
      <c r="B9178" s="823"/>
      <c r="C9178" s="823"/>
      <c r="D9178" s="823"/>
      <c r="E9178" s="823"/>
      <c r="F9178" s="823"/>
      <c r="G9178" s="823"/>
      <c r="H9178" s="823"/>
      <c r="I9178" s="823"/>
      <c r="J9178" s="823"/>
      <c r="K9178" s="823"/>
      <c r="L9178" s="823"/>
    </row>
    <row r="9179" spans="2:12" s="801" customFormat="1">
      <c r="B9179" s="823"/>
      <c r="C9179" s="823"/>
      <c r="D9179" s="823"/>
      <c r="E9179" s="823"/>
      <c r="F9179" s="823"/>
      <c r="G9179" s="823"/>
      <c r="H9179" s="823"/>
      <c r="I9179" s="823"/>
      <c r="J9179" s="823"/>
      <c r="K9179" s="823"/>
      <c r="L9179" s="823"/>
    </row>
    <row r="9180" spans="2:12" s="801" customFormat="1">
      <c r="B9180" s="823"/>
      <c r="C9180" s="823"/>
      <c r="D9180" s="823"/>
      <c r="E9180" s="823"/>
      <c r="F9180" s="823"/>
      <c r="G9180" s="823"/>
      <c r="H9180" s="823"/>
      <c r="I9180" s="823"/>
      <c r="J9180" s="823"/>
      <c r="K9180" s="823"/>
      <c r="L9180" s="823"/>
    </row>
    <row r="9181" spans="2:12" s="801" customFormat="1">
      <c r="B9181" s="823"/>
      <c r="C9181" s="823"/>
      <c r="D9181" s="823"/>
      <c r="E9181" s="823"/>
      <c r="F9181" s="823"/>
      <c r="G9181" s="823"/>
      <c r="H9181" s="823"/>
      <c r="I9181" s="823"/>
      <c r="J9181" s="823"/>
      <c r="K9181" s="823"/>
      <c r="L9181" s="823"/>
    </row>
    <row r="9182" spans="2:12" s="801" customFormat="1">
      <c r="B9182" s="823"/>
      <c r="C9182" s="823"/>
      <c r="D9182" s="823"/>
      <c r="E9182" s="823"/>
      <c r="F9182" s="823"/>
      <c r="G9182" s="823"/>
      <c r="H9182" s="823"/>
      <c r="I9182" s="823"/>
      <c r="J9182" s="823"/>
      <c r="K9182" s="823"/>
      <c r="L9182" s="823"/>
    </row>
    <row r="9183" spans="2:12" s="801" customFormat="1">
      <c r="B9183" s="823"/>
      <c r="C9183" s="823"/>
      <c r="D9183" s="823"/>
      <c r="E9183" s="823"/>
      <c r="F9183" s="823"/>
      <c r="G9183" s="823"/>
      <c r="H9183" s="823"/>
      <c r="I9183" s="823"/>
      <c r="J9183" s="823"/>
      <c r="K9183" s="823"/>
      <c r="L9183" s="823"/>
    </row>
    <row r="9184" spans="2:12" s="801" customFormat="1">
      <c r="B9184" s="823"/>
      <c r="C9184" s="823"/>
      <c r="D9184" s="823"/>
      <c r="E9184" s="823"/>
      <c r="F9184" s="823"/>
      <c r="G9184" s="823"/>
      <c r="H9184" s="823"/>
      <c r="I9184" s="823"/>
      <c r="J9184" s="823"/>
      <c r="K9184" s="823"/>
      <c r="L9184" s="823"/>
    </row>
    <row r="9185" spans="2:12" s="801" customFormat="1">
      <c r="B9185" s="823"/>
      <c r="C9185" s="823"/>
      <c r="D9185" s="823"/>
      <c r="E9185" s="823"/>
      <c r="F9185" s="823"/>
      <c r="G9185" s="823"/>
      <c r="H9185" s="823"/>
      <c r="I9185" s="823"/>
      <c r="J9185" s="823"/>
      <c r="K9185" s="823"/>
      <c r="L9185" s="823"/>
    </row>
    <row r="9186" spans="2:12" s="801" customFormat="1">
      <c r="B9186" s="823"/>
      <c r="C9186" s="823"/>
      <c r="D9186" s="823"/>
      <c r="E9186" s="823"/>
      <c r="F9186" s="823"/>
      <c r="G9186" s="823"/>
      <c r="H9186" s="823"/>
      <c r="I9186" s="823"/>
      <c r="J9186" s="823"/>
      <c r="K9186" s="823"/>
      <c r="L9186" s="823"/>
    </row>
    <row r="9187" spans="2:12" s="801" customFormat="1">
      <c r="B9187" s="823"/>
      <c r="C9187" s="823"/>
      <c r="D9187" s="823"/>
      <c r="E9187" s="823"/>
      <c r="F9187" s="823"/>
      <c r="G9187" s="823"/>
      <c r="H9187" s="823"/>
      <c r="I9187" s="823"/>
      <c r="J9187" s="823"/>
      <c r="K9187" s="823"/>
      <c r="L9187" s="823"/>
    </row>
    <row r="9188" spans="2:12" s="801" customFormat="1">
      <c r="B9188" s="823"/>
      <c r="C9188" s="823"/>
      <c r="D9188" s="823"/>
      <c r="E9188" s="823"/>
      <c r="F9188" s="823"/>
      <c r="G9188" s="823"/>
      <c r="H9188" s="823"/>
      <c r="I9188" s="823"/>
      <c r="J9188" s="823"/>
      <c r="K9188" s="823"/>
      <c r="L9188" s="823"/>
    </row>
    <row r="9189" spans="2:12" s="801" customFormat="1">
      <c r="B9189" s="823"/>
      <c r="C9189" s="823"/>
      <c r="D9189" s="823"/>
      <c r="E9189" s="823"/>
      <c r="F9189" s="823"/>
      <c r="G9189" s="823"/>
      <c r="H9189" s="823"/>
      <c r="I9189" s="823"/>
      <c r="J9189" s="823"/>
      <c r="K9189" s="823"/>
      <c r="L9189" s="823"/>
    </row>
    <row r="9190" spans="2:12" s="801" customFormat="1">
      <c r="B9190" s="823"/>
      <c r="C9190" s="823"/>
      <c r="D9190" s="823"/>
      <c r="E9190" s="823"/>
      <c r="F9190" s="823"/>
      <c r="G9190" s="823"/>
      <c r="H9190" s="823"/>
      <c r="I9190" s="823"/>
      <c r="J9190" s="823"/>
      <c r="K9190" s="823"/>
      <c r="L9190" s="823"/>
    </row>
    <row r="9191" spans="2:12" s="801" customFormat="1">
      <c r="B9191" s="823"/>
      <c r="C9191" s="823"/>
      <c r="D9191" s="823"/>
      <c r="E9191" s="823"/>
      <c r="F9191" s="823"/>
      <c r="G9191" s="823"/>
      <c r="H9191" s="823"/>
      <c r="I9191" s="823"/>
      <c r="J9191" s="823"/>
      <c r="K9191" s="823"/>
      <c r="L9191" s="823"/>
    </row>
    <row r="9192" spans="2:12" s="801" customFormat="1">
      <c r="B9192" s="823"/>
      <c r="C9192" s="823"/>
      <c r="D9192" s="823"/>
      <c r="E9192" s="823"/>
      <c r="F9192" s="823"/>
      <c r="G9192" s="823"/>
      <c r="H9192" s="823"/>
      <c r="I9192" s="823"/>
      <c r="J9192" s="823"/>
      <c r="K9192" s="823"/>
      <c r="L9192" s="823"/>
    </row>
    <row r="9193" spans="2:12" s="801" customFormat="1">
      <c r="B9193" s="823"/>
      <c r="C9193" s="823"/>
      <c r="D9193" s="823"/>
      <c r="E9193" s="823"/>
      <c r="F9193" s="823"/>
      <c r="G9193" s="823"/>
      <c r="H9193" s="823"/>
      <c r="I9193" s="823"/>
      <c r="J9193" s="823"/>
      <c r="K9193" s="823"/>
      <c r="L9193" s="823"/>
    </row>
    <row r="9194" spans="2:12" s="801" customFormat="1">
      <c r="B9194" s="823"/>
      <c r="C9194" s="823"/>
      <c r="D9194" s="823"/>
      <c r="E9194" s="823"/>
      <c r="F9194" s="823"/>
      <c r="G9194" s="823"/>
      <c r="H9194" s="823"/>
      <c r="I9194" s="823"/>
      <c r="J9194" s="823"/>
      <c r="K9194" s="823"/>
      <c r="L9194" s="823"/>
    </row>
    <row r="9195" spans="2:12" s="801" customFormat="1">
      <c r="B9195" s="823"/>
      <c r="C9195" s="823"/>
      <c r="D9195" s="823"/>
      <c r="E9195" s="823"/>
      <c r="F9195" s="823"/>
      <c r="G9195" s="823"/>
      <c r="H9195" s="823"/>
      <c r="I9195" s="823"/>
      <c r="J9195" s="823"/>
      <c r="K9195" s="823"/>
      <c r="L9195" s="823"/>
    </row>
    <row r="9196" spans="2:12" s="801" customFormat="1">
      <c r="B9196" s="823"/>
      <c r="C9196" s="823"/>
      <c r="D9196" s="823"/>
      <c r="E9196" s="823"/>
      <c r="F9196" s="823"/>
      <c r="G9196" s="823"/>
      <c r="H9196" s="823"/>
      <c r="I9196" s="823"/>
      <c r="J9196" s="823"/>
      <c r="K9196" s="823"/>
      <c r="L9196" s="823"/>
    </row>
    <row r="9197" spans="2:12" s="801" customFormat="1">
      <c r="B9197" s="823"/>
      <c r="C9197" s="823"/>
      <c r="D9197" s="823"/>
      <c r="E9197" s="823"/>
      <c r="F9197" s="823"/>
      <c r="G9197" s="823"/>
      <c r="H9197" s="823"/>
      <c r="I9197" s="823"/>
      <c r="J9197" s="823"/>
      <c r="K9197" s="823"/>
      <c r="L9197" s="823"/>
    </row>
    <row r="9198" spans="2:12" s="801" customFormat="1">
      <c r="B9198" s="823"/>
      <c r="C9198" s="823"/>
      <c r="D9198" s="823"/>
      <c r="E9198" s="823"/>
      <c r="F9198" s="823"/>
      <c r="G9198" s="823"/>
      <c r="H9198" s="823"/>
      <c r="I9198" s="823"/>
      <c r="J9198" s="823"/>
      <c r="K9198" s="823"/>
      <c r="L9198" s="823"/>
    </row>
    <row r="9199" spans="2:12" s="801" customFormat="1">
      <c r="B9199" s="823"/>
      <c r="C9199" s="823"/>
      <c r="D9199" s="823"/>
      <c r="E9199" s="823"/>
      <c r="F9199" s="823"/>
      <c r="G9199" s="823"/>
      <c r="H9199" s="823"/>
      <c r="I9199" s="823"/>
      <c r="J9199" s="823"/>
      <c r="K9199" s="823"/>
      <c r="L9199" s="823"/>
    </row>
    <row r="9200" spans="2:12" s="801" customFormat="1">
      <c r="B9200" s="823"/>
      <c r="C9200" s="823"/>
      <c r="D9200" s="823"/>
      <c r="E9200" s="823"/>
      <c r="F9200" s="823"/>
      <c r="G9200" s="823"/>
      <c r="H9200" s="823"/>
      <c r="I9200" s="823"/>
      <c r="J9200" s="823"/>
      <c r="K9200" s="823"/>
      <c r="L9200" s="823"/>
    </row>
    <row r="9201" spans="2:12" s="801" customFormat="1">
      <c r="B9201" s="823"/>
      <c r="C9201" s="823"/>
      <c r="D9201" s="823"/>
      <c r="E9201" s="823"/>
      <c r="F9201" s="823"/>
      <c r="G9201" s="823"/>
      <c r="H9201" s="823"/>
      <c r="I9201" s="823"/>
      <c r="J9201" s="823"/>
      <c r="K9201" s="823"/>
      <c r="L9201" s="823"/>
    </row>
    <row r="9202" spans="2:12" s="801" customFormat="1">
      <c r="B9202" s="823"/>
      <c r="C9202" s="823"/>
      <c r="D9202" s="823"/>
      <c r="E9202" s="823"/>
      <c r="F9202" s="823"/>
      <c r="G9202" s="823"/>
      <c r="H9202" s="823"/>
      <c r="I9202" s="823"/>
      <c r="J9202" s="823"/>
      <c r="K9202" s="823"/>
      <c r="L9202" s="823"/>
    </row>
    <row r="9203" spans="2:12" s="801" customFormat="1">
      <c r="B9203" s="823"/>
      <c r="C9203" s="823"/>
      <c r="D9203" s="823"/>
      <c r="E9203" s="823"/>
      <c r="F9203" s="823"/>
      <c r="G9203" s="823"/>
      <c r="H9203" s="823"/>
      <c r="I9203" s="823"/>
      <c r="J9203" s="823"/>
      <c r="K9203" s="823"/>
      <c r="L9203" s="823"/>
    </row>
    <row r="9204" spans="2:12" s="801" customFormat="1">
      <c r="B9204" s="823"/>
      <c r="C9204" s="823"/>
      <c r="D9204" s="823"/>
      <c r="E9204" s="823"/>
      <c r="F9204" s="823"/>
      <c r="G9204" s="823"/>
      <c r="H9204" s="823"/>
      <c r="I9204" s="823"/>
      <c r="J9204" s="823"/>
      <c r="K9204" s="823"/>
      <c r="L9204" s="823"/>
    </row>
    <row r="9205" spans="2:12" s="801" customFormat="1">
      <c r="B9205" s="823"/>
      <c r="C9205" s="823"/>
      <c r="D9205" s="823"/>
      <c r="E9205" s="823"/>
      <c r="F9205" s="823"/>
      <c r="G9205" s="823"/>
      <c r="H9205" s="823"/>
      <c r="I9205" s="823"/>
      <c r="J9205" s="823"/>
      <c r="K9205" s="823"/>
      <c r="L9205" s="823"/>
    </row>
    <row r="9206" spans="2:12" s="801" customFormat="1">
      <c r="B9206" s="823"/>
      <c r="C9206" s="823"/>
      <c r="D9206" s="823"/>
      <c r="E9206" s="823"/>
      <c r="F9206" s="823"/>
      <c r="G9206" s="823"/>
      <c r="H9206" s="823"/>
      <c r="I9206" s="823"/>
      <c r="J9206" s="823"/>
      <c r="K9206" s="823"/>
      <c r="L9206" s="823"/>
    </row>
    <row r="9207" spans="2:12" s="801" customFormat="1">
      <c r="B9207" s="823"/>
      <c r="C9207" s="823"/>
      <c r="D9207" s="823"/>
      <c r="E9207" s="823"/>
      <c r="F9207" s="823"/>
      <c r="G9207" s="823"/>
      <c r="H9207" s="823"/>
      <c r="I9207" s="823"/>
      <c r="J9207" s="823"/>
      <c r="K9207" s="823"/>
      <c r="L9207" s="823"/>
    </row>
    <row r="9208" spans="2:12" s="801" customFormat="1">
      <c r="B9208" s="823"/>
      <c r="C9208" s="823"/>
      <c r="D9208" s="823"/>
      <c r="E9208" s="823"/>
      <c r="F9208" s="823"/>
      <c r="G9208" s="823"/>
      <c r="H9208" s="823"/>
      <c r="I9208" s="823"/>
      <c r="J9208" s="823"/>
      <c r="K9208" s="823"/>
      <c r="L9208" s="823"/>
    </row>
    <row r="9209" spans="2:12" s="801" customFormat="1">
      <c r="B9209" s="823"/>
      <c r="C9209" s="823"/>
      <c r="D9209" s="823"/>
      <c r="E9209" s="823"/>
      <c r="F9209" s="823"/>
      <c r="G9209" s="823"/>
      <c r="H9209" s="823"/>
      <c r="I9209" s="823"/>
      <c r="J9209" s="823"/>
      <c r="K9209" s="823"/>
      <c r="L9209" s="823"/>
    </row>
    <row r="9210" spans="2:12" s="801" customFormat="1">
      <c r="B9210" s="823"/>
      <c r="C9210" s="823"/>
      <c r="D9210" s="823"/>
      <c r="E9210" s="823"/>
      <c r="F9210" s="823"/>
      <c r="G9210" s="823"/>
      <c r="H9210" s="823"/>
      <c r="I9210" s="823"/>
      <c r="J9210" s="823"/>
      <c r="K9210" s="823"/>
      <c r="L9210" s="823"/>
    </row>
    <row r="9211" spans="2:12" s="801" customFormat="1">
      <c r="B9211" s="823"/>
      <c r="C9211" s="823"/>
      <c r="D9211" s="823"/>
      <c r="E9211" s="823"/>
      <c r="F9211" s="823"/>
      <c r="G9211" s="823"/>
      <c r="H9211" s="823"/>
      <c r="I9211" s="823"/>
      <c r="J9211" s="823"/>
      <c r="K9211" s="823"/>
      <c r="L9211" s="823"/>
    </row>
    <row r="9212" spans="2:12" s="801" customFormat="1">
      <c r="B9212" s="823"/>
      <c r="C9212" s="823"/>
      <c r="D9212" s="823"/>
      <c r="E9212" s="823"/>
      <c r="F9212" s="823"/>
      <c r="G9212" s="823"/>
      <c r="H9212" s="823"/>
      <c r="I9212" s="823"/>
      <c r="J9212" s="823"/>
      <c r="K9212" s="823"/>
      <c r="L9212" s="823"/>
    </row>
    <row r="9213" spans="2:12" s="801" customFormat="1">
      <c r="B9213" s="823"/>
      <c r="C9213" s="823"/>
      <c r="D9213" s="823"/>
      <c r="E9213" s="823"/>
      <c r="F9213" s="823"/>
      <c r="G9213" s="823"/>
      <c r="H9213" s="823"/>
      <c r="I9213" s="823"/>
      <c r="J9213" s="823"/>
      <c r="K9213" s="823"/>
      <c r="L9213" s="823"/>
    </row>
    <row r="9214" spans="2:12" s="801" customFormat="1">
      <c r="B9214" s="823"/>
      <c r="C9214" s="823"/>
      <c r="D9214" s="823"/>
      <c r="E9214" s="823"/>
      <c r="F9214" s="823"/>
      <c r="G9214" s="823"/>
      <c r="H9214" s="823"/>
      <c r="I9214" s="823"/>
      <c r="J9214" s="823"/>
      <c r="K9214" s="823"/>
      <c r="L9214" s="823"/>
    </row>
    <row r="9215" spans="2:12" s="801" customFormat="1">
      <c r="B9215" s="823"/>
      <c r="C9215" s="823"/>
      <c r="D9215" s="823"/>
      <c r="E9215" s="823"/>
      <c r="F9215" s="823"/>
      <c r="G9215" s="823"/>
      <c r="H9215" s="823"/>
      <c r="I9215" s="823"/>
      <c r="J9215" s="823"/>
      <c r="K9215" s="823"/>
      <c r="L9215" s="823"/>
    </row>
    <row r="9216" spans="2:12" s="801" customFormat="1">
      <c r="B9216" s="823"/>
      <c r="C9216" s="823"/>
      <c r="D9216" s="823"/>
      <c r="E9216" s="823"/>
      <c r="F9216" s="823"/>
      <c r="G9216" s="823"/>
      <c r="H9216" s="823"/>
      <c r="I9216" s="823"/>
      <c r="J9216" s="823"/>
      <c r="K9216" s="823"/>
      <c r="L9216" s="823"/>
    </row>
    <row r="9217" spans="2:12" s="801" customFormat="1">
      <c r="B9217" s="823"/>
      <c r="C9217" s="823"/>
      <c r="D9217" s="823"/>
      <c r="E9217" s="823"/>
      <c r="F9217" s="823"/>
      <c r="G9217" s="823"/>
      <c r="H9217" s="823"/>
      <c r="I9217" s="823"/>
      <c r="J9217" s="823"/>
      <c r="K9217" s="823"/>
      <c r="L9217" s="823"/>
    </row>
    <row r="9218" spans="2:12" s="801" customFormat="1">
      <c r="B9218" s="823"/>
      <c r="C9218" s="823"/>
      <c r="D9218" s="823"/>
      <c r="E9218" s="823"/>
      <c r="F9218" s="823"/>
      <c r="G9218" s="823"/>
      <c r="H9218" s="823"/>
      <c r="I9218" s="823"/>
      <c r="J9218" s="823"/>
      <c r="K9218" s="823"/>
      <c r="L9218" s="823"/>
    </row>
    <row r="9219" spans="2:12" s="801" customFormat="1">
      <c r="B9219" s="823"/>
      <c r="C9219" s="823"/>
      <c r="D9219" s="823"/>
      <c r="E9219" s="823"/>
      <c r="F9219" s="823"/>
      <c r="G9219" s="823"/>
      <c r="H9219" s="823"/>
      <c r="I9219" s="823"/>
      <c r="J9219" s="823"/>
      <c r="K9219" s="823"/>
      <c r="L9219" s="823"/>
    </row>
    <row r="9220" spans="2:12" s="801" customFormat="1">
      <c r="B9220" s="823"/>
      <c r="C9220" s="823"/>
      <c r="D9220" s="823"/>
      <c r="E9220" s="823"/>
      <c r="F9220" s="823"/>
      <c r="G9220" s="823"/>
      <c r="H9220" s="823"/>
      <c r="I9220" s="823"/>
      <c r="J9220" s="823"/>
      <c r="K9220" s="823"/>
      <c r="L9220" s="823"/>
    </row>
    <row r="9221" spans="2:12" s="801" customFormat="1">
      <c r="B9221" s="823"/>
      <c r="C9221" s="823"/>
      <c r="D9221" s="823"/>
      <c r="E9221" s="823"/>
      <c r="F9221" s="823"/>
      <c r="G9221" s="823"/>
      <c r="H9221" s="823"/>
      <c r="I9221" s="823"/>
      <c r="J9221" s="823"/>
      <c r="K9221" s="823"/>
      <c r="L9221" s="823"/>
    </row>
    <row r="9222" spans="2:12" s="801" customFormat="1">
      <c r="B9222" s="823"/>
      <c r="C9222" s="823"/>
      <c r="D9222" s="823"/>
      <c r="E9222" s="823"/>
      <c r="F9222" s="823"/>
      <c r="G9222" s="823"/>
      <c r="H9222" s="823"/>
      <c r="I9222" s="823"/>
      <c r="J9222" s="823"/>
      <c r="K9222" s="823"/>
      <c r="L9222" s="823"/>
    </row>
    <row r="9223" spans="2:12" s="801" customFormat="1">
      <c r="B9223" s="823"/>
      <c r="C9223" s="823"/>
      <c r="D9223" s="823"/>
      <c r="E9223" s="823"/>
      <c r="F9223" s="823"/>
      <c r="G9223" s="823"/>
      <c r="H9223" s="823"/>
      <c r="I9223" s="823"/>
      <c r="J9223" s="823"/>
      <c r="K9223" s="823"/>
      <c r="L9223" s="823"/>
    </row>
    <row r="9224" spans="2:12" s="801" customFormat="1">
      <c r="B9224" s="823"/>
      <c r="C9224" s="823"/>
      <c r="D9224" s="823"/>
      <c r="E9224" s="823"/>
      <c r="F9224" s="823"/>
      <c r="G9224" s="823"/>
      <c r="H9224" s="823"/>
      <c r="I9224" s="823"/>
      <c r="J9224" s="823"/>
      <c r="K9224" s="823"/>
      <c r="L9224" s="823"/>
    </row>
    <row r="9225" spans="2:12" s="801" customFormat="1">
      <c r="B9225" s="823"/>
      <c r="C9225" s="823"/>
      <c r="D9225" s="823"/>
      <c r="E9225" s="823"/>
      <c r="F9225" s="823"/>
      <c r="G9225" s="823"/>
      <c r="H9225" s="823"/>
      <c r="I9225" s="823"/>
      <c r="J9225" s="823"/>
      <c r="K9225" s="823"/>
      <c r="L9225" s="823"/>
    </row>
    <row r="9226" spans="2:12" s="801" customFormat="1">
      <c r="B9226" s="823"/>
      <c r="C9226" s="823"/>
      <c r="D9226" s="823"/>
      <c r="E9226" s="823"/>
      <c r="F9226" s="823"/>
      <c r="G9226" s="823"/>
      <c r="H9226" s="823"/>
      <c r="I9226" s="823"/>
      <c r="J9226" s="823"/>
      <c r="K9226" s="823"/>
      <c r="L9226" s="823"/>
    </row>
    <row r="9227" spans="2:12" s="801" customFormat="1">
      <c r="B9227" s="823"/>
      <c r="C9227" s="823"/>
      <c r="D9227" s="823"/>
      <c r="E9227" s="823"/>
      <c r="F9227" s="823"/>
      <c r="G9227" s="823"/>
      <c r="H9227" s="823"/>
      <c r="I9227" s="823"/>
      <c r="J9227" s="823"/>
      <c r="K9227" s="823"/>
      <c r="L9227" s="823"/>
    </row>
    <row r="9228" spans="2:12" s="801" customFormat="1">
      <c r="B9228" s="823"/>
      <c r="C9228" s="823"/>
      <c r="D9228" s="823"/>
      <c r="E9228" s="823"/>
      <c r="F9228" s="823"/>
      <c r="G9228" s="823"/>
      <c r="H9228" s="823"/>
      <c r="I9228" s="823"/>
      <c r="J9228" s="823"/>
      <c r="K9228" s="823"/>
      <c r="L9228" s="823"/>
    </row>
    <row r="9229" spans="2:12" s="801" customFormat="1">
      <c r="B9229" s="823"/>
      <c r="C9229" s="823"/>
      <c r="D9229" s="823"/>
      <c r="E9229" s="823"/>
      <c r="F9229" s="823"/>
      <c r="G9229" s="823"/>
      <c r="H9229" s="823"/>
      <c r="I9229" s="823"/>
      <c r="J9229" s="823"/>
      <c r="K9229" s="823"/>
      <c r="L9229" s="823"/>
    </row>
    <row r="9230" spans="2:12" s="801" customFormat="1">
      <c r="B9230" s="823"/>
      <c r="C9230" s="823"/>
      <c r="D9230" s="823"/>
      <c r="E9230" s="823"/>
      <c r="F9230" s="823"/>
      <c r="G9230" s="823"/>
      <c r="H9230" s="823"/>
      <c r="I9230" s="823"/>
      <c r="J9230" s="823"/>
      <c r="K9230" s="823"/>
      <c r="L9230" s="823"/>
    </row>
    <row r="9231" spans="2:12" s="801" customFormat="1">
      <c r="B9231" s="823"/>
      <c r="C9231" s="823"/>
      <c r="D9231" s="823"/>
      <c r="E9231" s="823"/>
      <c r="F9231" s="823"/>
      <c r="G9231" s="823"/>
      <c r="H9231" s="823"/>
      <c r="I9231" s="823"/>
      <c r="J9231" s="823"/>
      <c r="K9231" s="823"/>
      <c r="L9231" s="823"/>
    </row>
    <row r="9232" spans="2:12" s="801" customFormat="1">
      <c r="B9232" s="823"/>
      <c r="C9232" s="823"/>
      <c r="D9232" s="823"/>
      <c r="E9232" s="823"/>
      <c r="F9232" s="823"/>
      <c r="G9232" s="823"/>
      <c r="H9232" s="823"/>
      <c r="I9232" s="823"/>
      <c r="J9232" s="823"/>
      <c r="K9232" s="823"/>
      <c r="L9232" s="823"/>
    </row>
    <row r="9233" spans="2:12" s="801" customFormat="1">
      <c r="B9233" s="823"/>
      <c r="C9233" s="823"/>
      <c r="D9233" s="823"/>
      <c r="E9233" s="823"/>
      <c r="F9233" s="823"/>
      <c r="G9233" s="823"/>
      <c r="H9233" s="823"/>
      <c r="I9233" s="823"/>
      <c r="J9233" s="823"/>
      <c r="K9233" s="823"/>
      <c r="L9233" s="823"/>
    </row>
    <row r="9234" spans="2:12" s="801" customFormat="1">
      <c r="B9234" s="823"/>
      <c r="C9234" s="823"/>
      <c r="D9234" s="823"/>
      <c r="E9234" s="823"/>
      <c r="F9234" s="823"/>
      <c r="G9234" s="823"/>
      <c r="H9234" s="823"/>
      <c r="I9234" s="823"/>
      <c r="J9234" s="823"/>
      <c r="K9234" s="823"/>
      <c r="L9234" s="823"/>
    </row>
    <row r="9235" spans="2:12" s="801" customFormat="1">
      <c r="B9235" s="823"/>
      <c r="C9235" s="823"/>
      <c r="D9235" s="823"/>
      <c r="E9235" s="823"/>
      <c r="F9235" s="823"/>
      <c r="G9235" s="823"/>
      <c r="H9235" s="823"/>
      <c r="I9235" s="823"/>
      <c r="J9235" s="823"/>
      <c r="K9235" s="823"/>
      <c r="L9235" s="823"/>
    </row>
    <row r="9236" spans="2:12" s="801" customFormat="1">
      <c r="B9236" s="823"/>
      <c r="C9236" s="823"/>
      <c r="D9236" s="823"/>
      <c r="E9236" s="823"/>
      <c r="F9236" s="823"/>
      <c r="G9236" s="823"/>
      <c r="H9236" s="823"/>
      <c r="I9236" s="823"/>
      <c r="J9236" s="823"/>
      <c r="K9236" s="823"/>
      <c r="L9236" s="823"/>
    </row>
    <row r="9237" spans="2:12" s="801" customFormat="1">
      <c r="B9237" s="823"/>
      <c r="C9237" s="823"/>
      <c r="D9237" s="823"/>
      <c r="E9237" s="823"/>
      <c r="F9237" s="823"/>
      <c r="G9237" s="823"/>
      <c r="H9237" s="823"/>
      <c r="I9237" s="823"/>
      <c r="J9237" s="823"/>
      <c r="K9237" s="823"/>
      <c r="L9237" s="823"/>
    </row>
    <row r="9238" spans="2:12" s="801" customFormat="1">
      <c r="B9238" s="823"/>
      <c r="C9238" s="823"/>
      <c r="D9238" s="823"/>
      <c r="E9238" s="823"/>
      <c r="F9238" s="823"/>
      <c r="G9238" s="823"/>
      <c r="H9238" s="823"/>
      <c r="I9238" s="823"/>
      <c r="J9238" s="823"/>
      <c r="K9238" s="823"/>
      <c r="L9238" s="823"/>
    </row>
    <row r="9239" spans="2:12" s="801" customFormat="1">
      <c r="B9239" s="823"/>
      <c r="C9239" s="823"/>
      <c r="D9239" s="823"/>
      <c r="E9239" s="823"/>
      <c r="F9239" s="823"/>
      <c r="G9239" s="823"/>
      <c r="H9239" s="823"/>
      <c r="I9239" s="823"/>
      <c r="J9239" s="823"/>
      <c r="K9239" s="823"/>
      <c r="L9239" s="823"/>
    </row>
    <row r="9240" spans="2:12" s="801" customFormat="1">
      <c r="B9240" s="823"/>
      <c r="C9240" s="823"/>
      <c r="D9240" s="823"/>
      <c r="E9240" s="823"/>
      <c r="F9240" s="823"/>
      <c r="G9240" s="823"/>
      <c r="H9240" s="823"/>
      <c r="I9240" s="823"/>
      <c r="J9240" s="823"/>
      <c r="K9240" s="823"/>
      <c r="L9240" s="823"/>
    </row>
    <row r="9241" spans="2:12" s="801" customFormat="1">
      <c r="B9241" s="823"/>
      <c r="C9241" s="823"/>
      <c r="D9241" s="823"/>
      <c r="E9241" s="823"/>
      <c r="F9241" s="823"/>
      <c r="G9241" s="823"/>
      <c r="H9241" s="823"/>
      <c r="I9241" s="823"/>
      <c r="J9241" s="823"/>
      <c r="K9241" s="823"/>
      <c r="L9241" s="823"/>
    </row>
    <row r="9242" spans="2:12" s="801" customFormat="1">
      <c r="B9242" s="823"/>
      <c r="C9242" s="823"/>
      <c r="D9242" s="823"/>
      <c r="E9242" s="823"/>
      <c r="F9242" s="823"/>
      <c r="G9242" s="823"/>
      <c r="H9242" s="823"/>
      <c r="I9242" s="823"/>
      <c r="J9242" s="823"/>
      <c r="K9242" s="823"/>
      <c r="L9242" s="823"/>
    </row>
    <row r="9243" spans="2:12" s="801" customFormat="1">
      <c r="B9243" s="823"/>
      <c r="C9243" s="823"/>
      <c r="D9243" s="823"/>
      <c r="E9243" s="823"/>
      <c r="F9243" s="823"/>
      <c r="G9243" s="823"/>
      <c r="H9243" s="823"/>
      <c r="I9243" s="823"/>
      <c r="J9243" s="823"/>
      <c r="K9243" s="823"/>
      <c r="L9243" s="823"/>
    </row>
    <row r="9244" spans="2:12" s="801" customFormat="1">
      <c r="B9244" s="823"/>
      <c r="C9244" s="823"/>
      <c r="D9244" s="823"/>
      <c r="E9244" s="823"/>
      <c r="F9244" s="823"/>
      <c r="G9244" s="823"/>
      <c r="H9244" s="823"/>
      <c r="I9244" s="823"/>
      <c r="J9244" s="823"/>
      <c r="K9244" s="823"/>
      <c r="L9244" s="823"/>
    </row>
    <row r="9245" spans="2:12" s="801" customFormat="1">
      <c r="B9245" s="823"/>
      <c r="C9245" s="823"/>
      <c r="D9245" s="823"/>
      <c r="E9245" s="823"/>
      <c r="F9245" s="823"/>
      <c r="G9245" s="823"/>
      <c r="H9245" s="823"/>
      <c r="I9245" s="823"/>
      <c r="J9245" s="823"/>
      <c r="K9245" s="823"/>
      <c r="L9245" s="823"/>
    </row>
    <row r="9246" spans="2:12" s="801" customFormat="1">
      <c r="B9246" s="823"/>
      <c r="C9246" s="823"/>
      <c r="D9246" s="823"/>
      <c r="E9246" s="823"/>
      <c r="F9246" s="823"/>
      <c r="G9246" s="823"/>
      <c r="H9246" s="823"/>
      <c r="I9246" s="823"/>
      <c r="J9246" s="823"/>
      <c r="K9246" s="823"/>
      <c r="L9246" s="823"/>
    </row>
    <row r="9247" spans="2:12" s="801" customFormat="1">
      <c r="B9247" s="823"/>
      <c r="C9247" s="823"/>
      <c r="D9247" s="823"/>
      <c r="E9247" s="823"/>
      <c r="F9247" s="823"/>
      <c r="G9247" s="823"/>
      <c r="H9247" s="823"/>
      <c r="I9247" s="823"/>
      <c r="J9247" s="823"/>
      <c r="K9247" s="823"/>
      <c r="L9247" s="823"/>
    </row>
    <row r="9248" spans="2:12" s="801" customFormat="1">
      <c r="B9248" s="823"/>
      <c r="C9248" s="823"/>
      <c r="D9248" s="823"/>
      <c r="E9248" s="823"/>
      <c r="F9248" s="823"/>
      <c r="G9248" s="823"/>
      <c r="H9248" s="823"/>
      <c r="I9248" s="823"/>
      <c r="J9248" s="823"/>
      <c r="K9248" s="823"/>
      <c r="L9248" s="823"/>
    </row>
    <row r="9249" spans="2:12" s="801" customFormat="1">
      <c r="B9249" s="823"/>
      <c r="C9249" s="823"/>
      <c r="D9249" s="823"/>
      <c r="E9249" s="823"/>
      <c r="F9249" s="823"/>
      <c r="G9249" s="823"/>
      <c r="H9249" s="823"/>
      <c r="I9249" s="823"/>
      <c r="J9249" s="823"/>
      <c r="K9249" s="823"/>
      <c r="L9249" s="823"/>
    </row>
    <row r="9250" spans="2:12" s="801" customFormat="1">
      <c r="B9250" s="823"/>
      <c r="C9250" s="823"/>
      <c r="D9250" s="823"/>
      <c r="E9250" s="823"/>
      <c r="F9250" s="823"/>
      <c r="G9250" s="823"/>
      <c r="H9250" s="823"/>
      <c r="I9250" s="823"/>
      <c r="J9250" s="823"/>
      <c r="K9250" s="823"/>
      <c r="L9250" s="823"/>
    </row>
    <row r="9251" spans="2:12" s="801" customFormat="1">
      <c r="B9251" s="823"/>
      <c r="C9251" s="823"/>
      <c r="D9251" s="823"/>
      <c r="E9251" s="823"/>
      <c r="F9251" s="823"/>
      <c r="G9251" s="823"/>
      <c r="H9251" s="823"/>
      <c r="I9251" s="823"/>
      <c r="J9251" s="823"/>
      <c r="K9251" s="823"/>
      <c r="L9251" s="823"/>
    </row>
    <row r="9252" spans="2:12" s="801" customFormat="1">
      <c r="B9252" s="823"/>
      <c r="C9252" s="823"/>
      <c r="D9252" s="823"/>
      <c r="E9252" s="823"/>
      <c r="F9252" s="823"/>
      <c r="G9252" s="823"/>
      <c r="H9252" s="823"/>
      <c r="I9252" s="823"/>
      <c r="J9252" s="823"/>
      <c r="K9252" s="823"/>
      <c r="L9252" s="823"/>
    </row>
    <row r="9253" spans="2:12" s="801" customFormat="1">
      <c r="B9253" s="823"/>
      <c r="C9253" s="823"/>
      <c r="D9253" s="823"/>
      <c r="E9253" s="823"/>
      <c r="F9253" s="823"/>
      <c r="G9253" s="823"/>
      <c r="H9253" s="823"/>
      <c r="I9253" s="823"/>
      <c r="J9253" s="823"/>
      <c r="K9253" s="823"/>
      <c r="L9253" s="823"/>
    </row>
    <row r="9254" spans="2:12" s="801" customFormat="1">
      <c r="B9254" s="823"/>
      <c r="C9254" s="823"/>
      <c r="D9254" s="823"/>
      <c r="E9254" s="823"/>
      <c r="F9254" s="823"/>
      <c r="G9254" s="823"/>
      <c r="H9254" s="823"/>
      <c r="I9254" s="823"/>
      <c r="J9254" s="823"/>
      <c r="K9254" s="823"/>
      <c r="L9254" s="823"/>
    </row>
    <row r="9255" spans="2:12" s="801" customFormat="1">
      <c r="B9255" s="823"/>
      <c r="C9255" s="823"/>
      <c r="D9255" s="823"/>
      <c r="E9255" s="823"/>
      <c r="F9255" s="823"/>
      <c r="G9255" s="823"/>
      <c r="H9255" s="823"/>
      <c r="I9255" s="823"/>
      <c r="J9255" s="823"/>
      <c r="K9255" s="823"/>
      <c r="L9255" s="823"/>
    </row>
    <row r="9256" spans="2:12" s="801" customFormat="1">
      <c r="B9256" s="823"/>
      <c r="C9256" s="823"/>
      <c r="D9256" s="823"/>
      <c r="E9256" s="823"/>
      <c r="F9256" s="823"/>
      <c r="G9256" s="823"/>
      <c r="H9256" s="823"/>
      <c r="I9256" s="823"/>
      <c r="J9256" s="823"/>
      <c r="K9256" s="823"/>
      <c r="L9256" s="823"/>
    </row>
    <row r="9257" spans="2:12" s="801" customFormat="1">
      <c r="B9257" s="823"/>
      <c r="C9257" s="823"/>
      <c r="D9257" s="823"/>
      <c r="E9257" s="823"/>
      <c r="F9257" s="823"/>
      <c r="G9257" s="823"/>
      <c r="H9257" s="823"/>
      <c r="I9257" s="823"/>
      <c r="J9257" s="823"/>
      <c r="K9257" s="823"/>
      <c r="L9257" s="823"/>
    </row>
    <row r="9258" spans="2:12" s="801" customFormat="1">
      <c r="B9258" s="823"/>
      <c r="C9258" s="823"/>
      <c r="D9258" s="823"/>
      <c r="E9258" s="823"/>
      <c r="F9258" s="823"/>
      <c r="G9258" s="823"/>
      <c r="H9258" s="823"/>
      <c r="I9258" s="823"/>
      <c r="J9258" s="823"/>
      <c r="K9258" s="823"/>
      <c r="L9258" s="823"/>
    </row>
    <row r="9259" spans="2:12" s="801" customFormat="1">
      <c r="B9259" s="823"/>
      <c r="C9259" s="823"/>
      <c r="D9259" s="823"/>
      <c r="E9259" s="823"/>
      <c r="F9259" s="823"/>
      <c r="G9259" s="823"/>
      <c r="H9259" s="823"/>
      <c r="I9259" s="823"/>
      <c r="J9259" s="823"/>
      <c r="K9259" s="823"/>
      <c r="L9259" s="823"/>
    </row>
    <row r="9260" spans="2:12" s="801" customFormat="1">
      <c r="B9260" s="823"/>
      <c r="C9260" s="823"/>
      <c r="D9260" s="823"/>
      <c r="E9260" s="823"/>
      <c r="F9260" s="823"/>
      <c r="G9260" s="823"/>
      <c r="H9260" s="823"/>
      <c r="I9260" s="823"/>
      <c r="J9260" s="823"/>
      <c r="K9260" s="823"/>
      <c r="L9260" s="823"/>
    </row>
    <row r="9261" spans="2:12" s="801" customFormat="1">
      <c r="B9261" s="823"/>
      <c r="C9261" s="823"/>
      <c r="D9261" s="823"/>
      <c r="E9261" s="823"/>
      <c r="F9261" s="823"/>
      <c r="G9261" s="823"/>
      <c r="H9261" s="823"/>
      <c r="I9261" s="823"/>
      <c r="J9261" s="823"/>
      <c r="K9261" s="823"/>
      <c r="L9261" s="823"/>
    </row>
    <row r="9262" spans="2:12" s="801" customFormat="1">
      <c r="B9262" s="823"/>
      <c r="C9262" s="823"/>
      <c r="D9262" s="823"/>
      <c r="E9262" s="823"/>
      <c r="F9262" s="823"/>
      <c r="G9262" s="823"/>
      <c r="H9262" s="823"/>
      <c r="I9262" s="823"/>
      <c r="J9262" s="823"/>
      <c r="K9262" s="823"/>
      <c r="L9262" s="823"/>
    </row>
    <row r="9263" spans="2:12" s="801" customFormat="1">
      <c r="B9263" s="823"/>
      <c r="C9263" s="823"/>
      <c r="D9263" s="823"/>
      <c r="E9263" s="823"/>
      <c r="F9263" s="823"/>
      <c r="G9263" s="823"/>
      <c r="H9263" s="823"/>
      <c r="I9263" s="823"/>
      <c r="J9263" s="823"/>
      <c r="K9263" s="823"/>
      <c r="L9263" s="823"/>
    </row>
    <row r="9264" spans="2:12" s="801" customFormat="1">
      <c r="B9264" s="823"/>
      <c r="C9264" s="823"/>
      <c r="D9264" s="823"/>
      <c r="E9264" s="823"/>
      <c r="F9264" s="823"/>
      <c r="G9264" s="823"/>
      <c r="H9264" s="823"/>
      <c r="I9264" s="823"/>
      <c r="J9264" s="823"/>
      <c r="K9264" s="823"/>
      <c r="L9264" s="823"/>
    </row>
    <row r="9265" spans="2:12" s="801" customFormat="1">
      <c r="B9265" s="823"/>
      <c r="C9265" s="823"/>
      <c r="D9265" s="823"/>
      <c r="E9265" s="823"/>
      <c r="F9265" s="823"/>
      <c r="G9265" s="823"/>
      <c r="H9265" s="823"/>
      <c r="I9265" s="823"/>
      <c r="J9265" s="823"/>
      <c r="K9265" s="823"/>
      <c r="L9265" s="823"/>
    </row>
    <row r="9266" spans="2:12" s="801" customFormat="1">
      <c r="B9266" s="823"/>
      <c r="C9266" s="823"/>
      <c r="D9266" s="823"/>
      <c r="E9266" s="823"/>
      <c r="F9266" s="823"/>
      <c r="G9266" s="823"/>
      <c r="H9266" s="823"/>
      <c r="I9266" s="823"/>
      <c r="J9266" s="823"/>
      <c r="K9266" s="823"/>
      <c r="L9266" s="823"/>
    </row>
    <row r="9267" spans="2:12" s="801" customFormat="1">
      <c r="B9267" s="823"/>
      <c r="C9267" s="823"/>
      <c r="D9267" s="823"/>
      <c r="E9267" s="823"/>
      <c r="F9267" s="823"/>
      <c r="G9267" s="823"/>
      <c r="H9267" s="823"/>
      <c r="I9267" s="823"/>
      <c r="J9267" s="823"/>
      <c r="K9267" s="823"/>
      <c r="L9267" s="823"/>
    </row>
    <row r="9268" spans="2:12" s="801" customFormat="1">
      <c r="B9268" s="823"/>
      <c r="C9268" s="823"/>
      <c r="D9268" s="823"/>
      <c r="E9268" s="823"/>
      <c r="F9268" s="823"/>
      <c r="G9268" s="823"/>
      <c r="H9268" s="823"/>
      <c r="I9268" s="823"/>
      <c r="J9268" s="823"/>
      <c r="K9268" s="823"/>
      <c r="L9268" s="823"/>
    </row>
    <row r="9269" spans="2:12" s="801" customFormat="1">
      <c r="B9269" s="823"/>
      <c r="C9269" s="823"/>
      <c r="D9269" s="823"/>
      <c r="E9269" s="823"/>
      <c r="F9269" s="823"/>
      <c r="G9269" s="823"/>
      <c r="H9269" s="823"/>
      <c r="I9269" s="823"/>
      <c r="J9269" s="823"/>
      <c r="K9269" s="823"/>
      <c r="L9269" s="823"/>
    </row>
    <row r="9270" spans="2:12" s="801" customFormat="1">
      <c r="B9270" s="823"/>
      <c r="C9270" s="823"/>
      <c r="D9270" s="823"/>
      <c r="E9270" s="823"/>
      <c r="F9270" s="823"/>
      <c r="G9270" s="823"/>
      <c r="H9270" s="823"/>
      <c r="I9270" s="823"/>
      <c r="J9270" s="823"/>
      <c r="K9270" s="823"/>
      <c r="L9270" s="823"/>
    </row>
    <row r="9271" spans="2:12" s="801" customFormat="1">
      <c r="B9271" s="823"/>
      <c r="C9271" s="823"/>
      <c r="D9271" s="823"/>
      <c r="E9271" s="823"/>
      <c r="F9271" s="823"/>
      <c r="G9271" s="823"/>
      <c r="H9271" s="823"/>
      <c r="I9271" s="823"/>
      <c r="J9271" s="823"/>
      <c r="K9271" s="823"/>
      <c r="L9271" s="823"/>
    </row>
    <row r="9272" spans="2:12" s="801" customFormat="1">
      <c r="B9272" s="823"/>
      <c r="C9272" s="823"/>
      <c r="D9272" s="823"/>
      <c r="E9272" s="823"/>
      <c r="F9272" s="823"/>
      <c r="G9272" s="823"/>
      <c r="H9272" s="823"/>
      <c r="I9272" s="823"/>
      <c r="J9272" s="823"/>
      <c r="K9272" s="823"/>
      <c r="L9272" s="823"/>
    </row>
    <row r="9273" spans="2:12" s="801" customFormat="1">
      <c r="B9273" s="823"/>
      <c r="C9273" s="823"/>
      <c r="D9273" s="823"/>
      <c r="E9273" s="823"/>
      <c r="F9273" s="823"/>
      <c r="G9273" s="823"/>
      <c r="H9273" s="823"/>
      <c r="I9273" s="823"/>
      <c r="J9273" s="823"/>
      <c r="K9273" s="823"/>
      <c r="L9273" s="823"/>
    </row>
    <row r="9274" spans="2:12" s="801" customFormat="1">
      <c r="B9274" s="823"/>
      <c r="C9274" s="823"/>
      <c r="D9274" s="823"/>
      <c r="E9274" s="823"/>
      <c r="F9274" s="823"/>
      <c r="G9274" s="823"/>
      <c r="H9274" s="823"/>
      <c r="I9274" s="823"/>
      <c r="J9274" s="823"/>
      <c r="K9274" s="823"/>
      <c r="L9274" s="823"/>
    </row>
    <row r="9275" spans="2:12" s="801" customFormat="1">
      <c r="B9275" s="823"/>
      <c r="C9275" s="823"/>
      <c r="D9275" s="823"/>
      <c r="E9275" s="823"/>
      <c r="F9275" s="823"/>
      <c r="G9275" s="823"/>
      <c r="H9275" s="823"/>
      <c r="I9275" s="823"/>
      <c r="J9275" s="823"/>
      <c r="K9275" s="823"/>
      <c r="L9275" s="823"/>
    </row>
    <row r="9276" spans="2:12" s="801" customFormat="1">
      <c r="B9276" s="823"/>
      <c r="C9276" s="823"/>
      <c r="D9276" s="823"/>
      <c r="E9276" s="823"/>
      <c r="F9276" s="823"/>
      <c r="G9276" s="823"/>
      <c r="H9276" s="823"/>
      <c r="I9276" s="823"/>
      <c r="J9276" s="823"/>
      <c r="K9276" s="823"/>
      <c r="L9276" s="823"/>
    </row>
    <row r="9277" spans="2:12" s="801" customFormat="1">
      <c r="B9277" s="823"/>
      <c r="C9277" s="823"/>
      <c r="D9277" s="823"/>
      <c r="E9277" s="823"/>
      <c r="F9277" s="823"/>
      <c r="G9277" s="823"/>
      <c r="H9277" s="823"/>
      <c r="I9277" s="823"/>
      <c r="J9277" s="823"/>
      <c r="K9277" s="823"/>
      <c r="L9277" s="823"/>
    </row>
    <row r="9278" spans="2:12" s="801" customFormat="1">
      <c r="B9278" s="823"/>
      <c r="C9278" s="823"/>
      <c r="D9278" s="823"/>
      <c r="E9278" s="823"/>
      <c r="F9278" s="823"/>
      <c r="G9278" s="823"/>
      <c r="H9278" s="823"/>
      <c r="I9278" s="823"/>
      <c r="J9278" s="823"/>
      <c r="K9278" s="823"/>
      <c r="L9278" s="823"/>
    </row>
    <row r="9279" spans="2:12" s="801" customFormat="1">
      <c r="B9279" s="823"/>
      <c r="C9279" s="823"/>
      <c r="D9279" s="823"/>
      <c r="E9279" s="823"/>
      <c r="F9279" s="823"/>
      <c r="G9279" s="823"/>
      <c r="H9279" s="823"/>
      <c r="I9279" s="823"/>
      <c r="J9279" s="823"/>
      <c r="K9279" s="823"/>
      <c r="L9279" s="823"/>
    </row>
    <row r="9280" spans="2:12" s="801" customFormat="1">
      <c r="B9280" s="823"/>
      <c r="C9280" s="823"/>
      <c r="D9280" s="823"/>
      <c r="E9280" s="823"/>
      <c r="F9280" s="823"/>
      <c r="G9280" s="823"/>
      <c r="H9280" s="823"/>
      <c r="I9280" s="823"/>
      <c r="J9280" s="823"/>
      <c r="K9280" s="823"/>
      <c r="L9280" s="823"/>
    </row>
    <row r="9281" spans="2:12" s="801" customFormat="1">
      <c r="B9281" s="823"/>
      <c r="C9281" s="823"/>
      <c r="D9281" s="823"/>
      <c r="E9281" s="823"/>
      <c r="F9281" s="823"/>
      <c r="G9281" s="823"/>
      <c r="H9281" s="823"/>
      <c r="I9281" s="823"/>
      <c r="J9281" s="823"/>
      <c r="K9281" s="823"/>
      <c r="L9281" s="823"/>
    </row>
    <row r="9282" spans="2:12" s="801" customFormat="1">
      <c r="B9282" s="823"/>
      <c r="C9282" s="823"/>
      <c r="D9282" s="823"/>
      <c r="E9282" s="823"/>
      <c r="F9282" s="823"/>
      <c r="G9282" s="823"/>
      <c r="H9282" s="823"/>
      <c r="I9282" s="823"/>
      <c r="J9282" s="823"/>
      <c r="K9282" s="823"/>
      <c r="L9282" s="823"/>
    </row>
    <row r="9283" spans="2:12" s="801" customFormat="1">
      <c r="B9283" s="823"/>
      <c r="C9283" s="823"/>
      <c r="D9283" s="823"/>
      <c r="E9283" s="823"/>
      <c r="F9283" s="823"/>
      <c r="G9283" s="823"/>
      <c r="H9283" s="823"/>
      <c r="I9283" s="823"/>
      <c r="J9283" s="823"/>
      <c r="K9283" s="823"/>
      <c r="L9283" s="823"/>
    </row>
    <row r="9284" spans="2:12" s="801" customFormat="1">
      <c r="B9284" s="823"/>
      <c r="C9284" s="823"/>
      <c r="D9284" s="823"/>
      <c r="E9284" s="823"/>
      <c r="F9284" s="823"/>
      <c r="G9284" s="823"/>
      <c r="H9284" s="823"/>
      <c r="I9284" s="823"/>
      <c r="J9284" s="823"/>
      <c r="K9284" s="823"/>
      <c r="L9284" s="823"/>
    </row>
    <row r="9285" spans="2:12" s="801" customFormat="1">
      <c r="B9285" s="823"/>
      <c r="C9285" s="823"/>
      <c r="D9285" s="823"/>
      <c r="E9285" s="823"/>
      <c r="F9285" s="823"/>
      <c r="G9285" s="823"/>
      <c r="H9285" s="823"/>
      <c r="I9285" s="823"/>
      <c r="J9285" s="823"/>
      <c r="K9285" s="823"/>
      <c r="L9285" s="823"/>
    </row>
    <row r="9286" spans="2:12" s="801" customFormat="1">
      <c r="B9286" s="823"/>
      <c r="C9286" s="823"/>
      <c r="D9286" s="823"/>
      <c r="E9286" s="823"/>
      <c r="F9286" s="823"/>
      <c r="G9286" s="823"/>
      <c r="H9286" s="823"/>
      <c r="I9286" s="823"/>
      <c r="J9286" s="823"/>
      <c r="K9286" s="823"/>
      <c r="L9286" s="823"/>
    </row>
    <row r="9287" spans="2:12" s="801" customFormat="1">
      <c r="B9287" s="823"/>
      <c r="C9287" s="823"/>
      <c r="D9287" s="823"/>
      <c r="E9287" s="823"/>
      <c r="F9287" s="823"/>
      <c r="G9287" s="823"/>
      <c r="H9287" s="823"/>
      <c r="I9287" s="823"/>
      <c r="J9287" s="823"/>
      <c r="K9287" s="823"/>
      <c r="L9287" s="823"/>
    </row>
    <row r="9288" spans="2:12" s="801" customFormat="1">
      <c r="B9288" s="823"/>
      <c r="C9288" s="823"/>
      <c r="D9288" s="823"/>
      <c r="E9288" s="823"/>
      <c r="F9288" s="823"/>
      <c r="G9288" s="823"/>
      <c r="H9288" s="823"/>
      <c r="I9288" s="823"/>
      <c r="J9288" s="823"/>
      <c r="K9288" s="823"/>
      <c r="L9288" s="823"/>
    </row>
    <row r="9289" spans="2:12" s="801" customFormat="1">
      <c r="B9289" s="823"/>
      <c r="C9289" s="823"/>
      <c r="D9289" s="823"/>
      <c r="E9289" s="823"/>
      <c r="F9289" s="823"/>
      <c r="G9289" s="823"/>
      <c r="H9289" s="823"/>
      <c r="I9289" s="823"/>
      <c r="J9289" s="823"/>
      <c r="K9289" s="823"/>
      <c r="L9289" s="823"/>
    </row>
    <row r="9290" spans="2:12" s="801" customFormat="1">
      <c r="B9290" s="823"/>
      <c r="C9290" s="823"/>
      <c r="D9290" s="823"/>
      <c r="E9290" s="823"/>
      <c r="F9290" s="823"/>
      <c r="G9290" s="823"/>
      <c r="H9290" s="823"/>
      <c r="I9290" s="823"/>
      <c r="J9290" s="823"/>
      <c r="K9290" s="823"/>
      <c r="L9290" s="823"/>
    </row>
    <row r="9291" spans="2:12" s="801" customFormat="1">
      <c r="B9291" s="823"/>
      <c r="C9291" s="823"/>
      <c r="D9291" s="823"/>
      <c r="E9291" s="823"/>
      <c r="F9291" s="823"/>
      <c r="G9291" s="823"/>
      <c r="H9291" s="823"/>
      <c r="I9291" s="823"/>
      <c r="J9291" s="823"/>
      <c r="K9291" s="823"/>
      <c r="L9291" s="823"/>
    </row>
    <row r="9292" spans="2:12" s="801" customFormat="1">
      <c r="B9292" s="823"/>
      <c r="C9292" s="823"/>
      <c r="D9292" s="823"/>
      <c r="E9292" s="823"/>
      <c r="F9292" s="823"/>
      <c r="G9292" s="823"/>
      <c r="H9292" s="823"/>
      <c r="I9292" s="823"/>
      <c r="J9292" s="823"/>
      <c r="K9292" s="823"/>
      <c r="L9292" s="823"/>
    </row>
    <row r="9293" spans="2:12" s="801" customFormat="1">
      <c r="B9293" s="823"/>
      <c r="C9293" s="823"/>
      <c r="D9293" s="823"/>
      <c r="E9293" s="823"/>
      <c r="F9293" s="823"/>
      <c r="G9293" s="823"/>
      <c r="H9293" s="823"/>
      <c r="I9293" s="823"/>
      <c r="J9293" s="823"/>
      <c r="K9293" s="823"/>
      <c r="L9293" s="823"/>
    </row>
    <row r="9294" spans="2:12" s="801" customFormat="1">
      <c r="B9294" s="823"/>
      <c r="C9294" s="823"/>
      <c r="D9294" s="823"/>
      <c r="E9294" s="823"/>
      <c r="F9294" s="823"/>
      <c r="G9294" s="823"/>
      <c r="H9294" s="823"/>
      <c r="I9294" s="823"/>
      <c r="J9294" s="823"/>
      <c r="K9294" s="823"/>
      <c r="L9294" s="823"/>
    </row>
    <row r="9295" spans="2:12" s="801" customFormat="1">
      <c r="B9295" s="823"/>
      <c r="C9295" s="823"/>
      <c r="D9295" s="823"/>
      <c r="E9295" s="823"/>
      <c r="F9295" s="823"/>
      <c r="G9295" s="823"/>
      <c r="H9295" s="823"/>
      <c r="I9295" s="823"/>
      <c r="J9295" s="823"/>
      <c r="K9295" s="823"/>
      <c r="L9295" s="823"/>
    </row>
    <row r="9296" spans="2:12" s="801" customFormat="1">
      <c r="B9296" s="823"/>
      <c r="C9296" s="823"/>
      <c r="D9296" s="823"/>
      <c r="E9296" s="823"/>
      <c r="F9296" s="823"/>
      <c r="G9296" s="823"/>
      <c r="H9296" s="823"/>
      <c r="I9296" s="823"/>
      <c r="J9296" s="823"/>
      <c r="K9296" s="823"/>
      <c r="L9296" s="823"/>
    </row>
    <row r="9297" spans="2:12" s="801" customFormat="1">
      <c r="B9297" s="823"/>
      <c r="C9297" s="823"/>
      <c r="D9297" s="823"/>
      <c r="E9297" s="823"/>
      <c r="F9297" s="823"/>
      <c r="G9297" s="823"/>
      <c r="H9297" s="823"/>
      <c r="I9297" s="823"/>
      <c r="J9297" s="823"/>
      <c r="K9297" s="823"/>
      <c r="L9297" s="823"/>
    </row>
    <row r="9298" spans="2:12" s="801" customFormat="1">
      <c r="B9298" s="823"/>
      <c r="C9298" s="823"/>
      <c r="D9298" s="823"/>
      <c r="E9298" s="823"/>
      <c r="F9298" s="823"/>
      <c r="G9298" s="823"/>
      <c r="H9298" s="823"/>
      <c r="I9298" s="823"/>
      <c r="J9298" s="823"/>
      <c r="K9298" s="823"/>
      <c r="L9298" s="823"/>
    </row>
    <row r="9299" spans="2:12" s="801" customFormat="1">
      <c r="B9299" s="823"/>
      <c r="C9299" s="823"/>
      <c r="D9299" s="823"/>
      <c r="E9299" s="823"/>
      <c r="F9299" s="823"/>
      <c r="G9299" s="823"/>
      <c r="H9299" s="823"/>
      <c r="I9299" s="823"/>
      <c r="J9299" s="823"/>
      <c r="K9299" s="823"/>
      <c r="L9299" s="823"/>
    </row>
    <row r="9300" spans="2:12" s="801" customFormat="1">
      <c r="B9300" s="823"/>
      <c r="C9300" s="823"/>
      <c r="D9300" s="823"/>
      <c r="E9300" s="823"/>
      <c r="F9300" s="823"/>
      <c r="G9300" s="823"/>
      <c r="H9300" s="823"/>
      <c r="I9300" s="823"/>
      <c r="J9300" s="823"/>
      <c r="K9300" s="823"/>
      <c r="L9300" s="823"/>
    </row>
    <row r="9301" spans="2:12" s="801" customFormat="1">
      <c r="B9301" s="823"/>
      <c r="C9301" s="823"/>
      <c r="D9301" s="823"/>
      <c r="E9301" s="823"/>
      <c r="F9301" s="823"/>
      <c r="G9301" s="823"/>
      <c r="H9301" s="823"/>
      <c r="I9301" s="823"/>
      <c r="J9301" s="823"/>
      <c r="K9301" s="823"/>
      <c r="L9301" s="823"/>
    </row>
    <row r="9302" spans="2:12" s="801" customFormat="1">
      <c r="B9302" s="823"/>
      <c r="C9302" s="823"/>
      <c r="D9302" s="823"/>
      <c r="E9302" s="823"/>
      <c r="F9302" s="823"/>
      <c r="G9302" s="823"/>
      <c r="H9302" s="823"/>
      <c r="I9302" s="823"/>
      <c r="J9302" s="823"/>
      <c r="K9302" s="823"/>
      <c r="L9302" s="823"/>
    </row>
    <row r="9303" spans="2:12" s="801" customFormat="1">
      <c r="B9303" s="823"/>
      <c r="C9303" s="823"/>
      <c r="D9303" s="823"/>
      <c r="E9303" s="823"/>
      <c r="F9303" s="823"/>
      <c r="G9303" s="823"/>
      <c r="H9303" s="823"/>
      <c r="I9303" s="823"/>
      <c r="J9303" s="823"/>
      <c r="K9303" s="823"/>
      <c r="L9303" s="823"/>
    </row>
    <row r="9304" spans="2:12" s="801" customFormat="1">
      <c r="B9304" s="823"/>
      <c r="C9304" s="823"/>
      <c r="D9304" s="823"/>
      <c r="E9304" s="823"/>
      <c r="F9304" s="823"/>
      <c r="G9304" s="823"/>
      <c r="H9304" s="823"/>
      <c r="I9304" s="823"/>
      <c r="J9304" s="823"/>
      <c r="K9304" s="823"/>
      <c r="L9304" s="823"/>
    </row>
    <row r="9305" spans="2:12" s="801" customFormat="1">
      <c r="B9305" s="823"/>
      <c r="C9305" s="823"/>
      <c r="D9305" s="823"/>
      <c r="E9305" s="823"/>
      <c r="F9305" s="823"/>
      <c r="G9305" s="823"/>
      <c r="H9305" s="823"/>
      <c r="I9305" s="823"/>
      <c r="J9305" s="823"/>
      <c r="K9305" s="823"/>
      <c r="L9305" s="823"/>
    </row>
    <row r="9306" spans="2:12" s="801" customFormat="1">
      <c r="B9306" s="823"/>
      <c r="C9306" s="823"/>
      <c r="D9306" s="823"/>
      <c r="E9306" s="823"/>
      <c r="F9306" s="823"/>
      <c r="G9306" s="823"/>
      <c r="H9306" s="823"/>
      <c r="I9306" s="823"/>
      <c r="J9306" s="823"/>
      <c r="K9306" s="823"/>
      <c r="L9306" s="823"/>
    </row>
    <row r="9307" spans="2:12" s="801" customFormat="1">
      <c r="B9307" s="823"/>
      <c r="C9307" s="823"/>
      <c r="D9307" s="823"/>
      <c r="E9307" s="823"/>
      <c r="F9307" s="823"/>
      <c r="G9307" s="823"/>
      <c r="H9307" s="823"/>
      <c r="I9307" s="823"/>
      <c r="J9307" s="823"/>
      <c r="K9307" s="823"/>
      <c r="L9307" s="823"/>
    </row>
    <row r="9308" spans="2:12" s="801" customFormat="1">
      <c r="B9308" s="823"/>
      <c r="C9308" s="823"/>
      <c r="D9308" s="823"/>
      <c r="E9308" s="823"/>
      <c r="F9308" s="823"/>
      <c r="G9308" s="823"/>
      <c r="H9308" s="823"/>
      <c r="I9308" s="823"/>
      <c r="J9308" s="823"/>
      <c r="K9308" s="823"/>
      <c r="L9308" s="823"/>
    </row>
    <row r="9309" spans="2:12" s="801" customFormat="1">
      <c r="B9309" s="823"/>
      <c r="C9309" s="823"/>
      <c r="D9309" s="823"/>
      <c r="E9309" s="823"/>
      <c r="F9309" s="823"/>
      <c r="G9309" s="823"/>
      <c r="H9309" s="823"/>
      <c r="I9309" s="823"/>
      <c r="J9309" s="823"/>
      <c r="K9309" s="823"/>
      <c r="L9309" s="823"/>
    </row>
    <row r="9310" spans="2:12" s="801" customFormat="1">
      <c r="B9310" s="823"/>
      <c r="C9310" s="823"/>
      <c r="D9310" s="823"/>
      <c r="E9310" s="823"/>
      <c r="F9310" s="823"/>
      <c r="G9310" s="823"/>
      <c r="H9310" s="823"/>
      <c r="I9310" s="823"/>
      <c r="J9310" s="823"/>
      <c r="K9310" s="823"/>
      <c r="L9310" s="823"/>
    </row>
    <row r="9311" spans="2:12" s="801" customFormat="1">
      <c r="B9311" s="823"/>
      <c r="C9311" s="823"/>
      <c r="D9311" s="823"/>
      <c r="E9311" s="823"/>
      <c r="F9311" s="823"/>
      <c r="G9311" s="823"/>
      <c r="H9311" s="823"/>
      <c r="I9311" s="823"/>
      <c r="J9311" s="823"/>
      <c r="K9311" s="823"/>
      <c r="L9311" s="823"/>
    </row>
    <row r="9312" spans="2:12" s="801" customFormat="1">
      <c r="B9312" s="823"/>
      <c r="C9312" s="823"/>
      <c r="D9312" s="823"/>
      <c r="E9312" s="823"/>
      <c r="F9312" s="823"/>
      <c r="G9312" s="823"/>
      <c r="H9312" s="823"/>
      <c r="I9312" s="823"/>
      <c r="J9312" s="823"/>
      <c r="K9312" s="823"/>
      <c r="L9312" s="823"/>
    </row>
    <row r="9313" spans="2:12" s="801" customFormat="1">
      <c r="B9313" s="823"/>
      <c r="C9313" s="823"/>
      <c r="D9313" s="823"/>
      <c r="E9313" s="823"/>
      <c r="F9313" s="823"/>
      <c r="G9313" s="823"/>
      <c r="H9313" s="823"/>
      <c r="I9313" s="823"/>
      <c r="J9313" s="823"/>
      <c r="K9313" s="823"/>
      <c r="L9313" s="823"/>
    </row>
    <row r="9314" spans="2:12" s="801" customFormat="1">
      <c r="B9314" s="823"/>
      <c r="C9314" s="823"/>
      <c r="D9314" s="823"/>
      <c r="E9314" s="823"/>
      <c r="F9314" s="823"/>
      <c r="G9314" s="823"/>
      <c r="H9314" s="823"/>
      <c r="I9314" s="823"/>
      <c r="J9314" s="823"/>
      <c r="K9314" s="823"/>
      <c r="L9314" s="823"/>
    </row>
    <row r="9315" spans="2:12" s="801" customFormat="1">
      <c r="B9315" s="823"/>
      <c r="C9315" s="823"/>
      <c r="D9315" s="823"/>
      <c r="E9315" s="823"/>
      <c r="F9315" s="823"/>
      <c r="G9315" s="823"/>
      <c r="H9315" s="823"/>
      <c r="I9315" s="823"/>
      <c r="J9315" s="823"/>
      <c r="K9315" s="823"/>
      <c r="L9315" s="823"/>
    </row>
    <row r="9316" spans="2:12" s="801" customFormat="1">
      <c r="B9316" s="823"/>
      <c r="C9316" s="823"/>
      <c r="D9316" s="823"/>
      <c r="E9316" s="823"/>
      <c r="F9316" s="823"/>
      <c r="G9316" s="823"/>
      <c r="H9316" s="823"/>
      <c r="I9316" s="823"/>
      <c r="J9316" s="823"/>
      <c r="K9316" s="823"/>
      <c r="L9316" s="823"/>
    </row>
    <row r="9317" spans="2:12" s="801" customFormat="1">
      <c r="B9317" s="823"/>
      <c r="C9317" s="823"/>
      <c r="D9317" s="823"/>
      <c r="E9317" s="823"/>
      <c r="F9317" s="823"/>
      <c r="G9317" s="823"/>
      <c r="H9317" s="823"/>
      <c r="I9317" s="823"/>
      <c r="J9317" s="823"/>
      <c r="K9317" s="823"/>
      <c r="L9317" s="823"/>
    </row>
    <row r="9318" spans="2:12" s="801" customFormat="1">
      <c r="B9318" s="823"/>
      <c r="C9318" s="823"/>
      <c r="D9318" s="823"/>
      <c r="E9318" s="823"/>
      <c r="F9318" s="823"/>
      <c r="G9318" s="823"/>
      <c r="H9318" s="823"/>
      <c r="I9318" s="823"/>
      <c r="J9318" s="823"/>
      <c r="K9318" s="823"/>
      <c r="L9318" s="823"/>
    </row>
    <row r="9319" spans="2:12" s="801" customFormat="1">
      <c r="B9319" s="823"/>
      <c r="C9319" s="823"/>
      <c r="D9319" s="823"/>
      <c r="E9319" s="823"/>
      <c r="F9319" s="823"/>
      <c r="G9319" s="823"/>
      <c r="H9319" s="823"/>
      <c r="I9319" s="823"/>
      <c r="J9319" s="823"/>
      <c r="K9319" s="823"/>
      <c r="L9319" s="823"/>
    </row>
    <row r="9320" spans="2:12" s="801" customFormat="1">
      <c r="B9320" s="823"/>
      <c r="C9320" s="823"/>
      <c r="D9320" s="823"/>
      <c r="E9320" s="823"/>
      <c r="F9320" s="823"/>
      <c r="G9320" s="823"/>
      <c r="H9320" s="823"/>
      <c r="I9320" s="823"/>
      <c r="J9320" s="823"/>
      <c r="K9320" s="823"/>
      <c r="L9320" s="823"/>
    </row>
    <row r="9321" spans="2:12" s="801" customFormat="1">
      <c r="B9321" s="823"/>
      <c r="C9321" s="823"/>
      <c r="D9321" s="823"/>
      <c r="E9321" s="823"/>
      <c r="F9321" s="823"/>
      <c r="G9321" s="823"/>
      <c r="H9321" s="823"/>
      <c r="I9321" s="823"/>
      <c r="J9321" s="823"/>
      <c r="K9321" s="823"/>
      <c r="L9321" s="823"/>
    </row>
    <row r="9322" spans="2:12" s="801" customFormat="1">
      <c r="B9322" s="823"/>
      <c r="C9322" s="823"/>
      <c r="D9322" s="823"/>
      <c r="E9322" s="823"/>
      <c r="F9322" s="823"/>
      <c r="G9322" s="823"/>
      <c r="H9322" s="823"/>
      <c r="I9322" s="823"/>
      <c r="J9322" s="823"/>
      <c r="K9322" s="823"/>
      <c r="L9322" s="823"/>
    </row>
    <row r="9323" spans="2:12" s="801" customFormat="1">
      <c r="B9323" s="823"/>
      <c r="C9323" s="823"/>
      <c r="D9323" s="823"/>
      <c r="E9323" s="823"/>
      <c r="F9323" s="823"/>
      <c r="G9323" s="823"/>
      <c r="H9323" s="823"/>
      <c r="I9323" s="823"/>
      <c r="J9323" s="823"/>
      <c r="K9323" s="823"/>
      <c r="L9323" s="823"/>
    </row>
    <row r="9324" spans="2:12" s="801" customFormat="1">
      <c r="B9324" s="823"/>
      <c r="C9324" s="823"/>
      <c r="D9324" s="823"/>
      <c r="E9324" s="823"/>
      <c r="F9324" s="823"/>
      <c r="G9324" s="823"/>
      <c r="H9324" s="823"/>
      <c r="I9324" s="823"/>
      <c r="J9324" s="823"/>
      <c r="K9324" s="823"/>
      <c r="L9324" s="823"/>
    </row>
    <row r="9325" spans="2:12" s="801" customFormat="1">
      <c r="B9325" s="823"/>
      <c r="C9325" s="823"/>
      <c r="D9325" s="823"/>
      <c r="E9325" s="823"/>
      <c r="F9325" s="823"/>
      <c r="G9325" s="823"/>
      <c r="H9325" s="823"/>
      <c r="I9325" s="823"/>
      <c r="J9325" s="823"/>
      <c r="K9325" s="823"/>
      <c r="L9325" s="823"/>
    </row>
    <row r="9326" spans="2:12" s="801" customFormat="1">
      <c r="B9326" s="823"/>
      <c r="C9326" s="823"/>
      <c r="D9326" s="823"/>
      <c r="E9326" s="823"/>
      <c r="F9326" s="823"/>
      <c r="G9326" s="823"/>
      <c r="H9326" s="823"/>
      <c r="I9326" s="823"/>
      <c r="J9326" s="823"/>
      <c r="K9326" s="823"/>
      <c r="L9326" s="823"/>
    </row>
    <row r="9327" spans="2:12" s="801" customFormat="1">
      <c r="B9327" s="823"/>
      <c r="C9327" s="823"/>
      <c r="D9327" s="823"/>
      <c r="E9327" s="823"/>
      <c r="F9327" s="823"/>
      <c r="G9327" s="823"/>
      <c r="H9327" s="823"/>
      <c r="I9327" s="823"/>
      <c r="J9327" s="823"/>
      <c r="K9327" s="823"/>
      <c r="L9327" s="823"/>
    </row>
    <row r="9328" spans="2:12" s="801" customFormat="1">
      <c r="B9328" s="823"/>
      <c r="C9328" s="823"/>
      <c r="D9328" s="823"/>
      <c r="E9328" s="823"/>
      <c r="F9328" s="823"/>
      <c r="G9328" s="823"/>
      <c r="H9328" s="823"/>
      <c r="I9328" s="823"/>
      <c r="J9328" s="823"/>
      <c r="K9328" s="823"/>
      <c r="L9328" s="823"/>
    </row>
    <row r="9329" spans="2:12" s="801" customFormat="1">
      <c r="B9329" s="823"/>
      <c r="C9329" s="823"/>
      <c r="D9329" s="823"/>
      <c r="E9329" s="823"/>
      <c r="F9329" s="823"/>
      <c r="G9329" s="823"/>
      <c r="H9329" s="823"/>
      <c r="I9329" s="823"/>
      <c r="J9329" s="823"/>
      <c r="K9329" s="823"/>
      <c r="L9329" s="823"/>
    </row>
    <row r="9330" spans="2:12" s="801" customFormat="1">
      <c r="B9330" s="823"/>
      <c r="C9330" s="823"/>
      <c r="D9330" s="823"/>
      <c r="E9330" s="823"/>
      <c r="F9330" s="823"/>
      <c r="G9330" s="823"/>
      <c r="H9330" s="823"/>
      <c r="I9330" s="823"/>
      <c r="J9330" s="823"/>
      <c r="K9330" s="823"/>
      <c r="L9330" s="823"/>
    </row>
    <row r="9331" spans="2:12" s="801" customFormat="1">
      <c r="B9331" s="823"/>
      <c r="C9331" s="823"/>
      <c r="D9331" s="823"/>
      <c r="E9331" s="823"/>
      <c r="F9331" s="823"/>
      <c r="G9331" s="823"/>
      <c r="H9331" s="823"/>
      <c r="I9331" s="823"/>
      <c r="J9331" s="823"/>
      <c r="K9331" s="823"/>
      <c r="L9331" s="823"/>
    </row>
    <row r="9332" spans="2:12" s="801" customFormat="1">
      <c r="B9332" s="823"/>
      <c r="C9332" s="823"/>
      <c r="D9332" s="823"/>
      <c r="E9332" s="823"/>
      <c r="F9332" s="823"/>
      <c r="G9332" s="823"/>
      <c r="H9332" s="823"/>
      <c r="I9332" s="823"/>
      <c r="J9332" s="823"/>
      <c r="K9332" s="823"/>
      <c r="L9332" s="823"/>
    </row>
    <row r="9333" spans="2:12" s="801" customFormat="1">
      <c r="B9333" s="823"/>
      <c r="C9333" s="823"/>
      <c r="D9333" s="823"/>
      <c r="E9333" s="823"/>
      <c r="F9333" s="823"/>
      <c r="G9333" s="823"/>
      <c r="H9333" s="823"/>
      <c r="I9333" s="823"/>
      <c r="J9333" s="823"/>
      <c r="K9333" s="823"/>
      <c r="L9333" s="823"/>
    </row>
    <row r="9334" spans="2:12" s="801" customFormat="1">
      <c r="B9334" s="823"/>
      <c r="C9334" s="823"/>
      <c r="D9334" s="823"/>
      <c r="E9334" s="823"/>
      <c r="F9334" s="823"/>
      <c r="G9334" s="823"/>
      <c r="H9334" s="823"/>
      <c r="I9334" s="823"/>
      <c r="J9334" s="823"/>
      <c r="K9334" s="823"/>
      <c r="L9334" s="823"/>
    </row>
    <row r="9335" spans="2:12" s="801" customFormat="1">
      <c r="B9335" s="823"/>
      <c r="C9335" s="823"/>
      <c r="D9335" s="823"/>
      <c r="E9335" s="823"/>
      <c r="F9335" s="823"/>
      <c r="G9335" s="823"/>
      <c r="H9335" s="823"/>
      <c r="I9335" s="823"/>
      <c r="J9335" s="823"/>
      <c r="K9335" s="823"/>
      <c r="L9335" s="823"/>
    </row>
    <row r="9336" spans="2:12" s="801" customFormat="1">
      <c r="B9336" s="823"/>
      <c r="C9336" s="823"/>
      <c r="D9336" s="823"/>
      <c r="E9336" s="823"/>
      <c r="F9336" s="823"/>
      <c r="G9336" s="823"/>
      <c r="H9336" s="823"/>
      <c r="I9336" s="823"/>
      <c r="J9336" s="823"/>
      <c r="K9336" s="823"/>
      <c r="L9336" s="823"/>
    </row>
    <row r="9337" spans="2:12" s="801" customFormat="1">
      <c r="B9337" s="823"/>
      <c r="C9337" s="823"/>
      <c r="D9337" s="823"/>
      <c r="E9337" s="823"/>
      <c r="F9337" s="823"/>
      <c r="G9337" s="823"/>
      <c r="H9337" s="823"/>
      <c r="I9337" s="823"/>
      <c r="J9337" s="823"/>
      <c r="K9337" s="823"/>
      <c r="L9337" s="823"/>
    </row>
    <row r="9338" spans="2:12" s="801" customFormat="1">
      <c r="B9338" s="823"/>
      <c r="C9338" s="823"/>
      <c r="D9338" s="823"/>
      <c r="E9338" s="823"/>
      <c r="F9338" s="823"/>
      <c r="G9338" s="823"/>
      <c r="H9338" s="823"/>
      <c r="I9338" s="823"/>
      <c r="J9338" s="823"/>
      <c r="K9338" s="823"/>
      <c r="L9338" s="823"/>
    </row>
    <row r="9339" spans="2:12" s="801" customFormat="1">
      <c r="B9339" s="823"/>
      <c r="C9339" s="823"/>
      <c r="D9339" s="823"/>
      <c r="E9339" s="823"/>
      <c r="F9339" s="823"/>
      <c r="G9339" s="823"/>
      <c r="H9339" s="823"/>
      <c r="I9339" s="823"/>
      <c r="J9339" s="823"/>
      <c r="K9339" s="823"/>
      <c r="L9339" s="823"/>
    </row>
    <row r="9340" spans="2:12" s="801" customFormat="1">
      <c r="B9340" s="823"/>
      <c r="C9340" s="823"/>
      <c r="D9340" s="823"/>
      <c r="E9340" s="823"/>
      <c r="F9340" s="823"/>
      <c r="G9340" s="823"/>
      <c r="H9340" s="823"/>
      <c r="I9340" s="823"/>
      <c r="J9340" s="823"/>
      <c r="K9340" s="823"/>
      <c r="L9340" s="823"/>
    </row>
    <row r="9341" spans="2:12" s="801" customFormat="1">
      <c r="B9341" s="823"/>
      <c r="C9341" s="823"/>
      <c r="D9341" s="823"/>
      <c r="E9341" s="823"/>
      <c r="F9341" s="823"/>
      <c r="G9341" s="823"/>
      <c r="H9341" s="823"/>
      <c r="I9341" s="823"/>
      <c r="J9341" s="823"/>
      <c r="K9341" s="823"/>
      <c r="L9341" s="823"/>
    </row>
    <row r="9342" spans="2:12" s="801" customFormat="1">
      <c r="B9342" s="823"/>
      <c r="C9342" s="823"/>
      <c r="D9342" s="823"/>
      <c r="E9342" s="823"/>
      <c r="F9342" s="823"/>
      <c r="G9342" s="823"/>
      <c r="H9342" s="823"/>
      <c r="I9342" s="823"/>
      <c r="J9342" s="823"/>
      <c r="K9342" s="823"/>
      <c r="L9342" s="823"/>
    </row>
    <row r="9343" spans="2:12" s="801" customFormat="1">
      <c r="B9343" s="823"/>
      <c r="C9343" s="823"/>
      <c r="D9343" s="823"/>
      <c r="E9343" s="823"/>
      <c r="F9343" s="823"/>
      <c r="G9343" s="823"/>
      <c r="H9343" s="823"/>
      <c r="I9343" s="823"/>
      <c r="J9343" s="823"/>
      <c r="K9343" s="823"/>
      <c r="L9343" s="823"/>
    </row>
    <row r="9344" spans="2:12" s="801" customFormat="1">
      <c r="B9344" s="823"/>
      <c r="C9344" s="823"/>
      <c r="D9344" s="823"/>
      <c r="E9344" s="823"/>
      <c r="F9344" s="823"/>
      <c r="G9344" s="823"/>
      <c r="H9344" s="823"/>
      <c r="I9344" s="823"/>
      <c r="J9344" s="823"/>
      <c r="K9344" s="823"/>
      <c r="L9344" s="823"/>
    </row>
    <row r="9345" spans="2:12" s="801" customFormat="1">
      <c r="B9345" s="823"/>
      <c r="C9345" s="823"/>
      <c r="D9345" s="823"/>
      <c r="E9345" s="823"/>
      <c r="F9345" s="823"/>
      <c r="G9345" s="823"/>
      <c r="H9345" s="823"/>
      <c r="I9345" s="823"/>
      <c r="J9345" s="823"/>
      <c r="K9345" s="823"/>
      <c r="L9345" s="823"/>
    </row>
    <row r="9346" spans="2:12" s="801" customFormat="1">
      <c r="B9346" s="823"/>
      <c r="C9346" s="823"/>
      <c r="D9346" s="823"/>
      <c r="E9346" s="823"/>
      <c r="F9346" s="823"/>
      <c r="G9346" s="823"/>
      <c r="H9346" s="823"/>
      <c r="I9346" s="823"/>
      <c r="J9346" s="823"/>
      <c r="K9346" s="823"/>
      <c r="L9346" s="823"/>
    </row>
    <row r="9347" spans="2:12" s="801" customFormat="1">
      <c r="B9347" s="823"/>
      <c r="C9347" s="823"/>
      <c r="D9347" s="823"/>
      <c r="E9347" s="823"/>
      <c r="F9347" s="823"/>
      <c r="G9347" s="823"/>
      <c r="H9347" s="823"/>
      <c r="I9347" s="823"/>
      <c r="J9347" s="823"/>
      <c r="K9347" s="823"/>
      <c r="L9347" s="823"/>
    </row>
    <row r="9348" spans="2:12" s="801" customFormat="1">
      <c r="B9348" s="823"/>
      <c r="C9348" s="823"/>
      <c r="D9348" s="823"/>
      <c r="E9348" s="823"/>
      <c r="F9348" s="823"/>
      <c r="G9348" s="823"/>
      <c r="H9348" s="823"/>
      <c r="I9348" s="823"/>
      <c r="J9348" s="823"/>
      <c r="K9348" s="823"/>
      <c r="L9348" s="823"/>
    </row>
    <row r="9349" spans="2:12" s="801" customFormat="1">
      <c r="B9349" s="823"/>
      <c r="C9349" s="823"/>
      <c r="D9349" s="823"/>
      <c r="E9349" s="823"/>
      <c r="F9349" s="823"/>
      <c r="G9349" s="823"/>
      <c r="H9349" s="823"/>
      <c r="I9349" s="823"/>
      <c r="J9349" s="823"/>
      <c r="K9349" s="823"/>
      <c r="L9349" s="823"/>
    </row>
    <row r="9350" spans="2:12" s="801" customFormat="1">
      <c r="B9350" s="823"/>
      <c r="C9350" s="823"/>
      <c r="D9350" s="823"/>
      <c r="E9350" s="823"/>
      <c r="F9350" s="823"/>
      <c r="G9350" s="823"/>
      <c r="H9350" s="823"/>
      <c r="I9350" s="823"/>
      <c r="J9350" s="823"/>
      <c r="K9350" s="823"/>
      <c r="L9350" s="823"/>
    </row>
    <row r="9351" spans="2:12" s="801" customFormat="1">
      <c r="B9351" s="823"/>
      <c r="C9351" s="823"/>
      <c r="D9351" s="823"/>
      <c r="E9351" s="823"/>
      <c r="F9351" s="823"/>
      <c r="G9351" s="823"/>
      <c r="H9351" s="823"/>
      <c r="I9351" s="823"/>
      <c r="J9351" s="823"/>
      <c r="K9351" s="823"/>
      <c r="L9351" s="823"/>
    </row>
    <row r="9352" spans="2:12" s="801" customFormat="1">
      <c r="B9352" s="823"/>
      <c r="C9352" s="823"/>
      <c r="D9352" s="823"/>
      <c r="E9352" s="823"/>
      <c r="F9352" s="823"/>
      <c r="G9352" s="823"/>
      <c r="H9352" s="823"/>
      <c r="I9352" s="823"/>
      <c r="J9352" s="823"/>
      <c r="K9352" s="823"/>
      <c r="L9352" s="823"/>
    </row>
    <row r="9353" spans="2:12" s="801" customFormat="1">
      <c r="B9353" s="823"/>
      <c r="C9353" s="823"/>
      <c r="D9353" s="823"/>
      <c r="E9353" s="823"/>
      <c r="F9353" s="823"/>
      <c r="G9353" s="823"/>
      <c r="H9353" s="823"/>
      <c r="I9353" s="823"/>
      <c r="J9353" s="823"/>
      <c r="K9353" s="823"/>
      <c r="L9353" s="823"/>
    </row>
    <row r="9354" spans="2:12" s="801" customFormat="1">
      <c r="B9354" s="823"/>
      <c r="C9354" s="823"/>
      <c r="D9354" s="823"/>
      <c r="E9354" s="823"/>
      <c r="F9354" s="823"/>
      <c r="G9354" s="823"/>
      <c r="H9354" s="823"/>
      <c r="I9354" s="823"/>
      <c r="J9354" s="823"/>
      <c r="K9354" s="823"/>
      <c r="L9354" s="823"/>
    </row>
    <row r="9355" spans="2:12" s="801" customFormat="1">
      <c r="B9355" s="823"/>
      <c r="C9355" s="823"/>
      <c r="D9355" s="823"/>
      <c r="E9355" s="823"/>
      <c r="F9355" s="823"/>
      <c r="G9355" s="823"/>
      <c r="H9355" s="823"/>
      <c r="I9355" s="823"/>
      <c r="J9355" s="823"/>
      <c r="K9355" s="823"/>
      <c r="L9355" s="823"/>
    </row>
    <row r="9356" spans="2:12" s="801" customFormat="1">
      <c r="B9356" s="823"/>
      <c r="C9356" s="823"/>
      <c r="D9356" s="823"/>
      <c r="E9356" s="823"/>
      <c r="F9356" s="823"/>
      <c r="G9356" s="823"/>
      <c r="H9356" s="823"/>
      <c r="I9356" s="823"/>
      <c r="J9356" s="823"/>
      <c r="K9356" s="823"/>
      <c r="L9356" s="823"/>
    </row>
    <row r="9357" spans="2:12" s="801" customFormat="1">
      <c r="B9357" s="823"/>
      <c r="C9357" s="823"/>
      <c r="D9357" s="823"/>
      <c r="E9357" s="823"/>
      <c r="F9357" s="823"/>
      <c r="G9357" s="823"/>
      <c r="H9357" s="823"/>
      <c r="I9357" s="823"/>
      <c r="J9357" s="823"/>
      <c r="K9357" s="823"/>
      <c r="L9357" s="823"/>
    </row>
    <row r="9358" spans="2:12" s="801" customFormat="1">
      <c r="B9358" s="823"/>
      <c r="C9358" s="823"/>
      <c r="D9358" s="823"/>
      <c r="E9358" s="823"/>
      <c r="F9358" s="823"/>
      <c r="G9358" s="823"/>
      <c r="H9358" s="823"/>
      <c r="I9358" s="823"/>
      <c r="J9358" s="823"/>
      <c r="K9358" s="823"/>
      <c r="L9358" s="823"/>
    </row>
    <row r="9359" spans="2:12" s="801" customFormat="1">
      <c r="B9359" s="823"/>
      <c r="C9359" s="823"/>
      <c r="D9359" s="823"/>
      <c r="E9359" s="823"/>
      <c r="F9359" s="823"/>
      <c r="G9359" s="823"/>
      <c r="H9359" s="823"/>
      <c r="I9359" s="823"/>
      <c r="J9359" s="823"/>
      <c r="K9359" s="823"/>
      <c r="L9359" s="823"/>
    </row>
    <row r="9360" spans="2:12" s="801" customFormat="1">
      <c r="B9360" s="823"/>
      <c r="C9360" s="823"/>
      <c r="D9360" s="823"/>
      <c r="E9360" s="823"/>
      <c r="F9360" s="823"/>
      <c r="G9360" s="823"/>
      <c r="H9360" s="823"/>
      <c r="I9360" s="823"/>
      <c r="J9360" s="823"/>
      <c r="K9360" s="823"/>
      <c r="L9360" s="823"/>
    </row>
    <row r="9361" spans="2:12" s="801" customFormat="1">
      <c r="B9361" s="823"/>
      <c r="C9361" s="823"/>
      <c r="D9361" s="823"/>
      <c r="E9361" s="823"/>
      <c r="F9361" s="823"/>
      <c r="G9361" s="823"/>
      <c r="H9361" s="823"/>
      <c r="I9361" s="823"/>
      <c r="J9361" s="823"/>
      <c r="K9361" s="823"/>
      <c r="L9361" s="823"/>
    </row>
    <row r="9362" spans="2:12" s="801" customFormat="1">
      <c r="B9362" s="823"/>
      <c r="C9362" s="823"/>
      <c r="D9362" s="823"/>
      <c r="E9362" s="823"/>
      <c r="F9362" s="823"/>
      <c r="G9362" s="823"/>
      <c r="H9362" s="823"/>
      <c r="I9362" s="823"/>
      <c r="J9362" s="823"/>
      <c r="K9362" s="823"/>
      <c r="L9362" s="823"/>
    </row>
    <row r="9363" spans="2:12" s="801" customFormat="1">
      <c r="B9363" s="823"/>
      <c r="C9363" s="823"/>
      <c r="D9363" s="823"/>
      <c r="E9363" s="823"/>
      <c r="F9363" s="823"/>
      <c r="G9363" s="823"/>
      <c r="H9363" s="823"/>
      <c r="I9363" s="823"/>
      <c r="J9363" s="823"/>
      <c r="K9363" s="823"/>
      <c r="L9363" s="823"/>
    </row>
    <row r="9364" spans="2:12" s="801" customFormat="1">
      <c r="B9364" s="823"/>
      <c r="C9364" s="823"/>
      <c r="D9364" s="823"/>
      <c r="E9364" s="823"/>
      <c r="F9364" s="823"/>
      <c r="G9364" s="823"/>
      <c r="H9364" s="823"/>
      <c r="I9364" s="823"/>
      <c r="J9364" s="823"/>
      <c r="K9364" s="823"/>
      <c r="L9364" s="823"/>
    </row>
    <row r="9365" spans="2:12" s="801" customFormat="1">
      <c r="B9365" s="823"/>
      <c r="C9365" s="823"/>
      <c r="D9365" s="823"/>
      <c r="E9365" s="823"/>
      <c r="F9365" s="823"/>
      <c r="G9365" s="823"/>
      <c r="H9365" s="823"/>
      <c r="I9365" s="823"/>
      <c r="J9365" s="823"/>
      <c r="K9365" s="823"/>
      <c r="L9365" s="823"/>
    </row>
    <row r="9366" spans="2:12" s="801" customFormat="1">
      <c r="B9366" s="823"/>
      <c r="C9366" s="823"/>
      <c r="D9366" s="823"/>
      <c r="E9366" s="823"/>
      <c r="F9366" s="823"/>
      <c r="G9366" s="823"/>
      <c r="H9366" s="823"/>
      <c r="I9366" s="823"/>
      <c r="J9366" s="823"/>
      <c r="K9366" s="823"/>
      <c r="L9366" s="823"/>
    </row>
    <row r="9367" spans="2:12" s="801" customFormat="1">
      <c r="B9367" s="823"/>
      <c r="C9367" s="823"/>
      <c r="D9367" s="823"/>
      <c r="E9367" s="823"/>
      <c r="F9367" s="823"/>
      <c r="G9367" s="823"/>
      <c r="H9367" s="823"/>
      <c r="I9367" s="823"/>
      <c r="J9367" s="823"/>
      <c r="K9367" s="823"/>
      <c r="L9367" s="823"/>
    </row>
    <row r="9368" spans="2:12" s="801" customFormat="1">
      <c r="B9368" s="823"/>
      <c r="C9368" s="823"/>
      <c r="D9368" s="823"/>
      <c r="E9368" s="823"/>
      <c r="F9368" s="823"/>
      <c r="G9368" s="823"/>
      <c r="H9368" s="823"/>
      <c r="I9368" s="823"/>
      <c r="J9368" s="823"/>
      <c r="K9368" s="823"/>
      <c r="L9368" s="823"/>
    </row>
    <row r="9369" spans="2:12" s="801" customFormat="1">
      <c r="B9369" s="823"/>
      <c r="C9369" s="823"/>
      <c r="D9369" s="823"/>
      <c r="E9369" s="823"/>
      <c r="F9369" s="823"/>
      <c r="G9369" s="823"/>
      <c r="H9369" s="823"/>
      <c r="I9369" s="823"/>
      <c r="J9369" s="823"/>
      <c r="K9369" s="823"/>
      <c r="L9369" s="823"/>
    </row>
    <row r="9370" spans="2:12" s="801" customFormat="1">
      <c r="B9370" s="823"/>
      <c r="C9370" s="823"/>
      <c r="D9370" s="823"/>
      <c r="E9370" s="823"/>
      <c r="F9370" s="823"/>
      <c r="G9370" s="823"/>
      <c r="H9370" s="823"/>
      <c r="I9370" s="823"/>
      <c r="J9370" s="823"/>
      <c r="K9370" s="823"/>
      <c r="L9370" s="823"/>
    </row>
    <row r="9371" spans="2:12" s="801" customFormat="1">
      <c r="B9371" s="823"/>
      <c r="C9371" s="823"/>
      <c r="D9371" s="823"/>
      <c r="E9371" s="823"/>
      <c r="F9371" s="823"/>
      <c r="G9371" s="823"/>
      <c r="H9371" s="823"/>
      <c r="I9371" s="823"/>
      <c r="J9371" s="823"/>
      <c r="K9371" s="823"/>
      <c r="L9371" s="823"/>
    </row>
    <row r="9372" spans="2:12" s="801" customFormat="1">
      <c r="B9372" s="823"/>
      <c r="C9372" s="823"/>
      <c r="D9372" s="823"/>
      <c r="E9372" s="823"/>
      <c r="F9372" s="823"/>
      <c r="G9372" s="823"/>
      <c r="H9372" s="823"/>
      <c r="I9372" s="823"/>
      <c r="J9372" s="823"/>
      <c r="K9372" s="823"/>
      <c r="L9372" s="823"/>
    </row>
    <row r="9373" spans="2:12" s="801" customFormat="1">
      <c r="B9373" s="823"/>
      <c r="C9373" s="823"/>
      <c r="D9373" s="823"/>
      <c r="E9373" s="823"/>
      <c r="F9373" s="823"/>
      <c r="G9373" s="823"/>
      <c r="H9373" s="823"/>
      <c r="I9373" s="823"/>
      <c r="J9373" s="823"/>
      <c r="K9373" s="823"/>
      <c r="L9373" s="823"/>
    </row>
    <row r="9374" spans="2:12" s="801" customFormat="1">
      <c r="B9374" s="823"/>
      <c r="C9374" s="823"/>
      <c r="D9374" s="823"/>
      <c r="E9374" s="823"/>
      <c r="F9374" s="823"/>
      <c r="G9374" s="823"/>
      <c r="H9374" s="823"/>
      <c r="I9374" s="823"/>
      <c r="J9374" s="823"/>
      <c r="K9374" s="823"/>
      <c r="L9374" s="823"/>
    </row>
    <row r="9375" spans="2:12" s="801" customFormat="1">
      <c r="B9375" s="823"/>
      <c r="C9375" s="823"/>
      <c r="D9375" s="823"/>
      <c r="E9375" s="823"/>
      <c r="F9375" s="823"/>
      <c r="G9375" s="823"/>
      <c r="H9375" s="823"/>
      <c r="I9375" s="823"/>
      <c r="J9375" s="823"/>
      <c r="K9375" s="823"/>
      <c r="L9375" s="823"/>
    </row>
    <row r="9376" spans="2:12" s="801" customFormat="1">
      <c r="B9376" s="823"/>
      <c r="C9376" s="823"/>
      <c r="D9376" s="823"/>
      <c r="E9376" s="823"/>
      <c r="F9376" s="823"/>
      <c r="G9376" s="823"/>
      <c r="H9376" s="823"/>
      <c r="I9376" s="823"/>
      <c r="J9376" s="823"/>
      <c r="K9376" s="823"/>
      <c r="L9376" s="823"/>
    </row>
    <row r="9377" spans="2:12" s="801" customFormat="1">
      <c r="B9377" s="823"/>
      <c r="C9377" s="823"/>
      <c r="D9377" s="823"/>
      <c r="E9377" s="823"/>
      <c r="F9377" s="823"/>
      <c r="G9377" s="823"/>
      <c r="H9377" s="823"/>
      <c r="I9377" s="823"/>
      <c r="J9377" s="823"/>
      <c r="K9377" s="823"/>
      <c r="L9377" s="823"/>
    </row>
    <row r="9378" spans="2:12" s="801" customFormat="1">
      <c r="B9378" s="823"/>
      <c r="C9378" s="823"/>
      <c r="D9378" s="823"/>
      <c r="E9378" s="823"/>
      <c r="F9378" s="823"/>
      <c r="G9378" s="823"/>
      <c r="H9378" s="823"/>
      <c r="I9378" s="823"/>
      <c r="J9378" s="823"/>
      <c r="K9378" s="823"/>
      <c r="L9378" s="823"/>
    </row>
    <row r="9379" spans="2:12" s="801" customFormat="1">
      <c r="B9379" s="823"/>
      <c r="C9379" s="823"/>
      <c r="D9379" s="823"/>
      <c r="E9379" s="823"/>
      <c r="F9379" s="823"/>
      <c r="G9379" s="823"/>
      <c r="H9379" s="823"/>
      <c r="I9379" s="823"/>
      <c r="J9379" s="823"/>
      <c r="K9379" s="823"/>
      <c r="L9379" s="823"/>
    </row>
    <row r="9380" spans="2:12" s="801" customFormat="1">
      <c r="B9380" s="823"/>
      <c r="C9380" s="823"/>
      <c r="D9380" s="823"/>
      <c r="E9380" s="823"/>
      <c r="F9380" s="823"/>
      <c r="G9380" s="823"/>
      <c r="H9380" s="823"/>
      <c r="I9380" s="823"/>
      <c r="J9380" s="823"/>
      <c r="K9380" s="823"/>
      <c r="L9380" s="823"/>
    </row>
    <row r="9381" spans="2:12" s="801" customFormat="1">
      <c r="B9381" s="823"/>
      <c r="C9381" s="823"/>
      <c r="D9381" s="823"/>
      <c r="E9381" s="823"/>
      <c r="F9381" s="823"/>
      <c r="G9381" s="823"/>
      <c r="H9381" s="823"/>
      <c r="I9381" s="823"/>
      <c r="J9381" s="823"/>
      <c r="K9381" s="823"/>
      <c r="L9381" s="823"/>
    </row>
    <row r="9382" spans="2:12" s="801" customFormat="1">
      <c r="B9382" s="823"/>
      <c r="C9382" s="823"/>
      <c r="D9382" s="823"/>
      <c r="E9382" s="823"/>
      <c r="F9382" s="823"/>
      <c r="G9382" s="823"/>
      <c r="H9382" s="823"/>
      <c r="I9382" s="823"/>
      <c r="J9382" s="823"/>
      <c r="K9382" s="823"/>
      <c r="L9382" s="823"/>
    </row>
    <row r="9383" spans="2:12" s="801" customFormat="1">
      <c r="B9383" s="823"/>
      <c r="C9383" s="823"/>
      <c r="D9383" s="823"/>
      <c r="E9383" s="823"/>
      <c r="F9383" s="823"/>
      <c r="G9383" s="823"/>
      <c r="H9383" s="823"/>
      <c r="I9383" s="823"/>
      <c r="J9383" s="823"/>
      <c r="K9383" s="823"/>
      <c r="L9383" s="823"/>
    </row>
    <row r="9384" spans="2:12" s="801" customFormat="1">
      <c r="B9384" s="823"/>
      <c r="C9384" s="823"/>
      <c r="D9384" s="823"/>
      <c r="E9384" s="823"/>
      <c r="F9384" s="823"/>
      <c r="G9384" s="823"/>
      <c r="H9384" s="823"/>
      <c r="I9384" s="823"/>
      <c r="J9384" s="823"/>
      <c r="K9384" s="823"/>
      <c r="L9384" s="823"/>
    </row>
    <row r="9385" spans="2:12" s="801" customFormat="1">
      <c r="B9385" s="823"/>
      <c r="C9385" s="823"/>
      <c r="D9385" s="823"/>
      <c r="E9385" s="823"/>
      <c r="F9385" s="823"/>
      <c r="G9385" s="823"/>
      <c r="H9385" s="823"/>
      <c r="I9385" s="823"/>
      <c r="J9385" s="823"/>
      <c r="K9385" s="823"/>
      <c r="L9385" s="823"/>
    </row>
    <row r="9386" spans="2:12" s="801" customFormat="1">
      <c r="B9386" s="823"/>
      <c r="C9386" s="823"/>
      <c r="D9386" s="823"/>
      <c r="E9386" s="823"/>
      <c r="F9386" s="823"/>
      <c r="G9386" s="823"/>
      <c r="H9386" s="823"/>
      <c r="I9386" s="823"/>
      <c r="J9386" s="823"/>
      <c r="K9386" s="823"/>
      <c r="L9386" s="823"/>
    </row>
    <row r="9387" spans="2:12" s="801" customFormat="1">
      <c r="B9387" s="823"/>
      <c r="C9387" s="823"/>
      <c r="D9387" s="823"/>
      <c r="E9387" s="823"/>
      <c r="F9387" s="823"/>
      <c r="G9387" s="823"/>
      <c r="H9387" s="823"/>
      <c r="I9387" s="823"/>
      <c r="J9387" s="823"/>
      <c r="K9387" s="823"/>
      <c r="L9387" s="823"/>
    </row>
    <row r="9388" spans="2:12" s="801" customFormat="1">
      <c r="B9388" s="823"/>
      <c r="C9388" s="823"/>
      <c r="D9388" s="823"/>
      <c r="E9388" s="823"/>
      <c r="F9388" s="823"/>
      <c r="G9388" s="823"/>
      <c r="H9388" s="823"/>
      <c r="I9388" s="823"/>
      <c r="J9388" s="823"/>
      <c r="K9388" s="823"/>
      <c r="L9388" s="823"/>
    </row>
    <row r="9389" spans="2:12" s="801" customFormat="1">
      <c r="B9389" s="823"/>
      <c r="C9389" s="823"/>
      <c r="D9389" s="823"/>
      <c r="E9389" s="823"/>
      <c r="F9389" s="823"/>
      <c r="G9389" s="823"/>
      <c r="H9389" s="823"/>
      <c r="I9389" s="823"/>
      <c r="J9389" s="823"/>
      <c r="K9389" s="823"/>
      <c r="L9389" s="823"/>
    </row>
    <row r="9390" spans="2:12" s="801" customFormat="1">
      <c r="B9390" s="823"/>
      <c r="C9390" s="823"/>
      <c r="D9390" s="823"/>
      <c r="E9390" s="823"/>
      <c r="F9390" s="823"/>
      <c r="G9390" s="823"/>
      <c r="H9390" s="823"/>
      <c r="I9390" s="823"/>
      <c r="J9390" s="823"/>
      <c r="K9390" s="823"/>
      <c r="L9390" s="823"/>
    </row>
    <row r="9391" spans="2:12" s="801" customFormat="1">
      <c r="B9391" s="823"/>
      <c r="C9391" s="823"/>
      <c r="D9391" s="823"/>
      <c r="E9391" s="823"/>
      <c r="F9391" s="823"/>
      <c r="G9391" s="823"/>
      <c r="H9391" s="823"/>
      <c r="I9391" s="823"/>
      <c r="J9391" s="823"/>
      <c r="K9391" s="823"/>
      <c r="L9391" s="823"/>
    </row>
    <row r="9392" spans="2:12" s="801" customFormat="1">
      <c r="B9392" s="823"/>
      <c r="C9392" s="823"/>
      <c r="D9392" s="823"/>
      <c r="E9392" s="823"/>
      <c r="F9392" s="823"/>
      <c r="G9392" s="823"/>
      <c r="H9392" s="823"/>
      <c r="I9392" s="823"/>
      <c r="J9392" s="823"/>
      <c r="K9392" s="823"/>
      <c r="L9392" s="823"/>
    </row>
    <row r="9393" spans="2:12" s="801" customFormat="1">
      <c r="B9393" s="823"/>
      <c r="C9393" s="823"/>
      <c r="D9393" s="823"/>
      <c r="E9393" s="823"/>
      <c r="F9393" s="823"/>
      <c r="G9393" s="823"/>
      <c r="H9393" s="823"/>
      <c r="I9393" s="823"/>
      <c r="J9393" s="823"/>
      <c r="K9393" s="823"/>
      <c r="L9393" s="823"/>
    </row>
    <row r="9394" spans="2:12" s="801" customFormat="1">
      <c r="B9394" s="823"/>
      <c r="C9394" s="823"/>
      <c r="D9394" s="823"/>
      <c r="E9394" s="823"/>
      <c r="F9394" s="823"/>
      <c r="G9394" s="823"/>
      <c r="H9394" s="823"/>
      <c r="I9394" s="823"/>
      <c r="J9394" s="823"/>
      <c r="K9394" s="823"/>
      <c r="L9394" s="823"/>
    </row>
    <row r="9395" spans="2:12" s="801" customFormat="1">
      <c r="B9395" s="823"/>
      <c r="C9395" s="823"/>
      <c r="D9395" s="823"/>
      <c r="E9395" s="823"/>
      <c r="F9395" s="823"/>
      <c r="G9395" s="823"/>
      <c r="H9395" s="823"/>
      <c r="I9395" s="823"/>
      <c r="J9395" s="823"/>
      <c r="K9395" s="823"/>
      <c r="L9395" s="823"/>
    </row>
    <row r="9396" spans="2:12" s="801" customFormat="1">
      <c r="B9396" s="823"/>
      <c r="C9396" s="823"/>
      <c r="D9396" s="823"/>
      <c r="E9396" s="823"/>
      <c r="F9396" s="823"/>
      <c r="G9396" s="823"/>
      <c r="H9396" s="823"/>
      <c r="I9396" s="823"/>
      <c r="J9396" s="823"/>
      <c r="K9396" s="823"/>
      <c r="L9396" s="823"/>
    </row>
    <row r="9397" spans="2:12" s="801" customFormat="1">
      <c r="B9397" s="823"/>
      <c r="C9397" s="823"/>
      <c r="D9397" s="823"/>
      <c r="E9397" s="823"/>
      <c r="F9397" s="823"/>
      <c r="G9397" s="823"/>
      <c r="H9397" s="823"/>
      <c r="I9397" s="823"/>
      <c r="J9397" s="823"/>
      <c r="K9397" s="823"/>
      <c r="L9397" s="823"/>
    </row>
    <row r="9398" spans="2:12" s="801" customFormat="1">
      <c r="B9398" s="823"/>
      <c r="C9398" s="823"/>
      <c r="D9398" s="823"/>
      <c r="E9398" s="823"/>
      <c r="F9398" s="823"/>
      <c r="G9398" s="823"/>
      <c r="H9398" s="823"/>
      <c r="I9398" s="823"/>
      <c r="J9398" s="823"/>
      <c r="K9398" s="823"/>
      <c r="L9398" s="823"/>
    </row>
    <row r="9399" spans="2:12" s="801" customFormat="1">
      <c r="B9399" s="823"/>
      <c r="C9399" s="823"/>
      <c r="D9399" s="823"/>
      <c r="E9399" s="823"/>
      <c r="F9399" s="823"/>
      <c r="G9399" s="823"/>
      <c r="H9399" s="823"/>
      <c r="I9399" s="823"/>
      <c r="J9399" s="823"/>
      <c r="K9399" s="823"/>
      <c r="L9399" s="823"/>
    </row>
    <row r="9400" spans="2:12" s="801" customFormat="1">
      <c r="B9400" s="823"/>
      <c r="C9400" s="823"/>
      <c r="D9400" s="823"/>
      <c r="E9400" s="823"/>
      <c r="F9400" s="823"/>
      <c r="G9400" s="823"/>
      <c r="H9400" s="823"/>
      <c r="I9400" s="823"/>
      <c r="J9400" s="823"/>
      <c r="K9400" s="823"/>
      <c r="L9400" s="823"/>
    </row>
    <row r="9401" spans="2:12" s="801" customFormat="1">
      <c r="B9401" s="823"/>
      <c r="C9401" s="823"/>
      <c r="D9401" s="823"/>
      <c r="E9401" s="823"/>
      <c r="F9401" s="823"/>
      <c r="G9401" s="823"/>
      <c r="H9401" s="823"/>
      <c r="I9401" s="823"/>
      <c r="J9401" s="823"/>
      <c r="K9401" s="823"/>
      <c r="L9401" s="823"/>
    </row>
    <row r="9402" spans="2:12" s="801" customFormat="1">
      <c r="B9402" s="823"/>
      <c r="C9402" s="823"/>
      <c r="D9402" s="823"/>
      <c r="E9402" s="823"/>
      <c r="F9402" s="823"/>
      <c r="G9402" s="823"/>
      <c r="H9402" s="823"/>
      <c r="I9402" s="823"/>
      <c r="J9402" s="823"/>
      <c r="K9402" s="823"/>
      <c r="L9402" s="823"/>
    </row>
    <row r="9403" spans="2:12" s="801" customFormat="1">
      <c r="B9403" s="823"/>
      <c r="C9403" s="823"/>
      <c r="D9403" s="823"/>
      <c r="E9403" s="823"/>
      <c r="F9403" s="823"/>
      <c r="G9403" s="823"/>
      <c r="H9403" s="823"/>
      <c r="I9403" s="823"/>
      <c r="J9403" s="823"/>
      <c r="K9403" s="823"/>
      <c r="L9403" s="823"/>
    </row>
    <row r="9404" spans="2:12" s="801" customFormat="1">
      <c r="B9404" s="823"/>
      <c r="C9404" s="823"/>
      <c r="D9404" s="823"/>
      <c r="E9404" s="823"/>
      <c r="F9404" s="823"/>
      <c r="G9404" s="823"/>
      <c r="H9404" s="823"/>
      <c r="I9404" s="823"/>
      <c r="J9404" s="823"/>
      <c r="K9404" s="823"/>
      <c r="L9404" s="823"/>
    </row>
    <row r="9405" spans="2:12" s="801" customFormat="1">
      <c r="B9405" s="823"/>
      <c r="C9405" s="823"/>
      <c r="D9405" s="823"/>
      <c r="E9405" s="823"/>
      <c r="F9405" s="823"/>
      <c r="G9405" s="823"/>
      <c r="H9405" s="823"/>
      <c r="I9405" s="823"/>
      <c r="J9405" s="823"/>
      <c r="K9405" s="823"/>
      <c r="L9405" s="823"/>
    </row>
    <row r="9406" spans="2:12" s="801" customFormat="1">
      <c r="B9406" s="823"/>
      <c r="C9406" s="823"/>
      <c r="D9406" s="823"/>
      <c r="E9406" s="823"/>
      <c r="F9406" s="823"/>
      <c r="G9406" s="823"/>
      <c r="H9406" s="823"/>
      <c r="I9406" s="823"/>
      <c r="J9406" s="823"/>
      <c r="K9406" s="823"/>
      <c r="L9406" s="823"/>
    </row>
    <row r="9407" spans="2:12" s="801" customFormat="1">
      <c r="B9407" s="823"/>
      <c r="C9407" s="823"/>
      <c r="D9407" s="823"/>
      <c r="E9407" s="823"/>
      <c r="F9407" s="823"/>
      <c r="G9407" s="823"/>
      <c r="H9407" s="823"/>
      <c r="I9407" s="823"/>
      <c r="J9407" s="823"/>
      <c r="K9407" s="823"/>
      <c r="L9407" s="823"/>
    </row>
    <row r="9408" spans="2:12" s="801" customFormat="1">
      <c r="B9408" s="823"/>
      <c r="C9408" s="823"/>
      <c r="D9408" s="823"/>
      <c r="E9408" s="823"/>
      <c r="F9408" s="823"/>
      <c r="G9408" s="823"/>
      <c r="H9408" s="823"/>
      <c r="I9408" s="823"/>
      <c r="J9408" s="823"/>
      <c r="K9408" s="823"/>
      <c r="L9408" s="823"/>
    </row>
    <row r="9409" spans="2:12" s="801" customFormat="1">
      <c r="B9409" s="823"/>
      <c r="C9409" s="823"/>
      <c r="D9409" s="823"/>
      <c r="E9409" s="823"/>
      <c r="F9409" s="823"/>
      <c r="G9409" s="823"/>
      <c r="H9409" s="823"/>
      <c r="I9409" s="823"/>
      <c r="J9409" s="823"/>
      <c r="K9409" s="823"/>
      <c r="L9409" s="823"/>
    </row>
    <row r="9410" spans="2:12" s="801" customFormat="1">
      <c r="B9410" s="823"/>
      <c r="C9410" s="823"/>
      <c r="D9410" s="823"/>
      <c r="E9410" s="823"/>
      <c r="F9410" s="823"/>
      <c r="G9410" s="823"/>
      <c r="H9410" s="823"/>
      <c r="I9410" s="823"/>
      <c r="J9410" s="823"/>
      <c r="K9410" s="823"/>
      <c r="L9410" s="823"/>
    </row>
    <row r="9411" spans="2:12" s="801" customFormat="1">
      <c r="B9411" s="823"/>
      <c r="C9411" s="823"/>
      <c r="D9411" s="823"/>
      <c r="E9411" s="823"/>
      <c r="F9411" s="823"/>
      <c r="G9411" s="823"/>
      <c r="H9411" s="823"/>
      <c r="I9411" s="823"/>
      <c r="J9411" s="823"/>
      <c r="K9411" s="823"/>
      <c r="L9411" s="823"/>
    </row>
    <row r="9412" spans="2:12" s="801" customFormat="1">
      <c r="B9412" s="823"/>
      <c r="C9412" s="823"/>
      <c r="D9412" s="823"/>
      <c r="E9412" s="823"/>
      <c r="F9412" s="823"/>
      <c r="G9412" s="823"/>
      <c r="H9412" s="823"/>
      <c r="I9412" s="823"/>
      <c r="J9412" s="823"/>
      <c r="K9412" s="823"/>
      <c r="L9412" s="823"/>
    </row>
    <row r="9413" spans="2:12" s="801" customFormat="1">
      <c r="B9413" s="823"/>
      <c r="C9413" s="823"/>
      <c r="D9413" s="823"/>
      <c r="E9413" s="823"/>
      <c r="F9413" s="823"/>
      <c r="G9413" s="823"/>
      <c r="H9413" s="823"/>
      <c r="I9413" s="823"/>
      <c r="J9413" s="823"/>
      <c r="K9413" s="823"/>
      <c r="L9413" s="823"/>
    </row>
    <row r="9414" spans="2:12" s="801" customFormat="1">
      <c r="B9414" s="823"/>
      <c r="C9414" s="823"/>
      <c r="D9414" s="823"/>
      <c r="E9414" s="823"/>
      <c r="F9414" s="823"/>
      <c r="G9414" s="823"/>
      <c r="H9414" s="823"/>
      <c r="I9414" s="823"/>
      <c r="J9414" s="823"/>
      <c r="K9414" s="823"/>
      <c r="L9414" s="823"/>
    </row>
    <row r="9415" spans="2:12" s="801" customFormat="1">
      <c r="B9415" s="823"/>
      <c r="C9415" s="823"/>
      <c r="D9415" s="823"/>
      <c r="E9415" s="823"/>
      <c r="F9415" s="823"/>
      <c r="G9415" s="823"/>
      <c r="H9415" s="823"/>
      <c r="I9415" s="823"/>
      <c r="J9415" s="823"/>
      <c r="K9415" s="823"/>
      <c r="L9415" s="823"/>
    </row>
    <row r="9416" spans="2:12" s="801" customFormat="1">
      <c r="B9416" s="823"/>
      <c r="C9416" s="823"/>
      <c r="D9416" s="823"/>
      <c r="E9416" s="823"/>
      <c r="F9416" s="823"/>
      <c r="G9416" s="823"/>
      <c r="H9416" s="823"/>
      <c r="I9416" s="823"/>
      <c r="J9416" s="823"/>
      <c r="K9416" s="823"/>
      <c r="L9416" s="823"/>
    </row>
    <row r="9417" spans="2:12" s="801" customFormat="1">
      <c r="B9417" s="823"/>
      <c r="C9417" s="823"/>
      <c r="D9417" s="823"/>
      <c r="E9417" s="823"/>
      <c r="F9417" s="823"/>
      <c r="G9417" s="823"/>
      <c r="H9417" s="823"/>
      <c r="I9417" s="823"/>
      <c r="J9417" s="823"/>
      <c r="K9417" s="823"/>
      <c r="L9417" s="823"/>
    </row>
    <row r="9418" spans="2:12" s="801" customFormat="1">
      <c r="B9418" s="823"/>
      <c r="C9418" s="823"/>
      <c r="D9418" s="823"/>
      <c r="E9418" s="823"/>
      <c r="F9418" s="823"/>
      <c r="G9418" s="823"/>
      <c r="H9418" s="823"/>
      <c r="I9418" s="823"/>
      <c r="J9418" s="823"/>
      <c r="K9418" s="823"/>
      <c r="L9418" s="823"/>
    </row>
    <row r="9419" spans="2:12" s="801" customFormat="1">
      <c r="B9419" s="823"/>
      <c r="C9419" s="823"/>
      <c r="D9419" s="823"/>
      <c r="E9419" s="823"/>
      <c r="F9419" s="823"/>
      <c r="G9419" s="823"/>
      <c r="H9419" s="823"/>
      <c r="I9419" s="823"/>
      <c r="J9419" s="823"/>
      <c r="K9419" s="823"/>
      <c r="L9419" s="823"/>
    </row>
    <row r="9420" spans="2:12" s="801" customFormat="1">
      <c r="B9420" s="823"/>
      <c r="C9420" s="823"/>
      <c r="D9420" s="823"/>
      <c r="E9420" s="823"/>
      <c r="F9420" s="823"/>
      <c r="G9420" s="823"/>
      <c r="H9420" s="823"/>
      <c r="I9420" s="823"/>
      <c r="J9420" s="823"/>
      <c r="K9420" s="823"/>
      <c r="L9420" s="823"/>
    </row>
    <row r="9421" spans="2:12" s="801" customFormat="1">
      <c r="B9421" s="823"/>
      <c r="C9421" s="823"/>
      <c r="D9421" s="823"/>
      <c r="E9421" s="823"/>
      <c r="F9421" s="823"/>
      <c r="G9421" s="823"/>
      <c r="H9421" s="823"/>
      <c r="I9421" s="823"/>
      <c r="J9421" s="823"/>
      <c r="K9421" s="823"/>
      <c r="L9421" s="823"/>
    </row>
    <row r="9422" spans="2:12" s="801" customFormat="1">
      <c r="B9422" s="823"/>
      <c r="C9422" s="823"/>
      <c r="D9422" s="823"/>
      <c r="E9422" s="823"/>
      <c r="F9422" s="823"/>
      <c r="G9422" s="823"/>
      <c r="H9422" s="823"/>
      <c r="I9422" s="823"/>
      <c r="J9422" s="823"/>
      <c r="K9422" s="823"/>
      <c r="L9422" s="823"/>
    </row>
    <row r="9423" spans="2:12" s="801" customFormat="1">
      <c r="B9423" s="823"/>
      <c r="C9423" s="823"/>
      <c r="D9423" s="823"/>
      <c r="E9423" s="823"/>
      <c r="F9423" s="823"/>
      <c r="G9423" s="823"/>
      <c r="H9423" s="823"/>
      <c r="I9423" s="823"/>
      <c r="J9423" s="823"/>
      <c r="K9423" s="823"/>
      <c r="L9423" s="823"/>
    </row>
    <row r="9424" spans="2:12" s="801" customFormat="1">
      <c r="B9424" s="823"/>
      <c r="C9424" s="823"/>
      <c r="D9424" s="823"/>
      <c r="E9424" s="823"/>
      <c r="F9424" s="823"/>
      <c r="G9424" s="823"/>
      <c r="H9424" s="823"/>
      <c r="I9424" s="823"/>
      <c r="J9424" s="823"/>
      <c r="K9424" s="823"/>
      <c r="L9424" s="823"/>
    </row>
    <row r="9425" spans="2:12" s="801" customFormat="1">
      <c r="B9425" s="823"/>
      <c r="C9425" s="823"/>
      <c r="D9425" s="823"/>
      <c r="E9425" s="823"/>
      <c r="F9425" s="823"/>
      <c r="G9425" s="823"/>
      <c r="H9425" s="823"/>
      <c r="I9425" s="823"/>
      <c r="J9425" s="823"/>
      <c r="K9425" s="823"/>
      <c r="L9425" s="823"/>
    </row>
    <row r="9426" spans="2:12" s="801" customFormat="1">
      <c r="B9426" s="823"/>
      <c r="C9426" s="823"/>
      <c r="D9426" s="823"/>
      <c r="E9426" s="823"/>
      <c r="F9426" s="823"/>
      <c r="G9426" s="823"/>
      <c r="H9426" s="823"/>
      <c r="I9426" s="823"/>
      <c r="J9426" s="823"/>
      <c r="K9426" s="823"/>
      <c r="L9426" s="823"/>
    </row>
    <row r="9427" spans="2:12" s="801" customFormat="1">
      <c r="B9427" s="823"/>
      <c r="C9427" s="823"/>
      <c r="D9427" s="823"/>
      <c r="E9427" s="823"/>
      <c r="F9427" s="823"/>
      <c r="G9427" s="823"/>
      <c r="H9427" s="823"/>
      <c r="I9427" s="823"/>
      <c r="J9427" s="823"/>
      <c r="K9427" s="823"/>
      <c r="L9427" s="823"/>
    </row>
    <row r="9428" spans="2:12" s="801" customFormat="1">
      <c r="B9428" s="823"/>
      <c r="C9428" s="823"/>
      <c r="D9428" s="823"/>
      <c r="E9428" s="823"/>
      <c r="F9428" s="823"/>
      <c r="G9428" s="823"/>
      <c r="H9428" s="823"/>
      <c r="I9428" s="823"/>
      <c r="J9428" s="823"/>
      <c r="K9428" s="823"/>
      <c r="L9428" s="823"/>
    </row>
    <row r="9429" spans="2:12" s="801" customFormat="1">
      <c r="B9429" s="823"/>
      <c r="C9429" s="823"/>
      <c r="D9429" s="823"/>
      <c r="E9429" s="823"/>
      <c r="F9429" s="823"/>
      <c r="G9429" s="823"/>
      <c r="H9429" s="823"/>
      <c r="I9429" s="823"/>
      <c r="J9429" s="823"/>
      <c r="K9429" s="823"/>
      <c r="L9429" s="823"/>
    </row>
    <row r="9430" spans="2:12" s="801" customFormat="1">
      <c r="B9430" s="823"/>
      <c r="C9430" s="823"/>
      <c r="D9430" s="823"/>
      <c r="E9430" s="823"/>
      <c r="F9430" s="823"/>
      <c r="G9430" s="823"/>
      <c r="H9430" s="823"/>
      <c r="I9430" s="823"/>
      <c r="J9430" s="823"/>
      <c r="K9430" s="823"/>
      <c r="L9430" s="823"/>
    </row>
    <row r="9431" spans="2:12" s="801" customFormat="1">
      <c r="B9431" s="823"/>
      <c r="C9431" s="823"/>
      <c r="D9431" s="823"/>
      <c r="E9431" s="823"/>
      <c r="F9431" s="823"/>
      <c r="G9431" s="823"/>
      <c r="H9431" s="823"/>
      <c r="I9431" s="823"/>
      <c r="J9431" s="823"/>
      <c r="K9431" s="823"/>
      <c r="L9431" s="823"/>
    </row>
    <row r="9432" spans="2:12" s="801" customFormat="1">
      <c r="B9432" s="823"/>
      <c r="C9432" s="823"/>
      <c r="D9432" s="823"/>
      <c r="E9432" s="823"/>
      <c r="F9432" s="823"/>
      <c r="G9432" s="823"/>
      <c r="H9432" s="823"/>
      <c r="I9432" s="823"/>
      <c r="J9432" s="823"/>
      <c r="K9432" s="823"/>
      <c r="L9432" s="823"/>
    </row>
    <row r="9433" spans="2:12" s="801" customFormat="1">
      <c r="B9433" s="823"/>
      <c r="C9433" s="823"/>
      <c r="D9433" s="823"/>
      <c r="E9433" s="823"/>
      <c r="F9433" s="823"/>
      <c r="G9433" s="823"/>
      <c r="H9433" s="823"/>
      <c r="I9433" s="823"/>
      <c r="J9433" s="823"/>
      <c r="K9433" s="823"/>
      <c r="L9433" s="823"/>
    </row>
    <row r="9434" spans="2:12" s="801" customFormat="1">
      <c r="B9434" s="823"/>
      <c r="C9434" s="823"/>
      <c r="D9434" s="823"/>
      <c r="E9434" s="823"/>
      <c r="F9434" s="823"/>
      <c r="G9434" s="823"/>
      <c r="H9434" s="823"/>
      <c r="I9434" s="823"/>
      <c r="J9434" s="823"/>
      <c r="K9434" s="823"/>
      <c r="L9434" s="823"/>
    </row>
    <row r="9435" spans="2:12" s="801" customFormat="1">
      <c r="B9435" s="823"/>
      <c r="C9435" s="823"/>
      <c r="D9435" s="823"/>
      <c r="E9435" s="823"/>
      <c r="F9435" s="823"/>
      <c r="G9435" s="823"/>
      <c r="H9435" s="823"/>
      <c r="I9435" s="823"/>
      <c r="J9435" s="823"/>
      <c r="K9435" s="823"/>
      <c r="L9435" s="823"/>
    </row>
    <row r="9436" spans="2:12" s="801" customFormat="1">
      <c r="B9436" s="823"/>
      <c r="C9436" s="823"/>
      <c r="D9436" s="823"/>
      <c r="E9436" s="823"/>
      <c r="F9436" s="823"/>
      <c r="G9436" s="823"/>
      <c r="H9436" s="823"/>
      <c r="I9436" s="823"/>
      <c r="J9436" s="823"/>
      <c r="K9436" s="823"/>
      <c r="L9436" s="823"/>
    </row>
    <row r="9437" spans="2:12" s="801" customFormat="1">
      <c r="B9437" s="823"/>
      <c r="C9437" s="823"/>
      <c r="D9437" s="823"/>
      <c r="E9437" s="823"/>
      <c r="F9437" s="823"/>
      <c r="G9437" s="823"/>
      <c r="H9437" s="823"/>
      <c r="I9437" s="823"/>
      <c r="J9437" s="823"/>
      <c r="K9437" s="823"/>
      <c r="L9437" s="823"/>
    </row>
    <row r="9438" spans="2:12" s="801" customFormat="1">
      <c r="B9438" s="823"/>
      <c r="C9438" s="823"/>
      <c r="D9438" s="823"/>
      <c r="E9438" s="823"/>
      <c r="F9438" s="823"/>
      <c r="G9438" s="823"/>
      <c r="H9438" s="823"/>
      <c r="I9438" s="823"/>
      <c r="J9438" s="823"/>
      <c r="K9438" s="823"/>
      <c r="L9438" s="823"/>
    </row>
    <row r="9439" spans="2:12" s="801" customFormat="1">
      <c r="B9439" s="823"/>
      <c r="C9439" s="823"/>
      <c r="D9439" s="823"/>
      <c r="E9439" s="823"/>
      <c r="F9439" s="823"/>
      <c r="G9439" s="823"/>
      <c r="H9439" s="823"/>
      <c r="I9439" s="823"/>
      <c r="J9439" s="823"/>
      <c r="K9439" s="823"/>
      <c r="L9439" s="823"/>
    </row>
    <row r="9440" spans="2:12" s="801" customFormat="1">
      <c r="B9440" s="823"/>
      <c r="C9440" s="823"/>
      <c r="D9440" s="823"/>
      <c r="E9440" s="823"/>
      <c r="F9440" s="823"/>
      <c r="G9440" s="823"/>
      <c r="H9440" s="823"/>
      <c r="I9440" s="823"/>
      <c r="J9440" s="823"/>
      <c r="K9440" s="823"/>
      <c r="L9440" s="823"/>
    </row>
    <row r="9441" spans="2:12" s="801" customFormat="1">
      <c r="B9441" s="823"/>
      <c r="C9441" s="823"/>
      <c r="D9441" s="823"/>
      <c r="E9441" s="823"/>
      <c r="F9441" s="823"/>
      <c r="G9441" s="823"/>
      <c r="H9441" s="823"/>
      <c r="I9441" s="823"/>
      <c r="J9441" s="823"/>
      <c r="K9441" s="823"/>
      <c r="L9441" s="823"/>
    </row>
    <row r="9442" spans="2:12" s="801" customFormat="1">
      <c r="B9442" s="823"/>
      <c r="C9442" s="823"/>
      <c r="D9442" s="823"/>
      <c r="E9442" s="823"/>
      <c r="F9442" s="823"/>
      <c r="G9442" s="823"/>
      <c r="H9442" s="823"/>
      <c r="I9442" s="823"/>
      <c r="J9442" s="823"/>
      <c r="K9442" s="823"/>
      <c r="L9442" s="823"/>
    </row>
    <row r="9443" spans="2:12" s="801" customFormat="1">
      <c r="B9443" s="823"/>
      <c r="C9443" s="823"/>
      <c r="D9443" s="823"/>
      <c r="E9443" s="823"/>
      <c r="F9443" s="823"/>
      <c r="G9443" s="823"/>
      <c r="H9443" s="823"/>
      <c r="I9443" s="823"/>
      <c r="J9443" s="823"/>
      <c r="K9443" s="823"/>
      <c r="L9443" s="823"/>
    </row>
    <row r="9444" spans="2:12" s="801" customFormat="1">
      <c r="B9444" s="823"/>
      <c r="C9444" s="823"/>
      <c r="D9444" s="823"/>
      <c r="E9444" s="823"/>
      <c r="F9444" s="823"/>
      <c r="G9444" s="823"/>
      <c r="H9444" s="823"/>
      <c r="I9444" s="823"/>
      <c r="J9444" s="823"/>
      <c r="K9444" s="823"/>
      <c r="L9444" s="823"/>
    </row>
    <row r="9445" spans="2:12" s="801" customFormat="1">
      <c r="B9445" s="823"/>
      <c r="C9445" s="823"/>
      <c r="D9445" s="823"/>
      <c r="E9445" s="823"/>
      <c r="F9445" s="823"/>
      <c r="G9445" s="823"/>
      <c r="H9445" s="823"/>
      <c r="I9445" s="823"/>
      <c r="J9445" s="823"/>
      <c r="K9445" s="823"/>
      <c r="L9445" s="823"/>
    </row>
    <row r="9446" spans="2:12" s="801" customFormat="1">
      <c r="B9446" s="823"/>
      <c r="C9446" s="823"/>
      <c r="D9446" s="823"/>
      <c r="E9446" s="823"/>
      <c r="F9446" s="823"/>
      <c r="G9446" s="823"/>
      <c r="H9446" s="823"/>
      <c r="I9446" s="823"/>
      <c r="J9446" s="823"/>
      <c r="K9446" s="823"/>
      <c r="L9446" s="823"/>
    </row>
    <row r="9447" spans="2:12" s="801" customFormat="1">
      <c r="B9447" s="823"/>
      <c r="C9447" s="823"/>
      <c r="D9447" s="823"/>
      <c r="E9447" s="823"/>
      <c r="F9447" s="823"/>
      <c r="G9447" s="823"/>
      <c r="H9447" s="823"/>
      <c r="I9447" s="823"/>
      <c r="J9447" s="823"/>
      <c r="K9447" s="823"/>
      <c r="L9447" s="823"/>
    </row>
    <row r="9448" spans="2:12" s="801" customFormat="1">
      <c r="B9448" s="823"/>
      <c r="C9448" s="823"/>
      <c r="D9448" s="823"/>
      <c r="E9448" s="823"/>
      <c r="F9448" s="823"/>
      <c r="G9448" s="823"/>
      <c r="H9448" s="823"/>
      <c r="I9448" s="823"/>
      <c r="J9448" s="823"/>
      <c r="K9448" s="823"/>
      <c r="L9448" s="823"/>
    </row>
    <row r="9449" spans="2:12" s="801" customFormat="1">
      <c r="B9449" s="823"/>
      <c r="C9449" s="823"/>
      <c r="D9449" s="823"/>
      <c r="E9449" s="823"/>
      <c r="F9449" s="823"/>
      <c r="G9449" s="823"/>
      <c r="H9449" s="823"/>
      <c r="I9449" s="823"/>
      <c r="J9449" s="823"/>
      <c r="K9449" s="823"/>
      <c r="L9449" s="823"/>
    </row>
    <row r="9450" spans="2:12" s="801" customFormat="1">
      <c r="B9450" s="823"/>
      <c r="C9450" s="823"/>
      <c r="D9450" s="823"/>
      <c r="E9450" s="823"/>
      <c r="F9450" s="823"/>
      <c r="G9450" s="823"/>
      <c r="H9450" s="823"/>
      <c r="I9450" s="823"/>
      <c r="J9450" s="823"/>
      <c r="K9450" s="823"/>
      <c r="L9450" s="823"/>
    </row>
    <row r="9451" spans="2:12" s="801" customFormat="1">
      <c r="B9451" s="823"/>
      <c r="C9451" s="823"/>
      <c r="D9451" s="823"/>
      <c r="E9451" s="823"/>
      <c r="F9451" s="823"/>
      <c r="G9451" s="823"/>
      <c r="H9451" s="823"/>
      <c r="I9451" s="823"/>
      <c r="J9451" s="823"/>
      <c r="K9451" s="823"/>
      <c r="L9451" s="823"/>
    </row>
    <row r="9452" spans="2:12" s="801" customFormat="1">
      <c r="B9452" s="823"/>
      <c r="C9452" s="823"/>
      <c r="D9452" s="823"/>
      <c r="E9452" s="823"/>
      <c r="F9452" s="823"/>
      <c r="G9452" s="823"/>
      <c r="H9452" s="823"/>
      <c r="I9452" s="823"/>
      <c r="J9452" s="823"/>
      <c r="K9452" s="823"/>
      <c r="L9452" s="823"/>
    </row>
    <row r="9453" spans="2:12" s="801" customFormat="1">
      <c r="B9453" s="823"/>
      <c r="C9453" s="823"/>
      <c r="D9453" s="823"/>
      <c r="E9453" s="823"/>
      <c r="F9453" s="823"/>
      <c r="G9453" s="823"/>
      <c r="H9453" s="823"/>
      <c r="I9453" s="823"/>
      <c r="J9453" s="823"/>
      <c r="K9453" s="823"/>
      <c r="L9453" s="823"/>
    </row>
    <row r="9454" spans="2:12" s="801" customFormat="1">
      <c r="B9454" s="823"/>
      <c r="C9454" s="823"/>
      <c r="D9454" s="823"/>
      <c r="E9454" s="823"/>
      <c r="F9454" s="823"/>
      <c r="G9454" s="823"/>
      <c r="H9454" s="823"/>
      <c r="I9454" s="823"/>
      <c r="J9454" s="823"/>
      <c r="K9454" s="823"/>
      <c r="L9454" s="823"/>
    </row>
    <row r="9455" spans="2:12" s="801" customFormat="1">
      <c r="B9455" s="823"/>
      <c r="C9455" s="823"/>
      <c r="D9455" s="823"/>
      <c r="E9455" s="823"/>
      <c r="F9455" s="823"/>
      <c r="G9455" s="823"/>
      <c r="H9455" s="823"/>
      <c r="I9455" s="823"/>
      <c r="J9455" s="823"/>
      <c r="K9455" s="823"/>
      <c r="L9455" s="823"/>
    </row>
    <row r="9456" spans="2:12" s="801" customFormat="1">
      <c r="B9456" s="823"/>
      <c r="C9456" s="823"/>
      <c r="D9456" s="823"/>
      <c r="E9456" s="823"/>
      <c r="F9456" s="823"/>
      <c r="G9456" s="823"/>
      <c r="H9456" s="823"/>
      <c r="I9456" s="823"/>
      <c r="J9456" s="823"/>
      <c r="K9456" s="823"/>
      <c r="L9456" s="823"/>
    </row>
    <row r="9457" spans="2:12" s="801" customFormat="1">
      <c r="B9457" s="823"/>
      <c r="C9457" s="823"/>
      <c r="D9457" s="823"/>
      <c r="E9457" s="823"/>
      <c r="F9457" s="823"/>
      <c r="G9457" s="823"/>
      <c r="H9457" s="823"/>
      <c r="I9457" s="823"/>
      <c r="J9457" s="823"/>
      <c r="K9457" s="823"/>
      <c r="L9457" s="823"/>
    </row>
    <row r="9458" spans="2:12" s="801" customFormat="1">
      <c r="B9458" s="823"/>
      <c r="C9458" s="823"/>
      <c r="D9458" s="823"/>
      <c r="E9458" s="823"/>
      <c r="F9458" s="823"/>
      <c r="G9458" s="823"/>
      <c r="H9458" s="823"/>
      <c r="I9458" s="823"/>
      <c r="J9458" s="823"/>
      <c r="K9458" s="823"/>
      <c r="L9458" s="823"/>
    </row>
    <row r="9459" spans="2:12" s="801" customFormat="1">
      <c r="B9459" s="823"/>
      <c r="C9459" s="823"/>
      <c r="D9459" s="823"/>
      <c r="E9459" s="823"/>
      <c r="F9459" s="823"/>
      <c r="G9459" s="823"/>
      <c r="H9459" s="823"/>
      <c r="I9459" s="823"/>
      <c r="J9459" s="823"/>
      <c r="K9459" s="823"/>
      <c r="L9459" s="823"/>
    </row>
    <row r="9460" spans="2:12" s="801" customFormat="1">
      <c r="B9460" s="823"/>
      <c r="C9460" s="823"/>
      <c r="D9460" s="823"/>
      <c r="E9460" s="823"/>
      <c r="F9460" s="823"/>
      <c r="G9460" s="823"/>
      <c r="H9460" s="823"/>
      <c r="I9460" s="823"/>
      <c r="J9460" s="823"/>
      <c r="K9460" s="823"/>
      <c r="L9460" s="823"/>
    </row>
    <row r="9461" spans="2:12" s="801" customFormat="1">
      <c r="B9461" s="823"/>
      <c r="C9461" s="823"/>
      <c r="D9461" s="823"/>
      <c r="E9461" s="823"/>
      <c r="F9461" s="823"/>
      <c r="G9461" s="823"/>
      <c r="H9461" s="823"/>
      <c r="I9461" s="823"/>
      <c r="J9461" s="823"/>
      <c r="K9461" s="823"/>
      <c r="L9461" s="823"/>
    </row>
    <row r="9462" spans="2:12" s="801" customFormat="1">
      <c r="B9462" s="823"/>
      <c r="C9462" s="823"/>
      <c r="D9462" s="823"/>
      <c r="E9462" s="823"/>
      <c r="F9462" s="823"/>
      <c r="G9462" s="823"/>
      <c r="H9462" s="823"/>
      <c r="I9462" s="823"/>
      <c r="J9462" s="823"/>
      <c r="K9462" s="823"/>
      <c r="L9462" s="823"/>
    </row>
    <row r="9463" spans="2:12" s="801" customFormat="1">
      <c r="B9463" s="823"/>
      <c r="C9463" s="823"/>
      <c r="D9463" s="823"/>
      <c r="E9463" s="823"/>
      <c r="F9463" s="823"/>
      <c r="G9463" s="823"/>
      <c r="H9463" s="823"/>
      <c r="I9463" s="823"/>
      <c r="J9463" s="823"/>
      <c r="K9463" s="823"/>
      <c r="L9463" s="823"/>
    </row>
    <row r="9464" spans="2:12" s="801" customFormat="1">
      <c r="B9464" s="823"/>
      <c r="C9464" s="823"/>
      <c r="D9464" s="823"/>
      <c r="E9464" s="823"/>
      <c r="F9464" s="823"/>
      <c r="G9464" s="823"/>
      <c r="H9464" s="823"/>
      <c r="I9464" s="823"/>
      <c r="J9464" s="823"/>
      <c r="K9464" s="823"/>
      <c r="L9464" s="823"/>
    </row>
    <row r="9465" spans="2:12" s="801" customFormat="1">
      <c r="B9465" s="823"/>
      <c r="C9465" s="823"/>
      <c r="D9465" s="823"/>
      <c r="E9465" s="823"/>
      <c r="F9465" s="823"/>
      <c r="G9465" s="823"/>
      <c r="H9465" s="823"/>
      <c r="I9465" s="823"/>
      <c r="J9465" s="823"/>
      <c r="K9465" s="823"/>
      <c r="L9465" s="823"/>
    </row>
    <row r="9466" spans="2:12" s="801" customFormat="1">
      <c r="B9466" s="823"/>
      <c r="C9466" s="823"/>
      <c r="D9466" s="823"/>
      <c r="E9466" s="823"/>
      <c r="F9466" s="823"/>
      <c r="G9466" s="823"/>
      <c r="H9466" s="823"/>
      <c r="I9466" s="823"/>
      <c r="J9466" s="823"/>
      <c r="K9466" s="823"/>
      <c r="L9466" s="823"/>
    </row>
    <row r="9467" spans="2:12" s="801" customFormat="1">
      <c r="B9467" s="823"/>
      <c r="C9467" s="823"/>
      <c r="D9467" s="823"/>
      <c r="E9467" s="823"/>
      <c r="F9467" s="823"/>
      <c r="G9467" s="823"/>
      <c r="H9467" s="823"/>
      <c r="I9467" s="823"/>
      <c r="J9467" s="823"/>
      <c r="K9467" s="823"/>
      <c r="L9467" s="823"/>
    </row>
    <row r="9468" spans="2:12" s="801" customFormat="1">
      <c r="B9468" s="823"/>
      <c r="C9468" s="823"/>
      <c r="D9468" s="823"/>
      <c r="E9468" s="823"/>
      <c r="F9468" s="823"/>
      <c r="G9468" s="823"/>
      <c r="H9468" s="823"/>
      <c r="I9468" s="823"/>
      <c r="J9468" s="823"/>
      <c r="K9468" s="823"/>
      <c r="L9468" s="823"/>
    </row>
    <row r="9469" spans="2:12" s="801" customFormat="1">
      <c r="B9469" s="823"/>
      <c r="C9469" s="823"/>
      <c r="D9469" s="823"/>
      <c r="E9469" s="823"/>
      <c r="F9469" s="823"/>
      <c r="G9469" s="823"/>
      <c r="H9469" s="823"/>
      <c r="I9469" s="823"/>
      <c r="J9469" s="823"/>
      <c r="K9469" s="823"/>
      <c r="L9469" s="823"/>
    </row>
    <row r="9470" spans="2:12" s="801" customFormat="1">
      <c r="B9470" s="823"/>
      <c r="C9470" s="823"/>
      <c r="D9470" s="823"/>
      <c r="E9470" s="823"/>
      <c r="F9470" s="823"/>
      <c r="G9470" s="823"/>
      <c r="H9470" s="823"/>
      <c r="I9470" s="823"/>
      <c r="J9470" s="823"/>
      <c r="K9470" s="823"/>
      <c r="L9470" s="823"/>
    </row>
    <row r="9471" spans="2:12" s="801" customFormat="1">
      <c r="B9471" s="823"/>
      <c r="C9471" s="823"/>
      <c r="D9471" s="823"/>
      <c r="E9471" s="823"/>
      <c r="F9471" s="823"/>
      <c r="G9471" s="823"/>
      <c r="H9471" s="823"/>
      <c r="I9471" s="823"/>
      <c r="J9471" s="823"/>
      <c r="K9471" s="823"/>
      <c r="L9471" s="823"/>
    </row>
    <row r="9472" spans="2:12" s="801" customFormat="1">
      <c r="B9472" s="823"/>
      <c r="C9472" s="823"/>
      <c r="D9472" s="823"/>
      <c r="E9472" s="823"/>
      <c r="F9472" s="823"/>
      <c r="G9472" s="823"/>
      <c r="H9472" s="823"/>
      <c r="I9472" s="823"/>
      <c r="J9472" s="823"/>
      <c r="K9472" s="823"/>
      <c r="L9472" s="823"/>
    </row>
    <row r="9473" spans="2:12" s="801" customFormat="1">
      <c r="B9473" s="823"/>
      <c r="C9473" s="823"/>
      <c r="D9473" s="823"/>
      <c r="E9473" s="823"/>
      <c r="F9473" s="823"/>
      <c r="G9473" s="823"/>
      <c r="H9473" s="823"/>
      <c r="I9473" s="823"/>
      <c r="J9473" s="823"/>
      <c r="K9473" s="823"/>
      <c r="L9473" s="823"/>
    </row>
    <row r="9474" spans="2:12" s="801" customFormat="1">
      <c r="B9474" s="823"/>
      <c r="C9474" s="823"/>
      <c r="D9474" s="823"/>
      <c r="E9474" s="823"/>
      <c r="F9474" s="823"/>
      <c r="G9474" s="823"/>
      <c r="H9474" s="823"/>
      <c r="I9474" s="823"/>
      <c r="J9474" s="823"/>
      <c r="K9474" s="823"/>
      <c r="L9474" s="823"/>
    </row>
    <row r="9475" spans="2:12" s="801" customFormat="1">
      <c r="B9475" s="823"/>
      <c r="C9475" s="823"/>
      <c r="D9475" s="823"/>
      <c r="E9475" s="823"/>
      <c r="F9475" s="823"/>
      <c r="G9475" s="823"/>
      <c r="H9475" s="823"/>
      <c r="I9475" s="823"/>
      <c r="J9475" s="823"/>
      <c r="K9475" s="823"/>
      <c r="L9475" s="823"/>
    </row>
    <row r="9476" spans="2:12" s="801" customFormat="1">
      <c r="B9476" s="823"/>
      <c r="C9476" s="823"/>
      <c r="D9476" s="823"/>
      <c r="E9476" s="823"/>
      <c r="F9476" s="823"/>
      <c r="G9476" s="823"/>
      <c r="H9476" s="823"/>
      <c r="I9476" s="823"/>
      <c r="J9476" s="823"/>
      <c r="K9476" s="823"/>
      <c r="L9476" s="823"/>
    </row>
    <row r="9477" spans="2:12" s="801" customFormat="1">
      <c r="B9477" s="823"/>
      <c r="C9477" s="823"/>
      <c r="D9477" s="823"/>
      <c r="E9477" s="823"/>
      <c r="F9477" s="823"/>
      <c r="G9477" s="823"/>
      <c r="H9477" s="823"/>
      <c r="I9477" s="823"/>
      <c r="J9477" s="823"/>
      <c r="K9477" s="823"/>
      <c r="L9477" s="823"/>
    </row>
    <row r="9478" spans="2:12" s="801" customFormat="1">
      <c r="B9478" s="823"/>
      <c r="C9478" s="823"/>
      <c r="D9478" s="823"/>
      <c r="E9478" s="823"/>
      <c r="F9478" s="823"/>
      <c r="G9478" s="823"/>
      <c r="H9478" s="823"/>
      <c r="I9478" s="823"/>
      <c r="J9478" s="823"/>
      <c r="K9478" s="823"/>
      <c r="L9478" s="823"/>
    </row>
    <row r="9479" spans="2:12" s="801" customFormat="1">
      <c r="B9479" s="823"/>
      <c r="C9479" s="823"/>
      <c r="D9479" s="823"/>
      <c r="E9479" s="823"/>
      <c r="F9479" s="823"/>
      <c r="G9479" s="823"/>
      <c r="H9479" s="823"/>
      <c r="I9479" s="823"/>
      <c r="J9479" s="823"/>
      <c r="K9479" s="823"/>
      <c r="L9479" s="823"/>
    </row>
    <row r="9480" spans="2:12" s="801" customFormat="1">
      <c r="B9480" s="823"/>
      <c r="C9480" s="823"/>
      <c r="D9480" s="823"/>
      <c r="E9480" s="823"/>
      <c r="F9480" s="823"/>
      <c r="G9480" s="823"/>
      <c r="H9480" s="823"/>
      <c r="I9480" s="823"/>
      <c r="J9480" s="823"/>
      <c r="K9480" s="823"/>
      <c r="L9480" s="823"/>
    </row>
    <row r="9481" spans="2:12" s="801" customFormat="1">
      <c r="B9481" s="823"/>
      <c r="C9481" s="823"/>
      <c r="D9481" s="823"/>
      <c r="E9481" s="823"/>
      <c r="F9481" s="823"/>
      <c r="G9481" s="823"/>
      <c r="H9481" s="823"/>
      <c r="I9481" s="823"/>
      <c r="J9481" s="823"/>
      <c r="K9481" s="823"/>
      <c r="L9481" s="823"/>
    </row>
    <row r="9482" spans="2:12" s="801" customFormat="1">
      <c r="B9482" s="823"/>
      <c r="C9482" s="823"/>
      <c r="D9482" s="823"/>
      <c r="E9482" s="823"/>
      <c r="F9482" s="823"/>
      <c r="G9482" s="823"/>
      <c r="H9482" s="823"/>
      <c r="I9482" s="823"/>
      <c r="J9482" s="823"/>
      <c r="K9482" s="823"/>
      <c r="L9482" s="823"/>
    </row>
    <row r="9483" spans="2:12" s="801" customFormat="1">
      <c r="B9483" s="823"/>
      <c r="C9483" s="823"/>
      <c r="D9483" s="823"/>
      <c r="E9483" s="823"/>
      <c r="F9483" s="823"/>
      <c r="G9483" s="823"/>
      <c r="H9483" s="823"/>
      <c r="I9483" s="823"/>
      <c r="J9483" s="823"/>
      <c r="K9483" s="823"/>
      <c r="L9483" s="823"/>
    </row>
    <row r="9484" spans="2:12" s="801" customFormat="1">
      <c r="B9484" s="823"/>
      <c r="C9484" s="823"/>
      <c r="D9484" s="823"/>
      <c r="E9484" s="823"/>
      <c r="F9484" s="823"/>
      <c r="G9484" s="823"/>
      <c r="H9484" s="823"/>
      <c r="I9484" s="823"/>
      <c r="J9484" s="823"/>
      <c r="K9484" s="823"/>
      <c r="L9484" s="823"/>
    </row>
    <row r="9485" spans="2:12" s="801" customFormat="1">
      <c r="B9485" s="823"/>
      <c r="C9485" s="823"/>
      <c r="D9485" s="823"/>
      <c r="E9485" s="823"/>
      <c r="F9485" s="823"/>
      <c r="G9485" s="823"/>
      <c r="H9485" s="823"/>
      <c r="I9485" s="823"/>
      <c r="J9485" s="823"/>
      <c r="K9485" s="823"/>
      <c r="L9485" s="823"/>
    </row>
    <row r="9486" spans="2:12" s="801" customFormat="1">
      <c r="B9486" s="823"/>
      <c r="C9486" s="823"/>
      <c r="D9486" s="823"/>
      <c r="E9486" s="823"/>
      <c r="F9486" s="823"/>
      <c r="G9486" s="823"/>
      <c r="H9486" s="823"/>
      <c r="I9486" s="823"/>
      <c r="J9486" s="823"/>
      <c r="K9486" s="823"/>
      <c r="L9486" s="823"/>
    </row>
    <row r="9487" spans="2:12" s="801" customFormat="1">
      <c r="B9487" s="823"/>
      <c r="C9487" s="823"/>
      <c r="D9487" s="823"/>
      <c r="E9487" s="823"/>
      <c r="F9487" s="823"/>
      <c r="G9487" s="823"/>
      <c r="H9487" s="823"/>
      <c r="I9487" s="823"/>
      <c r="J9487" s="823"/>
      <c r="K9487" s="823"/>
      <c r="L9487" s="823"/>
    </row>
    <row r="9488" spans="2:12" s="801" customFormat="1">
      <c r="B9488" s="823"/>
      <c r="C9488" s="823"/>
      <c r="D9488" s="823"/>
      <c r="E9488" s="823"/>
      <c r="F9488" s="823"/>
      <c r="G9488" s="823"/>
      <c r="H9488" s="823"/>
      <c r="I9488" s="823"/>
      <c r="J9488" s="823"/>
      <c r="K9488" s="823"/>
      <c r="L9488" s="823"/>
    </row>
    <row r="9489" spans="2:12" s="801" customFormat="1">
      <c r="B9489" s="823"/>
      <c r="C9489" s="823"/>
      <c r="D9489" s="823"/>
      <c r="E9489" s="823"/>
      <c r="F9489" s="823"/>
      <c r="G9489" s="823"/>
      <c r="H9489" s="823"/>
      <c r="I9489" s="823"/>
      <c r="J9489" s="823"/>
      <c r="K9489" s="823"/>
      <c r="L9489" s="823"/>
    </row>
    <row r="9490" spans="2:12" s="801" customFormat="1">
      <c r="B9490" s="823"/>
      <c r="C9490" s="823"/>
      <c r="D9490" s="823"/>
      <c r="E9490" s="823"/>
      <c r="F9490" s="823"/>
      <c r="G9490" s="823"/>
      <c r="H9490" s="823"/>
      <c r="I9490" s="823"/>
      <c r="J9490" s="823"/>
      <c r="K9490" s="823"/>
      <c r="L9490" s="823"/>
    </row>
    <row r="9491" spans="2:12" s="801" customFormat="1">
      <c r="B9491" s="823"/>
      <c r="C9491" s="823"/>
      <c r="D9491" s="823"/>
      <c r="E9491" s="823"/>
      <c r="F9491" s="823"/>
      <c r="G9491" s="823"/>
      <c r="H9491" s="823"/>
      <c r="I9491" s="823"/>
      <c r="J9491" s="823"/>
      <c r="K9491" s="823"/>
      <c r="L9491" s="823"/>
    </row>
    <row r="9492" spans="2:12" s="801" customFormat="1">
      <c r="B9492" s="823"/>
      <c r="C9492" s="823"/>
      <c r="D9492" s="823"/>
      <c r="E9492" s="823"/>
      <c r="F9492" s="823"/>
      <c r="G9492" s="823"/>
      <c r="H9492" s="823"/>
      <c r="I9492" s="823"/>
      <c r="J9492" s="823"/>
      <c r="K9492" s="823"/>
      <c r="L9492" s="823"/>
    </row>
    <row r="9493" spans="2:12" s="801" customFormat="1">
      <c r="B9493" s="823"/>
      <c r="C9493" s="823"/>
      <c r="D9493" s="823"/>
      <c r="E9493" s="823"/>
      <c r="F9493" s="823"/>
      <c r="G9493" s="823"/>
      <c r="H9493" s="823"/>
      <c r="I9493" s="823"/>
      <c r="J9493" s="823"/>
      <c r="K9493" s="823"/>
      <c r="L9493" s="823"/>
    </row>
    <row r="9494" spans="2:12" s="801" customFormat="1">
      <c r="B9494" s="823"/>
      <c r="C9494" s="823"/>
      <c r="D9494" s="823"/>
      <c r="E9494" s="823"/>
      <c r="F9494" s="823"/>
      <c r="G9494" s="823"/>
      <c r="H9494" s="823"/>
      <c r="I9494" s="823"/>
      <c r="J9494" s="823"/>
      <c r="K9494" s="823"/>
      <c r="L9494" s="823"/>
    </row>
    <row r="9495" spans="2:12" s="801" customFormat="1">
      <c r="B9495" s="823"/>
      <c r="C9495" s="823"/>
      <c r="D9495" s="823"/>
      <c r="E9495" s="823"/>
      <c r="F9495" s="823"/>
      <c r="G9495" s="823"/>
      <c r="H9495" s="823"/>
      <c r="I9495" s="823"/>
      <c r="J9495" s="823"/>
      <c r="K9495" s="823"/>
      <c r="L9495" s="823"/>
    </row>
    <row r="9496" spans="2:12" s="801" customFormat="1">
      <c r="B9496" s="823"/>
      <c r="C9496" s="823"/>
      <c r="D9496" s="823"/>
      <c r="E9496" s="823"/>
      <c r="F9496" s="823"/>
      <c r="G9496" s="823"/>
      <c r="H9496" s="823"/>
      <c r="I9496" s="823"/>
      <c r="J9496" s="823"/>
      <c r="K9496" s="823"/>
      <c r="L9496" s="823"/>
    </row>
    <row r="9497" spans="2:12" s="801" customFormat="1">
      <c r="B9497" s="823"/>
      <c r="C9497" s="823"/>
      <c r="D9497" s="823"/>
      <c r="E9497" s="823"/>
      <c r="F9497" s="823"/>
      <c r="G9497" s="823"/>
      <c r="H9497" s="823"/>
      <c r="I9497" s="823"/>
      <c r="J9497" s="823"/>
      <c r="K9497" s="823"/>
      <c r="L9497" s="823"/>
    </row>
    <row r="9498" spans="2:12" s="801" customFormat="1">
      <c r="B9498" s="823"/>
      <c r="C9498" s="823"/>
      <c r="D9498" s="823"/>
      <c r="E9498" s="823"/>
      <c r="F9498" s="823"/>
      <c r="G9498" s="823"/>
      <c r="H9498" s="823"/>
      <c r="I9498" s="823"/>
      <c r="J9498" s="823"/>
      <c r="K9498" s="823"/>
      <c r="L9498" s="823"/>
    </row>
    <row r="9499" spans="2:12" s="801" customFormat="1">
      <c r="B9499" s="823"/>
      <c r="C9499" s="823"/>
      <c r="D9499" s="823"/>
      <c r="E9499" s="823"/>
      <c r="F9499" s="823"/>
      <c r="G9499" s="823"/>
      <c r="H9499" s="823"/>
      <c r="I9499" s="823"/>
      <c r="J9499" s="823"/>
      <c r="K9499" s="823"/>
      <c r="L9499" s="823"/>
    </row>
    <row r="9500" spans="2:12" s="801" customFormat="1">
      <c r="B9500" s="823"/>
      <c r="C9500" s="823"/>
      <c r="D9500" s="823"/>
      <c r="E9500" s="823"/>
      <c r="F9500" s="823"/>
      <c r="G9500" s="823"/>
      <c r="H9500" s="823"/>
      <c r="I9500" s="823"/>
      <c r="J9500" s="823"/>
      <c r="K9500" s="823"/>
      <c r="L9500" s="823"/>
    </row>
    <row r="9501" spans="2:12" s="801" customFormat="1">
      <c r="B9501" s="823"/>
      <c r="C9501" s="823"/>
      <c r="D9501" s="823"/>
      <c r="E9501" s="823"/>
      <c r="F9501" s="823"/>
      <c r="G9501" s="823"/>
      <c r="H9501" s="823"/>
      <c r="I9501" s="823"/>
      <c r="J9501" s="823"/>
      <c r="K9501" s="823"/>
      <c r="L9501" s="823"/>
    </row>
    <row r="9502" spans="2:12" s="801" customFormat="1">
      <c r="B9502" s="823"/>
      <c r="C9502" s="823"/>
      <c r="D9502" s="823"/>
      <c r="E9502" s="823"/>
      <c r="F9502" s="823"/>
      <c r="G9502" s="823"/>
      <c r="H9502" s="823"/>
      <c r="I9502" s="823"/>
      <c r="J9502" s="823"/>
      <c r="K9502" s="823"/>
      <c r="L9502" s="823"/>
    </row>
    <row r="9503" spans="2:12" s="801" customFormat="1">
      <c r="B9503" s="823"/>
      <c r="C9503" s="823"/>
      <c r="D9503" s="823"/>
      <c r="E9503" s="823"/>
      <c r="F9503" s="823"/>
      <c r="G9503" s="823"/>
      <c r="H9503" s="823"/>
      <c r="I9503" s="823"/>
      <c r="J9503" s="823"/>
      <c r="K9503" s="823"/>
      <c r="L9503" s="823"/>
    </row>
    <row r="9504" spans="2:12" s="801" customFormat="1">
      <c r="B9504" s="823"/>
      <c r="C9504" s="823"/>
      <c r="D9504" s="823"/>
      <c r="E9504" s="823"/>
      <c r="F9504" s="823"/>
      <c r="G9504" s="823"/>
      <c r="H9504" s="823"/>
      <c r="I9504" s="823"/>
      <c r="J9504" s="823"/>
      <c r="K9504" s="823"/>
      <c r="L9504" s="823"/>
    </row>
    <row r="9505" spans="2:12" s="801" customFormat="1">
      <c r="B9505" s="823"/>
      <c r="C9505" s="823"/>
      <c r="D9505" s="823"/>
      <c r="E9505" s="823"/>
      <c r="F9505" s="823"/>
      <c r="G9505" s="823"/>
      <c r="H9505" s="823"/>
      <c r="I9505" s="823"/>
      <c r="J9505" s="823"/>
      <c r="K9505" s="823"/>
      <c r="L9505" s="823"/>
    </row>
    <row r="9506" spans="2:12" s="801" customFormat="1">
      <c r="B9506" s="823"/>
      <c r="C9506" s="823"/>
      <c r="D9506" s="823"/>
      <c r="E9506" s="823"/>
      <c r="F9506" s="823"/>
      <c r="G9506" s="823"/>
      <c r="H9506" s="823"/>
      <c r="I9506" s="823"/>
      <c r="J9506" s="823"/>
      <c r="K9506" s="823"/>
      <c r="L9506" s="823"/>
    </row>
    <row r="9507" spans="2:12" s="801" customFormat="1">
      <c r="B9507" s="823"/>
      <c r="C9507" s="823"/>
      <c r="D9507" s="823"/>
      <c r="E9507" s="823"/>
      <c r="F9507" s="823"/>
      <c r="G9507" s="823"/>
      <c r="H9507" s="823"/>
      <c r="I9507" s="823"/>
      <c r="J9507" s="823"/>
      <c r="K9507" s="823"/>
      <c r="L9507" s="823"/>
    </row>
    <row r="9508" spans="2:12" s="801" customFormat="1">
      <c r="B9508" s="823"/>
      <c r="C9508" s="823"/>
      <c r="D9508" s="823"/>
      <c r="E9508" s="823"/>
      <c r="F9508" s="823"/>
      <c r="G9508" s="823"/>
      <c r="H9508" s="823"/>
      <c r="I9508" s="823"/>
      <c r="J9508" s="823"/>
      <c r="K9508" s="823"/>
      <c r="L9508" s="823"/>
    </row>
    <row r="9509" spans="2:12" s="801" customFormat="1">
      <c r="B9509" s="823"/>
      <c r="C9509" s="823"/>
      <c r="D9509" s="823"/>
      <c r="E9509" s="823"/>
      <c r="F9509" s="823"/>
      <c r="G9509" s="823"/>
      <c r="H9509" s="823"/>
      <c r="I9509" s="823"/>
      <c r="J9509" s="823"/>
      <c r="K9509" s="823"/>
      <c r="L9509" s="823"/>
    </row>
    <row r="9510" spans="2:12" s="801" customFormat="1">
      <c r="B9510" s="823"/>
      <c r="C9510" s="823"/>
      <c r="D9510" s="823"/>
      <c r="E9510" s="823"/>
      <c r="F9510" s="823"/>
      <c r="G9510" s="823"/>
      <c r="H9510" s="823"/>
      <c r="I9510" s="823"/>
      <c r="J9510" s="823"/>
      <c r="K9510" s="823"/>
      <c r="L9510" s="823"/>
    </row>
    <row r="9511" spans="2:12" s="801" customFormat="1">
      <c r="B9511" s="823"/>
      <c r="C9511" s="823"/>
      <c r="D9511" s="823"/>
      <c r="E9511" s="823"/>
      <c r="F9511" s="823"/>
      <c r="G9511" s="823"/>
      <c r="H9511" s="823"/>
      <c r="I9511" s="823"/>
      <c r="J9511" s="823"/>
      <c r="K9511" s="823"/>
      <c r="L9511" s="823"/>
    </row>
    <row r="9512" spans="2:12" s="801" customFormat="1">
      <c r="B9512" s="823"/>
      <c r="C9512" s="823"/>
      <c r="D9512" s="823"/>
      <c r="E9512" s="823"/>
      <c r="F9512" s="823"/>
      <c r="G9512" s="823"/>
      <c r="H9512" s="823"/>
      <c r="I9512" s="823"/>
      <c r="J9512" s="823"/>
      <c r="K9512" s="823"/>
      <c r="L9512" s="823"/>
    </row>
    <row r="9513" spans="2:12" s="801" customFormat="1">
      <c r="B9513" s="823"/>
      <c r="C9513" s="823"/>
      <c r="D9513" s="823"/>
      <c r="E9513" s="823"/>
      <c r="F9513" s="823"/>
      <c r="G9513" s="823"/>
      <c r="H9513" s="823"/>
      <c r="I9513" s="823"/>
      <c r="J9513" s="823"/>
      <c r="K9513" s="823"/>
      <c r="L9513" s="823"/>
    </row>
    <row r="9514" spans="2:12" s="801" customFormat="1">
      <c r="B9514" s="823"/>
      <c r="C9514" s="823"/>
      <c r="D9514" s="823"/>
      <c r="E9514" s="823"/>
      <c r="F9514" s="823"/>
      <c r="G9514" s="823"/>
      <c r="H9514" s="823"/>
      <c r="I9514" s="823"/>
      <c r="J9514" s="823"/>
      <c r="K9514" s="823"/>
      <c r="L9514" s="823"/>
    </row>
    <row r="9515" spans="2:12" s="801" customFormat="1">
      <c r="B9515" s="823"/>
      <c r="C9515" s="823"/>
      <c r="D9515" s="823"/>
      <c r="E9515" s="823"/>
      <c r="F9515" s="823"/>
      <c r="G9515" s="823"/>
      <c r="H9515" s="823"/>
      <c r="I9515" s="823"/>
      <c r="J9515" s="823"/>
      <c r="K9515" s="823"/>
      <c r="L9515" s="823"/>
    </row>
    <row r="9516" spans="2:12" s="801" customFormat="1">
      <c r="B9516" s="823"/>
      <c r="C9516" s="823"/>
      <c r="D9516" s="823"/>
      <c r="E9516" s="823"/>
      <c r="F9516" s="823"/>
      <c r="G9516" s="823"/>
      <c r="H9516" s="823"/>
      <c r="I9516" s="823"/>
      <c r="J9516" s="823"/>
      <c r="K9516" s="823"/>
      <c r="L9516" s="823"/>
    </row>
    <row r="9517" spans="2:12" s="801" customFormat="1">
      <c r="B9517" s="823"/>
      <c r="C9517" s="823"/>
      <c r="D9517" s="823"/>
      <c r="E9517" s="823"/>
      <c r="F9517" s="823"/>
      <c r="G9517" s="823"/>
      <c r="H9517" s="823"/>
      <c r="I9517" s="823"/>
      <c r="J9517" s="823"/>
      <c r="K9517" s="823"/>
      <c r="L9517" s="823"/>
    </row>
    <row r="9518" spans="2:12" s="801" customFormat="1">
      <c r="B9518" s="823"/>
      <c r="C9518" s="823"/>
      <c r="D9518" s="823"/>
      <c r="E9518" s="823"/>
      <c r="F9518" s="823"/>
      <c r="G9518" s="823"/>
      <c r="H9518" s="823"/>
      <c r="I9518" s="823"/>
      <c r="J9518" s="823"/>
      <c r="K9518" s="823"/>
      <c r="L9518" s="823"/>
    </row>
    <row r="9519" spans="2:12" s="801" customFormat="1">
      <c r="B9519" s="823"/>
      <c r="C9519" s="823"/>
      <c r="D9519" s="823"/>
      <c r="E9519" s="823"/>
      <c r="F9519" s="823"/>
      <c r="G9519" s="823"/>
      <c r="H9519" s="823"/>
      <c r="I9519" s="823"/>
      <c r="J9519" s="823"/>
      <c r="K9519" s="823"/>
      <c r="L9519" s="823"/>
    </row>
    <row r="9520" spans="2:12" s="801" customFormat="1">
      <c r="B9520" s="823"/>
      <c r="C9520" s="823"/>
      <c r="D9520" s="823"/>
      <c r="E9520" s="823"/>
      <c r="F9520" s="823"/>
      <c r="G9520" s="823"/>
      <c r="H9520" s="823"/>
      <c r="I9520" s="823"/>
      <c r="J9520" s="823"/>
      <c r="K9520" s="823"/>
      <c r="L9520" s="823"/>
    </row>
    <row r="9521" spans="2:12" s="801" customFormat="1">
      <c r="B9521" s="823"/>
      <c r="C9521" s="823"/>
      <c r="D9521" s="823"/>
      <c r="E9521" s="823"/>
      <c r="F9521" s="823"/>
      <c r="G9521" s="823"/>
      <c r="H9521" s="823"/>
      <c r="I9521" s="823"/>
      <c r="J9521" s="823"/>
      <c r="K9521" s="823"/>
      <c r="L9521" s="823"/>
    </row>
    <row r="9522" spans="2:12" s="801" customFormat="1">
      <c r="B9522" s="823"/>
      <c r="C9522" s="823"/>
      <c r="D9522" s="823"/>
      <c r="E9522" s="823"/>
      <c r="F9522" s="823"/>
      <c r="G9522" s="823"/>
      <c r="H9522" s="823"/>
      <c r="I9522" s="823"/>
      <c r="J9522" s="823"/>
      <c r="K9522" s="823"/>
      <c r="L9522" s="823"/>
    </row>
    <row r="9523" spans="2:12" s="801" customFormat="1">
      <c r="B9523" s="823"/>
      <c r="C9523" s="823"/>
      <c r="D9523" s="823"/>
      <c r="E9523" s="823"/>
      <c r="F9523" s="823"/>
      <c r="G9523" s="823"/>
      <c r="H9523" s="823"/>
      <c r="I9523" s="823"/>
      <c r="J9523" s="823"/>
      <c r="K9523" s="823"/>
      <c r="L9523" s="823"/>
    </row>
    <row r="9524" spans="2:12" s="801" customFormat="1">
      <c r="B9524" s="823"/>
      <c r="C9524" s="823"/>
      <c r="D9524" s="823"/>
      <c r="E9524" s="823"/>
      <c r="F9524" s="823"/>
      <c r="G9524" s="823"/>
      <c r="H9524" s="823"/>
      <c r="I9524" s="823"/>
      <c r="J9524" s="823"/>
      <c r="K9524" s="823"/>
      <c r="L9524" s="823"/>
    </row>
    <row r="9525" spans="2:12" s="801" customFormat="1">
      <c r="B9525" s="823"/>
      <c r="C9525" s="823"/>
      <c r="D9525" s="823"/>
      <c r="E9525" s="823"/>
      <c r="F9525" s="823"/>
      <c r="G9525" s="823"/>
      <c r="H9525" s="823"/>
      <c r="I9525" s="823"/>
      <c r="J9525" s="823"/>
      <c r="K9525" s="823"/>
      <c r="L9525" s="823"/>
    </row>
    <row r="9526" spans="2:12" s="801" customFormat="1">
      <c r="B9526" s="823"/>
      <c r="C9526" s="823"/>
      <c r="D9526" s="823"/>
      <c r="E9526" s="823"/>
      <c r="F9526" s="823"/>
      <c r="G9526" s="823"/>
      <c r="H9526" s="823"/>
      <c r="I9526" s="823"/>
      <c r="J9526" s="823"/>
      <c r="K9526" s="823"/>
      <c r="L9526" s="823"/>
    </row>
    <row r="9527" spans="2:12" s="801" customFormat="1">
      <c r="B9527" s="823"/>
      <c r="C9527" s="823"/>
      <c r="D9527" s="823"/>
      <c r="E9527" s="823"/>
      <c r="F9527" s="823"/>
      <c r="G9527" s="823"/>
      <c r="H9527" s="823"/>
      <c r="I9527" s="823"/>
      <c r="J9527" s="823"/>
      <c r="K9527" s="823"/>
      <c r="L9527" s="823"/>
    </row>
    <row r="9528" spans="2:12" s="801" customFormat="1">
      <c r="B9528" s="823"/>
      <c r="C9528" s="823"/>
      <c r="D9528" s="823"/>
      <c r="E9528" s="823"/>
      <c r="F9528" s="823"/>
      <c r="G9528" s="823"/>
      <c r="H9528" s="823"/>
      <c r="I9528" s="823"/>
      <c r="J9528" s="823"/>
      <c r="K9528" s="823"/>
      <c r="L9528" s="823"/>
    </row>
    <row r="9529" spans="2:12" s="801" customFormat="1">
      <c r="B9529" s="823"/>
      <c r="C9529" s="823"/>
      <c r="D9529" s="823"/>
      <c r="E9529" s="823"/>
      <c r="F9529" s="823"/>
      <c r="G9529" s="823"/>
      <c r="H9529" s="823"/>
      <c r="I9529" s="823"/>
      <c r="J9529" s="823"/>
      <c r="K9529" s="823"/>
      <c r="L9529" s="823"/>
    </row>
    <row r="9530" spans="2:12" s="801" customFormat="1">
      <c r="B9530" s="823"/>
      <c r="C9530" s="823"/>
      <c r="D9530" s="823"/>
      <c r="E9530" s="823"/>
      <c r="F9530" s="823"/>
      <c r="G9530" s="823"/>
      <c r="H9530" s="823"/>
      <c r="I9530" s="823"/>
      <c r="J9530" s="823"/>
      <c r="K9530" s="823"/>
      <c r="L9530" s="823"/>
    </row>
    <row r="9531" spans="2:12" s="801" customFormat="1">
      <c r="B9531" s="823"/>
      <c r="C9531" s="823"/>
      <c r="D9531" s="823"/>
      <c r="E9531" s="823"/>
      <c r="F9531" s="823"/>
      <c r="G9531" s="823"/>
      <c r="H9531" s="823"/>
      <c r="I9531" s="823"/>
      <c r="J9531" s="823"/>
      <c r="K9531" s="823"/>
      <c r="L9531" s="823"/>
    </row>
    <row r="9532" spans="2:12" s="801" customFormat="1">
      <c r="B9532" s="823"/>
      <c r="C9532" s="823"/>
      <c r="D9532" s="823"/>
      <c r="E9532" s="823"/>
      <c r="F9532" s="823"/>
      <c r="G9532" s="823"/>
      <c r="H9532" s="823"/>
      <c r="I9532" s="823"/>
      <c r="J9532" s="823"/>
      <c r="K9532" s="823"/>
      <c r="L9532" s="823"/>
    </row>
    <row r="9533" spans="2:12" s="801" customFormat="1">
      <c r="B9533" s="823"/>
      <c r="C9533" s="823"/>
      <c r="D9533" s="823"/>
      <c r="E9533" s="823"/>
      <c r="F9533" s="823"/>
      <c r="G9533" s="823"/>
      <c r="H9533" s="823"/>
      <c r="I9533" s="823"/>
      <c r="J9533" s="823"/>
      <c r="K9533" s="823"/>
      <c r="L9533" s="823"/>
    </row>
    <row r="9534" spans="2:12" s="801" customFormat="1">
      <c r="B9534" s="823"/>
      <c r="C9534" s="823"/>
      <c r="D9534" s="823"/>
      <c r="E9534" s="823"/>
      <c r="F9534" s="823"/>
      <c r="G9534" s="823"/>
      <c r="H9534" s="823"/>
      <c r="I9534" s="823"/>
      <c r="J9534" s="823"/>
      <c r="K9534" s="823"/>
      <c r="L9534" s="823"/>
    </row>
    <row r="9535" spans="2:12" s="801" customFormat="1">
      <c r="B9535" s="823"/>
      <c r="C9535" s="823"/>
      <c r="D9535" s="823"/>
      <c r="E9535" s="823"/>
      <c r="F9535" s="823"/>
      <c r="G9535" s="823"/>
      <c r="H9535" s="823"/>
      <c r="I9535" s="823"/>
      <c r="J9535" s="823"/>
      <c r="K9535" s="823"/>
      <c r="L9535" s="823"/>
    </row>
    <row r="9536" spans="2:12" s="801" customFormat="1">
      <c r="B9536" s="823"/>
      <c r="C9536" s="823"/>
      <c r="D9536" s="823"/>
      <c r="E9536" s="823"/>
      <c r="F9536" s="823"/>
      <c r="G9536" s="823"/>
      <c r="H9536" s="823"/>
      <c r="I9536" s="823"/>
      <c r="J9536" s="823"/>
      <c r="K9536" s="823"/>
      <c r="L9536" s="823"/>
    </row>
    <row r="9537" spans="2:12" s="801" customFormat="1">
      <c r="B9537" s="823"/>
      <c r="C9537" s="823"/>
      <c r="D9537" s="823"/>
      <c r="E9537" s="823"/>
      <c r="F9537" s="823"/>
      <c r="G9537" s="823"/>
      <c r="H9537" s="823"/>
      <c r="I9537" s="823"/>
      <c r="J9537" s="823"/>
      <c r="K9537" s="823"/>
      <c r="L9537" s="823"/>
    </row>
    <row r="9538" spans="2:12" s="801" customFormat="1">
      <c r="B9538" s="823"/>
      <c r="C9538" s="823"/>
      <c r="D9538" s="823"/>
      <c r="E9538" s="823"/>
      <c r="F9538" s="823"/>
      <c r="G9538" s="823"/>
      <c r="H9538" s="823"/>
      <c r="I9538" s="823"/>
      <c r="J9538" s="823"/>
      <c r="K9538" s="823"/>
      <c r="L9538" s="823"/>
    </row>
    <row r="9539" spans="2:12" s="801" customFormat="1">
      <c r="B9539" s="823"/>
      <c r="C9539" s="823"/>
      <c r="D9539" s="823"/>
      <c r="E9539" s="823"/>
      <c r="F9539" s="823"/>
      <c r="G9539" s="823"/>
      <c r="H9539" s="823"/>
      <c r="I9539" s="823"/>
      <c r="J9539" s="823"/>
      <c r="K9539" s="823"/>
      <c r="L9539" s="823"/>
    </row>
    <row r="9540" spans="2:12" s="801" customFormat="1">
      <c r="B9540" s="823"/>
      <c r="C9540" s="823"/>
      <c r="D9540" s="823"/>
      <c r="E9540" s="823"/>
      <c r="F9540" s="823"/>
      <c r="G9540" s="823"/>
      <c r="H9540" s="823"/>
      <c r="I9540" s="823"/>
      <c r="J9540" s="823"/>
      <c r="K9540" s="823"/>
      <c r="L9540" s="823"/>
    </row>
    <row r="9541" spans="2:12" s="801" customFormat="1">
      <c r="B9541" s="823"/>
      <c r="C9541" s="823"/>
      <c r="D9541" s="823"/>
      <c r="E9541" s="823"/>
      <c r="F9541" s="823"/>
      <c r="G9541" s="823"/>
      <c r="H9541" s="823"/>
      <c r="I9541" s="823"/>
      <c r="J9541" s="823"/>
      <c r="K9541" s="823"/>
      <c r="L9541" s="823"/>
    </row>
    <row r="9542" spans="2:12" s="801" customFormat="1">
      <c r="B9542" s="823"/>
      <c r="C9542" s="823"/>
      <c r="D9542" s="823"/>
      <c r="E9542" s="823"/>
      <c r="F9542" s="823"/>
      <c r="G9542" s="823"/>
      <c r="H9542" s="823"/>
      <c r="I9542" s="823"/>
      <c r="J9542" s="823"/>
      <c r="K9542" s="823"/>
      <c r="L9542" s="823"/>
    </row>
    <row r="9543" spans="2:12" s="801" customFormat="1">
      <c r="B9543" s="823"/>
      <c r="C9543" s="823"/>
      <c r="D9543" s="823"/>
      <c r="E9543" s="823"/>
      <c r="F9543" s="823"/>
      <c r="G9543" s="823"/>
      <c r="H9543" s="823"/>
      <c r="I9543" s="823"/>
      <c r="J9543" s="823"/>
      <c r="K9543" s="823"/>
      <c r="L9543" s="823"/>
    </row>
    <row r="9544" spans="2:12" s="801" customFormat="1">
      <c r="B9544" s="823"/>
      <c r="C9544" s="823"/>
      <c r="D9544" s="823"/>
      <c r="E9544" s="823"/>
      <c r="F9544" s="823"/>
      <c r="G9544" s="823"/>
      <c r="H9544" s="823"/>
      <c r="I9544" s="823"/>
      <c r="J9544" s="823"/>
      <c r="K9544" s="823"/>
      <c r="L9544" s="823"/>
    </row>
    <row r="9545" spans="2:12" s="801" customFormat="1">
      <c r="B9545" s="823"/>
      <c r="C9545" s="823"/>
      <c r="D9545" s="823"/>
      <c r="E9545" s="823"/>
      <c r="F9545" s="823"/>
      <c r="G9545" s="823"/>
      <c r="H9545" s="823"/>
      <c r="I9545" s="823"/>
      <c r="J9545" s="823"/>
      <c r="K9545" s="823"/>
      <c r="L9545" s="823"/>
    </row>
    <row r="9546" spans="2:12" s="801" customFormat="1">
      <c r="B9546" s="823"/>
      <c r="C9546" s="823"/>
      <c r="D9546" s="823"/>
      <c r="E9546" s="823"/>
      <c r="F9546" s="823"/>
      <c r="G9546" s="823"/>
      <c r="H9546" s="823"/>
      <c r="I9546" s="823"/>
      <c r="J9546" s="823"/>
      <c r="K9546" s="823"/>
      <c r="L9546" s="823"/>
    </row>
    <row r="9547" spans="2:12" s="801" customFormat="1">
      <c r="B9547" s="823"/>
      <c r="C9547" s="823"/>
      <c r="D9547" s="823"/>
      <c r="E9547" s="823"/>
      <c r="F9547" s="823"/>
      <c r="G9547" s="823"/>
      <c r="H9547" s="823"/>
      <c r="I9547" s="823"/>
      <c r="J9547" s="823"/>
      <c r="K9547" s="823"/>
      <c r="L9547" s="823"/>
    </row>
    <row r="9548" spans="2:12" s="801" customFormat="1">
      <c r="B9548" s="823"/>
      <c r="C9548" s="823"/>
      <c r="D9548" s="823"/>
      <c r="E9548" s="823"/>
      <c r="F9548" s="823"/>
      <c r="G9548" s="823"/>
      <c r="H9548" s="823"/>
      <c r="I9548" s="823"/>
      <c r="J9548" s="823"/>
      <c r="K9548" s="823"/>
      <c r="L9548" s="823"/>
    </row>
    <row r="9549" spans="2:12" s="801" customFormat="1">
      <c r="B9549" s="823"/>
      <c r="C9549" s="823"/>
      <c r="D9549" s="823"/>
      <c r="E9549" s="823"/>
      <c r="F9549" s="823"/>
      <c r="G9549" s="823"/>
      <c r="H9549" s="823"/>
      <c r="I9549" s="823"/>
      <c r="J9549" s="823"/>
      <c r="K9549" s="823"/>
      <c r="L9549" s="823"/>
    </row>
    <row r="9550" spans="2:12" s="801" customFormat="1">
      <c r="B9550" s="823"/>
      <c r="C9550" s="823"/>
      <c r="D9550" s="823"/>
      <c r="E9550" s="823"/>
      <c r="F9550" s="823"/>
      <c r="G9550" s="823"/>
      <c r="H9550" s="823"/>
      <c r="I9550" s="823"/>
      <c r="J9550" s="823"/>
      <c r="K9550" s="823"/>
      <c r="L9550" s="823"/>
    </row>
    <row r="9551" spans="2:12" s="801" customFormat="1">
      <c r="B9551" s="823"/>
      <c r="C9551" s="823"/>
      <c r="D9551" s="823"/>
      <c r="E9551" s="823"/>
      <c r="F9551" s="823"/>
      <c r="G9551" s="823"/>
      <c r="H9551" s="823"/>
      <c r="I9551" s="823"/>
      <c r="J9551" s="823"/>
      <c r="K9551" s="823"/>
      <c r="L9551" s="823"/>
    </row>
    <row r="9552" spans="2:12" s="801" customFormat="1">
      <c r="B9552" s="823"/>
      <c r="C9552" s="823"/>
      <c r="D9552" s="823"/>
      <c r="E9552" s="823"/>
      <c r="F9552" s="823"/>
      <c r="G9552" s="823"/>
      <c r="H9552" s="823"/>
      <c r="I9552" s="823"/>
      <c r="J9552" s="823"/>
      <c r="K9552" s="823"/>
      <c r="L9552" s="823"/>
    </row>
    <row r="9553" spans="2:12" s="801" customFormat="1">
      <c r="B9553" s="823"/>
      <c r="C9553" s="823"/>
      <c r="D9553" s="823"/>
      <c r="E9553" s="823"/>
      <c r="F9553" s="823"/>
      <c r="G9553" s="823"/>
      <c r="H9553" s="823"/>
      <c r="I9553" s="823"/>
      <c r="J9553" s="823"/>
      <c r="K9553" s="823"/>
      <c r="L9553" s="823"/>
    </row>
    <row r="9554" spans="2:12" s="801" customFormat="1">
      <c r="B9554" s="823"/>
      <c r="C9554" s="823"/>
      <c r="D9554" s="823"/>
      <c r="E9554" s="823"/>
      <c r="F9554" s="823"/>
      <c r="G9554" s="823"/>
      <c r="H9554" s="823"/>
      <c r="I9554" s="823"/>
      <c r="J9554" s="823"/>
      <c r="K9554" s="823"/>
      <c r="L9554" s="823"/>
    </row>
    <row r="9555" spans="2:12" s="801" customFormat="1">
      <c r="B9555" s="823"/>
      <c r="C9555" s="823"/>
      <c r="D9555" s="823"/>
      <c r="E9555" s="823"/>
      <c r="F9555" s="823"/>
      <c r="G9555" s="823"/>
      <c r="H9555" s="823"/>
      <c r="I9555" s="823"/>
      <c r="J9555" s="823"/>
      <c r="K9555" s="823"/>
      <c r="L9555" s="823"/>
    </row>
    <row r="9556" spans="2:12" s="801" customFormat="1">
      <c r="B9556" s="823"/>
      <c r="C9556" s="823"/>
      <c r="D9556" s="823"/>
      <c r="E9556" s="823"/>
      <c r="F9556" s="823"/>
      <c r="G9556" s="823"/>
      <c r="H9556" s="823"/>
      <c r="I9556" s="823"/>
      <c r="J9556" s="823"/>
      <c r="K9556" s="823"/>
      <c r="L9556" s="823"/>
    </row>
    <row r="9557" spans="2:12" s="801" customFormat="1">
      <c r="B9557" s="823"/>
      <c r="C9557" s="823"/>
      <c r="D9557" s="823"/>
      <c r="E9557" s="823"/>
      <c r="F9557" s="823"/>
      <c r="G9557" s="823"/>
      <c r="H9557" s="823"/>
      <c r="I9557" s="823"/>
      <c r="J9557" s="823"/>
      <c r="K9557" s="823"/>
      <c r="L9557" s="823"/>
    </row>
    <row r="9558" spans="2:12" s="801" customFormat="1">
      <c r="B9558" s="823"/>
      <c r="C9558" s="823"/>
      <c r="D9558" s="823"/>
      <c r="E9558" s="823"/>
      <c r="F9558" s="823"/>
      <c r="G9558" s="823"/>
      <c r="H9558" s="823"/>
      <c r="I9558" s="823"/>
      <c r="J9558" s="823"/>
      <c r="K9558" s="823"/>
      <c r="L9558" s="823"/>
    </row>
    <row r="9559" spans="2:12" s="801" customFormat="1">
      <c r="B9559" s="823"/>
      <c r="C9559" s="823"/>
      <c r="D9559" s="823"/>
      <c r="E9559" s="823"/>
      <c r="F9559" s="823"/>
      <c r="G9559" s="823"/>
      <c r="H9559" s="823"/>
      <c r="I9559" s="823"/>
      <c r="J9559" s="823"/>
      <c r="K9559" s="823"/>
      <c r="L9559" s="823"/>
    </row>
    <row r="9560" spans="2:12" s="801" customFormat="1">
      <c r="B9560" s="823"/>
      <c r="C9560" s="823"/>
      <c r="D9560" s="823"/>
      <c r="E9560" s="823"/>
      <c r="F9560" s="823"/>
      <c r="G9560" s="823"/>
      <c r="H9560" s="823"/>
      <c r="I9560" s="823"/>
      <c r="J9560" s="823"/>
      <c r="K9560" s="823"/>
      <c r="L9560" s="823"/>
    </row>
    <row r="9561" spans="2:12" s="801" customFormat="1">
      <c r="B9561" s="823"/>
      <c r="C9561" s="823"/>
      <c r="D9561" s="823"/>
      <c r="E9561" s="823"/>
      <c r="F9561" s="823"/>
      <c r="G9561" s="823"/>
      <c r="H9561" s="823"/>
      <c r="I9561" s="823"/>
      <c r="J9561" s="823"/>
      <c r="K9561" s="823"/>
      <c r="L9561" s="823"/>
    </row>
    <row r="9562" spans="2:12" s="801" customFormat="1">
      <c r="B9562" s="823"/>
      <c r="C9562" s="823"/>
      <c r="D9562" s="823"/>
      <c r="E9562" s="823"/>
      <c r="F9562" s="823"/>
      <c r="G9562" s="823"/>
      <c r="H9562" s="823"/>
      <c r="I9562" s="823"/>
      <c r="J9562" s="823"/>
      <c r="K9562" s="823"/>
      <c r="L9562" s="823"/>
    </row>
    <row r="9563" spans="2:12" s="801" customFormat="1">
      <c r="B9563" s="823"/>
      <c r="C9563" s="823"/>
      <c r="D9563" s="823"/>
      <c r="E9563" s="823"/>
      <c r="F9563" s="823"/>
      <c r="G9563" s="823"/>
      <c r="H9563" s="823"/>
      <c r="I9563" s="823"/>
      <c r="J9563" s="823"/>
      <c r="K9563" s="823"/>
      <c r="L9563" s="823"/>
    </row>
    <row r="9564" spans="2:12" s="801" customFormat="1">
      <c r="B9564" s="823"/>
      <c r="C9564" s="823"/>
      <c r="D9564" s="823"/>
      <c r="E9564" s="823"/>
      <c r="F9564" s="823"/>
      <c r="G9564" s="823"/>
      <c r="H9564" s="823"/>
      <c r="I9564" s="823"/>
      <c r="J9564" s="823"/>
      <c r="K9564" s="823"/>
      <c r="L9564" s="823"/>
    </row>
    <row r="9565" spans="2:12" s="801" customFormat="1">
      <c r="B9565" s="823"/>
      <c r="C9565" s="823"/>
      <c r="D9565" s="823"/>
      <c r="E9565" s="823"/>
      <c r="F9565" s="823"/>
      <c r="G9565" s="823"/>
      <c r="H9565" s="823"/>
      <c r="I9565" s="823"/>
      <c r="J9565" s="823"/>
      <c r="K9565" s="823"/>
      <c r="L9565" s="823"/>
    </row>
    <row r="9566" spans="2:12" s="801" customFormat="1">
      <c r="B9566" s="823"/>
      <c r="C9566" s="823"/>
      <c r="D9566" s="823"/>
      <c r="E9566" s="823"/>
      <c r="F9566" s="823"/>
      <c r="G9566" s="823"/>
      <c r="H9566" s="823"/>
      <c r="I9566" s="823"/>
      <c r="J9566" s="823"/>
      <c r="K9566" s="823"/>
      <c r="L9566" s="823"/>
    </row>
    <row r="9567" spans="2:12" s="801" customFormat="1">
      <c r="B9567" s="823"/>
      <c r="C9567" s="823"/>
      <c r="D9567" s="823"/>
      <c r="E9567" s="823"/>
      <c r="F9567" s="823"/>
      <c r="G9567" s="823"/>
      <c r="H9567" s="823"/>
      <c r="I9567" s="823"/>
      <c r="J9567" s="823"/>
      <c r="K9567" s="823"/>
      <c r="L9567" s="823"/>
    </row>
    <row r="9568" spans="2:12" s="801" customFormat="1">
      <c r="B9568" s="823"/>
      <c r="C9568" s="823"/>
      <c r="D9568" s="823"/>
      <c r="E9568" s="823"/>
      <c r="F9568" s="823"/>
      <c r="G9568" s="823"/>
      <c r="H9568" s="823"/>
      <c r="I9568" s="823"/>
      <c r="J9568" s="823"/>
      <c r="K9568" s="823"/>
      <c r="L9568" s="823"/>
    </row>
    <row r="9569" spans="2:12" s="801" customFormat="1">
      <c r="B9569" s="823"/>
      <c r="C9569" s="823"/>
      <c r="D9569" s="823"/>
      <c r="E9569" s="823"/>
      <c r="F9569" s="823"/>
      <c r="G9569" s="823"/>
      <c r="H9569" s="823"/>
      <c r="I9569" s="823"/>
      <c r="J9569" s="823"/>
      <c r="K9569" s="823"/>
      <c r="L9569" s="823"/>
    </row>
    <row r="9570" spans="2:12" s="801" customFormat="1">
      <c r="B9570" s="823"/>
      <c r="C9570" s="823"/>
      <c r="D9570" s="823"/>
      <c r="E9570" s="823"/>
      <c r="F9570" s="823"/>
      <c r="G9570" s="823"/>
      <c r="H9570" s="823"/>
      <c r="I9570" s="823"/>
      <c r="J9570" s="823"/>
      <c r="K9570" s="823"/>
      <c r="L9570" s="823"/>
    </row>
    <row r="9571" spans="2:12" s="801" customFormat="1">
      <c r="B9571" s="823"/>
      <c r="C9571" s="823"/>
      <c r="D9571" s="823"/>
      <c r="E9571" s="823"/>
      <c r="F9571" s="823"/>
      <c r="G9571" s="823"/>
      <c r="H9571" s="823"/>
      <c r="I9571" s="823"/>
      <c r="J9571" s="823"/>
      <c r="K9571" s="823"/>
      <c r="L9571" s="823"/>
    </row>
    <row r="9572" spans="2:12" s="801" customFormat="1">
      <c r="B9572" s="823"/>
      <c r="C9572" s="823"/>
      <c r="D9572" s="823"/>
      <c r="E9572" s="823"/>
      <c r="F9572" s="823"/>
      <c r="G9572" s="823"/>
      <c r="H9572" s="823"/>
      <c r="I9572" s="823"/>
      <c r="J9572" s="823"/>
      <c r="K9572" s="823"/>
      <c r="L9572" s="823"/>
    </row>
    <row r="9573" spans="2:12" s="801" customFormat="1">
      <c r="B9573" s="823"/>
      <c r="C9573" s="823"/>
      <c r="D9573" s="823"/>
      <c r="E9573" s="823"/>
      <c r="F9573" s="823"/>
      <c r="G9573" s="823"/>
      <c r="H9573" s="823"/>
      <c r="I9573" s="823"/>
      <c r="J9573" s="823"/>
      <c r="K9573" s="823"/>
      <c r="L9573" s="823"/>
    </row>
    <row r="9574" spans="2:12" s="801" customFormat="1">
      <c r="B9574" s="823"/>
      <c r="C9574" s="823"/>
      <c r="D9574" s="823"/>
      <c r="E9574" s="823"/>
      <c r="F9574" s="823"/>
      <c r="G9574" s="823"/>
      <c r="H9574" s="823"/>
      <c r="I9574" s="823"/>
      <c r="J9574" s="823"/>
      <c r="K9574" s="823"/>
      <c r="L9574" s="823"/>
    </row>
    <row r="9575" spans="2:12" s="801" customFormat="1">
      <c r="B9575" s="823"/>
      <c r="C9575" s="823"/>
      <c r="D9575" s="823"/>
      <c r="E9575" s="823"/>
      <c r="F9575" s="823"/>
      <c r="G9575" s="823"/>
      <c r="H9575" s="823"/>
      <c r="I9575" s="823"/>
      <c r="J9575" s="823"/>
      <c r="K9575" s="823"/>
      <c r="L9575" s="823"/>
    </row>
    <row r="9576" spans="2:12" s="801" customFormat="1">
      <c r="B9576" s="823"/>
      <c r="C9576" s="823"/>
      <c r="D9576" s="823"/>
      <c r="E9576" s="823"/>
      <c r="F9576" s="823"/>
      <c r="G9576" s="823"/>
      <c r="H9576" s="823"/>
      <c r="I9576" s="823"/>
      <c r="J9576" s="823"/>
      <c r="K9576" s="823"/>
      <c r="L9576" s="823"/>
    </row>
    <row r="9577" spans="2:12" s="801" customFormat="1">
      <c r="B9577" s="823"/>
      <c r="C9577" s="823"/>
      <c r="D9577" s="823"/>
      <c r="E9577" s="823"/>
      <c r="F9577" s="823"/>
      <c r="G9577" s="823"/>
      <c r="H9577" s="823"/>
      <c r="I9577" s="823"/>
      <c r="J9577" s="823"/>
      <c r="K9577" s="823"/>
      <c r="L9577" s="823"/>
    </row>
    <row r="9578" spans="2:12" s="801" customFormat="1">
      <c r="B9578" s="823"/>
      <c r="C9578" s="823"/>
      <c r="D9578" s="823"/>
      <c r="E9578" s="823"/>
      <c r="F9578" s="823"/>
      <c r="G9578" s="823"/>
      <c r="H9578" s="823"/>
      <c r="I9578" s="823"/>
      <c r="J9578" s="823"/>
      <c r="K9578" s="823"/>
      <c r="L9578" s="823"/>
    </row>
    <row r="9579" spans="2:12" s="801" customFormat="1">
      <c r="B9579" s="823"/>
      <c r="C9579" s="823"/>
      <c r="D9579" s="823"/>
      <c r="E9579" s="823"/>
      <c r="F9579" s="823"/>
      <c r="G9579" s="823"/>
      <c r="H9579" s="823"/>
      <c r="I9579" s="823"/>
      <c r="J9579" s="823"/>
      <c r="K9579" s="823"/>
      <c r="L9579" s="823"/>
    </row>
    <row r="9580" spans="2:12" s="801" customFormat="1">
      <c r="B9580" s="823"/>
      <c r="C9580" s="823"/>
      <c r="D9580" s="823"/>
      <c r="E9580" s="823"/>
      <c r="F9580" s="823"/>
      <c r="G9580" s="823"/>
      <c r="H9580" s="823"/>
      <c r="I9580" s="823"/>
      <c r="J9580" s="823"/>
      <c r="K9580" s="823"/>
      <c r="L9580" s="823"/>
    </row>
    <row r="9581" spans="2:12" s="801" customFormat="1">
      <c r="B9581" s="823"/>
      <c r="C9581" s="823"/>
      <c r="D9581" s="823"/>
      <c r="E9581" s="823"/>
      <c r="F9581" s="823"/>
      <c r="G9581" s="823"/>
      <c r="H9581" s="823"/>
      <c r="I9581" s="823"/>
      <c r="J9581" s="823"/>
      <c r="K9581" s="823"/>
      <c r="L9581" s="823"/>
    </row>
    <row r="9582" spans="2:12" s="801" customFormat="1">
      <c r="B9582" s="823"/>
      <c r="C9582" s="823"/>
      <c r="D9582" s="823"/>
      <c r="E9582" s="823"/>
      <c r="F9582" s="823"/>
      <c r="G9582" s="823"/>
      <c r="H9582" s="823"/>
      <c r="I9582" s="823"/>
      <c r="J9582" s="823"/>
      <c r="K9582" s="823"/>
      <c r="L9582" s="823"/>
    </row>
    <row r="9583" spans="2:12" s="801" customFormat="1">
      <c r="B9583" s="823"/>
      <c r="C9583" s="823"/>
      <c r="D9583" s="823"/>
      <c r="E9583" s="823"/>
      <c r="F9583" s="823"/>
      <c r="G9583" s="823"/>
      <c r="H9583" s="823"/>
      <c r="I9583" s="823"/>
      <c r="J9583" s="823"/>
      <c r="K9583" s="823"/>
      <c r="L9583" s="823"/>
    </row>
    <row r="9584" spans="2:12" s="801" customFormat="1">
      <c r="B9584" s="823"/>
      <c r="C9584" s="823"/>
      <c r="D9584" s="823"/>
      <c r="E9584" s="823"/>
      <c r="F9584" s="823"/>
      <c r="G9584" s="823"/>
      <c r="H9584" s="823"/>
      <c r="I9584" s="823"/>
      <c r="J9584" s="823"/>
      <c r="K9584" s="823"/>
      <c r="L9584" s="823"/>
    </row>
    <row r="9585" spans="2:12" s="801" customFormat="1">
      <c r="B9585" s="823"/>
      <c r="C9585" s="823"/>
      <c r="D9585" s="823"/>
      <c r="E9585" s="823"/>
      <c r="F9585" s="823"/>
      <c r="G9585" s="823"/>
      <c r="H9585" s="823"/>
      <c r="I9585" s="823"/>
      <c r="J9585" s="823"/>
      <c r="K9585" s="823"/>
      <c r="L9585" s="823"/>
    </row>
    <row r="9586" spans="2:12" s="801" customFormat="1">
      <c r="B9586" s="823"/>
      <c r="C9586" s="823"/>
      <c r="D9586" s="823"/>
      <c r="E9586" s="823"/>
      <c r="F9586" s="823"/>
      <c r="G9586" s="823"/>
      <c r="H9586" s="823"/>
      <c r="I9586" s="823"/>
      <c r="J9586" s="823"/>
      <c r="K9586" s="823"/>
      <c r="L9586" s="823"/>
    </row>
    <row r="9587" spans="2:12" s="801" customFormat="1">
      <c r="B9587" s="823"/>
      <c r="C9587" s="823"/>
      <c r="D9587" s="823"/>
      <c r="E9587" s="823"/>
      <c r="F9587" s="823"/>
      <c r="G9587" s="823"/>
      <c r="H9587" s="823"/>
      <c r="I9587" s="823"/>
      <c r="J9587" s="823"/>
      <c r="K9587" s="823"/>
      <c r="L9587" s="823"/>
    </row>
    <row r="9588" spans="2:12" s="801" customFormat="1">
      <c r="B9588" s="823"/>
      <c r="C9588" s="823"/>
      <c r="D9588" s="823"/>
      <c r="E9588" s="823"/>
      <c r="F9588" s="823"/>
      <c r="G9588" s="823"/>
      <c r="H9588" s="823"/>
      <c r="I9588" s="823"/>
      <c r="J9588" s="823"/>
      <c r="K9588" s="823"/>
      <c r="L9588" s="823"/>
    </row>
    <row r="9589" spans="2:12" s="801" customFormat="1">
      <c r="B9589" s="823"/>
      <c r="C9589" s="823"/>
      <c r="D9589" s="823"/>
      <c r="E9589" s="823"/>
      <c r="F9589" s="823"/>
      <c r="G9589" s="823"/>
      <c r="H9589" s="823"/>
      <c r="I9589" s="823"/>
      <c r="J9589" s="823"/>
      <c r="K9589" s="823"/>
      <c r="L9589" s="823"/>
    </row>
    <row r="9590" spans="2:12" s="801" customFormat="1">
      <c r="B9590" s="823"/>
      <c r="C9590" s="823"/>
      <c r="D9590" s="823"/>
      <c r="E9590" s="823"/>
      <c r="F9590" s="823"/>
      <c r="G9590" s="823"/>
      <c r="H9590" s="823"/>
      <c r="I9590" s="823"/>
      <c r="J9590" s="823"/>
      <c r="K9590" s="823"/>
      <c r="L9590" s="823"/>
    </row>
    <row r="9591" spans="2:12" s="801" customFormat="1">
      <c r="B9591" s="823"/>
      <c r="C9591" s="823"/>
      <c r="D9591" s="823"/>
      <c r="E9591" s="823"/>
      <c r="F9591" s="823"/>
      <c r="G9591" s="823"/>
      <c r="H9591" s="823"/>
      <c r="I9591" s="823"/>
      <c r="J9591" s="823"/>
      <c r="K9591" s="823"/>
      <c r="L9591" s="823"/>
    </row>
    <row r="9592" spans="2:12" s="801" customFormat="1">
      <c r="B9592" s="823"/>
      <c r="C9592" s="823"/>
      <c r="D9592" s="823"/>
      <c r="E9592" s="823"/>
      <c r="F9592" s="823"/>
      <c r="G9592" s="823"/>
      <c r="H9592" s="823"/>
      <c r="I9592" s="823"/>
      <c r="J9592" s="823"/>
      <c r="K9592" s="823"/>
      <c r="L9592" s="823"/>
    </row>
    <row r="9593" spans="2:12" s="801" customFormat="1">
      <c r="B9593" s="823"/>
      <c r="C9593" s="823"/>
      <c r="D9593" s="823"/>
      <c r="E9593" s="823"/>
      <c r="F9593" s="823"/>
      <c r="G9593" s="823"/>
      <c r="H9593" s="823"/>
      <c r="I9593" s="823"/>
      <c r="J9593" s="823"/>
      <c r="K9593" s="823"/>
      <c r="L9593" s="823"/>
    </row>
    <row r="9594" spans="2:12" s="801" customFormat="1">
      <c r="B9594" s="823"/>
      <c r="C9594" s="823"/>
      <c r="D9594" s="823"/>
      <c r="E9594" s="823"/>
      <c r="F9594" s="823"/>
      <c r="G9594" s="823"/>
      <c r="H9594" s="823"/>
      <c r="I9594" s="823"/>
      <c r="J9594" s="823"/>
      <c r="K9594" s="823"/>
      <c r="L9594" s="823"/>
    </row>
    <row r="9595" spans="2:12" s="801" customFormat="1">
      <c r="B9595" s="823"/>
      <c r="C9595" s="823"/>
      <c r="D9595" s="823"/>
      <c r="E9595" s="823"/>
      <c r="F9595" s="823"/>
      <c r="G9595" s="823"/>
      <c r="H9595" s="823"/>
      <c r="I9595" s="823"/>
      <c r="J9595" s="823"/>
      <c r="K9595" s="823"/>
      <c r="L9595" s="823"/>
    </row>
    <row r="9596" spans="2:12" s="801" customFormat="1">
      <c r="B9596" s="823"/>
      <c r="C9596" s="823"/>
      <c r="D9596" s="823"/>
      <c r="E9596" s="823"/>
      <c r="F9596" s="823"/>
      <c r="G9596" s="823"/>
      <c r="H9596" s="823"/>
      <c r="I9596" s="823"/>
      <c r="J9596" s="823"/>
      <c r="K9596" s="823"/>
      <c r="L9596" s="823"/>
    </row>
    <row r="9597" spans="2:12" s="801" customFormat="1">
      <c r="B9597" s="823"/>
      <c r="C9597" s="823"/>
      <c r="D9597" s="823"/>
      <c r="E9597" s="823"/>
      <c r="F9597" s="823"/>
      <c r="G9597" s="823"/>
      <c r="H9597" s="823"/>
      <c r="I9597" s="823"/>
      <c r="J9597" s="823"/>
      <c r="K9597" s="823"/>
      <c r="L9597" s="823"/>
    </row>
    <row r="9598" spans="2:12" s="801" customFormat="1">
      <c r="B9598" s="823"/>
      <c r="C9598" s="823"/>
      <c r="D9598" s="823"/>
      <c r="E9598" s="823"/>
      <c r="F9598" s="823"/>
      <c r="G9598" s="823"/>
      <c r="H9598" s="823"/>
      <c r="I9598" s="823"/>
      <c r="J9598" s="823"/>
      <c r="K9598" s="823"/>
      <c r="L9598" s="823"/>
    </row>
    <row r="9599" spans="2:12" s="801" customFormat="1">
      <c r="B9599" s="823"/>
      <c r="C9599" s="823"/>
      <c r="D9599" s="823"/>
      <c r="E9599" s="823"/>
      <c r="F9599" s="823"/>
      <c r="G9599" s="823"/>
      <c r="H9599" s="823"/>
      <c r="I9599" s="823"/>
      <c r="J9599" s="823"/>
      <c r="K9599" s="823"/>
      <c r="L9599" s="823"/>
    </row>
    <row r="9600" spans="2:12" s="801" customFormat="1">
      <c r="B9600" s="823"/>
      <c r="C9600" s="823"/>
      <c r="D9600" s="823"/>
      <c r="E9600" s="823"/>
      <c r="F9600" s="823"/>
      <c r="G9600" s="823"/>
      <c r="H9600" s="823"/>
      <c r="I9600" s="823"/>
      <c r="J9600" s="823"/>
      <c r="K9600" s="823"/>
      <c r="L9600" s="823"/>
    </row>
    <row r="9601" spans="2:12" s="801" customFormat="1">
      <c r="B9601" s="823"/>
      <c r="C9601" s="823"/>
      <c r="D9601" s="823"/>
      <c r="E9601" s="823"/>
      <c r="F9601" s="823"/>
      <c r="G9601" s="823"/>
      <c r="H9601" s="823"/>
      <c r="I9601" s="823"/>
      <c r="J9601" s="823"/>
      <c r="K9601" s="823"/>
      <c r="L9601" s="823"/>
    </row>
    <row r="9602" spans="2:12" s="801" customFormat="1">
      <c r="B9602" s="823"/>
      <c r="C9602" s="823"/>
      <c r="D9602" s="823"/>
      <c r="E9602" s="823"/>
      <c r="F9602" s="823"/>
      <c r="G9602" s="823"/>
      <c r="H9602" s="823"/>
      <c r="I9602" s="823"/>
      <c r="J9602" s="823"/>
      <c r="K9602" s="823"/>
      <c r="L9602" s="823"/>
    </row>
    <row r="9603" spans="2:12" s="801" customFormat="1">
      <c r="B9603" s="823"/>
      <c r="C9603" s="823"/>
      <c r="D9603" s="823"/>
      <c r="E9603" s="823"/>
      <c r="F9603" s="823"/>
      <c r="G9603" s="823"/>
      <c r="H9603" s="823"/>
      <c r="I9603" s="823"/>
      <c r="J9603" s="823"/>
      <c r="K9603" s="823"/>
      <c r="L9603" s="823"/>
    </row>
    <row r="9604" spans="2:12" s="801" customFormat="1">
      <c r="B9604" s="823"/>
      <c r="C9604" s="823"/>
      <c r="D9604" s="823"/>
      <c r="E9604" s="823"/>
      <c r="F9604" s="823"/>
      <c r="G9604" s="823"/>
      <c r="H9604" s="823"/>
      <c r="I9604" s="823"/>
      <c r="J9604" s="823"/>
      <c r="K9604" s="823"/>
      <c r="L9604" s="823"/>
    </row>
    <row r="9605" spans="2:12" s="801" customFormat="1">
      <c r="B9605" s="823"/>
      <c r="C9605" s="823"/>
      <c r="D9605" s="823"/>
      <c r="E9605" s="823"/>
      <c r="F9605" s="823"/>
      <c r="G9605" s="823"/>
      <c r="H9605" s="823"/>
      <c r="I9605" s="823"/>
      <c r="J9605" s="823"/>
      <c r="K9605" s="823"/>
      <c r="L9605" s="823"/>
    </row>
    <row r="9606" spans="2:12" s="801" customFormat="1">
      <c r="B9606" s="823"/>
      <c r="C9606" s="823"/>
      <c r="D9606" s="823"/>
      <c r="E9606" s="823"/>
      <c r="F9606" s="823"/>
      <c r="G9606" s="823"/>
      <c r="H9606" s="823"/>
      <c r="I9606" s="823"/>
      <c r="J9606" s="823"/>
      <c r="K9606" s="823"/>
      <c r="L9606" s="823"/>
    </row>
    <row r="9607" spans="2:12" s="801" customFormat="1">
      <c r="B9607" s="823"/>
      <c r="C9607" s="823"/>
      <c r="D9607" s="823"/>
      <c r="E9607" s="823"/>
      <c r="F9607" s="823"/>
      <c r="G9607" s="823"/>
      <c r="H9607" s="823"/>
      <c r="I9607" s="823"/>
      <c r="J9607" s="823"/>
      <c r="K9607" s="823"/>
      <c r="L9607" s="823"/>
    </row>
    <row r="9608" spans="2:12" s="801" customFormat="1">
      <c r="B9608" s="823"/>
      <c r="C9608" s="823"/>
      <c r="D9608" s="823"/>
      <c r="E9608" s="823"/>
      <c r="F9608" s="823"/>
      <c r="G9608" s="823"/>
      <c r="H9608" s="823"/>
      <c r="I9608" s="823"/>
      <c r="J9608" s="823"/>
      <c r="K9608" s="823"/>
      <c r="L9608" s="823"/>
    </row>
    <row r="9609" spans="2:12" s="801" customFormat="1">
      <c r="B9609" s="823"/>
      <c r="C9609" s="823"/>
      <c r="D9609" s="823"/>
      <c r="E9609" s="823"/>
      <c r="F9609" s="823"/>
      <c r="G9609" s="823"/>
      <c r="H9609" s="823"/>
      <c r="I9609" s="823"/>
      <c r="J9609" s="823"/>
      <c r="K9609" s="823"/>
      <c r="L9609" s="823"/>
    </row>
    <row r="9610" spans="2:12" s="801" customFormat="1">
      <c r="B9610" s="823"/>
      <c r="C9610" s="823"/>
      <c r="D9610" s="823"/>
      <c r="E9610" s="823"/>
      <c r="F9610" s="823"/>
      <c r="G9610" s="823"/>
      <c r="H9610" s="823"/>
      <c r="I9610" s="823"/>
      <c r="J9610" s="823"/>
      <c r="K9610" s="823"/>
      <c r="L9610" s="823"/>
    </row>
    <row r="9611" spans="2:12" s="801" customFormat="1">
      <c r="B9611" s="823"/>
      <c r="C9611" s="823"/>
      <c r="D9611" s="823"/>
      <c r="E9611" s="823"/>
      <c r="F9611" s="823"/>
      <c r="G9611" s="823"/>
      <c r="H9611" s="823"/>
      <c r="I9611" s="823"/>
      <c r="J9611" s="823"/>
      <c r="K9611" s="823"/>
      <c r="L9611" s="823"/>
    </row>
    <row r="9612" spans="2:12" s="801" customFormat="1">
      <c r="B9612" s="823"/>
      <c r="C9612" s="823"/>
      <c r="D9612" s="823"/>
      <c r="E9612" s="823"/>
      <c r="F9612" s="823"/>
      <c r="G9612" s="823"/>
      <c r="H9612" s="823"/>
      <c r="I9612" s="823"/>
      <c r="J9612" s="823"/>
      <c r="K9612" s="823"/>
      <c r="L9612" s="823"/>
    </row>
    <row r="9613" spans="2:12" s="801" customFormat="1">
      <c r="B9613" s="823"/>
      <c r="C9613" s="823"/>
      <c r="D9613" s="823"/>
      <c r="E9613" s="823"/>
      <c r="F9613" s="823"/>
      <c r="G9613" s="823"/>
      <c r="H9613" s="823"/>
      <c r="I9613" s="823"/>
      <c r="J9613" s="823"/>
      <c r="K9613" s="823"/>
      <c r="L9613" s="823"/>
    </row>
    <row r="9614" spans="2:12" s="801" customFormat="1">
      <c r="B9614" s="823"/>
      <c r="C9614" s="823"/>
      <c r="D9614" s="823"/>
      <c r="E9614" s="823"/>
      <c r="F9614" s="823"/>
      <c r="G9614" s="823"/>
      <c r="H9614" s="823"/>
      <c r="I9614" s="823"/>
      <c r="J9614" s="823"/>
      <c r="K9614" s="823"/>
      <c r="L9614" s="823"/>
    </row>
    <row r="9615" spans="2:12" s="801" customFormat="1">
      <c r="B9615" s="823"/>
      <c r="C9615" s="823"/>
      <c r="D9615" s="823"/>
      <c r="E9615" s="823"/>
      <c r="F9615" s="823"/>
      <c r="G9615" s="823"/>
      <c r="H9615" s="823"/>
      <c r="I9615" s="823"/>
      <c r="J9615" s="823"/>
      <c r="K9615" s="823"/>
      <c r="L9615" s="823"/>
    </row>
    <row r="9616" spans="2:12" s="801" customFormat="1">
      <c r="B9616" s="823"/>
      <c r="C9616" s="823"/>
      <c r="D9616" s="823"/>
      <c r="E9616" s="823"/>
      <c r="F9616" s="823"/>
      <c r="G9616" s="823"/>
      <c r="H9616" s="823"/>
      <c r="I9616" s="823"/>
      <c r="J9616" s="823"/>
      <c r="K9616" s="823"/>
      <c r="L9616" s="823"/>
    </row>
    <row r="9617" spans="2:12" s="801" customFormat="1">
      <c r="B9617" s="823"/>
      <c r="C9617" s="823"/>
      <c r="D9617" s="823"/>
      <c r="E9617" s="823"/>
      <c r="F9617" s="823"/>
      <c r="G9617" s="823"/>
      <c r="H9617" s="823"/>
      <c r="I9617" s="823"/>
      <c r="J9617" s="823"/>
      <c r="K9617" s="823"/>
      <c r="L9617" s="823"/>
    </row>
    <row r="9618" spans="2:12" s="801" customFormat="1">
      <c r="B9618" s="823"/>
      <c r="C9618" s="823"/>
      <c r="D9618" s="823"/>
      <c r="E9618" s="823"/>
      <c r="F9618" s="823"/>
      <c r="G9618" s="823"/>
      <c r="H9618" s="823"/>
      <c r="I9618" s="823"/>
      <c r="J9618" s="823"/>
      <c r="K9618" s="823"/>
      <c r="L9618" s="823"/>
    </row>
    <row r="9619" spans="2:12" s="801" customFormat="1">
      <c r="B9619" s="823"/>
      <c r="C9619" s="823"/>
      <c r="D9619" s="823"/>
      <c r="E9619" s="823"/>
      <c r="F9619" s="823"/>
      <c r="G9619" s="823"/>
      <c r="H9619" s="823"/>
      <c r="I9619" s="823"/>
      <c r="J9619" s="823"/>
      <c r="K9619" s="823"/>
      <c r="L9619" s="823"/>
    </row>
    <row r="9620" spans="2:12" s="801" customFormat="1">
      <c r="B9620" s="823"/>
      <c r="C9620" s="823"/>
      <c r="D9620" s="823"/>
      <c r="E9620" s="823"/>
      <c r="F9620" s="823"/>
      <c r="G9620" s="823"/>
      <c r="H9620" s="823"/>
      <c r="I9620" s="823"/>
      <c r="J9620" s="823"/>
      <c r="K9620" s="823"/>
      <c r="L9620" s="823"/>
    </row>
    <row r="9621" spans="2:12" s="801" customFormat="1">
      <c r="B9621" s="823"/>
      <c r="C9621" s="823"/>
      <c r="D9621" s="823"/>
      <c r="E9621" s="823"/>
      <c r="F9621" s="823"/>
      <c r="G9621" s="823"/>
      <c r="H9621" s="823"/>
      <c r="I9621" s="823"/>
      <c r="J9621" s="823"/>
      <c r="K9621" s="823"/>
      <c r="L9621" s="823"/>
    </row>
    <row r="9622" spans="2:12" s="801" customFormat="1">
      <c r="B9622" s="823"/>
      <c r="C9622" s="823"/>
      <c r="D9622" s="823"/>
      <c r="E9622" s="823"/>
      <c r="F9622" s="823"/>
      <c r="G9622" s="823"/>
      <c r="H9622" s="823"/>
      <c r="I9622" s="823"/>
      <c r="J9622" s="823"/>
      <c r="K9622" s="823"/>
      <c r="L9622" s="823"/>
    </row>
    <row r="9623" spans="2:12" s="801" customFormat="1">
      <c r="B9623" s="823"/>
      <c r="C9623" s="823"/>
      <c r="D9623" s="823"/>
      <c r="E9623" s="823"/>
      <c r="F9623" s="823"/>
      <c r="G9623" s="823"/>
      <c r="H9623" s="823"/>
      <c r="I9623" s="823"/>
      <c r="J9623" s="823"/>
      <c r="K9623" s="823"/>
      <c r="L9623" s="823"/>
    </row>
    <row r="9624" spans="2:12" s="801" customFormat="1">
      <c r="B9624" s="823"/>
      <c r="C9624" s="823"/>
      <c r="D9624" s="823"/>
      <c r="E9624" s="823"/>
      <c r="F9624" s="823"/>
      <c r="G9624" s="823"/>
      <c r="H9624" s="823"/>
      <c r="I9624" s="823"/>
      <c r="J9624" s="823"/>
      <c r="K9624" s="823"/>
      <c r="L9624" s="823"/>
    </row>
    <row r="9625" spans="2:12" s="801" customFormat="1">
      <c r="B9625" s="823"/>
      <c r="C9625" s="823"/>
      <c r="D9625" s="823"/>
      <c r="E9625" s="823"/>
      <c r="F9625" s="823"/>
      <c r="G9625" s="823"/>
      <c r="H9625" s="823"/>
      <c r="I9625" s="823"/>
      <c r="J9625" s="823"/>
      <c r="K9625" s="823"/>
      <c r="L9625" s="823"/>
    </row>
    <row r="9626" spans="2:12" s="801" customFormat="1">
      <c r="B9626" s="823"/>
      <c r="C9626" s="823"/>
      <c r="D9626" s="823"/>
      <c r="E9626" s="823"/>
      <c r="F9626" s="823"/>
      <c r="G9626" s="823"/>
      <c r="H9626" s="823"/>
      <c r="I9626" s="823"/>
      <c r="J9626" s="823"/>
      <c r="K9626" s="823"/>
      <c r="L9626" s="823"/>
    </row>
    <row r="9627" spans="2:12" s="801" customFormat="1">
      <c r="B9627" s="823"/>
      <c r="C9627" s="823"/>
      <c r="D9627" s="823"/>
      <c r="E9627" s="823"/>
      <c r="F9627" s="823"/>
      <c r="G9627" s="823"/>
      <c r="H9627" s="823"/>
      <c r="I9627" s="823"/>
      <c r="J9627" s="823"/>
      <c r="K9627" s="823"/>
      <c r="L9627" s="823"/>
    </row>
    <row r="9628" spans="2:12" s="801" customFormat="1">
      <c r="B9628" s="823"/>
      <c r="C9628" s="823"/>
      <c r="D9628" s="823"/>
      <c r="E9628" s="823"/>
      <c r="F9628" s="823"/>
      <c r="G9628" s="823"/>
      <c r="H9628" s="823"/>
      <c r="I9628" s="823"/>
      <c r="J9628" s="823"/>
      <c r="K9628" s="823"/>
      <c r="L9628" s="823"/>
    </row>
    <row r="9629" spans="2:12" s="801" customFormat="1">
      <c r="B9629" s="823"/>
      <c r="C9629" s="823"/>
      <c r="D9629" s="823"/>
      <c r="E9629" s="823"/>
      <c r="F9629" s="823"/>
      <c r="G9629" s="823"/>
      <c r="H9629" s="823"/>
      <c r="I9629" s="823"/>
      <c r="J9629" s="823"/>
      <c r="K9629" s="823"/>
      <c r="L9629" s="823"/>
    </row>
    <row r="9630" spans="2:12" s="801" customFormat="1">
      <c r="B9630" s="823"/>
      <c r="C9630" s="823"/>
      <c r="D9630" s="823"/>
      <c r="E9630" s="823"/>
      <c r="F9630" s="823"/>
      <c r="G9630" s="823"/>
      <c r="H9630" s="823"/>
      <c r="I9630" s="823"/>
      <c r="J9630" s="823"/>
      <c r="K9630" s="823"/>
      <c r="L9630" s="823"/>
    </row>
    <row r="9631" spans="2:12" s="801" customFormat="1">
      <c r="B9631" s="823"/>
      <c r="C9631" s="823"/>
      <c r="D9631" s="823"/>
      <c r="E9631" s="823"/>
      <c r="F9631" s="823"/>
      <c r="G9631" s="823"/>
      <c r="H9631" s="823"/>
      <c r="I9631" s="823"/>
      <c r="J9631" s="823"/>
      <c r="K9631" s="823"/>
      <c r="L9631" s="823"/>
    </row>
    <row r="9632" spans="2:12" s="801" customFormat="1">
      <c r="B9632" s="823"/>
      <c r="C9632" s="823"/>
      <c r="D9632" s="823"/>
      <c r="E9632" s="823"/>
      <c r="F9632" s="823"/>
      <c r="G9632" s="823"/>
      <c r="H9632" s="823"/>
      <c r="I9632" s="823"/>
      <c r="J9632" s="823"/>
      <c r="K9632" s="823"/>
      <c r="L9632" s="823"/>
    </row>
    <row r="9633" spans="2:12" s="801" customFormat="1">
      <c r="B9633" s="823"/>
      <c r="C9633" s="823"/>
      <c r="D9633" s="823"/>
      <c r="E9633" s="823"/>
      <c r="F9633" s="823"/>
      <c r="G9633" s="823"/>
      <c r="H9633" s="823"/>
      <c r="I9633" s="823"/>
      <c r="J9633" s="823"/>
      <c r="K9633" s="823"/>
      <c r="L9633" s="823"/>
    </row>
    <row r="9634" spans="2:12" s="801" customFormat="1">
      <c r="B9634" s="823"/>
      <c r="C9634" s="823"/>
      <c r="D9634" s="823"/>
      <c r="E9634" s="823"/>
      <c r="F9634" s="823"/>
      <c r="G9634" s="823"/>
      <c r="H9634" s="823"/>
      <c r="I9634" s="823"/>
      <c r="J9634" s="823"/>
      <c r="K9634" s="823"/>
      <c r="L9634" s="823"/>
    </row>
    <row r="9635" spans="2:12" s="801" customFormat="1">
      <c r="B9635" s="823"/>
      <c r="C9635" s="823"/>
      <c r="D9635" s="823"/>
      <c r="E9635" s="823"/>
      <c r="F9635" s="823"/>
      <c r="G9635" s="823"/>
      <c r="H9635" s="823"/>
      <c r="I9635" s="823"/>
      <c r="J9635" s="823"/>
      <c r="K9635" s="823"/>
      <c r="L9635" s="823"/>
    </row>
    <row r="9636" spans="2:12" s="801" customFormat="1">
      <c r="B9636" s="823"/>
      <c r="C9636" s="823"/>
      <c r="D9636" s="823"/>
      <c r="E9636" s="823"/>
      <c r="F9636" s="823"/>
      <c r="G9636" s="823"/>
      <c r="H9636" s="823"/>
      <c r="I9636" s="823"/>
      <c r="J9636" s="823"/>
      <c r="K9636" s="823"/>
      <c r="L9636" s="823"/>
    </row>
    <row r="9637" spans="2:12" s="801" customFormat="1">
      <c r="B9637" s="823"/>
      <c r="C9637" s="823"/>
      <c r="D9637" s="823"/>
      <c r="E9637" s="823"/>
      <c r="F9637" s="823"/>
      <c r="G9637" s="823"/>
      <c r="H9637" s="823"/>
      <c r="I9637" s="823"/>
      <c r="J9637" s="823"/>
      <c r="K9637" s="823"/>
      <c r="L9637" s="823"/>
    </row>
    <row r="9638" spans="2:12" s="801" customFormat="1">
      <c r="B9638" s="823"/>
      <c r="C9638" s="823"/>
      <c r="D9638" s="823"/>
      <c r="E9638" s="823"/>
      <c r="F9638" s="823"/>
      <c r="G9638" s="823"/>
      <c r="H9638" s="823"/>
      <c r="I9638" s="823"/>
      <c r="J9638" s="823"/>
      <c r="K9638" s="823"/>
      <c r="L9638" s="823"/>
    </row>
    <row r="9639" spans="2:12" s="801" customFormat="1">
      <c r="B9639" s="823"/>
      <c r="C9639" s="823"/>
      <c r="D9639" s="823"/>
      <c r="E9639" s="823"/>
      <c r="F9639" s="823"/>
      <c r="G9639" s="823"/>
      <c r="H9639" s="823"/>
      <c r="I9639" s="823"/>
      <c r="J9639" s="823"/>
      <c r="K9639" s="823"/>
      <c r="L9639" s="823"/>
    </row>
    <row r="9640" spans="2:12" s="801" customFormat="1">
      <c r="B9640" s="823"/>
      <c r="C9640" s="823"/>
      <c r="D9640" s="823"/>
      <c r="E9640" s="823"/>
      <c r="F9640" s="823"/>
      <c r="G9640" s="823"/>
      <c r="H9640" s="823"/>
      <c r="I9640" s="823"/>
      <c r="J9640" s="823"/>
      <c r="K9640" s="823"/>
      <c r="L9640" s="823"/>
    </row>
    <row r="9641" spans="2:12" s="801" customFormat="1">
      <c r="B9641" s="823"/>
      <c r="C9641" s="823"/>
      <c r="D9641" s="823"/>
      <c r="E9641" s="823"/>
      <c r="F9641" s="823"/>
      <c r="G9641" s="823"/>
      <c r="H9641" s="823"/>
      <c r="I9641" s="823"/>
      <c r="J9641" s="823"/>
      <c r="K9641" s="823"/>
      <c r="L9641" s="823"/>
    </row>
    <row r="9642" spans="2:12" s="801" customFormat="1">
      <c r="B9642" s="823"/>
      <c r="C9642" s="823"/>
      <c r="D9642" s="823"/>
      <c r="E9642" s="823"/>
      <c r="F9642" s="823"/>
      <c r="G9642" s="823"/>
      <c r="H9642" s="823"/>
      <c r="I9642" s="823"/>
      <c r="J9642" s="823"/>
      <c r="K9642" s="823"/>
      <c r="L9642" s="823"/>
    </row>
    <row r="9643" spans="2:12" s="801" customFormat="1">
      <c r="B9643" s="823"/>
      <c r="C9643" s="823"/>
      <c r="D9643" s="823"/>
      <c r="E9643" s="823"/>
      <c r="F9643" s="823"/>
      <c r="G9643" s="823"/>
      <c r="H9643" s="823"/>
      <c r="I9643" s="823"/>
      <c r="J9643" s="823"/>
      <c r="K9643" s="823"/>
      <c r="L9643" s="823"/>
    </row>
    <row r="9644" spans="2:12" s="801" customFormat="1">
      <c r="B9644" s="823"/>
      <c r="C9644" s="823"/>
      <c r="D9644" s="823"/>
      <c r="E9644" s="823"/>
      <c r="F9644" s="823"/>
      <c r="G9644" s="823"/>
      <c r="H9644" s="823"/>
      <c r="I9644" s="823"/>
      <c r="J9644" s="823"/>
      <c r="K9644" s="823"/>
      <c r="L9644" s="823"/>
    </row>
    <row r="9645" spans="2:12" s="801" customFormat="1">
      <c r="B9645" s="823"/>
      <c r="C9645" s="823"/>
      <c r="D9645" s="823"/>
      <c r="E9645" s="823"/>
      <c r="F9645" s="823"/>
      <c r="G9645" s="823"/>
      <c r="H9645" s="823"/>
      <c r="I9645" s="823"/>
      <c r="J9645" s="823"/>
      <c r="K9645" s="823"/>
      <c r="L9645" s="823"/>
    </row>
    <row r="9646" spans="2:12" s="801" customFormat="1">
      <c r="B9646" s="823"/>
      <c r="C9646" s="823"/>
      <c r="D9646" s="823"/>
      <c r="E9646" s="823"/>
      <c r="F9646" s="823"/>
      <c r="G9646" s="823"/>
      <c r="H9646" s="823"/>
      <c r="I9646" s="823"/>
      <c r="J9646" s="823"/>
      <c r="K9646" s="823"/>
      <c r="L9646" s="823"/>
    </row>
    <row r="9647" spans="2:12" s="801" customFormat="1">
      <c r="B9647" s="823"/>
      <c r="C9647" s="823"/>
      <c r="D9647" s="823"/>
      <c r="E9647" s="823"/>
      <c r="F9647" s="823"/>
      <c r="G9647" s="823"/>
      <c r="H9647" s="823"/>
      <c r="I9647" s="823"/>
      <c r="J9647" s="823"/>
      <c r="K9647" s="823"/>
      <c r="L9647" s="823"/>
    </row>
    <row r="9648" spans="2:12" s="801" customFormat="1">
      <c r="B9648" s="823"/>
      <c r="C9648" s="823"/>
      <c r="D9648" s="823"/>
      <c r="E9648" s="823"/>
      <c r="F9648" s="823"/>
      <c r="G9648" s="823"/>
      <c r="H9648" s="823"/>
      <c r="I9648" s="823"/>
      <c r="J9648" s="823"/>
      <c r="K9648" s="823"/>
      <c r="L9648" s="823"/>
    </row>
    <row r="9649" spans="2:12" s="801" customFormat="1">
      <c r="B9649" s="823"/>
      <c r="C9649" s="823"/>
      <c r="D9649" s="823"/>
      <c r="E9649" s="823"/>
      <c r="F9649" s="823"/>
      <c r="G9649" s="823"/>
      <c r="H9649" s="823"/>
      <c r="I9649" s="823"/>
      <c r="J9649" s="823"/>
      <c r="K9649" s="823"/>
      <c r="L9649" s="823"/>
    </row>
    <row r="9650" spans="2:12" s="801" customFormat="1">
      <c r="B9650" s="823"/>
      <c r="C9650" s="823"/>
      <c r="D9650" s="823"/>
      <c r="E9650" s="823"/>
      <c r="F9650" s="823"/>
      <c r="G9650" s="823"/>
      <c r="H9650" s="823"/>
      <c r="I9650" s="823"/>
      <c r="J9650" s="823"/>
      <c r="K9650" s="823"/>
      <c r="L9650" s="823"/>
    </row>
    <row r="9651" spans="2:12" s="801" customFormat="1">
      <c r="B9651" s="823"/>
      <c r="C9651" s="823"/>
      <c r="D9651" s="823"/>
      <c r="E9651" s="823"/>
      <c r="F9651" s="823"/>
      <c r="G9651" s="823"/>
      <c r="H9651" s="823"/>
      <c r="I9651" s="823"/>
      <c r="J9651" s="823"/>
      <c r="K9651" s="823"/>
      <c r="L9651" s="823"/>
    </row>
    <row r="9652" spans="2:12" s="801" customFormat="1">
      <c r="B9652" s="823"/>
      <c r="C9652" s="823"/>
      <c r="D9652" s="823"/>
      <c r="E9652" s="823"/>
      <c r="F9652" s="823"/>
      <c r="G9652" s="823"/>
      <c r="H9652" s="823"/>
      <c r="I9652" s="823"/>
      <c r="J9652" s="823"/>
      <c r="K9652" s="823"/>
      <c r="L9652" s="823"/>
    </row>
    <row r="9653" spans="2:12" s="801" customFormat="1">
      <c r="B9653" s="823"/>
      <c r="C9653" s="823"/>
      <c r="D9653" s="823"/>
      <c r="E9653" s="823"/>
      <c r="F9653" s="823"/>
      <c r="G9653" s="823"/>
      <c r="H9653" s="823"/>
      <c r="I9653" s="823"/>
      <c r="J9653" s="823"/>
      <c r="K9653" s="823"/>
      <c r="L9653" s="823"/>
    </row>
    <row r="9654" spans="2:12" s="801" customFormat="1">
      <c r="B9654" s="823"/>
      <c r="C9654" s="823"/>
      <c r="D9654" s="823"/>
      <c r="E9654" s="823"/>
      <c r="F9654" s="823"/>
      <c r="G9654" s="823"/>
      <c r="H9654" s="823"/>
      <c r="I9654" s="823"/>
      <c r="J9654" s="823"/>
      <c r="K9654" s="823"/>
      <c r="L9654" s="823"/>
    </row>
    <row r="9655" spans="2:12" s="801" customFormat="1">
      <c r="B9655" s="823"/>
      <c r="C9655" s="823"/>
      <c r="D9655" s="823"/>
      <c r="E9655" s="823"/>
      <c r="F9655" s="823"/>
      <c r="G9655" s="823"/>
      <c r="H9655" s="823"/>
      <c r="I9655" s="823"/>
      <c r="J9655" s="823"/>
      <c r="K9655" s="823"/>
      <c r="L9655" s="823"/>
    </row>
    <row r="9656" spans="2:12" s="801" customFormat="1">
      <c r="B9656" s="823"/>
      <c r="C9656" s="823"/>
      <c r="D9656" s="823"/>
      <c r="E9656" s="823"/>
      <c r="F9656" s="823"/>
      <c r="G9656" s="823"/>
      <c r="H9656" s="823"/>
      <c r="I9656" s="823"/>
      <c r="J9656" s="823"/>
      <c r="K9656" s="823"/>
      <c r="L9656" s="823"/>
    </row>
    <row r="9657" spans="2:12" s="801" customFormat="1">
      <c r="B9657" s="823"/>
      <c r="C9657" s="823"/>
      <c r="D9657" s="823"/>
      <c r="E9657" s="823"/>
      <c r="F9657" s="823"/>
      <c r="G9657" s="823"/>
      <c r="H9657" s="823"/>
      <c r="I9657" s="823"/>
      <c r="J9657" s="823"/>
      <c r="K9657" s="823"/>
      <c r="L9657" s="823"/>
    </row>
    <row r="9658" spans="2:12" s="801" customFormat="1">
      <c r="B9658" s="823"/>
      <c r="C9658" s="823"/>
      <c r="D9658" s="823"/>
      <c r="E9658" s="823"/>
      <c r="F9658" s="823"/>
      <c r="G9658" s="823"/>
      <c r="H9658" s="823"/>
      <c r="I9658" s="823"/>
      <c r="J9658" s="823"/>
      <c r="K9658" s="823"/>
      <c r="L9658" s="823"/>
    </row>
    <row r="9659" spans="2:12" s="801" customFormat="1">
      <c r="B9659" s="823"/>
      <c r="C9659" s="823"/>
      <c r="D9659" s="823"/>
      <c r="E9659" s="823"/>
      <c r="F9659" s="823"/>
      <c r="G9659" s="823"/>
      <c r="H9659" s="823"/>
      <c r="I9659" s="823"/>
      <c r="J9659" s="823"/>
      <c r="K9659" s="823"/>
      <c r="L9659" s="823"/>
    </row>
    <row r="9660" spans="2:12" s="801" customFormat="1">
      <c r="B9660" s="823"/>
      <c r="C9660" s="823"/>
      <c r="D9660" s="823"/>
      <c r="E9660" s="823"/>
      <c r="F9660" s="823"/>
      <c r="G9660" s="823"/>
      <c r="H9660" s="823"/>
      <c r="I9660" s="823"/>
      <c r="J9660" s="823"/>
      <c r="K9660" s="823"/>
      <c r="L9660" s="823"/>
    </row>
    <row r="9661" spans="2:12" s="801" customFormat="1">
      <c r="B9661" s="823"/>
      <c r="C9661" s="823"/>
      <c r="D9661" s="823"/>
      <c r="E9661" s="823"/>
      <c r="F9661" s="823"/>
      <c r="G9661" s="823"/>
      <c r="H9661" s="823"/>
      <c r="I9661" s="823"/>
      <c r="J9661" s="823"/>
      <c r="K9661" s="823"/>
      <c r="L9661" s="823"/>
    </row>
    <row r="9662" spans="2:12" s="801" customFormat="1">
      <c r="B9662" s="823"/>
      <c r="C9662" s="823"/>
      <c r="D9662" s="823"/>
      <c r="E9662" s="823"/>
      <c r="F9662" s="823"/>
      <c r="G9662" s="823"/>
      <c r="H9662" s="823"/>
      <c r="I9662" s="823"/>
      <c r="J9662" s="823"/>
      <c r="K9662" s="823"/>
      <c r="L9662" s="823"/>
    </row>
    <row r="9663" spans="2:12" s="801" customFormat="1">
      <c r="B9663" s="823"/>
      <c r="C9663" s="823"/>
      <c r="D9663" s="823"/>
      <c r="E9663" s="823"/>
      <c r="F9663" s="823"/>
      <c r="G9663" s="823"/>
      <c r="H9663" s="823"/>
      <c r="I9663" s="823"/>
      <c r="J9663" s="823"/>
      <c r="K9663" s="823"/>
      <c r="L9663" s="823"/>
    </row>
    <row r="9664" spans="2:12" s="801" customFormat="1">
      <c r="B9664" s="823"/>
      <c r="C9664" s="823"/>
      <c r="D9664" s="823"/>
      <c r="E9664" s="823"/>
      <c r="F9664" s="823"/>
      <c r="G9664" s="823"/>
      <c r="H9664" s="823"/>
      <c r="I9664" s="823"/>
      <c r="J9664" s="823"/>
      <c r="K9664" s="823"/>
      <c r="L9664" s="823"/>
    </row>
    <row r="9665" spans="2:12" s="801" customFormat="1">
      <c r="B9665" s="823"/>
      <c r="C9665" s="823"/>
      <c r="D9665" s="823"/>
      <c r="E9665" s="823"/>
      <c r="F9665" s="823"/>
      <c r="G9665" s="823"/>
      <c r="H9665" s="823"/>
      <c r="I9665" s="823"/>
      <c r="J9665" s="823"/>
      <c r="K9665" s="823"/>
      <c r="L9665" s="823"/>
    </row>
    <row r="9666" spans="2:12" s="801" customFormat="1">
      <c r="B9666" s="823"/>
      <c r="C9666" s="823"/>
      <c r="D9666" s="823"/>
      <c r="E9666" s="823"/>
      <c r="F9666" s="823"/>
      <c r="G9666" s="823"/>
      <c r="H9666" s="823"/>
      <c r="I9666" s="823"/>
      <c r="J9666" s="823"/>
      <c r="K9666" s="823"/>
      <c r="L9666" s="823"/>
    </row>
    <row r="9667" spans="2:12" s="801" customFormat="1">
      <c r="B9667" s="823"/>
      <c r="C9667" s="823"/>
      <c r="D9667" s="823"/>
      <c r="E9667" s="823"/>
      <c r="F9667" s="823"/>
      <c r="G9667" s="823"/>
      <c r="H9667" s="823"/>
      <c r="I9667" s="823"/>
      <c r="J9667" s="823"/>
      <c r="K9667" s="823"/>
      <c r="L9667" s="823"/>
    </row>
    <row r="9668" spans="2:12" s="801" customFormat="1">
      <c r="B9668" s="823"/>
      <c r="C9668" s="823"/>
      <c r="D9668" s="823"/>
      <c r="E9668" s="823"/>
      <c r="F9668" s="823"/>
      <c r="G9668" s="823"/>
      <c r="H9668" s="823"/>
      <c r="I9668" s="823"/>
      <c r="J9668" s="823"/>
      <c r="K9668" s="823"/>
      <c r="L9668" s="823"/>
    </row>
    <row r="9669" spans="2:12" s="801" customFormat="1">
      <c r="B9669" s="823"/>
      <c r="C9669" s="823"/>
      <c r="D9669" s="823"/>
      <c r="E9669" s="823"/>
      <c r="F9669" s="823"/>
      <c r="G9669" s="823"/>
      <c r="H9669" s="823"/>
      <c r="I9669" s="823"/>
      <c r="J9669" s="823"/>
      <c r="K9669" s="823"/>
      <c r="L9669" s="823"/>
    </row>
    <row r="9670" spans="2:12" s="801" customFormat="1">
      <c r="B9670" s="823"/>
      <c r="C9670" s="823"/>
      <c r="D9670" s="823"/>
      <c r="E9670" s="823"/>
      <c r="F9670" s="823"/>
      <c r="G9670" s="823"/>
      <c r="H9670" s="823"/>
      <c r="I9670" s="823"/>
      <c r="J9670" s="823"/>
      <c r="K9670" s="823"/>
      <c r="L9670" s="823"/>
    </row>
    <row r="9671" spans="2:12" s="801" customFormat="1">
      <c r="B9671" s="823"/>
      <c r="C9671" s="823"/>
      <c r="D9671" s="823"/>
      <c r="E9671" s="823"/>
      <c r="F9671" s="823"/>
      <c r="G9671" s="823"/>
      <c r="H9671" s="823"/>
      <c r="I9671" s="823"/>
      <c r="J9671" s="823"/>
      <c r="K9671" s="823"/>
      <c r="L9671" s="823"/>
    </row>
    <row r="9672" spans="2:12" s="801" customFormat="1">
      <c r="B9672" s="823"/>
      <c r="C9672" s="823"/>
      <c r="D9672" s="823"/>
      <c r="E9672" s="823"/>
      <c r="F9672" s="823"/>
      <c r="G9672" s="823"/>
      <c r="H9672" s="823"/>
      <c r="I9672" s="823"/>
      <c r="J9672" s="823"/>
      <c r="K9672" s="823"/>
      <c r="L9672" s="823"/>
    </row>
    <row r="9673" spans="2:12" s="801" customFormat="1">
      <c r="B9673" s="823"/>
      <c r="C9673" s="823"/>
      <c r="D9673" s="823"/>
      <c r="E9673" s="823"/>
      <c r="F9673" s="823"/>
      <c r="G9673" s="823"/>
      <c r="H9673" s="823"/>
      <c r="I9673" s="823"/>
      <c r="J9673" s="823"/>
      <c r="K9673" s="823"/>
      <c r="L9673" s="823"/>
    </row>
    <row r="9674" spans="2:12" s="801" customFormat="1">
      <c r="B9674" s="823"/>
      <c r="C9674" s="823"/>
      <c r="D9674" s="823"/>
      <c r="E9674" s="823"/>
      <c r="F9674" s="823"/>
      <c r="G9674" s="823"/>
      <c r="H9674" s="823"/>
      <c r="I9674" s="823"/>
      <c r="J9674" s="823"/>
      <c r="K9674" s="823"/>
      <c r="L9674" s="823"/>
    </row>
    <row r="9675" spans="2:12" s="801" customFormat="1">
      <c r="B9675" s="823"/>
      <c r="C9675" s="823"/>
      <c r="D9675" s="823"/>
      <c r="E9675" s="823"/>
      <c r="F9675" s="823"/>
      <c r="G9675" s="823"/>
      <c r="H9675" s="823"/>
      <c r="I9675" s="823"/>
      <c r="J9675" s="823"/>
      <c r="K9675" s="823"/>
      <c r="L9675" s="823"/>
    </row>
    <row r="9676" spans="2:12" s="801" customFormat="1">
      <c r="B9676" s="823"/>
      <c r="C9676" s="823"/>
      <c r="D9676" s="823"/>
      <c r="E9676" s="823"/>
      <c r="F9676" s="823"/>
      <c r="G9676" s="823"/>
      <c r="H9676" s="823"/>
      <c r="I9676" s="823"/>
      <c r="J9676" s="823"/>
      <c r="K9676" s="823"/>
      <c r="L9676" s="823"/>
    </row>
    <row r="9677" spans="2:12" s="801" customFormat="1">
      <c r="B9677" s="823"/>
      <c r="C9677" s="823"/>
      <c r="D9677" s="823"/>
      <c r="E9677" s="823"/>
      <c r="F9677" s="823"/>
      <c r="G9677" s="823"/>
      <c r="H9677" s="823"/>
      <c r="I9677" s="823"/>
      <c r="J9677" s="823"/>
      <c r="K9677" s="823"/>
      <c r="L9677" s="823"/>
    </row>
    <row r="9678" spans="2:12" s="801" customFormat="1">
      <c r="B9678" s="823"/>
      <c r="C9678" s="823"/>
      <c r="D9678" s="823"/>
      <c r="E9678" s="823"/>
      <c r="F9678" s="823"/>
      <c r="G9678" s="823"/>
      <c r="H9678" s="823"/>
      <c r="I9678" s="823"/>
      <c r="J9678" s="823"/>
      <c r="K9678" s="823"/>
      <c r="L9678" s="823"/>
    </row>
    <row r="9679" spans="2:12" s="801" customFormat="1">
      <c r="B9679" s="823"/>
      <c r="C9679" s="823"/>
      <c r="D9679" s="823"/>
      <c r="E9679" s="823"/>
      <c r="F9679" s="823"/>
      <c r="G9679" s="823"/>
      <c r="H9679" s="823"/>
      <c r="I9679" s="823"/>
      <c r="J9679" s="823"/>
      <c r="K9679" s="823"/>
      <c r="L9679" s="823"/>
    </row>
    <row r="9680" spans="2:12" s="801" customFormat="1">
      <c r="B9680" s="823"/>
      <c r="C9680" s="823"/>
      <c r="D9680" s="823"/>
      <c r="E9680" s="823"/>
      <c r="F9680" s="823"/>
      <c r="G9680" s="823"/>
      <c r="H9680" s="823"/>
      <c r="I9680" s="823"/>
      <c r="J9680" s="823"/>
      <c r="K9680" s="823"/>
      <c r="L9680" s="823"/>
    </row>
    <row r="9681" spans="2:12" s="801" customFormat="1">
      <c r="B9681" s="823"/>
      <c r="C9681" s="823"/>
      <c r="D9681" s="823"/>
      <c r="E9681" s="823"/>
      <c r="F9681" s="823"/>
      <c r="G9681" s="823"/>
      <c r="H9681" s="823"/>
      <c r="I9681" s="823"/>
      <c r="J9681" s="823"/>
      <c r="K9681" s="823"/>
      <c r="L9681" s="823"/>
    </row>
    <row r="9682" spans="2:12" s="801" customFormat="1">
      <c r="B9682" s="823"/>
      <c r="C9682" s="823"/>
      <c r="D9682" s="823"/>
      <c r="E9682" s="823"/>
      <c r="F9682" s="823"/>
      <c r="G9682" s="823"/>
      <c r="H9682" s="823"/>
      <c r="I9682" s="823"/>
      <c r="J9682" s="823"/>
      <c r="K9682" s="823"/>
      <c r="L9682" s="823"/>
    </row>
    <row r="9683" spans="2:12" s="801" customFormat="1">
      <c r="B9683" s="823"/>
      <c r="C9683" s="823"/>
      <c r="D9683" s="823"/>
      <c r="E9683" s="823"/>
      <c r="F9683" s="823"/>
      <c r="G9683" s="823"/>
      <c r="H9683" s="823"/>
      <c r="I9683" s="823"/>
      <c r="J9683" s="823"/>
      <c r="K9683" s="823"/>
      <c r="L9683" s="823"/>
    </row>
    <row r="9684" spans="2:12" s="801" customFormat="1">
      <c r="B9684" s="823"/>
      <c r="C9684" s="823"/>
      <c r="D9684" s="823"/>
      <c r="E9684" s="823"/>
      <c r="F9684" s="823"/>
      <c r="G9684" s="823"/>
      <c r="H9684" s="823"/>
      <c r="I9684" s="823"/>
      <c r="J9684" s="823"/>
      <c r="K9684" s="823"/>
      <c r="L9684" s="823"/>
    </row>
    <row r="9685" spans="2:12" s="801" customFormat="1">
      <c r="B9685" s="823"/>
      <c r="C9685" s="823"/>
      <c r="D9685" s="823"/>
      <c r="E9685" s="823"/>
      <c r="F9685" s="823"/>
      <c r="G9685" s="823"/>
      <c r="H9685" s="823"/>
      <c r="I9685" s="823"/>
      <c r="J9685" s="823"/>
      <c r="K9685" s="823"/>
      <c r="L9685" s="823"/>
    </row>
    <row r="9686" spans="2:12" s="801" customFormat="1">
      <c r="B9686" s="823"/>
      <c r="C9686" s="823"/>
      <c r="D9686" s="823"/>
      <c r="E9686" s="823"/>
      <c r="F9686" s="823"/>
      <c r="G9686" s="823"/>
      <c r="H9686" s="823"/>
      <c r="I9686" s="823"/>
      <c r="J9686" s="823"/>
      <c r="K9686" s="823"/>
      <c r="L9686" s="823"/>
    </row>
    <row r="9687" spans="2:12" s="801" customFormat="1">
      <c r="B9687" s="823"/>
      <c r="C9687" s="823"/>
      <c r="D9687" s="823"/>
      <c r="E9687" s="823"/>
      <c r="F9687" s="823"/>
      <c r="G9687" s="823"/>
      <c r="H9687" s="823"/>
      <c r="I9687" s="823"/>
      <c r="J9687" s="823"/>
      <c r="K9687" s="823"/>
      <c r="L9687" s="823"/>
    </row>
    <row r="9688" spans="2:12" s="801" customFormat="1">
      <c r="B9688" s="823"/>
      <c r="C9688" s="823"/>
      <c r="D9688" s="823"/>
      <c r="E9688" s="823"/>
      <c r="F9688" s="823"/>
      <c r="G9688" s="823"/>
      <c r="H9688" s="823"/>
      <c r="I9688" s="823"/>
      <c r="J9688" s="823"/>
      <c r="K9688" s="823"/>
      <c r="L9688" s="823"/>
    </row>
    <row r="9689" spans="2:12" s="801" customFormat="1">
      <c r="B9689" s="823"/>
      <c r="C9689" s="823"/>
      <c r="D9689" s="823"/>
      <c r="E9689" s="823"/>
      <c r="F9689" s="823"/>
      <c r="G9689" s="823"/>
      <c r="H9689" s="823"/>
      <c r="I9689" s="823"/>
      <c r="J9689" s="823"/>
      <c r="K9689" s="823"/>
      <c r="L9689" s="823"/>
    </row>
    <row r="9690" spans="2:12" s="801" customFormat="1">
      <c r="B9690" s="823"/>
      <c r="C9690" s="823"/>
      <c r="D9690" s="823"/>
      <c r="E9690" s="823"/>
      <c r="F9690" s="823"/>
      <c r="G9690" s="823"/>
      <c r="H9690" s="823"/>
      <c r="I9690" s="823"/>
      <c r="J9690" s="823"/>
      <c r="K9690" s="823"/>
      <c r="L9690" s="823"/>
    </row>
    <row r="9691" spans="2:12" s="801" customFormat="1">
      <c r="B9691" s="823"/>
      <c r="C9691" s="823"/>
      <c r="D9691" s="823"/>
      <c r="E9691" s="823"/>
      <c r="F9691" s="823"/>
      <c r="G9691" s="823"/>
      <c r="H9691" s="823"/>
      <c r="I9691" s="823"/>
      <c r="J9691" s="823"/>
      <c r="K9691" s="823"/>
      <c r="L9691" s="823"/>
    </row>
    <row r="9692" spans="2:12" s="801" customFormat="1">
      <c r="B9692" s="823"/>
      <c r="C9692" s="823"/>
      <c r="D9692" s="823"/>
      <c r="E9692" s="823"/>
      <c r="F9692" s="823"/>
      <c r="G9692" s="823"/>
      <c r="H9692" s="823"/>
      <c r="I9692" s="823"/>
      <c r="J9692" s="823"/>
      <c r="K9692" s="823"/>
      <c r="L9692" s="823"/>
    </row>
    <row r="9693" spans="2:12" s="801" customFormat="1">
      <c r="B9693" s="823"/>
      <c r="C9693" s="823"/>
      <c r="D9693" s="823"/>
      <c r="E9693" s="823"/>
      <c r="F9693" s="823"/>
      <c r="G9693" s="823"/>
      <c r="H9693" s="823"/>
      <c r="I9693" s="823"/>
      <c r="J9693" s="823"/>
      <c r="K9693" s="823"/>
      <c r="L9693" s="823"/>
    </row>
    <row r="9694" spans="2:12" s="801" customFormat="1">
      <c r="B9694" s="823"/>
      <c r="C9694" s="823"/>
      <c r="D9694" s="823"/>
      <c r="E9694" s="823"/>
      <c r="F9694" s="823"/>
      <c r="G9694" s="823"/>
      <c r="H9694" s="823"/>
      <c r="I9694" s="823"/>
      <c r="J9694" s="823"/>
      <c r="K9694" s="823"/>
      <c r="L9694" s="823"/>
    </row>
    <row r="9695" spans="2:12" s="801" customFormat="1">
      <c r="B9695" s="823"/>
      <c r="C9695" s="823"/>
      <c r="D9695" s="823"/>
      <c r="E9695" s="823"/>
      <c r="F9695" s="823"/>
      <c r="G9695" s="823"/>
      <c r="H9695" s="823"/>
      <c r="I9695" s="823"/>
      <c r="J9695" s="823"/>
      <c r="K9695" s="823"/>
      <c r="L9695" s="823"/>
    </row>
    <row r="9696" spans="2:12" s="801" customFormat="1">
      <c r="B9696" s="823"/>
      <c r="C9696" s="823"/>
      <c r="D9696" s="823"/>
      <c r="E9696" s="823"/>
      <c r="F9696" s="823"/>
      <c r="G9696" s="823"/>
      <c r="H9696" s="823"/>
      <c r="I9696" s="823"/>
      <c r="J9696" s="823"/>
      <c r="K9696" s="823"/>
      <c r="L9696" s="823"/>
    </row>
    <row r="9697" spans="2:12" s="801" customFormat="1">
      <c r="B9697" s="823"/>
      <c r="C9697" s="823"/>
      <c r="D9697" s="823"/>
      <c r="E9697" s="823"/>
      <c r="F9697" s="823"/>
      <c r="G9697" s="823"/>
      <c r="H9697" s="823"/>
      <c r="I9697" s="823"/>
      <c r="J9697" s="823"/>
      <c r="K9697" s="823"/>
      <c r="L9697" s="823"/>
    </row>
    <row r="9698" spans="2:12" s="801" customFormat="1">
      <c r="B9698" s="823"/>
      <c r="C9698" s="823"/>
      <c r="D9698" s="823"/>
      <c r="E9698" s="823"/>
      <c r="F9698" s="823"/>
      <c r="G9698" s="823"/>
      <c r="H9698" s="823"/>
      <c r="I9698" s="823"/>
      <c r="J9698" s="823"/>
      <c r="K9698" s="823"/>
      <c r="L9698" s="823"/>
    </row>
    <row r="9699" spans="2:12" s="801" customFormat="1">
      <c r="B9699" s="823"/>
      <c r="C9699" s="823"/>
      <c r="D9699" s="823"/>
      <c r="E9699" s="823"/>
      <c r="F9699" s="823"/>
      <c r="G9699" s="823"/>
      <c r="H9699" s="823"/>
      <c r="I9699" s="823"/>
      <c r="J9699" s="823"/>
      <c r="K9699" s="823"/>
      <c r="L9699" s="823"/>
    </row>
    <row r="9700" spans="2:12" s="801" customFormat="1">
      <c r="B9700" s="823"/>
      <c r="C9700" s="823"/>
      <c r="D9700" s="823"/>
      <c r="E9700" s="823"/>
      <c r="F9700" s="823"/>
      <c r="G9700" s="823"/>
      <c r="H9700" s="823"/>
      <c r="I9700" s="823"/>
      <c r="J9700" s="823"/>
      <c r="K9700" s="823"/>
      <c r="L9700" s="823"/>
    </row>
    <row r="9701" spans="2:12" s="801" customFormat="1">
      <c r="B9701" s="823"/>
      <c r="C9701" s="823"/>
      <c r="D9701" s="823"/>
      <c r="E9701" s="823"/>
      <c r="F9701" s="823"/>
      <c r="G9701" s="823"/>
      <c r="H9701" s="823"/>
      <c r="I9701" s="823"/>
      <c r="J9701" s="823"/>
      <c r="K9701" s="823"/>
      <c r="L9701" s="823"/>
    </row>
    <row r="9702" spans="2:12" s="801" customFormat="1">
      <c r="B9702" s="823"/>
      <c r="C9702" s="823"/>
      <c r="D9702" s="823"/>
      <c r="E9702" s="823"/>
      <c r="F9702" s="823"/>
      <c r="G9702" s="823"/>
      <c r="H9702" s="823"/>
      <c r="I9702" s="823"/>
      <c r="J9702" s="823"/>
      <c r="K9702" s="823"/>
      <c r="L9702" s="823"/>
    </row>
    <row r="9703" spans="2:12" s="801" customFormat="1">
      <c r="B9703" s="823"/>
      <c r="C9703" s="823"/>
      <c r="D9703" s="823"/>
      <c r="E9703" s="823"/>
      <c r="F9703" s="823"/>
      <c r="G9703" s="823"/>
      <c r="H9703" s="823"/>
      <c r="I9703" s="823"/>
      <c r="J9703" s="823"/>
      <c r="K9703" s="823"/>
      <c r="L9703" s="823"/>
    </row>
    <row r="9704" spans="2:12" s="801" customFormat="1">
      <c r="B9704" s="823"/>
      <c r="C9704" s="823"/>
      <c r="D9704" s="823"/>
      <c r="E9704" s="823"/>
      <c r="F9704" s="823"/>
      <c r="G9704" s="823"/>
      <c r="H9704" s="823"/>
      <c r="I9704" s="823"/>
      <c r="J9704" s="823"/>
      <c r="K9704" s="823"/>
      <c r="L9704" s="823"/>
    </row>
    <row r="9705" spans="2:12" s="801" customFormat="1">
      <c r="B9705" s="823"/>
      <c r="C9705" s="823"/>
      <c r="D9705" s="823"/>
      <c r="E9705" s="823"/>
      <c r="F9705" s="823"/>
      <c r="G9705" s="823"/>
      <c r="H9705" s="823"/>
      <c r="I9705" s="823"/>
      <c r="J9705" s="823"/>
      <c r="K9705" s="823"/>
      <c r="L9705" s="823"/>
    </row>
    <row r="9706" spans="2:12" s="801" customFormat="1">
      <c r="B9706" s="823"/>
      <c r="C9706" s="823"/>
      <c r="D9706" s="823"/>
      <c r="E9706" s="823"/>
      <c r="F9706" s="823"/>
      <c r="G9706" s="823"/>
      <c r="H9706" s="823"/>
      <c r="I9706" s="823"/>
      <c r="J9706" s="823"/>
      <c r="K9706" s="823"/>
      <c r="L9706" s="823"/>
    </row>
    <row r="9707" spans="2:12" s="801" customFormat="1">
      <c r="B9707" s="823"/>
      <c r="C9707" s="823"/>
      <c r="D9707" s="823"/>
      <c r="E9707" s="823"/>
      <c r="F9707" s="823"/>
      <c r="G9707" s="823"/>
      <c r="H9707" s="823"/>
      <c r="I9707" s="823"/>
      <c r="J9707" s="823"/>
      <c r="K9707" s="823"/>
      <c r="L9707" s="823"/>
    </row>
    <row r="9708" spans="2:12" s="801" customFormat="1">
      <c r="B9708" s="823"/>
      <c r="C9708" s="823"/>
      <c r="D9708" s="823"/>
      <c r="E9708" s="823"/>
      <c r="F9708" s="823"/>
      <c r="G9708" s="823"/>
      <c r="H9708" s="823"/>
      <c r="I9708" s="823"/>
      <c r="J9708" s="823"/>
      <c r="K9708" s="823"/>
      <c r="L9708" s="823"/>
    </row>
    <row r="9709" spans="2:12" s="801" customFormat="1">
      <c r="B9709" s="823"/>
      <c r="C9709" s="823"/>
      <c r="D9709" s="823"/>
      <c r="E9709" s="823"/>
      <c r="F9709" s="823"/>
      <c r="G9709" s="823"/>
      <c r="H9709" s="823"/>
      <c r="I9709" s="823"/>
      <c r="J9709" s="823"/>
      <c r="K9709" s="823"/>
      <c r="L9709" s="823"/>
    </row>
    <row r="9710" spans="2:12" s="801" customFormat="1">
      <c r="B9710" s="823"/>
      <c r="C9710" s="823"/>
      <c r="D9710" s="823"/>
      <c r="E9710" s="823"/>
      <c r="F9710" s="823"/>
      <c r="G9710" s="823"/>
      <c r="H9710" s="823"/>
      <c r="I9710" s="823"/>
      <c r="J9710" s="823"/>
      <c r="K9710" s="823"/>
      <c r="L9710" s="823"/>
    </row>
    <row r="9711" spans="2:12" s="801" customFormat="1">
      <c r="B9711" s="823"/>
      <c r="C9711" s="823"/>
      <c r="D9711" s="823"/>
      <c r="E9711" s="823"/>
      <c r="F9711" s="823"/>
      <c r="G9711" s="823"/>
      <c r="H9711" s="823"/>
      <c r="I9711" s="823"/>
      <c r="J9711" s="823"/>
      <c r="K9711" s="823"/>
      <c r="L9711" s="823"/>
    </row>
    <row r="9712" spans="2:12" s="801" customFormat="1">
      <c r="B9712" s="823"/>
      <c r="C9712" s="823"/>
      <c r="D9712" s="823"/>
      <c r="E9712" s="823"/>
      <c r="F9712" s="823"/>
      <c r="G9712" s="823"/>
      <c r="H9712" s="823"/>
      <c r="I9712" s="823"/>
      <c r="J9712" s="823"/>
      <c r="K9712" s="823"/>
      <c r="L9712" s="823"/>
    </row>
    <row r="9713" spans="2:12" s="801" customFormat="1">
      <c r="B9713" s="823"/>
      <c r="C9713" s="823"/>
      <c r="D9713" s="823"/>
      <c r="E9713" s="823"/>
      <c r="F9713" s="823"/>
      <c r="G9713" s="823"/>
      <c r="H9713" s="823"/>
      <c r="I9713" s="823"/>
      <c r="J9713" s="823"/>
      <c r="K9713" s="823"/>
      <c r="L9713" s="823"/>
    </row>
    <row r="9714" spans="2:12" s="801" customFormat="1">
      <c r="B9714" s="823"/>
      <c r="C9714" s="823"/>
      <c r="D9714" s="823"/>
      <c r="E9714" s="823"/>
      <c r="F9714" s="823"/>
      <c r="G9714" s="823"/>
      <c r="H9714" s="823"/>
      <c r="I9714" s="823"/>
      <c r="J9714" s="823"/>
      <c r="K9714" s="823"/>
      <c r="L9714" s="823"/>
    </row>
    <row r="9715" spans="2:12" s="801" customFormat="1">
      <c r="B9715" s="823"/>
      <c r="C9715" s="823"/>
      <c r="D9715" s="823"/>
      <c r="E9715" s="823"/>
      <c r="F9715" s="823"/>
      <c r="G9715" s="823"/>
      <c r="H9715" s="823"/>
      <c r="I9715" s="823"/>
      <c r="J9715" s="823"/>
      <c r="K9715" s="823"/>
      <c r="L9715" s="823"/>
    </row>
    <row r="9716" spans="2:12" s="801" customFormat="1">
      <c r="B9716" s="823"/>
      <c r="C9716" s="823"/>
      <c r="D9716" s="823"/>
      <c r="E9716" s="823"/>
      <c r="F9716" s="823"/>
      <c r="G9716" s="823"/>
      <c r="H9716" s="823"/>
      <c r="I9716" s="823"/>
      <c r="J9716" s="823"/>
      <c r="K9716" s="823"/>
      <c r="L9716" s="823"/>
    </row>
    <row r="9717" spans="2:12" s="801" customFormat="1">
      <c r="B9717" s="823"/>
      <c r="C9717" s="823"/>
      <c r="D9717" s="823"/>
      <c r="E9717" s="823"/>
      <c r="F9717" s="823"/>
      <c r="G9717" s="823"/>
      <c r="H9717" s="823"/>
      <c r="I9717" s="823"/>
      <c r="J9717" s="823"/>
      <c r="K9717" s="823"/>
      <c r="L9717" s="823"/>
    </row>
    <row r="9718" spans="2:12" s="801" customFormat="1">
      <c r="B9718" s="823"/>
      <c r="C9718" s="823"/>
      <c r="D9718" s="823"/>
      <c r="E9718" s="823"/>
      <c r="F9718" s="823"/>
      <c r="G9718" s="823"/>
      <c r="H9718" s="823"/>
      <c r="I9718" s="823"/>
      <c r="J9718" s="823"/>
      <c r="K9718" s="823"/>
      <c r="L9718" s="823"/>
    </row>
    <row r="9719" spans="2:12" s="801" customFormat="1">
      <c r="B9719" s="823"/>
      <c r="C9719" s="823"/>
      <c r="D9719" s="823"/>
      <c r="E9719" s="823"/>
      <c r="F9719" s="823"/>
      <c r="G9719" s="823"/>
      <c r="H9719" s="823"/>
      <c r="I9719" s="823"/>
      <c r="J9719" s="823"/>
      <c r="K9719" s="823"/>
      <c r="L9719" s="823"/>
    </row>
    <row r="9720" spans="2:12" s="801" customFormat="1">
      <c r="B9720" s="823"/>
      <c r="C9720" s="823"/>
      <c r="D9720" s="823"/>
      <c r="E9720" s="823"/>
      <c r="F9720" s="823"/>
      <c r="G9720" s="823"/>
      <c r="H9720" s="823"/>
      <c r="I9720" s="823"/>
      <c r="J9720" s="823"/>
      <c r="K9720" s="823"/>
      <c r="L9720" s="823"/>
    </row>
    <row r="9721" spans="2:12" s="801" customFormat="1">
      <c r="B9721" s="823"/>
      <c r="C9721" s="823"/>
      <c r="D9721" s="823"/>
      <c r="E9721" s="823"/>
      <c r="F9721" s="823"/>
      <c r="G9721" s="823"/>
      <c r="H9721" s="823"/>
      <c r="I9721" s="823"/>
      <c r="J9721" s="823"/>
      <c r="K9721" s="823"/>
      <c r="L9721" s="823"/>
    </row>
    <row r="9722" spans="2:12" s="801" customFormat="1">
      <c r="B9722" s="823"/>
      <c r="C9722" s="823"/>
      <c r="D9722" s="823"/>
      <c r="E9722" s="823"/>
      <c r="F9722" s="823"/>
      <c r="G9722" s="823"/>
      <c r="H9722" s="823"/>
      <c r="I9722" s="823"/>
      <c r="J9722" s="823"/>
      <c r="K9722" s="823"/>
      <c r="L9722" s="823"/>
    </row>
    <row r="9723" spans="2:12" s="801" customFormat="1">
      <c r="B9723" s="823"/>
      <c r="C9723" s="823"/>
      <c r="D9723" s="823"/>
      <c r="E9723" s="823"/>
      <c r="F9723" s="823"/>
      <c r="G9723" s="823"/>
      <c r="H9723" s="823"/>
      <c r="I9723" s="823"/>
      <c r="J9723" s="823"/>
      <c r="K9723" s="823"/>
      <c r="L9723" s="823"/>
    </row>
    <row r="9724" spans="2:12" s="801" customFormat="1">
      <c r="B9724" s="823"/>
      <c r="C9724" s="823"/>
      <c r="D9724" s="823"/>
      <c r="E9724" s="823"/>
      <c r="F9724" s="823"/>
      <c r="G9724" s="823"/>
      <c r="H9724" s="823"/>
      <c r="I9724" s="823"/>
      <c r="J9724" s="823"/>
      <c r="K9724" s="823"/>
      <c r="L9724" s="823"/>
    </row>
    <row r="9725" spans="2:12" s="801" customFormat="1">
      <c r="B9725" s="823"/>
      <c r="C9725" s="823"/>
      <c r="D9725" s="823"/>
      <c r="E9725" s="823"/>
      <c r="F9725" s="823"/>
      <c r="G9725" s="823"/>
      <c r="H9725" s="823"/>
      <c r="I9725" s="823"/>
      <c r="J9725" s="823"/>
      <c r="K9725" s="823"/>
      <c r="L9725" s="823"/>
    </row>
    <row r="9726" spans="2:12" s="801" customFormat="1">
      <c r="B9726" s="823"/>
      <c r="C9726" s="823"/>
      <c r="D9726" s="823"/>
      <c r="E9726" s="823"/>
      <c r="F9726" s="823"/>
      <c r="G9726" s="823"/>
      <c r="H9726" s="823"/>
      <c r="I9726" s="823"/>
      <c r="J9726" s="823"/>
      <c r="K9726" s="823"/>
      <c r="L9726" s="823"/>
    </row>
    <row r="9727" spans="2:12" s="801" customFormat="1">
      <c r="B9727" s="823"/>
      <c r="C9727" s="823"/>
      <c r="D9727" s="823"/>
      <c r="E9727" s="823"/>
      <c r="F9727" s="823"/>
      <c r="G9727" s="823"/>
      <c r="H9727" s="823"/>
      <c r="I9727" s="823"/>
      <c r="J9727" s="823"/>
      <c r="K9727" s="823"/>
      <c r="L9727" s="823"/>
    </row>
    <row r="9728" spans="2:12" s="801" customFormat="1">
      <c r="B9728" s="823"/>
      <c r="C9728" s="823"/>
      <c r="D9728" s="823"/>
      <c r="E9728" s="823"/>
      <c r="F9728" s="823"/>
      <c r="G9728" s="823"/>
      <c r="H9728" s="823"/>
      <c r="I9728" s="823"/>
      <c r="J9728" s="823"/>
      <c r="K9728" s="823"/>
      <c r="L9728" s="823"/>
    </row>
    <row r="9729" spans="2:12" s="801" customFormat="1">
      <c r="B9729" s="823"/>
      <c r="C9729" s="823"/>
      <c r="D9729" s="823"/>
      <c r="E9729" s="823"/>
      <c r="F9729" s="823"/>
      <c r="G9729" s="823"/>
      <c r="H9729" s="823"/>
      <c r="I9729" s="823"/>
      <c r="J9729" s="823"/>
      <c r="K9729" s="823"/>
      <c r="L9729" s="823"/>
    </row>
    <row r="9730" spans="2:12" s="801" customFormat="1">
      <c r="B9730" s="823"/>
      <c r="C9730" s="823"/>
      <c r="D9730" s="823"/>
      <c r="E9730" s="823"/>
      <c r="F9730" s="823"/>
      <c r="G9730" s="823"/>
      <c r="H9730" s="823"/>
      <c r="I9730" s="823"/>
      <c r="J9730" s="823"/>
      <c r="K9730" s="823"/>
      <c r="L9730" s="823"/>
    </row>
    <row r="9731" spans="2:12" s="801" customFormat="1">
      <c r="B9731" s="823"/>
      <c r="C9731" s="823"/>
      <c r="D9731" s="823"/>
      <c r="E9731" s="823"/>
      <c r="F9731" s="823"/>
      <c r="G9731" s="823"/>
      <c r="H9731" s="823"/>
      <c r="I9731" s="823"/>
      <c r="J9731" s="823"/>
      <c r="K9731" s="823"/>
      <c r="L9731" s="823"/>
    </row>
    <row r="9732" spans="2:12" s="801" customFormat="1">
      <c r="B9732" s="823"/>
      <c r="C9732" s="823"/>
      <c r="D9732" s="823"/>
      <c r="E9732" s="823"/>
      <c r="F9732" s="823"/>
      <c r="G9732" s="823"/>
      <c r="H9732" s="823"/>
      <c r="I9732" s="823"/>
      <c r="J9732" s="823"/>
      <c r="K9732" s="823"/>
      <c r="L9732" s="823"/>
    </row>
    <row r="9733" spans="2:12" s="801" customFormat="1">
      <c r="B9733" s="823"/>
      <c r="C9733" s="823"/>
      <c r="D9733" s="823"/>
      <c r="E9733" s="823"/>
      <c r="F9733" s="823"/>
      <c r="G9733" s="823"/>
      <c r="H9733" s="823"/>
      <c r="I9733" s="823"/>
      <c r="J9733" s="823"/>
      <c r="K9733" s="823"/>
      <c r="L9733" s="823"/>
    </row>
    <row r="9734" spans="2:12" s="801" customFormat="1">
      <c r="B9734" s="823"/>
      <c r="C9734" s="823"/>
      <c r="D9734" s="823"/>
      <c r="E9734" s="823"/>
      <c r="F9734" s="823"/>
      <c r="G9734" s="823"/>
      <c r="H9734" s="823"/>
      <c r="I9734" s="823"/>
      <c r="J9734" s="823"/>
      <c r="K9734" s="823"/>
      <c r="L9734" s="823"/>
    </row>
    <row r="9735" spans="2:12" s="801" customFormat="1">
      <c r="B9735" s="823"/>
      <c r="C9735" s="823"/>
      <c r="D9735" s="823"/>
      <c r="E9735" s="823"/>
      <c r="F9735" s="823"/>
      <c r="G9735" s="823"/>
      <c r="H9735" s="823"/>
      <c r="I9735" s="823"/>
      <c r="J9735" s="823"/>
      <c r="K9735" s="823"/>
      <c r="L9735" s="823"/>
    </row>
    <row r="9736" spans="2:12" s="801" customFormat="1">
      <c r="B9736" s="823"/>
      <c r="C9736" s="823"/>
      <c r="D9736" s="823"/>
      <c r="E9736" s="823"/>
      <c r="F9736" s="823"/>
      <c r="G9736" s="823"/>
      <c r="H9736" s="823"/>
      <c r="I9736" s="823"/>
      <c r="J9736" s="823"/>
      <c r="K9736" s="823"/>
      <c r="L9736" s="823"/>
    </row>
    <row r="9737" spans="2:12" s="801" customFormat="1">
      <c r="B9737" s="823"/>
      <c r="C9737" s="823"/>
      <c r="D9737" s="823"/>
      <c r="E9737" s="823"/>
      <c r="F9737" s="823"/>
      <c r="G9737" s="823"/>
      <c r="H9737" s="823"/>
      <c r="I9737" s="823"/>
      <c r="J9737" s="823"/>
      <c r="K9737" s="823"/>
      <c r="L9737" s="823"/>
    </row>
    <row r="9738" spans="2:12" s="801" customFormat="1">
      <c r="B9738" s="823"/>
      <c r="C9738" s="823"/>
      <c r="D9738" s="823"/>
      <c r="E9738" s="823"/>
      <c r="F9738" s="823"/>
      <c r="G9738" s="823"/>
      <c r="H9738" s="823"/>
      <c r="I9738" s="823"/>
      <c r="J9738" s="823"/>
      <c r="K9738" s="823"/>
      <c r="L9738" s="823"/>
    </row>
    <row r="9739" spans="2:12" s="801" customFormat="1">
      <c r="B9739" s="823"/>
      <c r="C9739" s="823"/>
      <c r="D9739" s="823"/>
      <c r="E9739" s="823"/>
      <c r="F9739" s="823"/>
      <c r="G9739" s="823"/>
      <c r="H9739" s="823"/>
      <c r="I9739" s="823"/>
      <c r="J9739" s="823"/>
      <c r="K9739" s="823"/>
      <c r="L9739" s="823"/>
    </row>
    <row r="9740" spans="2:12" s="801" customFormat="1">
      <c r="B9740" s="823"/>
      <c r="C9740" s="823"/>
      <c r="D9740" s="823"/>
      <c r="E9740" s="823"/>
      <c r="F9740" s="823"/>
      <c r="G9740" s="823"/>
      <c r="H9740" s="823"/>
      <c r="I9740" s="823"/>
      <c r="J9740" s="823"/>
      <c r="K9740" s="823"/>
      <c r="L9740" s="823"/>
    </row>
    <row r="9741" spans="2:12" s="801" customFormat="1">
      <c r="B9741" s="823"/>
      <c r="C9741" s="823"/>
      <c r="D9741" s="823"/>
      <c r="E9741" s="823"/>
      <c r="F9741" s="823"/>
      <c r="G9741" s="823"/>
      <c r="H9741" s="823"/>
      <c r="I9741" s="823"/>
      <c r="J9741" s="823"/>
      <c r="K9741" s="823"/>
      <c r="L9741" s="823"/>
    </row>
    <row r="9742" spans="2:12" s="801" customFormat="1">
      <c r="B9742" s="823"/>
      <c r="C9742" s="823"/>
      <c r="D9742" s="823"/>
      <c r="E9742" s="823"/>
      <c r="F9742" s="823"/>
      <c r="G9742" s="823"/>
      <c r="H9742" s="823"/>
      <c r="I9742" s="823"/>
      <c r="J9742" s="823"/>
      <c r="K9742" s="823"/>
      <c r="L9742" s="823"/>
    </row>
    <row r="9743" spans="2:12" s="801" customFormat="1">
      <c r="B9743" s="823"/>
      <c r="C9743" s="823"/>
      <c r="D9743" s="823"/>
      <c r="E9743" s="823"/>
      <c r="F9743" s="823"/>
      <c r="G9743" s="823"/>
      <c r="H9743" s="823"/>
      <c r="I9743" s="823"/>
      <c r="J9743" s="823"/>
      <c r="K9743" s="823"/>
      <c r="L9743" s="823"/>
    </row>
    <row r="9744" spans="2:12" s="801" customFormat="1">
      <c r="B9744" s="823"/>
      <c r="C9744" s="823"/>
      <c r="D9744" s="823"/>
      <c r="E9744" s="823"/>
      <c r="F9744" s="823"/>
      <c r="G9744" s="823"/>
      <c r="H9744" s="823"/>
      <c r="I9744" s="823"/>
      <c r="J9744" s="823"/>
      <c r="K9744" s="823"/>
      <c r="L9744" s="823"/>
    </row>
    <row r="9745" spans="2:12" s="801" customFormat="1">
      <c r="B9745" s="823"/>
      <c r="C9745" s="823"/>
      <c r="D9745" s="823"/>
      <c r="E9745" s="823"/>
      <c r="F9745" s="823"/>
      <c r="G9745" s="823"/>
      <c r="H9745" s="823"/>
      <c r="I9745" s="823"/>
      <c r="J9745" s="823"/>
      <c r="K9745" s="823"/>
      <c r="L9745" s="823"/>
    </row>
    <row r="9746" spans="2:12" s="801" customFormat="1">
      <c r="B9746" s="823"/>
      <c r="C9746" s="823"/>
      <c r="D9746" s="823"/>
      <c r="E9746" s="823"/>
      <c r="F9746" s="823"/>
      <c r="G9746" s="823"/>
      <c r="H9746" s="823"/>
      <c r="I9746" s="823"/>
      <c r="J9746" s="823"/>
      <c r="K9746" s="823"/>
      <c r="L9746" s="823"/>
    </row>
    <row r="9747" spans="2:12" s="801" customFormat="1">
      <c r="B9747" s="823"/>
      <c r="C9747" s="823"/>
      <c r="D9747" s="823"/>
      <c r="E9747" s="823"/>
      <c r="F9747" s="823"/>
      <c r="G9747" s="823"/>
      <c r="H9747" s="823"/>
      <c r="I9747" s="823"/>
      <c r="J9747" s="823"/>
      <c r="K9747" s="823"/>
      <c r="L9747" s="823"/>
    </row>
    <row r="9748" spans="2:12" s="801" customFormat="1">
      <c r="B9748" s="823"/>
      <c r="C9748" s="823"/>
      <c r="D9748" s="823"/>
      <c r="E9748" s="823"/>
      <c r="F9748" s="823"/>
      <c r="G9748" s="823"/>
      <c r="H9748" s="823"/>
      <c r="I9748" s="823"/>
      <c r="J9748" s="823"/>
      <c r="K9748" s="823"/>
      <c r="L9748" s="823"/>
    </row>
    <row r="9749" spans="2:12" s="801" customFormat="1">
      <c r="B9749" s="823"/>
      <c r="C9749" s="823"/>
      <c r="D9749" s="823"/>
      <c r="E9749" s="823"/>
      <c r="F9749" s="823"/>
      <c r="G9749" s="823"/>
      <c r="H9749" s="823"/>
      <c r="I9749" s="823"/>
      <c r="J9749" s="823"/>
      <c r="K9749" s="823"/>
      <c r="L9749" s="823"/>
    </row>
    <row r="9750" spans="2:12" s="801" customFormat="1">
      <c r="B9750" s="823"/>
      <c r="C9750" s="823"/>
      <c r="D9750" s="823"/>
      <c r="E9750" s="823"/>
      <c r="F9750" s="823"/>
      <c r="G9750" s="823"/>
      <c r="H9750" s="823"/>
      <c r="I9750" s="823"/>
      <c r="J9750" s="823"/>
      <c r="K9750" s="823"/>
      <c r="L9750" s="823"/>
    </row>
    <row r="9751" spans="2:12" s="801" customFormat="1">
      <c r="B9751" s="823"/>
      <c r="C9751" s="823"/>
      <c r="D9751" s="823"/>
      <c r="E9751" s="823"/>
      <c r="F9751" s="823"/>
      <c r="G9751" s="823"/>
      <c r="H9751" s="823"/>
      <c r="I9751" s="823"/>
      <c r="J9751" s="823"/>
      <c r="K9751" s="823"/>
      <c r="L9751" s="823"/>
    </row>
    <row r="9752" spans="2:12" s="801" customFormat="1">
      <c r="B9752" s="823"/>
      <c r="C9752" s="823"/>
      <c r="D9752" s="823"/>
      <c r="E9752" s="823"/>
      <c r="F9752" s="823"/>
      <c r="G9752" s="823"/>
      <c r="H9752" s="823"/>
      <c r="I9752" s="823"/>
      <c r="J9752" s="823"/>
      <c r="K9752" s="823"/>
      <c r="L9752" s="823"/>
    </row>
    <row r="9753" spans="2:12" s="801" customFormat="1">
      <c r="B9753" s="823"/>
      <c r="C9753" s="823"/>
      <c r="D9753" s="823"/>
      <c r="E9753" s="823"/>
      <c r="F9753" s="823"/>
      <c r="G9753" s="823"/>
      <c r="H9753" s="823"/>
      <c r="I9753" s="823"/>
      <c r="J9753" s="823"/>
      <c r="K9753" s="823"/>
      <c r="L9753" s="823"/>
    </row>
    <row r="9754" spans="2:12" s="801" customFormat="1">
      <c r="B9754" s="823"/>
      <c r="C9754" s="823"/>
      <c r="D9754" s="823"/>
      <c r="E9754" s="823"/>
      <c r="F9754" s="823"/>
      <c r="G9754" s="823"/>
      <c r="H9754" s="823"/>
      <c r="I9754" s="823"/>
      <c r="J9754" s="823"/>
      <c r="K9754" s="823"/>
      <c r="L9754" s="823"/>
    </row>
    <row r="9755" spans="2:12" s="801" customFormat="1">
      <c r="B9755" s="823"/>
      <c r="C9755" s="823"/>
      <c r="D9755" s="823"/>
      <c r="E9755" s="823"/>
      <c r="F9755" s="823"/>
      <c r="G9755" s="823"/>
      <c r="H9755" s="823"/>
      <c r="I9755" s="823"/>
      <c r="J9755" s="823"/>
      <c r="K9755" s="823"/>
      <c r="L9755" s="823"/>
    </row>
    <row r="9756" spans="2:12" s="801" customFormat="1">
      <c r="B9756" s="823"/>
      <c r="C9756" s="823"/>
      <c r="D9756" s="823"/>
      <c r="E9756" s="823"/>
      <c r="F9756" s="823"/>
      <c r="G9756" s="823"/>
      <c r="H9756" s="823"/>
      <c r="I9756" s="823"/>
      <c r="J9756" s="823"/>
      <c r="K9756" s="823"/>
      <c r="L9756" s="823"/>
    </row>
    <row r="9757" spans="2:12" s="801" customFormat="1">
      <c r="B9757" s="823"/>
      <c r="C9757" s="823"/>
      <c r="D9757" s="823"/>
      <c r="E9757" s="823"/>
      <c r="F9757" s="823"/>
      <c r="G9757" s="823"/>
      <c r="H9757" s="823"/>
      <c r="I9757" s="823"/>
      <c r="J9757" s="823"/>
      <c r="K9757" s="823"/>
      <c r="L9757" s="823"/>
    </row>
    <row r="9758" spans="2:12" s="801" customFormat="1">
      <c r="B9758" s="823"/>
      <c r="C9758" s="823"/>
      <c r="D9758" s="823"/>
      <c r="E9758" s="823"/>
      <c r="F9758" s="823"/>
      <c r="G9758" s="823"/>
      <c r="H9758" s="823"/>
      <c r="I9758" s="823"/>
      <c r="J9758" s="823"/>
      <c r="K9758" s="823"/>
      <c r="L9758" s="823"/>
    </row>
    <row r="9759" spans="2:12" s="801" customFormat="1">
      <c r="B9759" s="823"/>
      <c r="C9759" s="823"/>
      <c r="D9759" s="823"/>
      <c r="E9759" s="823"/>
      <c r="F9759" s="823"/>
      <c r="G9759" s="823"/>
      <c r="H9759" s="823"/>
      <c r="I9759" s="823"/>
      <c r="J9759" s="823"/>
      <c r="K9759" s="823"/>
      <c r="L9759" s="823"/>
    </row>
    <row r="9760" spans="2:12" s="801" customFormat="1">
      <c r="B9760" s="823"/>
      <c r="C9760" s="823"/>
      <c r="D9760" s="823"/>
      <c r="E9760" s="823"/>
      <c r="F9760" s="823"/>
      <c r="G9760" s="823"/>
      <c r="H9760" s="823"/>
      <c r="I9760" s="823"/>
      <c r="J9760" s="823"/>
      <c r="K9760" s="823"/>
      <c r="L9760" s="823"/>
    </row>
    <row r="9761" spans="2:12" s="801" customFormat="1">
      <c r="B9761" s="823"/>
      <c r="C9761" s="823"/>
      <c r="D9761" s="823"/>
      <c r="E9761" s="823"/>
      <c r="F9761" s="823"/>
      <c r="G9761" s="823"/>
      <c r="H9761" s="823"/>
      <c r="I9761" s="823"/>
      <c r="J9761" s="823"/>
      <c r="K9761" s="823"/>
      <c r="L9761" s="823"/>
    </row>
    <row r="9762" spans="2:12" s="801" customFormat="1">
      <c r="B9762" s="823"/>
      <c r="C9762" s="823"/>
      <c r="D9762" s="823"/>
      <c r="E9762" s="823"/>
      <c r="F9762" s="823"/>
      <c r="G9762" s="823"/>
      <c r="H9762" s="823"/>
      <c r="I9762" s="823"/>
      <c r="J9762" s="823"/>
      <c r="K9762" s="823"/>
      <c r="L9762" s="823"/>
    </row>
    <row r="9763" spans="2:12" s="801" customFormat="1">
      <c r="B9763" s="823"/>
      <c r="C9763" s="823"/>
      <c r="D9763" s="823"/>
      <c r="E9763" s="823"/>
      <c r="F9763" s="823"/>
      <c r="G9763" s="823"/>
      <c r="H9763" s="823"/>
      <c r="I9763" s="823"/>
      <c r="J9763" s="823"/>
      <c r="K9763" s="823"/>
      <c r="L9763" s="823"/>
    </row>
    <row r="9764" spans="2:12" s="801" customFormat="1">
      <c r="B9764" s="823"/>
      <c r="C9764" s="823"/>
      <c r="D9764" s="823"/>
      <c r="E9764" s="823"/>
      <c r="F9764" s="823"/>
      <c r="G9764" s="823"/>
      <c r="H9764" s="823"/>
      <c r="I9764" s="823"/>
      <c r="J9764" s="823"/>
      <c r="K9764" s="823"/>
      <c r="L9764" s="823"/>
    </row>
    <row r="9765" spans="2:12" s="801" customFormat="1">
      <c r="B9765" s="823"/>
      <c r="C9765" s="823"/>
      <c r="D9765" s="823"/>
      <c r="E9765" s="823"/>
      <c r="F9765" s="823"/>
      <c r="G9765" s="823"/>
      <c r="H9765" s="823"/>
      <c r="I9765" s="823"/>
      <c r="J9765" s="823"/>
      <c r="K9765" s="823"/>
      <c r="L9765" s="823"/>
    </row>
    <row r="9766" spans="2:12" s="801" customFormat="1">
      <c r="B9766" s="823"/>
      <c r="C9766" s="823"/>
      <c r="D9766" s="823"/>
      <c r="E9766" s="823"/>
      <c r="F9766" s="823"/>
      <c r="G9766" s="823"/>
      <c r="H9766" s="823"/>
      <c r="I9766" s="823"/>
      <c r="J9766" s="823"/>
      <c r="K9766" s="823"/>
      <c r="L9766" s="823"/>
    </row>
    <row r="9767" spans="2:12" s="801" customFormat="1">
      <c r="B9767" s="823"/>
      <c r="C9767" s="823"/>
      <c r="D9767" s="823"/>
      <c r="E9767" s="823"/>
      <c r="F9767" s="823"/>
      <c r="G9767" s="823"/>
      <c r="H9767" s="823"/>
      <c r="I9767" s="823"/>
      <c r="J9767" s="823"/>
      <c r="K9767" s="823"/>
      <c r="L9767" s="823"/>
    </row>
    <row r="9768" spans="2:12" s="801" customFormat="1">
      <c r="B9768" s="823"/>
      <c r="C9768" s="823"/>
      <c r="D9768" s="823"/>
      <c r="E9768" s="823"/>
      <c r="F9768" s="823"/>
      <c r="G9768" s="823"/>
      <c r="H9768" s="823"/>
      <c r="I9768" s="823"/>
      <c r="J9768" s="823"/>
      <c r="K9768" s="823"/>
      <c r="L9768" s="823"/>
    </row>
    <row r="9769" spans="2:12" s="801" customFormat="1">
      <c r="B9769" s="823"/>
      <c r="C9769" s="823"/>
      <c r="D9769" s="823"/>
      <c r="E9769" s="823"/>
      <c r="F9769" s="823"/>
      <c r="G9769" s="823"/>
      <c r="H9769" s="823"/>
      <c r="I9769" s="823"/>
      <c r="J9769" s="823"/>
      <c r="K9769" s="823"/>
      <c r="L9769" s="823"/>
    </row>
    <row r="9770" spans="2:12" s="801" customFormat="1">
      <c r="B9770" s="823"/>
      <c r="C9770" s="823"/>
      <c r="D9770" s="823"/>
      <c r="E9770" s="823"/>
      <c r="F9770" s="823"/>
      <c r="G9770" s="823"/>
      <c r="H9770" s="823"/>
      <c r="I9770" s="823"/>
      <c r="J9770" s="823"/>
      <c r="K9770" s="823"/>
      <c r="L9770" s="823"/>
    </row>
    <row r="9771" spans="2:12" s="801" customFormat="1">
      <c r="B9771" s="823"/>
      <c r="C9771" s="823"/>
      <c r="D9771" s="823"/>
      <c r="E9771" s="823"/>
      <c r="F9771" s="823"/>
      <c r="G9771" s="823"/>
      <c r="H9771" s="823"/>
      <c r="I9771" s="823"/>
      <c r="J9771" s="823"/>
      <c r="K9771" s="823"/>
      <c r="L9771" s="823"/>
    </row>
    <row r="9772" spans="2:12" s="801" customFormat="1">
      <c r="B9772" s="823"/>
      <c r="C9772" s="823"/>
      <c r="D9772" s="823"/>
      <c r="E9772" s="823"/>
      <c r="F9772" s="823"/>
      <c r="G9772" s="823"/>
      <c r="H9772" s="823"/>
      <c r="I9772" s="823"/>
      <c r="J9772" s="823"/>
      <c r="K9772" s="823"/>
      <c r="L9772" s="823"/>
    </row>
    <row r="9773" spans="2:12" s="801" customFormat="1">
      <c r="B9773" s="823"/>
      <c r="C9773" s="823"/>
      <c r="D9773" s="823"/>
      <c r="E9773" s="823"/>
      <c r="F9773" s="823"/>
      <c r="G9773" s="823"/>
      <c r="H9773" s="823"/>
      <c r="I9773" s="823"/>
      <c r="J9773" s="823"/>
      <c r="K9773" s="823"/>
      <c r="L9773" s="823"/>
    </row>
    <row r="9774" spans="2:12" s="801" customFormat="1">
      <c r="B9774" s="823"/>
      <c r="C9774" s="823"/>
      <c r="D9774" s="823"/>
      <c r="E9774" s="823"/>
      <c r="F9774" s="823"/>
      <c r="G9774" s="823"/>
      <c r="H9774" s="823"/>
      <c r="I9774" s="823"/>
      <c r="J9774" s="823"/>
      <c r="K9774" s="823"/>
      <c r="L9774" s="823"/>
    </row>
    <row r="9775" spans="2:12" s="801" customFormat="1">
      <c r="B9775" s="823"/>
      <c r="C9775" s="823"/>
      <c r="D9775" s="823"/>
      <c r="E9775" s="823"/>
      <c r="F9775" s="823"/>
      <c r="G9775" s="823"/>
      <c r="H9775" s="823"/>
      <c r="I9775" s="823"/>
      <c r="J9775" s="823"/>
      <c r="K9775" s="823"/>
      <c r="L9775" s="823"/>
    </row>
    <row r="9776" spans="2:12" s="801" customFormat="1">
      <c r="B9776" s="823"/>
      <c r="C9776" s="823"/>
      <c r="D9776" s="823"/>
      <c r="E9776" s="823"/>
      <c r="F9776" s="823"/>
      <c r="G9776" s="823"/>
      <c r="H9776" s="823"/>
      <c r="I9776" s="823"/>
      <c r="J9776" s="823"/>
      <c r="K9776" s="823"/>
      <c r="L9776" s="823"/>
    </row>
    <row r="9777" spans="2:12" s="801" customFormat="1">
      <c r="B9777" s="823"/>
      <c r="C9777" s="823"/>
      <c r="D9777" s="823"/>
      <c r="E9777" s="823"/>
      <c r="F9777" s="823"/>
      <c r="G9777" s="823"/>
      <c r="H9777" s="823"/>
      <c r="I9777" s="823"/>
      <c r="J9777" s="823"/>
      <c r="K9777" s="823"/>
      <c r="L9777" s="823"/>
    </row>
    <row r="9778" spans="2:12" s="801" customFormat="1">
      <c r="B9778" s="823"/>
      <c r="C9778" s="823"/>
      <c r="D9778" s="823"/>
      <c r="E9778" s="823"/>
      <c r="F9778" s="823"/>
      <c r="G9778" s="823"/>
      <c r="H9778" s="823"/>
      <c r="I9778" s="823"/>
      <c r="J9778" s="823"/>
      <c r="K9778" s="823"/>
      <c r="L9778" s="823"/>
    </row>
    <row r="9779" spans="2:12" s="801" customFormat="1">
      <c r="B9779" s="823"/>
      <c r="C9779" s="823"/>
      <c r="D9779" s="823"/>
      <c r="E9779" s="823"/>
      <c r="F9779" s="823"/>
      <c r="G9779" s="823"/>
      <c r="H9779" s="823"/>
      <c r="I9779" s="823"/>
      <c r="J9779" s="823"/>
      <c r="K9779" s="823"/>
      <c r="L9779" s="823"/>
    </row>
    <row r="9780" spans="2:12" s="801" customFormat="1">
      <c r="B9780" s="823"/>
      <c r="C9780" s="823"/>
      <c r="D9780" s="823"/>
      <c r="E9780" s="823"/>
      <c r="F9780" s="823"/>
      <c r="G9780" s="823"/>
      <c r="H9780" s="823"/>
      <c r="I9780" s="823"/>
      <c r="J9780" s="823"/>
      <c r="K9780" s="823"/>
      <c r="L9780" s="823"/>
    </row>
    <row r="9781" spans="2:12" s="801" customFormat="1">
      <c r="B9781" s="823"/>
      <c r="C9781" s="823"/>
      <c r="D9781" s="823"/>
      <c r="E9781" s="823"/>
      <c r="F9781" s="823"/>
      <c r="G9781" s="823"/>
      <c r="H9781" s="823"/>
      <c r="I9781" s="823"/>
      <c r="J9781" s="823"/>
      <c r="K9781" s="823"/>
      <c r="L9781" s="823"/>
    </row>
    <row r="9782" spans="2:12" s="801" customFormat="1">
      <c r="B9782" s="823"/>
      <c r="C9782" s="823"/>
      <c r="D9782" s="823"/>
      <c r="E9782" s="823"/>
      <c r="F9782" s="823"/>
      <c r="G9782" s="823"/>
      <c r="H9782" s="823"/>
      <c r="I9782" s="823"/>
      <c r="J9782" s="823"/>
      <c r="K9782" s="823"/>
      <c r="L9782" s="823"/>
    </row>
    <row r="9783" spans="2:12" s="801" customFormat="1">
      <c r="B9783" s="823"/>
      <c r="C9783" s="823"/>
      <c r="D9783" s="823"/>
      <c r="E9783" s="823"/>
      <c r="F9783" s="823"/>
      <c r="G9783" s="823"/>
      <c r="H9783" s="823"/>
      <c r="I9783" s="823"/>
      <c r="J9783" s="823"/>
      <c r="K9783" s="823"/>
      <c r="L9783" s="823"/>
    </row>
    <row r="9784" spans="2:12" s="801" customFormat="1">
      <c r="B9784" s="823"/>
      <c r="C9784" s="823"/>
      <c r="D9784" s="823"/>
      <c r="E9784" s="823"/>
      <c r="F9784" s="823"/>
      <c r="G9784" s="823"/>
      <c r="H9784" s="823"/>
      <c r="I9784" s="823"/>
      <c r="J9784" s="823"/>
      <c r="K9784" s="823"/>
      <c r="L9784" s="823"/>
    </row>
    <row r="9785" spans="2:12" s="801" customFormat="1">
      <c r="B9785" s="823"/>
      <c r="C9785" s="823"/>
      <c r="D9785" s="823"/>
      <c r="E9785" s="823"/>
      <c r="F9785" s="823"/>
      <c r="G9785" s="823"/>
      <c r="H9785" s="823"/>
      <c r="I9785" s="823"/>
      <c r="J9785" s="823"/>
      <c r="K9785" s="823"/>
      <c r="L9785" s="823"/>
    </row>
    <row r="9786" spans="2:12" s="801" customFormat="1">
      <c r="B9786" s="823"/>
      <c r="C9786" s="823"/>
      <c r="D9786" s="823"/>
      <c r="E9786" s="823"/>
      <c r="F9786" s="823"/>
      <c r="G9786" s="823"/>
      <c r="H9786" s="823"/>
      <c r="I9786" s="823"/>
      <c r="J9786" s="823"/>
      <c r="K9786" s="823"/>
      <c r="L9786" s="823"/>
    </row>
    <row r="9787" spans="2:12" s="801" customFormat="1">
      <c r="B9787" s="823"/>
      <c r="C9787" s="823"/>
      <c r="D9787" s="823"/>
      <c r="E9787" s="823"/>
      <c r="F9787" s="823"/>
      <c r="G9787" s="823"/>
      <c r="H9787" s="823"/>
      <c r="I9787" s="823"/>
      <c r="J9787" s="823"/>
      <c r="K9787" s="823"/>
      <c r="L9787" s="823"/>
    </row>
    <row r="9788" spans="2:12" s="801" customFormat="1">
      <c r="B9788" s="823"/>
      <c r="C9788" s="823"/>
      <c r="D9788" s="823"/>
      <c r="E9788" s="823"/>
      <c r="F9788" s="823"/>
      <c r="G9788" s="823"/>
      <c r="H9788" s="823"/>
      <c r="I9788" s="823"/>
      <c r="J9788" s="823"/>
      <c r="K9788" s="823"/>
      <c r="L9788" s="823"/>
    </row>
    <row r="9789" spans="2:12" s="801" customFormat="1">
      <c r="B9789" s="823"/>
      <c r="C9789" s="823"/>
      <c r="D9789" s="823"/>
      <c r="E9789" s="823"/>
      <c r="F9789" s="823"/>
      <c r="G9789" s="823"/>
      <c r="H9789" s="823"/>
      <c r="I9789" s="823"/>
      <c r="J9789" s="823"/>
      <c r="K9789" s="823"/>
      <c r="L9789" s="823"/>
    </row>
    <row r="9790" spans="2:12" s="801" customFormat="1">
      <c r="B9790" s="823"/>
      <c r="C9790" s="823"/>
      <c r="D9790" s="823"/>
      <c r="E9790" s="823"/>
      <c r="F9790" s="823"/>
      <c r="G9790" s="823"/>
      <c r="H9790" s="823"/>
      <c r="I9790" s="823"/>
      <c r="J9790" s="823"/>
      <c r="K9790" s="823"/>
      <c r="L9790" s="823"/>
    </row>
    <row r="9791" spans="2:12" s="801" customFormat="1">
      <c r="B9791" s="823"/>
      <c r="C9791" s="823"/>
      <c r="D9791" s="823"/>
      <c r="E9791" s="823"/>
      <c r="F9791" s="823"/>
      <c r="G9791" s="823"/>
      <c r="H9791" s="823"/>
      <c r="I9791" s="823"/>
      <c r="J9791" s="823"/>
      <c r="K9791" s="823"/>
      <c r="L9791" s="823"/>
    </row>
    <row r="9792" spans="2:12" s="801" customFormat="1">
      <c r="B9792" s="823"/>
      <c r="C9792" s="823"/>
      <c r="D9792" s="823"/>
      <c r="E9792" s="823"/>
      <c r="F9792" s="823"/>
      <c r="G9792" s="823"/>
      <c r="H9792" s="823"/>
      <c r="I9792" s="823"/>
      <c r="J9792" s="823"/>
      <c r="K9792" s="823"/>
      <c r="L9792" s="823"/>
    </row>
    <row r="9793" spans="2:12" s="801" customFormat="1">
      <c r="B9793" s="823"/>
      <c r="C9793" s="823"/>
      <c r="D9793" s="823"/>
      <c r="E9793" s="823"/>
      <c r="F9793" s="823"/>
      <c r="G9793" s="823"/>
      <c r="H9793" s="823"/>
      <c r="I9793" s="823"/>
      <c r="J9793" s="823"/>
      <c r="K9793" s="823"/>
      <c r="L9793" s="823"/>
    </row>
    <row r="9794" spans="2:12" s="801" customFormat="1">
      <c r="B9794" s="823"/>
      <c r="C9794" s="823"/>
      <c r="D9794" s="823"/>
      <c r="E9794" s="823"/>
      <c r="F9794" s="823"/>
      <c r="G9794" s="823"/>
      <c r="H9794" s="823"/>
      <c r="I9794" s="823"/>
      <c r="J9794" s="823"/>
      <c r="K9794" s="823"/>
      <c r="L9794" s="823"/>
    </row>
    <row r="9795" spans="2:12" s="801" customFormat="1">
      <c r="B9795" s="823"/>
      <c r="C9795" s="823"/>
      <c r="D9795" s="823"/>
      <c r="E9795" s="823"/>
      <c r="F9795" s="823"/>
      <c r="G9795" s="823"/>
      <c r="H9795" s="823"/>
      <c r="I9795" s="823"/>
      <c r="J9795" s="823"/>
      <c r="K9795" s="823"/>
      <c r="L9795" s="823"/>
    </row>
    <row r="9796" spans="2:12" s="801" customFormat="1">
      <c r="B9796" s="823"/>
      <c r="C9796" s="823"/>
      <c r="D9796" s="823"/>
      <c r="E9796" s="823"/>
      <c r="F9796" s="823"/>
      <c r="G9796" s="823"/>
      <c r="H9796" s="823"/>
      <c r="I9796" s="823"/>
      <c r="J9796" s="823"/>
      <c r="K9796" s="823"/>
      <c r="L9796" s="823"/>
    </row>
    <row r="9797" spans="2:12" s="801" customFormat="1">
      <c r="B9797" s="823"/>
      <c r="C9797" s="823"/>
      <c r="D9797" s="823"/>
      <c r="E9797" s="823"/>
      <c r="F9797" s="823"/>
      <c r="G9797" s="823"/>
      <c r="H9797" s="823"/>
      <c r="I9797" s="823"/>
      <c r="J9797" s="823"/>
      <c r="K9797" s="823"/>
      <c r="L9797" s="823"/>
    </row>
    <row r="9798" spans="2:12" s="801" customFormat="1">
      <c r="B9798" s="823"/>
      <c r="C9798" s="823"/>
      <c r="D9798" s="823"/>
      <c r="E9798" s="823"/>
      <c r="F9798" s="823"/>
      <c r="G9798" s="823"/>
      <c r="H9798" s="823"/>
      <c r="I9798" s="823"/>
      <c r="J9798" s="823"/>
      <c r="K9798" s="823"/>
      <c r="L9798" s="823"/>
    </row>
    <row r="9799" spans="2:12" s="801" customFormat="1">
      <c r="B9799" s="823"/>
      <c r="C9799" s="823"/>
      <c r="D9799" s="823"/>
      <c r="E9799" s="823"/>
      <c r="F9799" s="823"/>
      <c r="G9799" s="823"/>
      <c r="H9799" s="823"/>
      <c r="I9799" s="823"/>
      <c r="J9799" s="823"/>
      <c r="K9799" s="823"/>
      <c r="L9799" s="823"/>
    </row>
    <row r="9800" spans="2:12" s="801" customFormat="1">
      <c r="B9800" s="823"/>
      <c r="C9800" s="823"/>
      <c r="D9800" s="823"/>
      <c r="E9800" s="823"/>
      <c r="F9800" s="823"/>
      <c r="G9800" s="823"/>
      <c r="H9800" s="823"/>
      <c r="I9800" s="823"/>
      <c r="J9800" s="823"/>
      <c r="K9800" s="823"/>
      <c r="L9800" s="823"/>
    </row>
    <row r="9801" spans="2:12" s="801" customFormat="1">
      <c r="B9801" s="823"/>
      <c r="C9801" s="823"/>
      <c r="D9801" s="823"/>
      <c r="E9801" s="823"/>
      <c r="F9801" s="823"/>
      <c r="G9801" s="823"/>
      <c r="H9801" s="823"/>
      <c r="I9801" s="823"/>
      <c r="J9801" s="823"/>
      <c r="K9801" s="823"/>
      <c r="L9801" s="823"/>
    </row>
    <row r="9802" spans="2:12" s="801" customFormat="1">
      <c r="B9802" s="823"/>
      <c r="C9802" s="823"/>
      <c r="D9802" s="823"/>
      <c r="E9802" s="823"/>
      <c r="F9802" s="823"/>
      <c r="G9802" s="823"/>
      <c r="H9802" s="823"/>
      <c r="I9802" s="823"/>
      <c r="J9802" s="823"/>
      <c r="K9802" s="823"/>
      <c r="L9802" s="823"/>
    </row>
    <row r="9803" spans="2:12" s="801" customFormat="1">
      <c r="B9803" s="823"/>
      <c r="C9803" s="823"/>
      <c r="D9803" s="823"/>
      <c r="E9803" s="823"/>
      <c r="F9803" s="823"/>
      <c r="G9803" s="823"/>
      <c r="H9803" s="823"/>
      <c r="I9803" s="823"/>
      <c r="J9803" s="823"/>
      <c r="K9803" s="823"/>
      <c r="L9803" s="823"/>
    </row>
    <row r="9804" spans="2:12" s="801" customFormat="1">
      <c r="B9804" s="823"/>
      <c r="C9804" s="823"/>
      <c r="D9804" s="823"/>
      <c r="E9804" s="823"/>
      <c r="F9804" s="823"/>
      <c r="G9804" s="823"/>
      <c r="H9804" s="823"/>
      <c r="I9804" s="823"/>
      <c r="J9804" s="823"/>
      <c r="K9804" s="823"/>
      <c r="L9804" s="823"/>
    </row>
    <row r="9805" spans="2:12" s="801" customFormat="1">
      <c r="B9805" s="823"/>
      <c r="C9805" s="823"/>
      <c r="D9805" s="823"/>
      <c r="E9805" s="823"/>
      <c r="F9805" s="823"/>
      <c r="G9805" s="823"/>
      <c r="H9805" s="823"/>
      <c r="I9805" s="823"/>
      <c r="J9805" s="823"/>
      <c r="K9805" s="823"/>
      <c r="L9805" s="823"/>
    </row>
    <row r="9806" spans="2:12" s="801" customFormat="1">
      <c r="B9806" s="823"/>
      <c r="C9806" s="823"/>
      <c r="D9806" s="823"/>
      <c r="E9806" s="823"/>
      <c r="F9806" s="823"/>
      <c r="G9806" s="823"/>
      <c r="H9806" s="823"/>
      <c r="I9806" s="823"/>
      <c r="J9806" s="823"/>
      <c r="K9806" s="823"/>
      <c r="L9806" s="823"/>
    </row>
    <row r="9807" spans="2:12" s="801" customFormat="1">
      <c r="B9807" s="823"/>
      <c r="C9807" s="823"/>
      <c r="D9807" s="823"/>
      <c r="E9807" s="823"/>
      <c r="F9807" s="823"/>
      <c r="G9807" s="823"/>
      <c r="H9807" s="823"/>
      <c r="I9807" s="823"/>
      <c r="J9807" s="823"/>
      <c r="K9807" s="823"/>
      <c r="L9807" s="823"/>
    </row>
    <row r="9808" spans="2:12" s="801" customFormat="1">
      <c r="B9808" s="823"/>
      <c r="C9808" s="823"/>
      <c r="D9808" s="823"/>
      <c r="E9808" s="823"/>
      <c r="F9808" s="823"/>
      <c r="G9808" s="823"/>
      <c r="H9808" s="823"/>
      <c r="I9808" s="823"/>
      <c r="J9808" s="823"/>
      <c r="K9808" s="823"/>
      <c r="L9808" s="823"/>
    </row>
    <row r="9809" spans="2:12" s="801" customFormat="1">
      <c r="B9809" s="823"/>
      <c r="C9809" s="823"/>
      <c r="D9809" s="823"/>
      <c r="E9809" s="823"/>
      <c r="F9809" s="823"/>
      <c r="G9809" s="823"/>
      <c r="H9809" s="823"/>
      <c r="I9809" s="823"/>
      <c r="J9809" s="823"/>
      <c r="K9809" s="823"/>
      <c r="L9809" s="823"/>
    </row>
    <row r="9810" spans="2:12" s="801" customFormat="1">
      <c r="B9810" s="823"/>
      <c r="C9810" s="823"/>
      <c r="D9810" s="823"/>
      <c r="E9810" s="823"/>
      <c r="F9810" s="823"/>
      <c r="G9810" s="823"/>
      <c r="H9810" s="823"/>
      <c r="I9810" s="823"/>
      <c r="J9810" s="823"/>
      <c r="K9810" s="823"/>
      <c r="L9810" s="823"/>
    </row>
    <row r="9811" spans="2:12" s="801" customFormat="1">
      <c r="B9811" s="823"/>
      <c r="C9811" s="823"/>
      <c r="D9811" s="823"/>
      <c r="E9811" s="823"/>
      <c r="F9811" s="823"/>
      <c r="G9811" s="823"/>
      <c r="H9811" s="823"/>
      <c r="I9811" s="823"/>
      <c r="J9811" s="823"/>
      <c r="K9811" s="823"/>
      <c r="L9811" s="823"/>
    </row>
    <row r="9812" spans="2:12" s="801" customFormat="1">
      <c r="B9812" s="823"/>
      <c r="C9812" s="823"/>
      <c r="D9812" s="823"/>
      <c r="E9812" s="823"/>
      <c r="F9812" s="823"/>
      <c r="G9812" s="823"/>
      <c r="H9812" s="823"/>
      <c r="I9812" s="823"/>
      <c r="J9812" s="823"/>
      <c r="K9812" s="823"/>
      <c r="L9812" s="823"/>
    </row>
    <row r="9813" spans="2:12" s="801" customFormat="1">
      <c r="B9813" s="823"/>
      <c r="C9813" s="823"/>
      <c r="D9813" s="823"/>
      <c r="E9813" s="823"/>
      <c r="F9813" s="823"/>
      <c r="G9813" s="823"/>
      <c r="H9813" s="823"/>
      <c r="I9813" s="823"/>
      <c r="J9813" s="823"/>
      <c r="K9813" s="823"/>
      <c r="L9813" s="823"/>
    </row>
    <row r="9814" spans="2:12" s="801" customFormat="1">
      <c r="B9814" s="823"/>
      <c r="C9814" s="823"/>
      <c r="D9814" s="823"/>
      <c r="E9814" s="823"/>
      <c r="F9814" s="823"/>
      <c r="G9814" s="823"/>
      <c r="H9814" s="823"/>
      <c r="I9814" s="823"/>
      <c r="J9814" s="823"/>
      <c r="K9814" s="823"/>
      <c r="L9814" s="823"/>
    </row>
    <row r="9815" spans="2:12" s="801" customFormat="1">
      <c r="B9815" s="823"/>
      <c r="C9815" s="823"/>
      <c r="D9815" s="823"/>
      <c r="E9815" s="823"/>
      <c r="F9815" s="823"/>
      <c r="G9815" s="823"/>
      <c r="H9815" s="823"/>
      <c r="I9815" s="823"/>
      <c r="J9815" s="823"/>
      <c r="K9815" s="823"/>
      <c r="L9815" s="823"/>
    </row>
    <row r="9816" spans="2:12" s="801" customFormat="1">
      <c r="B9816" s="823"/>
      <c r="C9816" s="823"/>
      <c r="D9816" s="823"/>
      <c r="E9816" s="823"/>
      <c r="F9816" s="823"/>
      <c r="G9816" s="823"/>
      <c r="H9816" s="823"/>
      <c r="I9816" s="823"/>
      <c r="J9816" s="823"/>
      <c r="K9816" s="823"/>
      <c r="L9816" s="823"/>
    </row>
    <row r="9817" spans="2:12" s="801" customFormat="1">
      <c r="B9817" s="823"/>
      <c r="C9817" s="823"/>
      <c r="D9817" s="823"/>
      <c r="E9817" s="823"/>
      <c r="F9817" s="823"/>
      <c r="G9817" s="823"/>
      <c r="H9817" s="823"/>
      <c r="I9817" s="823"/>
      <c r="J9817" s="823"/>
      <c r="K9817" s="823"/>
      <c r="L9817" s="823"/>
    </row>
    <row r="9818" spans="2:12" s="801" customFormat="1">
      <c r="B9818" s="823"/>
      <c r="C9818" s="823"/>
      <c r="D9818" s="823"/>
      <c r="E9818" s="823"/>
      <c r="F9818" s="823"/>
      <c r="G9818" s="823"/>
      <c r="H9818" s="823"/>
      <c r="I9818" s="823"/>
      <c r="J9818" s="823"/>
      <c r="K9818" s="823"/>
      <c r="L9818" s="823"/>
    </row>
    <row r="9819" spans="2:12" s="801" customFormat="1">
      <c r="B9819" s="823"/>
      <c r="C9819" s="823"/>
      <c r="D9819" s="823"/>
      <c r="E9819" s="823"/>
      <c r="F9819" s="823"/>
      <c r="G9819" s="823"/>
      <c r="H9819" s="823"/>
      <c r="I9819" s="823"/>
      <c r="J9819" s="823"/>
      <c r="K9819" s="823"/>
      <c r="L9819" s="823"/>
    </row>
    <row r="9820" spans="2:12" s="801" customFormat="1">
      <c r="B9820" s="823"/>
      <c r="C9820" s="823"/>
      <c r="D9820" s="823"/>
      <c r="E9820" s="823"/>
      <c r="F9820" s="823"/>
      <c r="G9820" s="823"/>
      <c r="H9820" s="823"/>
      <c r="I9820" s="823"/>
      <c r="J9820" s="823"/>
      <c r="K9820" s="823"/>
      <c r="L9820" s="823"/>
    </row>
    <row r="9821" spans="2:12" s="801" customFormat="1">
      <c r="B9821" s="823"/>
      <c r="C9821" s="823"/>
      <c r="D9821" s="823"/>
      <c r="E9821" s="823"/>
      <c r="F9821" s="823"/>
      <c r="G9821" s="823"/>
      <c r="H9821" s="823"/>
      <c r="I9821" s="823"/>
      <c r="J9821" s="823"/>
      <c r="K9821" s="823"/>
      <c r="L9821" s="823"/>
    </row>
    <row r="9822" spans="2:12" s="801" customFormat="1">
      <c r="B9822" s="823"/>
      <c r="C9822" s="823"/>
      <c r="D9822" s="823"/>
      <c r="E9822" s="823"/>
      <c r="F9822" s="823"/>
      <c r="G9822" s="823"/>
      <c r="H9822" s="823"/>
      <c r="I9822" s="823"/>
      <c r="J9822" s="823"/>
      <c r="K9822" s="823"/>
      <c r="L9822" s="823"/>
    </row>
    <row r="9823" spans="2:12" s="801" customFormat="1">
      <c r="B9823" s="823"/>
      <c r="C9823" s="823"/>
      <c r="D9823" s="823"/>
      <c r="E9823" s="823"/>
      <c r="F9823" s="823"/>
      <c r="G9823" s="823"/>
      <c r="H9823" s="823"/>
      <c r="I9823" s="823"/>
      <c r="J9823" s="823"/>
      <c r="K9823" s="823"/>
      <c r="L9823" s="823"/>
    </row>
    <row r="9824" spans="2:12" s="801" customFormat="1">
      <c r="B9824" s="823"/>
      <c r="C9824" s="823"/>
      <c r="D9824" s="823"/>
      <c r="E9824" s="823"/>
      <c r="F9824" s="823"/>
      <c r="G9824" s="823"/>
      <c r="H9824" s="823"/>
      <c r="I9824" s="823"/>
      <c r="J9824" s="823"/>
      <c r="K9824" s="823"/>
      <c r="L9824" s="823"/>
    </row>
    <row r="9825" spans="2:12" s="801" customFormat="1">
      <c r="B9825" s="823"/>
      <c r="C9825" s="823"/>
      <c r="D9825" s="823"/>
      <c r="E9825" s="823"/>
      <c r="F9825" s="823"/>
      <c r="G9825" s="823"/>
      <c r="H9825" s="823"/>
      <c r="I9825" s="823"/>
      <c r="J9825" s="823"/>
      <c r="K9825" s="823"/>
      <c r="L9825" s="823"/>
    </row>
    <row r="9826" spans="2:12" s="801" customFormat="1">
      <c r="B9826" s="823"/>
      <c r="C9826" s="823"/>
      <c r="D9826" s="823"/>
      <c r="E9826" s="823"/>
      <c r="F9826" s="823"/>
      <c r="G9826" s="823"/>
      <c r="H9826" s="823"/>
      <c r="I9826" s="823"/>
      <c r="J9826" s="823"/>
      <c r="K9826" s="823"/>
      <c r="L9826" s="823"/>
    </row>
    <row r="9827" spans="2:12" s="801" customFormat="1">
      <c r="B9827" s="823"/>
      <c r="C9827" s="823"/>
      <c r="D9827" s="823"/>
      <c r="E9827" s="823"/>
      <c r="F9827" s="823"/>
      <c r="G9827" s="823"/>
      <c r="H9827" s="823"/>
      <c r="I9827" s="823"/>
      <c r="J9827" s="823"/>
      <c r="K9827" s="823"/>
      <c r="L9827" s="823"/>
    </row>
    <row r="9828" spans="2:12" s="801" customFormat="1">
      <c r="B9828" s="823"/>
      <c r="C9828" s="823"/>
      <c r="D9828" s="823"/>
      <c r="E9828" s="823"/>
      <c r="F9828" s="823"/>
      <c r="G9828" s="823"/>
      <c r="H9828" s="823"/>
      <c r="I9828" s="823"/>
      <c r="J9828" s="823"/>
      <c r="K9828" s="823"/>
      <c r="L9828" s="823"/>
    </row>
    <row r="9829" spans="2:12" s="801" customFormat="1">
      <c r="B9829" s="823"/>
      <c r="C9829" s="823"/>
      <c r="D9829" s="823"/>
      <c r="E9829" s="823"/>
      <c r="F9829" s="823"/>
      <c r="G9829" s="823"/>
      <c r="H9829" s="823"/>
      <c r="I9829" s="823"/>
      <c r="J9829" s="823"/>
      <c r="K9829" s="823"/>
      <c r="L9829" s="823"/>
    </row>
    <row r="9830" spans="2:12" s="801" customFormat="1">
      <c r="B9830" s="823"/>
      <c r="C9830" s="823"/>
      <c r="D9830" s="823"/>
      <c r="E9830" s="823"/>
      <c r="F9830" s="823"/>
      <c r="G9830" s="823"/>
      <c r="H9830" s="823"/>
      <c r="I9830" s="823"/>
      <c r="J9830" s="823"/>
      <c r="K9830" s="823"/>
      <c r="L9830" s="823"/>
    </row>
    <row r="9831" spans="2:12" s="801" customFormat="1">
      <c r="B9831" s="823"/>
      <c r="C9831" s="823"/>
      <c r="D9831" s="823"/>
      <c r="E9831" s="823"/>
      <c r="F9831" s="823"/>
      <c r="G9831" s="823"/>
      <c r="H9831" s="823"/>
      <c r="I9831" s="823"/>
      <c r="J9831" s="823"/>
      <c r="K9831" s="823"/>
      <c r="L9831" s="823"/>
    </row>
    <row r="9832" spans="2:12" s="801" customFormat="1">
      <c r="B9832" s="823"/>
      <c r="C9832" s="823"/>
      <c r="D9832" s="823"/>
      <c r="E9832" s="823"/>
      <c r="F9832" s="823"/>
      <c r="G9832" s="823"/>
      <c r="H9832" s="823"/>
      <c r="I9832" s="823"/>
      <c r="J9832" s="823"/>
      <c r="K9832" s="823"/>
      <c r="L9832" s="823"/>
    </row>
    <row r="9833" spans="2:12" s="801" customFormat="1">
      <c r="B9833" s="823"/>
      <c r="C9833" s="823"/>
      <c r="D9833" s="823"/>
      <c r="E9833" s="823"/>
      <c r="F9833" s="823"/>
      <c r="G9833" s="823"/>
      <c r="H9833" s="823"/>
      <c r="I9833" s="823"/>
      <c r="J9833" s="823"/>
      <c r="K9833" s="823"/>
      <c r="L9833" s="823"/>
    </row>
    <row r="9834" spans="2:12" s="801" customFormat="1">
      <c r="B9834" s="823"/>
      <c r="C9834" s="823"/>
      <c r="D9834" s="823"/>
      <c r="E9834" s="823"/>
      <c r="F9834" s="823"/>
      <c r="G9834" s="823"/>
      <c r="H9834" s="823"/>
      <c r="I9834" s="823"/>
      <c r="J9834" s="823"/>
      <c r="K9834" s="823"/>
      <c r="L9834" s="823"/>
    </row>
    <row r="9835" spans="2:12" s="801" customFormat="1">
      <c r="B9835" s="823"/>
      <c r="C9835" s="823"/>
      <c r="D9835" s="823"/>
      <c r="E9835" s="823"/>
      <c r="F9835" s="823"/>
      <c r="G9835" s="823"/>
      <c r="H9835" s="823"/>
      <c r="I9835" s="823"/>
      <c r="J9835" s="823"/>
      <c r="K9835" s="823"/>
      <c r="L9835" s="823"/>
    </row>
    <row r="9836" spans="2:12" s="801" customFormat="1">
      <c r="B9836" s="823"/>
      <c r="C9836" s="823"/>
      <c r="D9836" s="823"/>
      <c r="E9836" s="823"/>
      <c r="F9836" s="823"/>
      <c r="G9836" s="823"/>
      <c r="H9836" s="823"/>
      <c r="I9836" s="823"/>
      <c r="J9836" s="823"/>
      <c r="K9836" s="823"/>
      <c r="L9836" s="823"/>
    </row>
    <row r="9837" spans="2:12" s="801" customFormat="1">
      <c r="B9837" s="823"/>
      <c r="C9837" s="823"/>
      <c r="D9837" s="823"/>
      <c r="E9837" s="823"/>
      <c r="F9837" s="823"/>
      <c r="G9837" s="823"/>
      <c r="H9837" s="823"/>
      <c r="I9837" s="823"/>
      <c r="J9837" s="823"/>
      <c r="K9837" s="823"/>
      <c r="L9837" s="823"/>
    </row>
    <row r="9838" spans="2:12" s="801" customFormat="1">
      <c r="B9838" s="823"/>
      <c r="C9838" s="823"/>
      <c r="D9838" s="823"/>
      <c r="E9838" s="823"/>
      <c r="F9838" s="823"/>
      <c r="G9838" s="823"/>
      <c r="H9838" s="823"/>
      <c r="I9838" s="823"/>
      <c r="J9838" s="823"/>
      <c r="K9838" s="823"/>
      <c r="L9838" s="823"/>
    </row>
    <row r="9839" spans="2:12" s="801" customFormat="1">
      <c r="B9839" s="823"/>
      <c r="C9839" s="823"/>
      <c r="D9839" s="823"/>
      <c r="E9839" s="823"/>
      <c r="F9839" s="823"/>
      <c r="G9839" s="823"/>
      <c r="H9839" s="823"/>
      <c r="I9839" s="823"/>
      <c r="J9839" s="823"/>
      <c r="K9839" s="823"/>
      <c r="L9839" s="823"/>
    </row>
    <row r="9840" spans="2:12" s="801" customFormat="1">
      <c r="B9840" s="823"/>
      <c r="C9840" s="823"/>
      <c r="D9840" s="823"/>
      <c r="E9840" s="823"/>
      <c r="F9840" s="823"/>
      <c r="G9840" s="823"/>
      <c r="H9840" s="823"/>
      <c r="I9840" s="823"/>
      <c r="J9840" s="823"/>
      <c r="K9840" s="823"/>
      <c r="L9840" s="823"/>
    </row>
    <row r="9841" spans="2:12" s="801" customFormat="1">
      <c r="B9841" s="823"/>
      <c r="C9841" s="823"/>
      <c r="D9841" s="823"/>
      <c r="E9841" s="823"/>
      <c r="F9841" s="823"/>
      <c r="G9841" s="823"/>
      <c r="H9841" s="823"/>
      <c r="I9841" s="823"/>
      <c r="J9841" s="823"/>
      <c r="K9841" s="823"/>
      <c r="L9841" s="823"/>
    </row>
    <row r="9842" spans="2:12" s="801" customFormat="1">
      <c r="B9842" s="823"/>
      <c r="C9842" s="823"/>
      <c r="D9842" s="823"/>
      <c r="E9842" s="823"/>
      <c r="F9842" s="823"/>
      <c r="G9842" s="823"/>
      <c r="H9842" s="823"/>
      <c r="I9842" s="823"/>
      <c r="J9842" s="823"/>
      <c r="K9842" s="823"/>
      <c r="L9842" s="823"/>
    </row>
    <row r="9843" spans="2:12" s="801" customFormat="1">
      <c r="B9843" s="823"/>
      <c r="C9843" s="823"/>
      <c r="D9843" s="823"/>
      <c r="E9843" s="823"/>
      <c r="F9843" s="823"/>
      <c r="G9843" s="823"/>
      <c r="H9843" s="823"/>
      <c r="I9843" s="823"/>
      <c r="J9843" s="823"/>
      <c r="K9843" s="823"/>
      <c r="L9843" s="823"/>
    </row>
    <row r="9844" spans="2:12" s="801" customFormat="1">
      <c r="B9844" s="823"/>
      <c r="C9844" s="823"/>
      <c r="D9844" s="823"/>
      <c r="E9844" s="823"/>
      <c r="F9844" s="823"/>
      <c r="G9844" s="823"/>
      <c r="H9844" s="823"/>
      <c r="I9844" s="823"/>
      <c r="J9844" s="823"/>
      <c r="K9844" s="823"/>
      <c r="L9844" s="823"/>
    </row>
    <row r="9845" spans="2:12" s="801" customFormat="1">
      <c r="B9845" s="823"/>
      <c r="C9845" s="823"/>
      <c r="D9845" s="823"/>
      <c r="E9845" s="823"/>
      <c r="F9845" s="823"/>
      <c r="G9845" s="823"/>
      <c r="H9845" s="823"/>
      <c r="I9845" s="823"/>
      <c r="J9845" s="823"/>
      <c r="K9845" s="823"/>
      <c r="L9845" s="823"/>
    </row>
    <row r="9846" spans="2:12" s="801" customFormat="1">
      <c r="B9846" s="823"/>
      <c r="C9846" s="823"/>
      <c r="D9846" s="823"/>
      <c r="E9846" s="823"/>
      <c r="F9846" s="823"/>
      <c r="G9846" s="823"/>
      <c r="H9846" s="823"/>
      <c r="I9846" s="823"/>
      <c r="J9846" s="823"/>
      <c r="K9846" s="823"/>
      <c r="L9846" s="823"/>
    </row>
    <row r="9847" spans="2:12" s="801" customFormat="1">
      <c r="B9847" s="823"/>
      <c r="C9847" s="823"/>
      <c r="D9847" s="823"/>
      <c r="E9847" s="823"/>
      <c r="F9847" s="823"/>
      <c r="G9847" s="823"/>
      <c r="H9847" s="823"/>
      <c r="I9847" s="823"/>
      <c r="J9847" s="823"/>
      <c r="K9847" s="823"/>
      <c r="L9847" s="823"/>
    </row>
    <row r="9848" spans="2:12" s="801" customFormat="1">
      <c r="B9848" s="823"/>
      <c r="C9848" s="823"/>
      <c r="D9848" s="823"/>
      <c r="E9848" s="823"/>
      <c r="F9848" s="823"/>
      <c r="G9848" s="823"/>
      <c r="H9848" s="823"/>
      <c r="I9848" s="823"/>
      <c r="J9848" s="823"/>
      <c r="K9848" s="823"/>
      <c r="L9848" s="823"/>
    </row>
    <row r="9849" spans="2:12" s="801" customFormat="1">
      <c r="B9849" s="823"/>
      <c r="C9849" s="823"/>
      <c r="D9849" s="823"/>
      <c r="E9849" s="823"/>
      <c r="F9849" s="823"/>
      <c r="G9849" s="823"/>
      <c r="H9849" s="823"/>
      <c r="I9849" s="823"/>
      <c r="J9849" s="823"/>
      <c r="K9849" s="823"/>
      <c r="L9849" s="823"/>
    </row>
    <row r="9850" spans="2:12" s="801" customFormat="1">
      <c r="B9850" s="823"/>
      <c r="C9850" s="823"/>
      <c r="D9850" s="823"/>
      <c r="E9850" s="823"/>
      <c r="F9850" s="823"/>
      <c r="G9850" s="823"/>
      <c r="H9850" s="823"/>
      <c r="I9850" s="823"/>
      <c r="J9850" s="823"/>
      <c r="K9850" s="823"/>
      <c r="L9850" s="823"/>
    </row>
    <row r="9851" spans="2:12" s="801" customFormat="1">
      <c r="B9851" s="823"/>
      <c r="C9851" s="823"/>
      <c r="D9851" s="823"/>
      <c r="E9851" s="823"/>
      <c r="F9851" s="823"/>
      <c r="G9851" s="823"/>
      <c r="H9851" s="823"/>
      <c r="I9851" s="823"/>
      <c r="J9851" s="823"/>
      <c r="K9851" s="823"/>
      <c r="L9851" s="823"/>
    </row>
    <row r="9852" spans="2:12" s="801" customFormat="1">
      <c r="B9852" s="823"/>
      <c r="C9852" s="823"/>
      <c r="D9852" s="823"/>
      <c r="E9852" s="823"/>
      <c r="F9852" s="823"/>
      <c r="G9852" s="823"/>
      <c r="H9852" s="823"/>
      <c r="I9852" s="823"/>
      <c r="J9852" s="823"/>
      <c r="K9852" s="823"/>
      <c r="L9852" s="823"/>
    </row>
    <row r="9853" spans="2:12" s="801" customFormat="1">
      <c r="B9853" s="823"/>
      <c r="C9853" s="823"/>
      <c r="D9853" s="823"/>
      <c r="E9853" s="823"/>
      <c r="F9853" s="823"/>
      <c r="G9853" s="823"/>
      <c r="H9853" s="823"/>
      <c r="I9853" s="823"/>
      <c r="J9853" s="823"/>
      <c r="K9853" s="823"/>
      <c r="L9853" s="823"/>
    </row>
    <row r="9854" spans="2:12" s="801" customFormat="1">
      <c r="B9854" s="823"/>
      <c r="C9854" s="823"/>
      <c r="D9854" s="823"/>
      <c r="E9854" s="823"/>
      <c r="F9854" s="823"/>
      <c r="G9854" s="823"/>
      <c r="H9854" s="823"/>
      <c r="I9854" s="823"/>
      <c r="J9854" s="823"/>
      <c r="K9854" s="823"/>
      <c r="L9854" s="823"/>
    </row>
    <row r="9855" spans="2:12" s="801" customFormat="1">
      <c r="B9855" s="823"/>
      <c r="C9855" s="823"/>
      <c r="D9855" s="823"/>
      <c r="E9855" s="823"/>
      <c r="F9855" s="823"/>
      <c r="G9855" s="823"/>
      <c r="H9855" s="823"/>
      <c r="I9855" s="823"/>
      <c r="J9855" s="823"/>
      <c r="K9855" s="823"/>
      <c r="L9855" s="823"/>
    </row>
    <row r="9856" spans="2:12" s="801" customFormat="1">
      <c r="B9856" s="823"/>
      <c r="C9856" s="823"/>
      <c r="D9856" s="823"/>
      <c r="E9856" s="823"/>
      <c r="F9856" s="823"/>
      <c r="G9856" s="823"/>
      <c r="H9856" s="823"/>
      <c r="I9856" s="823"/>
      <c r="J9856" s="823"/>
      <c r="K9856" s="823"/>
      <c r="L9856" s="823"/>
    </row>
    <row r="9857" spans="2:12" s="801" customFormat="1">
      <c r="B9857" s="823"/>
      <c r="C9857" s="823"/>
      <c r="D9857" s="823"/>
      <c r="E9857" s="823"/>
      <c r="F9857" s="823"/>
      <c r="G9857" s="823"/>
      <c r="H9857" s="823"/>
      <c r="I9857" s="823"/>
      <c r="J9857" s="823"/>
      <c r="K9857" s="823"/>
      <c r="L9857" s="823"/>
    </row>
    <row r="9858" spans="2:12" s="801" customFormat="1">
      <c r="B9858" s="823"/>
      <c r="C9858" s="823"/>
      <c r="D9858" s="823"/>
      <c r="E9858" s="823"/>
      <c r="F9858" s="823"/>
      <c r="G9858" s="823"/>
      <c r="H9858" s="823"/>
      <c r="I9858" s="823"/>
      <c r="J9858" s="823"/>
      <c r="K9858" s="823"/>
      <c r="L9858" s="823"/>
    </row>
    <row r="9859" spans="2:12" s="801" customFormat="1">
      <c r="B9859" s="823"/>
      <c r="C9859" s="823"/>
      <c r="D9859" s="823"/>
      <c r="E9859" s="823"/>
      <c r="F9859" s="823"/>
      <c r="G9859" s="823"/>
      <c r="H9859" s="823"/>
      <c r="I9859" s="823"/>
      <c r="J9859" s="823"/>
      <c r="K9859" s="823"/>
      <c r="L9859" s="823"/>
    </row>
    <row r="9860" spans="2:12" s="801" customFormat="1">
      <c r="B9860" s="823"/>
      <c r="C9860" s="823"/>
      <c r="D9860" s="823"/>
      <c r="E9860" s="823"/>
      <c r="F9860" s="823"/>
      <c r="G9860" s="823"/>
      <c r="H9860" s="823"/>
      <c r="I9860" s="823"/>
      <c r="J9860" s="823"/>
      <c r="K9860" s="823"/>
      <c r="L9860" s="823"/>
    </row>
    <row r="9861" spans="2:12" s="801" customFormat="1">
      <c r="B9861" s="823"/>
      <c r="C9861" s="823"/>
      <c r="D9861" s="823"/>
      <c r="E9861" s="823"/>
      <c r="F9861" s="823"/>
      <c r="G9861" s="823"/>
      <c r="H9861" s="823"/>
      <c r="I9861" s="823"/>
      <c r="J9861" s="823"/>
      <c r="K9861" s="823"/>
      <c r="L9861" s="823"/>
    </row>
    <row r="9862" spans="2:12" s="801" customFormat="1">
      <c r="B9862" s="823"/>
      <c r="C9862" s="823"/>
      <c r="D9862" s="823"/>
      <c r="E9862" s="823"/>
      <c r="F9862" s="823"/>
      <c r="G9862" s="823"/>
      <c r="H9862" s="823"/>
      <c r="I9862" s="823"/>
      <c r="J9862" s="823"/>
      <c r="K9862" s="823"/>
      <c r="L9862" s="823"/>
    </row>
    <row r="9863" spans="2:12" s="801" customFormat="1">
      <c r="B9863" s="823"/>
      <c r="C9863" s="823"/>
      <c r="D9863" s="823"/>
      <c r="E9863" s="823"/>
      <c r="F9863" s="823"/>
      <c r="G9863" s="823"/>
      <c r="H9863" s="823"/>
      <c r="I9863" s="823"/>
      <c r="J9863" s="823"/>
      <c r="K9863" s="823"/>
      <c r="L9863" s="823"/>
    </row>
    <row r="9864" spans="2:12" s="801" customFormat="1">
      <c r="B9864" s="823"/>
      <c r="C9864" s="823"/>
      <c r="D9864" s="823"/>
      <c r="E9864" s="823"/>
      <c r="F9864" s="823"/>
      <c r="G9864" s="823"/>
      <c r="H9864" s="823"/>
      <c r="I9864" s="823"/>
      <c r="J9864" s="823"/>
      <c r="K9864" s="823"/>
      <c r="L9864" s="823"/>
    </row>
    <row r="9865" spans="2:12" s="801" customFormat="1">
      <c r="B9865" s="823"/>
      <c r="C9865" s="823"/>
      <c r="D9865" s="823"/>
      <c r="E9865" s="823"/>
      <c r="F9865" s="823"/>
      <c r="G9865" s="823"/>
      <c r="H9865" s="823"/>
      <c r="I9865" s="823"/>
      <c r="J9865" s="823"/>
      <c r="K9865" s="823"/>
      <c r="L9865" s="823"/>
    </row>
    <row r="9866" spans="2:12" s="801" customFormat="1">
      <c r="B9866" s="823"/>
      <c r="C9866" s="823"/>
      <c r="D9866" s="823"/>
      <c r="E9866" s="823"/>
      <c r="F9866" s="823"/>
      <c r="G9866" s="823"/>
      <c r="H9866" s="823"/>
      <c r="I9866" s="823"/>
      <c r="J9866" s="823"/>
      <c r="K9866" s="823"/>
      <c r="L9866" s="823"/>
    </row>
    <row r="9867" spans="2:12" s="801" customFormat="1">
      <c r="B9867" s="823"/>
      <c r="C9867" s="823"/>
      <c r="D9867" s="823"/>
      <c r="E9867" s="823"/>
      <c r="F9867" s="823"/>
      <c r="G9867" s="823"/>
      <c r="H9867" s="823"/>
      <c r="I9867" s="823"/>
      <c r="J9867" s="823"/>
      <c r="K9867" s="823"/>
      <c r="L9867" s="823"/>
    </row>
    <row r="9868" spans="2:12" s="801" customFormat="1">
      <c r="B9868" s="823"/>
      <c r="C9868" s="823"/>
      <c r="D9868" s="823"/>
      <c r="E9868" s="823"/>
      <c r="F9868" s="823"/>
      <c r="G9868" s="823"/>
      <c r="H9868" s="823"/>
      <c r="I9868" s="823"/>
      <c r="J9868" s="823"/>
      <c r="K9868" s="823"/>
      <c r="L9868" s="823"/>
    </row>
    <row r="9869" spans="2:12" s="801" customFormat="1">
      <c r="B9869" s="823"/>
      <c r="C9869" s="823"/>
      <c r="D9869" s="823"/>
      <c r="E9869" s="823"/>
      <c r="F9869" s="823"/>
      <c r="G9869" s="823"/>
      <c r="H9869" s="823"/>
      <c r="I9869" s="823"/>
      <c r="J9869" s="823"/>
      <c r="K9869" s="823"/>
      <c r="L9869" s="823"/>
    </row>
    <row r="9870" spans="2:12" s="801" customFormat="1">
      <c r="B9870" s="823"/>
      <c r="C9870" s="823"/>
      <c r="D9870" s="823"/>
      <c r="E9870" s="823"/>
      <c r="F9870" s="823"/>
      <c r="G9870" s="823"/>
      <c r="H9870" s="823"/>
      <c r="I9870" s="823"/>
      <c r="J9870" s="823"/>
      <c r="K9870" s="823"/>
      <c r="L9870" s="823"/>
    </row>
    <row r="9871" spans="2:12" s="801" customFormat="1">
      <c r="B9871" s="823"/>
      <c r="C9871" s="823"/>
      <c r="D9871" s="823"/>
      <c r="E9871" s="823"/>
      <c r="F9871" s="823"/>
      <c r="G9871" s="823"/>
      <c r="H9871" s="823"/>
      <c r="I9871" s="823"/>
      <c r="J9871" s="823"/>
      <c r="K9871" s="823"/>
      <c r="L9871" s="823"/>
    </row>
    <row r="9872" spans="2:12" s="801" customFormat="1">
      <c r="B9872" s="823"/>
      <c r="C9872" s="823"/>
      <c r="D9872" s="823"/>
      <c r="E9872" s="823"/>
      <c r="F9872" s="823"/>
      <c r="G9872" s="823"/>
      <c r="H9872" s="823"/>
      <c r="I9872" s="823"/>
      <c r="J9872" s="823"/>
      <c r="K9872" s="823"/>
      <c r="L9872" s="823"/>
    </row>
    <row r="9873" spans="2:12" s="801" customFormat="1">
      <c r="B9873" s="823"/>
      <c r="C9873" s="823"/>
      <c r="D9873" s="823"/>
      <c r="E9873" s="823"/>
      <c r="F9873" s="823"/>
      <c r="G9873" s="823"/>
      <c r="H9873" s="823"/>
      <c r="I9873" s="823"/>
      <c r="J9873" s="823"/>
      <c r="K9873" s="823"/>
      <c r="L9873" s="823"/>
    </row>
    <row r="9874" spans="2:12" s="801" customFormat="1">
      <c r="B9874" s="823"/>
      <c r="C9874" s="823"/>
      <c r="D9874" s="823"/>
      <c r="E9874" s="823"/>
      <c r="F9874" s="823"/>
      <c r="G9874" s="823"/>
      <c r="H9874" s="823"/>
      <c r="I9874" s="823"/>
      <c r="J9874" s="823"/>
      <c r="K9874" s="823"/>
      <c r="L9874" s="823"/>
    </row>
    <row r="9875" spans="2:12" s="801" customFormat="1">
      <c r="B9875" s="823"/>
      <c r="C9875" s="823"/>
      <c r="D9875" s="823"/>
      <c r="E9875" s="823"/>
      <c r="F9875" s="823"/>
      <c r="G9875" s="823"/>
      <c r="H9875" s="823"/>
      <c r="I9875" s="823"/>
      <c r="J9875" s="823"/>
      <c r="K9875" s="823"/>
      <c r="L9875" s="823"/>
    </row>
    <row r="9876" spans="2:12" s="801" customFormat="1">
      <c r="B9876" s="823"/>
      <c r="C9876" s="823"/>
      <c r="D9876" s="823"/>
      <c r="E9876" s="823"/>
      <c r="F9876" s="823"/>
      <c r="G9876" s="823"/>
      <c r="H9876" s="823"/>
      <c r="I9876" s="823"/>
      <c r="J9876" s="823"/>
      <c r="K9876" s="823"/>
      <c r="L9876" s="823"/>
    </row>
    <row r="9877" spans="2:12" s="801" customFormat="1">
      <c r="B9877" s="823"/>
      <c r="C9877" s="823"/>
      <c r="D9877" s="823"/>
      <c r="E9877" s="823"/>
      <c r="F9877" s="823"/>
      <c r="G9877" s="823"/>
      <c r="H9877" s="823"/>
      <c r="I9877" s="823"/>
      <c r="J9877" s="823"/>
      <c r="K9877" s="823"/>
      <c r="L9877" s="823"/>
    </row>
    <row r="9878" spans="2:12" s="801" customFormat="1">
      <c r="B9878" s="823"/>
      <c r="C9878" s="823"/>
      <c r="D9878" s="823"/>
      <c r="E9878" s="823"/>
      <c r="F9878" s="823"/>
      <c r="G9878" s="823"/>
      <c r="H9878" s="823"/>
      <c r="I9878" s="823"/>
      <c r="J9878" s="823"/>
      <c r="K9878" s="823"/>
      <c r="L9878" s="823"/>
    </row>
    <row r="9879" spans="2:12" s="801" customFormat="1">
      <c r="B9879" s="823"/>
      <c r="C9879" s="823"/>
      <c r="D9879" s="823"/>
      <c r="E9879" s="823"/>
      <c r="F9879" s="823"/>
      <c r="G9879" s="823"/>
      <c r="H9879" s="823"/>
      <c r="I9879" s="823"/>
      <c r="J9879" s="823"/>
      <c r="K9879" s="823"/>
      <c r="L9879" s="823"/>
    </row>
    <row r="9880" spans="2:12" s="801" customFormat="1">
      <c r="B9880" s="823"/>
      <c r="C9880" s="823"/>
      <c r="D9880" s="823"/>
      <c r="E9880" s="823"/>
      <c r="F9880" s="823"/>
      <c r="G9880" s="823"/>
      <c r="H9880" s="823"/>
      <c r="I9880" s="823"/>
      <c r="J9880" s="823"/>
      <c r="K9880" s="823"/>
      <c r="L9880" s="823"/>
    </row>
    <row r="9881" spans="2:12" s="801" customFormat="1">
      <c r="B9881" s="823"/>
      <c r="C9881" s="823"/>
      <c r="D9881" s="823"/>
      <c r="E9881" s="823"/>
      <c r="F9881" s="823"/>
      <c r="G9881" s="823"/>
      <c r="H9881" s="823"/>
      <c r="I9881" s="823"/>
      <c r="J9881" s="823"/>
      <c r="K9881" s="823"/>
      <c r="L9881" s="823"/>
    </row>
    <row r="9882" spans="2:12" s="801" customFormat="1">
      <c r="B9882" s="823"/>
      <c r="C9882" s="823"/>
      <c r="D9882" s="823"/>
      <c r="E9882" s="823"/>
      <c r="F9882" s="823"/>
      <c r="G9882" s="823"/>
      <c r="H9882" s="823"/>
      <c r="I9882" s="823"/>
      <c r="J9882" s="823"/>
      <c r="K9882" s="823"/>
      <c r="L9882" s="823"/>
    </row>
    <row r="9883" spans="2:12" s="801" customFormat="1">
      <c r="B9883" s="823"/>
      <c r="C9883" s="823"/>
      <c r="D9883" s="823"/>
      <c r="E9883" s="823"/>
      <c r="F9883" s="823"/>
      <c r="G9883" s="823"/>
      <c r="H9883" s="823"/>
      <c r="I9883" s="823"/>
      <c r="J9883" s="823"/>
      <c r="K9883" s="823"/>
      <c r="L9883" s="823"/>
    </row>
    <row r="9884" spans="2:12" s="801" customFormat="1">
      <c r="B9884" s="823"/>
      <c r="C9884" s="823"/>
      <c r="D9884" s="823"/>
      <c r="E9884" s="823"/>
      <c r="F9884" s="823"/>
      <c r="G9884" s="823"/>
      <c r="H9884" s="823"/>
      <c r="I9884" s="823"/>
      <c r="J9884" s="823"/>
      <c r="K9884" s="823"/>
      <c r="L9884" s="823"/>
    </row>
    <row r="9885" spans="2:12" s="801" customFormat="1">
      <c r="B9885" s="823"/>
      <c r="C9885" s="823"/>
      <c r="D9885" s="823"/>
      <c r="E9885" s="823"/>
      <c r="F9885" s="823"/>
      <c r="G9885" s="823"/>
      <c r="H9885" s="823"/>
      <c r="I9885" s="823"/>
      <c r="J9885" s="823"/>
      <c r="K9885" s="823"/>
      <c r="L9885" s="823"/>
    </row>
    <row r="9886" spans="2:12" s="801" customFormat="1">
      <c r="B9886" s="823"/>
      <c r="C9886" s="823"/>
      <c r="D9886" s="823"/>
      <c r="E9886" s="823"/>
      <c r="F9886" s="823"/>
      <c r="G9886" s="823"/>
      <c r="H9886" s="823"/>
      <c r="I9886" s="823"/>
      <c r="J9886" s="823"/>
      <c r="K9886" s="823"/>
      <c r="L9886" s="823"/>
    </row>
    <row r="9887" spans="2:12" s="801" customFormat="1">
      <c r="B9887" s="823"/>
      <c r="C9887" s="823"/>
      <c r="D9887" s="823"/>
      <c r="E9887" s="823"/>
      <c r="F9887" s="823"/>
      <c r="G9887" s="823"/>
      <c r="H9887" s="823"/>
      <c r="I9887" s="823"/>
      <c r="J9887" s="823"/>
      <c r="K9887" s="823"/>
      <c r="L9887" s="823"/>
    </row>
    <row r="9888" spans="2:12" s="801" customFormat="1">
      <c r="B9888" s="823"/>
      <c r="C9888" s="823"/>
      <c r="D9888" s="823"/>
      <c r="E9888" s="823"/>
      <c r="F9888" s="823"/>
      <c r="G9888" s="823"/>
      <c r="H9888" s="823"/>
      <c r="I9888" s="823"/>
      <c r="J9888" s="823"/>
      <c r="K9888" s="823"/>
      <c r="L9888" s="823"/>
    </row>
    <row r="9889" spans="2:12" s="801" customFormat="1">
      <c r="B9889" s="823"/>
      <c r="C9889" s="823"/>
      <c r="D9889" s="823"/>
      <c r="E9889" s="823"/>
      <c r="F9889" s="823"/>
      <c r="G9889" s="823"/>
      <c r="H9889" s="823"/>
      <c r="I9889" s="823"/>
      <c r="J9889" s="823"/>
      <c r="K9889" s="823"/>
      <c r="L9889" s="823"/>
    </row>
    <row r="9890" spans="2:12" s="801" customFormat="1">
      <c r="B9890" s="823"/>
      <c r="C9890" s="823"/>
      <c r="D9890" s="823"/>
      <c r="E9890" s="823"/>
      <c r="F9890" s="823"/>
      <c r="G9890" s="823"/>
      <c r="H9890" s="823"/>
      <c r="I9890" s="823"/>
      <c r="J9890" s="823"/>
      <c r="K9890" s="823"/>
      <c r="L9890" s="823"/>
    </row>
    <row r="9891" spans="2:12" s="801" customFormat="1">
      <c r="B9891" s="823"/>
      <c r="C9891" s="823"/>
      <c r="D9891" s="823"/>
      <c r="E9891" s="823"/>
      <c r="F9891" s="823"/>
      <c r="G9891" s="823"/>
      <c r="H9891" s="823"/>
      <c r="I9891" s="823"/>
      <c r="J9891" s="823"/>
      <c r="K9891" s="823"/>
      <c r="L9891" s="823"/>
    </row>
    <row r="9892" spans="2:12" s="801" customFormat="1">
      <c r="B9892" s="823"/>
      <c r="C9892" s="823"/>
      <c r="D9892" s="823"/>
      <c r="E9892" s="823"/>
      <c r="F9892" s="823"/>
      <c r="G9892" s="823"/>
      <c r="H9892" s="823"/>
      <c r="I9892" s="823"/>
      <c r="J9892" s="823"/>
      <c r="K9892" s="823"/>
      <c r="L9892" s="823"/>
    </row>
    <row r="9893" spans="2:12" s="801" customFormat="1">
      <c r="B9893" s="823"/>
      <c r="C9893" s="823"/>
      <c r="D9893" s="823"/>
      <c r="E9893" s="823"/>
      <c r="F9893" s="823"/>
      <c r="G9893" s="823"/>
      <c r="H9893" s="823"/>
      <c r="I9893" s="823"/>
      <c r="J9893" s="823"/>
      <c r="K9893" s="823"/>
      <c r="L9893" s="823"/>
    </row>
    <row r="9894" spans="2:12" s="801" customFormat="1">
      <c r="B9894" s="823"/>
      <c r="C9894" s="823"/>
      <c r="D9894" s="823"/>
      <c r="E9894" s="823"/>
      <c r="F9894" s="823"/>
      <c r="G9894" s="823"/>
      <c r="H9894" s="823"/>
      <c r="I9894" s="823"/>
      <c r="J9894" s="823"/>
      <c r="K9894" s="823"/>
      <c r="L9894" s="823"/>
    </row>
    <row r="9895" spans="2:12" s="801" customFormat="1">
      <c r="B9895" s="823"/>
      <c r="C9895" s="823"/>
      <c r="D9895" s="823"/>
      <c r="E9895" s="823"/>
      <c r="F9895" s="823"/>
      <c r="G9895" s="823"/>
      <c r="H9895" s="823"/>
      <c r="I9895" s="823"/>
      <c r="J9895" s="823"/>
      <c r="K9895" s="823"/>
      <c r="L9895" s="823"/>
    </row>
    <row r="9896" spans="2:12" s="801" customFormat="1">
      <c r="B9896" s="823"/>
      <c r="C9896" s="823"/>
      <c r="D9896" s="823"/>
      <c r="E9896" s="823"/>
      <c r="F9896" s="823"/>
      <c r="G9896" s="823"/>
      <c r="H9896" s="823"/>
      <c r="I9896" s="823"/>
      <c r="J9896" s="823"/>
      <c r="K9896" s="823"/>
      <c r="L9896" s="823"/>
    </row>
    <row r="9897" spans="2:12" s="801" customFormat="1">
      <c r="B9897" s="823"/>
      <c r="C9897" s="823"/>
      <c r="D9897" s="823"/>
      <c r="E9897" s="823"/>
      <c r="F9897" s="823"/>
      <c r="G9897" s="823"/>
      <c r="H9897" s="823"/>
      <c r="I9897" s="823"/>
      <c r="J9897" s="823"/>
      <c r="K9897" s="823"/>
      <c r="L9897" s="823"/>
    </row>
    <row r="9898" spans="2:12" s="801" customFormat="1">
      <c r="B9898" s="823"/>
      <c r="C9898" s="823"/>
      <c r="D9898" s="823"/>
      <c r="E9898" s="823"/>
      <c r="F9898" s="823"/>
      <c r="G9898" s="823"/>
      <c r="H9898" s="823"/>
      <c r="I9898" s="823"/>
      <c r="J9898" s="823"/>
      <c r="K9898" s="823"/>
      <c r="L9898" s="823"/>
    </row>
    <row r="9899" spans="2:12" s="801" customFormat="1">
      <c r="B9899" s="823"/>
      <c r="C9899" s="823"/>
      <c r="D9899" s="823"/>
      <c r="E9899" s="823"/>
      <c r="F9899" s="823"/>
      <c r="G9899" s="823"/>
      <c r="H9899" s="823"/>
      <c r="I9899" s="823"/>
      <c r="J9899" s="823"/>
      <c r="K9899" s="823"/>
      <c r="L9899" s="823"/>
    </row>
    <row r="9900" spans="2:12" s="801" customFormat="1">
      <c r="B9900" s="823"/>
      <c r="C9900" s="823"/>
      <c r="D9900" s="823"/>
      <c r="E9900" s="823"/>
      <c r="F9900" s="823"/>
      <c r="G9900" s="823"/>
      <c r="H9900" s="823"/>
      <c r="I9900" s="823"/>
      <c r="J9900" s="823"/>
      <c r="K9900" s="823"/>
      <c r="L9900" s="823"/>
    </row>
    <row r="9901" spans="2:12" s="801" customFormat="1">
      <c r="B9901" s="823"/>
      <c r="C9901" s="823"/>
      <c r="D9901" s="823"/>
      <c r="E9901" s="823"/>
      <c r="F9901" s="823"/>
      <c r="G9901" s="823"/>
      <c r="H9901" s="823"/>
      <c r="I9901" s="823"/>
      <c r="J9901" s="823"/>
      <c r="K9901" s="823"/>
      <c r="L9901" s="823"/>
    </row>
    <row r="9902" spans="2:12" s="801" customFormat="1">
      <c r="B9902" s="823"/>
      <c r="C9902" s="823"/>
      <c r="D9902" s="823"/>
      <c r="E9902" s="823"/>
      <c r="F9902" s="823"/>
      <c r="G9902" s="823"/>
      <c r="H9902" s="823"/>
      <c r="I9902" s="823"/>
      <c r="J9902" s="823"/>
      <c r="K9902" s="823"/>
      <c r="L9902" s="823"/>
    </row>
    <row r="9903" spans="2:12" s="801" customFormat="1">
      <c r="B9903" s="823"/>
      <c r="C9903" s="823"/>
      <c r="D9903" s="823"/>
      <c r="E9903" s="823"/>
      <c r="F9903" s="823"/>
      <c r="G9903" s="823"/>
      <c r="H9903" s="823"/>
      <c r="I9903" s="823"/>
      <c r="J9903" s="823"/>
      <c r="K9903" s="823"/>
      <c r="L9903" s="823"/>
    </row>
    <row r="9904" spans="2:12" s="801" customFormat="1">
      <c r="B9904" s="823"/>
      <c r="C9904" s="823"/>
      <c r="D9904" s="823"/>
      <c r="E9904" s="823"/>
      <c r="F9904" s="823"/>
      <c r="G9904" s="823"/>
      <c r="H9904" s="823"/>
      <c r="I9904" s="823"/>
      <c r="J9904" s="823"/>
      <c r="K9904" s="823"/>
      <c r="L9904" s="823"/>
    </row>
    <row r="9905" spans="2:12" s="801" customFormat="1">
      <c r="B9905" s="823"/>
      <c r="C9905" s="823"/>
      <c r="D9905" s="823"/>
      <c r="E9905" s="823"/>
      <c r="F9905" s="823"/>
      <c r="G9905" s="823"/>
      <c r="H9905" s="823"/>
      <c r="I9905" s="823"/>
      <c r="J9905" s="823"/>
      <c r="K9905" s="823"/>
      <c r="L9905" s="823"/>
    </row>
    <row r="9906" spans="2:12" s="801" customFormat="1">
      <c r="B9906" s="823"/>
      <c r="C9906" s="823"/>
      <c r="D9906" s="823"/>
      <c r="E9906" s="823"/>
      <c r="F9906" s="823"/>
      <c r="G9906" s="823"/>
      <c r="H9906" s="823"/>
      <c r="I9906" s="823"/>
      <c r="J9906" s="823"/>
      <c r="K9906" s="823"/>
      <c r="L9906" s="823"/>
    </row>
    <row r="9907" spans="2:12" s="801" customFormat="1">
      <c r="B9907" s="823"/>
      <c r="C9907" s="823"/>
      <c r="D9907" s="823"/>
      <c r="E9907" s="823"/>
      <c r="F9907" s="823"/>
      <c r="G9907" s="823"/>
      <c r="H9907" s="823"/>
      <c r="I9907" s="823"/>
      <c r="J9907" s="823"/>
      <c r="K9907" s="823"/>
      <c r="L9907" s="823"/>
    </row>
    <row r="9908" spans="2:12" s="801" customFormat="1">
      <c r="B9908" s="823"/>
      <c r="C9908" s="823"/>
      <c r="D9908" s="823"/>
      <c r="E9908" s="823"/>
      <c r="F9908" s="823"/>
      <c r="G9908" s="823"/>
      <c r="H9908" s="823"/>
      <c r="I9908" s="823"/>
      <c r="J9908" s="823"/>
      <c r="K9908" s="823"/>
      <c r="L9908" s="823"/>
    </row>
    <row r="9909" spans="2:12" s="801" customFormat="1">
      <c r="B9909" s="823"/>
      <c r="C9909" s="823"/>
      <c r="D9909" s="823"/>
      <c r="E9909" s="823"/>
      <c r="F9909" s="823"/>
      <c r="G9909" s="823"/>
      <c r="H9909" s="823"/>
      <c r="I9909" s="823"/>
      <c r="J9909" s="823"/>
      <c r="K9909" s="823"/>
      <c r="L9909" s="823"/>
    </row>
    <row r="9910" spans="2:12" s="801" customFormat="1">
      <c r="B9910" s="823"/>
      <c r="C9910" s="823"/>
      <c r="D9910" s="823"/>
      <c r="E9910" s="823"/>
      <c r="F9910" s="823"/>
      <c r="G9910" s="823"/>
      <c r="H9910" s="823"/>
      <c r="I9910" s="823"/>
      <c r="J9910" s="823"/>
      <c r="K9910" s="823"/>
      <c r="L9910" s="823"/>
    </row>
    <row r="9911" spans="2:12" s="801" customFormat="1">
      <c r="B9911" s="823"/>
      <c r="C9911" s="823"/>
      <c r="D9911" s="823"/>
      <c r="E9911" s="823"/>
      <c r="F9911" s="823"/>
      <c r="G9911" s="823"/>
      <c r="H9911" s="823"/>
      <c r="I9911" s="823"/>
      <c r="J9911" s="823"/>
      <c r="K9911" s="823"/>
      <c r="L9911" s="823"/>
    </row>
    <row r="9912" spans="2:12" s="801" customFormat="1">
      <c r="B9912" s="823"/>
      <c r="C9912" s="823"/>
      <c r="D9912" s="823"/>
      <c r="E9912" s="823"/>
      <c r="F9912" s="823"/>
      <c r="G9912" s="823"/>
      <c r="H9912" s="823"/>
      <c r="I9912" s="823"/>
      <c r="J9912" s="823"/>
      <c r="K9912" s="823"/>
      <c r="L9912" s="823"/>
    </row>
    <row r="9913" spans="2:12" s="801" customFormat="1">
      <c r="B9913" s="823"/>
      <c r="C9913" s="823"/>
      <c r="D9913" s="823"/>
      <c r="E9913" s="823"/>
      <c r="F9913" s="823"/>
      <c r="G9913" s="823"/>
      <c r="H9913" s="823"/>
      <c r="I9913" s="823"/>
      <c r="J9913" s="823"/>
      <c r="K9913" s="823"/>
      <c r="L9913" s="823"/>
    </row>
    <row r="9914" spans="2:12" s="801" customFormat="1">
      <c r="B9914" s="823"/>
      <c r="C9914" s="823"/>
      <c r="D9914" s="823"/>
      <c r="E9914" s="823"/>
      <c r="F9914" s="823"/>
      <c r="G9914" s="823"/>
      <c r="H9914" s="823"/>
      <c r="I9914" s="823"/>
      <c r="J9914" s="823"/>
      <c r="K9914" s="823"/>
      <c r="L9914" s="823"/>
    </row>
    <row r="9915" spans="2:12" s="801" customFormat="1">
      <c r="B9915" s="823"/>
      <c r="C9915" s="823"/>
      <c r="D9915" s="823"/>
      <c r="E9915" s="823"/>
      <c r="F9915" s="823"/>
      <c r="G9915" s="823"/>
      <c r="H9915" s="823"/>
      <c r="I9915" s="823"/>
      <c r="J9915" s="823"/>
      <c r="K9915" s="823"/>
      <c r="L9915" s="823"/>
    </row>
    <row r="9916" spans="2:12" s="801" customFormat="1">
      <c r="B9916" s="823"/>
      <c r="C9916" s="823"/>
      <c r="D9916" s="823"/>
      <c r="E9916" s="823"/>
      <c r="F9916" s="823"/>
      <c r="G9916" s="823"/>
      <c r="H9916" s="823"/>
      <c r="I9916" s="823"/>
      <c r="J9916" s="823"/>
      <c r="K9916" s="823"/>
      <c r="L9916" s="823"/>
    </row>
    <row r="9917" spans="2:12" s="801" customFormat="1">
      <c r="B9917" s="823"/>
      <c r="C9917" s="823"/>
      <c r="D9917" s="823"/>
      <c r="E9917" s="823"/>
      <c r="F9917" s="823"/>
      <c r="G9917" s="823"/>
      <c r="H9917" s="823"/>
      <c r="I9917" s="823"/>
      <c r="J9917" s="823"/>
      <c r="K9917" s="823"/>
      <c r="L9917" s="823"/>
    </row>
    <row r="9918" spans="2:12" s="801" customFormat="1">
      <c r="B9918" s="823"/>
      <c r="C9918" s="823"/>
      <c r="D9918" s="823"/>
      <c r="E9918" s="823"/>
      <c r="F9918" s="823"/>
      <c r="G9918" s="823"/>
      <c r="H9918" s="823"/>
      <c r="I9918" s="823"/>
      <c r="J9918" s="823"/>
      <c r="K9918" s="823"/>
      <c r="L9918" s="823"/>
    </row>
    <row r="9919" spans="2:12" s="801" customFormat="1">
      <c r="B9919" s="823"/>
      <c r="C9919" s="823"/>
      <c r="D9919" s="823"/>
      <c r="E9919" s="823"/>
      <c r="F9919" s="823"/>
      <c r="G9919" s="823"/>
      <c r="H9919" s="823"/>
      <c r="I9919" s="823"/>
      <c r="J9919" s="823"/>
      <c r="K9919" s="823"/>
      <c r="L9919" s="823"/>
    </row>
    <row r="9920" spans="2:12" s="801" customFormat="1">
      <c r="B9920" s="823"/>
      <c r="C9920" s="823"/>
      <c r="D9920" s="823"/>
      <c r="E9920" s="823"/>
      <c r="F9920" s="823"/>
      <c r="G9920" s="823"/>
      <c r="H9920" s="823"/>
      <c r="I9920" s="823"/>
      <c r="J9920" s="823"/>
      <c r="K9920" s="823"/>
      <c r="L9920" s="823"/>
    </row>
    <row r="9921" spans="2:12" s="801" customFormat="1">
      <c r="B9921" s="823"/>
      <c r="C9921" s="823"/>
      <c r="D9921" s="823"/>
      <c r="E9921" s="823"/>
      <c r="F9921" s="823"/>
      <c r="G9921" s="823"/>
      <c r="H9921" s="823"/>
      <c r="I9921" s="823"/>
      <c r="J9921" s="823"/>
      <c r="K9921" s="823"/>
      <c r="L9921" s="823"/>
    </row>
    <row r="9922" spans="2:12" s="801" customFormat="1">
      <c r="B9922" s="823"/>
      <c r="C9922" s="823"/>
      <c r="D9922" s="823"/>
      <c r="E9922" s="823"/>
      <c r="F9922" s="823"/>
      <c r="G9922" s="823"/>
      <c r="H9922" s="823"/>
      <c r="I9922" s="823"/>
      <c r="J9922" s="823"/>
      <c r="K9922" s="823"/>
      <c r="L9922" s="823"/>
    </row>
    <row r="9923" spans="2:12" s="801" customFormat="1">
      <c r="B9923" s="823"/>
      <c r="C9923" s="823"/>
      <c r="D9923" s="823"/>
      <c r="E9923" s="823"/>
      <c r="F9923" s="823"/>
      <c r="G9923" s="823"/>
      <c r="H9923" s="823"/>
      <c r="I9923" s="823"/>
      <c r="J9923" s="823"/>
      <c r="K9923" s="823"/>
      <c r="L9923" s="823"/>
    </row>
    <row r="9924" spans="2:12" s="801" customFormat="1">
      <c r="B9924" s="823"/>
      <c r="C9924" s="823"/>
      <c r="D9924" s="823"/>
      <c r="E9924" s="823"/>
      <c r="F9924" s="823"/>
      <c r="G9924" s="823"/>
      <c r="H9924" s="823"/>
      <c r="I9924" s="823"/>
      <c r="J9924" s="823"/>
      <c r="K9924" s="823"/>
      <c r="L9924" s="823"/>
    </row>
    <row r="9925" spans="2:12" s="801" customFormat="1">
      <c r="B9925" s="823"/>
      <c r="C9925" s="823"/>
      <c r="D9925" s="823"/>
      <c r="E9925" s="823"/>
      <c r="F9925" s="823"/>
      <c r="G9925" s="823"/>
      <c r="H9925" s="823"/>
      <c r="I9925" s="823"/>
      <c r="J9925" s="823"/>
      <c r="K9925" s="823"/>
      <c r="L9925" s="823"/>
    </row>
    <row r="9926" spans="2:12" s="801" customFormat="1">
      <c r="B9926" s="823"/>
      <c r="C9926" s="823"/>
      <c r="D9926" s="823"/>
      <c r="E9926" s="823"/>
      <c r="F9926" s="823"/>
      <c r="G9926" s="823"/>
      <c r="H9926" s="823"/>
      <c r="I9926" s="823"/>
      <c r="J9926" s="823"/>
      <c r="K9926" s="823"/>
      <c r="L9926" s="823"/>
    </row>
    <row r="9927" spans="2:12" s="801" customFormat="1">
      <c r="B9927" s="823"/>
      <c r="C9927" s="823"/>
      <c r="D9927" s="823"/>
      <c r="E9927" s="823"/>
      <c r="F9927" s="823"/>
      <c r="G9927" s="823"/>
      <c r="H9927" s="823"/>
      <c r="I9927" s="823"/>
      <c r="J9927" s="823"/>
      <c r="K9927" s="823"/>
      <c r="L9927" s="823"/>
    </row>
    <row r="9928" spans="2:12" s="801" customFormat="1">
      <c r="B9928" s="823"/>
      <c r="C9928" s="823"/>
      <c r="D9928" s="823"/>
      <c r="E9928" s="823"/>
      <c r="F9928" s="823"/>
      <c r="G9928" s="823"/>
      <c r="H9928" s="823"/>
      <c r="I9928" s="823"/>
      <c r="J9928" s="823"/>
      <c r="K9928" s="823"/>
      <c r="L9928" s="823"/>
    </row>
    <row r="9929" spans="2:12" s="801" customFormat="1">
      <c r="B9929" s="823"/>
      <c r="C9929" s="823"/>
      <c r="D9929" s="823"/>
      <c r="E9929" s="823"/>
      <c r="F9929" s="823"/>
      <c r="G9929" s="823"/>
      <c r="H9929" s="823"/>
      <c r="I9929" s="823"/>
      <c r="J9929" s="823"/>
      <c r="K9929" s="823"/>
      <c r="L9929" s="823"/>
    </row>
    <row r="9930" spans="2:12" s="801" customFormat="1">
      <c r="B9930" s="823"/>
      <c r="C9930" s="823"/>
      <c r="D9930" s="823"/>
      <c r="E9930" s="823"/>
      <c r="F9930" s="823"/>
      <c r="G9930" s="823"/>
      <c r="H9930" s="823"/>
      <c r="I9930" s="823"/>
      <c r="J9930" s="823"/>
      <c r="K9930" s="823"/>
      <c r="L9930" s="823"/>
    </row>
    <row r="9931" spans="2:12" s="801" customFormat="1">
      <c r="B9931" s="823"/>
      <c r="C9931" s="823"/>
      <c r="D9931" s="823"/>
      <c r="E9931" s="823"/>
      <c r="F9931" s="823"/>
      <c r="G9931" s="823"/>
      <c r="H9931" s="823"/>
      <c r="I9931" s="823"/>
      <c r="J9931" s="823"/>
      <c r="K9931" s="823"/>
      <c r="L9931" s="823"/>
    </row>
    <row r="9932" spans="2:12" s="801" customFormat="1">
      <c r="B9932" s="823"/>
      <c r="C9932" s="823"/>
      <c r="D9932" s="823"/>
      <c r="E9932" s="823"/>
      <c r="F9932" s="823"/>
      <c r="G9932" s="823"/>
      <c r="H9932" s="823"/>
      <c r="I9932" s="823"/>
      <c r="J9932" s="823"/>
      <c r="K9932" s="823"/>
      <c r="L9932" s="823"/>
    </row>
    <row r="9933" spans="2:12" s="801" customFormat="1">
      <c r="B9933" s="823"/>
      <c r="C9933" s="823"/>
      <c r="D9933" s="823"/>
      <c r="E9933" s="823"/>
      <c r="F9933" s="823"/>
      <c r="G9933" s="823"/>
      <c r="H9933" s="823"/>
      <c r="I9933" s="823"/>
      <c r="J9933" s="823"/>
      <c r="K9933" s="823"/>
      <c r="L9933" s="823"/>
    </row>
    <row r="9934" spans="2:12" s="801" customFormat="1">
      <c r="B9934" s="823"/>
      <c r="C9934" s="823"/>
      <c r="D9934" s="823"/>
      <c r="E9934" s="823"/>
      <c r="F9934" s="823"/>
      <c r="G9934" s="823"/>
      <c r="H9934" s="823"/>
      <c r="I9934" s="823"/>
      <c r="J9934" s="823"/>
      <c r="K9934" s="823"/>
      <c r="L9934" s="823"/>
    </row>
    <row r="9935" spans="2:12" s="801" customFormat="1">
      <c r="B9935" s="823"/>
      <c r="C9935" s="823"/>
      <c r="D9935" s="823"/>
      <c r="E9935" s="823"/>
      <c r="F9935" s="823"/>
      <c r="G9935" s="823"/>
      <c r="H9935" s="823"/>
      <c r="I9935" s="823"/>
      <c r="J9935" s="823"/>
      <c r="K9935" s="823"/>
      <c r="L9935" s="823"/>
    </row>
    <row r="9936" spans="2:12" s="801" customFormat="1">
      <c r="B9936" s="823"/>
      <c r="C9936" s="823"/>
      <c r="D9936" s="823"/>
      <c r="E9936" s="823"/>
      <c r="F9936" s="823"/>
      <c r="G9936" s="823"/>
      <c r="H9936" s="823"/>
      <c r="I9936" s="823"/>
      <c r="J9936" s="823"/>
      <c r="K9936" s="823"/>
      <c r="L9936" s="823"/>
    </row>
    <row r="9937" spans="2:12" s="801" customFormat="1">
      <c r="B9937" s="823"/>
      <c r="C9937" s="823"/>
      <c r="D9937" s="823"/>
      <c r="E9937" s="823"/>
      <c r="F9937" s="823"/>
      <c r="G9937" s="823"/>
      <c r="H9937" s="823"/>
      <c r="I9937" s="823"/>
      <c r="J9937" s="823"/>
      <c r="K9937" s="823"/>
      <c r="L9937" s="823"/>
    </row>
    <row r="9938" spans="2:12" s="801" customFormat="1">
      <c r="B9938" s="823"/>
      <c r="C9938" s="823"/>
      <c r="D9938" s="823"/>
      <c r="E9938" s="823"/>
      <c r="F9938" s="823"/>
      <c r="G9938" s="823"/>
      <c r="H9938" s="823"/>
      <c r="I9938" s="823"/>
      <c r="J9938" s="823"/>
      <c r="K9938" s="823"/>
      <c r="L9938" s="823"/>
    </row>
    <row r="9939" spans="2:12" s="801" customFormat="1">
      <c r="B9939" s="823"/>
      <c r="C9939" s="823"/>
      <c r="D9939" s="823"/>
      <c r="E9939" s="823"/>
      <c r="F9939" s="823"/>
      <c r="G9939" s="823"/>
      <c r="H9939" s="823"/>
      <c r="I9939" s="823"/>
      <c r="J9939" s="823"/>
      <c r="K9939" s="823"/>
      <c r="L9939" s="823"/>
    </row>
    <row r="9940" spans="2:12" s="801" customFormat="1">
      <c r="B9940" s="823"/>
      <c r="C9940" s="823"/>
      <c r="D9940" s="823"/>
      <c r="E9940" s="823"/>
      <c r="F9940" s="823"/>
      <c r="G9940" s="823"/>
      <c r="H9940" s="823"/>
      <c r="I9940" s="823"/>
      <c r="J9940" s="823"/>
      <c r="K9940" s="823"/>
      <c r="L9940" s="823"/>
    </row>
    <row r="9941" spans="2:12" s="801" customFormat="1">
      <c r="B9941" s="823"/>
      <c r="C9941" s="823"/>
      <c r="D9941" s="823"/>
      <c r="E9941" s="823"/>
      <c r="F9941" s="823"/>
      <c r="G9941" s="823"/>
      <c r="H9941" s="823"/>
      <c r="I9941" s="823"/>
      <c r="J9941" s="823"/>
      <c r="K9941" s="823"/>
      <c r="L9941" s="823"/>
    </row>
    <row r="9942" spans="2:12" s="801" customFormat="1">
      <c r="B9942" s="823"/>
      <c r="C9942" s="823"/>
      <c r="D9942" s="823"/>
      <c r="E9942" s="823"/>
      <c r="F9942" s="823"/>
      <c r="G9942" s="823"/>
      <c r="H9942" s="823"/>
      <c r="I9942" s="823"/>
      <c r="J9942" s="823"/>
      <c r="K9942" s="823"/>
      <c r="L9942" s="823"/>
    </row>
    <row r="9943" spans="2:12" s="801" customFormat="1">
      <c r="B9943" s="823"/>
      <c r="C9943" s="823"/>
      <c r="D9943" s="823"/>
      <c r="E9943" s="823"/>
      <c r="F9943" s="823"/>
      <c r="G9943" s="823"/>
      <c r="H9943" s="823"/>
      <c r="I9943" s="823"/>
      <c r="J9943" s="823"/>
      <c r="K9943" s="823"/>
      <c r="L9943" s="823"/>
    </row>
    <row r="9944" spans="2:12" s="801" customFormat="1">
      <c r="B9944" s="823"/>
      <c r="C9944" s="823"/>
      <c r="D9944" s="823"/>
      <c r="E9944" s="823"/>
      <c r="F9944" s="823"/>
      <c r="G9944" s="823"/>
      <c r="H9944" s="823"/>
      <c r="I9944" s="823"/>
      <c r="J9944" s="823"/>
      <c r="K9944" s="823"/>
      <c r="L9944" s="823"/>
    </row>
    <row r="9945" spans="2:12" s="801" customFormat="1">
      <c r="B9945" s="823"/>
      <c r="C9945" s="823"/>
      <c r="D9945" s="823"/>
      <c r="E9945" s="823"/>
      <c r="F9945" s="823"/>
      <c r="G9945" s="823"/>
      <c r="H9945" s="823"/>
      <c r="I9945" s="823"/>
      <c r="J9945" s="823"/>
      <c r="K9945" s="823"/>
      <c r="L9945" s="823"/>
    </row>
    <row r="9946" spans="2:12" s="801" customFormat="1">
      <c r="B9946" s="823"/>
      <c r="C9946" s="823"/>
      <c r="D9946" s="823"/>
      <c r="E9946" s="823"/>
      <c r="F9946" s="823"/>
      <c r="G9946" s="823"/>
      <c r="H9946" s="823"/>
      <c r="I9946" s="823"/>
      <c r="J9946" s="823"/>
      <c r="K9946" s="823"/>
      <c r="L9946" s="823"/>
    </row>
    <row r="9947" spans="2:12" s="801" customFormat="1">
      <c r="B9947" s="823"/>
      <c r="C9947" s="823"/>
      <c r="D9947" s="823"/>
      <c r="E9947" s="823"/>
      <c r="F9947" s="823"/>
      <c r="G9947" s="823"/>
      <c r="H9947" s="823"/>
      <c r="I9947" s="823"/>
      <c r="J9947" s="823"/>
      <c r="K9947" s="823"/>
      <c r="L9947" s="823"/>
    </row>
    <row r="9948" spans="2:12" s="801" customFormat="1">
      <c r="B9948" s="823"/>
      <c r="C9948" s="823"/>
      <c r="D9948" s="823"/>
      <c r="E9948" s="823"/>
      <c r="F9948" s="823"/>
      <c r="G9948" s="823"/>
      <c r="H9948" s="823"/>
      <c r="I9948" s="823"/>
      <c r="J9948" s="823"/>
      <c r="K9948" s="823"/>
      <c r="L9948" s="823"/>
    </row>
    <row r="9949" spans="2:12" s="801" customFormat="1">
      <c r="B9949" s="823"/>
      <c r="C9949" s="823"/>
      <c r="D9949" s="823"/>
      <c r="E9949" s="823"/>
      <c r="F9949" s="823"/>
      <c r="G9949" s="823"/>
      <c r="H9949" s="823"/>
      <c r="I9949" s="823"/>
      <c r="J9949" s="823"/>
      <c r="K9949" s="823"/>
      <c r="L9949" s="823"/>
    </row>
    <row r="9950" spans="2:12" s="801" customFormat="1">
      <c r="B9950" s="823"/>
      <c r="C9950" s="823"/>
      <c r="D9950" s="823"/>
      <c r="E9950" s="823"/>
      <c r="F9950" s="823"/>
      <c r="G9950" s="823"/>
      <c r="H9950" s="823"/>
      <c r="I9950" s="823"/>
      <c r="J9950" s="823"/>
      <c r="K9950" s="823"/>
      <c r="L9950" s="823"/>
    </row>
    <row r="9951" spans="2:12" s="801" customFormat="1">
      <c r="B9951" s="823"/>
      <c r="C9951" s="823"/>
      <c r="D9951" s="823"/>
      <c r="E9951" s="823"/>
      <c r="F9951" s="823"/>
      <c r="G9951" s="823"/>
      <c r="H9951" s="823"/>
      <c r="I9951" s="823"/>
      <c r="J9951" s="823"/>
      <c r="K9951" s="823"/>
      <c r="L9951" s="823"/>
    </row>
    <row r="9952" spans="2:12" s="801" customFormat="1">
      <c r="B9952" s="823"/>
      <c r="C9952" s="823"/>
      <c r="D9952" s="823"/>
      <c r="E9952" s="823"/>
      <c r="F9952" s="823"/>
      <c r="G9952" s="823"/>
      <c r="H9952" s="823"/>
      <c r="I9952" s="823"/>
      <c r="J9952" s="823"/>
      <c r="K9952" s="823"/>
      <c r="L9952" s="823"/>
    </row>
    <row r="9953" spans="2:12" s="801" customFormat="1">
      <c r="B9953" s="823"/>
      <c r="C9953" s="823"/>
      <c r="D9953" s="823"/>
      <c r="E9953" s="823"/>
      <c r="F9953" s="823"/>
      <c r="G9953" s="823"/>
      <c r="H9953" s="823"/>
      <c r="I9953" s="823"/>
      <c r="J9953" s="823"/>
      <c r="K9953" s="823"/>
      <c r="L9953" s="823"/>
    </row>
    <row r="9954" spans="2:12" s="801" customFormat="1">
      <c r="B9954" s="823"/>
      <c r="C9954" s="823"/>
      <c r="D9954" s="823"/>
      <c r="E9954" s="823"/>
      <c r="F9954" s="823"/>
      <c r="G9954" s="823"/>
      <c r="H9954" s="823"/>
      <c r="I9954" s="823"/>
      <c r="J9954" s="823"/>
      <c r="K9954" s="823"/>
      <c r="L9954" s="823"/>
    </row>
    <row r="9955" spans="2:12" s="801" customFormat="1">
      <c r="B9955" s="823"/>
      <c r="C9955" s="823"/>
      <c r="D9955" s="823"/>
      <c r="E9955" s="823"/>
      <c r="F9955" s="823"/>
      <c r="G9955" s="823"/>
      <c r="H9955" s="823"/>
      <c r="I9955" s="823"/>
      <c r="J9955" s="823"/>
      <c r="K9955" s="823"/>
      <c r="L9955" s="823"/>
    </row>
    <row r="9956" spans="2:12" s="801" customFormat="1">
      <c r="B9956" s="823"/>
      <c r="C9956" s="823"/>
      <c r="D9956" s="823"/>
      <c r="E9956" s="823"/>
      <c r="F9956" s="823"/>
      <c r="G9956" s="823"/>
      <c r="H9956" s="823"/>
      <c r="I9956" s="823"/>
      <c r="J9956" s="823"/>
      <c r="K9956" s="823"/>
      <c r="L9956" s="823"/>
    </row>
    <row r="9957" spans="2:12" s="801" customFormat="1">
      <c r="B9957" s="823"/>
      <c r="C9957" s="823"/>
      <c r="D9957" s="823"/>
      <c r="E9957" s="823"/>
      <c r="F9957" s="823"/>
      <c r="G9957" s="823"/>
      <c r="H9957" s="823"/>
      <c r="I9957" s="823"/>
      <c r="J9957" s="823"/>
      <c r="K9957" s="823"/>
      <c r="L9957" s="823"/>
    </row>
    <row r="9958" spans="2:12" s="801" customFormat="1">
      <c r="B9958" s="823"/>
      <c r="C9958" s="823"/>
      <c r="D9958" s="823"/>
      <c r="E9958" s="823"/>
      <c r="F9958" s="823"/>
      <c r="G9958" s="823"/>
      <c r="H9958" s="823"/>
      <c r="I9958" s="823"/>
      <c r="J9958" s="823"/>
      <c r="K9958" s="823"/>
      <c r="L9958" s="823"/>
    </row>
    <row r="9959" spans="2:12" s="801" customFormat="1">
      <c r="B9959" s="823"/>
      <c r="C9959" s="823"/>
      <c r="D9959" s="823"/>
      <c r="E9959" s="823"/>
      <c r="F9959" s="823"/>
      <c r="G9959" s="823"/>
      <c r="H9959" s="823"/>
      <c r="I9959" s="823"/>
      <c r="J9959" s="823"/>
      <c r="K9959" s="823"/>
      <c r="L9959" s="823"/>
    </row>
    <row r="9960" spans="2:12" s="801" customFormat="1">
      <c r="B9960" s="823"/>
      <c r="C9960" s="823"/>
      <c r="D9960" s="823"/>
      <c r="E9960" s="823"/>
      <c r="F9960" s="823"/>
      <c r="G9960" s="823"/>
      <c r="H9960" s="823"/>
      <c r="I9960" s="823"/>
      <c r="J9960" s="823"/>
      <c r="K9960" s="823"/>
      <c r="L9960" s="823"/>
    </row>
    <row r="9961" spans="2:12" s="801" customFormat="1">
      <c r="B9961" s="823"/>
      <c r="C9961" s="823"/>
      <c r="D9961" s="823"/>
      <c r="E9961" s="823"/>
      <c r="F9961" s="823"/>
      <c r="G9961" s="823"/>
      <c r="H9961" s="823"/>
      <c r="I9961" s="823"/>
      <c r="J9961" s="823"/>
      <c r="K9961" s="823"/>
      <c r="L9961" s="823"/>
    </row>
    <row r="9962" spans="2:12" s="801" customFormat="1">
      <c r="B9962" s="823"/>
      <c r="C9962" s="823"/>
      <c r="D9962" s="823"/>
      <c r="E9962" s="823"/>
      <c r="F9962" s="823"/>
      <c r="G9962" s="823"/>
      <c r="H9962" s="823"/>
      <c r="I9962" s="823"/>
      <c r="J9962" s="823"/>
      <c r="K9962" s="823"/>
      <c r="L9962" s="823"/>
    </row>
    <row r="9963" spans="2:12" s="801" customFormat="1">
      <c r="B9963" s="823"/>
      <c r="C9963" s="823"/>
      <c r="D9963" s="823"/>
      <c r="E9963" s="823"/>
      <c r="F9963" s="823"/>
      <c r="G9963" s="823"/>
      <c r="H9963" s="823"/>
      <c r="I9963" s="823"/>
      <c r="J9963" s="823"/>
      <c r="K9963" s="823"/>
      <c r="L9963" s="823"/>
    </row>
    <row r="9964" spans="2:12" s="801" customFormat="1">
      <c r="B9964" s="823"/>
      <c r="C9964" s="823"/>
      <c r="D9964" s="823"/>
      <c r="E9964" s="823"/>
      <c r="F9964" s="823"/>
      <c r="G9964" s="823"/>
      <c r="H9964" s="823"/>
      <c r="I9964" s="823"/>
      <c r="J9964" s="823"/>
      <c r="K9964" s="823"/>
      <c r="L9964" s="823"/>
    </row>
    <row r="9965" spans="2:12" s="801" customFormat="1">
      <c r="B9965" s="823"/>
      <c r="C9965" s="823"/>
      <c r="D9965" s="823"/>
      <c r="E9965" s="823"/>
      <c r="F9965" s="823"/>
      <c r="G9965" s="823"/>
      <c r="H9965" s="823"/>
      <c r="I9965" s="823"/>
      <c r="J9965" s="823"/>
      <c r="K9965" s="823"/>
      <c r="L9965" s="823"/>
    </row>
    <row r="9966" spans="2:12" s="801" customFormat="1">
      <c r="B9966" s="823"/>
      <c r="C9966" s="823"/>
      <c r="D9966" s="823"/>
      <c r="E9966" s="823"/>
      <c r="F9966" s="823"/>
      <c r="G9966" s="823"/>
      <c r="H9966" s="823"/>
      <c r="I9966" s="823"/>
      <c r="J9966" s="823"/>
      <c r="K9966" s="823"/>
      <c r="L9966" s="823"/>
    </row>
    <row r="9967" spans="2:12" s="801" customFormat="1">
      <c r="B9967" s="823"/>
      <c r="C9967" s="823"/>
      <c r="D9967" s="823"/>
      <c r="E9967" s="823"/>
      <c r="F9967" s="823"/>
      <c r="G9967" s="823"/>
      <c r="H9967" s="823"/>
      <c r="I9967" s="823"/>
      <c r="J9967" s="823"/>
      <c r="K9967" s="823"/>
      <c r="L9967" s="823"/>
    </row>
    <row r="9968" spans="2:12" s="801" customFormat="1">
      <c r="B9968" s="823"/>
      <c r="C9968" s="823"/>
      <c r="D9968" s="823"/>
      <c r="E9968" s="823"/>
      <c r="F9968" s="823"/>
      <c r="G9968" s="823"/>
      <c r="H9968" s="823"/>
      <c r="I9968" s="823"/>
      <c r="J9968" s="823"/>
      <c r="K9968" s="823"/>
      <c r="L9968" s="823"/>
    </row>
    <row r="9969" spans="2:12" s="801" customFormat="1">
      <c r="B9969" s="823"/>
      <c r="C9969" s="823"/>
      <c r="D9969" s="823"/>
      <c r="E9969" s="823"/>
      <c r="F9969" s="823"/>
      <c r="G9969" s="823"/>
      <c r="H9969" s="823"/>
      <c r="I9969" s="823"/>
      <c r="J9969" s="823"/>
      <c r="K9969" s="823"/>
      <c r="L9969" s="823"/>
    </row>
    <row r="9970" spans="2:12" s="801" customFormat="1">
      <c r="B9970" s="823"/>
      <c r="C9970" s="823"/>
      <c r="D9970" s="823"/>
      <c r="E9970" s="823"/>
      <c r="F9970" s="823"/>
      <c r="G9970" s="823"/>
      <c r="H9970" s="823"/>
      <c r="I9970" s="823"/>
      <c r="J9970" s="823"/>
      <c r="K9970" s="823"/>
      <c r="L9970" s="823"/>
    </row>
    <row r="9971" spans="2:12" s="801" customFormat="1">
      <c r="B9971" s="823"/>
      <c r="C9971" s="823"/>
      <c r="D9971" s="823"/>
      <c r="E9971" s="823"/>
      <c r="F9971" s="823"/>
      <c r="G9971" s="823"/>
      <c r="H9971" s="823"/>
      <c r="I9971" s="823"/>
      <c r="J9971" s="823"/>
      <c r="K9971" s="823"/>
      <c r="L9971" s="823"/>
    </row>
    <row r="9972" spans="2:12" s="801" customFormat="1">
      <c r="B9972" s="823"/>
      <c r="C9972" s="823"/>
      <c r="D9972" s="823"/>
      <c r="E9972" s="823"/>
      <c r="F9972" s="823"/>
      <c r="G9972" s="823"/>
      <c r="H9972" s="823"/>
      <c r="I9972" s="823"/>
      <c r="J9972" s="823"/>
      <c r="K9972" s="823"/>
      <c r="L9972" s="823"/>
    </row>
    <row r="9973" spans="2:12" s="801" customFormat="1">
      <c r="B9973" s="823"/>
      <c r="C9973" s="823"/>
      <c r="D9973" s="823"/>
      <c r="E9973" s="823"/>
      <c r="F9973" s="823"/>
      <c r="G9973" s="823"/>
      <c r="H9973" s="823"/>
      <c r="I9973" s="823"/>
      <c r="J9973" s="823"/>
      <c r="K9973" s="823"/>
      <c r="L9973" s="823"/>
    </row>
    <row r="9974" spans="2:12" s="801" customFormat="1">
      <c r="B9974" s="823"/>
      <c r="C9974" s="823"/>
      <c r="D9974" s="823"/>
      <c r="E9974" s="823"/>
      <c r="F9974" s="823"/>
      <c r="G9974" s="823"/>
      <c r="H9974" s="823"/>
      <c r="I9974" s="823"/>
      <c r="J9974" s="823"/>
      <c r="K9974" s="823"/>
      <c r="L9974" s="823"/>
    </row>
    <row r="9975" spans="2:12" s="801" customFormat="1">
      <c r="B9975" s="823"/>
      <c r="C9975" s="823"/>
      <c r="D9975" s="823"/>
      <c r="E9975" s="823"/>
      <c r="F9975" s="823"/>
      <c r="G9975" s="823"/>
      <c r="H9975" s="823"/>
      <c r="I9975" s="823"/>
      <c r="J9975" s="823"/>
      <c r="K9975" s="823"/>
      <c r="L9975" s="823"/>
    </row>
    <row r="9976" spans="2:12" s="801" customFormat="1">
      <c r="B9976" s="823"/>
      <c r="C9976" s="823"/>
      <c r="D9976" s="823"/>
      <c r="E9976" s="823"/>
      <c r="F9976" s="823"/>
      <c r="G9976" s="823"/>
      <c r="H9976" s="823"/>
      <c r="I9976" s="823"/>
      <c r="J9976" s="823"/>
      <c r="K9976" s="823"/>
      <c r="L9976" s="823"/>
    </row>
    <row r="9977" spans="2:12" s="801" customFormat="1">
      <c r="B9977" s="823"/>
      <c r="C9977" s="823"/>
      <c r="D9977" s="823"/>
      <c r="E9977" s="823"/>
      <c r="F9977" s="823"/>
      <c r="G9977" s="823"/>
      <c r="H9977" s="823"/>
      <c r="I9977" s="823"/>
      <c r="J9977" s="823"/>
      <c r="K9977" s="823"/>
      <c r="L9977" s="823"/>
    </row>
    <row r="9978" spans="2:12" s="801" customFormat="1">
      <c r="B9978" s="823"/>
      <c r="C9978" s="823"/>
      <c r="D9978" s="823"/>
      <c r="E9978" s="823"/>
      <c r="F9978" s="823"/>
      <c r="G9978" s="823"/>
      <c r="H9978" s="823"/>
      <c r="I9978" s="823"/>
      <c r="J9978" s="823"/>
      <c r="K9978" s="823"/>
      <c r="L9978" s="823"/>
    </row>
    <row r="9979" spans="2:12" s="801" customFormat="1">
      <c r="B9979" s="823"/>
      <c r="C9979" s="823"/>
      <c r="D9979" s="823"/>
      <c r="E9979" s="823"/>
      <c r="F9979" s="823"/>
      <c r="G9979" s="823"/>
      <c r="H9979" s="823"/>
      <c r="I9979" s="823"/>
      <c r="J9979" s="823"/>
      <c r="K9979" s="823"/>
      <c r="L9979" s="823"/>
    </row>
    <row r="9980" spans="2:12" s="801" customFormat="1">
      <c r="B9980" s="823"/>
      <c r="C9980" s="823"/>
      <c r="D9980" s="823"/>
      <c r="E9980" s="823"/>
      <c r="F9980" s="823"/>
      <c r="G9980" s="823"/>
      <c r="H9980" s="823"/>
      <c r="I9980" s="823"/>
      <c r="J9980" s="823"/>
      <c r="K9980" s="823"/>
      <c r="L9980" s="823"/>
    </row>
    <row r="9981" spans="2:12" s="801" customFormat="1">
      <c r="B9981" s="823"/>
      <c r="C9981" s="823"/>
      <c r="D9981" s="823"/>
      <c r="E9981" s="823"/>
      <c r="F9981" s="823"/>
      <c r="G9981" s="823"/>
      <c r="H9981" s="823"/>
      <c r="I9981" s="823"/>
      <c r="J9981" s="823"/>
      <c r="K9981" s="823"/>
      <c r="L9981" s="823"/>
    </row>
    <row r="9982" spans="2:12" s="801" customFormat="1">
      <c r="B9982" s="823"/>
      <c r="C9982" s="823"/>
      <c r="D9982" s="823"/>
      <c r="E9982" s="823"/>
      <c r="F9982" s="823"/>
      <c r="G9982" s="823"/>
      <c r="H9982" s="823"/>
      <c r="I9982" s="823"/>
      <c r="J9982" s="823"/>
      <c r="K9982" s="823"/>
      <c r="L9982" s="823"/>
    </row>
    <row r="9983" spans="2:12" s="801" customFormat="1">
      <c r="B9983" s="823"/>
      <c r="C9983" s="823"/>
      <c r="D9983" s="823"/>
      <c r="E9983" s="823"/>
      <c r="F9983" s="823"/>
      <c r="G9983" s="823"/>
      <c r="H9983" s="823"/>
      <c r="I9983" s="823"/>
      <c r="J9983" s="823"/>
      <c r="K9983" s="823"/>
      <c r="L9983" s="823"/>
    </row>
    <row r="9984" spans="2:12" s="801" customFormat="1">
      <c r="B9984" s="823"/>
      <c r="C9984" s="823"/>
      <c r="D9984" s="823"/>
      <c r="E9984" s="823"/>
      <c r="F9984" s="823"/>
      <c r="G9984" s="823"/>
      <c r="H9984" s="823"/>
      <c r="I9984" s="823"/>
      <c r="J9984" s="823"/>
      <c r="K9984" s="823"/>
      <c r="L9984" s="823"/>
    </row>
    <row r="9985" spans="2:12" s="801" customFormat="1">
      <c r="B9985" s="823"/>
      <c r="C9985" s="823"/>
      <c r="D9985" s="823"/>
      <c r="E9985" s="823"/>
      <c r="F9985" s="823"/>
      <c r="G9985" s="823"/>
      <c r="H9985" s="823"/>
      <c r="I9985" s="823"/>
      <c r="J9985" s="823"/>
      <c r="K9985" s="823"/>
      <c r="L9985" s="823"/>
    </row>
    <row r="9986" spans="2:12" s="801" customFormat="1">
      <c r="B9986" s="823"/>
      <c r="C9986" s="823"/>
      <c r="D9986" s="823"/>
      <c r="E9986" s="823"/>
      <c r="F9986" s="823"/>
      <c r="G9986" s="823"/>
      <c r="H9986" s="823"/>
      <c r="I9986" s="823"/>
      <c r="J9986" s="823"/>
      <c r="K9986" s="823"/>
      <c r="L9986" s="823"/>
    </row>
    <row r="9987" spans="2:12" s="801" customFormat="1">
      <c r="B9987" s="823"/>
      <c r="C9987" s="823"/>
      <c r="D9987" s="823"/>
      <c r="E9987" s="823"/>
      <c r="F9987" s="823"/>
      <c r="G9987" s="823"/>
      <c r="H9987" s="823"/>
      <c r="I9987" s="823"/>
      <c r="J9987" s="823"/>
      <c r="K9987" s="823"/>
      <c r="L9987" s="823"/>
    </row>
    <row r="9988" spans="2:12" s="801" customFormat="1">
      <c r="B9988" s="823"/>
      <c r="C9988" s="823"/>
      <c r="D9988" s="823"/>
      <c r="E9988" s="823"/>
      <c r="F9988" s="823"/>
      <c r="G9988" s="823"/>
      <c r="H9988" s="823"/>
      <c r="I9988" s="823"/>
      <c r="J9988" s="823"/>
      <c r="K9988" s="823"/>
      <c r="L9988" s="823"/>
    </row>
    <row r="9989" spans="2:12" s="801" customFormat="1">
      <c r="B9989" s="823"/>
      <c r="C9989" s="823"/>
      <c r="D9989" s="823"/>
      <c r="E9989" s="823"/>
      <c r="F9989" s="823"/>
      <c r="G9989" s="823"/>
      <c r="H9989" s="823"/>
      <c r="I9989" s="823"/>
      <c r="J9989" s="823"/>
      <c r="K9989" s="823"/>
      <c r="L9989" s="823"/>
    </row>
    <row r="9990" spans="2:12" s="801" customFormat="1">
      <c r="B9990" s="823"/>
      <c r="C9990" s="823"/>
      <c r="D9990" s="823"/>
      <c r="E9990" s="823"/>
      <c r="F9990" s="823"/>
      <c r="G9990" s="823"/>
      <c r="H9990" s="823"/>
      <c r="I9990" s="823"/>
      <c r="J9990" s="823"/>
      <c r="K9990" s="823"/>
      <c r="L9990" s="823"/>
    </row>
    <row r="9991" spans="2:12" s="801" customFormat="1">
      <c r="B9991" s="823"/>
      <c r="C9991" s="823"/>
      <c r="D9991" s="823"/>
      <c r="E9991" s="823"/>
      <c r="F9991" s="823"/>
      <c r="G9991" s="823"/>
      <c r="H9991" s="823"/>
      <c r="I9991" s="823"/>
      <c r="J9991" s="823"/>
      <c r="K9991" s="823"/>
      <c r="L9991" s="823"/>
    </row>
    <row r="9992" spans="2:12" s="801" customFormat="1">
      <c r="B9992" s="823"/>
      <c r="C9992" s="823"/>
      <c r="D9992" s="823"/>
      <c r="E9992" s="823"/>
      <c r="F9992" s="823"/>
      <c r="G9992" s="823"/>
      <c r="H9992" s="823"/>
      <c r="I9992" s="823"/>
      <c r="J9992" s="823"/>
      <c r="K9992" s="823"/>
      <c r="L9992" s="823"/>
    </row>
    <row r="9993" spans="2:12" s="801" customFormat="1">
      <c r="B9993" s="823"/>
      <c r="C9993" s="823"/>
      <c r="D9993" s="823"/>
      <c r="E9993" s="823"/>
      <c r="F9993" s="823"/>
      <c r="G9993" s="823"/>
      <c r="H9993" s="823"/>
      <c r="I9993" s="823"/>
      <c r="J9993" s="823"/>
      <c r="K9993" s="823"/>
      <c r="L9993" s="823"/>
    </row>
    <row r="9994" spans="2:12" s="801" customFormat="1">
      <c r="B9994" s="823"/>
      <c r="C9994" s="823"/>
      <c r="D9994" s="823"/>
      <c r="E9994" s="823"/>
      <c r="F9994" s="823"/>
      <c r="G9994" s="823"/>
      <c r="H9994" s="823"/>
      <c r="I9994" s="823"/>
      <c r="J9994" s="823"/>
      <c r="K9994" s="823"/>
      <c r="L9994" s="823"/>
    </row>
    <row r="9995" spans="2:12" s="801" customFormat="1">
      <c r="B9995" s="823"/>
      <c r="C9995" s="823"/>
      <c r="D9995" s="823"/>
      <c r="E9995" s="823"/>
      <c r="F9995" s="823"/>
      <c r="G9995" s="823"/>
      <c r="H9995" s="823"/>
      <c r="I9995" s="823"/>
      <c r="J9995" s="823"/>
      <c r="K9995" s="823"/>
      <c r="L9995" s="823"/>
    </row>
    <row r="9996" spans="2:12" s="801" customFormat="1">
      <c r="B9996" s="823"/>
      <c r="C9996" s="823"/>
      <c r="D9996" s="823"/>
      <c r="E9996" s="823"/>
      <c r="F9996" s="823"/>
      <c r="G9996" s="823"/>
      <c r="H9996" s="823"/>
      <c r="I9996" s="823"/>
      <c r="J9996" s="823"/>
      <c r="K9996" s="823"/>
      <c r="L9996" s="823"/>
    </row>
    <row r="9997" spans="2:12" s="801" customFormat="1">
      <c r="B9997" s="823"/>
      <c r="C9997" s="823"/>
      <c r="D9997" s="823"/>
      <c r="E9997" s="823"/>
      <c r="F9997" s="823"/>
      <c r="G9997" s="823"/>
      <c r="H9997" s="823"/>
      <c r="I9997" s="823"/>
      <c r="J9997" s="823"/>
      <c r="K9997" s="823"/>
      <c r="L9997" s="823"/>
    </row>
    <row r="9998" spans="2:12" s="801" customFormat="1">
      <c r="B9998" s="823"/>
      <c r="C9998" s="823"/>
      <c r="D9998" s="823"/>
      <c r="E9998" s="823"/>
      <c r="F9998" s="823"/>
      <c r="G9998" s="823"/>
      <c r="H9998" s="823"/>
      <c r="I9998" s="823"/>
      <c r="J9998" s="823"/>
      <c r="K9998" s="823"/>
      <c r="L9998" s="823"/>
    </row>
    <row r="9999" spans="2:12" s="801" customFormat="1">
      <c r="B9999" s="823"/>
      <c r="C9999" s="823"/>
      <c r="D9999" s="823"/>
      <c r="E9999" s="823"/>
      <c r="F9999" s="823"/>
      <c r="G9999" s="823"/>
      <c r="H9999" s="823"/>
      <c r="I9999" s="823"/>
      <c r="J9999" s="823"/>
      <c r="K9999" s="823"/>
      <c r="L9999" s="823"/>
    </row>
    <row r="10000" spans="2:12" s="801" customFormat="1">
      <c r="B10000" s="823"/>
      <c r="C10000" s="823"/>
      <c r="D10000" s="823"/>
      <c r="E10000" s="823"/>
      <c r="F10000" s="823"/>
      <c r="G10000" s="823"/>
      <c r="H10000" s="823"/>
      <c r="I10000" s="823"/>
      <c r="J10000" s="823"/>
      <c r="K10000" s="823"/>
      <c r="L10000" s="823"/>
    </row>
    <row r="10001" spans="2:12" s="801" customFormat="1">
      <c r="B10001" s="823"/>
      <c r="C10001" s="823"/>
      <c r="D10001" s="823"/>
      <c r="E10001" s="823"/>
      <c r="F10001" s="823"/>
      <c r="G10001" s="823"/>
      <c r="H10001" s="823"/>
      <c r="I10001" s="823"/>
      <c r="J10001" s="823"/>
      <c r="K10001" s="823"/>
      <c r="L10001" s="823"/>
    </row>
    <row r="10002" spans="2:12" s="801" customFormat="1">
      <c r="B10002" s="823"/>
      <c r="C10002" s="823"/>
      <c r="D10002" s="823"/>
      <c r="E10002" s="823"/>
      <c r="F10002" s="823"/>
      <c r="G10002" s="823"/>
      <c r="H10002" s="823"/>
      <c r="I10002" s="823"/>
      <c r="J10002" s="823"/>
      <c r="K10002" s="823"/>
      <c r="L10002" s="823"/>
    </row>
    <row r="10003" spans="2:12" s="801" customFormat="1">
      <c r="B10003" s="823"/>
      <c r="C10003" s="823"/>
      <c r="D10003" s="823"/>
      <c r="E10003" s="823"/>
      <c r="F10003" s="823"/>
      <c r="G10003" s="823"/>
      <c r="H10003" s="823"/>
      <c r="I10003" s="823"/>
      <c r="J10003" s="823"/>
      <c r="K10003" s="823"/>
      <c r="L10003" s="823"/>
    </row>
    <row r="10004" spans="2:12" s="801" customFormat="1">
      <c r="B10004" s="823"/>
      <c r="C10004" s="823"/>
      <c r="D10004" s="823"/>
      <c r="E10004" s="823"/>
      <c r="F10004" s="823"/>
      <c r="G10004" s="823"/>
      <c r="H10004" s="823"/>
      <c r="I10004" s="823"/>
      <c r="J10004" s="823"/>
      <c r="K10004" s="823"/>
      <c r="L10004" s="823"/>
    </row>
    <row r="10005" spans="2:12" s="801" customFormat="1">
      <c r="B10005" s="823"/>
      <c r="C10005" s="823"/>
      <c r="D10005" s="823"/>
      <c r="E10005" s="823"/>
      <c r="F10005" s="823"/>
      <c r="G10005" s="823"/>
      <c r="H10005" s="823"/>
      <c r="I10005" s="823"/>
      <c r="J10005" s="823"/>
      <c r="K10005" s="823"/>
      <c r="L10005" s="823"/>
    </row>
    <row r="10006" spans="2:12" s="801" customFormat="1">
      <c r="B10006" s="823"/>
      <c r="C10006" s="823"/>
      <c r="D10006" s="823"/>
      <c r="E10006" s="823"/>
      <c r="F10006" s="823"/>
      <c r="G10006" s="823"/>
      <c r="H10006" s="823"/>
      <c r="I10006" s="823"/>
      <c r="J10006" s="823"/>
      <c r="K10006" s="823"/>
      <c r="L10006" s="823"/>
    </row>
    <row r="10007" spans="2:12" s="801" customFormat="1">
      <c r="B10007" s="823"/>
      <c r="C10007" s="823"/>
      <c r="D10007" s="823"/>
      <c r="E10007" s="823"/>
      <c r="F10007" s="823"/>
      <c r="G10007" s="823"/>
      <c r="H10007" s="823"/>
      <c r="I10007" s="823"/>
      <c r="J10007" s="823"/>
      <c r="K10007" s="823"/>
      <c r="L10007" s="823"/>
    </row>
    <row r="10008" spans="2:12" s="801" customFormat="1">
      <c r="B10008" s="823"/>
      <c r="C10008" s="823"/>
      <c r="D10008" s="823"/>
      <c r="E10008" s="823"/>
      <c r="F10008" s="823"/>
      <c r="G10008" s="823"/>
      <c r="H10008" s="823"/>
      <c r="I10008" s="823"/>
      <c r="J10008" s="823"/>
      <c r="K10008" s="823"/>
      <c r="L10008" s="823"/>
    </row>
    <row r="10009" spans="2:12" s="801" customFormat="1">
      <c r="B10009" s="823"/>
      <c r="C10009" s="823"/>
      <c r="D10009" s="823"/>
      <c r="E10009" s="823"/>
      <c r="F10009" s="823"/>
      <c r="G10009" s="823"/>
      <c r="H10009" s="823"/>
      <c r="I10009" s="823"/>
      <c r="J10009" s="823"/>
      <c r="K10009" s="823"/>
      <c r="L10009" s="823"/>
    </row>
    <row r="10010" spans="2:12" s="801" customFormat="1">
      <c r="B10010" s="823"/>
      <c r="C10010" s="823"/>
      <c r="D10010" s="823"/>
      <c r="E10010" s="823"/>
      <c r="F10010" s="823"/>
      <c r="G10010" s="823"/>
      <c r="H10010" s="823"/>
      <c r="I10010" s="823"/>
      <c r="J10010" s="823"/>
      <c r="K10010" s="823"/>
      <c r="L10010" s="823"/>
    </row>
    <row r="10011" spans="2:12" s="801" customFormat="1">
      <c r="B10011" s="823"/>
      <c r="C10011" s="823"/>
      <c r="D10011" s="823"/>
      <c r="E10011" s="823"/>
      <c r="F10011" s="823"/>
      <c r="G10011" s="823"/>
      <c r="H10011" s="823"/>
      <c r="I10011" s="823"/>
      <c r="J10011" s="823"/>
      <c r="K10011" s="823"/>
      <c r="L10011" s="823"/>
    </row>
    <row r="10012" spans="2:12" s="801" customFormat="1">
      <c r="B10012" s="823"/>
      <c r="C10012" s="823"/>
      <c r="D10012" s="823"/>
      <c r="E10012" s="823"/>
      <c r="F10012" s="823"/>
      <c r="G10012" s="823"/>
      <c r="H10012" s="823"/>
      <c r="I10012" s="823"/>
      <c r="J10012" s="823"/>
      <c r="K10012" s="823"/>
      <c r="L10012" s="823"/>
    </row>
    <row r="10013" spans="2:12" s="801" customFormat="1">
      <c r="B10013" s="823"/>
      <c r="C10013" s="823"/>
      <c r="D10013" s="823"/>
      <c r="E10013" s="823"/>
      <c r="F10013" s="823"/>
      <c r="G10013" s="823"/>
      <c r="H10013" s="823"/>
      <c r="I10013" s="823"/>
      <c r="J10013" s="823"/>
      <c r="K10013" s="823"/>
      <c r="L10013" s="823"/>
    </row>
    <row r="10014" spans="2:12" s="801" customFormat="1">
      <c r="B10014" s="823"/>
      <c r="C10014" s="823"/>
      <c r="D10014" s="823"/>
      <c r="E10014" s="823"/>
      <c r="F10014" s="823"/>
      <c r="G10014" s="823"/>
      <c r="H10014" s="823"/>
      <c r="I10014" s="823"/>
      <c r="J10014" s="823"/>
      <c r="K10014" s="823"/>
      <c r="L10014" s="823"/>
    </row>
    <row r="10015" spans="2:12" s="801" customFormat="1">
      <c r="B10015" s="823"/>
      <c r="C10015" s="823"/>
      <c r="D10015" s="823"/>
      <c r="E10015" s="823"/>
      <c r="F10015" s="823"/>
      <c r="G10015" s="823"/>
      <c r="H10015" s="823"/>
      <c r="I10015" s="823"/>
      <c r="J10015" s="823"/>
      <c r="K10015" s="823"/>
      <c r="L10015" s="823"/>
    </row>
    <row r="10016" spans="2:12" s="801" customFormat="1">
      <c r="B10016" s="823"/>
      <c r="C10016" s="823"/>
      <c r="D10016" s="823"/>
      <c r="E10016" s="823"/>
      <c r="F10016" s="823"/>
      <c r="G10016" s="823"/>
      <c r="H10016" s="823"/>
      <c r="I10016" s="823"/>
      <c r="J10016" s="823"/>
      <c r="K10016" s="823"/>
      <c r="L10016" s="823"/>
    </row>
    <row r="10017" spans="2:12" s="801" customFormat="1">
      <c r="B10017" s="823"/>
      <c r="C10017" s="823"/>
      <c r="D10017" s="823"/>
      <c r="E10017" s="823"/>
      <c r="F10017" s="823"/>
      <c r="G10017" s="823"/>
      <c r="H10017" s="823"/>
      <c r="I10017" s="823"/>
      <c r="J10017" s="823"/>
      <c r="K10017" s="823"/>
      <c r="L10017" s="823"/>
    </row>
    <row r="10018" spans="2:12" s="801" customFormat="1">
      <c r="B10018" s="823"/>
      <c r="C10018" s="823"/>
      <c r="D10018" s="823"/>
      <c r="E10018" s="823"/>
      <c r="F10018" s="823"/>
      <c r="G10018" s="823"/>
      <c r="H10018" s="823"/>
      <c r="I10018" s="823"/>
      <c r="J10018" s="823"/>
      <c r="K10018" s="823"/>
      <c r="L10018" s="823"/>
    </row>
    <row r="10019" spans="2:12" s="801" customFormat="1">
      <c r="B10019" s="823"/>
      <c r="C10019" s="823"/>
      <c r="D10019" s="823"/>
      <c r="E10019" s="823"/>
      <c r="F10019" s="823"/>
      <c r="G10019" s="823"/>
      <c r="H10019" s="823"/>
      <c r="I10019" s="823"/>
      <c r="J10019" s="823"/>
      <c r="K10019" s="823"/>
      <c r="L10019" s="823"/>
    </row>
    <row r="10020" spans="2:12" s="801" customFormat="1">
      <c r="B10020" s="823"/>
      <c r="C10020" s="823"/>
      <c r="D10020" s="823"/>
      <c r="E10020" s="823"/>
      <c r="F10020" s="823"/>
      <c r="G10020" s="823"/>
      <c r="H10020" s="823"/>
      <c r="I10020" s="823"/>
      <c r="J10020" s="823"/>
      <c r="K10020" s="823"/>
      <c r="L10020" s="823"/>
    </row>
    <row r="10021" spans="2:12" s="801" customFormat="1">
      <c r="B10021" s="823"/>
      <c r="C10021" s="823"/>
      <c r="D10021" s="823"/>
      <c r="E10021" s="823"/>
      <c r="F10021" s="823"/>
      <c r="G10021" s="823"/>
      <c r="H10021" s="823"/>
      <c r="I10021" s="823"/>
      <c r="J10021" s="823"/>
      <c r="K10021" s="823"/>
      <c r="L10021" s="823"/>
    </row>
    <row r="10022" spans="2:12" s="801" customFormat="1">
      <c r="B10022" s="823"/>
      <c r="C10022" s="823"/>
      <c r="D10022" s="823"/>
      <c r="E10022" s="823"/>
      <c r="F10022" s="823"/>
      <c r="G10022" s="823"/>
      <c r="H10022" s="823"/>
      <c r="I10022" s="823"/>
      <c r="J10022" s="823"/>
      <c r="K10022" s="823"/>
      <c r="L10022" s="823"/>
    </row>
    <row r="10023" spans="2:12" s="801" customFormat="1">
      <c r="B10023" s="823"/>
      <c r="C10023" s="823"/>
      <c r="D10023" s="823"/>
      <c r="E10023" s="823"/>
      <c r="F10023" s="823"/>
      <c r="G10023" s="823"/>
      <c r="H10023" s="823"/>
      <c r="I10023" s="823"/>
      <c r="J10023" s="823"/>
      <c r="K10023" s="823"/>
      <c r="L10023" s="823"/>
    </row>
    <row r="10024" spans="2:12" s="801" customFormat="1">
      <c r="B10024" s="823"/>
      <c r="C10024" s="823"/>
      <c r="D10024" s="823"/>
      <c r="E10024" s="823"/>
      <c r="F10024" s="823"/>
      <c r="G10024" s="823"/>
      <c r="H10024" s="823"/>
      <c r="I10024" s="823"/>
      <c r="J10024" s="823"/>
      <c r="K10024" s="823"/>
      <c r="L10024" s="823"/>
    </row>
    <row r="10025" spans="2:12" s="801" customFormat="1">
      <c r="B10025" s="823"/>
      <c r="C10025" s="823"/>
      <c r="D10025" s="823"/>
      <c r="E10025" s="823"/>
      <c r="F10025" s="823"/>
      <c r="G10025" s="823"/>
      <c r="H10025" s="823"/>
      <c r="I10025" s="823"/>
      <c r="J10025" s="823"/>
      <c r="K10025" s="823"/>
      <c r="L10025" s="823"/>
    </row>
    <row r="10026" spans="2:12" s="801" customFormat="1">
      <c r="B10026" s="823"/>
      <c r="C10026" s="823"/>
      <c r="D10026" s="823"/>
      <c r="E10026" s="823"/>
      <c r="F10026" s="823"/>
      <c r="G10026" s="823"/>
      <c r="H10026" s="823"/>
      <c r="I10026" s="823"/>
      <c r="J10026" s="823"/>
      <c r="K10026" s="823"/>
      <c r="L10026" s="823"/>
    </row>
    <row r="10027" spans="2:12" s="801" customFormat="1">
      <c r="B10027" s="823"/>
      <c r="C10027" s="823"/>
      <c r="D10027" s="823"/>
      <c r="E10027" s="823"/>
      <c r="F10027" s="823"/>
      <c r="G10027" s="823"/>
      <c r="H10027" s="823"/>
      <c r="I10027" s="823"/>
      <c r="J10027" s="823"/>
      <c r="K10027" s="823"/>
      <c r="L10027" s="823"/>
    </row>
    <row r="10028" spans="2:12" s="801" customFormat="1">
      <c r="B10028" s="823"/>
      <c r="C10028" s="823"/>
      <c r="D10028" s="823"/>
      <c r="E10028" s="823"/>
      <c r="F10028" s="823"/>
      <c r="G10028" s="823"/>
      <c r="H10028" s="823"/>
      <c r="I10028" s="823"/>
      <c r="J10028" s="823"/>
      <c r="K10028" s="823"/>
      <c r="L10028" s="823"/>
    </row>
    <row r="10029" spans="2:12" s="801" customFormat="1">
      <c r="B10029" s="823"/>
      <c r="C10029" s="823"/>
      <c r="D10029" s="823"/>
      <c r="E10029" s="823"/>
      <c r="F10029" s="823"/>
      <c r="G10029" s="823"/>
      <c r="H10029" s="823"/>
      <c r="I10029" s="823"/>
      <c r="J10029" s="823"/>
      <c r="K10029" s="823"/>
      <c r="L10029" s="823"/>
    </row>
    <row r="10030" spans="2:12" s="801" customFormat="1">
      <c r="B10030" s="823"/>
      <c r="C10030" s="823"/>
      <c r="D10030" s="823"/>
      <c r="E10030" s="823"/>
      <c r="F10030" s="823"/>
      <c r="G10030" s="823"/>
      <c r="H10030" s="823"/>
      <c r="I10030" s="823"/>
      <c r="J10030" s="823"/>
      <c r="K10030" s="823"/>
      <c r="L10030" s="823"/>
    </row>
    <row r="10031" spans="2:12" s="801" customFormat="1">
      <c r="B10031" s="823"/>
      <c r="C10031" s="823"/>
      <c r="D10031" s="823"/>
      <c r="E10031" s="823"/>
      <c r="F10031" s="823"/>
      <c r="G10031" s="823"/>
      <c r="H10031" s="823"/>
      <c r="I10031" s="823"/>
      <c r="J10031" s="823"/>
      <c r="K10031" s="823"/>
      <c r="L10031" s="823"/>
    </row>
    <row r="10032" spans="2:12" s="801" customFormat="1">
      <c r="B10032" s="823"/>
      <c r="C10032" s="823"/>
      <c r="D10032" s="823"/>
      <c r="E10032" s="823"/>
      <c r="F10032" s="823"/>
      <c r="G10032" s="823"/>
      <c r="H10032" s="823"/>
      <c r="I10032" s="823"/>
      <c r="J10032" s="823"/>
      <c r="K10032" s="823"/>
      <c r="L10032" s="823"/>
    </row>
    <row r="10033" spans="2:12" s="801" customFormat="1">
      <c r="B10033" s="823"/>
      <c r="C10033" s="823"/>
      <c r="D10033" s="823"/>
      <c r="E10033" s="823"/>
      <c r="F10033" s="823"/>
      <c r="G10033" s="823"/>
      <c r="H10033" s="823"/>
      <c r="I10033" s="823"/>
      <c r="J10033" s="823"/>
      <c r="K10033" s="823"/>
      <c r="L10033" s="823"/>
    </row>
    <row r="10034" spans="2:12" s="801" customFormat="1">
      <c r="B10034" s="823"/>
      <c r="C10034" s="823"/>
      <c r="D10034" s="823"/>
      <c r="E10034" s="823"/>
      <c r="F10034" s="823"/>
      <c r="G10034" s="823"/>
      <c r="H10034" s="823"/>
      <c r="I10034" s="823"/>
      <c r="J10034" s="823"/>
      <c r="K10034" s="823"/>
      <c r="L10034" s="823"/>
    </row>
    <row r="10035" spans="2:12" s="801" customFormat="1">
      <c r="B10035" s="823"/>
      <c r="C10035" s="823"/>
      <c r="D10035" s="823"/>
      <c r="E10035" s="823"/>
      <c r="F10035" s="823"/>
      <c r="G10035" s="823"/>
      <c r="H10035" s="823"/>
      <c r="I10035" s="823"/>
      <c r="J10035" s="823"/>
      <c r="K10035" s="823"/>
      <c r="L10035" s="823"/>
    </row>
    <row r="10036" spans="2:12" s="801" customFormat="1">
      <c r="B10036" s="823"/>
      <c r="C10036" s="823"/>
      <c r="D10036" s="823"/>
      <c r="E10036" s="823"/>
      <c r="F10036" s="823"/>
      <c r="G10036" s="823"/>
      <c r="H10036" s="823"/>
      <c r="I10036" s="823"/>
      <c r="J10036" s="823"/>
      <c r="K10036" s="823"/>
      <c r="L10036" s="823"/>
    </row>
    <row r="10037" spans="2:12" s="801" customFormat="1">
      <c r="B10037" s="823"/>
      <c r="C10037" s="823"/>
      <c r="D10037" s="823"/>
      <c r="E10037" s="823"/>
      <c r="F10037" s="823"/>
      <c r="G10037" s="823"/>
      <c r="H10037" s="823"/>
      <c r="I10037" s="823"/>
      <c r="J10037" s="823"/>
      <c r="K10037" s="823"/>
      <c r="L10037" s="823"/>
    </row>
    <row r="10038" spans="2:12" s="801" customFormat="1">
      <c r="B10038" s="823"/>
      <c r="C10038" s="823"/>
      <c r="D10038" s="823"/>
      <c r="E10038" s="823"/>
      <c r="F10038" s="823"/>
      <c r="G10038" s="823"/>
      <c r="H10038" s="823"/>
      <c r="I10038" s="823"/>
      <c r="J10038" s="823"/>
      <c r="K10038" s="823"/>
      <c r="L10038" s="823"/>
    </row>
    <row r="10039" spans="2:12" s="801" customFormat="1">
      <c r="B10039" s="823"/>
      <c r="C10039" s="823"/>
      <c r="D10039" s="823"/>
      <c r="E10039" s="823"/>
      <c r="F10039" s="823"/>
      <c r="G10039" s="823"/>
      <c r="H10039" s="823"/>
      <c r="I10039" s="823"/>
      <c r="J10039" s="823"/>
      <c r="K10039" s="823"/>
      <c r="L10039" s="823"/>
    </row>
    <row r="10040" spans="2:12" s="801" customFormat="1">
      <c r="B10040" s="823"/>
      <c r="C10040" s="823"/>
      <c r="D10040" s="823"/>
      <c r="E10040" s="823"/>
      <c r="F10040" s="823"/>
      <c r="G10040" s="823"/>
      <c r="H10040" s="823"/>
      <c r="I10040" s="823"/>
      <c r="J10040" s="823"/>
      <c r="K10040" s="823"/>
      <c r="L10040" s="823"/>
    </row>
    <row r="10041" spans="2:12" s="801" customFormat="1">
      <c r="B10041" s="823"/>
      <c r="C10041" s="823"/>
      <c r="D10041" s="823"/>
      <c r="E10041" s="823"/>
      <c r="F10041" s="823"/>
      <c r="G10041" s="823"/>
      <c r="H10041" s="823"/>
      <c r="I10041" s="823"/>
      <c r="J10041" s="823"/>
      <c r="K10041" s="823"/>
      <c r="L10041" s="823"/>
    </row>
    <row r="10042" spans="2:12" s="801" customFormat="1">
      <c r="B10042" s="823"/>
      <c r="C10042" s="823"/>
      <c r="D10042" s="823"/>
      <c r="E10042" s="823"/>
      <c r="F10042" s="823"/>
      <c r="G10042" s="823"/>
      <c r="H10042" s="823"/>
      <c r="I10042" s="823"/>
      <c r="J10042" s="823"/>
      <c r="K10042" s="823"/>
      <c r="L10042" s="823"/>
    </row>
    <row r="10043" spans="2:12" s="801" customFormat="1">
      <c r="B10043" s="823"/>
      <c r="C10043" s="823"/>
      <c r="D10043" s="823"/>
      <c r="E10043" s="823"/>
      <c r="F10043" s="823"/>
      <c r="G10043" s="823"/>
      <c r="H10043" s="823"/>
      <c r="I10043" s="823"/>
      <c r="J10043" s="823"/>
      <c r="K10043" s="823"/>
      <c r="L10043" s="823"/>
    </row>
    <row r="10044" spans="2:12" s="801" customFormat="1">
      <c r="B10044" s="823"/>
      <c r="C10044" s="823"/>
      <c r="D10044" s="823"/>
      <c r="E10044" s="823"/>
      <c r="F10044" s="823"/>
      <c r="G10044" s="823"/>
      <c r="H10044" s="823"/>
      <c r="I10044" s="823"/>
      <c r="J10044" s="823"/>
      <c r="K10044" s="823"/>
      <c r="L10044" s="823"/>
    </row>
    <row r="10045" spans="2:12" s="801" customFormat="1">
      <c r="B10045" s="823"/>
      <c r="C10045" s="823"/>
      <c r="D10045" s="823"/>
      <c r="E10045" s="823"/>
      <c r="F10045" s="823"/>
      <c r="G10045" s="823"/>
      <c r="H10045" s="823"/>
      <c r="I10045" s="823"/>
      <c r="J10045" s="823"/>
      <c r="K10045" s="823"/>
      <c r="L10045" s="823"/>
    </row>
    <row r="10046" spans="2:12" s="801" customFormat="1">
      <c r="B10046" s="823"/>
      <c r="C10046" s="823"/>
      <c r="D10046" s="823"/>
      <c r="E10046" s="823"/>
      <c r="F10046" s="823"/>
      <c r="G10046" s="823"/>
      <c r="H10046" s="823"/>
      <c r="I10046" s="823"/>
      <c r="J10046" s="823"/>
      <c r="K10046" s="823"/>
      <c r="L10046" s="823"/>
    </row>
    <row r="10047" spans="2:12" s="801" customFormat="1">
      <c r="B10047" s="823"/>
      <c r="C10047" s="823"/>
      <c r="D10047" s="823"/>
      <c r="E10047" s="823"/>
      <c r="F10047" s="823"/>
      <c r="G10047" s="823"/>
      <c r="H10047" s="823"/>
      <c r="I10047" s="823"/>
      <c r="J10047" s="823"/>
      <c r="K10047" s="823"/>
      <c r="L10047" s="823"/>
    </row>
    <row r="10048" spans="2:12" s="801" customFormat="1">
      <c r="B10048" s="823"/>
      <c r="C10048" s="823"/>
      <c r="D10048" s="823"/>
      <c r="E10048" s="823"/>
      <c r="F10048" s="823"/>
      <c r="G10048" s="823"/>
      <c r="H10048" s="823"/>
      <c r="I10048" s="823"/>
      <c r="J10048" s="823"/>
      <c r="K10048" s="823"/>
      <c r="L10048" s="823"/>
    </row>
    <row r="10049" spans="2:12" s="801" customFormat="1">
      <c r="B10049" s="823"/>
      <c r="C10049" s="823"/>
      <c r="D10049" s="823"/>
      <c r="E10049" s="823"/>
      <c r="F10049" s="823"/>
      <c r="G10049" s="823"/>
      <c r="H10049" s="823"/>
      <c r="I10049" s="823"/>
      <c r="J10049" s="823"/>
      <c r="K10049" s="823"/>
      <c r="L10049" s="823"/>
    </row>
    <row r="10050" spans="2:12" s="801" customFormat="1">
      <c r="B10050" s="823"/>
      <c r="C10050" s="823"/>
      <c r="D10050" s="823"/>
      <c r="E10050" s="823"/>
      <c r="F10050" s="823"/>
      <c r="G10050" s="823"/>
      <c r="H10050" s="823"/>
      <c r="I10050" s="823"/>
      <c r="J10050" s="823"/>
      <c r="K10050" s="823"/>
      <c r="L10050" s="823"/>
    </row>
    <row r="10051" spans="2:12" s="801" customFormat="1">
      <c r="B10051" s="823"/>
      <c r="C10051" s="823"/>
      <c r="D10051" s="823"/>
      <c r="E10051" s="823"/>
      <c r="F10051" s="823"/>
      <c r="G10051" s="823"/>
      <c r="H10051" s="823"/>
      <c r="I10051" s="823"/>
      <c r="J10051" s="823"/>
      <c r="K10051" s="823"/>
      <c r="L10051" s="823"/>
    </row>
    <row r="10052" spans="2:12" s="801" customFormat="1">
      <c r="B10052" s="823"/>
      <c r="C10052" s="823"/>
      <c r="D10052" s="823"/>
      <c r="E10052" s="823"/>
      <c r="F10052" s="823"/>
      <c r="G10052" s="823"/>
      <c r="H10052" s="823"/>
      <c r="I10052" s="823"/>
      <c r="J10052" s="823"/>
      <c r="K10052" s="823"/>
      <c r="L10052" s="823"/>
    </row>
    <row r="10053" spans="2:12" s="801" customFormat="1">
      <c r="B10053" s="823"/>
      <c r="C10053" s="823"/>
      <c r="D10053" s="823"/>
      <c r="E10053" s="823"/>
      <c r="F10053" s="823"/>
      <c r="G10053" s="823"/>
      <c r="H10053" s="823"/>
      <c r="I10053" s="823"/>
      <c r="J10053" s="823"/>
      <c r="K10053" s="823"/>
      <c r="L10053" s="823"/>
    </row>
    <row r="10054" spans="2:12" s="801" customFormat="1">
      <c r="B10054" s="823"/>
      <c r="C10054" s="823"/>
      <c r="D10054" s="823"/>
      <c r="E10054" s="823"/>
      <c r="F10054" s="823"/>
      <c r="G10054" s="823"/>
      <c r="H10054" s="823"/>
      <c r="I10054" s="823"/>
      <c r="J10054" s="823"/>
      <c r="K10054" s="823"/>
      <c r="L10054" s="823"/>
    </row>
    <row r="10055" spans="2:12" s="801" customFormat="1">
      <c r="B10055" s="823"/>
      <c r="C10055" s="823"/>
      <c r="D10055" s="823"/>
      <c r="E10055" s="823"/>
      <c r="F10055" s="823"/>
      <c r="G10055" s="823"/>
      <c r="H10055" s="823"/>
      <c r="I10055" s="823"/>
      <c r="J10055" s="823"/>
      <c r="K10055" s="823"/>
      <c r="L10055" s="823"/>
    </row>
    <row r="10056" spans="2:12" s="801" customFormat="1">
      <c r="B10056" s="823"/>
      <c r="C10056" s="823"/>
      <c r="D10056" s="823"/>
      <c r="E10056" s="823"/>
      <c r="F10056" s="823"/>
      <c r="G10056" s="823"/>
      <c r="H10056" s="823"/>
      <c r="I10056" s="823"/>
      <c r="J10056" s="823"/>
      <c r="K10056" s="823"/>
      <c r="L10056" s="823"/>
    </row>
    <row r="10057" spans="2:12" s="801" customFormat="1">
      <c r="B10057" s="823"/>
      <c r="C10057" s="823"/>
      <c r="D10057" s="823"/>
      <c r="E10057" s="823"/>
      <c r="F10057" s="823"/>
      <c r="G10057" s="823"/>
      <c r="H10057" s="823"/>
      <c r="I10057" s="823"/>
      <c r="J10057" s="823"/>
      <c r="K10057" s="823"/>
      <c r="L10057" s="823"/>
    </row>
    <row r="10058" spans="2:12" s="801" customFormat="1">
      <c r="B10058" s="823"/>
      <c r="C10058" s="823"/>
      <c r="D10058" s="823"/>
      <c r="E10058" s="823"/>
      <c r="F10058" s="823"/>
      <c r="G10058" s="823"/>
      <c r="H10058" s="823"/>
      <c r="I10058" s="823"/>
      <c r="J10058" s="823"/>
      <c r="K10058" s="823"/>
      <c r="L10058" s="823"/>
    </row>
    <row r="10059" spans="2:12" s="801" customFormat="1">
      <c r="B10059" s="823"/>
      <c r="C10059" s="823"/>
      <c r="D10059" s="823"/>
      <c r="E10059" s="823"/>
      <c r="F10059" s="823"/>
      <c r="G10059" s="823"/>
      <c r="H10059" s="823"/>
      <c r="I10059" s="823"/>
      <c r="J10059" s="823"/>
      <c r="K10059" s="823"/>
      <c r="L10059" s="823"/>
    </row>
    <row r="10060" spans="2:12" s="801" customFormat="1">
      <c r="B10060" s="823"/>
      <c r="C10060" s="823"/>
      <c r="D10060" s="823"/>
      <c r="E10060" s="823"/>
      <c r="F10060" s="823"/>
      <c r="G10060" s="823"/>
      <c r="H10060" s="823"/>
      <c r="I10060" s="823"/>
      <c r="J10060" s="823"/>
      <c r="K10060" s="823"/>
      <c r="L10060" s="823"/>
    </row>
    <row r="10061" spans="2:12" s="801" customFormat="1">
      <c r="B10061" s="823"/>
      <c r="C10061" s="823"/>
      <c r="D10061" s="823"/>
      <c r="E10061" s="823"/>
      <c r="F10061" s="823"/>
      <c r="G10061" s="823"/>
      <c r="H10061" s="823"/>
      <c r="I10061" s="823"/>
      <c r="J10061" s="823"/>
      <c r="K10061" s="823"/>
      <c r="L10061" s="823"/>
    </row>
    <row r="10062" spans="2:12" s="801" customFormat="1">
      <c r="B10062" s="823"/>
      <c r="C10062" s="823"/>
      <c r="D10062" s="823"/>
      <c r="E10062" s="823"/>
      <c r="F10062" s="823"/>
      <c r="G10062" s="823"/>
      <c r="H10062" s="823"/>
      <c r="I10062" s="823"/>
      <c r="J10062" s="823"/>
      <c r="K10062" s="823"/>
      <c r="L10062" s="823"/>
    </row>
    <row r="10063" spans="2:12" s="801" customFormat="1">
      <c r="B10063" s="823"/>
      <c r="C10063" s="823"/>
      <c r="D10063" s="823"/>
      <c r="E10063" s="823"/>
      <c r="F10063" s="823"/>
      <c r="G10063" s="823"/>
      <c r="H10063" s="823"/>
      <c r="I10063" s="823"/>
      <c r="J10063" s="823"/>
      <c r="K10063" s="823"/>
      <c r="L10063" s="823"/>
    </row>
    <row r="10064" spans="2:12" s="801" customFormat="1">
      <c r="B10064" s="823"/>
      <c r="C10064" s="823"/>
      <c r="D10064" s="823"/>
      <c r="E10064" s="823"/>
      <c r="F10064" s="823"/>
      <c r="G10064" s="823"/>
      <c r="H10064" s="823"/>
      <c r="I10064" s="823"/>
      <c r="J10064" s="823"/>
      <c r="K10064" s="823"/>
      <c r="L10064" s="823"/>
    </row>
    <row r="10065" spans="2:12" s="801" customFormat="1">
      <c r="B10065" s="823"/>
      <c r="C10065" s="823"/>
      <c r="D10065" s="823"/>
      <c r="E10065" s="823"/>
      <c r="F10065" s="823"/>
      <c r="G10065" s="823"/>
      <c r="H10065" s="823"/>
      <c r="I10065" s="823"/>
      <c r="J10065" s="823"/>
      <c r="K10065" s="823"/>
      <c r="L10065" s="823"/>
    </row>
    <row r="10066" spans="2:12" s="801" customFormat="1">
      <c r="B10066" s="823"/>
      <c r="C10066" s="823"/>
      <c r="D10066" s="823"/>
      <c r="E10066" s="823"/>
      <c r="F10066" s="823"/>
      <c r="G10066" s="823"/>
      <c r="H10066" s="823"/>
      <c r="I10066" s="823"/>
      <c r="J10066" s="823"/>
      <c r="K10066" s="823"/>
      <c r="L10066" s="823"/>
    </row>
    <row r="10067" spans="2:12" s="801" customFormat="1">
      <c r="B10067" s="823"/>
      <c r="C10067" s="823"/>
      <c r="D10067" s="823"/>
      <c r="E10067" s="823"/>
      <c r="F10067" s="823"/>
      <c r="G10067" s="823"/>
      <c r="H10067" s="823"/>
      <c r="I10067" s="823"/>
      <c r="J10067" s="823"/>
      <c r="K10067" s="823"/>
      <c r="L10067" s="823"/>
    </row>
    <row r="10068" spans="2:12" s="801" customFormat="1">
      <c r="B10068" s="823"/>
      <c r="C10068" s="823"/>
      <c r="D10068" s="823"/>
      <c r="E10068" s="823"/>
      <c r="F10068" s="823"/>
      <c r="G10068" s="823"/>
      <c r="H10068" s="823"/>
      <c r="I10068" s="823"/>
      <c r="J10068" s="823"/>
      <c r="K10068" s="823"/>
      <c r="L10068" s="823"/>
    </row>
    <row r="10069" spans="2:12" s="801" customFormat="1">
      <c r="B10069" s="823"/>
      <c r="C10069" s="823"/>
      <c r="D10069" s="823"/>
      <c r="E10069" s="823"/>
      <c r="F10069" s="823"/>
      <c r="G10069" s="823"/>
      <c r="H10069" s="823"/>
      <c r="I10069" s="823"/>
      <c r="J10069" s="823"/>
      <c r="K10069" s="823"/>
      <c r="L10069" s="823"/>
    </row>
    <row r="10070" spans="2:12" s="801" customFormat="1">
      <c r="B10070" s="823"/>
      <c r="C10070" s="823"/>
      <c r="D10070" s="823"/>
      <c r="E10070" s="823"/>
      <c r="F10070" s="823"/>
      <c r="G10070" s="823"/>
      <c r="H10070" s="823"/>
      <c r="I10070" s="823"/>
      <c r="J10070" s="823"/>
      <c r="K10070" s="823"/>
      <c r="L10070" s="823"/>
    </row>
    <row r="10071" spans="2:12" s="801" customFormat="1">
      <c r="B10071" s="823"/>
      <c r="C10071" s="823"/>
      <c r="D10071" s="823"/>
      <c r="E10071" s="823"/>
      <c r="F10071" s="823"/>
      <c r="G10071" s="823"/>
      <c r="H10071" s="823"/>
      <c r="I10071" s="823"/>
      <c r="J10071" s="823"/>
      <c r="K10071" s="823"/>
      <c r="L10071" s="823"/>
    </row>
    <row r="10072" spans="2:12" s="801" customFormat="1">
      <c r="B10072" s="823"/>
      <c r="C10072" s="823"/>
      <c r="D10072" s="823"/>
      <c r="E10072" s="823"/>
      <c r="F10072" s="823"/>
      <c r="G10072" s="823"/>
      <c r="H10072" s="823"/>
      <c r="I10072" s="823"/>
      <c r="J10072" s="823"/>
      <c r="K10072" s="823"/>
      <c r="L10072" s="823"/>
    </row>
    <row r="10073" spans="2:12" s="801" customFormat="1">
      <c r="B10073" s="823"/>
      <c r="C10073" s="823"/>
      <c r="D10073" s="823"/>
      <c r="E10073" s="823"/>
      <c r="F10073" s="823"/>
      <c r="G10073" s="823"/>
      <c r="H10073" s="823"/>
      <c r="I10073" s="823"/>
      <c r="J10073" s="823"/>
      <c r="K10073" s="823"/>
      <c r="L10073" s="823"/>
    </row>
    <row r="10074" spans="2:12" s="801" customFormat="1">
      <c r="B10074" s="823"/>
      <c r="C10074" s="823"/>
      <c r="D10074" s="823"/>
      <c r="E10074" s="823"/>
      <c r="F10074" s="823"/>
      <c r="G10074" s="823"/>
      <c r="H10074" s="823"/>
      <c r="I10074" s="823"/>
      <c r="J10074" s="823"/>
      <c r="K10074" s="823"/>
      <c r="L10074" s="823"/>
    </row>
    <row r="10075" spans="2:12" s="801" customFormat="1">
      <c r="B10075" s="823"/>
      <c r="C10075" s="823"/>
      <c r="D10075" s="823"/>
      <c r="E10075" s="823"/>
      <c r="F10075" s="823"/>
      <c r="G10075" s="823"/>
      <c r="H10075" s="823"/>
      <c r="I10075" s="823"/>
      <c r="J10075" s="823"/>
      <c r="K10075" s="823"/>
      <c r="L10075" s="823"/>
    </row>
    <row r="10076" spans="2:12" s="801" customFormat="1">
      <c r="B10076" s="823"/>
      <c r="C10076" s="823"/>
      <c r="D10076" s="823"/>
      <c r="E10076" s="823"/>
      <c r="F10076" s="823"/>
      <c r="G10076" s="823"/>
      <c r="H10076" s="823"/>
      <c r="I10076" s="823"/>
      <c r="J10076" s="823"/>
      <c r="K10076" s="823"/>
      <c r="L10076" s="823"/>
    </row>
    <row r="10077" spans="2:12" s="801" customFormat="1">
      <c r="B10077" s="823"/>
      <c r="C10077" s="823"/>
      <c r="D10077" s="823"/>
      <c r="E10077" s="823"/>
      <c r="F10077" s="823"/>
      <c r="G10077" s="823"/>
      <c r="H10077" s="823"/>
      <c r="I10077" s="823"/>
      <c r="J10077" s="823"/>
      <c r="K10077" s="823"/>
      <c r="L10077" s="823"/>
    </row>
    <row r="10078" spans="2:12" s="801" customFormat="1">
      <c r="B10078" s="823"/>
      <c r="C10078" s="823"/>
      <c r="D10078" s="823"/>
      <c r="E10078" s="823"/>
      <c r="F10078" s="823"/>
      <c r="G10078" s="823"/>
      <c r="H10078" s="823"/>
      <c r="I10078" s="823"/>
      <c r="J10078" s="823"/>
      <c r="K10078" s="823"/>
      <c r="L10078" s="823"/>
    </row>
    <row r="10079" spans="2:12" s="801" customFormat="1">
      <c r="B10079" s="823"/>
      <c r="C10079" s="823"/>
      <c r="D10079" s="823"/>
      <c r="E10079" s="823"/>
      <c r="F10079" s="823"/>
      <c r="G10079" s="823"/>
      <c r="H10079" s="823"/>
      <c r="I10079" s="823"/>
      <c r="J10079" s="823"/>
      <c r="K10079" s="823"/>
      <c r="L10079" s="823"/>
    </row>
    <row r="10080" spans="2:12" s="801" customFormat="1">
      <c r="B10080" s="823"/>
      <c r="C10080" s="823"/>
      <c r="D10080" s="823"/>
      <c r="E10080" s="823"/>
      <c r="F10080" s="823"/>
      <c r="G10080" s="823"/>
      <c r="H10080" s="823"/>
      <c r="I10080" s="823"/>
      <c r="J10080" s="823"/>
      <c r="K10080" s="823"/>
      <c r="L10080" s="823"/>
    </row>
    <row r="10081" spans="2:12" s="801" customFormat="1">
      <c r="B10081" s="823"/>
      <c r="C10081" s="823"/>
      <c r="D10081" s="823"/>
      <c r="E10081" s="823"/>
      <c r="F10081" s="823"/>
      <c r="G10081" s="823"/>
      <c r="H10081" s="823"/>
      <c r="I10081" s="823"/>
      <c r="J10081" s="823"/>
      <c r="K10081" s="823"/>
      <c r="L10081" s="823"/>
    </row>
    <row r="10082" spans="2:12" s="801" customFormat="1">
      <c r="B10082" s="823"/>
      <c r="C10082" s="823"/>
      <c r="D10082" s="823"/>
      <c r="E10082" s="823"/>
      <c r="F10082" s="823"/>
      <c r="G10082" s="823"/>
      <c r="H10082" s="823"/>
      <c r="I10082" s="823"/>
      <c r="J10082" s="823"/>
      <c r="K10082" s="823"/>
      <c r="L10082" s="823"/>
    </row>
    <row r="10083" spans="2:12" s="801" customFormat="1">
      <c r="B10083" s="823"/>
      <c r="C10083" s="823"/>
      <c r="D10083" s="823"/>
      <c r="E10083" s="823"/>
      <c r="F10083" s="823"/>
      <c r="G10083" s="823"/>
      <c r="H10083" s="823"/>
      <c r="I10083" s="823"/>
      <c r="J10083" s="823"/>
      <c r="K10083" s="823"/>
      <c r="L10083" s="823"/>
    </row>
    <row r="10084" spans="2:12" s="801" customFormat="1">
      <c r="B10084" s="823"/>
      <c r="C10084" s="823"/>
      <c r="D10084" s="823"/>
      <c r="E10084" s="823"/>
      <c r="F10084" s="823"/>
      <c r="G10084" s="823"/>
      <c r="H10084" s="823"/>
      <c r="I10084" s="823"/>
      <c r="J10084" s="823"/>
      <c r="K10084" s="823"/>
      <c r="L10084" s="823"/>
    </row>
    <row r="10085" spans="2:12" s="801" customFormat="1">
      <c r="B10085" s="823"/>
      <c r="C10085" s="823"/>
      <c r="D10085" s="823"/>
      <c r="E10085" s="823"/>
      <c r="F10085" s="823"/>
      <c r="G10085" s="823"/>
      <c r="H10085" s="823"/>
      <c r="I10085" s="823"/>
      <c r="J10085" s="823"/>
      <c r="K10085" s="823"/>
      <c r="L10085" s="823"/>
    </row>
    <row r="10086" spans="2:12" s="801" customFormat="1">
      <c r="B10086" s="823"/>
      <c r="C10086" s="823"/>
      <c r="D10086" s="823"/>
      <c r="E10086" s="823"/>
      <c r="F10086" s="823"/>
      <c r="G10086" s="823"/>
      <c r="H10086" s="823"/>
      <c r="I10086" s="823"/>
      <c r="J10086" s="823"/>
      <c r="K10086" s="823"/>
      <c r="L10086" s="823"/>
    </row>
    <row r="10087" spans="2:12" s="801" customFormat="1">
      <c r="B10087" s="823"/>
      <c r="C10087" s="823"/>
      <c r="D10087" s="823"/>
      <c r="E10087" s="823"/>
      <c r="F10087" s="823"/>
      <c r="G10087" s="823"/>
      <c r="H10087" s="823"/>
      <c r="I10087" s="823"/>
      <c r="J10087" s="823"/>
      <c r="K10087" s="823"/>
      <c r="L10087" s="823"/>
    </row>
    <row r="10088" spans="2:12" s="801" customFormat="1">
      <c r="B10088" s="823"/>
      <c r="C10088" s="823"/>
      <c r="D10088" s="823"/>
      <c r="E10088" s="823"/>
      <c r="F10088" s="823"/>
      <c r="G10088" s="823"/>
      <c r="H10088" s="823"/>
      <c r="I10088" s="823"/>
      <c r="J10088" s="823"/>
      <c r="K10088" s="823"/>
      <c r="L10088" s="823"/>
    </row>
    <row r="10089" spans="2:12" s="801" customFormat="1">
      <c r="B10089" s="823"/>
      <c r="C10089" s="823"/>
      <c r="D10089" s="823"/>
      <c r="E10089" s="823"/>
      <c r="F10089" s="823"/>
      <c r="G10089" s="823"/>
      <c r="H10089" s="823"/>
      <c r="I10089" s="823"/>
      <c r="J10089" s="823"/>
      <c r="K10089" s="823"/>
      <c r="L10089" s="823"/>
    </row>
    <row r="10090" spans="2:12" s="801" customFormat="1">
      <c r="B10090" s="823"/>
      <c r="C10090" s="823"/>
      <c r="D10090" s="823"/>
      <c r="E10090" s="823"/>
      <c r="F10090" s="823"/>
      <c r="G10090" s="823"/>
      <c r="H10090" s="823"/>
      <c r="I10090" s="823"/>
      <c r="J10090" s="823"/>
      <c r="K10090" s="823"/>
      <c r="L10090" s="823"/>
    </row>
    <row r="10091" spans="2:12" s="801" customFormat="1">
      <c r="B10091" s="823"/>
      <c r="C10091" s="823"/>
      <c r="D10091" s="823"/>
      <c r="E10091" s="823"/>
      <c r="F10091" s="823"/>
      <c r="G10091" s="823"/>
      <c r="H10091" s="823"/>
      <c r="I10091" s="823"/>
      <c r="J10091" s="823"/>
      <c r="K10091" s="823"/>
      <c r="L10091" s="823"/>
    </row>
    <row r="10092" spans="2:12" s="801" customFormat="1">
      <c r="B10092" s="823"/>
      <c r="C10092" s="823"/>
      <c r="D10092" s="823"/>
      <c r="E10092" s="823"/>
      <c r="F10092" s="823"/>
      <c r="G10092" s="823"/>
      <c r="H10092" s="823"/>
      <c r="I10092" s="823"/>
      <c r="J10092" s="823"/>
      <c r="K10092" s="823"/>
      <c r="L10092" s="823"/>
    </row>
    <row r="10093" spans="2:12" s="801" customFormat="1">
      <c r="B10093" s="823"/>
      <c r="C10093" s="823"/>
      <c r="D10093" s="823"/>
      <c r="E10093" s="823"/>
      <c r="F10093" s="823"/>
      <c r="G10093" s="823"/>
      <c r="H10093" s="823"/>
      <c r="I10093" s="823"/>
      <c r="J10093" s="823"/>
      <c r="K10093" s="823"/>
      <c r="L10093" s="823"/>
    </row>
    <row r="10094" spans="2:12" s="801" customFormat="1">
      <c r="B10094" s="823"/>
      <c r="C10094" s="823"/>
      <c r="D10094" s="823"/>
      <c r="E10094" s="823"/>
      <c r="F10094" s="823"/>
      <c r="G10094" s="823"/>
      <c r="H10094" s="823"/>
      <c r="I10094" s="823"/>
      <c r="J10094" s="823"/>
      <c r="K10094" s="823"/>
      <c r="L10094" s="823"/>
    </row>
    <row r="10095" spans="2:12" s="801" customFormat="1">
      <c r="B10095" s="823"/>
      <c r="C10095" s="823"/>
      <c r="D10095" s="823"/>
      <c r="E10095" s="823"/>
      <c r="F10095" s="823"/>
      <c r="G10095" s="823"/>
      <c r="H10095" s="823"/>
      <c r="I10095" s="823"/>
      <c r="J10095" s="823"/>
      <c r="K10095" s="823"/>
      <c r="L10095" s="823"/>
    </row>
    <row r="10096" spans="2:12" s="801" customFormat="1">
      <c r="B10096" s="823"/>
      <c r="C10096" s="823"/>
      <c r="D10096" s="823"/>
      <c r="E10096" s="823"/>
      <c r="F10096" s="823"/>
      <c r="G10096" s="823"/>
      <c r="H10096" s="823"/>
      <c r="I10096" s="823"/>
      <c r="J10096" s="823"/>
      <c r="K10096" s="823"/>
      <c r="L10096" s="823"/>
    </row>
    <row r="10097" spans="2:12" s="801" customFormat="1">
      <c r="B10097" s="823"/>
      <c r="C10097" s="823"/>
      <c r="D10097" s="823"/>
      <c r="E10097" s="823"/>
      <c r="F10097" s="823"/>
      <c r="G10097" s="823"/>
      <c r="H10097" s="823"/>
      <c r="I10097" s="823"/>
      <c r="J10097" s="823"/>
      <c r="K10097" s="823"/>
      <c r="L10097" s="823"/>
    </row>
    <row r="10098" spans="2:12" s="801" customFormat="1">
      <c r="B10098" s="823"/>
      <c r="C10098" s="823"/>
      <c r="D10098" s="823"/>
      <c r="E10098" s="823"/>
      <c r="F10098" s="823"/>
      <c r="G10098" s="823"/>
      <c r="H10098" s="823"/>
      <c r="I10098" s="823"/>
      <c r="J10098" s="823"/>
      <c r="K10098" s="823"/>
      <c r="L10098" s="823"/>
    </row>
    <row r="10099" spans="2:12" s="801" customFormat="1">
      <c r="B10099" s="823"/>
      <c r="C10099" s="823"/>
      <c r="D10099" s="823"/>
      <c r="E10099" s="823"/>
      <c r="F10099" s="823"/>
      <c r="G10099" s="823"/>
      <c r="H10099" s="823"/>
      <c r="I10099" s="823"/>
      <c r="J10099" s="823"/>
      <c r="K10099" s="823"/>
      <c r="L10099" s="823"/>
    </row>
    <row r="10100" spans="2:12" s="801" customFormat="1">
      <c r="B10100" s="823"/>
      <c r="C10100" s="823"/>
      <c r="D10100" s="823"/>
      <c r="E10100" s="823"/>
      <c r="F10100" s="823"/>
      <c r="G10100" s="823"/>
      <c r="H10100" s="823"/>
      <c r="I10100" s="823"/>
      <c r="J10100" s="823"/>
      <c r="K10100" s="823"/>
      <c r="L10100" s="823"/>
    </row>
    <row r="10101" spans="2:12" s="801" customFormat="1">
      <c r="B10101" s="823"/>
      <c r="C10101" s="823"/>
      <c r="D10101" s="823"/>
      <c r="E10101" s="823"/>
      <c r="F10101" s="823"/>
      <c r="G10101" s="823"/>
      <c r="H10101" s="823"/>
      <c r="I10101" s="823"/>
      <c r="J10101" s="823"/>
      <c r="K10101" s="823"/>
      <c r="L10101" s="823"/>
    </row>
    <row r="10102" spans="2:12" s="801" customFormat="1">
      <c r="B10102" s="823"/>
      <c r="C10102" s="823"/>
      <c r="D10102" s="823"/>
      <c r="E10102" s="823"/>
      <c r="F10102" s="823"/>
      <c r="G10102" s="823"/>
      <c r="H10102" s="823"/>
      <c r="I10102" s="823"/>
      <c r="J10102" s="823"/>
      <c r="K10102" s="823"/>
      <c r="L10102" s="823"/>
    </row>
    <row r="10103" spans="2:12" s="801" customFormat="1">
      <c r="B10103" s="823"/>
      <c r="C10103" s="823"/>
      <c r="D10103" s="823"/>
      <c r="E10103" s="823"/>
      <c r="F10103" s="823"/>
      <c r="G10103" s="823"/>
      <c r="H10103" s="823"/>
      <c r="I10103" s="823"/>
      <c r="J10103" s="823"/>
      <c r="K10103" s="823"/>
      <c r="L10103" s="823"/>
    </row>
    <row r="10104" spans="2:12" s="801" customFormat="1">
      <c r="B10104" s="823"/>
      <c r="C10104" s="823"/>
      <c r="D10104" s="823"/>
      <c r="E10104" s="823"/>
      <c r="F10104" s="823"/>
      <c r="G10104" s="823"/>
      <c r="H10104" s="823"/>
      <c r="I10104" s="823"/>
      <c r="J10104" s="823"/>
      <c r="K10104" s="823"/>
      <c r="L10104" s="823"/>
    </row>
    <row r="10105" spans="2:12" s="801" customFormat="1">
      <c r="B10105" s="823"/>
      <c r="C10105" s="823"/>
      <c r="D10105" s="823"/>
      <c r="E10105" s="823"/>
      <c r="F10105" s="823"/>
      <c r="G10105" s="823"/>
      <c r="H10105" s="823"/>
      <c r="I10105" s="823"/>
      <c r="J10105" s="823"/>
      <c r="K10105" s="823"/>
      <c r="L10105" s="823"/>
    </row>
    <row r="10106" spans="2:12" s="801" customFormat="1">
      <c r="B10106" s="823"/>
      <c r="C10106" s="823"/>
      <c r="D10106" s="823"/>
      <c r="E10106" s="823"/>
      <c r="F10106" s="823"/>
      <c r="G10106" s="823"/>
      <c r="H10106" s="823"/>
      <c r="I10106" s="823"/>
      <c r="J10106" s="823"/>
      <c r="K10106" s="823"/>
      <c r="L10106" s="823"/>
    </row>
    <row r="10107" spans="2:12" s="801" customFormat="1">
      <c r="B10107" s="823"/>
      <c r="C10107" s="823"/>
      <c r="D10107" s="823"/>
      <c r="E10107" s="823"/>
      <c r="F10107" s="823"/>
      <c r="G10107" s="823"/>
      <c r="H10107" s="823"/>
      <c r="I10107" s="823"/>
      <c r="J10107" s="823"/>
      <c r="K10107" s="823"/>
      <c r="L10107" s="823"/>
    </row>
    <row r="10108" spans="2:12" s="801" customFormat="1">
      <c r="B10108" s="823"/>
      <c r="C10108" s="823"/>
      <c r="D10108" s="823"/>
      <c r="E10108" s="823"/>
      <c r="F10108" s="823"/>
      <c r="G10108" s="823"/>
      <c r="H10108" s="823"/>
      <c r="I10108" s="823"/>
      <c r="J10108" s="823"/>
      <c r="K10108" s="823"/>
      <c r="L10108" s="823"/>
    </row>
    <row r="10109" spans="2:12" s="801" customFormat="1">
      <c r="B10109" s="823"/>
      <c r="C10109" s="823"/>
      <c r="D10109" s="823"/>
      <c r="E10109" s="823"/>
      <c r="F10109" s="823"/>
      <c r="G10109" s="823"/>
      <c r="H10109" s="823"/>
      <c r="I10109" s="823"/>
      <c r="J10109" s="823"/>
      <c r="K10109" s="823"/>
      <c r="L10109" s="823"/>
    </row>
    <row r="10110" spans="2:12" s="801" customFormat="1">
      <c r="B10110" s="823"/>
      <c r="C10110" s="823"/>
      <c r="D10110" s="823"/>
      <c r="E10110" s="823"/>
      <c r="F10110" s="823"/>
      <c r="G10110" s="823"/>
      <c r="H10110" s="823"/>
      <c r="I10110" s="823"/>
      <c r="J10110" s="823"/>
      <c r="K10110" s="823"/>
      <c r="L10110" s="823"/>
    </row>
    <row r="10111" spans="2:12" s="801" customFormat="1">
      <c r="B10111" s="823"/>
      <c r="C10111" s="823"/>
      <c r="D10111" s="823"/>
      <c r="E10111" s="823"/>
      <c r="F10111" s="823"/>
      <c r="G10111" s="823"/>
      <c r="H10111" s="823"/>
      <c r="I10111" s="823"/>
      <c r="J10111" s="823"/>
      <c r="K10111" s="823"/>
      <c r="L10111" s="823"/>
    </row>
    <row r="10112" spans="2:12" s="801" customFormat="1">
      <c r="B10112" s="823"/>
      <c r="C10112" s="823"/>
      <c r="D10112" s="823"/>
      <c r="E10112" s="823"/>
      <c r="F10112" s="823"/>
      <c r="G10112" s="823"/>
      <c r="H10112" s="823"/>
      <c r="I10112" s="823"/>
      <c r="J10112" s="823"/>
      <c r="K10112" s="823"/>
      <c r="L10112" s="823"/>
    </row>
    <row r="10113" spans="2:12" s="801" customFormat="1">
      <c r="B10113" s="823"/>
      <c r="C10113" s="823"/>
      <c r="D10113" s="823"/>
      <c r="E10113" s="823"/>
      <c r="F10113" s="823"/>
      <c r="G10113" s="823"/>
      <c r="H10113" s="823"/>
      <c r="I10113" s="823"/>
      <c r="J10113" s="823"/>
      <c r="K10113" s="823"/>
      <c r="L10113" s="823"/>
    </row>
    <row r="10114" spans="2:12" s="801" customFormat="1">
      <c r="B10114" s="823"/>
      <c r="C10114" s="823"/>
      <c r="D10114" s="823"/>
      <c r="E10114" s="823"/>
      <c r="F10114" s="823"/>
      <c r="G10114" s="823"/>
      <c r="H10114" s="823"/>
      <c r="I10114" s="823"/>
      <c r="J10114" s="823"/>
      <c r="K10114" s="823"/>
      <c r="L10114" s="823"/>
    </row>
    <row r="10115" spans="2:12" s="801" customFormat="1">
      <c r="B10115" s="823"/>
      <c r="C10115" s="823"/>
      <c r="D10115" s="823"/>
      <c r="E10115" s="823"/>
      <c r="F10115" s="823"/>
      <c r="G10115" s="823"/>
      <c r="H10115" s="823"/>
      <c r="I10115" s="823"/>
      <c r="J10115" s="823"/>
      <c r="K10115" s="823"/>
      <c r="L10115" s="823"/>
    </row>
    <row r="10116" spans="2:12" s="801" customFormat="1">
      <c r="B10116" s="823"/>
      <c r="C10116" s="823"/>
      <c r="D10116" s="823"/>
      <c r="E10116" s="823"/>
      <c r="F10116" s="823"/>
      <c r="G10116" s="823"/>
      <c r="H10116" s="823"/>
      <c r="I10116" s="823"/>
      <c r="J10116" s="823"/>
      <c r="K10116" s="823"/>
      <c r="L10116" s="823"/>
    </row>
    <row r="10117" spans="2:12" s="801" customFormat="1">
      <c r="B10117" s="823"/>
      <c r="C10117" s="823"/>
      <c r="D10117" s="823"/>
      <c r="E10117" s="823"/>
      <c r="F10117" s="823"/>
      <c r="G10117" s="823"/>
      <c r="H10117" s="823"/>
      <c r="I10117" s="823"/>
      <c r="J10117" s="823"/>
      <c r="K10117" s="823"/>
      <c r="L10117" s="823"/>
    </row>
    <row r="10118" spans="2:12" s="801" customFormat="1">
      <c r="B10118" s="823"/>
      <c r="C10118" s="823"/>
      <c r="D10118" s="823"/>
      <c r="E10118" s="823"/>
      <c r="F10118" s="823"/>
      <c r="G10118" s="823"/>
      <c r="H10118" s="823"/>
      <c r="I10118" s="823"/>
      <c r="J10118" s="823"/>
      <c r="K10118" s="823"/>
      <c r="L10118" s="823"/>
    </row>
    <row r="10119" spans="2:12" s="801" customFormat="1">
      <c r="B10119" s="823"/>
      <c r="C10119" s="823"/>
      <c r="D10119" s="823"/>
      <c r="E10119" s="823"/>
      <c r="F10119" s="823"/>
      <c r="G10119" s="823"/>
      <c r="H10119" s="823"/>
      <c r="I10119" s="823"/>
      <c r="J10119" s="823"/>
      <c r="K10119" s="823"/>
      <c r="L10119" s="823"/>
    </row>
    <row r="10120" spans="2:12" s="801" customFormat="1">
      <c r="B10120" s="823"/>
      <c r="C10120" s="823"/>
      <c r="D10120" s="823"/>
      <c r="E10120" s="823"/>
      <c r="F10120" s="823"/>
      <c r="G10120" s="823"/>
      <c r="H10120" s="823"/>
      <c r="I10120" s="823"/>
      <c r="J10120" s="823"/>
      <c r="K10120" s="823"/>
      <c r="L10120" s="823"/>
    </row>
    <row r="10121" spans="2:12" s="801" customFormat="1">
      <c r="B10121" s="823"/>
      <c r="C10121" s="823"/>
      <c r="D10121" s="823"/>
      <c r="E10121" s="823"/>
      <c r="F10121" s="823"/>
      <c r="G10121" s="823"/>
      <c r="H10121" s="823"/>
      <c r="I10121" s="823"/>
      <c r="J10121" s="823"/>
      <c r="K10121" s="823"/>
      <c r="L10121" s="823"/>
    </row>
    <row r="10122" spans="2:12" s="801" customFormat="1">
      <c r="B10122" s="823"/>
      <c r="C10122" s="823"/>
      <c r="D10122" s="823"/>
      <c r="E10122" s="823"/>
      <c r="F10122" s="823"/>
      <c r="G10122" s="823"/>
      <c r="H10122" s="823"/>
      <c r="I10122" s="823"/>
      <c r="J10122" s="823"/>
      <c r="K10122" s="823"/>
      <c r="L10122" s="823"/>
    </row>
    <row r="10123" spans="2:12" s="801" customFormat="1">
      <c r="B10123" s="823"/>
      <c r="C10123" s="823"/>
      <c r="D10123" s="823"/>
      <c r="E10123" s="823"/>
      <c r="F10123" s="823"/>
      <c r="G10123" s="823"/>
      <c r="H10123" s="823"/>
      <c r="I10123" s="823"/>
      <c r="J10123" s="823"/>
      <c r="K10123" s="823"/>
      <c r="L10123" s="823"/>
    </row>
    <row r="10124" spans="2:12" s="801" customFormat="1">
      <c r="B10124" s="823"/>
      <c r="C10124" s="823"/>
      <c r="D10124" s="823"/>
      <c r="E10124" s="823"/>
      <c r="F10124" s="823"/>
      <c r="G10124" s="823"/>
      <c r="H10124" s="823"/>
      <c r="I10124" s="823"/>
      <c r="J10124" s="823"/>
      <c r="K10124" s="823"/>
      <c r="L10124" s="823"/>
    </row>
    <row r="10125" spans="2:12" s="801" customFormat="1">
      <c r="B10125" s="823"/>
      <c r="C10125" s="823"/>
      <c r="D10125" s="823"/>
      <c r="E10125" s="823"/>
      <c r="F10125" s="823"/>
      <c r="G10125" s="823"/>
      <c r="H10125" s="823"/>
      <c r="I10125" s="823"/>
      <c r="J10125" s="823"/>
      <c r="K10125" s="823"/>
      <c r="L10125" s="823"/>
    </row>
    <row r="10126" spans="2:12" s="801" customFormat="1">
      <c r="B10126" s="823"/>
      <c r="C10126" s="823"/>
      <c r="D10126" s="823"/>
      <c r="E10126" s="823"/>
      <c r="F10126" s="823"/>
      <c r="G10126" s="823"/>
      <c r="H10126" s="823"/>
      <c r="I10126" s="823"/>
      <c r="J10126" s="823"/>
      <c r="K10126" s="823"/>
      <c r="L10126" s="823"/>
    </row>
    <row r="10127" spans="2:12" s="801" customFormat="1">
      <c r="B10127" s="823"/>
      <c r="C10127" s="823"/>
      <c r="D10127" s="823"/>
      <c r="E10127" s="823"/>
      <c r="F10127" s="823"/>
      <c r="G10127" s="823"/>
      <c r="H10127" s="823"/>
      <c r="I10127" s="823"/>
      <c r="J10127" s="823"/>
      <c r="K10127" s="823"/>
      <c r="L10127" s="823"/>
    </row>
    <row r="10128" spans="2:12" s="801" customFormat="1">
      <c r="B10128" s="823"/>
      <c r="C10128" s="823"/>
      <c r="D10128" s="823"/>
      <c r="E10128" s="823"/>
      <c r="F10128" s="823"/>
      <c r="G10128" s="823"/>
      <c r="H10128" s="823"/>
      <c r="I10128" s="823"/>
      <c r="J10128" s="823"/>
      <c r="K10128" s="823"/>
      <c r="L10128" s="823"/>
    </row>
    <row r="10129" spans="2:12" s="801" customFormat="1">
      <c r="B10129" s="823"/>
      <c r="C10129" s="823"/>
      <c r="D10129" s="823"/>
      <c r="E10129" s="823"/>
      <c r="F10129" s="823"/>
      <c r="G10129" s="823"/>
      <c r="H10129" s="823"/>
      <c r="I10129" s="823"/>
      <c r="J10129" s="823"/>
      <c r="K10129" s="823"/>
      <c r="L10129" s="823"/>
    </row>
    <row r="10130" spans="2:12" s="801" customFormat="1">
      <c r="B10130" s="823"/>
      <c r="C10130" s="823"/>
      <c r="D10130" s="823"/>
      <c r="E10130" s="823"/>
      <c r="F10130" s="823"/>
      <c r="G10130" s="823"/>
      <c r="H10130" s="823"/>
      <c r="I10130" s="823"/>
      <c r="J10130" s="823"/>
      <c r="K10130" s="823"/>
      <c r="L10130" s="823"/>
    </row>
    <row r="10131" spans="2:12" s="801" customFormat="1">
      <c r="B10131" s="823"/>
      <c r="C10131" s="823"/>
      <c r="D10131" s="823"/>
      <c r="E10131" s="823"/>
      <c r="F10131" s="823"/>
      <c r="G10131" s="823"/>
      <c r="H10131" s="823"/>
      <c r="I10131" s="823"/>
      <c r="J10131" s="823"/>
      <c r="K10131" s="823"/>
      <c r="L10131" s="823"/>
    </row>
    <row r="10132" spans="2:12" s="801" customFormat="1">
      <c r="B10132" s="823"/>
      <c r="C10132" s="823"/>
      <c r="D10132" s="823"/>
      <c r="E10132" s="823"/>
      <c r="F10132" s="823"/>
      <c r="G10132" s="823"/>
      <c r="H10132" s="823"/>
      <c r="I10132" s="823"/>
      <c r="J10132" s="823"/>
      <c r="K10132" s="823"/>
      <c r="L10132" s="823"/>
    </row>
    <row r="10133" spans="2:12" s="801" customFormat="1">
      <c r="B10133" s="823"/>
      <c r="C10133" s="823"/>
      <c r="D10133" s="823"/>
      <c r="E10133" s="823"/>
      <c r="F10133" s="823"/>
      <c r="G10133" s="823"/>
      <c r="H10133" s="823"/>
      <c r="I10133" s="823"/>
      <c r="J10133" s="823"/>
      <c r="K10133" s="823"/>
      <c r="L10133" s="823"/>
    </row>
    <row r="10134" spans="2:12" s="801" customFormat="1">
      <c r="B10134" s="823"/>
      <c r="C10134" s="823"/>
      <c r="D10134" s="823"/>
      <c r="E10134" s="823"/>
      <c r="F10134" s="823"/>
      <c r="G10134" s="823"/>
      <c r="H10134" s="823"/>
      <c r="I10134" s="823"/>
      <c r="J10134" s="823"/>
      <c r="K10134" s="823"/>
      <c r="L10134" s="823"/>
    </row>
    <row r="10135" spans="2:12" s="801" customFormat="1">
      <c r="B10135" s="823"/>
      <c r="C10135" s="823"/>
      <c r="D10135" s="823"/>
      <c r="E10135" s="823"/>
      <c r="F10135" s="823"/>
      <c r="G10135" s="823"/>
      <c r="H10135" s="823"/>
      <c r="I10135" s="823"/>
      <c r="J10135" s="823"/>
      <c r="K10135" s="823"/>
      <c r="L10135" s="823"/>
    </row>
    <row r="10136" spans="2:12" s="801" customFormat="1">
      <c r="B10136" s="823"/>
      <c r="C10136" s="823"/>
      <c r="D10136" s="823"/>
      <c r="E10136" s="823"/>
      <c r="F10136" s="823"/>
      <c r="G10136" s="823"/>
      <c r="H10136" s="823"/>
      <c r="I10136" s="823"/>
      <c r="J10136" s="823"/>
      <c r="K10136" s="823"/>
      <c r="L10136" s="823"/>
    </row>
    <row r="10137" spans="2:12" s="801" customFormat="1">
      <c r="B10137" s="823"/>
      <c r="C10137" s="823"/>
      <c r="D10137" s="823"/>
      <c r="E10137" s="823"/>
      <c r="F10137" s="823"/>
      <c r="G10137" s="823"/>
      <c r="H10137" s="823"/>
      <c r="I10137" s="823"/>
      <c r="J10137" s="823"/>
      <c r="K10137" s="823"/>
      <c r="L10137" s="823"/>
    </row>
    <row r="10138" spans="2:12" s="801" customFormat="1">
      <c r="B10138" s="823"/>
      <c r="C10138" s="823"/>
      <c r="D10138" s="823"/>
      <c r="E10138" s="823"/>
      <c r="F10138" s="823"/>
      <c r="G10138" s="823"/>
      <c r="H10138" s="823"/>
      <c r="I10138" s="823"/>
      <c r="J10138" s="823"/>
      <c r="K10138" s="823"/>
      <c r="L10138" s="823"/>
    </row>
    <row r="10139" spans="2:12" s="801" customFormat="1">
      <c r="B10139" s="823"/>
      <c r="C10139" s="823"/>
      <c r="D10139" s="823"/>
      <c r="E10139" s="823"/>
      <c r="F10139" s="823"/>
      <c r="G10139" s="823"/>
      <c r="H10139" s="823"/>
      <c r="I10139" s="823"/>
      <c r="J10139" s="823"/>
      <c r="K10139" s="823"/>
      <c r="L10139" s="823"/>
    </row>
    <row r="10140" spans="2:12" s="801" customFormat="1">
      <c r="B10140" s="823"/>
      <c r="C10140" s="823"/>
      <c r="D10140" s="823"/>
      <c r="E10140" s="823"/>
      <c r="F10140" s="823"/>
      <c r="G10140" s="823"/>
      <c r="H10140" s="823"/>
      <c r="I10140" s="823"/>
      <c r="J10140" s="823"/>
      <c r="K10140" s="823"/>
      <c r="L10140" s="823"/>
    </row>
    <row r="10141" spans="2:12" s="801" customFormat="1">
      <c r="B10141" s="823"/>
      <c r="C10141" s="823"/>
      <c r="D10141" s="823"/>
      <c r="E10141" s="823"/>
      <c r="F10141" s="823"/>
      <c r="G10141" s="823"/>
      <c r="H10141" s="823"/>
      <c r="I10141" s="823"/>
      <c r="J10141" s="823"/>
      <c r="K10141" s="823"/>
      <c r="L10141" s="823"/>
    </row>
    <row r="10142" spans="2:12" s="801" customFormat="1">
      <c r="B10142" s="823"/>
      <c r="C10142" s="823"/>
      <c r="D10142" s="823"/>
      <c r="E10142" s="823"/>
      <c r="F10142" s="823"/>
      <c r="G10142" s="823"/>
      <c r="H10142" s="823"/>
      <c r="I10142" s="823"/>
      <c r="J10142" s="823"/>
      <c r="K10142" s="823"/>
      <c r="L10142" s="823"/>
    </row>
    <row r="10143" spans="2:12" s="801" customFormat="1">
      <c r="B10143" s="823"/>
      <c r="C10143" s="823"/>
      <c r="D10143" s="823"/>
      <c r="E10143" s="823"/>
      <c r="F10143" s="823"/>
      <c r="G10143" s="823"/>
      <c r="H10143" s="823"/>
      <c r="I10143" s="823"/>
      <c r="J10143" s="823"/>
      <c r="K10143" s="823"/>
      <c r="L10143" s="823"/>
    </row>
    <row r="10144" spans="2:12" s="801" customFormat="1">
      <c r="B10144" s="823"/>
      <c r="C10144" s="823"/>
      <c r="D10144" s="823"/>
      <c r="E10144" s="823"/>
      <c r="F10144" s="823"/>
      <c r="G10144" s="823"/>
      <c r="H10144" s="823"/>
      <c r="I10144" s="823"/>
      <c r="J10144" s="823"/>
      <c r="K10144" s="823"/>
      <c r="L10144" s="823"/>
    </row>
    <row r="10145" spans="2:12" s="801" customFormat="1">
      <c r="B10145" s="823"/>
      <c r="C10145" s="823"/>
      <c r="D10145" s="823"/>
      <c r="E10145" s="823"/>
      <c r="F10145" s="823"/>
      <c r="G10145" s="823"/>
      <c r="H10145" s="823"/>
      <c r="I10145" s="823"/>
      <c r="J10145" s="823"/>
      <c r="K10145" s="823"/>
      <c r="L10145" s="823"/>
    </row>
    <row r="10146" spans="2:12" s="801" customFormat="1">
      <c r="B10146" s="823"/>
      <c r="C10146" s="823"/>
      <c r="D10146" s="823"/>
      <c r="E10146" s="823"/>
      <c r="F10146" s="823"/>
      <c r="G10146" s="823"/>
      <c r="H10146" s="823"/>
      <c r="I10146" s="823"/>
      <c r="J10146" s="823"/>
      <c r="K10146" s="823"/>
      <c r="L10146" s="823"/>
    </row>
    <row r="10147" spans="2:12" s="801" customFormat="1">
      <c r="B10147" s="823"/>
      <c r="C10147" s="823"/>
      <c r="D10147" s="823"/>
      <c r="E10147" s="823"/>
      <c r="F10147" s="823"/>
      <c r="G10147" s="823"/>
      <c r="H10147" s="823"/>
      <c r="I10147" s="823"/>
      <c r="J10147" s="823"/>
      <c r="K10147" s="823"/>
      <c r="L10147" s="823"/>
    </row>
    <row r="10148" spans="2:12" s="801" customFormat="1">
      <c r="B10148" s="823"/>
      <c r="C10148" s="823"/>
      <c r="D10148" s="823"/>
      <c r="E10148" s="823"/>
      <c r="F10148" s="823"/>
      <c r="G10148" s="823"/>
      <c r="H10148" s="823"/>
      <c r="I10148" s="823"/>
      <c r="J10148" s="823"/>
      <c r="K10148" s="823"/>
      <c r="L10148" s="823"/>
    </row>
    <row r="10149" spans="2:12" s="801" customFormat="1">
      <c r="B10149" s="823"/>
      <c r="C10149" s="823"/>
      <c r="D10149" s="823"/>
      <c r="E10149" s="823"/>
      <c r="F10149" s="823"/>
      <c r="G10149" s="823"/>
      <c r="H10149" s="823"/>
      <c r="I10149" s="823"/>
      <c r="J10149" s="823"/>
      <c r="K10149" s="823"/>
      <c r="L10149" s="823"/>
    </row>
    <row r="10150" spans="2:12" s="801" customFormat="1">
      <c r="B10150" s="823"/>
      <c r="C10150" s="823"/>
      <c r="D10150" s="823"/>
      <c r="E10150" s="823"/>
      <c r="F10150" s="823"/>
      <c r="G10150" s="823"/>
      <c r="H10150" s="823"/>
      <c r="I10150" s="823"/>
      <c r="J10150" s="823"/>
      <c r="K10150" s="823"/>
      <c r="L10150" s="823"/>
    </row>
    <row r="10151" spans="2:12" s="801" customFormat="1">
      <c r="B10151" s="823"/>
      <c r="C10151" s="823"/>
      <c r="D10151" s="823"/>
      <c r="E10151" s="823"/>
      <c r="F10151" s="823"/>
      <c r="G10151" s="823"/>
      <c r="H10151" s="823"/>
      <c r="I10151" s="823"/>
      <c r="J10151" s="823"/>
      <c r="K10151" s="823"/>
      <c r="L10151" s="823"/>
    </row>
    <row r="10152" spans="2:12" s="801" customFormat="1">
      <c r="B10152" s="823"/>
      <c r="C10152" s="823"/>
      <c r="D10152" s="823"/>
      <c r="E10152" s="823"/>
      <c r="F10152" s="823"/>
      <c r="G10152" s="823"/>
      <c r="H10152" s="823"/>
      <c r="I10152" s="823"/>
      <c r="J10152" s="823"/>
      <c r="K10152" s="823"/>
      <c r="L10152" s="823"/>
    </row>
    <row r="10153" spans="2:12" s="801" customFormat="1">
      <c r="B10153" s="823"/>
      <c r="C10153" s="823"/>
      <c r="D10153" s="823"/>
      <c r="E10153" s="823"/>
      <c r="F10153" s="823"/>
      <c r="G10153" s="823"/>
      <c r="H10153" s="823"/>
      <c r="I10153" s="823"/>
      <c r="J10153" s="823"/>
      <c r="K10153" s="823"/>
      <c r="L10153" s="823"/>
    </row>
    <row r="10154" spans="2:12" s="801" customFormat="1">
      <c r="B10154" s="823"/>
      <c r="C10154" s="823"/>
      <c r="D10154" s="823"/>
      <c r="E10154" s="823"/>
      <c r="F10154" s="823"/>
      <c r="G10154" s="823"/>
      <c r="H10154" s="823"/>
      <c r="I10154" s="823"/>
      <c r="J10154" s="823"/>
      <c r="K10154" s="823"/>
      <c r="L10154" s="823"/>
    </row>
    <row r="10155" spans="2:12" s="801" customFormat="1">
      <c r="B10155" s="823"/>
      <c r="C10155" s="823"/>
      <c r="D10155" s="823"/>
      <c r="E10155" s="823"/>
      <c r="F10155" s="823"/>
      <c r="G10155" s="823"/>
      <c r="H10155" s="823"/>
      <c r="I10155" s="823"/>
      <c r="J10155" s="823"/>
      <c r="K10155" s="823"/>
      <c r="L10155" s="823"/>
    </row>
    <row r="10156" spans="2:12" s="801" customFormat="1">
      <c r="B10156" s="823"/>
      <c r="C10156" s="823"/>
      <c r="D10156" s="823"/>
      <c r="E10156" s="823"/>
      <c r="F10156" s="823"/>
      <c r="G10156" s="823"/>
      <c r="H10156" s="823"/>
      <c r="I10156" s="823"/>
      <c r="J10156" s="823"/>
      <c r="K10156" s="823"/>
      <c r="L10156" s="823"/>
    </row>
    <row r="10157" spans="2:12" s="801" customFormat="1">
      <c r="B10157" s="823"/>
      <c r="C10157" s="823"/>
      <c r="D10157" s="823"/>
      <c r="E10157" s="823"/>
      <c r="F10157" s="823"/>
      <c r="G10157" s="823"/>
      <c r="H10157" s="823"/>
      <c r="I10157" s="823"/>
      <c r="J10157" s="823"/>
      <c r="K10157" s="823"/>
      <c r="L10157" s="823"/>
    </row>
    <row r="10158" spans="2:12" s="801" customFormat="1">
      <c r="B10158" s="823"/>
      <c r="C10158" s="823"/>
      <c r="D10158" s="823"/>
      <c r="E10158" s="823"/>
      <c r="F10158" s="823"/>
      <c r="G10158" s="823"/>
      <c r="H10158" s="823"/>
      <c r="I10158" s="823"/>
      <c r="J10158" s="823"/>
      <c r="K10158" s="823"/>
      <c r="L10158" s="823"/>
    </row>
    <row r="10159" spans="2:12" s="801" customFormat="1">
      <c r="B10159" s="823"/>
      <c r="C10159" s="823"/>
      <c r="D10159" s="823"/>
      <c r="E10159" s="823"/>
      <c r="F10159" s="823"/>
      <c r="G10159" s="823"/>
      <c r="H10159" s="823"/>
      <c r="I10159" s="823"/>
      <c r="J10159" s="823"/>
      <c r="K10159" s="823"/>
      <c r="L10159" s="823"/>
    </row>
    <row r="10160" spans="2:12" s="801" customFormat="1">
      <c r="B10160" s="823"/>
      <c r="C10160" s="823"/>
      <c r="D10160" s="823"/>
      <c r="E10160" s="823"/>
      <c r="F10160" s="823"/>
      <c r="G10160" s="823"/>
      <c r="H10160" s="823"/>
      <c r="I10160" s="823"/>
      <c r="J10160" s="823"/>
      <c r="K10160" s="823"/>
      <c r="L10160" s="823"/>
    </row>
    <row r="10161" spans="2:12" s="801" customFormat="1">
      <c r="B10161" s="823"/>
      <c r="C10161" s="823"/>
      <c r="D10161" s="823"/>
      <c r="E10161" s="823"/>
      <c r="F10161" s="823"/>
      <c r="G10161" s="823"/>
      <c r="H10161" s="823"/>
      <c r="I10161" s="823"/>
      <c r="J10161" s="823"/>
      <c r="K10161" s="823"/>
      <c r="L10161" s="823"/>
    </row>
    <row r="10162" spans="2:12" s="801" customFormat="1">
      <c r="B10162" s="823"/>
      <c r="C10162" s="823"/>
      <c r="D10162" s="823"/>
      <c r="E10162" s="823"/>
      <c r="F10162" s="823"/>
      <c r="G10162" s="823"/>
      <c r="H10162" s="823"/>
      <c r="I10162" s="823"/>
      <c r="J10162" s="823"/>
      <c r="K10162" s="823"/>
      <c r="L10162" s="823"/>
    </row>
    <row r="10163" spans="2:12" s="801" customFormat="1">
      <c r="B10163" s="823"/>
      <c r="C10163" s="823"/>
      <c r="D10163" s="823"/>
      <c r="E10163" s="823"/>
      <c r="F10163" s="823"/>
      <c r="G10163" s="823"/>
      <c r="H10163" s="823"/>
      <c r="I10163" s="823"/>
      <c r="J10163" s="823"/>
      <c r="K10163" s="823"/>
      <c r="L10163" s="823"/>
    </row>
    <row r="10164" spans="2:12" s="801" customFormat="1">
      <c r="B10164" s="823"/>
      <c r="C10164" s="823"/>
      <c r="D10164" s="823"/>
      <c r="E10164" s="823"/>
      <c r="F10164" s="823"/>
      <c r="G10164" s="823"/>
      <c r="H10164" s="823"/>
      <c r="I10164" s="823"/>
      <c r="J10164" s="823"/>
      <c r="K10164" s="823"/>
      <c r="L10164" s="823"/>
    </row>
    <row r="10165" spans="2:12" s="801" customFormat="1">
      <c r="B10165" s="823"/>
      <c r="C10165" s="823"/>
      <c r="D10165" s="823"/>
      <c r="E10165" s="823"/>
      <c r="F10165" s="823"/>
      <c r="G10165" s="823"/>
      <c r="H10165" s="823"/>
      <c r="I10165" s="823"/>
      <c r="J10165" s="823"/>
      <c r="K10165" s="823"/>
      <c r="L10165" s="823"/>
    </row>
    <row r="10166" spans="2:12" s="801" customFormat="1">
      <c r="B10166" s="823"/>
      <c r="C10166" s="823"/>
      <c r="D10166" s="823"/>
      <c r="E10166" s="823"/>
      <c r="F10166" s="823"/>
      <c r="G10166" s="823"/>
      <c r="H10166" s="823"/>
      <c r="I10166" s="823"/>
      <c r="J10166" s="823"/>
      <c r="K10166" s="823"/>
      <c r="L10166" s="823"/>
    </row>
    <row r="10167" spans="2:12" s="801" customFormat="1">
      <c r="B10167" s="823"/>
      <c r="C10167" s="823"/>
      <c r="D10167" s="823"/>
      <c r="E10167" s="823"/>
      <c r="F10167" s="823"/>
      <c r="G10167" s="823"/>
      <c r="H10167" s="823"/>
      <c r="I10167" s="823"/>
      <c r="J10167" s="823"/>
      <c r="K10167" s="823"/>
      <c r="L10167" s="823"/>
    </row>
    <row r="10168" spans="2:12" s="801" customFormat="1">
      <c r="B10168" s="823"/>
      <c r="C10168" s="823"/>
      <c r="D10168" s="823"/>
      <c r="E10168" s="823"/>
      <c r="F10168" s="823"/>
      <c r="G10168" s="823"/>
      <c r="H10168" s="823"/>
      <c r="I10168" s="823"/>
      <c r="J10168" s="823"/>
      <c r="K10168" s="823"/>
      <c r="L10168" s="823"/>
    </row>
    <row r="10169" spans="2:12" s="801" customFormat="1">
      <c r="B10169" s="823"/>
      <c r="C10169" s="823"/>
      <c r="D10169" s="823"/>
      <c r="E10169" s="823"/>
      <c r="F10169" s="823"/>
      <c r="G10169" s="823"/>
      <c r="H10169" s="823"/>
      <c r="I10169" s="823"/>
      <c r="J10169" s="823"/>
      <c r="K10169" s="823"/>
      <c r="L10169" s="823"/>
    </row>
    <row r="10170" spans="2:12" s="801" customFormat="1">
      <c r="B10170" s="823"/>
      <c r="C10170" s="823"/>
      <c r="D10170" s="823"/>
      <c r="E10170" s="823"/>
      <c r="F10170" s="823"/>
      <c r="G10170" s="823"/>
      <c r="H10170" s="823"/>
      <c r="I10170" s="823"/>
      <c r="J10170" s="823"/>
      <c r="K10170" s="823"/>
      <c r="L10170" s="823"/>
    </row>
    <row r="10171" spans="2:12" s="801" customFormat="1">
      <c r="B10171" s="823"/>
      <c r="C10171" s="823"/>
      <c r="D10171" s="823"/>
      <c r="E10171" s="823"/>
      <c r="F10171" s="823"/>
      <c r="G10171" s="823"/>
      <c r="H10171" s="823"/>
      <c r="I10171" s="823"/>
      <c r="J10171" s="823"/>
      <c r="K10171" s="823"/>
      <c r="L10171" s="823"/>
    </row>
    <row r="10172" spans="2:12" s="801" customFormat="1">
      <c r="B10172" s="823"/>
      <c r="C10172" s="823"/>
      <c r="D10172" s="823"/>
      <c r="E10172" s="823"/>
      <c r="F10172" s="823"/>
      <c r="G10172" s="823"/>
      <c r="H10172" s="823"/>
      <c r="I10172" s="823"/>
      <c r="J10172" s="823"/>
      <c r="K10172" s="823"/>
      <c r="L10172" s="823"/>
    </row>
    <row r="10173" spans="2:12" s="801" customFormat="1">
      <c r="B10173" s="823"/>
      <c r="C10173" s="823"/>
      <c r="D10173" s="823"/>
      <c r="E10173" s="823"/>
      <c r="F10173" s="823"/>
      <c r="G10173" s="823"/>
      <c r="H10173" s="823"/>
      <c r="I10173" s="823"/>
      <c r="J10173" s="823"/>
      <c r="K10173" s="823"/>
      <c r="L10173" s="823"/>
    </row>
    <row r="10174" spans="2:12" s="801" customFormat="1">
      <c r="B10174" s="823"/>
      <c r="C10174" s="823"/>
      <c r="D10174" s="823"/>
      <c r="E10174" s="823"/>
      <c r="F10174" s="823"/>
      <c r="G10174" s="823"/>
      <c r="H10174" s="823"/>
      <c r="I10174" s="823"/>
      <c r="J10174" s="823"/>
      <c r="K10174" s="823"/>
      <c r="L10174" s="823"/>
    </row>
    <row r="10175" spans="2:12" s="801" customFormat="1">
      <c r="B10175" s="823"/>
      <c r="C10175" s="823"/>
      <c r="D10175" s="823"/>
      <c r="E10175" s="823"/>
      <c r="F10175" s="823"/>
      <c r="G10175" s="823"/>
      <c r="H10175" s="823"/>
      <c r="I10175" s="823"/>
      <c r="J10175" s="823"/>
      <c r="K10175" s="823"/>
      <c r="L10175" s="823"/>
    </row>
    <row r="10176" spans="2:12" s="801" customFormat="1">
      <c r="B10176" s="823"/>
      <c r="C10176" s="823"/>
      <c r="D10176" s="823"/>
      <c r="E10176" s="823"/>
      <c r="F10176" s="823"/>
      <c r="G10176" s="823"/>
      <c r="H10176" s="823"/>
      <c r="I10176" s="823"/>
      <c r="J10176" s="823"/>
      <c r="K10176" s="823"/>
      <c r="L10176" s="823"/>
    </row>
    <row r="10177" spans="2:12" s="801" customFormat="1">
      <c r="B10177" s="823"/>
      <c r="C10177" s="823"/>
      <c r="D10177" s="823"/>
      <c r="E10177" s="823"/>
      <c r="F10177" s="823"/>
      <c r="G10177" s="823"/>
      <c r="H10177" s="823"/>
      <c r="I10177" s="823"/>
      <c r="J10177" s="823"/>
      <c r="K10177" s="823"/>
      <c r="L10177" s="823"/>
    </row>
    <row r="10178" spans="2:12" s="801" customFormat="1">
      <c r="B10178" s="823"/>
      <c r="C10178" s="823"/>
      <c r="D10178" s="823"/>
      <c r="E10178" s="823"/>
      <c r="F10178" s="823"/>
      <c r="G10178" s="823"/>
      <c r="H10178" s="823"/>
      <c r="I10178" s="823"/>
      <c r="J10178" s="823"/>
      <c r="K10178" s="823"/>
      <c r="L10178" s="823"/>
    </row>
    <row r="10179" spans="2:12" s="801" customFormat="1">
      <c r="B10179" s="823"/>
      <c r="C10179" s="823"/>
      <c r="D10179" s="823"/>
      <c r="E10179" s="823"/>
      <c r="F10179" s="823"/>
      <c r="G10179" s="823"/>
      <c r="H10179" s="823"/>
      <c r="I10179" s="823"/>
      <c r="J10179" s="823"/>
      <c r="K10179" s="823"/>
      <c r="L10179" s="823"/>
    </row>
    <row r="10180" spans="2:12" s="801" customFormat="1">
      <c r="B10180" s="823"/>
      <c r="C10180" s="823"/>
      <c r="D10180" s="823"/>
      <c r="E10180" s="823"/>
      <c r="F10180" s="823"/>
      <c r="G10180" s="823"/>
      <c r="H10180" s="823"/>
      <c r="I10180" s="823"/>
      <c r="J10180" s="823"/>
      <c r="K10180" s="823"/>
      <c r="L10180" s="823"/>
    </row>
    <row r="10181" spans="2:12" s="801" customFormat="1">
      <c r="B10181" s="823"/>
      <c r="C10181" s="823"/>
      <c r="D10181" s="823"/>
      <c r="E10181" s="823"/>
      <c r="F10181" s="823"/>
      <c r="G10181" s="823"/>
      <c r="H10181" s="823"/>
      <c r="I10181" s="823"/>
      <c r="J10181" s="823"/>
      <c r="K10181" s="823"/>
      <c r="L10181" s="823"/>
    </row>
    <row r="10182" spans="2:12" s="801" customFormat="1">
      <c r="B10182" s="823"/>
      <c r="C10182" s="823"/>
      <c r="D10182" s="823"/>
      <c r="E10182" s="823"/>
      <c r="F10182" s="823"/>
      <c r="G10182" s="823"/>
      <c r="H10182" s="823"/>
      <c r="I10182" s="823"/>
      <c r="J10182" s="823"/>
      <c r="K10182" s="823"/>
      <c r="L10182" s="823"/>
    </row>
    <row r="10183" spans="2:12" s="801" customFormat="1">
      <c r="B10183" s="823"/>
      <c r="C10183" s="823"/>
      <c r="D10183" s="823"/>
      <c r="E10183" s="823"/>
      <c r="F10183" s="823"/>
      <c r="G10183" s="823"/>
      <c r="H10183" s="823"/>
      <c r="I10183" s="823"/>
      <c r="J10183" s="823"/>
      <c r="K10183" s="823"/>
      <c r="L10183" s="823"/>
    </row>
    <row r="10184" spans="2:12" s="801" customFormat="1">
      <c r="B10184" s="823"/>
      <c r="C10184" s="823"/>
      <c r="D10184" s="823"/>
      <c r="E10184" s="823"/>
      <c r="F10184" s="823"/>
      <c r="G10184" s="823"/>
      <c r="H10184" s="823"/>
      <c r="I10184" s="823"/>
      <c r="J10184" s="823"/>
      <c r="K10184" s="823"/>
      <c r="L10184" s="823"/>
    </row>
    <row r="10185" spans="2:12" s="801" customFormat="1">
      <c r="B10185" s="823"/>
      <c r="C10185" s="823"/>
      <c r="D10185" s="823"/>
      <c r="E10185" s="823"/>
      <c r="F10185" s="823"/>
      <c r="G10185" s="823"/>
      <c r="H10185" s="823"/>
      <c r="I10185" s="823"/>
      <c r="J10185" s="823"/>
      <c r="K10185" s="823"/>
      <c r="L10185" s="823"/>
    </row>
    <row r="10186" spans="2:12" s="801" customFormat="1">
      <c r="B10186" s="823"/>
      <c r="C10186" s="823"/>
      <c r="D10186" s="823"/>
      <c r="E10186" s="823"/>
      <c r="F10186" s="823"/>
      <c r="G10186" s="823"/>
      <c r="H10186" s="823"/>
      <c r="I10186" s="823"/>
      <c r="J10186" s="823"/>
      <c r="K10186" s="823"/>
      <c r="L10186" s="823"/>
    </row>
    <row r="10187" spans="2:12" s="801" customFormat="1">
      <c r="B10187" s="823"/>
      <c r="C10187" s="823"/>
      <c r="D10187" s="823"/>
      <c r="E10187" s="823"/>
      <c r="F10187" s="823"/>
      <c r="G10187" s="823"/>
      <c r="H10187" s="823"/>
      <c r="I10187" s="823"/>
      <c r="J10187" s="823"/>
      <c r="K10187" s="823"/>
      <c r="L10187" s="823"/>
    </row>
    <row r="10188" spans="2:12" s="801" customFormat="1">
      <c r="B10188" s="823"/>
      <c r="C10188" s="823"/>
      <c r="D10188" s="823"/>
      <c r="E10188" s="823"/>
      <c r="F10188" s="823"/>
      <c r="G10188" s="823"/>
      <c r="H10188" s="823"/>
      <c r="I10188" s="823"/>
      <c r="J10188" s="823"/>
      <c r="K10188" s="823"/>
      <c r="L10188" s="823"/>
    </row>
    <row r="10189" spans="2:12" s="801" customFormat="1">
      <c r="B10189" s="823"/>
      <c r="C10189" s="823"/>
      <c r="D10189" s="823"/>
      <c r="E10189" s="823"/>
      <c r="F10189" s="823"/>
      <c r="G10189" s="823"/>
      <c r="H10189" s="823"/>
      <c r="I10189" s="823"/>
      <c r="J10189" s="823"/>
      <c r="K10189" s="823"/>
      <c r="L10189" s="823"/>
    </row>
    <row r="10190" spans="2:12" s="801" customFormat="1">
      <c r="B10190" s="823"/>
      <c r="C10190" s="823"/>
      <c r="D10190" s="823"/>
      <c r="E10190" s="823"/>
      <c r="F10190" s="823"/>
      <c r="G10190" s="823"/>
      <c r="H10190" s="823"/>
      <c r="I10190" s="823"/>
      <c r="J10190" s="823"/>
      <c r="K10190" s="823"/>
      <c r="L10190" s="823"/>
    </row>
    <row r="10191" spans="2:12" s="801" customFormat="1">
      <c r="B10191" s="823"/>
      <c r="C10191" s="823"/>
      <c r="D10191" s="823"/>
      <c r="E10191" s="823"/>
      <c r="F10191" s="823"/>
      <c r="G10191" s="823"/>
      <c r="H10191" s="823"/>
      <c r="I10191" s="823"/>
      <c r="J10191" s="823"/>
      <c r="K10191" s="823"/>
      <c r="L10191" s="823"/>
    </row>
    <row r="10192" spans="2:12" s="801" customFormat="1">
      <c r="B10192" s="823"/>
      <c r="C10192" s="823"/>
      <c r="D10192" s="823"/>
      <c r="E10192" s="823"/>
      <c r="F10192" s="823"/>
      <c r="G10192" s="823"/>
      <c r="H10192" s="823"/>
      <c r="I10192" s="823"/>
      <c r="J10192" s="823"/>
      <c r="K10192" s="823"/>
      <c r="L10192" s="823"/>
    </row>
    <row r="10193" spans="2:12" s="801" customFormat="1">
      <c r="B10193" s="823"/>
      <c r="C10193" s="823"/>
      <c r="D10193" s="823"/>
      <c r="E10193" s="823"/>
      <c r="F10193" s="823"/>
      <c r="G10193" s="823"/>
      <c r="H10193" s="823"/>
      <c r="I10193" s="823"/>
      <c r="J10193" s="823"/>
      <c r="K10193" s="823"/>
      <c r="L10193" s="823"/>
    </row>
    <row r="10194" spans="2:12" s="801" customFormat="1">
      <c r="B10194" s="823"/>
      <c r="C10194" s="823"/>
      <c r="D10194" s="823"/>
      <c r="E10194" s="823"/>
      <c r="F10194" s="823"/>
      <c r="G10194" s="823"/>
      <c r="H10194" s="823"/>
      <c r="I10194" s="823"/>
      <c r="J10194" s="823"/>
      <c r="K10194" s="823"/>
      <c r="L10194" s="823"/>
    </row>
    <row r="10195" spans="2:12" s="801" customFormat="1">
      <c r="B10195" s="823"/>
      <c r="C10195" s="823"/>
      <c r="D10195" s="823"/>
      <c r="E10195" s="823"/>
      <c r="F10195" s="823"/>
      <c r="G10195" s="823"/>
      <c r="H10195" s="823"/>
      <c r="I10195" s="823"/>
      <c r="J10195" s="823"/>
      <c r="K10195" s="823"/>
      <c r="L10195" s="823"/>
    </row>
    <row r="10196" spans="2:12" s="801" customFormat="1">
      <c r="B10196" s="823"/>
      <c r="C10196" s="823"/>
      <c r="D10196" s="823"/>
      <c r="E10196" s="823"/>
      <c r="F10196" s="823"/>
      <c r="G10196" s="823"/>
      <c r="H10196" s="823"/>
      <c r="I10196" s="823"/>
      <c r="J10196" s="823"/>
      <c r="K10196" s="823"/>
      <c r="L10196" s="823"/>
    </row>
    <row r="10197" spans="2:12" s="801" customFormat="1">
      <c r="B10197" s="823"/>
      <c r="C10197" s="823"/>
      <c r="D10197" s="823"/>
      <c r="E10197" s="823"/>
      <c r="F10197" s="823"/>
      <c r="G10197" s="823"/>
      <c r="H10197" s="823"/>
      <c r="I10197" s="823"/>
      <c r="J10197" s="823"/>
      <c r="K10197" s="823"/>
      <c r="L10197" s="823"/>
    </row>
    <row r="10198" spans="2:12" s="801" customFormat="1">
      <c r="B10198" s="823"/>
      <c r="C10198" s="823"/>
      <c r="D10198" s="823"/>
      <c r="E10198" s="823"/>
      <c r="F10198" s="823"/>
      <c r="G10198" s="823"/>
      <c r="H10198" s="823"/>
      <c r="I10198" s="823"/>
      <c r="J10198" s="823"/>
      <c r="K10198" s="823"/>
      <c r="L10198" s="823"/>
    </row>
    <row r="10199" spans="2:12" s="801" customFormat="1">
      <c r="B10199" s="823"/>
      <c r="C10199" s="823"/>
      <c r="D10199" s="823"/>
      <c r="E10199" s="823"/>
      <c r="F10199" s="823"/>
      <c r="G10199" s="823"/>
      <c r="H10199" s="823"/>
      <c r="I10199" s="823"/>
      <c r="J10199" s="823"/>
      <c r="K10199" s="823"/>
      <c r="L10199" s="823"/>
    </row>
    <row r="10200" spans="2:12" s="801" customFormat="1">
      <c r="B10200" s="823"/>
      <c r="C10200" s="823"/>
      <c r="D10200" s="823"/>
      <c r="E10200" s="823"/>
      <c r="F10200" s="823"/>
      <c r="G10200" s="823"/>
      <c r="H10200" s="823"/>
      <c r="I10200" s="823"/>
      <c r="J10200" s="823"/>
      <c r="K10200" s="823"/>
      <c r="L10200" s="823"/>
    </row>
    <row r="10201" spans="2:12" s="801" customFormat="1">
      <c r="B10201" s="823"/>
      <c r="C10201" s="823"/>
      <c r="D10201" s="823"/>
      <c r="E10201" s="823"/>
      <c r="F10201" s="823"/>
      <c r="G10201" s="823"/>
      <c r="H10201" s="823"/>
      <c r="I10201" s="823"/>
      <c r="J10201" s="823"/>
      <c r="K10201" s="823"/>
      <c r="L10201" s="823"/>
    </row>
    <row r="10202" spans="2:12" s="801" customFormat="1">
      <c r="B10202" s="823"/>
      <c r="C10202" s="823"/>
      <c r="D10202" s="823"/>
      <c r="E10202" s="823"/>
      <c r="F10202" s="823"/>
      <c r="G10202" s="823"/>
      <c r="H10202" s="823"/>
      <c r="I10202" s="823"/>
      <c r="J10202" s="823"/>
      <c r="K10202" s="823"/>
      <c r="L10202" s="823"/>
    </row>
    <row r="10203" spans="2:12" s="801" customFormat="1">
      <c r="B10203" s="823"/>
      <c r="C10203" s="823"/>
      <c r="D10203" s="823"/>
      <c r="E10203" s="823"/>
      <c r="F10203" s="823"/>
      <c r="G10203" s="823"/>
      <c r="H10203" s="823"/>
      <c r="I10203" s="823"/>
      <c r="J10203" s="823"/>
      <c r="K10203" s="823"/>
      <c r="L10203" s="823"/>
    </row>
    <row r="10204" spans="2:12" s="801" customFormat="1">
      <c r="B10204" s="823"/>
      <c r="C10204" s="823"/>
      <c r="D10204" s="823"/>
      <c r="E10204" s="823"/>
      <c r="F10204" s="823"/>
      <c r="G10204" s="823"/>
      <c r="H10204" s="823"/>
      <c r="I10204" s="823"/>
      <c r="J10204" s="823"/>
      <c r="K10204" s="823"/>
      <c r="L10204" s="823"/>
    </row>
    <row r="10205" spans="2:12" s="801" customFormat="1">
      <c r="B10205" s="823"/>
      <c r="C10205" s="823"/>
      <c r="D10205" s="823"/>
      <c r="E10205" s="823"/>
      <c r="F10205" s="823"/>
      <c r="G10205" s="823"/>
      <c r="H10205" s="823"/>
      <c r="I10205" s="823"/>
      <c r="J10205" s="823"/>
      <c r="K10205" s="823"/>
      <c r="L10205" s="823"/>
    </row>
    <row r="10206" spans="2:12" s="801" customFormat="1">
      <c r="B10206" s="823"/>
      <c r="C10206" s="823"/>
      <c r="D10206" s="823"/>
      <c r="E10206" s="823"/>
      <c r="F10206" s="823"/>
      <c r="G10206" s="823"/>
      <c r="H10206" s="823"/>
      <c r="I10206" s="823"/>
      <c r="J10206" s="823"/>
      <c r="K10206" s="823"/>
      <c r="L10206" s="823"/>
    </row>
    <row r="10207" spans="2:12" s="801" customFormat="1">
      <c r="B10207" s="823"/>
      <c r="C10207" s="823"/>
      <c r="D10207" s="823"/>
      <c r="E10207" s="823"/>
      <c r="F10207" s="823"/>
      <c r="G10207" s="823"/>
      <c r="H10207" s="823"/>
      <c r="I10207" s="823"/>
      <c r="J10207" s="823"/>
      <c r="K10207" s="823"/>
      <c r="L10207" s="823"/>
    </row>
    <row r="10208" spans="2:12" s="801" customFormat="1">
      <c r="B10208" s="823"/>
      <c r="C10208" s="823"/>
      <c r="D10208" s="823"/>
      <c r="E10208" s="823"/>
      <c r="F10208" s="823"/>
      <c r="G10208" s="823"/>
      <c r="H10208" s="823"/>
      <c r="I10208" s="823"/>
      <c r="J10208" s="823"/>
      <c r="K10208" s="823"/>
      <c r="L10208" s="823"/>
    </row>
    <row r="10209" spans="2:12" s="801" customFormat="1">
      <c r="B10209" s="823"/>
      <c r="C10209" s="823"/>
      <c r="D10209" s="823"/>
      <c r="E10209" s="823"/>
      <c r="F10209" s="823"/>
      <c r="G10209" s="823"/>
      <c r="H10209" s="823"/>
      <c r="I10209" s="823"/>
      <c r="J10209" s="823"/>
      <c r="K10209" s="823"/>
      <c r="L10209" s="823"/>
    </row>
    <row r="10210" spans="2:12" s="801" customFormat="1">
      <c r="B10210" s="823"/>
      <c r="C10210" s="823"/>
      <c r="D10210" s="823"/>
      <c r="E10210" s="823"/>
      <c r="F10210" s="823"/>
      <c r="G10210" s="823"/>
      <c r="H10210" s="823"/>
      <c r="I10210" s="823"/>
      <c r="J10210" s="823"/>
      <c r="K10210" s="823"/>
      <c r="L10210" s="823"/>
    </row>
    <row r="10211" spans="2:12" s="801" customFormat="1">
      <c r="B10211" s="823"/>
      <c r="C10211" s="823"/>
      <c r="D10211" s="823"/>
      <c r="E10211" s="823"/>
      <c r="F10211" s="823"/>
      <c r="G10211" s="823"/>
      <c r="H10211" s="823"/>
      <c r="I10211" s="823"/>
      <c r="J10211" s="823"/>
      <c r="K10211" s="823"/>
      <c r="L10211" s="823"/>
    </row>
    <row r="10212" spans="2:12" s="801" customFormat="1">
      <c r="B10212" s="823"/>
      <c r="C10212" s="823"/>
      <c r="D10212" s="823"/>
      <c r="E10212" s="823"/>
      <c r="F10212" s="823"/>
      <c r="G10212" s="823"/>
      <c r="H10212" s="823"/>
      <c r="I10212" s="823"/>
      <c r="J10212" s="823"/>
      <c r="K10212" s="823"/>
      <c r="L10212" s="823"/>
    </row>
    <row r="10213" spans="2:12" s="801" customFormat="1">
      <c r="B10213" s="823"/>
      <c r="C10213" s="823"/>
      <c r="D10213" s="823"/>
      <c r="E10213" s="823"/>
      <c r="F10213" s="823"/>
      <c r="G10213" s="823"/>
      <c r="H10213" s="823"/>
      <c r="I10213" s="823"/>
      <c r="J10213" s="823"/>
      <c r="K10213" s="823"/>
      <c r="L10213" s="823"/>
    </row>
    <row r="10214" spans="2:12" s="801" customFormat="1">
      <c r="B10214" s="823"/>
      <c r="C10214" s="823"/>
      <c r="D10214" s="823"/>
      <c r="E10214" s="823"/>
      <c r="F10214" s="823"/>
      <c r="G10214" s="823"/>
      <c r="H10214" s="823"/>
      <c r="I10214" s="823"/>
      <c r="J10214" s="823"/>
      <c r="K10214" s="823"/>
      <c r="L10214" s="823"/>
    </row>
    <row r="10215" spans="2:12" s="801" customFormat="1">
      <c r="B10215" s="823"/>
      <c r="C10215" s="823"/>
      <c r="D10215" s="823"/>
      <c r="E10215" s="823"/>
      <c r="F10215" s="823"/>
      <c r="G10215" s="823"/>
      <c r="H10215" s="823"/>
      <c r="I10215" s="823"/>
      <c r="J10215" s="823"/>
      <c r="K10215" s="823"/>
      <c r="L10215" s="823"/>
    </row>
    <row r="10216" spans="2:12" s="801" customFormat="1">
      <c r="B10216" s="823"/>
      <c r="C10216" s="823"/>
      <c r="D10216" s="823"/>
      <c r="E10216" s="823"/>
      <c r="F10216" s="823"/>
      <c r="G10216" s="823"/>
      <c r="H10216" s="823"/>
      <c r="I10216" s="823"/>
      <c r="J10216" s="823"/>
      <c r="K10216" s="823"/>
      <c r="L10216" s="823"/>
    </row>
    <row r="10217" spans="2:12" s="801" customFormat="1">
      <c r="B10217" s="823"/>
      <c r="C10217" s="823"/>
      <c r="D10217" s="823"/>
      <c r="E10217" s="823"/>
      <c r="F10217" s="823"/>
      <c r="G10217" s="823"/>
      <c r="H10217" s="823"/>
      <c r="I10217" s="823"/>
      <c r="J10217" s="823"/>
      <c r="K10217" s="823"/>
      <c r="L10217" s="823"/>
    </row>
    <row r="10218" spans="2:12" s="801" customFormat="1">
      <c r="B10218" s="823"/>
      <c r="C10218" s="823"/>
      <c r="D10218" s="823"/>
      <c r="E10218" s="823"/>
      <c r="F10218" s="823"/>
      <c r="G10218" s="823"/>
      <c r="H10218" s="823"/>
      <c r="I10218" s="823"/>
      <c r="J10218" s="823"/>
      <c r="K10218" s="823"/>
      <c r="L10218" s="823"/>
    </row>
    <row r="10219" spans="2:12" s="801" customFormat="1">
      <c r="B10219" s="823"/>
      <c r="C10219" s="823"/>
      <c r="D10219" s="823"/>
      <c r="E10219" s="823"/>
      <c r="F10219" s="823"/>
      <c r="G10219" s="823"/>
      <c r="H10219" s="823"/>
      <c r="I10219" s="823"/>
      <c r="J10219" s="823"/>
      <c r="K10219" s="823"/>
      <c r="L10219" s="823"/>
    </row>
    <row r="10220" spans="2:12" s="801" customFormat="1">
      <c r="B10220" s="823"/>
      <c r="C10220" s="823"/>
      <c r="D10220" s="823"/>
      <c r="E10220" s="823"/>
      <c r="F10220" s="823"/>
      <c r="G10220" s="823"/>
      <c r="H10220" s="823"/>
      <c r="I10220" s="823"/>
      <c r="J10220" s="823"/>
      <c r="K10220" s="823"/>
      <c r="L10220" s="823"/>
    </row>
    <row r="10221" spans="2:12" s="801" customFormat="1">
      <c r="B10221" s="823"/>
      <c r="C10221" s="823"/>
      <c r="D10221" s="823"/>
      <c r="E10221" s="823"/>
      <c r="F10221" s="823"/>
      <c r="G10221" s="823"/>
      <c r="H10221" s="823"/>
      <c r="I10221" s="823"/>
      <c r="J10221" s="823"/>
      <c r="K10221" s="823"/>
      <c r="L10221" s="823"/>
    </row>
    <row r="10222" spans="2:12" s="801" customFormat="1">
      <c r="B10222" s="823"/>
      <c r="C10222" s="823"/>
      <c r="D10222" s="823"/>
      <c r="E10222" s="823"/>
      <c r="F10222" s="823"/>
      <c r="G10222" s="823"/>
      <c r="H10222" s="823"/>
      <c r="I10222" s="823"/>
      <c r="J10222" s="823"/>
      <c r="K10222" s="823"/>
      <c r="L10222" s="823"/>
    </row>
    <row r="10223" spans="2:12" s="801" customFormat="1">
      <c r="B10223" s="823"/>
      <c r="C10223" s="823"/>
      <c r="D10223" s="823"/>
      <c r="E10223" s="823"/>
      <c r="F10223" s="823"/>
      <c r="G10223" s="823"/>
      <c r="H10223" s="823"/>
      <c r="I10223" s="823"/>
      <c r="J10223" s="823"/>
      <c r="K10223" s="823"/>
      <c r="L10223" s="823"/>
    </row>
    <row r="10224" spans="2:12" s="801" customFormat="1">
      <c r="B10224" s="823"/>
      <c r="C10224" s="823"/>
      <c r="D10224" s="823"/>
      <c r="E10224" s="823"/>
      <c r="F10224" s="823"/>
      <c r="G10224" s="823"/>
      <c r="H10224" s="823"/>
      <c r="I10224" s="823"/>
      <c r="J10224" s="823"/>
      <c r="K10224" s="823"/>
      <c r="L10224" s="823"/>
    </row>
    <row r="10225" spans="2:12" s="801" customFormat="1">
      <c r="B10225" s="823"/>
      <c r="C10225" s="823"/>
      <c r="D10225" s="823"/>
      <c r="E10225" s="823"/>
      <c r="F10225" s="823"/>
      <c r="G10225" s="823"/>
      <c r="H10225" s="823"/>
      <c r="I10225" s="823"/>
      <c r="J10225" s="823"/>
      <c r="K10225" s="823"/>
      <c r="L10225" s="823"/>
    </row>
    <row r="10226" spans="2:12" s="801" customFormat="1">
      <c r="B10226" s="823"/>
      <c r="C10226" s="823"/>
      <c r="D10226" s="823"/>
      <c r="E10226" s="823"/>
      <c r="F10226" s="823"/>
      <c r="G10226" s="823"/>
      <c r="H10226" s="823"/>
      <c r="I10226" s="823"/>
      <c r="J10226" s="823"/>
      <c r="K10226" s="823"/>
      <c r="L10226" s="823"/>
    </row>
    <row r="10227" spans="2:12" s="801" customFormat="1">
      <c r="B10227" s="823"/>
      <c r="C10227" s="823"/>
      <c r="D10227" s="823"/>
      <c r="E10227" s="823"/>
      <c r="F10227" s="823"/>
      <c r="G10227" s="823"/>
      <c r="H10227" s="823"/>
      <c r="I10227" s="823"/>
      <c r="J10227" s="823"/>
      <c r="K10227" s="823"/>
      <c r="L10227" s="823"/>
    </row>
    <row r="10228" spans="2:12" s="801" customFormat="1">
      <c r="B10228" s="823"/>
      <c r="C10228" s="823"/>
      <c r="D10228" s="823"/>
      <c r="E10228" s="823"/>
      <c r="F10228" s="823"/>
      <c r="G10228" s="823"/>
      <c r="H10228" s="823"/>
      <c r="I10228" s="823"/>
      <c r="J10228" s="823"/>
      <c r="K10228" s="823"/>
      <c r="L10228" s="823"/>
    </row>
    <row r="10229" spans="2:12" s="801" customFormat="1">
      <c r="B10229" s="823"/>
      <c r="C10229" s="823"/>
      <c r="D10229" s="823"/>
      <c r="E10229" s="823"/>
      <c r="F10229" s="823"/>
      <c r="G10229" s="823"/>
      <c r="H10229" s="823"/>
      <c r="I10229" s="823"/>
      <c r="J10229" s="823"/>
      <c r="K10229" s="823"/>
      <c r="L10229" s="823"/>
    </row>
    <row r="10230" spans="2:12" s="801" customFormat="1">
      <c r="B10230" s="823"/>
      <c r="C10230" s="823"/>
      <c r="D10230" s="823"/>
      <c r="E10230" s="823"/>
      <c r="F10230" s="823"/>
      <c r="G10230" s="823"/>
      <c r="H10230" s="823"/>
      <c r="I10230" s="823"/>
      <c r="J10230" s="823"/>
      <c r="K10230" s="823"/>
      <c r="L10230" s="823"/>
    </row>
    <row r="10231" spans="2:12" s="801" customFormat="1">
      <c r="B10231" s="823"/>
      <c r="C10231" s="823"/>
      <c r="D10231" s="823"/>
      <c r="E10231" s="823"/>
      <c r="F10231" s="823"/>
      <c r="G10231" s="823"/>
      <c r="H10231" s="823"/>
      <c r="I10231" s="823"/>
      <c r="J10231" s="823"/>
      <c r="K10231" s="823"/>
      <c r="L10231" s="823"/>
    </row>
    <row r="10232" spans="2:12" s="801" customFormat="1">
      <c r="B10232" s="823"/>
      <c r="C10232" s="823"/>
      <c r="D10232" s="823"/>
      <c r="E10232" s="823"/>
      <c r="F10232" s="823"/>
      <c r="G10232" s="823"/>
      <c r="H10232" s="823"/>
      <c r="I10232" s="823"/>
      <c r="J10232" s="823"/>
      <c r="K10232" s="823"/>
      <c r="L10232" s="823"/>
    </row>
    <row r="10233" spans="2:12" s="801" customFormat="1">
      <c r="B10233" s="823"/>
      <c r="C10233" s="823"/>
      <c r="D10233" s="823"/>
      <c r="E10233" s="823"/>
      <c r="F10233" s="823"/>
      <c r="G10233" s="823"/>
      <c r="H10233" s="823"/>
      <c r="I10233" s="823"/>
      <c r="J10233" s="823"/>
      <c r="K10233" s="823"/>
      <c r="L10233" s="823"/>
    </row>
    <row r="10234" spans="2:12" s="801" customFormat="1">
      <c r="B10234" s="823"/>
      <c r="C10234" s="823"/>
      <c r="D10234" s="823"/>
      <c r="E10234" s="823"/>
      <c r="F10234" s="823"/>
      <c r="G10234" s="823"/>
      <c r="H10234" s="823"/>
      <c r="I10234" s="823"/>
      <c r="J10234" s="823"/>
      <c r="K10234" s="823"/>
      <c r="L10234" s="823"/>
    </row>
    <row r="10235" spans="2:12" s="801" customFormat="1">
      <c r="B10235" s="823"/>
      <c r="C10235" s="823"/>
      <c r="D10235" s="823"/>
      <c r="E10235" s="823"/>
      <c r="F10235" s="823"/>
      <c r="G10235" s="823"/>
      <c r="H10235" s="823"/>
      <c r="I10235" s="823"/>
      <c r="J10235" s="823"/>
      <c r="K10235" s="823"/>
      <c r="L10235" s="823"/>
    </row>
    <row r="10236" spans="2:12" s="801" customFormat="1">
      <c r="B10236" s="823"/>
      <c r="C10236" s="823"/>
      <c r="D10236" s="823"/>
      <c r="E10236" s="823"/>
      <c r="F10236" s="823"/>
      <c r="G10236" s="823"/>
      <c r="H10236" s="823"/>
      <c r="I10236" s="823"/>
      <c r="J10236" s="823"/>
      <c r="K10236" s="823"/>
      <c r="L10236" s="823"/>
    </row>
    <row r="10237" spans="2:12" s="801" customFormat="1">
      <c r="B10237" s="823"/>
      <c r="C10237" s="823"/>
      <c r="D10237" s="823"/>
      <c r="E10237" s="823"/>
      <c r="F10237" s="823"/>
      <c r="G10237" s="823"/>
      <c r="H10237" s="823"/>
      <c r="I10237" s="823"/>
      <c r="J10237" s="823"/>
      <c r="K10237" s="823"/>
      <c r="L10237" s="823"/>
    </row>
    <row r="10238" spans="2:12" s="801" customFormat="1">
      <c r="B10238" s="823"/>
      <c r="C10238" s="823"/>
      <c r="D10238" s="823"/>
      <c r="E10238" s="823"/>
      <c r="F10238" s="823"/>
      <c r="G10238" s="823"/>
      <c r="H10238" s="823"/>
      <c r="I10238" s="823"/>
      <c r="J10238" s="823"/>
      <c r="K10238" s="823"/>
      <c r="L10238" s="823"/>
    </row>
    <row r="10239" spans="2:12" s="801" customFormat="1">
      <c r="B10239" s="823"/>
      <c r="C10239" s="823"/>
      <c r="D10239" s="823"/>
      <c r="E10239" s="823"/>
      <c r="F10239" s="823"/>
      <c r="G10239" s="823"/>
      <c r="H10239" s="823"/>
      <c r="I10239" s="823"/>
      <c r="J10239" s="823"/>
      <c r="K10239" s="823"/>
      <c r="L10239" s="823"/>
    </row>
    <row r="10240" spans="2:12" s="801" customFormat="1">
      <c r="B10240" s="823"/>
      <c r="C10240" s="823"/>
      <c r="D10240" s="823"/>
      <c r="E10240" s="823"/>
      <c r="F10240" s="823"/>
      <c r="G10240" s="823"/>
      <c r="H10240" s="823"/>
      <c r="I10240" s="823"/>
      <c r="J10240" s="823"/>
      <c r="K10240" s="823"/>
      <c r="L10240" s="823"/>
    </row>
    <row r="10241" spans="2:12" s="801" customFormat="1">
      <c r="B10241" s="823"/>
      <c r="C10241" s="823"/>
      <c r="D10241" s="823"/>
      <c r="E10241" s="823"/>
      <c r="F10241" s="823"/>
      <c r="G10241" s="823"/>
      <c r="H10241" s="823"/>
      <c r="I10241" s="823"/>
      <c r="J10241" s="823"/>
      <c r="K10241" s="823"/>
      <c r="L10241" s="823"/>
    </row>
    <row r="10242" spans="2:12" s="801" customFormat="1">
      <c r="B10242" s="823"/>
      <c r="C10242" s="823"/>
      <c r="D10242" s="823"/>
      <c r="E10242" s="823"/>
      <c r="F10242" s="823"/>
      <c r="G10242" s="823"/>
      <c r="H10242" s="823"/>
      <c r="I10242" s="823"/>
      <c r="J10242" s="823"/>
      <c r="K10242" s="823"/>
      <c r="L10242" s="823"/>
    </row>
    <row r="10243" spans="2:12" s="801" customFormat="1">
      <c r="B10243" s="823"/>
      <c r="C10243" s="823"/>
      <c r="D10243" s="823"/>
      <c r="E10243" s="823"/>
      <c r="F10243" s="823"/>
      <c r="G10243" s="823"/>
      <c r="H10243" s="823"/>
      <c r="I10243" s="823"/>
      <c r="J10243" s="823"/>
      <c r="K10243" s="823"/>
      <c r="L10243" s="823"/>
    </row>
    <row r="10244" spans="2:12" s="801" customFormat="1">
      <c r="B10244" s="823"/>
      <c r="C10244" s="823"/>
      <c r="D10244" s="823"/>
      <c r="E10244" s="823"/>
      <c r="F10244" s="823"/>
      <c r="G10244" s="823"/>
      <c r="H10244" s="823"/>
      <c r="I10244" s="823"/>
      <c r="J10244" s="823"/>
      <c r="K10244" s="823"/>
      <c r="L10244" s="823"/>
    </row>
    <row r="10245" spans="2:12" s="801" customFormat="1">
      <c r="B10245" s="823"/>
      <c r="C10245" s="823"/>
      <c r="D10245" s="823"/>
      <c r="E10245" s="823"/>
      <c r="F10245" s="823"/>
      <c r="G10245" s="823"/>
      <c r="H10245" s="823"/>
      <c r="I10245" s="823"/>
      <c r="J10245" s="823"/>
      <c r="K10245" s="823"/>
      <c r="L10245" s="823"/>
    </row>
    <row r="10246" spans="2:12" s="801" customFormat="1">
      <c r="B10246" s="823"/>
      <c r="C10246" s="823"/>
      <c r="D10246" s="823"/>
      <c r="E10246" s="823"/>
      <c r="F10246" s="823"/>
      <c r="G10246" s="823"/>
      <c r="H10246" s="823"/>
      <c r="I10246" s="823"/>
      <c r="J10246" s="823"/>
      <c r="K10246" s="823"/>
      <c r="L10246" s="823"/>
    </row>
    <row r="10247" spans="2:12" s="801" customFormat="1">
      <c r="B10247" s="823"/>
      <c r="C10247" s="823"/>
      <c r="D10247" s="823"/>
      <c r="E10247" s="823"/>
      <c r="F10247" s="823"/>
      <c r="G10247" s="823"/>
      <c r="H10247" s="823"/>
      <c r="I10247" s="823"/>
      <c r="J10247" s="823"/>
      <c r="K10247" s="823"/>
      <c r="L10247" s="823"/>
    </row>
    <row r="10248" spans="2:12" s="801" customFormat="1">
      <c r="B10248" s="823"/>
      <c r="C10248" s="823"/>
      <c r="D10248" s="823"/>
      <c r="E10248" s="823"/>
      <c r="F10248" s="823"/>
      <c r="G10248" s="823"/>
      <c r="H10248" s="823"/>
      <c r="I10248" s="823"/>
      <c r="J10248" s="823"/>
      <c r="K10248" s="823"/>
      <c r="L10248" s="823"/>
    </row>
    <row r="10249" spans="2:12" s="801" customFormat="1">
      <c r="B10249" s="823"/>
      <c r="C10249" s="823"/>
      <c r="D10249" s="823"/>
      <c r="E10249" s="823"/>
      <c r="F10249" s="823"/>
      <c r="G10249" s="823"/>
      <c r="H10249" s="823"/>
      <c r="I10249" s="823"/>
      <c r="J10249" s="823"/>
      <c r="K10249" s="823"/>
      <c r="L10249" s="823"/>
    </row>
    <row r="10250" spans="2:12" s="801" customFormat="1">
      <c r="B10250" s="823"/>
      <c r="C10250" s="823"/>
      <c r="D10250" s="823"/>
      <c r="E10250" s="823"/>
      <c r="F10250" s="823"/>
      <c r="G10250" s="823"/>
      <c r="H10250" s="823"/>
      <c r="I10250" s="823"/>
      <c r="J10250" s="823"/>
      <c r="K10250" s="823"/>
      <c r="L10250" s="823"/>
    </row>
    <row r="10251" spans="2:12" s="801" customFormat="1">
      <c r="B10251" s="823"/>
      <c r="C10251" s="823"/>
      <c r="D10251" s="823"/>
      <c r="E10251" s="823"/>
      <c r="F10251" s="823"/>
      <c r="G10251" s="823"/>
      <c r="H10251" s="823"/>
      <c r="I10251" s="823"/>
      <c r="J10251" s="823"/>
      <c r="K10251" s="823"/>
      <c r="L10251" s="823"/>
    </row>
    <row r="10252" spans="2:12" s="801" customFormat="1">
      <c r="B10252" s="823"/>
      <c r="C10252" s="823"/>
      <c r="D10252" s="823"/>
      <c r="E10252" s="823"/>
      <c r="F10252" s="823"/>
      <c r="G10252" s="823"/>
      <c r="H10252" s="823"/>
      <c r="I10252" s="823"/>
      <c r="J10252" s="823"/>
      <c r="K10252" s="823"/>
      <c r="L10252" s="823"/>
    </row>
    <row r="10253" spans="2:12" s="801" customFormat="1">
      <c r="B10253" s="823"/>
      <c r="C10253" s="823"/>
      <c r="D10253" s="823"/>
      <c r="E10253" s="823"/>
      <c r="F10253" s="823"/>
      <c r="G10253" s="823"/>
      <c r="H10253" s="823"/>
      <c r="I10253" s="823"/>
      <c r="J10253" s="823"/>
      <c r="K10253" s="823"/>
      <c r="L10253" s="823"/>
    </row>
    <row r="10254" spans="2:12" s="801" customFormat="1">
      <c r="B10254" s="823"/>
      <c r="C10254" s="823"/>
      <c r="D10254" s="823"/>
      <c r="E10254" s="823"/>
      <c r="F10254" s="823"/>
      <c r="G10254" s="823"/>
      <c r="H10254" s="823"/>
      <c r="I10254" s="823"/>
      <c r="J10254" s="823"/>
      <c r="K10254" s="823"/>
      <c r="L10254" s="823"/>
    </row>
    <row r="10255" spans="2:12" s="801" customFormat="1">
      <c r="B10255" s="823"/>
      <c r="C10255" s="823"/>
      <c r="D10255" s="823"/>
      <c r="E10255" s="823"/>
      <c r="F10255" s="823"/>
      <c r="G10255" s="823"/>
      <c r="H10255" s="823"/>
      <c r="I10255" s="823"/>
      <c r="J10255" s="823"/>
      <c r="K10255" s="823"/>
      <c r="L10255" s="823"/>
    </row>
    <row r="10256" spans="2:12" s="801" customFormat="1">
      <c r="B10256" s="823"/>
      <c r="C10256" s="823"/>
      <c r="D10256" s="823"/>
      <c r="E10256" s="823"/>
      <c r="F10256" s="823"/>
      <c r="G10256" s="823"/>
      <c r="H10256" s="823"/>
      <c r="I10256" s="823"/>
      <c r="J10256" s="823"/>
      <c r="K10256" s="823"/>
      <c r="L10256" s="823"/>
    </row>
    <row r="10257" spans="2:12" s="801" customFormat="1">
      <c r="B10257" s="823"/>
      <c r="C10257" s="823"/>
      <c r="D10257" s="823"/>
      <c r="E10257" s="823"/>
      <c r="F10257" s="823"/>
      <c r="G10257" s="823"/>
      <c r="H10257" s="823"/>
      <c r="I10257" s="823"/>
      <c r="J10257" s="823"/>
      <c r="K10257" s="823"/>
      <c r="L10257" s="823"/>
    </row>
    <row r="10258" spans="2:12" s="801" customFormat="1">
      <c r="B10258" s="823"/>
      <c r="C10258" s="823"/>
      <c r="D10258" s="823"/>
      <c r="E10258" s="823"/>
      <c r="F10258" s="823"/>
      <c r="G10258" s="823"/>
      <c r="H10258" s="823"/>
      <c r="I10258" s="823"/>
      <c r="J10258" s="823"/>
      <c r="K10258" s="823"/>
      <c r="L10258" s="823"/>
    </row>
    <row r="10259" spans="2:12" s="801" customFormat="1">
      <c r="B10259" s="823"/>
      <c r="C10259" s="823"/>
      <c r="D10259" s="823"/>
      <c r="E10259" s="823"/>
      <c r="F10259" s="823"/>
      <c r="G10259" s="823"/>
      <c r="H10259" s="823"/>
      <c r="I10259" s="823"/>
      <c r="J10259" s="823"/>
      <c r="K10259" s="823"/>
      <c r="L10259" s="823"/>
    </row>
    <row r="10260" spans="2:12" s="801" customFormat="1">
      <c r="B10260" s="823"/>
      <c r="C10260" s="823"/>
      <c r="D10260" s="823"/>
      <c r="E10260" s="823"/>
      <c r="F10260" s="823"/>
      <c r="G10260" s="823"/>
      <c r="H10260" s="823"/>
      <c r="I10260" s="823"/>
      <c r="J10260" s="823"/>
      <c r="K10260" s="823"/>
      <c r="L10260" s="823"/>
    </row>
    <row r="10261" spans="2:12" s="801" customFormat="1">
      <c r="B10261" s="823"/>
      <c r="C10261" s="823"/>
      <c r="D10261" s="823"/>
      <c r="E10261" s="823"/>
      <c r="F10261" s="823"/>
      <c r="G10261" s="823"/>
      <c r="H10261" s="823"/>
      <c r="I10261" s="823"/>
      <c r="J10261" s="823"/>
      <c r="K10261" s="823"/>
      <c r="L10261" s="823"/>
    </row>
    <row r="10262" spans="2:12" s="801" customFormat="1">
      <c r="B10262" s="823"/>
      <c r="C10262" s="823"/>
      <c r="D10262" s="823"/>
      <c r="E10262" s="823"/>
      <c r="F10262" s="823"/>
      <c r="G10262" s="823"/>
      <c r="H10262" s="823"/>
      <c r="I10262" s="823"/>
      <c r="J10262" s="823"/>
      <c r="K10262" s="823"/>
      <c r="L10262" s="823"/>
    </row>
    <row r="10263" spans="2:12" s="801" customFormat="1">
      <c r="B10263" s="823"/>
      <c r="C10263" s="823"/>
      <c r="D10263" s="823"/>
      <c r="E10263" s="823"/>
      <c r="F10263" s="823"/>
      <c r="G10263" s="823"/>
      <c r="H10263" s="823"/>
      <c r="I10263" s="823"/>
      <c r="J10263" s="823"/>
      <c r="K10263" s="823"/>
      <c r="L10263" s="823"/>
    </row>
    <row r="10264" spans="2:12" s="801" customFormat="1">
      <c r="B10264" s="823"/>
      <c r="C10264" s="823"/>
      <c r="D10264" s="823"/>
      <c r="E10264" s="823"/>
      <c r="F10264" s="823"/>
      <c r="G10264" s="823"/>
      <c r="H10264" s="823"/>
      <c r="I10264" s="823"/>
      <c r="J10264" s="823"/>
      <c r="K10264" s="823"/>
      <c r="L10264" s="823"/>
    </row>
    <row r="10265" spans="2:12" s="801" customFormat="1">
      <c r="B10265" s="823"/>
      <c r="C10265" s="823"/>
      <c r="D10265" s="823"/>
      <c r="E10265" s="823"/>
      <c r="F10265" s="823"/>
      <c r="G10265" s="823"/>
      <c r="H10265" s="823"/>
      <c r="I10265" s="823"/>
      <c r="J10265" s="823"/>
      <c r="K10265" s="823"/>
      <c r="L10265" s="823"/>
    </row>
    <row r="10266" spans="2:12" s="801" customFormat="1">
      <c r="B10266" s="823"/>
      <c r="C10266" s="823"/>
      <c r="D10266" s="823"/>
      <c r="E10266" s="823"/>
      <c r="F10266" s="823"/>
      <c r="G10266" s="823"/>
      <c r="H10266" s="823"/>
      <c r="I10266" s="823"/>
      <c r="J10266" s="823"/>
      <c r="K10266" s="823"/>
      <c r="L10266" s="823"/>
    </row>
    <row r="10267" spans="2:12" s="801" customFormat="1">
      <c r="B10267" s="823"/>
      <c r="C10267" s="823"/>
      <c r="D10267" s="823"/>
      <c r="E10267" s="823"/>
      <c r="F10267" s="823"/>
      <c r="G10267" s="823"/>
      <c r="H10267" s="823"/>
      <c r="I10267" s="823"/>
      <c r="J10267" s="823"/>
      <c r="K10267" s="823"/>
      <c r="L10267" s="823"/>
    </row>
    <row r="10268" spans="2:12" s="801" customFormat="1">
      <c r="B10268" s="823"/>
      <c r="C10268" s="823"/>
      <c r="D10268" s="823"/>
      <c r="E10268" s="823"/>
      <c r="F10268" s="823"/>
      <c r="G10268" s="823"/>
      <c r="H10268" s="823"/>
      <c r="I10268" s="823"/>
      <c r="J10268" s="823"/>
      <c r="K10268" s="823"/>
      <c r="L10268" s="823"/>
    </row>
    <row r="10269" spans="2:12" s="801" customFormat="1">
      <c r="B10269" s="823"/>
      <c r="C10269" s="823"/>
      <c r="D10269" s="823"/>
      <c r="E10269" s="823"/>
      <c r="F10269" s="823"/>
      <c r="G10269" s="823"/>
      <c r="H10269" s="823"/>
      <c r="I10269" s="823"/>
      <c r="J10269" s="823"/>
      <c r="K10269" s="823"/>
      <c r="L10269" s="823"/>
    </row>
    <row r="10270" spans="2:12" s="801" customFormat="1">
      <c r="B10270" s="823"/>
      <c r="C10270" s="823"/>
      <c r="D10270" s="823"/>
      <c r="E10270" s="823"/>
      <c r="F10270" s="823"/>
      <c r="G10270" s="823"/>
      <c r="H10270" s="823"/>
      <c r="I10270" s="823"/>
      <c r="J10270" s="823"/>
      <c r="K10270" s="823"/>
      <c r="L10270" s="823"/>
    </row>
    <row r="10271" spans="2:12" s="801" customFormat="1">
      <c r="B10271" s="823"/>
      <c r="C10271" s="823"/>
      <c r="D10271" s="823"/>
      <c r="E10271" s="823"/>
      <c r="F10271" s="823"/>
      <c r="G10271" s="823"/>
      <c r="H10271" s="823"/>
      <c r="I10271" s="823"/>
      <c r="J10271" s="823"/>
      <c r="K10271" s="823"/>
      <c r="L10271" s="823"/>
    </row>
    <row r="10272" spans="2:12" s="801" customFormat="1">
      <c r="B10272" s="823"/>
      <c r="C10272" s="823"/>
      <c r="D10272" s="823"/>
      <c r="E10272" s="823"/>
      <c r="F10272" s="823"/>
      <c r="G10272" s="823"/>
      <c r="H10272" s="823"/>
      <c r="I10272" s="823"/>
      <c r="J10272" s="823"/>
      <c r="K10272" s="823"/>
      <c r="L10272" s="823"/>
    </row>
    <row r="10273" spans="2:12" s="801" customFormat="1">
      <c r="B10273" s="823"/>
      <c r="C10273" s="823"/>
      <c r="D10273" s="823"/>
      <c r="E10273" s="823"/>
      <c r="F10273" s="823"/>
      <c r="G10273" s="823"/>
      <c r="H10273" s="823"/>
      <c r="I10273" s="823"/>
      <c r="J10273" s="823"/>
      <c r="K10273" s="823"/>
      <c r="L10273" s="823"/>
    </row>
    <row r="10274" spans="2:12" s="801" customFormat="1">
      <c r="B10274" s="823"/>
      <c r="C10274" s="823"/>
      <c r="D10274" s="823"/>
      <c r="E10274" s="823"/>
      <c r="F10274" s="823"/>
      <c r="G10274" s="823"/>
      <c r="H10274" s="823"/>
      <c r="I10274" s="823"/>
      <c r="J10274" s="823"/>
      <c r="K10274" s="823"/>
      <c r="L10274" s="823"/>
    </row>
    <row r="10275" spans="2:12" s="801" customFormat="1">
      <c r="B10275" s="823"/>
      <c r="C10275" s="823"/>
      <c r="D10275" s="823"/>
      <c r="E10275" s="823"/>
      <c r="F10275" s="823"/>
      <c r="G10275" s="823"/>
      <c r="H10275" s="823"/>
      <c r="I10275" s="823"/>
      <c r="J10275" s="823"/>
      <c r="K10275" s="823"/>
      <c r="L10275" s="823"/>
    </row>
    <row r="10276" spans="2:12" s="801" customFormat="1">
      <c r="B10276" s="823"/>
      <c r="C10276" s="823"/>
      <c r="D10276" s="823"/>
      <c r="E10276" s="823"/>
      <c r="F10276" s="823"/>
      <c r="G10276" s="823"/>
      <c r="H10276" s="823"/>
      <c r="I10276" s="823"/>
      <c r="J10276" s="823"/>
      <c r="K10276" s="823"/>
      <c r="L10276" s="823"/>
    </row>
    <row r="10277" spans="2:12" s="801" customFormat="1">
      <c r="B10277" s="823"/>
      <c r="C10277" s="823"/>
      <c r="D10277" s="823"/>
      <c r="E10277" s="823"/>
      <c r="F10277" s="823"/>
      <c r="G10277" s="823"/>
      <c r="H10277" s="823"/>
      <c r="I10277" s="823"/>
      <c r="J10277" s="823"/>
      <c r="K10277" s="823"/>
      <c r="L10277" s="823"/>
    </row>
    <row r="10278" spans="2:12" s="801" customFormat="1">
      <c r="B10278" s="823"/>
      <c r="C10278" s="823"/>
      <c r="D10278" s="823"/>
      <c r="E10278" s="823"/>
      <c r="F10278" s="823"/>
      <c r="G10278" s="823"/>
      <c r="H10278" s="823"/>
      <c r="I10278" s="823"/>
      <c r="J10278" s="823"/>
      <c r="K10278" s="823"/>
      <c r="L10278" s="823"/>
    </row>
    <row r="10279" spans="2:12" s="801" customFormat="1">
      <c r="B10279" s="823"/>
      <c r="C10279" s="823"/>
      <c r="D10279" s="823"/>
      <c r="E10279" s="823"/>
      <c r="F10279" s="823"/>
      <c r="G10279" s="823"/>
      <c r="H10279" s="823"/>
      <c r="I10279" s="823"/>
      <c r="J10279" s="823"/>
      <c r="K10279" s="823"/>
      <c r="L10279" s="823"/>
    </row>
    <row r="10280" spans="2:12" s="801" customFormat="1">
      <c r="B10280" s="823"/>
      <c r="C10280" s="823"/>
      <c r="D10280" s="823"/>
      <c r="E10280" s="823"/>
      <c r="F10280" s="823"/>
      <c r="G10280" s="823"/>
      <c r="H10280" s="823"/>
      <c r="I10280" s="823"/>
      <c r="J10280" s="823"/>
      <c r="K10280" s="823"/>
      <c r="L10280" s="823"/>
    </row>
    <row r="10281" spans="2:12" s="801" customFormat="1">
      <c r="B10281" s="823"/>
      <c r="C10281" s="823"/>
      <c r="D10281" s="823"/>
      <c r="E10281" s="823"/>
      <c r="F10281" s="823"/>
      <c r="G10281" s="823"/>
      <c r="H10281" s="823"/>
      <c r="I10281" s="823"/>
      <c r="J10281" s="823"/>
      <c r="K10281" s="823"/>
      <c r="L10281" s="823"/>
    </row>
    <row r="10282" spans="2:12" s="801" customFormat="1">
      <c r="B10282" s="823"/>
      <c r="C10282" s="823"/>
      <c r="D10282" s="823"/>
      <c r="E10282" s="823"/>
      <c r="F10282" s="823"/>
      <c r="G10282" s="823"/>
      <c r="H10282" s="823"/>
      <c r="I10282" s="823"/>
      <c r="J10282" s="823"/>
      <c r="K10282" s="823"/>
      <c r="L10282" s="823"/>
    </row>
    <row r="10283" spans="2:12" s="801" customFormat="1">
      <c r="B10283" s="823"/>
      <c r="C10283" s="823"/>
      <c r="D10283" s="823"/>
      <c r="E10283" s="823"/>
      <c r="F10283" s="823"/>
      <c r="G10283" s="823"/>
      <c r="H10283" s="823"/>
      <c r="I10283" s="823"/>
      <c r="J10283" s="823"/>
      <c r="K10283" s="823"/>
      <c r="L10283" s="823"/>
    </row>
    <row r="10284" spans="2:12" s="801" customFormat="1">
      <c r="B10284" s="823"/>
      <c r="C10284" s="823"/>
      <c r="D10284" s="823"/>
      <c r="E10284" s="823"/>
      <c r="F10284" s="823"/>
      <c r="G10284" s="823"/>
      <c r="H10284" s="823"/>
      <c r="I10284" s="823"/>
      <c r="J10284" s="823"/>
      <c r="K10284" s="823"/>
      <c r="L10284" s="823"/>
    </row>
    <row r="10285" spans="2:12" s="801" customFormat="1">
      <c r="B10285" s="823"/>
      <c r="C10285" s="823"/>
      <c r="D10285" s="823"/>
      <c r="E10285" s="823"/>
      <c r="F10285" s="823"/>
      <c r="G10285" s="823"/>
      <c r="H10285" s="823"/>
      <c r="I10285" s="823"/>
      <c r="J10285" s="823"/>
      <c r="K10285" s="823"/>
      <c r="L10285" s="823"/>
    </row>
    <row r="10286" spans="2:12" s="801" customFormat="1">
      <c r="B10286" s="823"/>
      <c r="C10286" s="823"/>
      <c r="D10286" s="823"/>
      <c r="E10286" s="823"/>
      <c r="F10286" s="823"/>
      <c r="G10286" s="823"/>
      <c r="H10286" s="823"/>
      <c r="I10286" s="823"/>
      <c r="J10286" s="823"/>
      <c r="K10286" s="823"/>
      <c r="L10286" s="823"/>
    </row>
    <row r="10287" spans="2:12" s="801" customFormat="1">
      <c r="B10287" s="823"/>
      <c r="C10287" s="823"/>
      <c r="D10287" s="823"/>
      <c r="E10287" s="823"/>
      <c r="F10287" s="823"/>
      <c r="G10287" s="823"/>
      <c r="H10287" s="823"/>
      <c r="I10287" s="823"/>
      <c r="J10287" s="823"/>
      <c r="K10287" s="823"/>
      <c r="L10287" s="823"/>
    </row>
    <row r="10288" spans="2:12" s="801" customFormat="1">
      <c r="B10288" s="823"/>
      <c r="C10288" s="823"/>
      <c r="D10288" s="823"/>
      <c r="E10288" s="823"/>
      <c r="F10288" s="823"/>
      <c r="G10288" s="823"/>
      <c r="H10288" s="823"/>
      <c r="I10288" s="823"/>
      <c r="J10288" s="823"/>
      <c r="K10288" s="823"/>
      <c r="L10288" s="823"/>
    </row>
    <row r="10289" spans="2:12" s="801" customFormat="1">
      <c r="B10289" s="823"/>
      <c r="C10289" s="823"/>
      <c r="D10289" s="823"/>
      <c r="E10289" s="823"/>
      <c r="F10289" s="823"/>
      <c r="G10289" s="823"/>
      <c r="H10289" s="823"/>
      <c r="I10289" s="823"/>
      <c r="J10289" s="823"/>
      <c r="K10289" s="823"/>
      <c r="L10289" s="823"/>
    </row>
    <row r="10290" spans="2:12" s="801" customFormat="1">
      <c r="B10290" s="823"/>
      <c r="C10290" s="823"/>
      <c r="D10290" s="823"/>
      <c r="E10290" s="823"/>
      <c r="F10290" s="823"/>
      <c r="G10290" s="823"/>
      <c r="H10290" s="823"/>
      <c r="I10290" s="823"/>
      <c r="J10290" s="823"/>
      <c r="K10290" s="823"/>
      <c r="L10290" s="823"/>
    </row>
    <row r="10291" spans="2:12" s="801" customFormat="1">
      <c r="B10291" s="823"/>
      <c r="C10291" s="823"/>
      <c r="D10291" s="823"/>
      <c r="E10291" s="823"/>
      <c r="F10291" s="823"/>
      <c r="G10291" s="823"/>
      <c r="H10291" s="823"/>
      <c r="I10291" s="823"/>
      <c r="J10291" s="823"/>
      <c r="K10291" s="823"/>
      <c r="L10291" s="823"/>
    </row>
    <row r="10292" spans="2:12" s="801" customFormat="1">
      <c r="B10292" s="823"/>
      <c r="C10292" s="823"/>
      <c r="D10292" s="823"/>
      <c r="E10292" s="823"/>
      <c r="F10292" s="823"/>
      <c r="G10292" s="823"/>
      <c r="H10292" s="823"/>
      <c r="I10292" s="823"/>
      <c r="J10292" s="823"/>
      <c r="K10292" s="823"/>
      <c r="L10292" s="823"/>
    </row>
    <row r="10293" spans="2:12" s="801" customFormat="1">
      <c r="B10293" s="823"/>
      <c r="C10293" s="823"/>
      <c r="D10293" s="823"/>
      <c r="E10293" s="823"/>
      <c r="F10293" s="823"/>
      <c r="G10293" s="823"/>
      <c r="H10293" s="823"/>
      <c r="I10293" s="823"/>
      <c r="J10293" s="823"/>
      <c r="K10293" s="823"/>
      <c r="L10293" s="823"/>
    </row>
    <row r="10294" spans="2:12" s="801" customFormat="1">
      <c r="B10294" s="823"/>
      <c r="C10294" s="823"/>
      <c r="D10294" s="823"/>
      <c r="E10294" s="823"/>
      <c r="F10294" s="823"/>
      <c r="G10294" s="823"/>
      <c r="H10294" s="823"/>
      <c r="I10294" s="823"/>
      <c r="J10294" s="823"/>
      <c r="K10294" s="823"/>
      <c r="L10294" s="823"/>
    </row>
    <row r="10295" spans="2:12" s="801" customFormat="1">
      <c r="B10295" s="823"/>
      <c r="C10295" s="823"/>
      <c r="D10295" s="823"/>
      <c r="E10295" s="823"/>
      <c r="F10295" s="823"/>
      <c r="G10295" s="823"/>
      <c r="H10295" s="823"/>
      <c r="I10295" s="823"/>
      <c r="J10295" s="823"/>
      <c r="K10295" s="823"/>
      <c r="L10295" s="823"/>
    </row>
    <row r="10296" spans="2:12" s="801" customFormat="1">
      <c r="B10296" s="823"/>
      <c r="C10296" s="823"/>
      <c r="D10296" s="823"/>
      <c r="E10296" s="823"/>
      <c r="F10296" s="823"/>
      <c r="G10296" s="823"/>
      <c r="H10296" s="823"/>
      <c r="I10296" s="823"/>
      <c r="J10296" s="823"/>
      <c r="K10296" s="823"/>
      <c r="L10296" s="823"/>
    </row>
    <row r="10297" spans="2:12" s="801" customFormat="1">
      <c r="B10297" s="823"/>
      <c r="C10297" s="823"/>
      <c r="D10297" s="823"/>
      <c r="E10297" s="823"/>
      <c r="F10297" s="823"/>
      <c r="G10297" s="823"/>
      <c r="H10297" s="823"/>
      <c r="I10297" s="823"/>
      <c r="J10297" s="823"/>
      <c r="K10297" s="823"/>
      <c r="L10297" s="823"/>
    </row>
    <row r="10298" spans="2:12" s="801" customFormat="1">
      <c r="B10298" s="823"/>
      <c r="C10298" s="823"/>
      <c r="D10298" s="823"/>
      <c r="E10298" s="823"/>
      <c r="F10298" s="823"/>
      <c r="G10298" s="823"/>
      <c r="H10298" s="823"/>
      <c r="I10298" s="823"/>
      <c r="J10298" s="823"/>
      <c r="K10298" s="823"/>
      <c r="L10298" s="823"/>
    </row>
    <row r="10299" spans="2:12" s="801" customFormat="1">
      <c r="B10299" s="823"/>
      <c r="C10299" s="823"/>
      <c r="D10299" s="823"/>
      <c r="E10299" s="823"/>
      <c r="F10299" s="823"/>
      <c r="G10299" s="823"/>
      <c r="H10299" s="823"/>
      <c r="I10299" s="823"/>
      <c r="J10299" s="823"/>
      <c r="K10299" s="823"/>
      <c r="L10299" s="823"/>
    </row>
    <row r="10300" spans="2:12" s="801" customFormat="1">
      <c r="B10300" s="823"/>
      <c r="C10300" s="823"/>
      <c r="D10300" s="823"/>
      <c r="E10300" s="823"/>
      <c r="F10300" s="823"/>
      <c r="G10300" s="823"/>
      <c r="H10300" s="823"/>
      <c r="I10300" s="823"/>
      <c r="J10300" s="823"/>
      <c r="K10300" s="823"/>
      <c r="L10300" s="823"/>
    </row>
    <row r="10301" spans="2:12" s="801" customFormat="1">
      <c r="B10301" s="823"/>
      <c r="C10301" s="823"/>
      <c r="D10301" s="823"/>
      <c r="E10301" s="823"/>
      <c r="F10301" s="823"/>
      <c r="G10301" s="823"/>
      <c r="H10301" s="823"/>
      <c r="I10301" s="823"/>
      <c r="J10301" s="823"/>
      <c r="K10301" s="823"/>
      <c r="L10301" s="823"/>
    </row>
    <row r="10302" spans="2:12" s="801" customFormat="1">
      <c r="B10302" s="823"/>
      <c r="C10302" s="823"/>
      <c r="D10302" s="823"/>
      <c r="E10302" s="823"/>
      <c r="F10302" s="823"/>
      <c r="G10302" s="823"/>
      <c r="H10302" s="823"/>
      <c r="I10302" s="823"/>
      <c r="J10302" s="823"/>
      <c r="K10302" s="823"/>
      <c r="L10302" s="823"/>
    </row>
    <row r="10303" spans="2:12" s="801" customFormat="1">
      <c r="B10303" s="823"/>
      <c r="C10303" s="823"/>
      <c r="D10303" s="823"/>
      <c r="E10303" s="823"/>
      <c r="F10303" s="823"/>
      <c r="G10303" s="823"/>
      <c r="H10303" s="823"/>
      <c r="I10303" s="823"/>
      <c r="J10303" s="823"/>
      <c r="K10303" s="823"/>
      <c r="L10303" s="823"/>
    </row>
    <row r="10304" spans="2:12" s="801" customFormat="1">
      <c r="B10304" s="823"/>
      <c r="C10304" s="823"/>
      <c r="D10304" s="823"/>
      <c r="E10304" s="823"/>
      <c r="F10304" s="823"/>
      <c r="G10304" s="823"/>
      <c r="H10304" s="823"/>
      <c r="I10304" s="823"/>
      <c r="J10304" s="823"/>
      <c r="K10304" s="823"/>
      <c r="L10304" s="823"/>
    </row>
    <row r="10305" spans="2:12" s="801" customFormat="1">
      <c r="B10305" s="823"/>
      <c r="C10305" s="823"/>
      <c r="D10305" s="823"/>
      <c r="E10305" s="823"/>
      <c r="F10305" s="823"/>
      <c r="G10305" s="823"/>
      <c r="H10305" s="823"/>
      <c r="I10305" s="823"/>
      <c r="J10305" s="823"/>
      <c r="K10305" s="823"/>
      <c r="L10305" s="823"/>
    </row>
    <row r="10306" spans="2:12" s="801" customFormat="1">
      <c r="B10306" s="823"/>
      <c r="C10306" s="823"/>
      <c r="D10306" s="823"/>
      <c r="E10306" s="823"/>
      <c r="F10306" s="823"/>
      <c r="G10306" s="823"/>
      <c r="H10306" s="823"/>
      <c r="I10306" s="823"/>
      <c r="J10306" s="823"/>
      <c r="K10306" s="823"/>
      <c r="L10306" s="823"/>
    </row>
    <row r="10307" spans="2:12" s="801" customFormat="1">
      <c r="B10307" s="823"/>
      <c r="C10307" s="823"/>
      <c r="D10307" s="823"/>
      <c r="E10307" s="823"/>
      <c r="F10307" s="823"/>
      <c r="G10307" s="823"/>
      <c r="H10307" s="823"/>
      <c r="I10307" s="823"/>
      <c r="J10307" s="823"/>
      <c r="K10307" s="823"/>
      <c r="L10307" s="823"/>
    </row>
    <row r="10308" spans="2:12" s="801" customFormat="1">
      <c r="B10308" s="823"/>
      <c r="C10308" s="823"/>
      <c r="D10308" s="823"/>
      <c r="E10308" s="823"/>
      <c r="F10308" s="823"/>
      <c r="G10308" s="823"/>
      <c r="H10308" s="823"/>
      <c r="I10308" s="823"/>
      <c r="J10308" s="823"/>
      <c r="K10308" s="823"/>
      <c r="L10308" s="823"/>
    </row>
    <row r="10309" spans="2:12" s="801" customFormat="1">
      <c r="B10309" s="823"/>
      <c r="C10309" s="823"/>
      <c r="D10309" s="823"/>
      <c r="E10309" s="823"/>
      <c r="F10309" s="823"/>
      <c r="G10309" s="823"/>
      <c r="H10309" s="823"/>
      <c r="I10309" s="823"/>
      <c r="J10309" s="823"/>
      <c r="K10309" s="823"/>
      <c r="L10309" s="823"/>
    </row>
    <row r="10310" spans="2:12" s="801" customFormat="1">
      <c r="B10310" s="823"/>
      <c r="C10310" s="823"/>
      <c r="D10310" s="823"/>
      <c r="E10310" s="823"/>
      <c r="F10310" s="823"/>
      <c r="G10310" s="823"/>
      <c r="H10310" s="823"/>
      <c r="I10310" s="823"/>
      <c r="J10310" s="823"/>
      <c r="K10310" s="823"/>
      <c r="L10310" s="823"/>
    </row>
    <row r="10311" spans="2:12" s="801" customFormat="1">
      <c r="B10311" s="823"/>
      <c r="C10311" s="823"/>
      <c r="D10311" s="823"/>
      <c r="E10311" s="823"/>
      <c r="F10311" s="823"/>
      <c r="G10311" s="823"/>
      <c r="H10311" s="823"/>
      <c r="I10311" s="823"/>
      <c r="J10311" s="823"/>
      <c r="K10311" s="823"/>
      <c r="L10311" s="823"/>
    </row>
    <row r="10312" spans="2:12" s="801" customFormat="1">
      <c r="B10312" s="823"/>
      <c r="C10312" s="823"/>
      <c r="D10312" s="823"/>
      <c r="E10312" s="823"/>
      <c r="F10312" s="823"/>
      <c r="G10312" s="823"/>
      <c r="H10312" s="823"/>
      <c r="I10312" s="823"/>
      <c r="J10312" s="823"/>
      <c r="K10312" s="823"/>
      <c r="L10312" s="823"/>
    </row>
    <row r="10313" spans="2:12" s="801" customFormat="1">
      <c r="B10313" s="823"/>
      <c r="C10313" s="823"/>
      <c r="D10313" s="823"/>
      <c r="E10313" s="823"/>
      <c r="F10313" s="823"/>
      <c r="G10313" s="823"/>
      <c r="H10313" s="823"/>
      <c r="I10313" s="823"/>
      <c r="J10313" s="823"/>
      <c r="K10313" s="823"/>
      <c r="L10313" s="823"/>
    </row>
    <row r="10314" spans="2:12" s="801" customFormat="1">
      <c r="B10314" s="823"/>
      <c r="C10314" s="823"/>
      <c r="D10314" s="823"/>
      <c r="E10314" s="823"/>
      <c r="F10314" s="823"/>
      <c r="G10314" s="823"/>
      <c r="H10314" s="823"/>
      <c r="I10314" s="823"/>
      <c r="J10314" s="823"/>
      <c r="K10314" s="823"/>
      <c r="L10314" s="823"/>
    </row>
    <row r="10315" spans="2:12" s="801" customFormat="1">
      <c r="B10315" s="823"/>
      <c r="C10315" s="823"/>
      <c r="D10315" s="823"/>
      <c r="E10315" s="823"/>
      <c r="F10315" s="823"/>
      <c r="G10315" s="823"/>
      <c r="H10315" s="823"/>
      <c r="I10315" s="823"/>
      <c r="J10315" s="823"/>
      <c r="K10315" s="823"/>
      <c r="L10315" s="823"/>
    </row>
    <row r="10316" spans="2:12" s="801" customFormat="1">
      <c r="B10316" s="823"/>
      <c r="C10316" s="823"/>
      <c r="D10316" s="823"/>
      <c r="E10316" s="823"/>
      <c r="F10316" s="823"/>
      <c r="G10316" s="823"/>
      <c r="H10316" s="823"/>
      <c r="I10316" s="823"/>
      <c r="J10316" s="823"/>
      <c r="K10316" s="823"/>
      <c r="L10316" s="823"/>
    </row>
    <row r="10317" spans="2:12" s="801" customFormat="1">
      <c r="B10317" s="823"/>
      <c r="C10317" s="823"/>
      <c r="D10317" s="823"/>
      <c r="E10317" s="823"/>
      <c r="F10317" s="823"/>
      <c r="G10317" s="823"/>
      <c r="H10317" s="823"/>
      <c r="I10317" s="823"/>
      <c r="J10317" s="823"/>
      <c r="K10317" s="823"/>
      <c r="L10317" s="823"/>
    </row>
    <row r="10318" spans="2:12" s="801" customFormat="1">
      <c r="B10318" s="823"/>
      <c r="C10318" s="823"/>
      <c r="D10318" s="823"/>
      <c r="E10318" s="823"/>
      <c r="F10318" s="823"/>
      <c r="G10318" s="823"/>
      <c r="H10318" s="823"/>
      <c r="I10318" s="823"/>
      <c r="J10318" s="823"/>
      <c r="K10318" s="823"/>
      <c r="L10318" s="823"/>
    </row>
    <row r="10319" spans="2:12" s="801" customFormat="1">
      <c r="B10319" s="823"/>
      <c r="C10319" s="823"/>
      <c r="D10319" s="823"/>
      <c r="E10319" s="823"/>
      <c r="F10319" s="823"/>
      <c r="G10319" s="823"/>
      <c r="H10319" s="823"/>
      <c r="I10319" s="823"/>
      <c r="J10319" s="823"/>
      <c r="K10319" s="823"/>
      <c r="L10319" s="823"/>
    </row>
    <row r="10320" spans="2:12" s="801" customFormat="1">
      <c r="B10320" s="823"/>
      <c r="C10320" s="823"/>
      <c r="D10320" s="823"/>
      <c r="E10320" s="823"/>
      <c r="F10320" s="823"/>
      <c r="G10320" s="823"/>
      <c r="H10320" s="823"/>
      <c r="I10320" s="823"/>
      <c r="J10320" s="823"/>
      <c r="K10320" s="823"/>
      <c r="L10320" s="823"/>
    </row>
    <row r="10321" spans="2:12" s="801" customFormat="1">
      <c r="B10321" s="823"/>
      <c r="C10321" s="823"/>
      <c r="D10321" s="823"/>
      <c r="E10321" s="823"/>
      <c r="F10321" s="823"/>
      <c r="G10321" s="823"/>
      <c r="H10321" s="823"/>
      <c r="I10321" s="823"/>
      <c r="J10321" s="823"/>
      <c r="K10321" s="823"/>
      <c r="L10321" s="823"/>
    </row>
    <row r="10322" spans="2:12" s="801" customFormat="1">
      <c r="B10322" s="823"/>
      <c r="C10322" s="823"/>
      <c r="D10322" s="823"/>
      <c r="E10322" s="823"/>
      <c r="F10322" s="823"/>
      <c r="G10322" s="823"/>
      <c r="H10322" s="823"/>
      <c r="I10322" s="823"/>
      <c r="J10322" s="823"/>
      <c r="K10322" s="823"/>
      <c r="L10322" s="823"/>
    </row>
    <row r="10323" spans="2:12" s="801" customFormat="1">
      <c r="B10323" s="823"/>
      <c r="C10323" s="823"/>
      <c r="D10323" s="823"/>
      <c r="E10323" s="823"/>
      <c r="F10323" s="823"/>
      <c r="G10323" s="823"/>
      <c r="H10323" s="823"/>
      <c r="I10323" s="823"/>
      <c r="J10323" s="823"/>
      <c r="K10323" s="823"/>
      <c r="L10323" s="823"/>
    </row>
    <row r="10324" spans="2:12" s="801" customFormat="1">
      <c r="B10324" s="823"/>
      <c r="C10324" s="823"/>
      <c r="D10324" s="823"/>
      <c r="E10324" s="823"/>
      <c r="F10324" s="823"/>
      <c r="G10324" s="823"/>
      <c r="H10324" s="823"/>
      <c r="I10324" s="823"/>
      <c r="J10324" s="823"/>
      <c r="K10324" s="823"/>
      <c r="L10324" s="823"/>
    </row>
    <row r="10325" spans="2:12" s="801" customFormat="1">
      <c r="B10325" s="823"/>
      <c r="C10325" s="823"/>
      <c r="D10325" s="823"/>
      <c r="E10325" s="823"/>
      <c r="F10325" s="823"/>
      <c r="G10325" s="823"/>
      <c r="H10325" s="823"/>
      <c r="I10325" s="823"/>
      <c r="J10325" s="823"/>
      <c r="K10325" s="823"/>
      <c r="L10325" s="823"/>
    </row>
    <row r="10326" spans="2:12" s="801" customFormat="1">
      <c r="B10326" s="823"/>
      <c r="C10326" s="823"/>
      <c r="D10326" s="823"/>
      <c r="E10326" s="823"/>
      <c r="F10326" s="823"/>
      <c r="G10326" s="823"/>
      <c r="H10326" s="823"/>
      <c r="I10326" s="823"/>
      <c r="J10326" s="823"/>
      <c r="K10326" s="823"/>
      <c r="L10326" s="823"/>
    </row>
    <row r="10327" spans="2:12" s="801" customFormat="1">
      <c r="B10327" s="823"/>
      <c r="C10327" s="823"/>
      <c r="D10327" s="823"/>
      <c r="E10327" s="823"/>
      <c r="F10327" s="823"/>
      <c r="G10327" s="823"/>
      <c r="H10327" s="823"/>
      <c r="I10327" s="823"/>
      <c r="J10327" s="823"/>
      <c r="K10327" s="823"/>
      <c r="L10327" s="823"/>
    </row>
    <row r="10328" spans="2:12" s="801" customFormat="1">
      <c r="B10328" s="823"/>
      <c r="C10328" s="823"/>
      <c r="D10328" s="823"/>
      <c r="E10328" s="823"/>
      <c r="F10328" s="823"/>
      <c r="G10328" s="823"/>
      <c r="H10328" s="823"/>
      <c r="I10328" s="823"/>
      <c r="J10328" s="823"/>
      <c r="K10328" s="823"/>
      <c r="L10328" s="823"/>
    </row>
    <row r="10329" spans="2:12" s="801" customFormat="1">
      <c r="B10329" s="823"/>
      <c r="C10329" s="823"/>
      <c r="D10329" s="823"/>
      <c r="E10329" s="823"/>
      <c r="F10329" s="823"/>
      <c r="G10329" s="823"/>
      <c r="H10329" s="823"/>
      <c r="I10329" s="823"/>
      <c r="J10329" s="823"/>
      <c r="K10329" s="823"/>
      <c r="L10329" s="823"/>
    </row>
    <row r="10330" spans="2:12" s="801" customFormat="1">
      <c r="B10330" s="823"/>
      <c r="C10330" s="823"/>
      <c r="D10330" s="823"/>
      <c r="E10330" s="823"/>
      <c r="F10330" s="823"/>
      <c r="G10330" s="823"/>
      <c r="H10330" s="823"/>
      <c r="I10330" s="823"/>
      <c r="J10330" s="823"/>
      <c r="K10330" s="823"/>
      <c r="L10330" s="823"/>
    </row>
    <row r="10331" spans="2:12" s="801" customFormat="1">
      <c r="B10331" s="823"/>
      <c r="C10331" s="823"/>
      <c r="D10331" s="823"/>
      <c r="E10331" s="823"/>
      <c r="F10331" s="823"/>
      <c r="G10331" s="823"/>
      <c r="H10331" s="823"/>
      <c r="I10331" s="823"/>
      <c r="J10331" s="823"/>
      <c r="K10331" s="823"/>
      <c r="L10331" s="823"/>
    </row>
    <row r="10332" spans="2:12" s="801" customFormat="1">
      <c r="B10332" s="823"/>
      <c r="C10332" s="823"/>
      <c r="D10332" s="823"/>
      <c r="E10332" s="823"/>
      <c r="F10332" s="823"/>
      <c r="G10332" s="823"/>
      <c r="H10332" s="823"/>
      <c r="I10332" s="823"/>
      <c r="J10332" s="823"/>
      <c r="K10332" s="823"/>
      <c r="L10332" s="823"/>
    </row>
    <row r="10333" spans="2:12" s="801" customFormat="1">
      <c r="B10333" s="823"/>
      <c r="C10333" s="823"/>
      <c r="D10333" s="823"/>
      <c r="E10333" s="823"/>
      <c r="F10333" s="823"/>
      <c r="G10333" s="823"/>
      <c r="H10333" s="823"/>
      <c r="I10333" s="823"/>
      <c r="J10333" s="823"/>
      <c r="K10333" s="823"/>
      <c r="L10333" s="823"/>
    </row>
    <row r="10334" spans="2:12" s="801" customFormat="1">
      <c r="B10334" s="823"/>
      <c r="C10334" s="823"/>
      <c r="D10334" s="823"/>
      <c r="E10334" s="823"/>
      <c r="F10334" s="823"/>
      <c r="G10334" s="823"/>
      <c r="H10334" s="823"/>
      <c r="I10334" s="823"/>
      <c r="J10334" s="823"/>
      <c r="K10334" s="823"/>
      <c r="L10334" s="823"/>
    </row>
    <row r="10335" spans="2:12" s="801" customFormat="1">
      <c r="B10335" s="823"/>
      <c r="C10335" s="823"/>
      <c r="D10335" s="823"/>
      <c r="E10335" s="823"/>
      <c r="F10335" s="823"/>
      <c r="G10335" s="823"/>
      <c r="H10335" s="823"/>
      <c r="I10335" s="823"/>
      <c r="J10335" s="823"/>
      <c r="K10335" s="823"/>
      <c r="L10335" s="823"/>
    </row>
    <row r="10336" spans="2:12" s="801" customFormat="1">
      <c r="B10336" s="823"/>
      <c r="C10336" s="823"/>
      <c r="D10336" s="823"/>
      <c r="E10336" s="823"/>
      <c r="F10336" s="823"/>
      <c r="G10336" s="823"/>
      <c r="H10336" s="823"/>
      <c r="I10336" s="823"/>
      <c r="J10336" s="823"/>
      <c r="K10336" s="823"/>
      <c r="L10336" s="823"/>
    </row>
    <row r="10337" spans="2:12" s="801" customFormat="1">
      <c r="B10337" s="823"/>
      <c r="C10337" s="823"/>
      <c r="D10337" s="823"/>
      <c r="E10337" s="823"/>
      <c r="F10337" s="823"/>
      <c r="G10337" s="823"/>
      <c r="H10337" s="823"/>
      <c r="I10337" s="823"/>
      <c r="J10337" s="823"/>
      <c r="K10337" s="823"/>
      <c r="L10337" s="823"/>
    </row>
    <row r="10338" spans="2:12" s="801" customFormat="1">
      <c r="B10338" s="823"/>
      <c r="C10338" s="823"/>
      <c r="D10338" s="823"/>
      <c r="E10338" s="823"/>
      <c r="F10338" s="823"/>
      <c r="G10338" s="823"/>
      <c r="H10338" s="823"/>
      <c r="I10338" s="823"/>
      <c r="J10338" s="823"/>
      <c r="K10338" s="823"/>
      <c r="L10338" s="823"/>
    </row>
    <row r="10339" spans="2:12" s="801" customFormat="1">
      <c r="B10339" s="823"/>
      <c r="C10339" s="823"/>
      <c r="D10339" s="823"/>
      <c r="E10339" s="823"/>
      <c r="F10339" s="823"/>
      <c r="G10339" s="823"/>
      <c r="H10339" s="823"/>
      <c r="I10339" s="823"/>
      <c r="J10339" s="823"/>
      <c r="K10339" s="823"/>
      <c r="L10339" s="823"/>
    </row>
    <row r="10340" spans="2:12" s="801" customFormat="1">
      <c r="B10340" s="823"/>
      <c r="C10340" s="823"/>
      <c r="D10340" s="823"/>
      <c r="E10340" s="823"/>
      <c r="F10340" s="823"/>
      <c r="G10340" s="823"/>
      <c r="H10340" s="823"/>
      <c r="I10340" s="823"/>
      <c r="J10340" s="823"/>
      <c r="K10340" s="823"/>
      <c r="L10340" s="823"/>
    </row>
    <row r="10341" spans="2:12" s="801" customFormat="1">
      <c r="B10341" s="823"/>
      <c r="C10341" s="823"/>
      <c r="D10341" s="823"/>
      <c r="E10341" s="823"/>
      <c r="F10341" s="823"/>
      <c r="G10341" s="823"/>
      <c r="H10341" s="823"/>
      <c r="I10341" s="823"/>
      <c r="J10341" s="823"/>
      <c r="K10341" s="823"/>
      <c r="L10341" s="823"/>
    </row>
    <row r="10342" spans="2:12" s="801" customFormat="1">
      <c r="B10342" s="823"/>
      <c r="C10342" s="823"/>
      <c r="D10342" s="823"/>
      <c r="E10342" s="823"/>
      <c r="F10342" s="823"/>
      <c r="G10342" s="823"/>
      <c r="H10342" s="823"/>
      <c r="I10342" s="823"/>
      <c r="J10342" s="823"/>
      <c r="K10342" s="823"/>
      <c r="L10342" s="823"/>
    </row>
    <row r="10343" spans="2:12" s="801" customFormat="1">
      <c r="B10343" s="823"/>
      <c r="C10343" s="823"/>
      <c r="D10343" s="823"/>
      <c r="E10343" s="823"/>
      <c r="F10343" s="823"/>
      <c r="G10343" s="823"/>
      <c r="H10343" s="823"/>
      <c r="I10343" s="823"/>
      <c r="J10343" s="823"/>
      <c r="K10343" s="823"/>
      <c r="L10343" s="823"/>
    </row>
    <row r="10344" spans="2:12" s="801" customFormat="1">
      <c r="B10344" s="823"/>
      <c r="C10344" s="823"/>
      <c r="D10344" s="823"/>
      <c r="E10344" s="823"/>
      <c r="F10344" s="823"/>
      <c r="G10344" s="823"/>
      <c r="H10344" s="823"/>
      <c r="I10344" s="823"/>
      <c r="J10344" s="823"/>
      <c r="K10344" s="823"/>
      <c r="L10344" s="823"/>
    </row>
    <row r="10345" spans="2:12" s="801" customFormat="1">
      <c r="B10345" s="823"/>
      <c r="C10345" s="823"/>
      <c r="D10345" s="823"/>
      <c r="E10345" s="823"/>
      <c r="F10345" s="823"/>
      <c r="G10345" s="823"/>
      <c r="H10345" s="823"/>
      <c r="I10345" s="823"/>
      <c r="J10345" s="823"/>
      <c r="K10345" s="823"/>
      <c r="L10345" s="823"/>
    </row>
    <row r="10346" spans="2:12" s="801" customFormat="1">
      <c r="B10346" s="823"/>
      <c r="C10346" s="823"/>
      <c r="D10346" s="823"/>
      <c r="E10346" s="823"/>
      <c r="F10346" s="823"/>
      <c r="G10346" s="823"/>
      <c r="H10346" s="823"/>
      <c r="I10346" s="823"/>
      <c r="J10346" s="823"/>
      <c r="K10346" s="823"/>
      <c r="L10346" s="823"/>
    </row>
    <row r="10347" spans="2:12" s="801" customFormat="1">
      <c r="B10347" s="823"/>
      <c r="C10347" s="823"/>
      <c r="D10347" s="823"/>
      <c r="E10347" s="823"/>
      <c r="F10347" s="823"/>
      <c r="G10347" s="823"/>
      <c r="H10347" s="823"/>
      <c r="I10347" s="823"/>
      <c r="J10347" s="823"/>
      <c r="K10347" s="823"/>
      <c r="L10347" s="823"/>
    </row>
    <row r="10348" spans="2:12" s="801" customFormat="1">
      <c r="B10348" s="823"/>
      <c r="C10348" s="823"/>
      <c r="D10348" s="823"/>
      <c r="E10348" s="823"/>
      <c r="F10348" s="823"/>
      <c r="G10348" s="823"/>
      <c r="H10348" s="823"/>
      <c r="I10348" s="823"/>
      <c r="J10348" s="823"/>
      <c r="K10348" s="823"/>
      <c r="L10348" s="823"/>
    </row>
    <row r="10349" spans="2:12" s="801" customFormat="1">
      <c r="B10349" s="823"/>
      <c r="C10349" s="823"/>
      <c r="D10349" s="823"/>
      <c r="E10349" s="823"/>
      <c r="F10349" s="823"/>
      <c r="G10349" s="823"/>
      <c r="H10349" s="823"/>
      <c r="I10349" s="823"/>
      <c r="J10349" s="823"/>
      <c r="K10349" s="823"/>
      <c r="L10349" s="823"/>
    </row>
    <row r="10350" spans="2:12" s="801" customFormat="1">
      <c r="B10350" s="823"/>
      <c r="C10350" s="823"/>
      <c r="D10350" s="823"/>
      <c r="E10350" s="823"/>
      <c r="F10350" s="823"/>
      <c r="G10350" s="823"/>
      <c r="H10350" s="823"/>
      <c r="I10350" s="823"/>
      <c r="J10350" s="823"/>
      <c r="K10350" s="823"/>
      <c r="L10350" s="823"/>
    </row>
    <row r="10351" spans="2:12" s="801" customFormat="1">
      <c r="B10351" s="823"/>
      <c r="C10351" s="823"/>
      <c r="D10351" s="823"/>
      <c r="E10351" s="823"/>
      <c r="F10351" s="823"/>
      <c r="G10351" s="823"/>
      <c r="H10351" s="823"/>
      <c r="I10351" s="823"/>
      <c r="J10351" s="823"/>
      <c r="K10351" s="823"/>
      <c r="L10351" s="823"/>
    </row>
    <row r="10352" spans="2:12" s="801" customFormat="1">
      <c r="B10352" s="823"/>
      <c r="C10352" s="823"/>
      <c r="D10352" s="823"/>
      <c r="E10352" s="823"/>
      <c r="F10352" s="823"/>
      <c r="G10352" s="823"/>
      <c r="H10352" s="823"/>
      <c r="I10352" s="823"/>
      <c r="J10352" s="823"/>
      <c r="K10352" s="823"/>
      <c r="L10352" s="823"/>
    </row>
    <row r="10353" spans="2:12" s="801" customFormat="1">
      <c r="B10353" s="823"/>
      <c r="C10353" s="823"/>
      <c r="D10353" s="823"/>
      <c r="E10353" s="823"/>
      <c r="F10353" s="823"/>
      <c r="G10353" s="823"/>
      <c r="H10353" s="823"/>
      <c r="I10353" s="823"/>
      <c r="J10353" s="823"/>
      <c r="K10353" s="823"/>
      <c r="L10353" s="823"/>
    </row>
    <row r="10354" spans="2:12" s="801" customFormat="1">
      <c r="B10354" s="823"/>
      <c r="C10354" s="823"/>
      <c r="D10354" s="823"/>
      <c r="E10354" s="823"/>
      <c r="F10354" s="823"/>
      <c r="G10354" s="823"/>
      <c r="H10354" s="823"/>
      <c r="I10354" s="823"/>
      <c r="J10354" s="823"/>
      <c r="K10354" s="823"/>
      <c r="L10354" s="823"/>
    </row>
    <row r="10355" spans="2:12" s="801" customFormat="1">
      <c r="B10355" s="823"/>
      <c r="C10355" s="823"/>
      <c r="D10355" s="823"/>
      <c r="E10355" s="823"/>
      <c r="F10355" s="823"/>
      <c r="G10355" s="823"/>
      <c r="H10355" s="823"/>
      <c r="I10355" s="823"/>
      <c r="J10355" s="823"/>
      <c r="K10355" s="823"/>
      <c r="L10355" s="823"/>
    </row>
    <row r="10356" spans="2:12" s="801" customFormat="1">
      <c r="B10356" s="823"/>
      <c r="C10356" s="823"/>
      <c r="D10356" s="823"/>
      <c r="E10356" s="823"/>
      <c r="F10356" s="823"/>
      <c r="G10356" s="823"/>
      <c r="H10356" s="823"/>
      <c r="I10356" s="823"/>
      <c r="J10356" s="823"/>
      <c r="K10356" s="823"/>
      <c r="L10356" s="823"/>
    </row>
    <row r="10357" spans="2:12" s="801" customFormat="1">
      <c r="B10357" s="823"/>
      <c r="C10357" s="823"/>
      <c r="D10357" s="823"/>
      <c r="E10357" s="823"/>
      <c r="F10357" s="823"/>
      <c r="G10357" s="823"/>
      <c r="H10357" s="823"/>
      <c r="I10357" s="823"/>
      <c r="J10357" s="823"/>
      <c r="K10357" s="823"/>
      <c r="L10357" s="823"/>
    </row>
    <row r="10358" spans="2:12" s="801" customFormat="1">
      <c r="B10358" s="823"/>
      <c r="C10358" s="823"/>
      <c r="D10358" s="823"/>
      <c r="E10358" s="823"/>
      <c r="F10358" s="823"/>
      <c r="G10358" s="823"/>
      <c r="H10358" s="823"/>
      <c r="I10358" s="823"/>
      <c r="J10358" s="823"/>
      <c r="K10358" s="823"/>
      <c r="L10358" s="823"/>
    </row>
    <row r="10359" spans="2:12" s="801" customFormat="1">
      <c r="B10359" s="823"/>
      <c r="C10359" s="823"/>
      <c r="D10359" s="823"/>
      <c r="E10359" s="823"/>
      <c r="F10359" s="823"/>
      <c r="G10359" s="823"/>
      <c r="H10359" s="823"/>
      <c r="I10359" s="823"/>
      <c r="J10359" s="823"/>
      <c r="K10359" s="823"/>
      <c r="L10359" s="823"/>
    </row>
    <row r="10360" spans="2:12" s="801" customFormat="1">
      <c r="B10360" s="823"/>
      <c r="C10360" s="823"/>
      <c r="D10360" s="823"/>
      <c r="E10360" s="823"/>
      <c r="F10360" s="823"/>
      <c r="G10360" s="823"/>
      <c r="H10360" s="823"/>
      <c r="I10360" s="823"/>
      <c r="J10360" s="823"/>
      <c r="K10360" s="823"/>
      <c r="L10360" s="823"/>
    </row>
    <row r="10361" spans="2:12" s="801" customFormat="1">
      <c r="B10361" s="823"/>
      <c r="C10361" s="823"/>
      <c r="D10361" s="823"/>
      <c r="E10361" s="823"/>
      <c r="F10361" s="823"/>
      <c r="G10361" s="823"/>
      <c r="H10361" s="823"/>
      <c r="I10361" s="823"/>
      <c r="J10361" s="823"/>
      <c r="K10361" s="823"/>
      <c r="L10361" s="823"/>
    </row>
    <row r="10362" spans="2:12" s="801" customFormat="1">
      <c r="B10362" s="823"/>
      <c r="C10362" s="823"/>
      <c r="D10362" s="823"/>
      <c r="E10362" s="823"/>
      <c r="F10362" s="823"/>
      <c r="G10362" s="823"/>
      <c r="H10362" s="823"/>
      <c r="I10362" s="823"/>
      <c r="J10362" s="823"/>
      <c r="K10362" s="823"/>
      <c r="L10362" s="823"/>
    </row>
    <row r="10363" spans="2:12" s="801" customFormat="1">
      <c r="B10363" s="823"/>
      <c r="C10363" s="823"/>
      <c r="D10363" s="823"/>
      <c r="E10363" s="823"/>
      <c r="F10363" s="823"/>
      <c r="G10363" s="823"/>
      <c r="H10363" s="823"/>
      <c r="I10363" s="823"/>
      <c r="J10363" s="823"/>
      <c r="K10363" s="823"/>
      <c r="L10363" s="823"/>
    </row>
    <row r="10364" spans="2:12" s="801" customFormat="1">
      <c r="B10364" s="823"/>
      <c r="C10364" s="823"/>
      <c r="D10364" s="823"/>
      <c r="E10364" s="823"/>
      <c r="F10364" s="823"/>
      <c r="G10364" s="823"/>
      <c r="H10364" s="823"/>
      <c r="I10364" s="823"/>
      <c r="J10364" s="823"/>
      <c r="K10364" s="823"/>
      <c r="L10364" s="823"/>
    </row>
    <row r="10365" spans="2:12" s="801" customFormat="1">
      <c r="B10365" s="823"/>
      <c r="C10365" s="823"/>
      <c r="D10365" s="823"/>
      <c r="E10365" s="823"/>
      <c r="F10365" s="823"/>
      <c r="G10365" s="823"/>
      <c r="H10365" s="823"/>
      <c r="I10365" s="823"/>
      <c r="J10365" s="823"/>
      <c r="K10365" s="823"/>
      <c r="L10365" s="823"/>
    </row>
    <row r="10366" spans="2:12" s="801" customFormat="1">
      <c r="B10366" s="823"/>
      <c r="C10366" s="823"/>
      <c r="D10366" s="823"/>
      <c r="E10366" s="823"/>
      <c r="F10366" s="823"/>
      <c r="G10366" s="823"/>
      <c r="H10366" s="823"/>
      <c r="I10366" s="823"/>
      <c r="J10366" s="823"/>
      <c r="K10366" s="823"/>
      <c r="L10366" s="823"/>
    </row>
    <row r="10367" spans="2:12" s="801" customFormat="1">
      <c r="B10367" s="823"/>
      <c r="C10367" s="823"/>
      <c r="D10367" s="823"/>
      <c r="E10367" s="823"/>
      <c r="F10367" s="823"/>
      <c r="G10367" s="823"/>
      <c r="H10367" s="823"/>
      <c r="I10367" s="823"/>
      <c r="J10367" s="823"/>
      <c r="K10367" s="823"/>
      <c r="L10367" s="823"/>
    </row>
    <row r="10368" spans="2:12" s="801" customFormat="1">
      <c r="B10368" s="823"/>
      <c r="C10368" s="823"/>
      <c r="D10368" s="823"/>
      <c r="E10368" s="823"/>
      <c r="F10368" s="823"/>
      <c r="G10368" s="823"/>
      <c r="H10368" s="823"/>
      <c r="I10368" s="823"/>
      <c r="J10368" s="823"/>
      <c r="K10368" s="823"/>
      <c r="L10368" s="823"/>
    </row>
    <row r="10369" spans="2:12" s="801" customFormat="1">
      <c r="B10369" s="823"/>
      <c r="C10369" s="823"/>
      <c r="D10369" s="823"/>
      <c r="E10369" s="823"/>
      <c r="F10369" s="823"/>
      <c r="G10369" s="823"/>
      <c r="H10369" s="823"/>
      <c r="I10369" s="823"/>
      <c r="J10369" s="823"/>
      <c r="K10369" s="823"/>
      <c r="L10369" s="823"/>
    </row>
    <row r="10370" spans="2:12" s="801" customFormat="1">
      <c r="B10370" s="823"/>
      <c r="C10370" s="823"/>
      <c r="D10370" s="823"/>
      <c r="E10370" s="823"/>
      <c r="F10370" s="823"/>
      <c r="G10370" s="823"/>
      <c r="H10370" s="823"/>
      <c r="I10370" s="823"/>
      <c r="J10370" s="823"/>
      <c r="K10370" s="823"/>
      <c r="L10370" s="823"/>
    </row>
    <row r="10371" spans="2:12" s="801" customFormat="1">
      <c r="B10371" s="823"/>
      <c r="C10371" s="823"/>
      <c r="D10371" s="823"/>
      <c r="E10371" s="823"/>
      <c r="F10371" s="823"/>
      <c r="G10371" s="823"/>
      <c r="H10371" s="823"/>
      <c r="I10371" s="823"/>
      <c r="J10371" s="823"/>
      <c r="K10371" s="823"/>
      <c r="L10371" s="823"/>
    </row>
    <row r="10372" spans="2:12" s="801" customFormat="1">
      <c r="B10372" s="823"/>
      <c r="C10372" s="823"/>
      <c r="D10372" s="823"/>
      <c r="E10372" s="823"/>
      <c r="F10372" s="823"/>
      <c r="G10372" s="823"/>
      <c r="H10372" s="823"/>
      <c r="I10372" s="823"/>
      <c r="J10372" s="823"/>
      <c r="K10372" s="823"/>
      <c r="L10372" s="823"/>
    </row>
    <row r="10373" spans="2:12" s="801" customFormat="1">
      <c r="B10373" s="823"/>
      <c r="C10373" s="823"/>
      <c r="D10373" s="823"/>
      <c r="E10373" s="823"/>
      <c r="F10373" s="823"/>
      <c r="G10373" s="823"/>
      <c r="H10373" s="823"/>
      <c r="I10373" s="823"/>
      <c r="J10373" s="823"/>
      <c r="K10373" s="823"/>
      <c r="L10373" s="823"/>
    </row>
    <row r="10374" spans="2:12" s="801" customFormat="1">
      <c r="B10374" s="823"/>
      <c r="C10374" s="823"/>
      <c r="D10374" s="823"/>
      <c r="E10374" s="823"/>
      <c r="F10374" s="823"/>
      <c r="G10374" s="823"/>
      <c r="H10374" s="823"/>
      <c r="I10374" s="823"/>
      <c r="J10374" s="823"/>
      <c r="K10374" s="823"/>
      <c r="L10374" s="823"/>
    </row>
    <row r="10375" spans="2:12" s="801" customFormat="1">
      <c r="B10375" s="823"/>
      <c r="C10375" s="823"/>
      <c r="D10375" s="823"/>
      <c r="E10375" s="823"/>
      <c r="F10375" s="823"/>
      <c r="G10375" s="823"/>
      <c r="H10375" s="823"/>
      <c r="I10375" s="823"/>
      <c r="J10375" s="823"/>
      <c r="K10375" s="823"/>
      <c r="L10375" s="823"/>
    </row>
    <row r="10376" spans="2:12" s="801" customFormat="1">
      <c r="B10376" s="823"/>
      <c r="C10376" s="823"/>
      <c r="D10376" s="823"/>
      <c r="E10376" s="823"/>
      <c r="F10376" s="823"/>
      <c r="G10376" s="823"/>
      <c r="H10376" s="823"/>
      <c r="I10376" s="823"/>
      <c r="J10376" s="823"/>
      <c r="K10376" s="823"/>
      <c r="L10376" s="823"/>
    </row>
    <row r="10377" spans="2:12" s="801" customFormat="1">
      <c r="B10377" s="823"/>
      <c r="C10377" s="823"/>
      <c r="D10377" s="823"/>
      <c r="E10377" s="823"/>
      <c r="F10377" s="823"/>
      <c r="G10377" s="823"/>
      <c r="H10377" s="823"/>
      <c r="I10377" s="823"/>
      <c r="J10377" s="823"/>
      <c r="K10377" s="823"/>
      <c r="L10377" s="823"/>
    </row>
    <row r="10378" spans="2:12" s="801" customFormat="1">
      <c r="B10378" s="823"/>
      <c r="C10378" s="823"/>
      <c r="D10378" s="823"/>
      <c r="E10378" s="823"/>
      <c r="F10378" s="823"/>
      <c r="G10378" s="823"/>
      <c r="H10378" s="823"/>
      <c r="I10378" s="823"/>
      <c r="J10378" s="823"/>
      <c r="K10378" s="823"/>
      <c r="L10378" s="823"/>
    </row>
    <row r="10379" spans="2:12" s="801" customFormat="1">
      <c r="B10379" s="823"/>
      <c r="C10379" s="823"/>
      <c r="D10379" s="823"/>
      <c r="E10379" s="823"/>
      <c r="F10379" s="823"/>
      <c r="G10379" s="823"/>
      <c r="H10379" s="823"/>
      <c r="I10379" s="823"/>
      <c r="J10379" s="823"/>
      <c r="K10379" s="823"/>
      <c r="L10379" s="823"/>
    </row>
    <row r="10380" spans="2:12" s="801" customFormat="1">
      <c r="B10380" s="823"/>
      <c r="C10380" s="823"/>
      <c r="D10380" s="823"/>
      <c r="E10380" s="823"/>
      <c r="F10380" s="823"/>
      <c r="G10380" s="823"/>
      <c r="H10380" s="823"/>
      <c r="I10380" s="823"/>
      <c r="J10380" s="823"/>
      <c r="K10380" s="823"/>
      <c r="L10380" s="823"/>
    </row>
    <row r="10381" spans="2:12" s="801" customFormat="1">
      <c r="B10381" s="823"/>
      <c r="C10381" s="823"/>
      <c r="D10381" s="823"/>
      <c r="E10381" s="823"/>
      <c r="F10381" s="823"/>
      <c r="G10381" s="823"/>
      <c r="H10381" s="823"/>
      <c r="I10381" s="823"/>
      <c r="J10381" s="823"/>
      <c r="K10381" s="823"/>
      <c r="L10381" s="823"/>
    </row>
    <row r="10382" spans="2:12" s="801" customFormat="1">
      <c r="B10382" s="823"/>
      <c r="C10382" s="823"/>
      <c r="D10382" s="823"/>
      <c r="E10382" s="823"/>
      <c r="F10382" s="823"/>
      <c r="G10382" s="823"/>
      <c r="H10382" s="823"/>
      <c r="I10382" s="823"/>
      <c r="J10382" s="823"/>
      <c r="K10382" s="823"/>
      <c r="L10382" s="823"/>
    </row>
    <row r="10383" spans="2:12" s="801" customFormat="1">
      <c r="B10383" s="823"/>
      <c r="C10383" s="823"/>
      <c r="D10383" s="823"/>
      <c r="E10383" s="823"/>
      <c r="F10383" s="823"/>
      <c r="G10383" s="823"/>
      <c r="H10383" s="823"/>
      <c r="I10383" s="823"/>
      <c r="J10383" s="823"/>
      <c r="K10383" s="823"/>
      <c r="L10383" s="823"/>
    </row>
    <row r="10384" spans="2:12" s="801" customFormat="1">
      <c r="B10384" s="823"/>
      <c r="C10384" s="823"/>
      <c r="D10384" s="823"/>
      <c r="E10384" s="823"/>
      <c r="F10384" s="823"/>
      <c r="G10384" s="823"/>
      <c r="H10384" s="823"/>
      <c r="I10384" s="823"/>
      <c r="J10384" s="823"/>
      <c r="K10384" s="823"/>
      <c r="L10384" s="823"/>
    </row>
    <row r="10385" spans="2:12" s="801" customFormat="1">
      <c r="B10385" s="823"/>
      <c r="C10385" s="823"/>
      <c r="D10385" s="823"/>
      <c r="E10385" s="823"/>
      <c r="F10385" s="823"/>
      <c r="G10385" s="823"/>
      <c r="H10385" s="823"/>
      <c r="I10385" s="823"/>
      <c r="J10385" s="823"/>
      <c r="K10385" s="823"/>
      <c r="L10385" s="823"/>
    </row>
    <row r="10386" spans="2:12" s="801" customFormat="1">
      <c r="B10386" s="823"/>
      <c r="C10386" s="823"/>
      <c r="D10386" s="823"/>
      <c r="E10386" s="823"/>
      <c r="F10386" s="823"/>
      <c r="G10386" s="823"/>
      <c r="H10386" s="823"/>
      <c r="I10386" s="823"/>
      <c r="J10386" s="823"/>
      <c r="K10386" s="823"/>
      <c r="L10386" s="823"/>
    </row>
    <row r="10387" spans="2:12" s="801" customFormat="1">
      <c r="B10387" s="823"/>
      <c r="C10387" s="823"/>
      <c r="D10387" s="823"/>
      <c r="E10387" s="823"/>
      <c r="F10387" s="823"/>
      <c r="G10387" s="823"/>
      <c r="H10387" s="823"/>
      <c r="I10387" s="823"/>
      <c r="J10387" s="823"/>
      <c r="K10387" s="823"/>
      <c r="L10387" s="823"/>
    </row>
    <row r="10388" spans="2:12" s="801" customFormat="1">
      <c r="B10388" s="823"/>
      <c r="C10388" s="823"/>
      <c r="D10388" s="823"/>
      <c r="E10388" s="823"/>
      <c r="F10388" s="823"/>
      <c r="G10388" s="823"/>
      <c r="H10388" s="823"/>
      <c r="I10388" s="823"/>
      <c r="J10388" s="823"/>
      <c r="K10388" s="823"/>
      <c r="L10388" s="823"/>
    </row>
    <row r="10389" spans="2:12" s="801" customFormat="1">
      <c r="B10389" s="823"/>
      <c r="C10389" s="823"/>
      <c r="D10389" s="823"/>
      <c r="E10389" s="823"/>
      <c r="F10389" s="823"/>
      <c r="G10389" s="823"/>
      <c r="H10389" s="823"/>
      <c r="I10389" s="823"/>
      <c r="J10389" s="823"/>
      <c r="K10389" s="823"/>
      <c r="L10389" s="823"/>
    </row>
    <row r="10390" spans="2:12" s="801" customFormat="1">
      <c r="B10390" s="823"/>
      <c r="C10390" s="823"/>
      <c r="D10390" s="823"/>
      <c r="E10390" s="823"/>
      <c r="F10390" s="823"/>
      <c r="G10390" s="823"/>
      <c r="H10390" s="823"/>
      <c r="I10390" s="823"/>
      <c r="J10390" s="823"/>
      <c r="K10390" s="823"/>
      <c r="L10390" s="823"/>
    </row>
    <row r="10391" spans="2:12" s="801" customFormat="1">
      <c r="B10391" s="823"/>
      <c r="C10391" s="823"/>
      <c r="D10391" s="823"/>
      <c r="E10391" s="823"/>
      <c r="F10391" s="823"/>
      <c r="G10391" s="823"/>
      <c r="H10391" s="823"/>
      <c r="I10391" s="823"/>
      <c r="J10391" s="823"/>
      <c r="K10391" s="823"/>
      <c r="L10391" s="823"/>
    </row>
    <row r="10392" spans="2:12" s="801" customFormat="1">
      <c r="B10392" s="823"/>
      <c r="C10392" s="823"/>
      <c r="D10392" s="823"/>
      <c r="E10392" s="823"/>
      <c r="F10392" s="823"/>
      <c r="G10392" s="823"/>
      <c r="H10392" s="823"/>
      <c r="I10392" s="823"/>
      <c r="J10392" s="823"/>
      <c r="K10392" s="823"/>
      <c r="L10392" s="823"/>
    </row>
    <row r="10393" spans="2:12" s="801" customFormat="1">
      <c r="B10393" s="823"/>
      <c r="C10393" s="823"/>
      <c r="D10393" s="823"/>
      <c r="E10393" s="823"/>
      <c r="F10393" s="823"/>
      <c r="G10393" s="823"/>
      <c r="H10393" s="823"/>
      <c r="I10393" s="823"/>
      <c r="J10393" s="823"/>
      <c r="K10393" s="823"/>
      <c r="L10393" s="823"/>
    </row>
    <row r="10394" spans="2:12" s="801" customFormat="1">
      <c r="B10394" s="823"/>
      <c r="C10394" s="823"/>
      <c r="D10394" s="823"/>
      <c r="E10394" s="823"/>
      <c r="F10394" s="823"/>
      <c r="G10394" s="823"/>
      <c r="H10394" s="823"/>
      <c r="I10394" s="823"/>
      <c r="J10394" s="823"/>
      <c r="K10394" s="823"/>
      <c r="L10394" s="823"/>
    </row>
    <row r="10395" spans="2:12" s="801" customFormat="1">
      <c r="B10395" s="823"/>
      <c r="C10395" s="823"/>
      <c r="D10395" s="823"/>
      <c r="E10395" s="823"/>
      <c r="F10395" s="823"/>
      <c r="G10395" s="823"/>
      <c r="H10395" s="823"/>
      <c r="I10395" s="823"/>
      <c r="J10395" s="823"/>
      <c r="K10395" s="823"/>
      <c r="L10395" s="823"/>
    </row>
    <row r="10396" spans="2:12" s="801" customFormat="1">
      <c r="B10396" s="823"/>
      <c r="C10396" s="823"/>
      <c r="D10396" s="823"/>
      <c r="E10396" s="823"/>
      <c r="F10396" s="823"/>
      <c r="G10396" s="823"/>
      <c r="H10396" s="823"/>
      <c r="I10396" s="823"/>
      <c r="J10396" s="823"/>
      <c r="K10396" s="823"/>
      <c r="L10396" s="823"/>
    </row>
    <row r="10397" spans="2:12" s="801" customFormat="1">
      <c r="B10397" s="823"/>
      <c r="C10397" s="823"/>
      <c r="D10397" s="823"/>
      <c r="E10397" s="823"/>
      <c r="F10397" s="823"/>
      <c r="G10397" s="823"/>
      <c r="H10397" s="823"/>
      <c r="I10397" s="823"/>
      <c r="J10397" s="823"/>
      <c r="K10397" s="823"/>
      <c r="L10397" s="823"/>
    </row>
    <row r="10398" spans="2:12" s="801" customFormat="1">
      <c r="B10398" s="823"/>
      <c r="C10398" s="823"/>
      <c r="D10398" s="823"/>
      <c r="E10398" s="823"/>
      <c r="F10398" s="823"/>
      <c r="G10398" s="823"/>
      <c r="H10398" s="823"/>
      <c r="I10398" s="823"/>
      <c r="J10398" s="823"/>
      <c r="K10398" s="823"/>
      <c r="L10398" s="823"/>
    </row>
    <row r="10399" spans="2:12" s="801" customFormat="1">
      <c r="B10399" s="823"/>
      <c r="C10399" s="823"/>
      <c r="D10399" s="823"/>
      <c r="E10399" s="823"/>
      <c r="F10399" s="823"/>
      <c r="G10399" s="823"/>
      <c r="H10399" s="823"/>
      <c r="I10399" s="823"/>
      <c r="J10399" s="823"/>
      <c r="K10399" s="823"/>
      <c r="L10399" s="823"/>
    </row>
    <row r="10400" spans="2:12" s="801" customFormat="1">
      <c r="B10400" s="823"/>
      <c r="C10400" s="823"/>
      <c r="D10400" s="823"/>
      <c r="E10400" s="823"/>
      <c r="F10400" s="823"/>
      <c r="G10400" s="823"/>
      <c r="H10400" s="823"/>
      <c r="I10400" s="823"/>
      <c r="J10400" s="823"/>
      <c r="K10400" s="823"/>
      <c r="L10400" s="823"/>
    </row>
    <row r="10401" spans="2:12" s="801" customFormat="1">
      <c r="B10401" s="823"/>
      <c r="C10401" s="823"/>
      <c r="D10401" s="823"/>
      <c r="E10401" s="823"/>
      <c r="F10401" s="823"/>
      <c r="G10401" s="823"/>
      <c r="H10401" s="823"/>
      <c r="I10401" s="823"/>
      <c r="J10401" s="823"/>
      <c r="K10401" s="823"/>
      <c r="L10401" s="823"/>
    </row>
    <row r="10402" spans="2:12" s="801" customFormat="1">
      <c r="B10402" s="823"/>
      <c r="C10402" s="823"/>
      <c r="D10402" s="823"/>
      <c r="E10402" s="823"/>
      <c r="F10402" s="823"/>
      <c r="G10402" s="823"/>
      <c r="H10402" s="823"/>
      <c r="I10402" s="823"/>
      <c r="J10402" s="823"/>
      <c r="K10402" s="823"/>
      <c r="L10402" s="823"/>
    </row>
    <row r="10403" spans="2:12" s="801" customFormat="1">
      <c r="B10403" s="823"/>
      <c r="C10403" s="823"/>
      <c r="D10403" s="823"/>
      <c r="E10403" s="823"/>
      <c r="F10403" s="823"/>
      <c r="G10403" s="823"/>
      <c r="H10403" s="823"/>
      <c r="I10403" s="823"/>
      <c r="J10403" s="823"/>
      <c r="K10403" s="823"/>
      <c r="L10403" s="823"/>
    </row>
    <row r="10404" spans="2:12" s="801" customFormat="1">
      <c r="B10404" s="823"/>
      <c r="C10404" s="823"/>
      <c r="D10404" s="823"/>
      <c r="E10404" s="823"/>
      <c r="F10404" s="823"/>
      <c r="G10404" s="823"/>
      <c r="H10404" s="823"/>
      <c r="I10404" s="823"/>
      <c r="J10404" s="823"/>
      <c r="K10404" s="823"/>
      <c r="L10404" s="823"/>
    </row>
    <row r="10405" spans="2:12" s="801" customFormat="1">
      <c r="B10405" s="823"/>
      <c r="C10405" s="823"/>
      <c r="D10405" s="823"/>
      <c r="E10405" s="823"/>
      <c r="F10405" s="823"/>
      <c r="G10405" s="823"/>
      <c r="H10405" s="823"/>
      <c r="I10405" s="823"/>
      <c r="J10405" s="823"/>
      <c r="K10405" s="823"/>
      <c r="L10405" s="823"/>
    </row>
    <row r="10406" spans="2:12" s="801" customFormat="1">
      <c r="B10406" s="823"/>
      <c r="C10406" s="823"/>
      <c r="D10406" s="823"/>
      <c r="E10406" s="823"/>
      <c r="F10406" s="823"/>
      <c r="G10406" s="823"/>
      <c r="H10406" s="823"/>
      <c r="I10406" s="823"/>
      <c r="J10406" s="823"/>
      <c r="K10406" s="823"/>
      <c r="L10406" s="823"/>
    </row>
    <row r="10407" spans="2:12" s="801" customFormat="1">
      <c r="B10407" s="823"/>
      <c r="C10407" s="823"/>
      <c r="D10407" s="823"/>
      <c r="E10407" s="823"/>
      <c r="F10407" s="823"/>
      <c r="G10407" s="823"/>
      <c r="H10407" s="823"/>
      <c r="I10407" s="823"/>
      <c r="J10407" s="823"/>
      <c r="K10407" s="823"/>
      <c r="L10407" s="823"/>
    </row>
    <row r="10408" spans="2:12" s="801" customFormat="1">
      <c r="B10408" s="823"/>
      <c r="C10408" s="823"/>
      <c r="D10408" s="823"/>
      <c r="E10408" s="823"/>
      <c r="F10408" s="823"/>
      <c r="G10408" s="823"/>
      <c r="H10408" s="823"/>
      <c r="I10408" s="823"/>
      <c r="J10408" s="823"/>
      <c r="K10408" s="823"/>
      <c r="L10408" s="823"/>
    </row>
    <row r="10409" spans="2:12" s="801" customFormat="1">
      <c r="B10409" s="823"/>
      <c r="C10409" s="823"/>
      <c r="D10409" s="823"/>
      <c r="E10409" s="823"/>
      <c r="F10409" s="823"/>
      <c r="G10409" s="823"/>
      <c r="H10409" s="823"/>
      <c r="I10409" s="823"/>
      <c r="J10409" s="823"/>
      <c r="K10409" s="823"/>
      <c r="L10409" s="823"/>
    </row>
    <row r="10410" spans="2:12" s="801" customFormat="1">
      <c r="B10410" s="823"/>
      <c r="C10410" s="823"/>
      <c r="D10410" s="823"/>
      <c r="E10410" s="823"/>
      <c r="F10410" s="823"/>
      <c r="G10410" s="823"/>
      <c r="H10410" s="823"/>
      <c r="I10410" s="823"/>
      <c r="J10410" s="823"/>
      <c r="K10410" s="823"/>
      <c r="L10410" s="823"/>
    </row>
    <row r="10411" spans="2:12" s="801" customFormat="1">
      <c r="B10411" s="823"/>
      <c r="C10411" s="823"/>
      <c r="D10411" s="823"/>
      <c r="E10411" s="823"/>
      <c r="F10411" s="823"/>
      <c r="G10411" s="823"/>
      <c r="H10411" s="823"/>
      <c r="I10411" s="823"/>
      <c r="J10411" s="823"/>
      <c r="K10411" s="823"/>
      <c r="L10411" s="823"/>
    </row>
    <row r="10412" spans="2:12" s="801" customFormat="1">
      <c r="B10412" s="823"/>
      <c r="C10412" s="823"/>
      <c r="D10412" s="823"/>
      <c r="E10412" s="823"/>
      <c r="F10412" s="823"/>
      <c r="G10412" s="823"/>
      <c r="H10412" s="823"/>
      <c r="I10412" s="823"/>
      <c r="J10412" s="823"/>
      <c r="K10412" s="823"/>
      <c r="L10412" s="823"/>
    </row>
    <row r="10413" spans="2:12" s="801" customFormat="1">
      <c r="B10413" s="823"/>
      <c r="C10413" s="823"/>
      <c r="D10413" s="823"/>
      <c r="E10413" s="823"/>
      <c r="F10413" s="823"/>
      <c r="G10413" s="823"/>
      <c r="H10413" s="823"/>
      <c r="I10413" s="823"/>
      <c r="J10413" s="823"/>
      <c r="K10413" s="823"/>
      <c r="L10413" s="823"/>
    </row>
    <row r="10414" spans="2:12" s="801" customFormat="1">
      <c r="B10414" s="823"/>
      <c r="C10414" s="823"/>
      <c r="D10414" s="823"/>
      <c r="E10414" s="823"/>
      <c r="F10414" s="823"/>
      <c r="G10414" s="823"/>
      <c r="H10414" s="823"/>
      <c r="I10414" s="823"/>
      <c r="J10414" s="823"/>
      <c r="K10414" s="823"/>
      <c r="L10414" s="823"/>
    </row>
    <row r="10415" spans="2:12" s="801" customFormat="1">
      <c r="B10415" s="823"/>
      <c r="C10415" s="823"/>
      <c r="D10415" s="823"/>
      <c r="E10415" s="823"/>
      <c r="F10415" s="823"/>
      <c r="G10415" s="823"/>
      <c r="H10415" s="823"/>
      <c r="I10415" s="823"/>
      <c r="J10415" s="823"/>
      <c r="K10415" s="823"/>
      <c r="L10415" s="823"/>
    </row>
    <row r="10416" spans="2:12" s="801" customFormat="1">
      <c r="B10416" s="823"/>
      <c r="C10416" s="823"/>
      <c r="D10416" s="823"/>
      <c r="E10416" s="823"/>
      <c r="F10416" s="823"/>
      <c r="G10416" s="823"/>
      <c r="H10416" s="823"/>
      <c r="I10416" s="823"/>
      <c r="J10416" s="823"/>
      <c r="K10416" s="823"/>
      <c r="L10416" s="823"/>
    </row>
    <row r="10417" spans="2:12" s="801" customFormat="1">
      <c r="B10417" s="823"/>
      <c r="C10417" s="823"/>
      <c r="D10417" s="823"/>
      <c r="E10417" s="823"/>
      <c r="F10417" s="823"/>
      <c r="G10417" s="823"/>
      <c r="H10417" s="823"/>
      <c r="I10417" s="823"/>
      <c r="J10417" s="823"/>
      <c r="K10417" s="823"/>
      <c r="L10417" s="823"/>
    </row>
    <row r="10418" spans="2:12" s="801" customFormat="1">
      <c r="B10418" s="823"/>
      <c r="C10418" s="823"/>
      <c r="D10418" s="823"/>
      <c r="E10418" s="823"/>
      <c r="F10418" s="823"/>
      <c r="G10418" s="823"/>
      <c r="H10418" s="823"/>
      <c r="I10418" s="823"/>
      <c r="J10418" s="823"/>
      <c r="K10418" s="823"/>
      <c r="L10418" s="823"/>
    </row>
    <row r="10419" spans="2:12" s="801" customFormat="1">
      <c r="B10419" s="823"/>
      <c r="C10419" s="823"/>
      <c r="D10419" s="823"/>
      <c r="E10419" s="823"/>
      <c r="F10419" s="823"/>
      <c r="G10419" s="823"/>
      <c r="H10419" s="823"/>
      <c r="I10419" s="823"/>
      <c r="J10419" s="823"/>
      <c r="K10419" s="823"/>
      <c r="L10419" s="823"/>
    </row>
    <row r="10420" spans="2:12" s="801" customFormat="1">
      <c r="B10420" s="823"/>
      <c r="C10420" s="823"/>
      <c r="D10420" s="823"/>
      <c r="E10420" s="823"/>
      <c r="F10420" s="823"/>
      <c r="G10420" s="823"/>
      <c r="H10420" s="823"/>
      <c r="I10420" s="823"/>
      <c r="J10420" s="823"/>
      <c r="K10420" s="823"/>
      <c r="L10420" s="823"/>
    </row>
    <row r="10421" spans="2:12" s="801" customFormat="1">
      <c r="B10421" s="823"/>
      <c r="C10421" s="823"/>
      <c r="D10421" s="823"/>
      <c r="E10421" s="823"/>
      <c r="F10421" s="823"/>
      <c r="G10421" s="823"/>
      <c r="H10421" s="823"/>
      <c r="I10421" s="823"/>
      <c r="J10421" s="823"/>
      <c r="K10421" s="823"/>
      <c r="L10421" s="823"/>
    </row>
    <row r="10422" spans="2:12" s="801" customFormat="1">
      <c r="B10422" s="823"/>
      <c r="C10422" s="823"/>
      <c r="D10422" s="823"/>
      <c r="E10422" s="823"/>
      <c r="F10422" s="823"/>
      <c r="G10422" s="823"/>
      <c r="H10422" s="823"/>
      <c r="I10422" s="823"/>
      <c r="J10422" s="823"/>
      <c r="K10422" s="823"/>
      <c r="L10422" s="823"/>
    </row>
    <row r="10423" spans="2:12" s="801" customFormat="1">
      <c r="B10423" s="823"/>
      <c r="C10423" s="823"/>
      <c r="D10423" s="823"/>
      <c r="E10423" s="823"/>
      <c r="F10423" s="823"/>
      <c r="G10423" s="823"/>
      <c r="H10423" s="823"/>
      <c r="I10423" s="823"/>
      <c r="J10423" s="823"/>
      <c r="K10423" s="823"/>
      <c r="L10423" s="823"/>
    </row>
    <row r="10424" spans="2:12" s="801" customFormat="1">
      <c r="B10424" s="823"/>
      <c r="C10424" s="823"/>
      <c r="D10424" s="823"/>
      <c r="E10424" s="823"/>
      <c r="F10424" s="823"/>
      <c r="G10424" s="823"/>
      <c r="H10424" s="823"/>
      <c r="I10424" s="823"/>
      <c r="J10424" s="823"/>
      <c r="K10424" s="823"/>
      <c r="L10424" s="823"/>
    </row>
    <row r="10425" spans="2:12" s="801" customFormat="1">
      <c r="B10425" s="823"/>
      <c r="C10425" s="823"/>
      <c r="D10425" s="823"/>
      <c r="E10425" s="823"/>
      <c r="F10425" s="823"/>
      <c r="G10425" s="823"/>
      <c r="H10425" s="823"/>
      <c r="I10425" s="823"/>
      <c r="J10425" s="823"/>
      <c r="K10425" s="823"/>
      <c r="L10425" s="823"/>
    </row>
    <row r="10426" spans="2:12" s="801" customFormat="1">
      <c r="B10426" s="823"/>
      <c r="C10426" s="823"/>
      <c r="D10426" s="823"/>
      <c r="E10426" s="823"/>
      <c r="F10426" s="823"/>
      <c r="G10426" s="823"/>
      <c r="H10426" s="823"/>
      <c r="I10426" s="823"/>
      <c r="J10426" s="823"/>
      <c r="K10426" s="823"/>
      <c r="L10426" s="823"/>
    </row>
    <row r="10427" spans="2:12" s="801" customFormat="1">
      <c r="B10427" s="823"/>
      <c r="C10427" s="823"/>
      <c r="D10427" s="823"/>
      <c r="E10427" s="823"/>
      <c r="F10427" s="823"/>
      <c r="G10427" s="823"/>
      <c r="H10427" s="823"/>
      <c r="I10427" s="823"/>
      <c r="J10427" s="823"/>
      <c r="K10427" s="823"/>
      <c r="L10427" s="823"/>
    </row>
    <row r="10428" spans="2:12" s="801" customFormat="1">
      <c r="B10428" s="823"/>
      <c r="C10428" s="823"/>
      <c r="D10428" s="823"/>
      <c r="E10428" s="823"/>
      <c r="F10428" s="823"/>
      <c r="G10428" s="823"/>
      <c r="H10428" s="823"/>
      <c r="I10428" s="823"/>
      <c r="J10428" s="823"/>
      <c r="K10428" s="823"/>
      <c r="L10428" s="823"/>
    </row>
    <row r="10429" spans="2:12" s="801" customFormat="1">
      <c r="B10429" s="823"/>
      <c r="C10429" s="823"/>
      <c r="D10429" s="823"/>
      <c r="E10429" s="823"/>
      <c r="F10429" s="823"/>
      <c r="G10429" s="823"/>
      <c r="H10429" s="823"/>
      <c r="I10429" s="823"/>
      <c r="J10429" s="823"/>
      <c r="K10429" s="823"/>
      <c r="L10429" s="823"/>
    </row>
    <row r="10430" spans="2:12" s="801" customFormat="1">
      <c r="B10430" s="823"/>
      <c r="C10430" s="823"/>
      <c r="D10430" s="823"/>
      <c r="E10430" s="823"/>
      <c r="F10430" s="823"/>
      <c r="G10430" s="823"/>
      <c r="H10430" s="823"/>
      <c r="I10430" s="823"/>
      <c r="J10430" s="823"/>
      <c r="K10430" s="823"/>
      <c r="L10430" s="823"/>
    </row>
    <row r="10431" spans="2:12" s="801" customFormat="1">
      <c r="B10431" s="823"/>
      <c r="C10431" s="823"/>
      <c r="D10431" s="823"/>
      <c r="E10431" s="823"/>
      <c r="F10431" s="823"/>
      <c r="G10431" s="823"/>
      <c r="H10431" s="823"/>
      <c r="I10431" s="823"/>
      <c r="J10431" s="823"/>
      <c r="K10431" s="823"/>
      <c r="L10431" s="823"/>
    </row>
    <row r="10432" spans="2:12" s="801" customFormat="1">
      <c r="B10432" s="823"/>
      <c r="C10432" s="823"/>
      <c r="D10432" s="823"/>
      <c r="E10432" s="823"/>
      <c r="F10432" s="823"/>
      <c r="G10432" s="823"/>
      <c r="H10432" s="823"/>
      <c r="I10432" s="823"/>
      <c r="J10432" s="823"/>
      <c r="K10432" s="823"/>
      <c r="L10432" s="823"/>
    </row>
    <row r="10433" spans="2:12" s="801" customFormat="1">
      <c r="B10433" s="823"/>
      <c r="C10433" s="823"/>
      <c r="D10433" s="823"/>
      <c r="E10433" s="823"/>
      <c r="F10433" s="823"/>
      <c r="G10433" s="823"/>
      <c r="H10433" s="823"/>
      <c r="I10433" s="823"/>
      <c r="J10433" s="823"/>
      <c r="K10433" s="823"/>
      <c r="L10433" s="823"/>
    </row>
    <row r="10434" spans="2:12" s="801" customFormat="1">
      <c r="B10434" s="823"/>
      <c r="C10434" s="823"/>
      <c r="D10434" s="823"/>
      <c r="E10434" s="823"/>
      <c r="F10434" s="823"/>
      <c r="G10434" s="823"/>
      <c r="H10434" s="823"/>
      <c r="I10434" s="823"/>
      <c r="J10434" s="823"/>
      <c r="K10434" s="823"/>
      <c r="L10434" s="823"/>
    </row>
    <row r="10435" spans="2:12" s="801" customFormat="1">
      <c r="B10435" s="823"/>
      <c r="C10435" s="823"/>
      <c r="D10435" s="823"/>
      <c r="E10435" s="823"/>
      <c r="F10435" s="823"/>
      <c r="G10435" s="823"/>
      <c r="H10435" s="823"/>
      <c r="I10435" s="823"/>
      <c r="J10435" s="823"/>
      <c r="K10435" s="823"/>
      <c r="L10435" s="823"/>
    </row>
    <row r="10436" spans="2:12" s="801" customFormat="1">
      <c r="B10436" s="823"/>
      <c r="C10436" s="823"/>
      <c r="D10436" s="823"/>
      <c r="E10436" s="823"/>
      <c r="F10436" s="823"/>
      <c r="G10436" s="823"/>
      <c r="H10436" s="823"/>
      <c r="I10436" s="823"/>
      <c r="J10436" s="823"/>
      <c r="K10436" s="823"/>
      <c r="L10436" s="823"/>
    </row>
    <row r="10437" spans="2:12" s="801" customFormat="1">
      <c r="B10437" s="823"/>
      <c r="C10437" s="823"/>
      <c r="D10437" s="823"/>
      <c r="E10437" s="823"/>
      <c r="F10437" s="823"/>
      <c r="G10437" s="823"/>
      <c r="H10437" s="823"/>
      <c r="I10437" s="823"/>
      <c r="J10437" s="823"/>
      <c r="K10437" s="823"/>
      <c r="L10437" s="823"/>
    </row>
    <row r="10438" spans="2:12" s="801" customFormat="1">
      <c r="B10438" s="823"/>
      <c r="C10438" s="823"/>
      <c r="D10438" s="823"/>
      <c r="E10438" s="823"/>
      <c r="F10438" s="823"/>
      <c r="G10438" s="823"/>
      <c r="H10438" s="823"/>
      <c r="I10438" s="823"/>
      <c r="J10438" s="823"/>
      <c r="K10438" s="823"/>
      <c r="L10438" s="823"/>
    </row>
    <row r="10439" spans="2:12" s="801" customFormat="1">
      <c r="B10439" s="823"/>
      <c r="C10439" s="823"/>
      <c r="D10439" s="823"/>
      <c r="E10439" s="823"/>
      <c r="F10439" s="823"/>
      <c r="G10439" s="823"/>
      <c r="H10439" s="823"/>
      <c r="I10439" s="823"/>
      <c r="J10439" s="823"/>
      <c r="K10439" s="823"/>
      <c r="L10439" s="823"/>
    </row>
    <row r="10440" spans="2:12" s="801" customFormat="1">
      <c r="B10440" s="823"/>
      <c r="C10440" s="823"/>
      <c r="D10440" s="823"/>
      <c r="E10440" s="823"/>
      <c r="F10440" s="823"/>
      <c r="G10440" s="823"/>
      <c r="H10440" s="823"/>
      <c r="I10440" s="823"/>
      <c r="J10440" s="823"/>
      <c r="K10440" s="823"/>
      <c r="L10440" s="823"/>
    </row>
    <row r="10441" spans="2:12" s="801" customFormat="1">
      <c r="B10441" s="823"/>
      <c r="C10441" s="823"/>
      <c r="D10441" s="823"/>
      <c r="E10441" s="823"/>
      <c r="F10441" s="823"/>
      <c r="G10441" s="823"/>
      <c r="H10441" s="823"/>
      <c r="I10441" s="823"/>
      <c r="J10441" s="823"/>
      <c r="K10441" s="823"/>
      <c r="L10441" s="823"/>
    </row>
    <row r="10442" spans="2:12" s="801" customFormat="1">
      <c r="B10442" s="823"/>
      <c r="C10442" s="823"/>
      <c r="D10442" s="823"/>
      <c r="E10442" s="823"/>
      <c r="F10442" s="823"/>
      <c r="G10442" s="823"/>
      <c r="H10442" s="823"/>
      <c r="I10442" s="823"/>
      <c r="J10442" s="823"/>
      <c r="K10442" s="823"/>
      <c r="L10442" s="823"/>
    </row>
    <row r="10443" spans="2:12" s="801" customFormat="1">
      <c r="B10443" s="823"/>
      <c r="C10443" s="823"/>
      <c r="D10443" s="823"/>
      <c r="E10443" s="823"/>
      <c r="F10443" s="823"/>
      <c r="G10443" s="823"/>
      <c r="H10443" s="823"/>
      <c r="I10443" s="823"/>
      <c r="J10443" s="823"/>
      <c r="K10443" s="823"/>
      <c r="L10443" s="823"/>
    </row>
    <row r="10444" spans="2:12" s="801" customFormat="1">
      <c r="B10444" s="823"/>
      <c r="C10444" s="823"/>
      <c r="D10444" s="823"/>
      <c r="E10444" s="823"/>
      <c r="F10444" s="823"/>
      <c r="G10444" s="823"/>
      <c r="H10444" s="823"/>
      <c r="I10444" s="823"/>
      <c r="J10444" s="823"/>
      <c r="K10444" s="823"/>
      <c r="L10444" s="823"/>
    </row>
    <row r="10445" spans="2:12" s="801" customFormat="1">
      <c r="B10445" s="823"/>
      <c r="C10445" s="823"/>
      <c r="D10445" s="823"/>
      <c r="E10445" s="823"/>
      <c r="F10445" s="823"/>
      <c r="G10445" s="823"/>
      <c r="H10445" s="823"/>
      <c r="I10445" s="823"/>
      <c r="J10445" s="823"/>
      <c r="K10445" s="823"/>
      <c r="L10445" s="823"/>
    </row>
    <row r="10446" spans="2:12" s="801" customFormat="1">
      <c r="B10446" s="823"/>
      <c r="C10446" s="823"/>
      <c r="D10446" s="823"/>
      <c r="E10446" s="823"/>
      <c r="F10446" s="823"/>
      <c r="G10446" s="823"/>
      <c r="H10446" s="823"/>
      <c r="I10446" s="823"/>
      <c r="J10446" s="823"/>
      <c r="K10446" s="823"/>
      <c r="L10446" s="823"/>
    </row>
    <row r="10447" spans="2:12" s="801" customFormat="1">
      <c r="B10447" s="823"/>
      <c r="C10447" s="823"/>
      <c r="D10447" s="823"/>
      <c r="E10447" s="823"/>
      <c r="F10447" s="823"/>
      <c r="G10447" s="823"/>
      <c r="H10447" s="823"/>
      <c r="I10447" s="823"/>
      <c r="J10447" s="823"/>
      <c r="K10447" s="823"/>
      <c r="L10447" s="823"/>
    </row>
    <row r="10448" spans="2:12" s="801" customFormat="1">
      <c r="B10448" s="823"/>
      <c r="C10448" s="823"/>
      <c r="D10448" s="823"/>
      <c r="E10448" s="823"/>
      <c r="F10448" s="823"/>
      <c r="G10448" s="823"/>
      <c r="H10448" s="823"/>
      <c r="I10448" s="823"/>
      <c r="J10448" s="823"/>
      <c r="K10448" s="823"/>
      <c r="L10448" s="823"/>
    </row>
    <row r="10449" spans="2:12" s="801" customFormat="1">
      <c r="B10449" s="823"/>
      <c r="C10449" s="823"/>
      <c r="D10449" s="823"/>
      <c r="E10449" s="823"/>
      <c r="F10449" s="823"/>
      <c r="G10449" s="823"/>
      <c r="H10449" s="823"/>
      <c r="I10449" s="823"/>
      <c r="J10449" s="823"/>
      <c r="K10449" s="823"/>
      <c r="L10449" s="823"/>
    </row>
    <row r="10450" spans="2:12" s="801" customFormat="1">
      <c r="B10450" s="823"/>
      <c r="C10450" s="823"/>
      <c r="D10450" s="823"/>
      <c r="E10450" s="823"/>
      <c r="F10450" s="823"/>
      <c r="G10450" s="823"/>
      <c r="H10450" s="823"/>
      <c r="I10450" s="823"/>
      <c r="J10450" s="823"/>
      <c r="K10450" s="823"/>
      <c r="L10450" s="823"/>
    </row>
    <row r="10451" spans="2:12" s="801" customFormat="1">
      <c r="B10451" s="823"/>
      <c r="C10451" s="823"/>
      <c r="D10451" s="823"/>
      <c r="E10451" s="823"/>
      <c r="F10451" s="823"/>
      <c r="G10451" s="823"/>
      <c r="H10451" s="823"/>
      <c r="I10451" s="823"/>
      <c r="J10451" s="823"/>
      <c r="K10451" s="823"/>
      <c r="L10451" s="823"/>
    </row>
    <row r="10452" spans="2:12" s="801" customFormat="1">
      <c r="B10452" s="823"/>
      <c r="C10452" s="823"/>
      <c r="D10452" s="823"/>
      <c r="E10452" s="823"/>
      <c r="F10452" s="823"/>
      <c r="G10452" s="823"/>
      <c r="H10452" s="823"/>
      <c r="I10452" s="823"/>
      <c r="J10452" s="823"/>
      <c r="K10452" s="823"/>
      <c r="L10452" s="823"/>
    </row>
    <row r="10453" spans="2:12" s="801" customFormat="1">
      <c r="B10453" s="823"/>
      <c r="C10453" s="823"/>
      <c r="D10453" s="823"/>
      <c r="E10453" s="823"/>
      <c r="F10453" s="823"/>
      <c r="G10453" s="823"/>
      <c r="H10453" s="823"/>
      <c r="I10453" s="823"/>
      <c r="J10453" s="823"/>
      <c r="K10453" s="823"/>
      <c r="L10453" s="823"/>
    </row>
    <row r="10454" spans="2:12" s="801" customFormat="1">
      <c r="B10454" s="823"/>
      <c r="C10454" s="823"/>
      <c r="D10454" s="823"/>
      <c r="E10454" s="823"/>
      <c r="F10454" s="823"/>
      <c r="G10454" s="823"/>
      <c r="H10454" s="823"/>
      <c r="I10454" s="823"/>
      <c r="J10454" s="823"/>
      <c r="K10454" s="823"/>
      <c r="L10454" s="823"/>
    </row>
    <row r="10455" spans="2:12" s="801" customFormat="1">
      <c r="B10455" s="823"/>
      <c r="C10455" s="823"/>
      <c r="D10455" s="823"/>
      <c r="E10455" s="823"/>
      <c r="F10455" s="823"/>
      <c r="G10455" s="823"/>
      <c r="H10455" s="823"/>
      <c r="I10455" s="823"/>
      <c r="J10455" s="823"/>
      <c r="K10455" s="823"/>
      <c r="L10455" s="823"/>
    </row>
    <row r="10456" spans="2:12" s="801" customFormat="1">
      <c r="B10456" s="823"/>
      <c r="C10456" s="823"/>
      <c r="D10456" s="823"/>
      <c r="E10456" s="823"/>
      <c r="F10456" s="823"/>
      <c r="G10456" s="823"/>
      <c r="H10456" s="823"/>
      <c r="I10456" s="823"/>
      <c r="J10456" s="823"/>
      <c r="K10456" s="823"/>
      <c r="L10456" s="823"/>
    </row>
    <row r="10457" spans="2:12" s="801" customFormat="1">
      <c r="B10457" s="823"/>
      <c r="C10457" s="823"/>
      <c r="D10457" s="823"/>
      <c r="E10457" s="823"/>
      <c r="F10457" s="823"/>
      <c r="G10457" s="823"/>
      <c r="H10457" s="823"/>
      <c r="I10457" s="823"/>
      <c r="J10457" s="823"/>
      <c r="K10457" s="823"/>
      <c r="L10457" s="823"/>
    </row>
    <row r="10458" spans="2:12" s="801" customFormat="1">
      <c r="B10458" s="823"/>
      <c r="C10458" s="823"/>
      <c r="D10458" s="823"/>
      <c r="E10458" s="823"/>
      <c r="F10458" s="823"/>
      <c r="G10458" s="823"/>
      <c r="H10458" s="823"/>
      <c r="I10458" s="823"/>
      <c r="J10458" s="823"/>
      <c r="K10458" s="823"/>
      <c r="L10458" s="823"/>
    </row>
    <row r="10459" spans="2:12" s="801" customFormat="1">
      <c r="B10459" s="823"/>
      <c r="C10459" s="823"/>
      <c r="D10459" s="823"/>
      <c r="E10459" s="823"/>
      <c r="F10459" s="823"/>
      <c r="G10459" s="823"/>
      <c r="H10459" s="823"/>
      <c r="I10459" s="823"/>
      <c r="J10459" s="823"/>
      <c r="K10459" s="823"/>
      <c r="L10459" s="823"/>
    </row>
    <row r="10460" spans="2:12" s="801" customFormat="1">
      <c r="B10460" s="823"/>
      <c r="C10460" s="823"/>
      <c r="D10460" s="823"/>
      <c r="E10460" s="823"/>
      <c r="F10460" s="823"/>
      <c r="G10460" s="823"/>
      <c r="H10460" s="823"/>
      <c r="I10460" s="823"/>
      <c r="J10460" s="823"/>
      <c r="K10460" s="823"/>
      <c r="L10460" s="823"/>
    </row>
    <row r="10461" spans="2:12" s="801" customFormat="1">
      <c r="B10461" s="823"/>
      <c r="C10461" s="823"/>
      <c r="D10461" s="823"/>
      <c r="E10461" s="823"/>
      <c r="F10461" s="823"/>
      <c r="G10461" s="823"/>
      <c r="H10461" s="823"/>
      <c r="I10461" s="823"/>
      <c r="J10461" s="823"/>
      <c r="K10461" s="823"/>
      <c r="L10461" s="823"/>
    </row>
    <row r="10462" spans="2:12" s="801" customFormat="1">
      <c r="B10462" s="823"/>
      <c r="C10462" s="823"/>
      <c r="D10462" s="823"/>
      <c r="E10462" s="823"/>
      <c r="F10462" s="823"/>
      <c r="G10462" s="823"/>
      <c r="H10462" s="823"/>
      <c r="I10462" s="823"/>
      <c r="J10462" s="823"/>
      <c r="K10462" s="823"/>
      <c r="L10462" s="823"/>
    </row>
    <row r="10463" spans="2:12" s="801" customFormat="1">
      <c r="B10463" s="823"/>
      <c r="C10463" s="823"/>
      <c r="D10463" s="823"/>
      <c r="E10463" s="823"/>
      <c r="F10463" s="823"/>
      <c r="G10463" s="823"/>
      <c r="H10463" s="823"/>
      <c r="I10463" s="823"/>
      <c r="J10463" s="823"/>
      <c r="K10463" s="823"/>
      <c r="L10463" s="823"/>
    </row>
    <row r="10464" spans="2:12" s="801" customFormat="1">
      <c r="B10464" s="823"/>
      <c r="C10464" s="823"/>
      <c r="D10464" s="823"/>
      <c r="E10464" s="823"/>
      <c r="F10464" s="823"/>
      <c r="G10464" s="823"/>
      <c r="H10464" s="823"/>
      <c r="I10464" s="823"/>
      <c r="J10464" s="823"/>
      <c r="K10464" s="823"/>
      <c r="L10464" s="823"/>
    </row>
    <row r="10465" spans="2:12" s="801" customFormat="1">
      <c r="B10465" s="823"/>
      <c r="C10465" s="823"/>
      <c r="D10465" s="823"/>
      <c r="E10465" s="823"/>
      <c r="F10465" s="823"/>
      <c r="G10465" s="823"/>
      <c r="H10465" s="823"/>
      <c r="I10465" s="823"/>
      <c r="J10465" s="823"/>
      <c r="K10465" s="823"/>
      <c r="L10465" s="823"/>
    </row>
    <row r="10466" spans="2:12" s="801" customFormat="1">
      <c r="B10466" s="823"/>
      <c r="C10466" s="823"/>
      <c r="D10466" s="823"/>
      <c r="E10466" s="823"/>
      <c r="F10466" s="823"/>
      <c r="G10466" s="823"/>
      <c r="H10466" s="823"/>
      <c r="I10466" s="823"/>
      <c r="J10466" s="823"/>
      <c r="K10466" s="823"/>
      <c r="L10466" s="823"/>
    </row>
    <row r="10467" spans="2:12" s="801" customFormat="1">
      <c r="B10467" s="823"/>
      <c r="C10467" s="823"/>
      <c r="D10467" s="823"/>
      <c r="E10467" s="823"/>
      <c r="F10467" s="823"/>
      <c r="G10467" s="823"/>
      <c r="H10467" s="823"/>
      <c r="I10467" s="823"/>
      <c r="J10467" s="823"/>
      <c r="K10467" s="823"/>
      <c r="L10467" s="823"/>
    </row>
    <row r="10468" spans="2:12" s="801" customFormat="1">
      <c r="B10468" s="823"/>
      <c r="C10468" s="823"/>
      <c r="D10468" s="823"/>
      <c r="E10468" s="823"/>
      <c r="F10468" s="823"/>
      <c r="G10468" s="823"/>
      <c r="H10468" s="823"/>
      <c r="I10468" s="823"/>
      <c r="J10468" s="823"/>
      <c r="K10468" s="823"/>
      <c r="L10468" s="823"/>
    </row>
    <row r="10469" spans="2:12" s="801" customFormat="1">
      <c r="B10469" s="823"/>
      <c r="C10469" s="823"/>
      <c r="D10469" s="823"/>
      <c r="E10469" s="823"/>
      <c r="F10469" s="823"/>
      <c r="G10469" s="823"/>
      <c r="H10469" s="823"/>
      <c r="I10469" s="823"/>
      <c r="J10469" s="823"/>
      <c r="K10469" s="823"/>
      <c r="L10469" s="823"/>
    </row>
    <row r="10470" spans="2:12" s="801" customFormat="1">
      <c r="B10470" s="823"/>
      <c r="C10470" s="823"/>
      <c r="D10470" s="823"/>
      <c r="E10470" s="823"/>
      <c r="F10470" s="823"/>
      <c r="G10470" s="823"/>
      <c r="H10470" s="823"/>
      <c r="I10470" s="823"/>
      <c r="J10470" s="823"/>
      <c r="K10470" s="823"/>
      <c r="L10470" s="823"/>
    </row>
    <row r="10471" spans="2:12" s="801" customFormat="1">
      <c r="B10471" s="823"/>
      <c r="C10471" s="823"/>
      <c r="D10471" s="823"/>
      <c r="E10471" s="823"/>
      <c r="F10471" s="823"/>
      <c r="G10471" s="823"/>
      <c r="H10471" s="823"/>
      <c r="I10471" s="823"/>
      <c r="J10471" s="823"/>
      <c r="K10471" s="823"/>
      <c r="L10471" s="823"/>
    </row>
    <row r="10472" spans="2:12" s="801" customFormat="1">
      <c r="B10472" s="823"/>
      <c r="C10472" s="823"/>
      <c r="D10472" s="823"/>
      <c r="E10472" s="823"/>
      <c r="F10472" s="823"/>
      <c r="G10472" s="823"/>
      <c r="H10472" s="823"/>
      <c r="I10472" s="823"/>
      <c r="J10472" s="823"/>
      <c r="K10472" s="823"/>
      <c r="L10472" s="823"/>
    </row>
    <row r="10473" spans="2:12" s="801" customFormat="1">
      <c r="B10473" s="823"/>
      <c r="C10473" s="823"/>
      <c r="D10473" s="823"/>
      <c r="E10473" s="823"/>
      <c r="F10473" s="823"/>
      <c r="G10473" s="823"/>
      <c r="H10473" s="823"/>
      <c r="I10473" s="823"/>
      <c r="J10473" s="823"/>
      <c r="K10473" s="823"/>
      <c r="L10473" s="823"/>
    </row>
    <row r="10474" spans="2:12" s="801" customFormat="1">
      <c r="B10474" s="823"/>
      <c r="C10474" s="823"/>
      <c r="D10474" s="823"/>
      <c r="E10474" s="823"/>
      <c r="F10474" s="823"/>
      <c r="G10474" s="823"/>
      <c r="H10474" s="823"/>
      <c r="I10474" s="823"/>
      <c r="J10474" s="823"/>
      <c r="K10474" s="823"/>
      <c r="L10474" s="823"/>
    </row>
    <row r="10475" spans="2:12" s="801" customFormat="1">
      <c r="B10475" s="823"/>
      <c r="C10475" s="823"/>
      <c r="D10475" s="823"/>
      <c r="E10475" s="823"/>
      <c r="F10475" s="823"/>
      <c r="G10475" s="823"/>
      <c r="H10475" s="823"/>
      <c r="I10475" s="823"/>
      <c r="J10475" s="823"/>
      <c r="K10475" s="823"/>
      <c r="L10475" s="823"/>
    </row>
    <row r="10476" spans="2:12" s="801" customFormat="1">
      <c r="B10476" s="823"/>
      <c r="C10476" s="823"/>
      <c r="D10476" s="823"/>
      <c r="E10476" s="823"/>
      <c r="F10476" s="823"/>
      <c r="G10476" s="823"/>
      <c r="H10476" s="823"/>
      <c r="I10476" s="823"/>
      <c r="J10476" s="823"/>
      <c r="K10476" s="823"/>
      <c r="L10476" s="823"/>
    </row>
    <row r="10477" spans="2:12" s="801" customFormat="1">
      <c r="B10477" s="823"/>
      <c r="C10477" s="823"/>
      <c r="D10477" s="823"/>
      <c r="E10477" s="823"/>
      <c r="F10477" s="823"/>
      <c r="G10477" s="823"/>
      <c r="H10477" s="823"/>
      <c r="I10477" s="823"/>
      <c r="J10477" s="823"/>
      <c r="K10477" s="823"/>
      <c r="L10477" s="823"/>
    </row>
    <row r="10478" spans="2:12" s="801" customFormat="1">
      <c r="B10478" s="823"/>
      <c r="C10478" s="823"/>
      <c r="D10478" s="823"/>
      <c r="E10478" s="823"/>
      <c r="F10478" s="823"/>
      <c r="G10478" s="823"/>
      <c r="H10478" s="823"/>
      <c r="I10478" s="823"/>
      <c r="J10478" s="823"/>
      <c r="K10478" s="823"/>
      <c r="L10478" s="823"/>
    </row>
    <row r="10479" spans="2:12" s="801" customFormat="1">
      <c r="B10479" s="823"/>
      <c r="C10479" s="823"/>
      <c r="D10479" s="823"/>
      <c r="E10479" s="823"/>
      <c r="F10479" s="823"/>
      <c r="G10479" s="823"/>
      <c r="H10479" s="823"/>
      <c r="I10479" s="823"/>
      <c r="J10479" s="823"/>
      <c r="K10479" s="823"/>
      <c r="L10479" s="823"/>
    </row>
    <row r="10480" spans="2:12" s="801" customFormat="1">
      <c r="B10480" s="823"/>
      <c r="C10480" s="823"/>
      <c r="D10480" s="823"/>
      <c r="E10480" s="823"/>
      <c r="F10480" s="823"/>
      <c r="G10480" s="823"/>
      <c r="H10480" s="823"/>
      <c r="I10480" s="823"/>
      <c r="J10480" s="823"/>
      <c r="K10480" s="823"/>
      <c r="L10480" s="823"/>
    </row>
    <row r="10481" spans="2:12" s="801" customFormat="1">
      <c r="B10481" s="823"/>
      <c r="C10481" s="823"/>
      <c r="D10481" s="823"/>
      <c r="E10481" s="823"/>
      <c r="F10481" s="823"/>
      <c r="G10481" s="823"/>
      <c r="H10481" s="823"/>
      <c r="I10481" s="823"/>
      <c r="J10481" s="823"/>
      <c r="K10481" s="823"/>
      <c r="L10481" s="823"/>
    </row>
    <row r="10482" spans="2:12" s="801" customFormat="1">
      <c r="B10482" s="823"/>
      <c r="C10482" s="823"/>
      <c r="D10482" s="823"/>
      <c r="E10482" s="823"/>
      <c r="F10482" s="823"/>
      <c r="G10482" s="823"/>
      <c r="H10482" s="823"/>
      <c r="I10482" s="823"/>
      <c r="J10482" s="823"/>
      <c r="K10482" s="823"/>
      <c r="L10482" s="823"/>
    </row>
    <row r="10483" spans="2:12" s="801" customFormat="1">
      <c r="B10483" s="823"/>
      <c r="C10483" s="823"/>
      <c r="D10483" s="823"/>
      <c r="E10483" s="823"/>
      <c r="F10483" s="823"/>
      <c r="G10483" s="823"/>
      <c r="H10483" s="823"/>
      <c r="I10483" s="823"/>
      <c r="J10483" s="823"/>
      <c r="K10483" s="823"/>
      <c r="L10483" s="823"/>
    </row>
    <row r="10484" spans="2:12" s="801" customFormat="1">
      <c r="B10484" s="823"/>
      <c r="C10484" s="823"/>
      <c r="D10484" s="823"/>
      <c r="E10484" s="823"/>
      <c r="F10484" s="823"/>
      <c r="G10484" s="823"/>
      <c r="H10484" s="823"/>
      <c r="I10484" s="823"/>
      <c r="J10484" s="823"/>
      <c r="K10484" s="823"/>
      <c r="L10484" s="823"/>
    </row>
    <row r="10485" spans="2:12" s="801" customFormat="1">
      <c r="B10485" s="823"/>
      <c r="C10485" s="823"/>
      <c r="D10485" s="823"/>
      <c r="E10485" s="823"/>
      <c r="F10485" s="823"/>
      <c r="G10485" s="823"/>
      <c r="H10485" s="823"/>
      <c r="I10485" s="823"/>
      <c r="J10485" s="823"/>
      <c r="K10485" s="823"/>
      <c r="L10485" s="823"/>
    </row>
    <row r="10486" spans="2:12" s="801" customFormat="1">
      <c r="B10486" s="823"/>
      <c r="C10486" s="823"/>
      <c r="D10486" s="823"/>
      <c r="E10486" s="823"/>
      <c r="F10486" s="823"/>
      <c r="G10486" s="823"/>
      <c r="H10486" s="823"/>
      <c r="I10486" s="823"/>
      <c r="J10486" s="823"/>
      <c r="K10486" s="823"/>
      <c r="L10486" s="823"/>
    </row>
    <row r="10487" spans="2:12" s="801" customFormat="1">
      <c r="B10487" s="823"/>
      <c r="C10487" s="823"/>
      <c r="D10487" s="823"/>
      <c r="E10487" s="823"/>
      <c r="F10487" s="823"/>
      <c r="G10487" s="823"/>
      <c r="H10487" s="823"/>
      <c r="I10487" s="823"/>
      <c r="J10487" s="823"/>
      <c r="K10487" s="823"/>
      <c r="L10487" s="823"/>
    </row>
    <row r="10488" spans="2:12" s="801" customFormat="1">
      <c r="B10488" s="823"/>
      <c r="C10488" s="823"/>
      <c r="D10488" s="823"/>
      <c r="E10488" s="823"/>
      <c r="F10488" s="823"/>
      <c r="G10488" s="823"/>
      <c r="H10488" s="823"/>
      <c r="I10488" s="823"/>
      <c r="J10488" s="823"/>
      <c r="K10488" s="823"/>
      <c r="L10488" s="823"/>
    </row>
    <row r="10489" spans="2:12" s="801" customFormat="1">
      <c r="B10489" s="823"/>
      <c r="C10489" s="823"/>
      <c r="D10489" s="823"/>
      <c r="E10489" s="823"/>
      <c r="F10489" s="823"/>
      <c r="G10489" s="823"/>
      <c r="H10489" s="823"/>
      <c r="I10489" s="823"/>
      <c r="J10489" s="823"/>
      <c r="K10489" s="823"/>
      <c r="L10489" s="823"/>
    </row>
    <row r="10490" spans="2:12" s="801" customFormat="1">
      <c r="B10490" s="823"/>
      <c r="C10490" s="823"/>
      <c r="D10490" s="823"/>
      <c r="E10490" s="823"/>
      <c r="F10490" s="823"/>
      <c r="G10490" s="823"/>
      <c r="H10490" s="823"/>
      <c r="I10490" s="823"/>
      <c r="J10490" s="823"/>
      <c r="K10490" s="823"/>
      <c r="L10490" s="823"/>
    </row>
    <row r="10491" spans="2:12" s="801" customFormat="1">
      <c r="B10491" s="823"/>
      <c r="C10491" s="823"/>
      <c r="D10491" s="823"/>
      <c r="E10491" s="823"/>
      <c r="F10491" s="823"/>
      <c r="G10491" s="823"/>
      <c r="H10491" s="823"/>
      <c r="I10491" s="823"/>
      <c r="J10491" s="823"/>
      <c r="K10491" s="823"/>
      <c r="L10491" s="823"/>
    </row>
    <row r="10492" spans="2:12" s="801" customFormat="1">
      <c r="B10492" s="823"/>
      <c r="C10492" s="823"/>
      <c r="D10492" s="823"/>
      <c r="E10492" s="823"/>
      <c r="F10492" s="823"/>
      <c r="G10492" s="823"/>
      <c r="H10492" s="823"/>
      <c r="I10492" s="823"/>
      <c r="J10492" s="823"/>
      <c r="K10492" s="823"/>
      <c r="L10492" s="823"/>
    </row>
    <row r="10493" spans="2:12" s="801" customFormat="1">
      <c r="B10493" s="823"/>
      <c r="C10493" s="823"/>
      <c r="D10493" s="823"/>
      <c r="E10493" s="823"/>
      <c r="F10493" s="823"/>
      <c r="G10493" s="823"/>
      <c r="H10493" s="823"/>
      <c r="I10493" s="823"/>
      <c r="J10493" s="823"/>
      <c r="K10493" s="823"/>
      <c r="L10493" s="823"/>
    </row>
    <row r="10494" spans="2:12" s="801" customFormat="1">
      <c r="B10494" s="823"/>
      <c r="C10494" s="823"/>
      <c r="D10494" s="823"/>
      <c r="E10494" s="823"/>
      <c r="F10494" s="823"/>
      <c r="G10494" s="823"/>
      <c r="H10494" s="823"/>
      <c r="I10494" s="823"/>
      <c r="J10494" s="823"/>
      <c r="K10494" s="823"/>
      <c r="L10494" s="823"/>
    </row>
    <row r="10495" spans="2:12" s="801" customFormat="1">
      <c r="B10495" s="823"/>
      <c r="C10495" s="823"/>
      <c r="D10495" s="823"/>
      <c r="E10495" s="823"/>
      <c r="F10495" s="823"/>
      <c r="G10495" s="823"/>
      <c r="H10495" s="823"/>
      <c r="I10495" s="823"/>
      <c r="J10495" s="823"/>
      <c r="K10495" s="823"/>
      <c r="L10495" s="823"/>
    </row>
    <row r="10496" spans="2:12" s="801" customFormat="1">
      <c r="B10496" s="823"/>
      <c r="C10496" s="823"/>
      <c r="D10496" s="823"/>
      <c r="E10496" s="823"/>
      <c r="F10496" s="823"/>
      <c r="G10496" s="823"/>
      <c r="H10496" s="823"/>
      <c r="I10496" s="823"/>
      <c r="J10496" s="823"/>
      <c r="K10496" s="823"/>
      <c r="L10496" s="823"/>
    </row>
    <row r="10497" spans="2:12" s="801" customFormat="1">
      <c r="B10497" s="823"/>
      <c r="C10497" s="823"/>
      <c r="D10497" s="823"/>
      <c r="E10497" s="823"/>
      <c r="F10497" s="823"/>
      <c r="G10497" s="823"/>
      <c r="H10497" s="823"/>
      <c r="I10497" s="823"/>
      <c r="J10497" s="823"/>
      <c r="K10497" s="823"/>
      <c r="L10497" s="823"/>
    </row>
    <row r="10498" spans="2:12" s="801" customFormat="1">
      <c r="B10498" s="823"/>
      <c r="C10498" s="823"/>
      <c r="D10498" s="823"/>
      <c r="E10498" s="823"/>
      <c r="F10498" s="823"/>
      <c r="G10498" s="823"/>
      <c r="H10498" s="823"/>
      <c r="I10498" s="823"/>
      <c r="J10498" s="823"/>
      <c r="K10498" s="823"/>
      <c r="L10498" s="823"/>
    </row>
    <row r="10499" spans="2:12" s="801" customFormat="1">
      <c r="B10499" s="823"/>
      <c r="C10499" s="823"/>
      <c r="D10499" s="823"/>
      <c r="E10499" s="823"/>
      <c r="F10499" s="823"/>
      <c r="G10499" s="823"/>
      <c r="H10499" s="823"/>
      <c r="I10499" s="823"/>
      <c r="J10499" s="823"/>
      <c r="K10499" s="823"/>
      <c r="L10499" s="823"/>
    </row>
    <row r="10500" spans="2:12" s="801" customFormat="1">
      <c r="B10500" s="823"/>
      <c r="C10500" s="823"/>
      <c r="D10500" s="823"/>
      <c r="E10500" s="823"/>
      <c r="F10500" s="823"/>
      <c r="G10500" s="823"/>
      <c r="H10500" s="823"/>
      <c r="I10500" s="823"/>
      <c r="J10500" s="823"/>
      <c r="K10500" s="823"/>
      <c r="L10500" s="823"/>
    </row>
    <row r="10501" spans="2:12" s="801" customFormat="1">
      <c r="B10501" s="823"/>
      <c r="C10501" s="823"/>
      <c r="D10501" s="823"/>
      <c r="E10501" s="823"/>
      <c r="F10501" s="823"/>
      <c r="G10501" s="823"/>
      <c r="H10501" s="823"/>
      <c r="I10501" s="823"/>
      <c r="J10501" s="823"/>
      <c r="K10501" s="823"/>
      <c r="L10501" s="823"/>
    </row>
    <row r="10502" spans="2:12" s="801" customFormat="1">
      <c r="B10502" s="823"/>
      <c r="C10502" s="823"/>
      <c r="D10502" s="823"/>
      <c r="E10502" s="823"/>
      <c r="F10502" s="823"/>
      <c r="G10502" s="823"/>
      <c r="H10502" s="823"/>
      <c r="I10502" s="823"/>
      <c r="J10502" s="823"/>
      <c r="K10502" s="823"/>
      <c r="L10502" s="823"/>
    </row>
    <row r="10503" spans="2:12" s="801" customFormat="1">
      <c r="B10503" s="823"/>
      <c r="C10503" s="823"/>
      <c r="D10503" s="823"/>
      <c r="E10503" s="823"/>
      <c r="F10503" s="823"/>
      <c r="G10503" s="823"/>
      <c r="H10503" s="823"/>
      <c r="I10503" s="823"/>
      <c r="J10503" s="823"/>
      <c r="K10503" s="823"/>
      <c r="L10503" s="823"/>
    </row>
    <row r="10504" spans="2:12" s="801" customFormat="1">
      <c r="B10504" s="823"/>
      <c r="C10504" s="823"/>
      <c r="D10504" s="823"/>
      <c r="E10504" s="823"/>
      <c r="F10504" s="823"/>
      <c r="G10504" s="823"/>
      <c r="H10504" s="823"/>
      <c r="I10504" s="823"/>
      <c r="J10504" s="823"/>
      <c r="K10504" s="823"/>
      <c r="L10504" s="823"/>
    </row>
    <row r="10505" spans="2:12" s="801" customFormat="1">
      <c r="B10505" s="823"/>
      <c r="C10505" s="823"/>
      <c r="D10505" s="823"/>
      <c r="E10505" s="823"/>
      <c r="F10505" s="823"/>
      <c r="G10505" s="823"/>
      <c r="H10505" s="823"/>
      <c r="I10505" s="823"/>
      <c r="J10505" s="823"/>
      <c r="K10505" s="823"/>
      <c r="L10505" s="823"/>
    </row>
    <row r="10506" spans="2:12" s="801" customFormat="1">
      <c r="B10506" s="823"/>
      <c r="C10506" s="823"/>
      <c r="D10506" s="823"/>
      <c r="E10506" s="823"/>
      <c r="F10506" s="823"/>
      <c r="G10506" s="823"/>
      <c r="H10506" s="823"/>
      <c r="I10506" s="823"/>
      <c r="J10506" s="823"/>
      <c r="K10506" s="823"/>
      <c r="L10506" s="823"/>
    </row>
    <row r="10507" spans="2:12" s="801" customFormat="1">
      <c r="B10507" s="823"/>
      <c r="C10507" s="823"/>
      <c r="D10507" s="823"/>
      <c r="E10507" s="823"/>
      <c r="F10507" s="823"/>
      <c r="G10507" s="823"/>
      <c r="H10507" s="823"/>
      <c r="I10507" s="823"/>
      <c r="J10507" s="823"/>
      <c r="K10507" s="823"/>
      <c r="L10507" s="823"/>
    </row>
    <row r="10508" spans="2:12" s="801" customFormat="1">
      <c r="B10508" s="823"/>
      <c r="C10508" s="823"/>
      <c r="D10508" s="823"/>
      <c r="E10508" s="823"/>
      <c r="F10508" s="823"/>
      <c r="G10508" s="823"/>
      <c r="H10508" s="823"/>
      <c r="I10508" s="823"/>
      <c r="J10508" s="823"/>
      <c r="K10508" s="823"/>
      <c r="L10508" s="823"/>
    </row>
    <row r="10509" spans="2:12" s="801" customFormat="1">
      <c r="B10509" s="823"/>
      <c r="C10509" s="823"/>
      <c r="D10509" s="823"/>
      <c r="E10509" s="823"/>
      <c r="F10509" s="823"/>
      <c r="G10509" s="823"/>
      <c r="H10509" s="823"/>
      <c r="I10509" s="823"/>
      <c r="J10509" s="823"/>
      <c r="K10509" s="823"/>
      <c r="L10509" s="823"/>
    </row>
    <row r="10510" spans="2:12" s="801" customFormat="1">
      <c r="B10510" s="823"/>
      <c r="C10510" s="823"/>
      <c r="D10510" s="823"/>
      <c r="E10510" s="823"/>
      <c r="F10510" s="823"/>
      <c r="G10510" s="823"/>
      <c r="H10510" s="823"/>
      <c r="I10510" s="823"/>
      <c r="J10510" s="823"/>
      <c r="K10510" s="823"/>
      <c r="L10510" s="823"/>
    </row>
    <row r="10511" spans="2:12" s="801" customFormat="1">
      <c r="B10511" s="823"/>
      <c r="C10511" s="823"/>
      <c r="D10511" s="823"/>
      <c r="E10511" s="823"/>
      <c r="F10511" s="823"/>
      <c r="G10511" s="823"/>
      <c r="H10511" s="823"/>
      <c r="I10511" s="823"/>
      <c r="J10511" s="823"/>
      <c r="K10511" s="823"/>
      <c r="L10511" s="823"/>
    </row>
    <row r="10512" spans="2:12" s="801" customFormat="1">
      <c r="B10512" s="823"/>
      <c r="C10512" s="823"/>
      <c r="D10512" s="823"/>
      <c r="E10512" s="823"/>
      <c r="F10512" s="823"/>
      <c r="G10512" s="823"/>
      <c r="H10512" s="823"/>
      <c r="I10512" s="823"/>
      <c r="J10512" s="823"/>
      <c r="K10512" s="823"/>
      <c r="L10512" s="823"/>
    </row>
    <row r="10513" spans="2:12" s="801" customFormat="1">
      <c r="B10513" s="823"/>
      <c r="C10513" s="823"/>
      <c r="D10513" s="823"/>
      <c r="E10513" s="823"/>
      <c r="F10513" s="823"/>
      <c r="G10513" s="823"/>
      <c r="H10513" s="823"/>
      <c r="I10513" s="823"/>
      <c r="J10513" s="823"/>
      <c r="K10513" s="823"/>
      <c r="L10513" s="823"/>
    </row>
    <row r="10514" spans="2:12" s="801" customFormat="1">
      <c r="B10514" s="823"/>
      <c r="C10514" s="823"/>
      <c r="D10514" s="823"/>
      <c r="E10514" s="823"/>
      <c r="F10514" s="823"/>
      <c r="G10514" s="823"/>
      <c r="H10514" s="823"/>
      <c r="I10514" s="823"/>
      <c r="J10514" s="823"/>
      <c r="K10514" s="823"/>
      <c r="L10514" s="823"/>
    </row>
    <row r="10515" spans="2:12" s="801" customFormat="1">
      <c r="B10515" s="823"/>
      <c r="C10515" s="823"/>
      <c r="D10515" s="823"/>
      <c r="E10515" s="823"/>
      <c r="F10515" s="823"/>
      <c r="G10515" s="823"/>
      <c r="H10515" s="823"/>
      <c r="I10515" s="823"/>
      <c r="J10515" s="823"/>
      <c r="K10515" s="823"/>
      <c r="L10515" s="823"/>
    </row>
    <row r="10516" spans="2:12" s="801" customFormat="1">
      <c r="B10516" s="823"/>
      <c r="C10516" s="823"/>
      <c r="D10516" s="823"/>
      <c r="E10516" s="823"/>
      <c r="F10516" s="823"/>
      <c r="G10516" s="823"/>
      <c r="H10516" s="823"/>
      <c r="I10516" s="823"/>
      <c r="J10516" s="823"/>
      <c r="K10516" s="823"/>
      <c r="L10516" s="823"/>
    </row>
    <row r="10517" spans="2:12" s="801" customFormat="1">
      <c r="B10517" s="823"/>
      <c r="C10517" s="823"/>
      <c r="D10517" s="823"/>
      <c r="E10517" s="823"/>
      <c r="F10517" s="823"/>
      <c r="G10517" s="823"/>
      <c r="H10517" s="823"/>
      <c r="I10517" s="823"/>
      <c r="J10517" s="823"/>
      <c r="K10517" s="823"/>
      <c r="L10517" s="823"/>
    </row>
    <row r="10518" spans="2:12" s="801" customFormat="1">
      <c r="B10518" s="823"/>
      <c r="C10518" s="823"/>
      <c r="D10518" s="823"/>
      <c r="E10518" s="823"/>
      <c r="F10518" s="823"/>
      <c r="G10518" s="823"/>
      <c r="H10518" s="823"/>
      <c r="I10518" s="823"/>
      <c r="J10518" s="823"/>
      <c r="K10518" s="823"/>
      <c r="L10518" s="823"/>
    </row>
    <row r="10519" spans="2:12" s="801" customFormat="1">
      <c r="B10519" s="823"/>
      <c r="C10519" s="823"/>
      <c r="D10519" s="823"/>
      <c r="E10519" s="823"/>
      <c r="F10519" s="823"/>
      <c r="G10519" s="823"/>
      <c r="H10519" s="823"/>
      <c r="I10519" s="823"/>
      <c r="J10519" s="823"/>
      <c r="K10519" s="823"/>
      <c r="L10519" s="823"/>
    </row>
    <row r="10520" spans="2:12" s="801" customFormat="1">
      <c r="B10520" s="823"/>
      <c r="C10520" s="823"/>
      <c r="D10520" s="823"/>
      <c r="E10520" s="823"/>
      <c r="F10520" s="823"/>
      <c r="G10520" s="823"/>
      <c r="H10520" s="823"/>
      <c r="I10520" s="823"/>
      <c r="J10520" s="823"/>
      <c r="K10520" s="823"/>
      <c r="L10520" s="823"/>
    </row>
    <row r="10521" spans="2:12" s="801" customFormat="1">
      <c r="B10521" s="823"/>
      <c r="C10521" s="823"/>
      <c r="D10521" s="823"/>
      <c r="E10521" s="823"/>
      <c r="F10521" s="823"/>
      <c r="G10521" s="823"/>
      <c r="H10521" s="823"/>
      <c r="I10521" s="823"/>
      <c r="J10521" s="823"/>
      <c r="K10521" s="823"/>
      <c r="L10521" s="823"/>
    </row>
    <row r="10522" spans="2:12" s="801" customFormat="1">
      <c r="B10522" s="823"/>
      <c r="C10522" s="823"/>
      <c r="D10522" s="823"/>
      <c r="E10522" s="823"/>
      <c r="F10522" s="823"/>
      <c r="G10522" s="823"/>
      <c r="H10522" s="823"/>
      <c r="I10522" s="823"/>
      <c r="J10522" s="823"/>
      <c r="K10522" s="823"/>
      <c r="L10522" s="823"/>
    </row>
    <row r="10523" spans="2:12" s="801" customFormat="1">
      <c r="B10523" s="823"/>
      <c r="C10523" s="823"/>
      <c r="D10523" s="823"/>
      <c r="E10523" s="823"/>
      <c r="F10523" s="823"/>
      <c r="G10523" s="823"/>
      <c r="H10523" s="823"/>
      <c r="I10523" s="823"/>
      <c r="J10523" s="823"/>
      <c r="K10523" s="823"/>
      <c r="L10523" s="823"/>
    </row>
    <row r="10524" spans="2:12" s="801" customFormat="1">
      <c r="B10524" s="823"/>
      <c r="C10524" s="823"/>
      <c r="D10524" s="823"/>
      <c r="E10524" s="823"/>
      <c r="F10524" s="823"/>
      <c r="G10524" s="823"/>
      <c r="H10524" s="823"/>
      <c r="I10524" s="823"/>
      <c r="J10524" s="823"/>
      <c r="K10524" s="823"/>
      <c r="L10524" s="823"/>
    </row>
    <row r="10525" spans="2:12" s="801" customFormat="1">
      <c r="B10525" s="823"/>
      <c r="C10525" s="823"/>
      <c r="D10525" s="823"/>
      <c r="E10525" s="823"/>
      <c r="F10525" s="823"/>
      <c r="G10525" s="823"/>
      <c r="H10525" s="823"/>
      <c r="I10525" s="823"/>
      <c r="J10525" s="823"/>
      <c r="K10525" s="823"/>
      <c r="L10525" s="823"/>
    </row>
    <row r="10526" spans="2:12" s="801" customFormat="1">
      <c r="B10526" s="823"/>
      <c r="C10526" s="823"/>
      <c r="D10526" s="823"/>
      <c r="E10526" s="823"/>
      <c r="F10526" s="823"/>
      <c r="G10526" s="823"/>
      <c r="H10526" s="823"/>
      <c r="I10526" s="823"/>
      <c r="J10526" s="823"/>
      <c r="K10526" s="823"/>
      <c r="L10526" s="823"/>
    </row>
    <row r="10527" spans="2:12" s="801" customFormat="1">
      <c r="B10527" s="823"/>
      <c r="C10527" s="823"/>
      <c r="D10527" s="823"/>
      <c r="E10527" s="823"/>
      <c r="F10527" s="823"/>
      <c r="G10527" s="823"/>
      <c r="H10527" s="823"/>
      <c r="I10527" s="823"/>
      <c r="J10527" s="823"/>
      <c r="K10527" s="823"/>
      <c r="L10527" s="823"/>
    </row>
    <row r="10528" spans="2:12" s="801" customFormat="1">
      <c r="B10528" s="823"/>
      <c r="C10528" s="823"/>
      <c r="D10528" s="823"/>
      <c r="E10528" s="823"/>
      <c r="F10528" s="823"/>
      <c r="G10528" s="823"/>
      <c r="H10528" s="823"/>
      <c r="I10528" s="823"/>
      <c r="J10528" s="823"/>
      <c r="K10528" s="823"/>
      <c r="L10528" s="823"/>
    </row>
    <row r="10529" spans="2:12" s="801" customFormat="1">
      <c r="B10529" s="823"/>
      <c r="C10529" s="823"/>
      <c r="D10529" s="823"/>
      <c r="E10529" s="823"/>
      <c r="F10529" s="823"/>
      <c r="G10529" s="823"/>
      <c r="H10529" s="823"/>
      <c r="I10529" s="823"/>
      <c r="J10529" s="823"/>
      <c r="K10529" s="823"/>
      <c r="L10529" s="823"/>
    </row>
    <row r="10530" spans="2:12" s="801" customFormat="1">
      <c r="B10530" s="823"/>
      <c r="C10530" s="823"/>
      <c r="D10530" s="823"/>
      <c r="E10530" s="823"/>
      <c r="F10530" s="823"/>
      <c r="G10530" s="823"/>
      <c r="H10530" s="823"/>
      <c r="I10530" s="823"/>
      <c r="J10530" s="823"/>
      <c r="K10530" s="823"/>
      <c r="L10530" s="823"/>
    </row>
    <row r="10531" spans="2:12" s="801" customFormat="1">
      <c r="B10531" s="823"/>
      <c r="C10531" s="823"/>
      <c r="D10531" s="823"/>
      <c r="E10531" s="823"/>
      <c r="F10531" s="823"/>
      <c r="G10531" s="823"/>
      <c r="H10531" s="823"/>
      <c r="I10531" s="823"/>
      <c r="J10531" s="823"/>
      <c r="K10531" s="823"/>
      <c r="L10531" s="823"/>
    </row>
    <row r="10532" spans="2:12" s="801" customFormat="1">
      <c r="B10532" s="823"/>
      <c r="C10532" s="823"/>
      <c r="D10532" s="823"/>
      <c r="E10532" s="823"/>
      <c r="F10532" s="823"/>
      <c r="G10532" s="823"/>
      <c r="H10532" s="823"/>
      <c r="I10532" s="823"/>
      <c r="J10532" s="823"/>
      <c r="K10532" s="823"/>
      <c r="L10532" s="823"/>
    </row>
    <row r="10533" spans="2:12" s="801" customFormat="1">
      <c r="B10533" s="823"/>
      <c r="C10533" s="823"/>
      <c r="D10533" s="823"/>
      <c r="E10533" s="823"/>
      <c r="F10533" s="823"/>
      <c r="G10533" s="823"/>
      <c r="H10533" s="823"/>
      <c r="I10533" s="823"/>
      <c r="J10533" s="823"/>
      <c r="K10533" s="823"/>
      <c r="L10533" s="823"/>
    </row>
    <row r="10534" spans="2:12" s="801" customFormat="1">
      <c r="B10534" s="823"/>
      <c r="C10534" s="823"/>
      <c r="D10534" s="823"/>
      <c r="E10534" s="823"/>
      <c r="F10534" s="823"/>
      <c r="G10534" s="823"/>
      <c r="H10534" s="823"/>
      <c r="I10534" s="823"/>
      <c r="J10534" s="823"/>
      <c r="K10534" s="823"/>
      <c r="L10534" s="823"/>
    </row>
    <row r="10535" spans="2:12" s="801" customFormat="1">
      <c r="B10535" s="823"/>
      <c r="C10535" s="823"/>
      <c r="D10535" s="823"/>
      <c r="E10535" s="823"/>
      <c r="F10535" s="823"/>
      <c r="G10535" s="823"/>
      <c r="H10535" s="823"/>
      <c r="I10535" s="823"/>
      <c r="J10535" s="823"/>
      <c r="K10535" s="823"/>
      <c r="L10535" s="823"/>
    </row>
    <row r="10536" spans="2:12" s="801" customFormat="1">
      <c r="B10536" s="823"/>
      <c r="C10536" s="823"/>
      <c r="D10536" s="823"/>
      <c r="E10536" s="823"/>
      <c r="F10536" s="823"/>
      <c r="G10536" s="823"/>
      <c r="H10536" s="823"/>
      <c r="I10536" s="823"/>
      <c r="J10536" s="823"/>
      <c r="K10536" s="823"/>
      <c r="L10536" s="823"/>
    </row>
    <row r="10537" spans="2:12" s="801" customFormat="1">
      <c r="B10537" s="823"/>
      <c r="C10537" s="823"/>
      <c r="D10537" s="823"/>
      <c r="E10537" s="823"/>
      <c r="F10537" s="823"/>
      <c r="G10537" s="823"/>
      <c r="H10537" s="823"/>
      <c r="I10537" s="823"/>
      <c r="J10537" s="823"/>
      <c r="K10537" s="823"/>
      <c r="L10537" s="823"/>
    </row>
    <row r="10538" spans="2:12" s="801" customFormat="1">
      <c r="B10538" s="823"/>
      <c r="C10538" s="823"/>
      <c r="D10538" s="823"/>
      <c r="E10538" s="823"/>
      <c r="F10538" s="823"/>
      <c r="G10538" s="823"/>
      <c r="H10538" s="823"/>
      <c r="I10538" s="823"/>
      <c r="J10538" s="823"/>
      <c r="K10538" s="823"/>
      <c r="L10538" s="823"/>
    </row>
    <row r="10539" spans="2:12" s="801" customFormat="1">
      <c r="B10539" s="823"/>
      <c r="C10539" s="823"/>
      <c r="D10539" s="823"/>
      <c r="E10539" s="823"/>
      <c r="F10539" s="823"/>
      <c r="G10539" s="823"/>
      <c r="H10539" s="823"/>
      <c r="I10539" s="823"/>
      <c r="J10539" s="823"/>
      <c r="K10539" s="823"/>
      <c r="L10539" s="823"/>
    </row>
    <row r="10540" spans="2:12" s="801" customFormat="1">
      <c r="B10540" s="823"/>
      <c r="C10540" s="823"/>
      <c r="D10540" s="823"/>
      <c r="E10540" s="823"/>
      <c r="F10540" s="823"/>
      <c r="G10540" s="823"/>
      <c r="H10540" s="823"/>
      <c r="I10540" s="823"/>
      <c r="J10540" s="823"/>
      <c r="K10540" s="823"/>
      <c r="L10540" s="823"/>
    </row>
    <row r="10541" spans="2:12" s="801" customFormat="1">
      <c r="B10541" s="823"/>
      <c r="C10541" s="823"/>
      <c r="D10541" s="823"/>
      <c r="E10541" s="823"/>
      <c r="F10541" s="823"/>
      <c r="G10541" s="823"/>
      <c r="H10541" s="823"/>
      <c r="I10541" s="823"/>
      <c r="J10541" s="823"/>
      <c r="K10541" s="823"/>
      <c r="L10541" s="823"/>
    </row>
    <row r="10542" spans="2:12" s="801" customFormat="1">
      <c r="B10542" s="823"/>
      <c r="C10542" s="823"/>
      <c r="D10542" s="823"/>
      <c r="E10542" s="823"/>
      <c r="F10542" s="823"/>
      <c r="G10542" s="823"/>
      <c r="H10542" s="823"/>
      <c r="I10542" s="823"/>
      <c r="J10542" s="823"/>
      <c r="K10542" s="823"/>
      <c r="L10542" s="823"/>
    </row>
    <row r="10543" spans="2:12" s="801" customFormat="1">
      <c r="B10543" s="823"/>
      <c r="C10543" s="823"/>
      <c r="D10543" s="823"/>
      <c r="E10543" s="823"/>
      <c r="F10543" s="823"/>
      <c r="G10543" s="823"/>
      <c r="H10543" s="823"/>
      <c r="I10543" s="823"/>
      <c r="J10543" s="823"/>
      <c r="K10543" s="823"/>
      <c r="L10543" s="823"/>
    </row>
    <row r="10544" spans="2:12" s="801" customFormat="1">
      <c r="B10544" s="823"/>
      <c r="C10544" s="823"/>
      <c r="D10544" s="823"/>
      <c r="E10544" s="823"/>
      <c r="F10544" s="823"/>
      <c r="G10544" s="823"/>
      <c r="H10544" s="823"/>
      <c r="I10544" s="823"/>
      <c r="J10544" s="823"/>
      <c r="K10544" s="823"/>
      <c r="L10544" s="823"/>
    </row>
    <row r="10545" spans="2:12" s="801" customFormat="1">
      <c r="B10545" s="823"/>
      <c r="C10545" s="823"/>
      <c r="D10545" s="823"/>
      <c r="E10545" s="823"/>
      <c r="F10545" s="823"/>
      <c r="G10545" s="823"/>
      <c r="H10545" s="823"/>
      <c r="I10545" s="823"/>
      <c r="J10545" s="823"/>
      <c r="K10545" s="823"/>
      <c r="L10545" s="823"/>
    </row>
    <row r="10546" spans="2:12" s="801" customFormat="1">
      <c r="B10546" s="823"/>
      <c r="C10546" s="823"/>
      <c r="D10546" s="823"/>
      <c r="E10546" s="823"/>
      <c r="F10546" s="823"/>
      <c r="G10546" s="823"/>
      <c r="H10546" s="823"/>
      <c r="I10546" s="823"/>
      <c r="J10546" s="823"/>
      <c r="K10546" s="823"/>
      <c r="L10546" s="823"/>
    </row>
    <row r="10547" spans="2:12" s="801" customFormat="1">
      <c r="B10547" s="823"/>
      <c r="C10547" s="823"/>
      <c r="D10547" s="823"/>
      <c r="E10547" s="823"/>
      <c r="F10547" s="823"/>
      <c r="G10547" s="823"/>
      <c r="H10547" s="823"/>
      <c r="I10547" s="823"/>
      <c r="J10547" s="823"/>
      <c r="K10547" s="823"/>
      <c r="L10547" s="823"/>
    </row>
    <row r="10548" spans="2:12" s="801" customFormat="1">
      <c r="B10548" s="823"/>
      <c r="C10548" s="823"/>
      <c r="D10548" s="823"/>
      <c r="E10548" s="823"/>
      <c r="F10548" s="823"/>
      <c r="G10548" s="823"/>
      <c r="H10548" s="823"/>
      <c r="I10548" s="823"/>
      <c r="J10548" s="823"/>
      <c r="K10548" s="823"/>
      <c r="L10548" s="823"/>
    </row>
    <row r="10549" spans="2:12" s="801" customFormat="1">
      <c r="B10549" s="823"/>
      <c r="C10549" s="823"/>
      <c r="D10549" s="823"/>
      <c r="E10549" s="823"/>
      <c r="F10549" s="823"/>
      <c r="G10549" s="823"/>
      <c r="H10549" s="823"/>
      <c r="I10549" s="823"/>
      <c r="J10549" s="823"/>
      <c r="K10549" s="823"/>
      <c r="L10549" s="823"/>
    </row>
    <row r="10550" spans="2:12" s="801" customFormat="1">
      <c r="B10550" s="823"/>
      <c r="C10550" s="823"/>
      <c r="D10550" s="823"/>
      <c r="E10550" s="823"/>
      <c r="F10550" s="823"/>
      <c r="G10550" s="823"/>
      <c r="H10550" s="823"/>
      <c r="I10550" s="823"/>
      <c r="J10550" s="823"/>
      <c r="K10550" s="823"/>
      <c r="L10550" s="823"/>
    </row>
    <row r="10551" spans="2:12" s="801" customFormat="1">
      <c r="B10551" s="823"/>
      <c r="C10551" s="823"/>
      <c r="D10551" s="823"/>
      <c r="E10551" s="823"/>
      <c r="F10551" s="823"/>
      <c r="G10551" s="823"/>
      <c r="H10551" s="823"/>
      <c r="I10551" s="823"/>
      <c r="J10551" s="823"/>
      <c r="K10551" s="823"/>
      <c r="L10551" s="823"/>
    </row>
    <row r="10552" spans="2:12" s="801" customFormat="1">
      <c r="B10552" s="823"/>
      <c r="C10552" s="823"/>
      <c r="D10552" s="823"/>
      <c r="E10552" s="823"/>
      <c r="F10552" s="823"/>
      <c r="G10552" s="823"/>
      <c r="H10552" s="823"/>
      <c r="I10552" s="823"/>
      <c r="J10552" s="823"/>
      <c r="K10552" s="823"/>
      <c r="L10552" s="823"/>
    </row>
    <row r="10553" spans="2:12" s="801" customFormat="1">
      <c r="B10553" s="823"/>
      <c r="C10553" s="823"/>
      <c r="D10553" s="823"/>
      <c r="E10553" s="823"/>
      <c r="F10553" s="823"/>
      <c r="G10553" s="823"/>
      <c r="H10553" s="823"/>
      <c r="I10553" s="823"/>
      <c r="J10553" s="823"/>
      <c r="K10553" s="823"/>
      <c r="L10553" s="823"/>
    </row>
    <row r="10554" spans="2:12" s="801" customFormat="1">
      <c r="B10554" s="823"/>
      <c r="C10554" s="823"/>
      <c r="D10554" s="823"/>
      <c r="E10554" s="823"/>
      <c r="F10554" s="823"/>
      <c r="G10554" s="823"/>
      <c r="H10554" s="823"/>
      <c r="I10554" s="823"/>
      <c r="J10554" s="823"/>
      <c r="K10554" s="823"/>
      <c r="L10554" s="823"/>
    </row>
    <row r="10555" spans="2:12" s="801" customFormat="1">
      <c r="B10555" s="823"/>
      <c r="C10555" s="823"/>
      <c r="D10555" s="823"/>
      <c r="E10555" s="823"/>
      <c r="F10555" s="823"/>
      <c r="G10555" s="823"/>
      <c r="H10555" s="823"/>
      <c r="I10555" s="823"/>
      <c r="J10555" s="823"/>
      <c r="K10555" s="823"/>
      <c r="L10555" s="823"/>
    </row>
    <row r="10556" spans="2:12" s="801" customFormat="1">
      <c r="B10556" s="823"/>
      <c r="C10556" s="823"/>
      <c r="D10556" s="823"/>
      <c r="E10556" s="823"/>
      <c r="F10556" s="823"/>
      <c r="G10556" s="823"/>
      <c r="H10556" s="823"/>
      <c r="I10556" s="823"/>
      <c r="J10556" s="823"/>
      <c r="K10556" s="823"/>
      <c r="L10556" s="823"/>
    </row>
    <row r="10557" spans="2:12" s="801" customFormat="1">
      <c r="B10557" s="823"/>
      <c r="C10557" s="823"/>
      <c r="D10557" s="823"/>
      <c r="E10557" s="823"/>
      <c r="F10557" s="823"/>
      <c r="G10557" s="823"/>
      <c r="H10557" s="823"/>
      <c r="I10557" s="823"/>
      <c r="J10557" s="823"/>
      <c r="K10557" s="823"/>
      <c r="L10557" s="823"/>
    </row>
    <row r="10558" spans="2:12" s="801" customFormat="1">
      <c r="B10558" s="823"/>
      <c r="C10558" s="823"/>
      <c r="D10558" s="823"/>
      <c r="E10558" s="823"/>
      <c r="F10558" s="823"/>
      <c r="G10558" s="823"/>
      <c r="H10558" s="823"/>
      <c r="I10558" s="823"/>
      <c r="J10558" s="823"/>
      <c r="K10558" s="823"/>
      <c r="L10558" s="823"/>
    </row>
    <row r="10559" spans="2:12" s="801" customFormat="1">
      <c r="B10559" s="823"/>
      <c r="C10559" s="823"/>
      <c r="D10559" s="823"/>
      <c r="E10559" s="823"/>
      <c r="F10559" s="823"/>
      <c r="G10559" s="823"/>
      <c r="H10559" s="823"/>
      <c r="I10559" s="823"/>
      <c r="J10559" s="823"/>
      <c r="K10559" s="823"/>
      <c r="L10559" s="823"/>
    </row>
    <row r="10560" spans="2:12" s="801" customFormat="1">
      <c r="B10560" s="823"/>
      <c r="C10560" s="823"/>
      <c r="D10560" s="823"/>
      <c r="E10560" s="823"/>
      <c r="F10560" s="823"/>
      <c r="G10560" s="823"/>
      <c r="H10560" s="823"/>
      <c r="I10560" s="823"/>
      <c r="J10560" s="823"/>
      <c r="K10560" s="823"/>
      <c r="L10560" s="823"/>
    </row>
    <row r="10561" spans="2:12" s="801" customFormat="1">
      <c r="B10561" s="823"/>
      <c r="C10561" s="823"/>
      <c r="D10561" s="823"/>
      <c r="E10561" s="823"/>
      <c r="F10561" s="823"/>
      <c r="G10561" s="823"/>
      <c r="H10561" s="823"/>
      <c r="I10561" s="823"/>
      <c r="J10561" s="823"/>
      <c r="K10561" s="823"/>
      <c r="L10561" s="823"/>
    </row>
    <row r="10562" spans="2:12" s="801" customFormat="1">
      <c r="B10562" s="823"/>
      <c r="C10562" s="823"/>
      <c r="D10562" s="823"/>
      <c r="E10562" s="823"/>
      <c r="F10562" s="823"/>
      <c r="G10562" s="823"/>
      <c r="H10562" s="823"/>
      <c r="I10562" s="823"/>
      <c r="J10562" s="823"/>
      <c r="K10562" s="823"/>
      <c r="L10562" s="823"/>
    </row>
    <row r="10563" spans="2:12" s="801" customFormat="1">
      <c r="B10563" s="823"/>
      <c r="C10563" s="823"/>
      <c r="D10563" s="823"/>
      <c r="E10563" s="823"/>
      <c r="F10563" s="823"/>
      <c r="G10563" s="823"/>
      <c r="H10563" s="823"/>
      <c r="I10563" s="823"/>
      <c r="J10563" s="823"/>
      <c r="K10563" s="823"/>
      <c r="L10563" s="823"/>
    </row>
    <row r="10564" spans="2:12" s="801" customFormat="1">
      <c r="B10564" s="823"/>
      <c r="C10564" s="823"/>
      <c r="D10564" s="823"/>
      <c r="E10564" s="823"/>
      <c r="F10564" s="823"/>
      <c r="G10564" s="823"/>
      <c r="H10564" s="823"/>
      <c r="I10564" s="823"/>
      <c r="J10564" s="823"/>
      <c r="K10564" s="823"/>
      <c r="L10564" s="823"/>
    </row>
    <row r="10565" spans="2:12" s="801" customFormat="1">
      <c r="B10565" s="823"/>
      <c r="C10565" s="823"/>
      <c r="D10565" s="823"/>
      <c r="E10565" s="823"/>
      <c r="F10565" s="823"/>
      <c r="G10565" s="823"/>
      <c r="H10565" s="823"/>
      <c r="I10565" s="823"/>
      <c r="J10565" s="823"/>
      <c r="K10565" s="823"/>
      <c r="L10565" s="823"/>
    </row>
    <row r="10566" spans="2:12" s="801" customFormat="1">
      <c r="B10566" s="823"/>
      <c r="C10566" s="823"/>
      <c r="D10566" s="823"/>
      <c r="E10566" s="823"/>
      <c r="F10566" s="823"/>
      <c r="G10566" s="823"/>
      <c r="H10566" s="823"/>
      <c r="I10566" s="823"/>
      <c r="J10566" s="823"/>
      <c r="K10566" s="823"/>
      <c r="L10566" s="823"/>
    </row>
    <row r="10567" spans="2:12" s="801" customFormat="1">
      <c r="B10567" s="823"/>
      <c r="C10567" s="823"/>
      <c r="D10567" s="823"/>
      <c r="E10567" s="823"/>
      <c r="F10567" s="823"/>
      <c r="G10567" s="823"/>
      <c r="H10567" s="823"/>
      <c r="I10567" s="823"/>
      <c r="J10567" s="823"/>
      <c r="K10567" s="823"/>
      <c r="L10567" s="823"/>
    </row>
    <row r="10568" spans="2:12" s="801" customFormat="1">
      <c r="B10568" s="823"/>
      <c r="C10568" s="823"/>
      <c r="D10568" s="823"/>
      <c r="E10568" s="823"/>
      <c r="F10568" s="823"/>
      <c r="G10568" s="823"/>
      <c r="H10568" s="823"/>
      <c r="I10568" s="823"/>
      <c r="J10568" s="823"/>
      <c r="K10568" s="823"/>
      <c r="L10568" s="823"/>
    </row>
    <row r="10569" spans="2:12" s="801" customFormat="1">
      <c r="B10569" s="823"/>
      <c r="C10569" s="823"/>
      <c r="D10569" s="823"/>
      <c r="E10569" s="823"/>
      <c r="F10569" s="823"/>
      <c r="G10569" s="823"/>
      <c r="H10569" s="823"/>
      <c r="I10569" s="823"/>
      <c r="J10569" s="823"/>
      <c r="K10569" s="823"/>
      <c r="L10569" s="823"/>
    </row>
    <row r="10570" spans="2:12" s="801" customFormat="1">
      <c r="B10570" s="823"/>
      <c r="C10570" s="823"/>
      <c r="D10570" s="823"/>
      <c r="E10570" s="823"/>
      <c r="F10570" s="823"/>
      <c r="G10570" s="823"/>
      <c r="H10570" s="823"/>
      <c r="I10570" s="823"/>
      <c r="J10570" s="823"/>
      <c r="K10570" s="823"/>
      <c r="L10570" s="823"/>
    </row>
    <row r="10571" spans="2:12" s="801" customFormat="1">
      <c r="B10571" s="823"/>
      <c r="C10571" s="823"/>
      <c r="D10571" s="823"/>
      <c r="E10571" s="823"/>
      <c r="F10571" s="823"/>
      <c r="G10571" s="823"/>
      <c r="H10571" s="823"/>
      <c r="I10571" s="823"/>
      <c r="J10571" s="823"/>
      <c r="K10571" s="823"/>
      <c r="L10571" s="823"/>
    </row>
    <row r="10572" spans="2:12" s="801" customFormat="1">
      <c r="B10572" s="823"/>
      <c r="C10572" s="823"/>
      <c r="D10572" s="823"/>
      <c r="E10572" s="823"/>
      <c r="F10572" s="823"/>
      <c r="G10572" s="823"/>
      <c r="H10572" s="823"/>
      <c r="I10572" s="823"/>
      <c r="J10572" s="823"/>
      <c r="K10572" s="823"/>
      <c r="L10572" s="823"/>
    </row>
    <row r="10573" spans="2:12" s="801" customFormat="1">
      <c r="B10573" s="823"/>
      <c r="C10573" s="823"/>
      <c r="D10573" s="823"/>
      <c r="E10573" s="823"/>
      <c r="F10573" s="823"/>
      <c r="G10573" s="823"/>
      <c r="H10573" s="823"/>
      <c r="I10573" s="823"/>
      <c r="J10573" s="823"/>
      <c r="K10573" s="823"/>
      <c r="L10573" s="823"/>
    </row>
    <row r="10574" spans="2:12" s="801" customFormat="1">
      <c r="B10574" s="823"/>
      <c r="C10574" s="823"/>
      <c r="D10574" s="823"/>
      <c r="E10574" s="823"/>
      <c r="F10574" s="823"/>
      <c r="G10574" s="823"/>
      <c r="H10574" s="823"/>
      <c r="I10574" s="823"/>
      <c r="J10574" s="823"/>
      <c r="K10574" s="823"/>
      <c r="L10574" s="823"/>
    </row>
    <row r="10575" spans="2:12" s="801" customFormat="1">
      <c r="B10575" s="823"/>
      <c r="C10575" s="823"/>
      <c r="D10575" s="823"/>
      <c r="E10575" s="823"/>
      <c r="F10575" s="823"/>
      <c r="G10575" s="823"/>
      <c r="H10575" s="823"/>
      <c r="I10575" s="823"/>
      <c r="J10575" s="823"/>
      <c r="K10575" s="823"/>
      <c r="L10575" s="823"/>
    </row>
    <row r="10576" spans="2:12" s="801" customFormat="1">
      <c r="B10576" s="823"/>
      <c r="C10576" s="823"/>
      <c r="D10576" s="823"/>
      <c r="E10576" s="823"/>
      <c r="F10576" s="823"/>
      <c r="G10576" s="823"/>
      <c r="H10576" s="823"/>
      <c r="I10576" s="823"/>
      <c r="J10576" s="823"/>
      <c r="K10576" s="823"/>
      <c r="L10576" s="823"/>
    </row>
    <row r="10577" spans="2:12" s="801" customFormat="1">
      <c r="B10577" s="823"/>
      <c r="C10577" s="823"/>
      <c r="D10577" s="823"/>
      <c r="E10577" s="823"/>
      <c r="F10577" s="823"/>
      <c r="G10577" s="823"/>
      <c r="H10577" s="823"/>
      <c r="I10577" s="823"/>
      <c r="J10577" s="823"/>
      <c r="K10577" s="823"/>
      <c r="L10577" s="823"/>
    </row>
    <row r="10578" spans="2:12" s="801" customFormat="1">
      <c r="B10578" s="823"/>
      <c r="C10578" s="823"/>
      <c r="D10578" s="823"/>
      <c r="E10578" s="823"/>
      <c r="F10578" s="823"/>
      <c r="G10578" s="823"/>
      <c r="H10578" s="823"/>
      <c r="I10578" s="823"/>
      <c r="J10578" s="823"/>
      <c r="K10578" s="823"/>
      <c r="L10578" s="823"/>
    </row>
    <row r="10579" spans="2:12" s="801" customFormat="1">
      <c r="B10579" s="823"/>
      <c r="C10579" s="823"/>
      <c r="D10579" s="823"/>
      <c r="E10579" s="823"/>
      <c r="F10579" s="823"/>
      <c r="G10579" s="823"/>
      <c r="H10579" s="823"/>
      <c r="I10579" s="823"/>
      <c r="J10579" s="823"/>
      <c r="K10579" s="823"/>
      <c r="L10579" s="823"/>
    </row>
    <row r="10580" spans="2:12" s="801" customFormat="1">
      <c r="B10580" s="823"/>
      <c r="C10580" s="823"/>
      <c r="D10580" s="823"/>
      <c r="E10580" s="823"/>
      <c r="F10580" s="823"/>
      <c r="G10580" s="823"/>
      <c r="H10580" s="823"/>
      <c r="I10580" s="823"/>
      <c r="J10580" s="823"/>
      <c r="K10580" s="823"/>
      <c r="L10580" s="823"/>
    </row>
    <row r="10581" spans="2:12" s="801" customFormat="1">
      <c r="B10581" s="823"/>
      <c r="C10581" s="823"/>
      <c r="D10581" s="823"/>
      <c r="E10581" s="823"/>
      <c r="F10581" s="823"/>
      <c r="G10581" s="823"/>
      <c r="H10581" s="823"/>
      <c r="I10581" s="823"/>
      <c r="J10581" s="823"/>
      <c r="K10581" s="823"/>
      <c r="L10581" s="823"/>
    </row>
    <row r="10582" spans="2:12" s="801" customFormat="1">
      <c r="B10582" s="823"/>
      <c r="C10582" s="823"/>
      <c r="D10582" s="823"/>
      <c r="E10582" s="823"/>
      <c r="F10582" s="823"/>
      <c r="G10582" s="823"/>
      <c r="H10582" s="823"/>
      <c r="I10582" s="823"/>
      <c r="J10582" s="823"/>
      <c r="K10582" s="823"/>
      <c r="L10582" s="823"/>
    </row>
    <row r="10583" spans="2:12" s="801" customFormat="1">
      <c r="B10583" s="823"/>
      <c r="C10583" s="823"/>
      <c r="D10583" s="823"/>
      <c r="E10583" s="823"/>
      <c r="F10583" s="823"/>
      <c r="G10583" s="823"/>
      <c r="H10583" s="823"/>
      <c r="I10583" s="823"/>
      <c r="J10583" s="823"/>
      <c r="K10583" s="823"/>
      <c r="L10583" s="823"/>
    </row>
    <row r="10584" spans="2:12" s="801" customFormat="1">
      <c r="B10584" s="823"/>
      <c r="C10584" s="823"/>
      <c r="D10584" s="823"/>
      <c r="E10584" s="823"/>
      <c r="F10584" s="823"/>
      <c r="G10584" s="823"/>
      <c r="H10584" s="823"/>
      <c r="I10584" s="823"/>
      <c r="J10584" s="823"/>
      <c r="K10584" s="823"/>
      <c r="L10584" s="823"/>
    </row>
    <row r="10585" spans="2:12" s="801" customFormat="1">
      <c r="B10585" s="823"/>
      <c r="C10585" s="823"/>
      <c r="D10585" s="823"/>
      <c r="E10585" s="823"/>
      <c r="F10585" s="823"/>
      <c r="G10585" s="823"/>
      <c r="H10585" s="823"/>
      <c r="I10585" s="823"/>
      <c r="J10585" s="823"/>
      <c r="K10585" s="823"/>
      <c r="L10585" s="823"/>
    </row>
    <row r="10586" spans="2:12" s="801" customFormat="1">
      <c r="B10586" s="823"/>
      <c r="C10586" s="823"/>
      <c r="D10586" s="823"/>
      <c r="E10586" s="823"/>
      <c r="F10586" s="823"/>
      <c r="G10586" s="823"/>
      <c r="H10586" s="823"/>
      <c r="I10586" s="823"/>
      <c r="J10586" s="823"/>
      <c r="K10586" s="823"/>
      <c r="L10586" s="823"/>
    </row>
    <row r="10587" spans="2:12" s="801" customFormat="1">
      <c r="B10587" s="823"/>
      <c r="C10587" s="823"/>
      <c r="D10587" s="823"/>
      <c r="E10587" s="823"/>
      <c r="F10587" s="823"/>
      <c r="G10587" s="823"/>
      <c r="H10587" s="823"/>
      <c r="I10587" s="823"/>
      <c r="J10587" s="823"/>
      <c r="K10587" s="823"/>
      <c r="L10587" s="823"/>
    </row>
    <row r="10588" spans="2:12" s="801" customFormat="1">
      <c r="B10588" s="823"/>
      <c r="C10588" s="823"/>
      <c r="D10588" s="823"/>
      <c r="E10588" s="823"/>
      <c r="F10588" s="823"/>
      <c r="G10588" s="823"/>
      <c r="H10588" s="823"/>
      <c r="I10588" s="823"/>
      <c r="J10588" s="823"/>
      <c r="K10588" s="823"/>
      <c r="L10588" s="823"/>
    </row>
    <row r="10589" spans="2:12" s="801" customFormat="1">
      <c r="B10589" s="823"/>
      <c r="C10589" s="823"/>
      <c r="D10589" s="823"/>
      <c r="E10589" s="823"/>
      <c r="F10589" s="823"/>
      <c r="G10589" s="823"/>
      <c r="H10589" s="823"/>
      <c r="I10589" s="823"/>
      <c r="J10589" s="823"/>
      <c r="K10589" s="823"/>
      <c r="L10589" s="823"/>
    </row>
    <row r="10590" spans="2:12" s="801" customFormat="1">
      <c r="B10590" s="823"/>
      <c r="C10590" s="823"/>
      <c r="D10590" s="823"/>
      <c r="E10590" s="823"/>
      <c r="F10590" s="823"/>
      <c r="G10590" s="823"/>
      <c r="H10590" s="823"/>
      <c r="I10590" s="823"/>
      <c r="J10590" s="823"/>
      <c r="K10590" s="823"/>
      <c r="L10590" s="823"/>
    </row>
    <row r="10591" spans="2:12" s="801" customFormat="1">
      <c r="B10591" s="823"/>
      <c r="C10591" s="823"/>
      <c r="D10591" s="823"/>
      <c r="E10591" s="823"/>
      <c r="F10591" s="823"/>
      <c r="G10591" s="823"/>
      <c r="H10591" s="823"/>
      <c r="I10591" s="823"/>
      <c r="J10591" s="823"/>
      <c r="K10591" s="823"/>
      <c r="L10591" s="823"/>
    </row>
    <row r="10592" spans="2:12" s="801" customFormat="1">
      <c r="B10592" s="823"/>
      <c r="C10592" s="823"/>
      <c r="D10592" s="823"/>
      <c r="E10592" s="823"/>
      <c r="F10592" s="823"/>
      <c r="G10592" s="823"/>
      <c r="H10592" s="823"/>
      <c r="I10592" s="823"/>
      <c r="J10592" s="823"/>
      <c r="K10592" s="823"/>
      <c r="L10592" s="823"/>
    </row>
    <row r="10593" spans="2:12" s="801" customFormat="1">
      <c r="B10593" s="823"/>
      <c r="C10593" s="823"/>
      <c r="D10593" s="823"/>
      <c r="E10593" s="823"/>
      <c r="F10593" s="823"/>
      <c r="G10593" s="823"/>
      <c r="H10593" s="823"/>
      <c r="I10593" s="823"/>
      <c r="J10593" s="823"/>
      <c r="K10593" s="823"/>
      <c r="L10593" s="823"/>
    </row>
    <row r="10594" spans="2:12" s="801" customFormat="1">
      <c r="B10594" s="823"/>
      <c r="C10594" s="823"/>
      <c r="D10594" s="823"/>
      <c r="E10594" s="823"/>
      <c r="F10594" s="823"/>
      <c r="G10594" s="823"/>
      <c r="H10594" s="823"/>
      <c r="I10594" s="823"/>
      <c r="J10594" s="823"/>
      <c r="K10594" s="823"/>
      <c r="L10594" s="823"/>
    </row>
    <row r="10595" spans="2:12" s="801" customFormat="1">
      <c r="B10595" s="823"/>
      <c r="C10595" s="823"/>
      <c r="D10595" s="823"/>
      <c r="E10595" s="823"/>
      <c r="F10595" s="823"/>
      <c r="G10595" s="823"/>
      <c r="H10595" s="823"/>
      <c r="I10595" s="823"/>
      <c r="J10595" s="823"/>
      <c r="K10595" s="823"/>
      <c r="L10595" s="823"/>
    </row>
    <row r="10596" spans="2:12" s="801" customFormat="1">
      <c r="B10596" s="823"/>
      <c r="C10596" s="823"/>
      <c r="D10596" s="823"/>
      <c r="E10596" s="823"/>
      <c r="F10596" s="823"/>
      <c r="G10596" s="823"/>
      <c r="H10596" s="823"/>
      <c r="I10596" s="823"/>
      <c r="J10596" s="823"/>
      <c r="K10596" s="823"/>
      <c r="L10596" s="823"/>
    </row>
    <row r="10597" spans="2:12" s="801" customFormat="1">
      <c r="B10597" s="823"/>
      <c r="C10597" s="823"/>
      <c r="D10597" s="823"/>
      <c r="E10597" s="823"/>
      <c r="F10597" s="823"/>
      <c r="G10597" s="823"/>
      <c r="H10597" s="823"/>
      <c r="I10597" s="823"/>
      <c r="J10597" s="823"/>
      <c r="K10597" s="823"/>
      <c r="L10597" s="823"/>
    </row>
    <row r="10598" spans="2:12" s="801" customFormat="1">
      <c r="B10598" s="823"/>
      <c r="C10598" s="823"/>
      <c r="D10598" s="823"/>
      <c r="E10598" s="823"/>
      <c r="F10598" s="823"/>
      <c r="G10598" s="823"/>
      <c r="H10598" s="823"/>
      <c r="I10598" s="823"/>
      <c r="J10598" s="823"/>
      <c r="K10598" s="823"/>
      <c r="L10598" s="823"/>
    </row>
    <row r="10599" spans="2:12" s="801" customFormat="1">
      <c r="B10599" s="823"/>
      <c r="C10599" s="823"/>
      <c r="D10599" s="823"/>
      <c r="E10599" s="823"/>
      <c r="F10599" s="823"/>
      <c r="G10599" s="823"/>
      <c r="H10599" s="823"/>
      <c r="I10599" s="823"/>
      <c r="J10599" s="823"/>
      <c r="K10599" s="823"/>
      <c r="L10599" s="823"/>
    </row>
    <row r="10600" spans="2:12" s="801" customFormat="1">
      <c r="B10600" s="823"/>
      <c r="C10600" s="823"/>
      <c r="D10600" s="823"/>
      <c r="E10600" s="823"/>
      <c r="F10600" s="823"/>
      <c r="G10600" s="823"/>
      <c r="H10600" s="823"/>
      <c r="I10600" s="823"/>
      <c r="J10600" s="823"/>
      <c r="K10600" s="823"/>
      <c r="L10600" s="823"/>
    </row>
    <row r="10601" spans="2:12" s="801" customFormat="1">
      <c r="B10601" s="823"/>
      <c r="C10601" s="823"/>
      <c r="D10601" s="823"/>
      <c r="E10601" s="823"/>
      <c r="F10601" s="823"/>
      <c r="G10601" s="823"/>
      <c r="H10601" s="823"/>
      <c r="I10601" s="823"/>
      <c r="J10601" s="823"/>
      <c r="K10601" s="823"/>
      <c r="L10601" s="823"/>
    </row>
    <row r="10602" spans="2:12" s="801" customFormat="1">
      <c r="B10602" s="823"/>
      <c r="C10602" s="823"/>
      <c r="D10602" s="823"/>
      <c r="E10602" s="823"/>
      <c r="F10602" s="823"/>
      <c r="G10602" s="823"/>
      <c r="H10602" s="823"/>
      <c r="I10602" s="823"/>
      <c r="J10602" s="823"/>
      <c r="K10602" s="823"/>
      <c r="L10602" s="823"/>
    </row>
    <row r="10603" spans="2:12" s="801" customFormat="1">
      <c r="B10603" s="823"/>
      <c r="C10603" s="823"/>
      <c r="D10603" s="823"/>
      <c r="E10603" s="823"/>
      <c r="F10603" s="823"/>
      <c r="G10603" s="823"/>
      <c r="H10603" s="823"/>
      <c r="I10603" s="823"/>
      <c r="J10603" s="823"/>
      <c r="K10603" s="823"/>
      <c r="L10603" s="823"/>
    </row>
    <row r="10604" spans="2:12" s="801" customFormat="1">
      <c r="B10604" s="823"/>
      <c r="C10604" s="823"/>
      <c r="D10604" s="823"/>
      <c r="E10604" s="823"/>
      <c r="F10604" s="823"/>
      <c r="G10604" s="823"/>
      <c r="H10604" s="823"/>
      <c r="I10604" s="823"/>
      <c r="J10604" s="823"/>
      <c r="K10604" s="823"/>
      <c r="L10604" s="823"/>
    </row>
    <row r="10605" spans="2:12" s="801" customFormat="1">
      <c r="B10605" s="823"/>
      <c r="C10605" s="823"/>
      <c r="D10605" s="823"/>
      <c r="E10605" s="823"/>
      <c r="F10605" s="823"/>
      <c r="G10605" s="823"/>
      <c r="H10605" s="823"/>
      <c r="I10605" s="823"/>
      <c r="J10605" s="823"/>
      <c r="K10605" s="823"/>
      <c r="L10605" s="823"/>
    </row>
    <row r="10606" spans="2:12" s="801" customFormat="1">
      <c r="B10606" s="823"/>
      <c r="C10606" s="823"/>
      <c r="D10606" s="823"/>
      <c r="E10606" s="823"/>
      <c r="F10606" s="823"/>
      <c r="G10606" s="823"/>
      <c r="H10606" s="823"/>
      <c r="I10606" s="823"/>
      <c r="J10606" s="823"/>
      <c r="K10606" s="823"/>
      <c r="L10606" s="823"/>
    </row>
    <row r="10607" spans="2:12" s="801" customFormat="1">
      <c r="B10607" s="823"/>
      <c r="C10607" s="823"/>
      <c r="D10607" s="823"/>
      <c r="E10607" s="823"/>
      <c r="F10607" s="823"/>
      <c r="G10607" s="823"/>
      <c r="H10607" s="823"/>
      <c r="I10607" s="823"/>
      <c r="J10607" s="823"/>
      <c r="K10607" s="823"/>
      <c r="L10607" s="823"/>
    </row>
    <row r="10608" spans="2:12" s="801" customFormat="1">
      <c r="B10608" s="823"/>
      <c r="C10608" s="823"/>
      <c r="D10608" s="823"/>
      <c r="E10608" s="823"/>
      <c r="F10608" s="823"/>
      <c r="G10608" s="823"/>
      <c r="H10608" s="823"/>
      <c r="I10608" s="823"/>
      <c r="J10608" s="823"/>
      <c r="K10608" s="823"/>
      <c r="L10608" s="823"/>
    </row>
    <row r="10609" spans="2:12" s="801" customFormat="1">
      <c r="B10609" s="823"/>
      <c r="C10609" s="823"/>
      <c r="D10609" s="823"/>
      <c r="E10609" s="823"/>
      <c r="F10609" s="823"/>
      <c r="G10609" s="823"/>
      <c r="H10609" s="823"/>
      <c r="I10609" s="823"/>
      <c r="J10609" s="823"/>
      <c r="K10609" s="823"/>
      <c r="L10609" s="823"/>
    </row>
    <row r="10610" spans="2:12" s="801" customFormat="1">
      <c r="B10610" s="823"/>
      <c r="C10610" s="823"/>
      <c r="D10610" s="823"/>
      <c r="E10610" s="823"/>
      <c r="F10610" s="823"/>
      <c r="G10610" s="823"/>
      <c r="H10610" s="823"/>
      <c r="I10610" s="823"/>
      <c r="J10610" s="823"/>
      <c r="K10610" s="823"/>
      <c r="L10610" s="823"/>
    </row>
    <row r="10611" spans="2:12" s="801" customFormat="1">
      <c r="B10611" s="823"/>
      <c r="C10611" s="823"/>
      <c r="D10611" s="823"/>
      <c r="E10611" s="823"/>
      <c r="F10611" s="823"/>
      <c r="G10611" s="823"/>
      <c r="H10611" s="823"/>
      <c r="I10611" s="823"/>
      <c r="J10611" s="823"/>
      <c r="K10611" s="823"/>
      <c r="L10611" s="823"/>
    </row>
    <row r="10612" spans="2:12" s="801" customFormat="1">
      <c r="B10612" s="823"/>
      <c r="C10612" s="823"/>
      <c r="D10612" s="823"/>
      <c r="E10612" s="823"/>
      <c r="F10612" s="823"/>
      <c r="G10612" s="823"/>
      <c r="H10612" s="823"/>
      <c r="I10612" s="823"/>
      <c r="J10612" s="823"/>
      <c r="K10612" s="823"/>
      <c r="L10612" s="823"/>
    </row>
    <row r="10613" spans="2:12" s="801" customFormat="1">
      <c r="B10613" s="823"/>
      <c r="C10613" s="823"/>
      <c r="D10613" s="823"/>
      <c r="E10613" s="823"/>
      <c r="F10613" s="823"/>
      <c r="G10613" s="823"/>
      <c r="H10613" s="823"/>
      <c r="I10613" s="823"/>
      <c r="J10613" s="823"/>
      <c r="K10613" s="823"/>
      <c r="L10613" s="823"/>
    </row>
    <row r="10614" spans="2:12" s="801" customFormat="1">
      <c r="B10614" s="823"/>
      <c r="C10614" s="823"/>
      <c r="D10614" s="823"/>
      <c r="E10614" s="823"/>
      <c r="F10614" s="823"/>
      <c r="G10614" s="823"/>
      <c r="H10614" s="823"/>
      <c r="I10614" s="823"/>
      <c r="J10614" s="823"/>
      <c r="K10614" s="823"/>
      <c r="L10614" s="823"/>
    </row>
    <row r="10615" spans="2:12" s="801" customFormat="1">
      <c r="B10615" s="823"/>
      <c r="C10615" s="823"/>
      <c r="D10615" s="823"/>
      <c r="E10615" s="823"/>
      <c r="F10615" s="823"/>
      <c r="G10615" s="823"/>
      <c r="H10615" s="823"/>
      <c r="I10615" s="823"/>
      <c r="J10615" s="823"/>
      <c r="K10615" s="823"/>
      <c r="L10615" s="823"/>
    </row>
    <row r="10616" spans="2:12" s="801" customFormat="1">
      <c r="B10616" s="823"/>
      <c r="C10616" s="823"/>
      <c r="D10616" s="823"/>
      <c r="E10616" s="823"/>
      <c r="F10616" s="823"/>
      <c r="G10616" s="823"/>
      <c r="H10616" s="823"/>
      <c r="I10616" s="823"/>
      <c r="J10616" s="823"/>
      <c r="K10616" s="823"/>
      <c r="L10616" s="823"/>
    </row>
    <row r="10617" spans="2:12" s="801" customFormat="1">
      <c r="B10617" s="823"/>
      <c r="C10617" s="823"/>
      <c r="D10617" s="823"/>
      <c r="E10617" s="823"/>
      <c r="F10617" s="823"/>
      <c r="G10617" s="823"/>
      <c r="H10617" s="823"/>
      <c r="I10617" s="823"/>
      <c r="J10617" s="823"/>
      <c r="K10617" s="823"/>
      <c r="L10617" s="823"/>
    </row>
    <row r="10618" spans="2:12" s="801" customFormat="1">
      <c r="B10618" s="823"/>
      <c r="C10618" s="823"/>
      <c r="D10618" s="823"/>
      <c r="E10618" s="823"/>
      <c r="F10618" s="823"/>
      <c r="G10618" s="823"/>
      <c r="H10618" s="823"/>
      <c r="I10618" s="823"/>
      <c r="J10618" s="823"/>
      <c r="K10618" s="823"/>
      <c r="L10618" s="823"/>
    </row>
    <row r="10619" spans="2:12" s="801" customFormat="1">
      <c r="B10619" s="823"/>
      <c r="C10619" s="823"/>
      <c r="D10619" s="823"/>
      <c r="E10619" s="823"/>
      <c r="F10619" s="823"/>
      <c r="G10619" s="823"/>
      <c r="H10619" s="823"/>
      <c r="I10619" s="823"/>
      <c r="J10619" s="823"/>
      <c r="K10619" s="823"/>
      <c r="L10619" s="823"/>
    </row>
    <row r="10620" spans="2:12" s="801" customFormat="1">
      <c r="B10620" s="823"/>
      <c r="C10620" s="823"/>
      <c r="D10620" s="823"/>
      <c r="E10620" s="823"/>
      <c r="F10620" s="823"/>
      <c r="G10620" s="823"/>
      <c r="H10620" s="823"/>
      <c r="I10620" s="823"/>
      <c r="J10620" s="823"/>
      <c r="K10620" s="823"/>
      <c r="L10620" s="823"/>
    </row>
    <row r="10621" spans="2:12" s="801" customFormat="1">
      <c r="B10621" s="823"/>
      <c r="C10621" s="823"/>
      <c r="D10621" s="823"/>
      <c r="E10621" s="823"/>
      <c r="F10621" s="823"/>
      <c r="G10621" s="823"/>
      <c r="H10621" s="823"/>
      <c r="I10621" s="823"/>
      <c r="J10621" s="823"/>
      <c r="K10621" s="823"/>
      <c r="L10621" s="823"/>
    </row>
    <row r="10622" spans="2:12" s="801" customFormat="1">
      <c r="B10622" s="823"/>
      <c r="C10622" s="823"/>
      <c r="D10622" s="823"/>
      <c r="E10622" s="823"/>
      <c r="F10622" s="823"/>
      <c r="G10622" s="823"/>
      <c r="H10622" s="823"/>
      <c r="I10622" s="823"/>
      <c r="J10622" s="823"/>
      <c r="K10622" s="823"/>
      <c r="L10622" s="823"/>
    </row>
    <row r="10623" spans="2:12" s="801" customFormat="1">
      <c r="B10623" s="823"/>
      <c r="C10623" s="823"/>
      <c r="D10623" s="823"/>
      <c r="E10623" s="823"/>
      <c r="F10623" s="823"/>
      <c r="G10623" s="823"/>
      <c r="H10623" s="823"/>
      <c r="I10623" s="823"/>
      <c r="J10623" s="823"/>
      <c r="K10623" s="823"/>
      <c r="L10623" s="823"/>
    </row>
    <row r="10624" spans="2:12" s="801" customFormat="1">
      <c r="B10624" s="823"/>
      <c r="C10624" s="823"/>
      <c r="D10624" s="823"/>
      <c r="E10624" s="823"/>
      <c r="F10624" s="823"/>
      <c r="G10624" s="823"/>
      <c r="H10624" s="823"/>
      <c r="I10624" s="823"/>
      <c r="J10624" s="823"/>
      <c r="K10624" s="823"/>
      <c r="L10624" s="823"/>
    </row>
    <row r="10625" spans="2:12" s="801" customFormat="1">
      <c r="B10625" s="823"/>
      <c r="C10625" s="823"/>
      <c r="D10625" s="823"/>
      <c r="E10625" s="823"/>
      <c r="F10625" s="823"/>
      <c r="G10625" s="823"/>
      <c r="H10625" s="823"/>
      <c r="I10625" s="823"/>
      <c r="J10625" s="823"/>
      <c r="K10625" s="823"/>
      <c r="L10625" s="823"/>
    </row>
    <row r="10626" spans="2:12" s="801" customFormat="1">
      <c r="B10626" s="823"/>
      <c r="C10626" s="823"/>
      <c r="D10626" s="823"/>
      <c r="E10626" s="823"/>
      <c r="F10626" s="823"/>
      <c r="G10626" s="823"/>
      <c r="H10626" s="823"/>
      <c r="I10626" s="823"/>
      <c r="J10626" s="823"/>
      <c r="K10626" s="823"/>
      <c r="L10626" s="823"/>
    </row>
    <row r="10627" spans="2:12" s="801" customFormat="1">
      <c r="B10627" s="823"/>
      <c r="C10627" s="823"/>
      <c r="D10627" s="823"/>
      <c r="E10627" s="823"/>
      <c r="F10627" s="823"/>
      <c r="G10627" s="823"/>
      <c r="H10627" s="823"/>
      <c r="I10627" s="823"/>
      <c r="J10627" s="823"/>
      <c r="K10627" s="823"/>
      <c r="L10627" s="823"/>
    </row>
    <row r="10628" spans="2:12" s="801" customFormat="1">
      <c r="B10628" s="823"/>
      <c r="C10628" s="823"/>
      <c r="D10628" s="823"/>
      <c r="E10628" s="823"/>
      <c r="F10628" s="823"/>
      <c r="G10628" s="823"/>
      <c r="H10628" s="823"/>
      <c r="I10628" s="823"/>
      <c r="J10628" s="823"/>
      <c r="K10628" s="823"/>
      <c r="L10628" s="823"/>
    </row>
    <row r="10629" spans="2:12" s="801" customFormat="1">
      <c r="B10629" s="823"/>
      <c r="C10629" s="823"/>
      <c r="D10629" s="823"/>
      <c r="E10629" s="823"/>
      <c r="F10629" s="823"/>
      <c r="G10629" s="823"/>
      <c r="H10629" s="823"/>
      <c r="I10629" s="823"/>
      <c r="J10629" s="823"/>
      <c r="K10629" s="823"/>
      <c r="L10629" s="823"/>
    </row>
    <row r="10630" spans="2:12" s="801" customFormat="1">
      <c r="B10630" s="823"/>
      <c r="C10630" s="823"/>
      <c r="D10630" s="823"/>
      <c r="E10630" s="823"/>
      <c r="F10630" s="823"/>
      <c r="G10630" s="823"/>
      <c r="H10630" s="823"/>
      <c r="I10630" s="823"/>
      <c r="J10630" s="823"/>
      <c r="K10630" s="823"/>
      <c r="L10630" s="823"/>
    </row>
    <row r="10631" spans="2:12" s="801" customFormat="1">
      <c r="B10631" s="823"/>
      <c r="C10631" s="823"/>
      <c r="D10631" s="823"/>
      <c r="E10631" s="823"/>
      <c r="F10631" s="823"/>
      <c r="G10631" s="823"/>
      <c r="H10631" s="823"/>
      <c r="I10631" s="823"/>
      <c r="J10631" s="823"/>
      <c r="K10631" s="823"/>
      <c r="L10631" s="823"/>
    </row>
    <row r="10632" spans="2:12" s="801" customFormat="1">
      <c r="B10632" s="823"/>
      <c r="C10632" s="823"/>
      <c r="D10632" s="823"/>
      <c r="E10632" s="823"/>
      <c r="F10632" s="823"/>
      <c r="G10632" s="823"/>
      <c r="H10632" s="823"/>
      <c r="I10632" s="823"/>
      <c r="J10632" s="823"/>
      <c r="K10632" s="823"/>
      <c r="L10632" s="823"/>
    </row>
    <row r="10633" spans="2:12" s="801" customFormat="1">
      <c r="B10633" s="823"/>
      <c r="C10633" s="823"/>
      <c r="D10633" s="823"/>
      <c r="E10633" s="823"/>
      <c r="F10633" s="823"/>
      <c r="G10633" s="823"/>
      <c r="H10633" s="823"/>
      <c r="I10633" s="823"/>
      <c r="J10633" s="823"/>
      <c r="K10633" s="823"/>
      <c r="L10633" s="823"/>
    </row>
    <row r="10634" spans="2:12" s="801" customFormat="1">
      <c r="B10634" s="823"/>
      <c r="C10634" s="823"/>
      <c r="D10634" s="823"/>
      <c r="E10634" s="823"/>
      <c r="F10634" s="823"/>
      <c r="G10634" s="823"/>
      <c r="H10634" s="823"/>
      <c r="I10634" s="823"/>
      <c r="J10634" s="823"/>
      <c r="K10634" s="823"/>
      <c r="L10634" s="823"/>
    </row>
    <row r="10635" spans="2:12" s="801" customFormat="1">
      <c r="B10635" s="823"/>
      <c r="C10635" s="823"/>
      <c r="D10635" s="823"/>
      <c r="E10635" s="823"/>
      <c r="F10635" s="823"/>
      <c r="G10635" s="823"/>
      <c r="H10635" s="823"/>
      <c r="I10635" s="823"/>
      <c r="J10635" s="823"/>
      <c r="K10635" s="823"/>
      <c r="L10635" s="823"/>
    </row>
    <row r="10636" spans="2:12" s="801" customFormat="1">
      <c r="B10636" s="823"/>
      <c r="C10636" s="823"/>
      <c r="D10636" s="823"/>
      <c r="E10636" s="823"/>
      <c r="F10636" s="823"/>
      <c r="G10636" s="823"/>
      <c r="H10636" s="823"/>
      <c r="I10636" s="823"/>
      <c r="J10636" s="823"/>
      <c r="K10636" s="823"/>
      <c r="L10636" s="823"/>
    </row>
    <row r="10637" spans="2:12" s="801" customFormat="1">
      <c r="B10637" s="823"/>
      <c r="C10637" s="823"/>
      <c r="D10637" s="823"/>
      <c r="E10637" s="823"/>
      <c r="F10637" s="823"/>
      <c r="G10637" s="823"/>
      <c r="H10637" s="823"/>
      <c r="I10637" s="823"/>
      <c r="J10637" s="823"/>
      <c r="K10637" s="823"/>
      <c r="L10637" s="823"/>
    </row>
    <row r="10638" spans="2:12" s="801" customFormat="1">
      <c r="B10638" s="823"/>
      <c r="C10638" s="823"/>
      <c r="D10638" s="823"/>
      <c r="E10638" s="823"/>
      <c r="F10638" s="823"/>
      <c r="G10638" s="823"/>
      <c r="H10638" s="823"/>
      <c r="I10638" s="823"/>
      <c r="J10638" s="823"/>
      <c r="K10638" s="823"/>
      <c r="L10638" s="823"/>
    </row>
    <row r="10639" spans="2:12" s="801" customFormat="1">
      <c r="B10639" s="823"/>
      <c r="C10639" s="823"/>
      <c r="D10639" s="823"/>
      <c r="E10639" s="823"/>
      <c r="F10639" s="823"/>
      <c r="G10639" s="823"/>
      <c r="H10639" s="823"/>
      <c r="I10639" s="823"/>
      <c r="J10639" s="823"/>
      <c r="K10639" s="823"/>
      <c r="L10639" s="823"/>
    </row>
    <row r="10640" spans="2:12" s="801" customFormat="1">
      <c r="B10640" s="823"/>
      <c r="C10640" s="823"/>
      <c r="D10640" s="823"/>
      <c r="E10640" s="823"/>
      <c r="F10640" s="823"/>
      <c r="G10640" s="823"/>
      <c r="H10640" s="823"/>
      <c r="I10640" s="823"/>
      <c r="J10640" s="823"/>
      <c r="K10640" s="823"/>
      <c r="L10640" s="823"/>
    </row>
    <row r="10641" spans="2:12" s="801" customFormat="1">
      <c r="B10641" s="823"/>
      <c r="C10641" s="823"/>
      <c r="D10641" s="823"/>
      <c r="E10641" s="823"/>
      <c r="F10641" s="823"/>
      <c r="G10641" s="823"/>
      <c r="H10641" s="823"/>
      <c r="I10641" s="823"/>
      <c r="J10641" s="823"/>
      <c r="K10641" s="823"/>
      <c r="L10641" s="823"/>
    </row>
    <row r="10642" spans="2:12" s="801" customFormat="1">
      <c r="B10642" s="823"/>
      <c r="C10642" s="823"/>
      <c r="D10642" s="823"/>
      <c r="E10642" s="823"/>
      <c r="F10642" s="823"/>
      <c r="G10642" s="823"/>
      <c r="H10642" s="823"/>
      <c r="I10642" s="823"/>
      <c r="J10642" s="823"/>
      <c r="K10642" s="823"/>
      <c r="L10642" s="823"/>
    </row>
    <row r="10643" spans="2:12" s="801" customFormat="1">
      <c r="B10643" s="823"/>
      <c r="C10643" s="823"/>
      <c r="D10643" s="823"/>
      <c r="E10643" s="823"/>
      <c r="F10643" s="823"/>
      <c r="G10643" s="823"/>
      <c r="H10643" s="823"/>
      <c r="I10643" s="823"/>
      <c r="J10643" s="823"/>
      <c r="K10643" s="823"/>
      <c r="L10643" s="823"/>
    </row>
    <row r="10644" spans="2:12" s="801" customFormat="1">
      <c r="B10644" s="823"/>
      <c r="C10644" s="823"/>
      <c r="D10644" s="823"/>
      <c r="E10644" s="823"/>
      <c r="F10644" s="823"/>
      <c r="G10644" s="823"/>
      <c r="H10644" s="823"/>
      <c r="I10644" s="823"/>
      <c r="J10644" s="823"/>
      <c r="K10644" s="823"/>
      <c r="L10644" s="823"/>
    </row>
    <row r="10645" spans="2:12" s="801" customFormat="1">
      <c r="B10645" s="823"/>
      <c r="C10645" s="823"/>
      <c r="D10645" s="823"/>
      <c r="E10645" s="823"/>
      <c r="F10645" s="823"/>
      <c r="G10645" s="823"/>
      <c r="H10645" s="823"/>
      <c r="I10645" s="823"/>
      <c r="J10645" s="823"/>
      <c r="K10645" s="823"/>
      <c r="L10645" s="823"/>
    </row>
    <row r="10646" spans="2:12" s="801" customFormat="1">
      <c r="B10646" s="823"/>
      <c r="C10646" s="823"/>
      <c r="D10646" s="823"/>
      <c r="E10646" s="823"/>
      <c r="F10646" s="823"/>
      <c r="G10646" s="823"/>
      <c r="H10646" s="823"/>
      <c r="I10646" s="823"/>
      <c r="J10646" s="823"/>
      <c r="K10646" s="823"/>
      <c r="L10646" s="823"/>
    </row>
    <row r="10647" spans="2:12" s="801" customFormat="1">
      <c r="B10647" s="823"/>
      <c r="C10647" s="823"/>
      <c r="D10647" s="823"/>
      <c r="E10647" s="823"/>
      <c r="F10647" s="823"/>
      <c r="G10647" s="823"/>
      <c r="H10647" s="823"/>
      <c r="I10647" s="823"/>
      <c r="J10647" s="823"/>
      <c r="K10647" s="823"/>
      <c r="L10647" s="823"/>
    </row>
    <row r="10648" spans="2:12" s="801" customFormat="1">
      <c r="B10648" s="823"/>
      <c r="C10648" s="823"/>
      <c r="D10648" s="823"/>
      <c r="E10648" s="823"/>
      <c r="F10648" s="823"/>
      <c r="G10648" s="823"/>
      <c r="H10648" s="823"/>
      <c r="I10648" s="823"/>
      <c r="J10648" s="823"/>
      <c r="K10648" s="823"/>
      <c r="L10648" s="823"/>
    </row>
    <row r="10649" spans="2:12" s="801" customFormat="1">
      <c r="B10649" s="823"/>
      <c r="C10649" s="823"/>
      <c r="D10649" s="823"/>
      <c r="E10649" s="823"/>
      <c r="F10649" s="823"/>
      <c r="G10649" s="823"/>
      <c r="H10649" s="823"/>
      <c r="I10649" s="823"/>
      <c r="J10649" s="823"/>
      <c r="K10649" s="823"/>
      <c r="L10649" s="823"/>
    </row>
    <row r="10650" spans="2:12" s="801" customFormat="1">
      <c r="B10650" s="823"/>
      <c r="C10650" s="823"/>
      <c r="D10650" s="823"/>
      <c r="E10650" s="823"/>
      <c r="F10650" s="823"/>
      <c r="G10650" s="823"/>
      <c r="H10650" s="823"/>
      <c r="I10650" s="823"/>
      <c r="J10650" s="823"/>
      <c r="K10650" s="823"/>
      <c r="L10650" s="823"/>
    </row>
    <row r="10651" spans="2:12" s="801" customFormat="1">
      <c r="B10651" s="823"/>
      <c r="C10651" s="823"/>
      <c r="D10651" s="823"/>
      <c r="E10651" s="823"/>
      <c r="F10651" s="823"/>
      <c r="G10651" s="823"/>
      <c r="H10651" s="823"/>
      <c r="I10651" s="823"/>
      <c r="J10651" s="823"/>
      <c r="K10651" s="823"/>
      <c r="L10651" s="823"/>
    </row>
    <row r="10652" spans="2:12" s="801" customFormat="1">
      <c r="B10652" s="823"/>
      <c r="C10652" s="823"/>
      <c r="D10652" s="823"/>
      <c r="E10652" s="823"/>
      <c r="F10652" s="823"/>
      <c r="G10652" s="823"/>
      <c r="H10652" s="823"/>
      <c r="I10652" s="823"/>
      <c r="J10652" s="823"/>
      <c r="K10652" s="823"/>
      <c r="L10652" s="823"/>
    </row>
    <row r="10653" spans="2:12" s="801" customFormat="1">
      <c r="B10653" s="823"/>
      <c r="C10653" s="823"/>
      <c r="D10653" s="823"/>
      <c r="E10653" s="823"/>
      <c r="F10653" s="823"/>
      <c r="G10653" s="823"/>
      <c r="H10653" s="823"/>
      <c r="I10653" s="823"/>
      <c r="J10653" s="823"/>
      <c r="K10653" s="823"/>
      <c r="L10653" s="823"/>
    </row>
    <row r="10654" spans="2:12" s="801" customFormat="1">
      <c r="B10654" s="823"/>
      <c r="C10654" s="823"/>
      <c r="D10654" s="823"/>
      <c r="E10654" s="823"/>
      <c r="F10654" s="823"/>
      <c r="G10654" s="823"/>
      <c r="H10654" s="823"/>
      <c r="I10654" s="823"/>
      <c r="J10654" s="823"/>
      <c r="K10654" s="823"/>
      <c r="L10654" s="823"/>
    </row>
    <row r="10655" spans="2:12" s="801" customFormat="1">
      <c r="B10655" s="823"/>
      <c r="C10655" s="823"/>
      <c r="D10655" s="823"/>
      <c r="E10655" s="823"/>
      <c r="F10655" s="823"/>
      <c r="G10655" s="823"/>
      <c r="H10655" s="823"/>
      <c r="I10655" s="823"/>
      <c r="J10655" s="823"/>
      <c r="K10655" s="823"/>
      <c r="L10655" s="823"/>
    </row>
    <row r="10656" spans="2:12" s="801" customFormat="1">
      <c r="B10656" s="823"/>
      <c r="C10656" s="823"/>
      <c r="D10656" s="823"/>
      <c r="E10656" s="823"/>
      <c r="F10656" s="823"/>
      <c r="G10656" s="823"/>
      <c r="H10656" s="823"/>
      <c r="I10656" s="823"/>
      <c r="J10656" s="823"/>
      <c r="K10656" s="823"/>
      <c r="L10656" s="823"/>
    </row>
    <row r="10657" spans="2:12" s="801" customFormat="1">
      <c r="B10657" s="823"/>
      <c r="C10657" s="823"/>
      <c r="D10657" s="823"/>
      <c r="E10657" s="823"/>
      <c r="F10657" s="823"/>
      <c r="G10657" s="823"/>
      <c r="H10657" s="823"/>
      <c r="I10657" s="823"/>
      <c r="J10657" s="823"/>
      <c r="K10657" s="823"/>
      <c r="L10657" s="823"/>
    </row>
    <row r="10658" spans="2:12" s="801" customFormat="1">
      <c r="B10658" s="823"/>
      <c r="C10658" s="823"/>
      <c r="D10658" s="823"/>
      <c r="E10658" s="823"/>
      <c r="F10658" s="823"/>
      <c r="G10658" s="823"/>
      <c r="H10658" s="823"/>
      <c r="I10658" s="823"/>
      <c r="J10658" s="823"/>
      <c r="K10658" s="823"/>
      <c r="L10658" s="823"/>
    </row>
    <row r="10659" spans="2:12" s="801" customFormat="1">
      <c r="B10659" s="823"/>
      <c r="C10659" s="823"/>
      <c r="D10659" s="823"/>
      <c r="E10659" s="823"/>
      <c r="F10659" s="823"/>
      <c r="G10659" s="823"/>
      <c r="H10659" s="823"/>
      <c r="I10659" s="823"/>
      <c r="J10659" s="823"/>
      <c r="K10659" s="823"/>
      <c r="L10659" s="823"/>
    </row>
    <row r="10660" spans="2:12" s="801" customFormat="1">
      <c r="B10660" s="823"/>
      <c r="C10660" s="823"/>
      <c r="D10660" s="823"/>
      <c r="E10660" s="823"/>
      <c r="F10660" s="823"/>
      <c r="G10660" s="823"/>
      <c r="H10660" s="823"/>
      <c r="I10660" s="823"/>
      <c r="J10660" s="823"/>
      <c r="K10660" s="823"/>
      <c r="L10660" s="823"/>
    </row>
    <row r="10661" spans="2:12" s="801" customFormat="1">
      <c r="B10661" s="823"/>
      <c r="C10661" s="823"/>
      <c r="D10661" s="823"/>
      <c r="E10661" s="823"/>
      <c r="F10661" s="823"/>
      <c r="G10661" s="823"/>
      <c r="H10661" s="823"/>
      <c r="I10661" s="823"/>
      <c r="J10661" s="823"/>
      <c r="K10661" s="823"/>
      <c r="L10661" s="823"/>
    </row>
    <row r="10662" spans="2:12" s="801" customFormat="1">
      <c r="B10662" s="823"/>
      <c r="C10662" s="823"/>
      <c r="D10662" s="823"/>
      <c r="E10662" s="823"/>
      <c r="F10662" s="823"/>
      <c r="G10662" s="823"/>
      <c r="H10662" s="823"/>
      <c r="I10662" s="823"/>
      <c r="J10662" s="823"/>
      <c r="K10662" s="823"/>
      <c r="L10662" s="823"/>
    </row>
    <row r="10663" spans="2:12" s="801" customFormat="1">
      <c r="B10663" s="823"/>
      <c r="C10663" s="823"/>
      <c r="D10663" s="823"/>
      <c r="E10663" s="823"/>
      <c r="F10663" s="823"/>
      <c r="G10663" s="823"/>
      <c r="H10663" s="823"/>
      <c r="I10663" s="823"/>
      <c r="J10663" s="823"/>
      <c r="K10663" s="823"/>
      <c r="L10663" s="823"/>
    </row>
    <row r="10664" spans="2:12" s="801" customFormat="1">
      <c r="B10664" s="823"/>
      <c r="C10664" s="823"/>
      <c r="D10664" s="823"/>
      <c r="E10664" s="823"/>
      <c r="F10664" s="823"/>
      <c r="G10664" s="823"/>
      <c r="H10664" s="823"/>
      <c r="I10664" s="823"/>
      <c r="J10664" s="823"/>
      <c r="K10664" s="823"/>
      <c r="L10664" s="823"/>
    </row>
    <row r="10665" spans="2:12" s="801" customFormat="1">
      <c r="B10665" s="823"/>
      <c r="C10665" s="823"/>
      <c r="D10665" s="823"/>
      <c r="E10665" s="823"/>
      <c r="F10665" s="823"/>
      <c r="G10665" s="823"/>
      <c r="H10665" s="823"/>
      <c r="I10665" s="823"/>
      <c r="J10665" s="823"/>
      <c r="K10665" s="823"/>
      <c r="L10665" s="823"/>
    </row>
    <row r="10666" spans="2:12" s="801" customFormat="1">
      <c r="B10666" s="823"/>
      <c r="C10666" s="823"/>
      <c r="D10666" s="823"/>
      <c r="E10666" s="823"/>
      <c r="F10666" s="823"/>
      <c r="G10666" s="823"/>
      <c r="H10666" s="823"/>
      <c r="I10666" s="823"/>
      <c r="J10666" s="823"/>
      <c r="K10666" s="823"/>
      <c r="L10666" s="823"/>
    </row>
    <row r="10667" spans="2:12" s="801" customFormat="1">
      <c r="B10667" s="823"/>
      <c r="C10667" s="823"/>
      <c r="D10667" s="823"/>
      <c r="E10667" s="823"/>
      <c r="F10667" s="823"/>
      <c r="G10667" s="823"/>
      <c r="H10667" s="823"/>
      <c r="I10667" s="823"/>
      <c r="J10667" s="823"/>
      <c r="K10667" s="823"/>
      <c r="L10667" s="823"/>
    </row>
    <row r="10668" spans="2:12" s="801" customFormat="1">
      <c r="B10668" s="823"/>
      <c r="C10668" s="823"/>
      <c r="D10668" s="823"/>
      <c r="E10668" s="823"/>
      <c r="F10668" s="823"/>
      <c r="G10668" s="823"/>
      <c r="H10668" s="823"/>
      <c r="I10668" s="823"/>
      <c r="J10668" s="823"/>
      <c r="K10668" s="823"/>
      <c r="L10668" s="823"/>
    </row>
    <row r="10669" spans="2:12" s="801" customFormat="1">
      <c r="B10669" s="823"/>
      <c r="C10669" s="823"/>
      <c r="D10669" s="823"/>
      <c r="E10669" s="823"/>
      <c r="F10669" s="823"/>
      <c r="G10669" s="823"/>
      <c r="H10669" s="823"/>
      <c r="I10669" s="823"/>
      <c r="J10669" s="823"/>
      <c r="K10669" s="823"/>
      <c r="L10669" s="823"/>
    </row>
    <row r="10670" spans="2:12" s="801" customFormat="1">
      <c r="B10670" s="823"/>
      <c r="C10670" s="823"/>
      <c r="D10670" s="823"/>
      <c r="E10670" s="823"/>
      <c r="F10670" s="823"/>
      <c r="G10670" s="823"/>
      <c r="H10670" s="823"/>
      <c r="I10670" s="823"/>
      <c r="J10670" s="823"/>
      <c r="K10670" s="823"/>
      <c r="L10670" s="823"/>
    </row>
    <row r="10671" spans="2:12" s="801" customFormat="1">
      <c r="B10671" s="823"/>
      <c r="C10671" s="823"/>
      <c r="D10671" s="823"/>
      <c r="E10671" s="823"/>
      <c r="F10671" s="823"/>
      <c r="G10671" s="823"/>
      <c r="H10671" s="823"/>
      <c r="I10671" s="823"/>
      <c r="J10671" s="823"/>
      <c r="K10671" s="823"/>
      <c r="L10671" s="823"/>
    </row>
    <row r="10672" spans="2:12" s="801" customFormat="1">
      <c r="B10672" s="823"/>
      <c r="C10672" s="823"/>
      <c r="D10672" s="823"/>
      <c r="E10672" s="823"/>
      <c r="F10672" s="823"/>
      <c r="G10672" s="823"/>
      <c r="H10672" s="823"/>
      <c r="I10672" s="823"/>
      <c r="J10672" s="823"/>
      <c r="K10672" s="823"/>
      <c r="L10672" s="823"/>
    </row>
    <row r="10673" spans="2:12" s="801" customFormat="1">
      <c r="B10673" s="823"/>
      <c r="C10673" s="823"/>
      <c r="D10673" s="823"/>
      <c r="E10673" s="823"/>
      <c r="F10673" s="823"/>
      <c r="G10673" s="823"/>
      <c r="H10673" s="823"/>
      <c r="I10673" s="823"/>
      <c r="J10673" s="823"/>
      <c r="K10673" s="823"/>
      <c r="L10673" s="823"/>
    </row>
    <row r="10674" spans="2:12" s="801" customFormat="1">
      <c r="B10674" s="823"/>
      <c r="C10674" s="823"/>
      <c r="D10674" s="823"/>
      <c r="E10674" s="823"/>
      <c r="F10674" s="823"/>
      <c r="G10674" s="823"/>
      <c r="H10674" s="823"/>
      <c r="I10674" s="823"/>
      <c r="J10674" s="823"/>
      <c r="K10674" s="823"/>
      <c r="L10674" s="823"/>
    </row>
    <row r="10675" spans="2:12" s="801" customFormat="1">
      <c r="B10675" s="823"/>
      <c r="C10675" s="823"/>
      <c r="D10675" s="823"/>
      <c r="E10675" s="823"/>
      <c r="F10675" s="823"/>
      <c r="G10675" s="823"/>
      <c r="H10675" s="823"/>
      <c r="I10675" s="823"/>
      <c r="J10675" s="823"/>
      <c r="K10675" s="823"/>
      <c r="L10675" s="823"/>
    </row>
    <row r="10676" spans="2:12" s="801" customFormat="1">
      <c r="B10676" s="823"/>
      <c r="C10676" s="823"/>
      <c r="D10676" s="823"/>
      <c r="E10676" s="823"/>
      <c r="F10676" s="823"/>
      <c r="G10676" s="823"/>
      <c r="H10676" s="823"/>
      <c r="I10676" s="823"/>
      <c r="J10676" s="823"/>
      <c r="K10676" s="823"/>
      <c r="L10676" s="823"/>
    </row>
    <row r="10677" spans="2:12" s="801" customFormat="1">
      <c r="B10677" s="823"/>
      <c r="C10677" s="823"/>
      <c r="D10677" s="823"/>
      <c r="E10677" s="823"/>
      <c r="F10677" s="823"/>
      <c r="G10677" s="823"/>
      <c r="H10677" s="823"/>
      <c r="I10677" s="823"/>
      <c r="J10677" s="823"/>
      <c r="K10677" s="823"/>
      <c r="L10677" s="823"/>
    </row>
    <row r="10678" spans="2:12" s="801" customFormat="1">
      <c r="B10678" s="823"/>
      <c r="C10678" s="823"/>
      <c r="D10678" s="823"/>
      <c r="E10678" s="823"/>
      <c r="F10678" s="823"/>
      <c r="G10678" s="823"/>
      <c r="H10678" s="823"/>
      <c r="I10678" s="823"/>
      <c r="J10678" s="823"/>
      <c r="K10678" s="823"/>
      <c r="L10678" s="823"/>
    </row>
    <row r="10679" spans="2:12" s="801" customFormat="1">
      <c r="B10679" s="823"/>
      <c r="C10679" s="823"/>
      <c r="D10679" s="823"/>
      <c r="E10679" s="823"/>
      <c r="F10679" s="823"/>
      <c r="G10679" s="823"/>
      <c r="H10679" s="823"/>
      <c r="I10679" s="823"/>
      <c r="J10679" s="823"/>
      <c r="K10679" s="823"/>
      <c r="L10679" s="823"/>
    </row>
    <row r="10680" spans="2:12" s="801" customFormat="1">
      <c r="B10680" s="823"/>
      <c r="C10680" s="823"/>
      <c r="D10680" s="823"/>
      <c r="E10680" s="823"/>
      <c r="F10680" s="823"/>
      <c r="G10680" s="823"/>
      <c r="H10680" s="823"/>
      <c r="I10680" s="823"/>
      <c r="J10680" s="823"/>
      <c r="K10680" s="823"/>
      <c r="L10680" s="823"/>
    </row>
    <row r="10681" spans="2:12" s="801" customFormat="1">
      <c r="B10681" s="823"/>
      <c r="C10681" s="823"/>
      <c r="D10681" s="823"/>
      <c r="E10681" s="823"/>
      <c r="F10681" s="823"/>
      <c r="G10681" s="823"/>
      <c r="H10681" s="823"/>
      <c r="I10681" s="823"/>
      <c r="J10681" s="823"/>
      <c r="K10681" s="823"/>
      <c r="L10681" s="823"/>
    </row>
    <row r="10682" spans="2:12" s="801" customFormat="1">
      <c r="B10682" s="823"/>
      <c r="C10682" s="823"/>
      <c r="D10682" s="823"/>
      <c r="E10682" s="823"/>
      <c r="F10682" s="823"/>
      <c r="G10682" s="823"/>
      <c r="H10682" s="823"/>
      <c r="I10682" s="823"/>
      <c r="J10682" s="823"/>
      <c r="K10682" s="823"/>
      <c r="L10682" s="823"/>
    </row>
    <row r="10683" spans="2:12" s="801" customFormat="1">
      <c r="B10683" s="823"/>
      <c r="C10683" s="823"/>
      <c r="D10683" s="823"/>
      <c r="E10683" s="823"/>
      <c r="F10683" s="823"/>
      <c r="G10683" s="823"/>
      <c r="H10683" s="823"/>
      <c r="I10683" s="823"/>
      <c r="J10683" s="823"/>
      <c r="K10683" s="823"/>
      <c r="L10683" s="823"/>
    </row>
    <row r="10684" spans="2:12" s="801" customFormat="1">
      <c r="B10684" s="823"/>
      <c r="C10684" s="823"/>
      <c r="D10684" s="823"/>
      <c r="E10684" s="823"/>
      <c r="F10684" s="823"/>
      <c r="G10684" s="823"/>
      <c r="H10684" s="823"/>
      <c r="I10684" s="823"/>
      <c r="J10684" s="823"/>
      <c r="K10684" s="823"/>
      <c r="L10684" s="823"/>
    </row>
    <row r="10685" spans="2:12" s="801" customFormat="1">
      <c r="B10685" s="823"/>
      <c r="C10685" s="823"/>
      <c r="D10685" s="823"/>
      <c r="E10685" s="823"/>
      <c r="F10685" s="823"/>
      <c r="G10685" s="823"/>
      <c r="H10685" s="823"/>
      <c r="I10685" s="823"/>
      <c r="J10685" s="823"/>
      <c r="K10685" s="823"/>
      <c r="L10685" s="823"/>
    </row>
    <row r="10686" spans="2:12" s="801" customFormat="1">
      <c r="B10686" s="823"/>
      <c r="C10686" s="823"/>
      <c r="D10686" s="823"/>
      <c r="E10686" s="823"/>
      <c r="F10686" s="823"/>
      <c r="G10686" s="823"/>
      <c r="H10686" s="823"/>
      <c r="I10686" s="823"/>
      <c r="J10686" s="823"/>
      <c r="K10686" s="823"/>
      <c r="L10686" s="823"/>
    </row>
    <row r="10687" spans="2:12" s="801" customFormat="1">
      <c r="B10687" s="823"/>
      <c r="C10687" s="823"/>
      <c r="D10687" s="823"/>
      <c r="E10687" s="823"/>
      <c r="F10687" s="823"/>
      <c r="G10687" s="823"/>
      <c r="H10687" s="823"/>
      <c r="I10687" s="823"/>
      <c r="J10687" s="823"/>
      <c r="K10687" s="823"/>
      <c r="L10687" s="823"/>
    </row>
    <row r="10688" spans="2:12" s="801" customFormat="1">
      <c r="B10688" s="823"/>
      <c r="C10688" s="823"/>
      <c r="D10688" s="823"/>
      <c r="E10688" s="823"/>
      <c r="F10688" s="823"/>
      <c r="G10688" s="823"/>
      <c r="H10688" s="823"/>
      <c r="I10688" s="823"/>
      <c r="J10688" s="823"/>
      <c r="K10688" s="823"/>
      <c r="L10688" s="823"/>
    </row>
    <row r="10689" spans="2:12" s="801" customFormat="1">
      <c r="B10689" s="823"/>
      <c r="C10689" s="823"/>
      <c r="D10689" s="823"/>
      <c r="E10689" s="823"/>
      <c r="F10689" s="823"/>
      <c r="G10689" s="823"/>
      <c r="H10689" s="823"/>
      <c r="I10689" s="823"/>
      <c r="J10689" s="823"/>
      <c r="K10689" s="823"/>
      <c r="L10689" s="823"/>
    </row>
    <row r="10690" spans="2:12" s="801" customFormat="1">
      <c r="B10690" s="823"/>
      <c r="C10690" s="823"/>
      <c r="D10690" s="823"/>
      <c r="E10690" s="823"/>
      <c r="F10690" s="823"/>
      <c r="G10690" s="823"/>
      <c r="H10690" s="823"/>
      <c r="I10690" s="823"/>
      <c r="J10690" s="823"/>
      <c r="K10690" s="823"/>
      <c r="L10690" s="823"/>
    </row>
    <row r="10691" spans="2:12" s="801" customFormat="1">
      <c r="B10691" s="823"/>
      <c r="C10691" s="823"/>
      <c r="D10691" s="823"/>
      <c r="E10691" s="823"/>
      <c r="F10691" s="823"/>
      <c r="G10691" s="823"/>
      <c r="H10691" s="823"/>
      <c r="I10691" s="823"/>
      <c r="J10691" s="823"/>
      <c r="K10691" s="823"/>
      <c r="L10691" s="823"/>
    </row>
    <row r="10692" spans="2:12" s="801" customFormat="1">
      <c r="B10692" s="823"/>
      <c r="C10692" s="823"/>
      <c r="D10692" s="823"/>
      <c r="E10692" s="823"/>
      <c r="F10692" s="823"/>
      <c r="G10692" s="823"/>
      <c r="H10692" s="823"/>
      <c r="I10692" s="823"/>
      <c r="J10692" s="823"/>
      <c r="K10692" s="823"/>
      <c r="L10692" s="823"/>
    </row>
    <row r="10693" spans="2:12" s="801" customFormat="1">
      <c r="B10693" s="823"/>
      <c r="C10693" s="823"/>
      <c r="D10693" s="823"/>
      <c r="E10693" s="823"/>
      <c r="F10693" s="823"/>
      <c r="G10693" s="823"/>
      <c r="H10693" s="823"/>
      <c r="I10693" s="823"/>
      <c r="J10693" s="823"/>
      <c r="K10693" s="823"/>
      <c r="L10693" s="823"/>
    </row>
    <row r="10694" spans="2:12" s="801" customFormat="1">
      <c r="B10694" s="823"/>
      <c r="C10694" s="823"/>
      <c r="D10694" s="823"/>
      <c r="E10694" s="823"/>
      <c r="F10694" s="823"/>
      <c r="G10694" s="823"/>
      <c r="H10694" s="823"/>
      <c r="I10694" s="823"/>
      <c r="J10694" s="823"/>
      <c r="K10694" s="823"/>
      <c r="L10694" s="823"/>
    </row>
    <row r="10695" spans="2:12" s="801" customFormat="1">
      <c r="B10695" s="823"/>
      <c r="C10695" s="823"/>
      <c r="D10695" s="823"/>
      <c r="E10695" s="823"/>
      <c r="F10695" s="823"/>
      <c r="G10695" s="823"/>
      <c r="H10695" s="823"/>
      <c r="I10695" s="823"/>
      <c r="J10695" s="823"/>
      <c r="K10695" s="823"/>
      <c r="L10695" s="823"/>
    </row>
    <row r="10696" spans="2:12" s="801" customFormat="1">
      <c r="B10696" s="823"/>
      <c r="C10696" s="823"/>
      <c r="D10696" s="823"/>
      <c r="E10696" s="823"/>
      <c r="F10696" s="823"/>
      <c r="G10696" s="823"/>
      <c r="H10696" s="823"/>
      <c r="I10696" s="823"/>
      <c r="J10696" s="823"/>
      <c r="K10696" s="823"/>
      <c r="L10696" s="823"/>
    </row>
    <row r="10697" spans="2:12" s="801" customFormat="1">
      <c r="B10697" s="823"/>
      <c r="C10697" s="823"/>
      <c r="D10697" s="823"/>
      <c r="E10697" s="823"/>
      <c r="F10697" s="823"/>
      <c r="G10697" s="823"/>
      <c r="H10697" s="823"/>
      <c r="I10697" s="823"/>
      <c r="J10697" s="823"/>
      <c r="K10697" s="823"/>
      <c r="L10697" s="823"/>
    </row>
    <row r="10698" spans="2:12" s="801" customFormat="1">
      <c r="B10698" s="823"/>
      <c r="C10698" s="823"/>
      <c r="D10698" s="823"/>
      <c r="E10698" s="823"/>
      <c r="F10698" s="823"/>
      <c r="G10698" s="823"/>
      <c r="H10698" s="823"/>
      <c r="I10698" s="823"/>
      <c r="J10698" s="823"/>
      <c r="K10698" s="823"/>
      <c r="L10698" s="823"/>
    </row>
    <row r="10699" spans="2:12" s="801" customFormat="1">
      <c r="B10699" s="823"/>
      <c r="C10699" s="823"/>
      <c r="D10699" s="823"/>
      <c r="E10699" s="823"/>
      <c r="F10699" s="823"/>
      <c r="G10699" s="823"/>
      <c r="H10699" s="823"/>
      <c r="I10699" s="823"/>
      <c r="J10699" s="823"/>
      <c r="K10699" s="823"/>
      <c r="L10699" s="823"/>
    </row>
    <row r="10700" spans="2:12" s="801" customFormat="1">
      <c r="B10700" s="823"/>
      <c r="C10700" s="823"/>
      <c r="D10700" s="823"/>
      <c r="E10700" s="823"/>
      <c r="F10700" s="823"/>
      <c r="G10700" s="823"/>
      <c r="H10700" s="823"/>
      <c r="I10700" s="823"/>
      <c r="J10700" s="823"/>
      <c r="K10700" s="823"/>
      <c r="L10700" s="823"/>
    </row>
    <row r="10701" spans="2:12" s="801" customFormat="1">
      <c r="B10701" s="823"/>
      <c r="C10701" s="823"/>
      <c r="D10701" s="823"/>
      <c r="E10701" s="823"/>
      <c r="F10701" s="823"/>
      <c r="G10701" s="823"/>
      <c r="H10701" s="823"/>
      <c r="I10701" s="823"/>
      <c r="J10701" s="823"/>
      <c r="K10701" s="823"/>
      <c r="L10701" s="823"/>
    </row>
    <row r="10702" spans="2:12" s="801" customFormat="1">
      <c r="B10702" s="823"/>
      <c r="C10702" s="823"/>
      <c r="D10702" s="823"/>
      <c r="E10702" s="823"/>
      <c r="F10702" s="823"/>
      <c r="G10702" s="823"/>
      <c r="H10702" s="823"/>
      <c r="I10702" s="823"/>
      <c r="J10702" s="823"/>
      <c r="K10702" s="823"/>
      <c r="L10702" s="823"/>
    </row>
    <row r="10703" spans="2:12" s="801" customFormat="1">
      <c r="B10703" s="823"/>
      <c r="C10703" s="823"/>
      <c r="D10703" s="823"/>
      <c r="E10703" s="823"/>
      <c r="F10703" s="823"/>
      <c r="G10703" s="823"/>
      <c r="H10703" s="823"/>
      <c r="I10703" s="823"/>
      <c r="J10703" s="823"/>
      <c r="K10703" s="823"/>
      <c r="L10703" s="823"/>
    </row>
    <row r="10704" spans="2:12" s="801" customFormat="1">
      <c r="B10704" s="823"/>
      <c r="C10704" s="823"/>
      <c r="D10704" s="823"/>
      <c r="E10704" s="823"/>
      <c r="F10704" s="823"/>
      <c r="G10704" s="823"/>
      <c r="H10704" s="823"/>
      <c r="I10704" s="823"/>
      <c r="J10704" s="823"/>
      <c r="K10704" s="823"/>
      <c r="L10704" s="823"/>
    </row>
    <row r="10705" spans="2:12" s="801" customFormat="1">
      <c r="B10705" s="823"/>
      <c r="C10705" s="823"/>
      <c r="D10705" s="823"/>
      <c r="E10705" s="823"/>
      <c r="F10705" s="823"/>
      <c r="G10705" s="823"/>
      <c r="H10705" s="823"/>
      <c r="I10705" s="823"/>
      <c r="J10705" s="823"/>
      <c r="K10705" s="823"/>
      <c r="L10705" s="823"/>
    </row>
    <row r="10706" spans="2:12" s="801" customFormat="1">
      <c r="B10706" s="823"/>
      <c r="C10706" s="823"/>
      <c r="D10706" s="823"/>
      <c r="E10706" s="823"/>
      <c r="F10706" s="823"/>
      <c r="G10706" s="823"/>
      <c r="H10706" s="823"/>
      <c r="I10706" s="823"/>
      <c r="J10706" s="823"/>
      <c r="K10706" s="823"/>
      <c r="L10706" s="823"/>
    </row>
    <row r="10707" spans="2:12" s="801" customFormat="1">
      <c r="B10707" s="823"/>
      <c r="C10707" s="823"/>
      <c r="D10707" s="823"/>
      <c r="E10707" s="823"/>
      <c r="F10707" s="823"/>
      <c r="G10707" s="823"/>
      <c r="H10707" s="823"/>
      <c r="I10707" s="823"/>
      <c r="J10707" s="823"/>
      <c r="K10707" s="823"/>
      <c r="L10707" s="823"/>
    </row>
    <row r="10708" spans="2:12" s="801" customFormat="1">
      <c r="B10708" s="823"/>
      <c r="C10708" s="823"/>
      <c r="D10708" s="823"/>
      <c r="E10708" s="823"/>
      <c r="F10708" s="823"/>
      <c r="G10708" s="823"/>
      <c r="H10708" s="823"/>
      <c r="I10708" s="823"/>
      <c r="J10708" s="823"/>
      <c r="K10708" s="823"/>
      <c r="L10708" s="823"/>
    </row>
    <row r="10709" spans="2:12" s="801" customFormat="1">
      <c r="B10709" s="823"/>
      <c r="C10709" s="823"/>
      <c r="D10709" s="823"/>
      <c r="E10709" s="823"/>
      <c r="F10709" s="823"/>
      <c r="G10709" s="823"/>
      <c r="H10709" s="823"/>
      <c r="I10709" s="823"/>
      <c r="J10709" s="823"/>
      <c r="K10709" s="823"/>
      <c r="L10709" s="823"/>
    </row>
    <row r="10710" spans="2:12" s="801" customFormat="1">
      <c r="B10710" s="823"/>
      <c r="C10710" s="823"/>
      <c r="D10710" s="823"/>
      <c r="E10710" s="823"/>
      <c r="F10710" s="823"/>
      <c r="G10710" s="823"/>
      <c r="H10710" s="823"/>
      <c r="I10710" s="823"/>
      <c r="J10710" s="823"/>
      <c r="K10710" s="823"/>
      <c r="L10710" s="823"/>
    </row>
    <row r="10711" spans="2:12" s="801" customFormat="1">
      <c r="B10711" s="823"/>
      <c r="C10711" s="823"/>
      <c r="D10711" s="823"/>
      <c r="E10711" s="823"/>
      <c r="F10711" s="823"/>
      <c r="G10711" s="823"/>
      <c r="H10711" s="823"/>
      <c r="I10711" s="823"/>
      <c r="J10711" s="823"/>
      <c r="K10711" s="823"/>
      <c r="L10711" s="823"/>
    </row>
    <row r="10712" spans="2:12" s="801" customFormat="1">
      <c r="B10712" s="823"/>
      <c r="C10712" s="823"/>
      <c r="D10712" s="823"/>
      <c r="E10712" s="823"/>
      <c r="F10712" s="823"/>
      <c r="G10712" s="823"/>
      <c r="H10712" s="823"/>
      <c r="I10712" s="823"/>
      <c r="J10712" s="823"/>
      <c r="K10712" s="823"/>
      <c r="L10712" s="823"/>
    </row>
    <row r="10713" spans="2:12" s="801" customFormat="1">
      <c r="B10713" s="823"/>
      <c r="C10713" s="823"/>
      <c r="D10713" s="823"/>
      <c r="E10713" s="823"/>
      <c r="F10713" s="823"/>
      <c r="G10713" s="823"/>
      <c r="H10713" s="823"/>
      <c r="I10713" s="823"/>
      <c r="J10713" s="823"/>
      <c r="K10713" s="823"/>
      <c r="L10713" s="823"/>
    </row>
    <row r="10714" spans="2:12" s="801" customFormat="1">
      <c r="B10714" s="823"/>
      <c r="C10714" s="823"/>
      <c r="D10714" s="823"/>
      <c r="E10714" s="823"/>
      <c r="F10714" s="823"/>
      <c r="G10714" s="823"/>
      <c r="H10714" s="823"/>
      <c r="I10714" s="823"/>
      <c r="J10714" s="823"/>
      <c r="K10714" s="823"/>
      <c r="L10714" s="823"/>
    </row>
    <row r="10715" spans="2:12" s="801" customFormat="1">
      <c r="B10715" s="823"/>
      <c r="C10715" s="823"/>
      <c r="D10715" s="823"/>
      <c r="E10715" s="823"/>
      <c r="F10715" s="823"/>
      <c r="G10715" s="823"/>
      <c r="H10715" s="823"/>
      <c r="I10715" s="823"/>
      <c r="J10715" s="823"/>
      <c r="K10715" s="823"/>
      <c r="L10715" s="823"/>
    </row>
    <row r="10716" spans="2:12" s="801" customFormat="1">
      <c r="B10716" s="823"/>
      <c r="C10716" s="823"/>
      <c r="D10716" s="823"/>
      <c r="E10716" s="823"/>
      <c r="F10716" s="823"/>
      <c r="G10716" s="823"/>
      <c r="H10716" s="823"/>
      <c r="I10716" s="823"/>
      <c r="J10716" s="823"/>
      <c r="K10716" s="823"/>
      <c r="L10716" s="823"/>
    </row>
    <row r="10717" spans="2:12" s="801" customFormat="1">
      <c r="B10717" s="823"/>
      <c r="C10717" s="823"/>
      <c r="D10717" s="823"/>
      <c r="E10717" s="823"/>
      <c r="F10717" s="823"/>
      <c r="G10717" s="823"/>
      <c r="H10717" s="823"/>
      <c r="I10717" s="823"/>
      <c r="J10717" s="823"/>
      <c r="K10717" s="823"/>
      <c r="L10717" s="823"/>
    </row>
    <row r="10718" spans="2:12" s="801" customFormat="1">
      <c r="B10718" s="823"/>
      <c r="C10718" s="823"/>
      <c r="D10718" s="823"/>
      <c r="E10718" s="823"/>
      <c r="F10718" s="823"/>
      <c r="G10718" s="823"/>
      <c r="H10718" s="823"/>
      <c r="I10718" s="823"/>
      <c r="J10718" s="823"/>
      <c r="K10718" s="823"/>
      <c r="L10718" s="823"/>
    </row>
    <row r="10719" spans="2:12" s="801" customFormat="1">
      <c r="B10719" s="823"/>
      <c r="C10719" s="823"/>
      <c r="D10719" s="823"/>
      <c r="E10719" s="823"/>
      <c r="F10719" s="823"/>
      <c r="G10719" s="823"/>
      <c r="H10719" s="823"/>
      <c r="I10719" s="823"/>
      <c r="J10719" s="823"/>
      <c r="K10719" s="823"/>
      <c r="L10719" s="823"/>
    </row>
    <row r="10720" spans="2:12" s="801" customFormat="1">
      <c r="B10720" s="823"/>
      <c r="C10720" s="823"/>
      <c r="D10720" s="823"/>
      <c r="E10720" s="823"/>
      <c r="F10720" s="823"/>
      <c r="G10720" s="823"/>
      <c r="H10720" s="823"/>
      <c r="I10720" s="823"/>
      <c r="J10720" s="823"/>
      <c r="K10720" s="823"/>
      <c r="L10720" s="823"/>
    </row>
    <row r="10721" spans="2:12" s="801" customFormat="1">
      <c r="B10721" s="823"/>
      <c r="C10721" s="823"/>
      <c r="D10721" s="823"/>
      <c r="E10721" s="823"/>
      <c r="F10721" s="823"/>
      <c r="G10721" s="823"/>
      <c r="H10721" s="823"/>
      <c r="I10721" s="823"/>
      <c r="J10721" s="823"/>
      <c r="K10721" s="823"/>
      <c r="L10721" s="823"/>
    </row>
    <row r="10722" spans="2:12" s="801" customFormat="1">
      <c r="B10722" s="823"/>
      <c r="C10722" s="823"/>
      <c r="D10722" s="823"/>
      <c r="E10722" s="823"/>
      <c r="F10722" s="823"/>
      <c r="G10722" s="823"/>
      <c r="H10722" s="823"/>
      <c r="I10722" s="823"/>
      <c r="J10722" s="823"/>
      <c r="K10722" s="823"/>
      <c r="L10722" s="823"/>
    </row>
    <row r="10723" spans="2:12" s="801" customFormat="1">
      <c r="B10723" s="823"/>
      <c r="C10723" s="823"/>
      <c r="D10723" s="823"/>
      <c r="E10723" s="823"/>
      <c r="F10723" s="823"/>
      <c r="G10723" s="823"/>
      <c r="H10723" s="823"/>
      <c r="I10723" s="823"/>
      <c r="J10723" s="823"/>
      <c r="K10723" s="823"/>
      <c r="L10723" s="823"/>
    </row>
    <row r="10724" spans="2:12" s="801" customFormat="1">
      <c r="B10724" s="823"/>
      <c r="C10724" s="823"/>
      <c r="D10724" s="823"/>
      <c r="E10724" s="823"/>
      <c r="F10724" s="823"/>
      <c r="G10724" s="823"/>
      <c r="H10724" s="823"/>
      <c r="I10724" s="823"/>
      <c r="J10724" s="823"/>
      <c r="K10724" s="823"/>
      <c r="L10724" s="823"/>
    </row>
    <row r="10725" spans="2:12" s="801" customFormat="1">
      <c r="B10725" s="823"/>
      <c r="C10725" s="823"/>
      <c r="D10725" s="823"/>
      <c r="E10725" s="823"/>
      <c r="F10725" s="823"/>
      <c r="G10725" s="823"/>
      <c r="H10725" s="823"/>
      <c r="I10725" s="823"/>
      <c r="J10725" s="823"/>
      <c r="K10725" s="823"/>
      <c r="L10725" s="823"/>
    </row>
    <row r="10726" spans="2:12" s="801" customFormat="1">
      <c r="B10726" s="823"/>
      <c r="C10726" s="823"/>
      <c r="D10726" s="823"/>
      <c r="E10726" s="823"/>
      <c r="F10726" s="823"/>
      <c r="G10726" s="823"/>
      <c r="H10726" s="823"/>
      <c r="I10726" s="823"/>
      <c r="J10726" s="823"/>
      <c r="K10726" s="823"/>
      <c r="L10726" s="823"/>
    </row>
    <row r="10727" spans="2:12" s="801" customFormat="1">
      <c r="B10727" s="823"/>
      <c r="C10727" s="823"/>
      <c r="D10727" s="823"/>
      <c r="E10727" s="823"/>
      <c r="F10727" s="823"/>
      <c r="G10727" s="823"/>
      <c r="H10727" s="823"/>
      <c r="I10727" s="823"/>
      <c r="J10727" s="823"/>
      <c r="K10727" s="823"/>
      <c r="L10727" s="823"/>
    </row>
    <row r="10728" spans="2:12" s="801" customFormat="1">
      <c r="B10728" s="823"/>
      <c r="C10728" s="823"/>
      <c r="D10728" s="823"/>
      <c r="E10728" s="823"/>
      <c r="F10728" s="823"/>
      <c r="G10728" s="823"/>
      <c r="H10728" s="823"/>
      <c r="I10728" s="823"/>
      <c r="J10728" s="823"/>
      <c r="K10728" s="823"/>
      <c r="L10728" s="823"/>
    </row>
    <row r="10729" spans="2:12" s="801" customFormat="1">
      <c r="B10729" s="823"/>
      <c r="C10729" s="823"/>
      <c r="D10729" s="823"/>
      <c r="E10729" s="823"/>
      <c r="F10729" s="823"/>
      <c r="G10729" s="823"/>
      <c r="H10729" s="823"/>
      <c r="I10729" s="823"/>
      <c r="J10729" s="823"/>
      <c r="K10729" s="823"/>
      <c r="L10729" s="823"/>
    </row>
    <row r="10730" spans="2:12" s="801" customFormat="1">
      <c r="B10730" s="823"/>
      <c r="C10730" s="823"/>
      <c r="D10730" s="823"/>
      <c r="E10730" s="823"/>
      <c r="F10730" s="823"/>
      <c r="G10730" s="823"/>
      <c r="H10730" s="823"/>
      <c r="I10730" s="823"/>
      <c r="J10730" s="823"/>
      <c r="K10730" s="823"/>
      <c r="L10730" s="823"/>
    </row>
    <row r="10731" spans="2:12" s="801" customFormat="1">
      <c r="B10731" s="823"/>
      <c r="C10731" s="823"/>
      <c r="D10731" s="823"/>
      <c r="E10731" s="823"/>
      <c r="F10731" s="823"/>
      <c r="G10731" s="823"/>
      <c r="H10731" s="823"/>
      <c r="I10731" s="823"/>
      <c r="J10731" s="823"/>
      <c r="K10731" s="823"/>
      <c r="L10731" s="823"/>
    </row>
    <row r="10732" spans="2:12" s="801" customFormat="1">
      <c r="B10732" s="823"/>
      <c r="C10732" s="823"/>
      <c r="D10732" s="823"/>
      <c r="E10732" s="823"/>
      <c r="F10732" s="823"/>
      <c r="G10732" s="823"/>
      <c r="H10732" s="823"/>
      <c r="I10732" s="823"/>
      <c r="J10732" s="823"/>
      <c r="K10732" s="823"/>
      <c r="L10732" s="823"/>
    </row>
    <row r="10733" spans="2:12" s="801" customFormat="1">
      <c r="B10733" s="823"/>
      <c r="C10733" s="823"/>
      <c r="D10733" s="823"/>
      <c r="E10733" s="823"/>
      <c r="F10733" s="823"/>
      <c r="G10733" s="823"/>
      <c r="H10733" s="823"/>
      <c r="I10733" s="823"/>
      <c r="J10733" s="823"/>
      <c r="K10733" s="823"/>
      <c r="L10733" s="823"/>
    </row>
    <row r="10734" spans="2:12" s="801" customFormat="1">
      <c r="B10734" s="823"/>
      <c r="C10734" s="823"/>
      <c r="D10734" s="823"/>
      <c r="E10734" s="823"/>
      <c r="F10734" s="823"/>
      <c r="G10734" s="823"/>
      <c r="H10734" s="823"/>
      <c r="I10734" s="823"/>
      <c r="J10734" s="823"/>
      <c r="K10734" s="823"/>
      <c r="L10734" s="823"/>
    </row>
    <row r="10735" spans="2:12" s="801" customFormat="1">
      <c r="B10735" s="823"/>
      <c r="C10735" s="823"/>
      <c r="D10735" s="823"/>
      <c r="E10735" s="823"/>
      <c r="F10735" s="823"/>
      <c r="G10735" s="823"/>
      <c r="H10735" s="823"/>
      <c r="I10735" s="823"/>
      <c r="J10735" s="823"/>
      <c r="K10735" s="823"/>
      <c r="L10735" s="823"/>
    </row>
    <row r="10736" spans="2:12" s="801" customFormat="1">
      <c r="B10736" s="823"/>
      <c r="C10736" s="823"/>
      <c r="D10736" s="823"/>
      <c r="E10736" s="823"/>
      <c r="F10736" s="823"/>
      <c r="G10736" s="823"/>
      <c r="H10736" s="823"/>
      <c r="I10736" s="823"/>
      <c r="J10736" s="823"/>
      <c r="K10736" s="823"/>
      <c r="L10736" s="823"/>
    </row>
    <row r="10737" spans="2:12" s="801" customFormat="1">
      <c r="B10737" s="823"/>
      <c r="C10737" s="823"/>
      <c r="D10737" s="823"/>
      <c r="E10737" s="823"/>
      <c r="F10737" s="823"/>
      <c r="G10737" s="823"/>
      <c r="H10737" s="823"/>
      <c r="I10737" s="823"/>
      <c r="J10737" s="823"/>
      <c r="K10737" s="823"/>
      <c r="L10737" s="823"/>
    </row>
    <row r="10738" spans="2:12" s="801" customFormat="1">
      <c r="B10738" s="823"/>
      <c r="C10738" s="823"/>
      <c r="D10738" s="823"/>
      <c r="E10738" s="823"/>
      <c r="F10738" s="823"/>
      <c r="G10738" s="823"/>
      <c r="H10738" s="823"/>
      <c r="I10738" s="823"/>
      <c r="J10738" s="823"/>
      <c r="K10738" s="823"/>
      <c r="L10738" s="823"/>
    </row>
    <row r="10739" spans="2:12" s="801" customFormat="1">
      <c r="B10739" s="823"/>
      <c r="C10739" s="823"/>
      <c r="D10739" s="823"/>
      <c r="E10739" s="823"/>
      <c r="F10739" s="823"/>
      <c r="G10739" s="823"/>
      <c r="H10739" s="823"/>
      <c r="I10739" s="823"/>
      <c r="J10739" s="823"/>
      <c r="K10739" s="823"/>
      <c r="L10739" s="823"/>
    </row>
    <row r="10740" spans="2:12" s="801" customFormat="1">
      <c r="B10740" s="823"/>
      <c r="C10740" s="823"/>
      <c r="D10740" s="823"/>
      <c r="E10740" s="823"/>
      <c r="F10740" s="823"/>
      <c r="G10740" s="823"/>
      <c r="H10740" s="823"/>
      <c r="I10740" s="823"/>
      <c r="J10740" s="823"/>
      <c r="K10740" s="823"/>
      <c r="L10740" s="823"/>
    </row>
    <row r="10741" spans="2:12" s="801" customFormat="1">
      <c r="B10741" s="823"/>
      <c r="C10741" s="823"/>
      <c r="D10741" s="823"/>
      <c r="E10741" s="823"/>
      <c r="F10741" s="823"/>
      <c r="G10741" s="823"/>
      <c r="H10741" s="823"/>
      <c r="I10741" s="823"/>
      <c r="J10741" s="823"/>
      <c r="K10741" s="823"/>
      <c r="L10741" s="823"/>
    </row>
    <row r="10742" spans="2:12" s="801" customFormat="1">
      <c r="B10742" s="823"/>
      <c r="C10742" s="823"/>
      <c r="D10742" s="823"/>
      <c r="E10742" s="823"/>
      <c r="F10742" s="823"/>
      <c r="G10742" s="823"/>
      <c r="H10742" s="823"/>
      <c r="I10742" s="823"/>
      <c r="J10742" s="823"/>
      <c r="K10742" s="823"/>
      <c r="L10742" s="823"/>
    </row>
    <row r="10743" spans="2:12" s="801" customFormat="1">
      <c r="B10743" s="823"/>
      <c r="C10743" s="823"/>
      <c r="D10743" s="823"/>
      <c r="E10743" s="823"/>
      <c r="F10743" s="823"/>
      <c r="G10743" s="823"/>
      <c r="H10743" s="823"/>
      <c r="I10743" s="823"/>
      <c r="J10743" s="823"/>
      <c r="K10743" s="823"/>
      <c r="L10743" s="823"/>
    </row>
    <row r="10744" spans="2:12" s="801" customFormat="1">
      <c r="B10744" s="823"/>
      <c r="C10744" s="823"/>
      <c r="D10744" s="823"/>
      <c r="E10744" s="823"/>
      <c r="F10744" s="823"/>
      <c r="G10744" s="823"/>
      <c r="H10744" s="823"/>
      <c r="I10744" s="823"/>
      <c r="J10744" s="823"/>
      <c r="K10744" s="823"/>
      <c r="L10744" s="823"/>
    </row>
    <row r="10745" spans="2:12" s="801" customFormat="1">
      <c r="B10745" s="823"/>
      <c r="C10745" s="823"/>
      <c r="D10745" s="823"/>
      <c r="E10745" s="823"/>
      <c r="F10745" s="823"/>
      <c r="G10745" s="823"/>
      <c r="H10745" s="823"/>
      <c r="I10745" s="823"/>
      <c r="J10745" s="823"/>
      <c r="K10745" s="823"/>
      <c r="L10745" s="823"/>
    </row>
    <row r="10746" spans="2:12" s="801" customFormat="1">
      <c r="B10746" s="823"/>
      <c r="C10746" s="823"/>
      <c r="D10746" s="823"/>
      <c r="E10746" s="823"/>
      <c r="F10746" s="823"/>
      <c r="G10746" s="823"/>
      <c r="H10746" s="823"/>
      <c r="I10746" s="823"/>
      <c r="J10746" s="823"/>
      <c r="K10746" s="823"/>
      <c r="L10746" s="823"/>
    </row>
    <row r="10747" spans="2:12" s="801" customFormat="1">
      <c r="B10747" s="823"/>
      <c r="C10747" s="823"/>
      <c r="D10747" s="823"/>
      <c r="E10747" s="823"/>
      <c r="F10747" s="823"/>
      <c r="G10747" s="823"/>
      <c r="H10747" s="823"/>
      <c r="I10747" s="823"/>
      <c r="J10747" s="823"/>
      <c r="K10747" s="823"/>
      <c r="L10747" s="823"/>
    </row>
    <row r="10748" spans="2:12" s="801" customFormat="1">
      <c r="B10748" s="823"/>
      <c r="C10748" s="823"/>
      <c r="D10748" s="823"/>
      <c r="E10748" s="823"/>
      <c r="F10748" s="823"/>
      <c r="G10748" s="823"/>
      <c r="H10748" s="823"/>
      <c r="I10748" s="823"/>
      <c r="J10748" s="823"/>
      <c r="K10748" s="823"/>
      <c r="L10748" s="823"/>
    </row>
    <row r="10749" spans="2:12" s="801" customFormat="1">
      <c r="B10749" s="823"/>
      <c r="C10749" s="823"/>
      <c r="D10749" s="823"/>
      <c r="E10749" s="823"/>
      <c r="F10749" s="823"/>
      <c r="G10749" s="823"/>
      <c r="H10749" s="823"/>
      <c r="I10749" s="823"/>
      <c r="J10749" s="823"/>
      <c r="K10749" s="823"/>
      <c r="L10749" s="823"/>
    </row>
    <row r="10750" spans="2:12" s="801" customFormat="1">
      <c r="B10750" s="823"/>
      <c r="C10750" s="823"/>
      <c r="D10750" s="823"/>
      <c r="E10750" s="823"/>
      <c r="F10750" s="823"/>
      <c r="G10750" s="823"/>
      <c r="H10750" s="823"/>
      <c r="I10750" s="823"/>
      <c r="J10750" s="823"/>
      <c r="K10750" s="823"/>
      <c r="L10750" s="823"/>
    </row>
    <row r="10751" spans="2:12" s="801" customFormat="1">
      <c r="B10751" s="823"/>
      <c r="C10751" s="823"/>
      <c r="D10751" s="823"/>
      <c r="E10751" s="823"/>
      <c r="F10751" s="823"/>
      <c r="G10751" s="823"/>
      <c r="H10751" s="823"/>
      <c r="I10751" s="823"/>
      <c r="J10751" s="823"/>
      <c r="K10751" s="823"/>
      <c r="L10751" s="823"/>
    </row>
    <row r="10752" spans="2:12" s="801" customFormat="1">
      <c r="B10752" s="823"/>
      <c r="C10752" s="823"/>
      <c r="D10752" s="823"/>
      <c r="E10752" s="823"/>
      <c r="F10752" s="823"/>
      <c r="G10752" s="823"/>
      <c r="H10752" s="823"/>
      <c r="I10752" s="823"/>
      <c r="J10752" s="823"/>
      <c r="K10752" s="823"/>
      <c r="L10752" s="823"/>
    </row>
    <row r="10753" spans="2:12" s="801" customFormat="1">
      <c r="B10753" s="823"/>
      <c r="C10753" s="823"/>
      <c r="D10753" s="823"/>
      <c r="E10753" s="823"/>
      <c r="F10753" s="823"/>
      <c r="G10753" s="823"/>
      <c r="H10753" s="823"/>
      <c r="I10753" s="823"/>
      <c r="J10753" s="823"/>
      <c r="K10753" s="823"/>
      <c r="L10753" s="823"/>
    </row>
    <row r="10754" spans="2:12" s="801" customFormat="1">
      <c r="B10754" s="823"/>
      <c r="C10754" s="823"/>
      <c r="D10754" s="823"/>
      <c r="E10754" s="823"/>
      <c r="F10754" s="823"/>
      <c r="G10754" s="823"/>
      <c r="H10754" s="823"/>
      <c r="I10754" s="823"/>
      <c r="J10754" s="823"/>
      <c r="K10754" s="823"/>
      <c r="L10754" s="823"/>
    </row>
    <row r="10755" spans="2:12" s="801" customFormat="1">
      <c r="B10755" s="823"/>
      <c r="C10755" s="823"/>
      <c r="D10755" s="823"/>
      <c r="E10755" s="823"/>
      <c r="F10755" s="823"/>
      <c r="G10755" s="823"/>
      <c r="H10755" s="823"/>
      <c r="I10755" s="823"/>
      <c r="J10755" s="823"/>
      <c r="K10755" s="823"/>
      <c r="L10755" s="823"/>
    </row>
    <row r="10756" spans="2:12" s="801" customFormat="1">
      <c r="B10756" s="823"/>
      <c r="C10756" s="823"/>
      <c r="D10756" s="823"/>
      <c r="E10756" s="823"/>
      <c r="F10756" s="823"/>
      <c r="G10756" s="823"/>
      <c r="H10756" s="823"/>
      <c r="I10756" s="823"/>
      <c r="J10756" s="823"/>
      <c r="K10756" s="823"/>
      <c r="L10756" s="823"/>
    </row>
    <row r="10757" spans="2:12" s="801" customFormat="1">
      <c r="B10757" s="823"/>
      <c r="C10757" s="823"/>
      <c r="D10757" s="823"/>
      <c r="E10757" s="823"/>
      <c r="F10757" s="823"/>
      <c r="G10757" s="823"/>
      <c r="H10757" s="823"/>
      <c r="I10757" s="823"/>
      <c r="J10757" s="823"/>
      <c r="K10757" s="823"/>
      <c r="L10757" s="823"/>
    </row>
    <row r="10758" spans="2:12" s="801" customFormat="1">
      <c r="B10758" s="823"/>
      <c r="C10758" s="823"/>
      <c r="D10758" s="823"/>
      <c r="E10758" s="823"/>
      <c r="F10758" s="823"/>
      <c r="G10758" s="823"/>
      <c r="H10758" s="823"/>
      <c r="I10758" s="823"/>
      <c r="J10758" s="823"/>
      <c r="K10758" s="823"/>
      <c r="L10758" s="823"/>
    </row>
    <row r="10759" spans="2:12" s="801" customFormat="1">
      <c r="B10759" s="823"/>
      <c r="C10759" s="823"/>
      <c r="D10759" s="823"/>
      <c r="E10759" s="823"/>
      <c r="F10759" s="823"/>
      <c r="G10759" s="823"/>
      <c r="H10759" s="823"/>
      <c r="I10759" s="823"/>
      <c r="J10759" s="823"/>
      <c r="K10759" s="823"/>
      <c r="L10759" s="823"/>
    </row>
    <row r="10760" spans="2:12" s="801" customFormat="1">
      <c r="B10760" s="823"/>
      <c r="C10760" s="823"/>
      <c r="D10760" s="823"/>
      <c r="E10760" s="823"/>
      <c r="F10760" s="823"/>
      <c r="G10760" s="823"/>
      <c r="H10760" s="823"/>
      <c r="I10760" s="823"/>
      <c r="J10760" s="823"/>
      <c r="K10760" s="823"/>
      <c r="L10760" s="823"/>
    </row>
    <row r="10761" spans="2:12" s="801" customFormat="1">
      <c r="B10761" s="823"/>
      <c r="C10761" s="823"/>
      <c r="D10761" s="823"/>
      <c r="E10761" s="823"/>
      <c r="F10761" s="823"/>
      <c r="G10761" s="823"/>
      <c r="H10761" s="823"/>
      <c r="I10761" s="823"/>
      <c r="J10761" s="823"/>
      <c r="K10761" s="823"/>
      <c r="L10761" s="823"/>
    </row>
    <row r="10762" spans="2:12" s="801" customFormat="1">
      <c r="B10762" s="823"/>
      <c r="C10762" s="823"/>
      <c r="D10762" s="823"/>
      <c r="E10762" s="823"/>
      <c r="F10762" s="823"/>
      <c r="G10762" s="823"/>
      <c r="H10762" s="823"/>
      <c r="I10762" s="823"/>
      <c r="J10762" s="823"/>
      <c r="K10762" s="823"/>
      <c r="L10762" s="823"/>
    </row>
    <row r="10763" spans="2:12" s="801" customFormat="1">
      <c r="B10763" s="823"/>
      <c r="C10763" s="823"/>
      <c r="D10763" s="823"/>
      <c r="E10763" s="823"/>
      <c r="F10763" s="823"/>
      <c r="G10763" s="823"/>
      <c r="H10763" s="823"/>
      <c r="I10763" s="823"/>
      <c r="J10763" s="823"/>
      <c r="K10763" s="823"/>
      <c r="L10763" s="823"/>
    </row>
    <row r="10764" spans="2:12" s="801" customFormat="1">
      <c r="B10764" s="823"/>
      <c r="C10764" s="823"/>
      <c r="D10764" s="823"/>
      <c r="E10764" s="823"/>
      <c r="F10764" s="823"/>
      <c r="G10764" s="823"/>
      <c r="H10764" s="823"/>
      <c r="I10764" s="823"/>
      <c r="J10764" s="823"/>
      <c r="K10764" s="823"/>
      <c r="L10764" s="823"/>
    </row>
    <row r="10765" spans="2:12" s="801" customFormat="1">
      <c r="B10765" s="823"/>
      <c r="C10765" s="823"/>
      <c r="D10765" s="823"/>
      <c r="E10765" s="823"/>
      <c r="F10765" s="823"/>
      <c r="G10765" s="823"/>
      <c r="H10765" s="823"/>
      <c r="I10765" s="823"/>
      <c r="J10765" s="823"/>
      <c r="K10765" s="823"/>
      <c r="L10765" s="823"/>
    </row>
  </sheetData>
  <mergeCells count="23">
    <mergeCell ref="A1:L1"/>
    <mergeCell ref="A2:L2"/>
    <mergeCell ref="A3:A8"/>
    <mergeCell ref="B3:B7"/>
    <mergeCell ref="C3:D4"/>
    <mergeCell ref="E3:F4"/>
    <mergeCell ref="G3:H4"/>
    <mergeCell ref="I3:J4"/>
    <mergeCell ref="K3:L4"/>
    <mergeCell ref="C5:C7"/>
    <mergeCell ref="J5:J7"/>
    <mergeCell ref="K5:K7"/>
    <mergeCell ref="L5:L7"/>
    <mergeCell ref="B8:F8"/>
    <mergeCell ref="G8:H8"/>
    <mergeCell ref="I8:J8"/>
    <mergeCell ref="K8:L8"/>
    <mergeCell ref="D5:D7"/>
    <mergeCell ref="E5:E7"/>
    <mergeCell ref="F5:F7"/>
    <mergeCell ref="G5:G7"/>
    <mergeCell ref="H5:H7"/>
    <mergeCell ref="I5:I7"/>
  </mergeCells>
  <hyperlinks>
    <hyperlink ref="A2" location="'spis tablic'!A1" display="'spis tablic'!A1" xr:uid="{00000000-0004-0000-4F00-000000000000}"/>
    <hyperlink ref="A2:L2" location="'Spis tablic_DZIAŁ V'!A1" display="'Spis tablic_DZIAŁ V'!A1" xr:uid="{00000000-0004-0000-4F00-000001000000}"/>
  </hyperlink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L52"/>
  <sheetViews>
    <sheetView zoomScaleNormal="100" workbookViewId="0"/>
  </sheetViews>
  <sheetFormatPr defaultColWidth="9.109375" defaultRowHeight="11.4"/>
  <cols>
    <col min="1" max="1" width="14.6640625" style="829" customWidth="1"/>
    <col min="2" max="2" width="9.109375" style="829" customWidth="1"/>
    <col min="3" max="11" width="9.109375" style="829"/>
    <col min="12" max="12" width="12.33203125" style="829" customWidth="1"/>
    <col min="13" max="16384" width="9.109375" style="829"/>
  </cols>
  <sheetData>
    <row r="1" spans="1:3" s="1459" customFormat="1" ht="15" customHeight="1">
      <c r="A1" s="1563" t="s">
        <v>1114</v>
      </c>
      <c r="B1" s="1563" t="s">
        <v>1115</v>
      </c>
      <c r="C1" s="1563"/>
    </row>
    <row r="2" spans="1:3" s="1566" customFormat="1" ht="15" customHeight="1">
      <c r="A2" s="1460" t="s">
        <v>1116</v>
      </c>
      <c r="B2" s="1460" t="s">
        <v>1117</v>
      </c>
      <c r="C2" s="1460"/>
    </row>
    <row r="3" spans="1:3" s="1564" customFormat="1" ht="15" customHeight="1">
      <c r="A3" s="1462" t="s">
        <v>2</v>
      </c>
      <c r="C3" s="1565"/>
    </row>
    <row r="4" spans="1:3" s="828" customFormat="1" ht="15" customHeight="1">
      <c r="A4" s="828" t="s">
        <v>3</v>
      </c>
      <c r="C4" s="845"/>
    </row>
    <row r="5" spans="1:3" s="1569" customFormat="1" ht="15" customHeight="1">
      <c r="A5" s="1835" t="s">
        <v>2273</v>
      </c>
      <c r="B5" s="1836" t="s">
        <v>1118</v>
      </c>
      <c r="C5" s="1565"/>
    </row>
    <row r="6" spans="1:3" s="845" customFormat="1" ht="15" customHeight="1">
      <c r="A6" s="1840"/>
      <c r="B6" s="1837" t="s">
        <v>1119</v>
      </c>
    </row>
    <row r="7" spans="1:3" s="1569" customFormat="1" ht="15" customHeight="1">
      <c r="A7" s="1835" t="s">
        <v>2281</v>
      </c>
      <c r="B7" s="1836" t="s">
        <v>1120</v>
      </c>
      <c r="C7" s="1565"/>
    </row>
    <row r="8" spans="1:3" s="845" customFormat="1" ht="15" customHeight="1">
      <c r="A8" s="1840"/>
      <c r="B8" s="1770" t="s">
        <v>1121</v>
      </c>
    </row>
    <row r="9" spans="1:3" s="1569" customFormat="1" ht="15" customHeight="1">
      <c r="A9" s="1838" t="s">
        <v>2283</v>
      </c>
      <c r="B9" s="1771" t="s">
        <v>1122</v>
      </c>
      <c r="C9" s="1565"/>
    </row>
    <row r="10" spans="1:3" s="845" customFormat="1" ht="15" customHeight="1">
      <c r="A10" s="1839"/>
      <c r="B10" s="1770" t="s">
        <v>1123</v>
      </c>
    </row>
    <row r="11" spans="1:3" s="1569" customFormat="1" ht="15" customHeight="1">
      <c r="A11" s="1838" t="s">
        <v>2288</v>
      </c>
      <c r="B11" s="1771" t="s">
        <v>1124</v>
      </c>
      <c r="C11" s="1565"/>
    </row>
    <row r="12" spans="1:3" s="845" customFormat="1" ht="15" customHeight="1">
      <c r="A12" s="1839"/>
      <c r="B12" s="1770" t="s">
        <v>1125</v>
      </c>
    </row>
    <row r="13" spans="1:3" s="1574" customFormat="1" ht="15" customHeight="1">
      <c r="A13" s="1838" t="s">
        <v>2292</v>
      </c>
      <c r="B13" s="1771" t="s">
        <v>1126</v>
      </c>
      <c r="C13" s="1573"/>
    </row>
    <row r="14" spans="1:3" s="828" customFormat="1" ht="15" customHeight="1">
      <c r="A14" s="1839"/>
      <c r="B14" s="1770" t="s">
        <v>2792</v>
      </c>
      <c r="C14" s="845"/>
    </row>
    <row r="15" spans="1:3" s="842" customFormat="1" ht="15" customHeight="1">
      <c r="A15" s="1838" t="s">
        <v>2296</v>
      </c>
      <c r="B15" s="1771" t="s">
        <v>2955</v>
      </c>
      <c r="C15" s="843"/>
    </row>
    <row r="16" spans="1:3" s="828" customFormat="1" ht="15" customHeight="1">
      <c r="A16" s="1839"/>
      <c r="B16" s="1770" t="s">
        <v>2956</v>
      </c>
      <c r="C16" s="845"/>
    </row>
    <row r="17" spans="1:12" s="842" customFormat="1" ht="15" customHeight="1">
      <c r="A17" s="1838" t="s">
        <v>2299</v>
      </c>
      <c r="B17" s="1771" t="s">
        <v>1127</v>
      </c>
      <c r="C17" s="843"/>
    </row>
    <row r="18" spans="1:12" s="828" customFormat="1" ht="15" customHeight="1">
      <c r="A18" s="1839"/>
      <c r="B18" s="1770" t="s">
        <v>1128</v>
      </c>
      <c r="C18" s="845"/>
    </row>
    <row r="19" spans="1:12" s="842" customFormat="1" ht="15" customHeight="1">
      <c r="A19" s="1838" t="s">
        <v>2300</v>
      </c>
      <c r="B19" s="1771" t="s">
        <v>2858</v>
      </c>
      <c r="C19" s="843"/>
    </row>
    <row r="20" spans="1:12" s="828" customFormat="1" ht="15" customHeight="1">
      <c r="A20" s="1839"/>
      <c r="B20" s="1770" t="s">
        <v>2864</v>
      </c>
      <c r="C20" s="845"/>
    </row>
    <row r="21" spans="1:12" s="1574" customFormat="1" ht="15" customHeight="1">
      <c r="A21" s="1838" t="s">
        <v>2310</v>
      </c>
      <c r="B21" s="1771" t="s">
        <v>1129</v>
      </c>
      <c r="C21" s="1573"/>
    </row>
    <row r="22" spans="1:12" s="828" customFormat="1" ht="15" customHeight="1">
      <c r="B22" s="1770" t="s">
        <v>1130</v>
      </c>
      <c r="C22" s="845"/>
    </row>
    <row r="23" spans="1:12" ht="12.75" customHeight="1">
      <c r="A23" s="830"/>
      <c r="B23" s="830"/>
      <c r="C23" s="827"/>
      <c r="D23" s="831"/>
      <c r="E23" s="831"/>
      <c r="F23" s="831"/>
      <c r="G23" s="831"/>
      <c r="H23" s="831"/>
      <c r="I23" s="831"/>
      <c r="J23" s="831"/>
      <c r="K23" s="831"/>
      <c r="L23" s="831"/>
    </row>
    <row r="24" spans="1:12" s="833" customFormat="1">
      <c r="A24" s="832"/>
      <c r="B24" s="832"/>
      <c r="C24" s="827"/>
      <c r="D24" s="832"/>
      <c r="E24" s="832"/>
      <c r="F24" s="832"/>
      <c r="G24" s="832"/>
      <c r="H24" s="832"/>
      <c r="I24" s="832"/>
      <c r="J24" s="832"/>
      <c r="K24" s="832"/>
      <c r="L24" s="832"/>
    </row>
    <row r="25" spans="1:12" ht="12">
      <c r="A25" s="834"/>
      <c r="B25" s="835"/>
      <c r="C25" s="836"/>
      <c r="D25" s="834"/>
      <c r="E25" s="834"/>
      <c r="F25" s="834"/>
      <c r="G25" s="834"/>
      <c r="H25" s="834"/>
      <c r="I25" s="834"/>
      <c r="J25" s="834"/>
      <c r="K25" s="834"/>
      <c r="L25" s="834"/>
    </row>
    <row r="26" spans="1:12" ht="12.75" customHeight="1">
      <c r="A26" s="831" t="s">
        <v>1131</v>
      </c>
      <c r="B26" s="831"/>
      <c r="C26" s="831"/>
      <c r="D26" s="831"/>
      <c r="E26" s="831"/>
      <c r="F26" s="831"/>
      <c r="G26" s="831"/>
      <c r="H26" s="831"/>
      <c r="I26" s="831"/>
      <c r="J26" s="831"/>
      <c r="K26" s="831"/>
      <c r="L26" s="831"/>
    </row>
    <row r="27" spans="1:12" s="833" customFormat="1">
      <c r="A27" s="832" t="s">
        <v>1132</v>
      </c>
      <c r="B27" s="832"/>
      <c r="C27" s="832"/>
      <c r="D27" s="832"/>
      <c r="E27" s="832"/>
      <c r="F27" s="832"/>
      <c r="G27" s="832"/>
      <c r="H27" s="832"/>
      <c r="I27" s="832"/>
      <c r="J27" s="832"/>
      <c r="K27" s="832"/>
      <c r="L27" s="832"/>
    </row>
    <row r="28" spans="1:12" ht="12">
      <c r="A28" s="834"/>
      <c r="B28" s="834"/>
      <c r="C28" s="834"/>
      <c r="D28" s="834"/>
      <c r="E28" s="834"/>
      <c r="F28" s="834"/>
      <c r="G28" s="834"/>
      <c r="H28" s="834"/>
      <c r="I28" s="834"/>
      <c r="J28" s="834"/>
      <c r="K28" s="834"/>
      <c r="L28" s="834"/>
    </row>
    <row r="29" spans="1:12" ht="12.75" customHeight="1">
      <c r="A29" s="831"/>
      <c r="B29" s="831"/>
      <c r="C29" s="831"/>
      <c r="D29" s="831"/>
      <c r="E29" s="831"/>
      <c r="F29" s="831"/>
      <c r="G29" s="831"/>
      <c r="H29" s="831"/>
      <c r="I29" s="831"/>
      <c r="J29" s="831"/>
      <c r="K29" s="831"/>
      <c r="L29" s="831"/>
    </row>
    <row r="30" spans="1:12" s="833" customFormat="1">
      <c r="A30" s="832"/>
      <c r="B30" s="837"/>
      <c r="C30" s="832"/>
      <c r="D30" s="832"/>
      <c r="E30" s="832"/>
      <c r="F30" s="832"/>
      <c r="G30" s="832"/>
      <c r="H30" s="832"/>
      <c r="I30" s="832"/>
      <c r="J30" s="832"/>
      <c r="K30" s="832"/>
      <c r="L30" s="832"/>
    </row>
    <row r="31" spans="1:12" ht="12">
      <c r="A31" s="834"/>
      <c r="B31" s="834"/>
      <c r="C31" s="834"/>
      <c r="D31" s="834"/>
      <c r="E31" s="834"/>
      <c r="F31" s="834"/>
      <c r="G31" s="834"/>
      <c r="H31" s="834"/>
      <c r="I31" s="834"/>
      <c r="J31" s="834"/>
      <c r="K31" s="834"/>
      <c r="L31" s="834"/>
    </row>
    <row r="32" spans="1:12" ht="12.75" customHeight="1">
      <c r="A32" s="831"/>
      <c r="B32" s="831"/>
      <c r="C32" s="831"/>
      <c r="D32" s="831"/>
      <c r="E32" s="831"/>
      <c r="F32" s="831"/>
      <c r="G32" s="831"/>
      <c r="H32" s="831"/>
      <c r="I32" s="831"/>
      <c r="J32" s="831"/>
      <c r="K32" s="831"/>
      <c r="L32" s="831"/>
    </row>
    <row r="33" spans="1:12" s="833" customFormat="1">
      <c r="A33" s="832" t="s">
        <v>1133</v>
      </c>
      <c r="B33" s="832"/>
      <c r="C33" s="832"/>
      <c r="D33" s="832"/>
      <c r="E33" s="832"/>
      <c r="F33" s="832"/>
      <c r="G33" s="832"/>
      <c r="H33" s="832"/>
      <c r="I33" s="832"/>
      <c r="J33" s="832"/>
      <c r="K33" s="832"/>
      <c r="L33" s="832"/>
    </row>
    <row r="34" spans="1:12">
      <c r="A34" s="838"/>
      <c r="B34" s="838"/>
      <c r="C34" s="838"/>
      <c r="D34" s="838"/>
      <c r="E34" s="838"/>
      <c r="F34" s="838"/>
      <c r="G34" s="838"/>
      <c r="H34" s="838"/>
      <c r="I34" s="838"/>
      <c r="J34" s="838"/>
      <c r="K34" s="838"/>
      <c r="L34" s="838"/>
    </row>
    <row r="35" spans="1:12" ht="12.75" customHeight="1">
      <c r="A35" s="831"/>
      <c r="B35" s="831"/>
      <c r="C35" s="831"/>
      <c r="D35" s="831"/>
      <c r="E35" s="831"/>
      <c r="F35" s="831"/>
      <c r="G35" s="831"/>
      <c r="H35" s="831"/>
      <c r="I35" s="831"/>
      <c r="J35" s="831"/>
      <c r="K35" s="831"/>
      <c r="L35" s="831"/>
    </row>
    <row r="36" spans="1:12" s="833" customFormat="1">
      <c r="A36" s="832"/>
      <c r="B36" s="832"/>
      <c r="C36" s="832"/>
      <c r="D36" s="832"/>
      <c r="E36" s="832"/>
      <c r="F36" s="832"/>
      <c r="G36" s="832"/>
      <c r="H36" s="832"/>
      <c r="I36" s="832"/>
      <c r="J36" s="832"/>
      <c r="K36" s="832"/>
      <c r="L36" s="832"/>
    </row>
    <row r="37" spans="1:12" ht="12">
      <c r="A37" s="834"/>
      <c r="B37" s="834"/>
      <c r="C37" s="834"/>
      <c r="D37" s="834"/>
      <c r="E37" s="834"/>
      <c r="F37" s="834"/>
      <c r="G37" s="834"/>
      <c r="H37" s="834"/>
      <c r="I37" s="834"/>
      <c r="J37" s="834"/>
      <c r="K37" s="834"/>
      <c r="L37" s="834"/>
    </row>
    <row r="38" spans="1:12" ht="12.75" customHeight="1">
      <c r="A38" s="831" t="s">
        <v>1134</v>
      </c>
      <c r="B38" s="831"/>
      <c r="C38" s="831"/>
      <c r="D38" s="831"/>
      <c r="E38" s="831"/>
      <c r="F38" s="831"/>
      <c r="G38" s="831"/>
      <c r="H38" s="831"/>
      <c r="I38" s="831"/>
      <c r="J38" s="831"/>
      <c r="K38" s="831"/>
      <c r="L38" s="831"/>
    </row>
    <row r="39" spans="1:12" s="833" customFormat="1">
      <c r="A39" s="832" t="s">
        <v>1135</v>
      </c>
      <c r="B39" s="832"/>
      <c r="C39" s="832"/>
      <c r="D39" s="832"/>
      <c r="E39" s="832"/>
      <c r="F39" s="832"/>
      <c r="G39" s="832"/>
      <c r="H39" s="832"/>
      <c r="I39" s="832"/>
      <c r="J39" s="832"/>
      <c r="K39" s="832"/>
      <c r="L39" s="832"/>
    </row>
    <row r="40" spans="1:12" ht="12">
      <c r="A40" s="834"/>
      <c r="B40" s="834"/>
      <c r="C40" s="834"/>
      <c r="D40" s="834"/>
      <c r="E40" s="834"/>
      <c r="F40" s="834"/>
      <c r="G40" s="834"/>
      <c r="H40" s="834"/>
      <c r="I40" s="834"/>
      <c r="J40" s="834"/>
      <c r="K40" s="834"/>
      <c r="L40" s="834"/>
    </row>
    <row r="41" spans="1:12" s="826" customFormat="1" ht="12.75" customHeight="1">
      <c r="A41" s="831"/>
      <c r="B41" s="831"/>
      <c r="C41" s="831"/>
      <c r="D41" s="831"/>
      <c r="E41" s="831"/>
      <c r="F41" s="831"/>
      <c r="G41" s="831"/>
      <c r="H41" s="831"/>
      <c r="I41" s="831"/>
      <c r="J41" s="831"/>
      <c r="K41" s="831"/>
      <c r="L41" s="831"/>
    </row>
    <row r="42" spans="1:12" s="833" customFormat="1">
      <c r="A42" s="832" t="s">
        <v>1136</v>
      </c>
      <c r="B42" s="832"/>
      <c r="C42" s="832"/>
      <c r="D42" s="832"/>
      <c r="E42" s="832"/>
      <c r="F42" s="832"/>
      <c r="G42" s="832"/>
      <c r="H42" s="832"/>
      <c r="I42" s="832"/>
      <c r="J42" s="832"/>
      <c r="K42" s="832"/>
      <c r="L42" s="832"/>
    </row>
    <row r="43" spans="1:12">
      <c r="A43" s="839"/>
      <c r="B43" s="839"/>
      <c r="C43" s="839"/>
      <c r="D43" s="839"/>
      <c r="E43" s="839"/>
      <c r="F43" s="839"/>
      <c r="G43" s="839"/>
      <c r="H43" s="839"/>
      <c r="I43" s="839"/>
      <c r="J43" s="839"/>
      <c r="K43" s="839"/>
      <c r="L43" s="839"/>
    </row>
    <row r="44" spans="1:12" ht="12.75" customHeight="1">
      <c r="A44" s="831" t="s">
        <v>1137</v>
      </c>
      <c r="B44" s="831"/>
      <c r="C44" s="831"/>
      <c r="D44" s="831"/>
      <c r="E44" s="831"/>
      <c r="F44" s="831"/>
      <c r="G44" s="831"/>
      <c r="H44" s="831"/>
      <c r="I44" s="831"/>
      <c r="J44" s="831"/>
      <c r="K44" s="831"/>
      <c r="L44" s="831"/>
    </row>
    <row r="45" spans="1:12" s="833" customFormat="1">
      <c r="A45" s="832" t="s">
        <v>1138</v>
      </c>
      <c r="B45" s="832"/>
      <c r="C45" s="832"/>
      <c r="D45" s="832"/>
      <c r="E45" s="832"/>
      <c r="F45" s="832"/>
      <c r="G45" s="832"/>
      <c r="H45" s="832"/>
      <c r="I45" s="832"/>
      <c r="J45" s="832"/>
      <c r="K45" s="832"/>
      <c r="L45" s="832"/>
    </row>
    <row r="46" spans="1:12" ht="12">
      <c r="A46" s="834"/>
      <c r="B46" s="834"/>
      <c r="C46" s="834"/>
      <c r="D46" s="834"/>
      <c r="E46" s="834"/>
      <c r="F46" s="834"/>
      <c r="G46" s="834"/>
      <c r="H46" s="834"/>
      <c r="I46" s="834"/>
      <c r="J46" s="834"/>
      <c r="K46" s="834"/>
      <c r="L46" s="834"/>
    </row>
    <row r="47" spans="1:12" s="826" customFormat="1" ht="12.75" customHeight="1">
      <c r="A47" s="831" t="s">
        <v>1139</v>
      </c>
      <c r="B47" s="831"/>
      <c r="C47" s="831"/>
      <c r="D47" s="831"/>
      <c r="E47" s="831"/>
      <c r="F47" s="831"/>
      <c r="G47" s="831"/>
      <c r="H47" s="831"/>
      <c r="I47" s="831"/>
      <c r="J47" s="831"/>
      <c r="K47" s="831"/>
      <c r="L47" s="831"/>
    </row>
    <row r="48" spans="1:12" s="833" customFormat="1">
      <c r="A48" s="832" t="s">
        <v>1140</v>
      </c>
      <c r="B48" s="832"/>
      <c r="C48" s="832"/>
      <c r="D48" s="832"/>
      <c r="E48" s="832"/>
      <c r="F48" s="832"/>
      <c r="G48" s="832"/>
      <c r="H48" s="832"/>
      <c r="I48" s="832"/>
      <c r="J48" s="832"/>
      <c r="K48" s="832"/>
      <c r="L48" s="832"/>
    </row>
    <row r="49" spans="1:12">
      <c r="A49" s="838"/>
      <c r="B49" s="838"/>
      <c r="C49" s="838"/>
      <c r="D49" s="838"/>
      <c r="E49" s="838"/>
      <c r="F49" s="838"/>
      <c r="G49" s="838"/>
      <c r="H49" s="838"/>
      <c r="I49" s="838"/>
      <c r="J49" s="838"/>
      <c r="K49" s="838"/>
      <c r="L49" s="838"/>
    </row>
    <row r="50" spans="1:12">
      <c r="A50" s="838"/>
      <c r="B50" s="838"/>
      <c r="C50" s="838"/>
      <c r="D50" s="838"/>
      <c r="E50" s="838"/>
      <c r="F50" s="838"/>
      <c r="G50" s="838"/>
      <c r="H50" s="838"/>
      <c r="I50" s="838"/>
      <c r="J50" s="838"/>
      <c r="K50" s="838"/>
      <c r="L50" s="838"/>
    </row>
    <row r="51" spans="1:12">
      <c r="A51" s="840"/>
      <c r="B51" s="840"/>
      <c r="C51" s="840"/>
      <c r="D51" s="840"/>
      <c r="E51" s="840"/>
      <c r="F51" s="840"/>
      <c r="G51" s="840"/>
      <c r="H51" s="840"/>
      <c r="I51" s="840"/>
      <c r="J51" s="840"/>
      <c r="K51" s="840"/>
      <c r="L51" s="840"/>
    </row>
    <row r="52" spans="1:12">
      <c r="A52" s="838"/>
      <c r="B52" s="838"/>
      <c r="C52" s="838"/>
      <c r="D52" s="838"/>
      <c r="E52" s="838"/>
      <c r="F52" s="838"/>
      <c r="G52" s="838"/>
      <c r="H52" s="838"/>
      <c r="I52" s="838"/>
      <c r="J52" s="838"/>
      <c r="K52" s="838"/>
      <c r="L52" s="838"/>
    </row>
  </sheetData>
  <hyperlinks>
    <hyperlink ref="A26:L27" location="'Tabl.2(182)'!A1" display="TABL. 2(182).    SZKOŁY ARTYSTYCZNE DAJĄCE UPRAWNIENIA ZAWODOWE WEDŁUG WOJEWÓDZTW" xr:uid="{00000000-0004-0000-5000-000000000000}"/>
    <hyperlink ref="A38:L39" location="'Tabl.6(186)'!A1" display="TABL. 6(186).    STUDENCI WYŻSZYCH SZKÓŁ ARTYSTYCZNYCH WEDŁUG WOJEWÓDZTW   Stan w dniu 30 XI" xr:uid="{00000000-0004-0000-5000-000001000000}"/>
    <hyperlink ref="A44:L45" location="'Tabl.8(188)'!A1" display="'Tabl.8(188)'!A1" xr:uid="{00000000-0004-0000-5000-000002000000}"/>
    <hyperlink ref="A47:L48" location="'Tabl.9(189)'!A1" display="TABL. 9(189).    ABSOLWENCI KIERUNKÓW ARTYSTYCZNYCH Z ROKU AKADEMICKIEGO 2014/2015" xr:uid="{00000000-0004-0000-5000-000003000000}"/>
    <hyperlink ref="A26:L26" location="'Tabl.2(178)'!A1" display="TABL. 2(178).    SZKOŁY ARTYSTYCZNE DAJĄCE UPRAWNIENIA ZAWODOWE WEDŁUG WOJEWÓDZTW" xr:uid="{00000000-0004-0000-5000-000004000000}"/>
    <hyperlink ref="A38:L38" location="'Tabl.6(182)'!A1" display="TABL. 6(182).    STUDENCI WYŻSZYCH SZKÓŁ ARTYSTYCZNYCH WEDŁUG WOJEWÓDZTW   Stan w dniu 30 XI" xr:uid="{00000000-0004-0000-5000-000005000000}"/>
    <hyperlink ref="A44:L44" location="'Tabl.8(184)'!A1" display="'Tabl.8(184)'!A1" xr:uid="{00000000-0004-0000-5000-000006000000}"/>
    <hyperlink ref="A47:L47" location="'Tabl.9(185)'!A1" display="TABL. 9(185).    ABSOLWENCI KIERUNKÓW ARTYSTYCZNYCH Z ROKU AKADEMICKIEGO 2016/2017" xr:uid="{00000000-0004-0000-5000-000007000000}"/>
    <hyperlink ref="A27:L27" location="'Tabl.2(178)'!A1" display="                             ART SCHOOLS LEADING TO PROFESSIONAL CERTIFICATION BY VOIVODSHIP" xr:uid="{00000000-0004-0000-5000-000008000000}"/>
    <hyperlink ref="A33:L33" location="'Tabl.4(180)'!A1" display="                             ART SCHOOLS NOT AWARDING PROFESSIONAL QUALIFICATIONS BY VOIVODSHIP" xr:uid="{00000000-0004-0000-5000-000009000000}"/>
    <hyperlink ref="A39:L39" location="'Tabl.6(182)'!A1" display="                             STUDENTS OF FINE ART ACADEMIES BY VOIVODSHIP   As of  30 XI" xr:uid="{00000000-0004-0000-5000-00000A000000}"/>
    <hyperlink ref="A42:L42" location="'Tabl.7(183)'!A1" display="                            GRADUATES OF FINE ART ACADEMIES BY VOIVODSHIP  From the 2016/2017 academic year" xr:uid="{00000000-0004-0000-5000-00000B000000}"/>
    <hyperlink ref="A45:L45" location="'Tabl.8(184)'!A1" display="                            STUDENTS OF ART FIELDS OF EDUCATION    As of 30 XI" xr:uid="{00000000-0004-0000-5000-00000C000000}"/>
    <hyperlink ref="A48:L48" location="'Tabl.9(185)'!A1" display="                            GRADUATES OF ART FIELDS OF EDUCATION  From the 2016/2017 academic year" xr:uid="{00000000-0004-0000-5000-00000D000000}"/>
    <hyperlink ref="B6" location="'Tabl.1(74)'!A1" display="Primary art schools by voivodship" xr:uid="{00000000-0004-0000-5000-00000E000000}"/>
    <hyperlink ref="A5" location="'Tabl.1(74)'!A1" display="Tabl. 1(74)." xr:uid="{00000000-0004-0000-5000-00000F000000}"/>
    <hyperlink ref="B5" location="'Tabl.1(74)'!A1" display="Szkoły podstawowe – artystyczne według województw" xr:uid="{00000000-0004-0000-5000-000010000000}"/>
    <hyperlink ref="A7" location="'Tabl.2(75)'!A1" display="Tabl. 2(75). " xr:uid="{00000000-0004-0000-5000-000011000000}"/>
    <hyperlink ref="B7" location="'Tabl.2(75)'!A1" display="Szkoły artystyczne dające uprawnienia zawodowe według województw" xr:uid="{00000000-0004-0000-5000-000012000000}"/>
    <hyperlink ref="B8" location="'Tabl.2(75)'!A1" display="Art schools leading to professional certification by voivodship" xr:uid="{00000000-0004-0000-5000-000013000000}"/>
    <hyperlink ref="A9" location="'Tabl.3(76)'!A1" display="Tabl. 3(76). " xr:uid="{00000000-0004-0000-5000-000014000000}"/>
    <hyperlink ref="B9" location="'Tabl.3(76)'!A1" display="Uczniowie ogólnokształcących szkół artystycznych według klas" xr:uid="{00000000-0004-0000-5000-000015000000}"/>
    <hyperlink ref="B10" location="'Tabl.3(76)'!A1" display="Students of general art schools by grade" xr:uid="{00000000-0004-0000-5000-000016000000}"/>
    <hyperlink ref="A11" location="'Tabl.4(77)'!A1" display="Tabl. 4(77). " xr:uid="{00000000-0004-0000-5000-000017000000}"/>
    <hyperlink ref="B11" location="'Tabl.4(77)'!A1" display="Szkoły artystyczne niedające uprawnień zawodowych według województw" xr:uid="{00000000-0004-0000-5000-000018000000}"/>
    <hyperlink ref="B12" location="'Tabl.4(77)'!A1" display="Art schools not leading to professional certification by voivodship" xr:uid="{00000000-0004-0000-5000-000019000000}"/>
    <hyperlink ref="A13" location="'Tabl.5(78)'!A1" display="Tabl. 5(78)." xr:uid="{00000000-0004-0000-5000-00001A000000}"/>
    <hyperlink ref="B13" location="'Tabl.5(78)'!A1" display="Policealne szkoły artystyczne według województw" xr:uid="{00000000-0004-0000-5000-00001B000000}"/>
    <hyperlink ref="B14" location="'Tabl.5(78)'!A1" display="Post–secondary art schools by voivodship" xr:uid="{00000000-0004-0000-5000-00001C000000}"/>
    <hyperlink ref="A15" location="'Tabl.6(79)'!A1" display="Tabl. 6(79). " xr:uid="{00000000-0004-0000-5000-00001D000000}"/>
    <hyperlink ref="B15:B16" location="'Tabl.6(79)'!A1" display="Studenci uczelni artystycznych według województw. Stan w dniu 31 grudnia" xr:uid="{00000000-0004-0000-5000-00001E000000}"/>
    <hyperlink ref="A17" location="'Tabl.7(80)'!A1" display="Tabl. 7(80). " xr:uid="{00000000-0004-0000-5000-00001F000000}"/>
    <hyperlink ref="B17:B18" location="'Tabl.7(80)'!A1" display="Absolwenci uczelni artystycznych według województw" xr:uid="{00000000-0004-0000-5000-000020000000}"/>
    <hyperlink ref="A19" location="'Tabl.8(81)'!A1" display="Tabl. 8(81). " xr:uid="{00000000-0004-0000-5000-000021000000}"/>
    <hyperlink ref="B19:B20" location="'Tabl.8(81)'!A1" display="Studenci kierunków artystycznych. Stan w dniu 31 grudnia" xr:uid="{00000000-0004-0000-5000-000022000000}"/>
    <hyperlink ref="A21" location="'Tabl.9(82)'!A1" display="Tabl. 9(82). " xr:uid="{00000000-0004-0000-5000-000023000000}"/>
    <hyperlink ref="B21:B22" location="'Tabl.9(82)'!A1" display="Absolwenci kierunków artystycznych" xr:uid="{00000000-0004-0000-5000-000024000000}"/>
  </hyperlink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V107"/>
  <sheetViews>
    <sheetView topLeftCell="A19" zoomScaleNormal="100" workbookViewId="0">
      <selection activeCell="G42" sqref="G42"/>
    </sheetView>
  </sheetViews>
  <sheetFormatPr defaultColWidth="9.109375" defaultRowHeight="11.4"/>
  <cols>
    <col min="1" max="1" width="25.6640625" style="844" customWidth="1"/>
    <col min="2" max="7" width="16.6640625" style="844" customWidth="1"/>
    <col min="8" max="16384" width="9.109375" style="844"/>
  </cols>
  <sheetData>
    <row r="1" spans="1:19" ht="15" customHeight="1">
      <c r="A1" s="841" t="s">
        <v>2278</v>
      </c>
      <c r="B1" s="842"/>
      <c r="C1" s="842"/>
      <c r="D1" s="842"/>
      <c r="E1" s="842"/>
      <c r="F1" s="843"/>
      <c r="G1" s="843"/>
    </row>
    <row r="2" spans="1:19" ht="15" customHeight="1">
      <c r="A2" s="845" t="s">
        <v>2279</v>
      </c>
      <c r="B2" s="842"/>
      <c r="C2" s="846"/>
      <c r="D2" s="846"/>
      <c r="E2" s="846"/>
      <c r="F2" s="846"/>
      <c r="G2" s="846"/>
      <c r="H2" s="847"/>
      <c r="I2" s="848"/>
    </row>
    <row r="3" spans="1:19" s="850" customFormat="1" ht="24.9" customHeight="1">
      <c r="A3" s="2042" t="s">
        <v>11</v>
      </c>
      <c r="B3" s="2042"/>
      <c r="C3" s="2042"/>
      <c r="D3" s="2042"/>
      <c r="E3" s="2042"/>
      <c r="F3" s="2042"/>
      <c r="G3" s="2042"/>
      <c r="H3" s="849"/>
      <c r="I3" s="849"/>
    </row>
    <row r="4" spans="1:19" s="860" customFormat="1" ht="24.9" customHeight="1">
      <c r="A4" s="2468" t="s">
        <v>360</v>
      </c>
      <c r="B4" s="2471" t="s">
        <v>1141</v>
      </c>
      <c r="C4" s="2471" t="s">
        <v>1142</v>
      </c>
      <c r="D4" s="2474" t="s">
        <v>1143</v>
      </c>
      <c r="E4" s="2475"/>
      <c r="F4" s="2475"/>
      <c r="G4" s="2475"/>
      <c r="H4" s="859"/>
      <c r="I4" s="859"/>
    </row>
    <row r="5" spans="1:19" s="860" customFormat="1" ht="24.9" customHeight="1">
      <c r="A5" s="2469"/>
      <c r="B5" s="2472"/>
      <c r="C5" s="2472"/>
      <c r="D5" s="2471" t="s">
        <v>390</v>
      </c>
      <c r="E5" s="2471" t="s">
        <v>2429</v>
      </c>
      <c r="F5" s="2476" t="s">
        <v>2425</v>
      </c>
      <c r="G5" s="2477"/>
      <c r="H5" s="859"/>
      <c r="I5" s="859"/>
    </row>
    <row r="6" spans="1:19" s="860" customFormat="1" ht="24.9" customHeight="1">
      <c r="A6" s="2469"/>
      <c r="B6" s="2472"/>
      <c r="C6" s="2472"/>
      <c r="D6" s="2472"/>
      <c r="E6" s="2472"/>
      <c r="F6" s="2478"/>
      <c r="G6" s="2479"/>
      <c r="H6" s="859"/>
      <c r="I6" s="859"/>
    </row>
    <row r="7" spans="1:19" s="860" customFormat="1" ht="24.9" customHeight="1">
      <c r="A7" s="2469"/>
      <c r="B7" s="2472"/>
      <c r="C7" s="2472"/>
      <c r="D7" s="2472"/>
      <c r="E7" s="2472"/>
      <c r="F7" s="2471" t="s">
        <v>128</v>
      </c>
      <c r="G7" s="2476" t="s">
        <v>2429</v>
      </c>
      <c r="H7" s="859"/>
      <c r="I7" s="859"/>
    </row>
    <row r="8" spans="1:19" s="860" customFormat="1" ht="24.9" customHeight="1">
      <c r="A8" s="2470"/>
      <c r="B8" s="2473"/>
      <c r="C8" s="2473"/>
      <c r="D8" s="2473"/>
      <c r="E8" s="2473"/>
      <c r="F8" s="2473"/>
      <c r="G8" s="2478"/>
      <c r="H8" s="859"/>
      <c r="I8" s="859"/>
    </row>
    <row r="9" spans="1:19" ht="15" customHeight="1">
      <c r="A9" s="851" t="s">
        <v>2797</v>
      </c>
      <c r="B9" s="852">
        <v>57</v>
      </c>
      <c r="C9" s="852">
        <v>684</v>
      </c>
      <c r="D9" s="852">
        <v>11862</v>
      </c>
      <c r="E9" s="852">
        <v>7309</v>
      </c>
      <c r="F9" s="853">
        <v>1769</v>
      </c>
      <c r="G9" s="854">
        <v>1105</v>
      </c>
      <c r="H9" s="847"/>
      <c r="I9" s="847"/>
    </row>
    <row r="10" spans="1:19" s="860" customFormat="1" ht="15" customHeight="1">
      <c r="A10" s="855" t="s">
        <v>2796</v>
      </c>
      <c r="B10" s="856">
        <v>57</v>
      </c>
      <c r="C10" s="856">
        <v>701</v>
      </c>
      <c r="D10" s="856">
        <v>12217</v>
      </c>
      <c r="E10" s="856">
        <v>7561</v>
      </c>
      <c r="F10" s="857">
        <v>1726</v>
      </c>
      <c r="G10" s="858">
        <v>1070</v>
      </c>
      <c r="H10" s="859"/>
      <c r="I10" s="859"/>
      <c r="S10" s="861"/>
    </row>
    <row r="11" spans="1:19" s="863" customFormat="1" ht="15" customHeight="1">
      <c r="A11" s="851" t="s">
        <v>584</v>
      </c>
      <c r="B11" s="852">
        <v>6</v>
      </c>
      <c r="C11" s="852">
        <v>73</v>
      </c>
      <c r="D11" s="853">
        <v>1357</v>
      </c>
      <c r="E11" s="853">
        <v>834</v>
      </c>
      <c r="F11" s="853">
        <v>230</v>
      </c>
      <c r="G11" s="854">
        <v>142</v>
      </c>
      <c r="H11" s="862"/>
      <c r="I11" s="862"/>
      <c r="S11" s="864"/>
    </row>
    <row r="12" spans="1:19" s="863" customFormat="1" ht="15" customHeight="1">
      <c r="A12" s="851" t="s">
        <v>585</v>
      </c>
      <c r="B12" s="852">
        <v>3</v>
      </c>
      <c r="C12" s="852">
        <v>40</v>
      </c>
      <c r="D12" s="852">
        <v>865</v>
      </c>
      <c r="E12" s="852">
        <v>541</v>
      </c>
      <c r="F12" s="852">
        <v>118</v>
      </c>
      <c r="G12" s="865">
        <v>77</v>
      </c>
      <c r="H12" s="862"/>
      <c r="I12" s="866"/>
      <c r="S12" s="864"/>
    </row>
    <row r="13" spans="1:19" s="863" customFormat="1" ht="15" customHeight="1">
      <c r="A13" s="851" t="s">
        <v>586</v>
      </c>
      <c r="B13" s="852">
        <v>1</v>
      </c>
      <c r="C13" s="852">
        <v>19</v>
      </c>
      <c r="D13" s="852">
        <v>372</v>
      </c>
      <c r="E13" s="852">
        <v>225</v>
      </c>
      <c r="F13" s="852">
        <v>53</v>
      </c>
      <c r="G13" s="867">
        <v>31</v>
      </c>
      <c r="H13" s="862"/>
      <c r="I13" s="862"/>
      <c r="S13" s="864"/>
    </row>
    <row r="14" spans="1:19" s="863" customFormat="1" ht="15" customHeight="1">
      <c r="A14" s="851" t="s">
        <v>587</v>
      </c>
      <c r="B14" s="852">
        <v>2</v>
      </c>
      <c r="C14" s="852">
        <v>16</v>
      </c>
      <c r="D14" s="852">
        <v>234</v>
      </c>
      <c r="E14" s="852">
        <v>143</v>
      </c>
      <c r="F14" s="852">
        <v>31</v>
      </c>
      <c r="G14" s="865">
        <v>18</v>
      </c>
      <c r="H14" s="862"/>
      <c r="I14" s="862"/>
      <c r="J14" s="868"/>
    </row>
    <row r="15" spans="1:19" s="863" customFormat="1" ht="15" customHeight="1">
      <c r="A15" s="851" t="s">
        <v>1144</v>
      </c>
      <c r="B15" s="852">
        <v>2</v>
      </c>
      <c r="C15" s="852">
        <v>30</v>
      </c>
      <c r="D15" s="852">
        <v>594</v>
      </c>
      <c r="E15" s="852">
        <v>375</v>
      </c>
      <c r="F15" s="852">
        <v>88</v>
      </c>
      <c r="G15" s="865">
        <v>58</v>
      </c>
      <c r="H15" s="862"/>
      <c r="I15" s="862"/>
      <c r="S15" s="864"/>
    </row>
    <row r="16" spans="1:19" s="863" customFormat="1" ht="15" customHeight="1">
      <c r="A16" s="851" t="s">
        <v>589</v>
      </c>
      <c r="B16" s="852">
        <v>7</v>
      </c>
      <c r="C16" s="852">
        <v>90</v>
      </c>
      <c r="D16" s="852">
        <v>1258</v>
      </c>
      <c r="E16" s="852">
        <v>764</v>
      </c>
      <c r="F16" s="852">
        <v>193</v>
      </c>
      <c r="G16" s="865">
        <v>122</v>
      </c>
      <c r="H16" s="862"/>
      <c r="I16" s="862"/>
      <c r="S16" s="864"/>
    </row>
    <row r="17" spans="1:22" s="863" customFormat="1" ht="15" customHeight="1">
      <c r="A17" s="851" t="s">
        <v>590</v>
      </c>
      <c r="B17" s="852">
        <v>8</v>
      </c>
      <c r="C17" s="852">
        <v>98</v>
      </c>
      <c r="D17" s="852">
        <v>1659</v>
      </c>
      <c r="E17" s="852">
        <v>1018</v>
      </c>
      <c r="F17" s="852">
        <v>240</v>
      </c>
      <c r="G17" s="865">
        <v>146</v>
      </c>
      <c r="H17" s="862"/>
      <c r="I17" s="862"/>
      <c r="S17" s="864"/>
    </row>
    <row r="18" spans="1:22" s="863" customFormat="1" ht="15" customHeight="1">
      <c r="A18" s="851" t="s">
        <v>592</v>
      </c>
      <c r="B18" s="852">
        <v>4</v>
      </c>
      <c r="C18" s="869">
        <v>40</v>
      </c>
      <c r="D18" s="852">
        <v>691</v>
      </c>
      <c r="E18" s="852">
        <v>421</v>
      </c>
      <c r="F18" s="852">
        <v>96</v>
      </c>
      <c r="G18" s="865">
        <v>61</v>
      </c>
      <c r="H18" s="862"/>
      <c r="I18" s="862"/>
      <c r="S18" s="864"/>
    </row>
    <row r="19" spans="1:22" s="863" customFormat="1" ht="15" customHeight="1">
      <c r="A19" s="851" t="s">
        <v>84</v>
      </c>
      <c r="B19" s="852">
        <v>1</v>
      </c>
      <c r="C19" s="869">
        <v>8</v>
      </c>
      <c r="D19" s="852">
        <v>150</v>
      </c>
      <c r="E19" s="852">
        <v>94</v>
      </c>
      <c r="F19" s="852">
        <v>24</v>
      </c>
      <c r="G19" s="865">
        <v>13</v>
      </c>
      <c r="H19" s="862"/>
      <c r="I19" s="862"/>
      <c r="S19" s="864"/>
    </row>
    <row r="20" spans="1:22" s="863" customFormat="1" ht="15" customHeight="1">
      <c r="A20" s="851" t="s">
        <v>594</v>
      </c>
      <c r="B20" s="852">
        <v>2</v>
      </c>
      <c r="C20" s="870">
        <v>24</v>
      </c>
      <c r="D20" s="852">
        <v>364</v>
      </c>
      <c r="E20" s="852">
        <v>233</v>
      </c>
      <c r="F20" s="852">
        <v>36</v>
      </c>
      <c r="G20" s="865">
        <v>17</v>
      </c>
      <c r="H20" s="862"/>
      <c r="I20" s="862"/>
      <c r="S20" s="864"/>
    </row>
    <row r="21" spans="1:22" s="863" customFormat="1" ht="15" customHeight="1">
      <c r="A21" s="851" t="s">
        <v>595</v>
      </c>
      <c r="B21" s="852">
        <v>8</v>
      </c>
      <c r="C21" s="852">
        <v>89</v>
      </c>
      <c r="D21" s="852">
        <v>1593</v>
      </c>
      <c r="E21" s="852">
        <v>967</v>
      </c>
      <c r="F21" s="852">
        <v>204</v>
      </c>
      <c r="G21" s="865">
        <v>128</v>
      </c>
      <c r="H21" s="862"/>
      <c r="I21" s="862"/>
      <c r="S21" s="864"/>
    </row>
    <row r="22" spans="1:22" s="863" customFormat="1" ht="15" customHeight="1">
      <c r="A22" s="851" t="s">
        <v>596</v>
      </c>
      <c r="B22" s="852">
        <v>1</v>
      </c>
      <c r="C22" s="852">
        <v>16</v>
      </c>
      <c r="D22" s="852">
        <v>271</v>
      </c>
      <c r="E22" s="852">
        <v>187</v>
      </c>
      <c r="F22" s="852">
        <v>35</v>
      </c>
      <c r="G22" s="865">
        <v>26</v>
      </c>
      <c r="H22" s="862"/>
      <c r="I22" s="862"/>
      <c r="S22" s="864"/>
    </row>
    <row r="23" spans="1:22" s="863" customFormat="1" ht="15" customHeight="1">
      <c r="A23" s="851" t="s">
        <v>597</v>
      </c>
      <c r="B23" s="852">
        <v>2</v>
      </c>
      <c r="C23" s="852">
        <v>25</v>
      </c>
      <c r="D23" s="852">
        <v>380</v>
      </c>
      <c r="E23" s="852">
        <v>245</v>
      </c>
      <c r="F23" s="852">
        <v>45</v>
      </c>
      <c r="G23" s="865">
        <v>30</v>
      </c>
      <c r="H23" s="862"/>
      <c r="I23" s="862"/>
      <c r="S23" s="864"/>
    </row>
    <row r="24" spans="1:22" s="860" customFormat="1" ht="15" customHeight="1">
      <c r="A24" s="871" t="s">
        <v>458</v>
      </c>
      <c r="B24" s="872">
        <v>5</v>
      </c>
      <c r="C24" s="872">
        <v>49</v>
      </c>
      <c r="D24" s="872">
        <v>1086</v>
      </c>
      <c r="E24" s="872">
        <v>656</v>
      </c>
      <c r="F24" s="873">
        <v>147</v>
      </c>
      <c r="G24" s="874">
        <v>82</v>
      </c>
    </row>
    <row r="25" spans="1:22" s="860" customFormat="1" ht="15" customHeight="1">
      <c r="A25" s="871" t="s">
        <v>598</v>
      </c>
      <c r="B25" s="872">
        <v>5</v>
      </c>
      <c r="C25" s="872">
        <v>84</v>
      </c>
      <c r="D25" s="872">
        <v>1343</v>
      </c>
      <c r="E25" s="872">
        <v>858</v>
      </c>
      <c r="F25" s="872">
        <v>186</v>
      </c>
      <c r="G25" s="875">
        <v>119</v>
      </c>
    </row>
    <row r="26" spans="1:22" s="860" customFormat="1" ht="15" customHeight="1">
      <c r="A26" s="876" t="s">
        <v>1145</v>
      </c>
      <c r="B26" s="877"/>
      <c r="C26" s="877"/>
      <c r="D26" s="877"/>
      <c r="E26" s="878"/>
      <c r="F26" s="877"/>
    </row>
    <row r="27" spans="1:22" s="924" customFormat="1" ht="15" customHeight="1">
      <c r="A27" s="879" t="s">
        <v>1146</v>
      </c>
      <c r="B27" s="1567"/>
      <c r="C27" s="1567"/>
      <c r="D27" s="1567"/>
      <c r="E27" s="1567"/>
      <c r="F27" s="1567"/>
    </row>
    <row r="28" spans="1:22" s="880" customFormat="1" ht="15" customHeight="1">
      <c r="A28" s="2466" t="s">
        <v>2271</v>
      </c>
      <c r="B28" s="2467"/>
      <c r="C28" s="2467"/>
      <c r="D28" s="2467"/>
      <c r="E28" s="2467"/>
      <c r="P28" s="881"/>
      <c r="Q28" s="881"/>
      <c r="R28" s="881"/>
      <c r="S28" s="881"/>
      <c r="T28" s="881"/>
      <c r="U28" s="882"/>
      <c r="V28" s="883"/>
    </row>
    <row r="29" spans="1:22" s="924" customFormat="1" ht="15" customHeight="1">
      <c r="A29" s="879" t="s">
        <v>2272</v>
      </c>
    </row>
    <row r="30" spans="1:22" s="860" customFormat="1" ht="15" customHeight="1">
      <c r="C30" s="884"/>
    </row>
    <row r="31" spans="1:22" s="860" customFormat="1" ht="15" customHeight="1"/>
    <row r="32" spans="1:22" s="860" customFormat="1" ht="15" customHeight="1"/>
    <row r="33" s="860" customFormat="1" ht="15" customHeight="1"/>
    <row r="34" s="860" customFormat="1" ht="15" customHeight="1"/>
    <row r="35" s="860" customFormat="1" ht="15" customHeight="1"/>
    <row r="36" s="860" customFormat="1" ht="15" customHeight="1"/>
    <row r="37" s="860" customFormat="1" ht="15" customHeight="1"/>
    <row r="38" s="860" customFormat="1" ht="15" customHeight="1"/>
    <row r="39" s="860" customFormat="1" ht="15" customHeight="1"/>
    <row r="40" s="860" customFormat="1" ht="15" customHeight="1"/>
    <row r="41" s="860" customFormat="1" ht="15" customHeight="1"/>
    <row r="42" s="860" customFormat="1" ht="15" customHeight="1"/>
    <row r="43" s="860" customFormat="1" ht="15" customHeight="1"/>
    <row r="44" s="860" customFormat="1" ht="15" customHeight="1"/>
    <row r="45" s="860" customFormat="1" ht="15" customHeight="1"/>
    <row r="46" s="860" customFormat="1" ht="15" customHeight="1"/>
    <row r="47" s="860" customFormat="1" ht="15" customHeight="1"/>
    <row r="48" s="860" customFormat="1" ht="15" customHeight="1"/>
    <row r="49" s="860" customFormat="1" ht="15" customHeight="1"/>
    <row r="50" s="860" customFormat="1" ht="15" customHeight="1"/>
    <row r="51" s="860" customFormat="1" ht="15" customHeight="1"/>
    <row r="52" s="860" customFormat="1" ht="15" customHeight="1"/>
    <row r="53" s="860" customFormat="1" ht="15" customHeight="1"/>
    <row r="54" s="860" customFormat="1" ht="15" customHeight="1"/>
    <row r="55" s="860" customFormat="1" ht="15" customHeight="1"/>
    <row r="56" s="860" customFormat="1" ht="15" customHeight="1"/>
    <row r="57" s="860" customFormat="1" ht="15" customHeight="1"/>
    <row r="58" s="860" customFormat="1" ht="15" customHeight="1"/>
    <row r="59" s="860" customFormat="1" ht="15" customHeight="1"/>
    <row r="60" s="860" customFormat="1" ht="15" customHeight="1"/>
    <row r="61" s="860" customFormat="1" ht="15" customHeight="1"/>
    <row r="62" s="860" customFormat="1" ht="15" customHeight="1"/>
    <row r="63" s="860" customFormat="1" ht="15" customHeight="1"/>
    <row r="64" s="860" customFormat="1" ht="15" customHeight="1"/>
    <row r="65" s="860" customFormat="1" ht="15" customHeight="1"/>
    <row r="66" s="860" customFormat="1" ht="15" customHeight="1"/>
    <row r="67" s="860" customFormat="1" ht="15" customHeight="1"/>
    <row r="68" s="860" customFormat="1" ht="15" customHeight="1"/>
    <row r="69" s="860" customFormat="1" ht="15" customHeight="1"/>
    <row r="70" s="860" customFormat="1" ht="15" customHeight="1"/>
    <row r="71" s="860" customFormat="1" ht="15" customHeight="1"/>
    <row r="72" s="860" customFormat="1" ht="15" customHeight="1"/>
    <row r="73" s="860" customFormat="1" ht="15" customHeight="1"/>
    <row r="74" s="860" customFormat="1" ht="15" customHeight="1"/>
    <row r="75" s="860" customFormat="1" ht="15" customHeight="1"/>
    <row r="76" s="860" customFormat="1" ht="15" customHeight="1"/>
    <row r="77" s="860" customFormat="1" ht="15" customHeight="1"/>
    <row r="78" s="860" customFormat="1" ht="15" customHeight="1"/>
    <row r="79" s="860" customFormat="1" ht="15" customHeight="1"/>
    <row r="80" s="860" customFormat="1" ht="15" customHeight="1"/>
    <row r="81" s="860" customFormat="1" ht="15" customHeight="1"/>
    <row r="82" s="860" customFormat="1" ht="15" customHeight="1"/>
    <row r="83" s="860" customFormat="1" ht="15" customHeight="1"/>
    <row r="84" s="860" customFormat="1" ht="15" customHeight="1"/>
    <row r="85" s="860" customFormat="1" ht="15" customHeight="1"/>
    <row r="86" s="860" customFormat="1" ht="15" customHeight="1"/>
    <row r="87" s="860" customFormat="1" ht="15" customHeight="1"/>
    <row r="88" s="860" customFormat="1" ht="15" customHeight="1"/>
    <row r="89" s="860" customFormat="1" ht="15" customHeight="1"/>
    <row r="90" s="860" customFormat="1" ht="15" customHeight="1"/>
    <row r="91" s="860" customFormat="1" ht="15" customHeight="1"/>
    <row r="92" s="860" customFormat="1" ht="15" customHeight="1"/>
    <row r="93" s="860" customFormat="1" ht="15" customHeight="1"/>
    <row r="94" s="860" customFormat="1" ht="15" customHeight="1"/>
    <row r="95" s="860" customFormat="1" ht="15" customHeight="1"/>
    <row r="96" s="860" customFormat="1" ht="15" customHeight="1"/>
    <row r="97" s="860" customFormat="1" ht="15" customHeight="1"/>
    <row r="98" s="860" customFormat="1" ht="15" customHeight="1"/>
    <row r="99" s="860" customFormat="1" ht="15" customHeight="1"/>
    <row r="100" s="860" customFormat="1" ht="15" customHeight="1"/>
    <row r="101" s="860" customFormat="1" ht="15" customHeight="1"/>
    <row r="102" s="860" customFormat="1" ht="15" customHeight="1"/>
    <row r="103" s="860" customFormat="1" ht="15" customHeight="1"/>
    <row r="104" s="860" customFormat="1" ht="15" customHeight="1"/>
    <row r="105" s="860" customFormat="1" ht="15" customHeight="1"/>
    <row r="106" s="860" customFormat="1" ht="15" customHeight="1"/>
    <row r="107" s="860" customFormat="1" ht="15" customHeight="1"/>
  </sheetData>
  <mergeCells count="11">
    <mergeCell ref="A28:E28"/>
    <mergeCell ref="A3:G3"/>
    <mergeCell ref="A4:A8"/>
    <mergeCell ref="B4:B8"/>
    <mergeCell ref="C4:C8"/>
    <mergeCell ref="D4:G4"/>
    <mergeCell ref="D5:D8"/>
    <mergeCell ref="E5:E8"/>
    <mergeCell ref="F5:G6"/>
    <mergeCell ref="F7:F8"/>
    <mergeCell ref="G7:G8"/>
  </mergeCells>
  <hyperlinks>
    <hyperlink ref="A3" location="'spis tablic'!A1" display="'spis tablic'!A1" xr:uid="{00000000-0004-0000-5100-000000000000}"/>
    <hyperlink ref="A3:G3" location="'Spis tablic_DZIAŁ VI'!A1" display="'Spis tablic_DZIAŁ VI'!A1" xr:uid="{00000000-0004-0000-5100-000001000000}"/>
  </hyperlink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S214"/>
  <sheetViews>
    <sheetView topLeftCell="A31" zoomScaleNormal="100" workbookViewId="0">
      <selection activeCell="H5" sqref="H5:H6"/>
    </sheetView>
  </sheetViews>
  <sheetFormatPr defaultColWidth="9.109375" defaultRowHeight="11.4"/>
  <cols>
    <col min="1" max="1" width="25.6640625" style="885" customWidth="1"/>
    <col min="2" max="2" width="4.88671875" style="885" customWidth="1"/>
    <col min="3" max="10" width="16.6640625" style="885" customWidth="1"/>
    <col min="11" max="16384" width="9.109375" style="885"/>
  </cols>
  <sheetData>
    <row r="1" spans="1:19" ht="30" customHeight="1">
      <c r="A1" s="2481" t="s">
        <v>2280</v>
      </c>
      <c r="B1" s="2481"/>
      <c r="C1" s="2481"/>
      <c r="D1" s="2481"/>
      <c r="E1" s="2481"/>
      <c r="F1" s="2481"/>
      <c r="G1" s="2481"/>
      <c r="H1" s="2481"/>
      <c r="I1" s="2481"/>
      <c r="J1" s="2481"/>
    </row>
    <row r="2" spans="1:19" s="887" customFormat="1" ht="24.9" customHeight="1">
      <c r="A2" s="2482" t="s">
        <v>11</v>
      </c>
      <c r="B2" s="2482"/>
      <c r="C2" s="2482"/>
      <c r="D2" s="2482"/>
      <c r="E2" s="2482"/>
      <c r="F2" s="2482"/>
      <c r="G2" s="2482"/>
      <c r="H2" s="2482"/>
      <c r="I2" s="2482"/>
      <c r="J2" s="2482"/>
      <c r="K2" s="886"/>
    </row>
    <row r="3" spans="1:19" s="881" customFormat="1" ht="24.9" customHeight="1">
      <c r="A3" s="2477" t="s">
        <v>1147</v>
      </c>
      <c r="B3" s="2468"/>
      <c r="C3" s="2471" t="s">
        <v>1148</v>
      </c>
      <c r="D3" s="2471" t="s">
        <v>1149</v>
      </c>
      <c r="E3" s="2474" t="s">
        <v>1143</v>
      </c>
      <c r="F3" s="2475"/>
      <c r="G3" s="2475"/>
      <c r="H3" s="2484"/>
      <c r="I3" s="2474" t="s">
        <v>1150</v>
      </c>
      <c r="J3" s="2475"/>
      <c r="K3" s="1811"/>
    </row>
    <row r="4" spans="1:19" s="881" customFormat="1" ht="24.9" customHeight="1">
      <c r="A4" s="2483"/>
      <c r="B4" s="2469"/>
      <c r="C4" s="2472"/>
      <c r="D4" s="2472"/>
      <c r="E4" s="2485" t="s">
        <v>2276</v>
      </c>
      <c r="F4" s="2488" t="s">
        <v>2277</v>
      </c>
      <c r="G4" s="2474" t="s">
        <v>1151</v>
      </c>
      <c r="H4" s="2484"/>
      <c r="I4" s="2471" t="s">
        <v>1152</v>
      </c>
      <c r="J4" s="2476" t="s">
        <v>1153</v>
      </c>
      <c r="K4" s="1811"/>
    </row>
    <row r="5" spans="1:19" s="881" customFormat="1" ht="24.9" customHeight="1">
      <c r="A5" s="2483"/>
      <c r="B5" s="2469"/>
      <c r="C5" s="2472"/>
      <c r="D5" s="2472"/>
      <c r="E5" s="2486"/>
      <c r="F5" s="2489"/>
      <c r="G5" s="2471" t="s">
        <v>1152</v>
      </c>
      <c r="H5" s="2471" t="s">
        <v>1154</v>
      </c>
      <c r="I5" s="2472"/>
      <c r="J5" s="2480"/>
      <c r="K5" s="1811"/>
    </row>
    <row r="6" spans="1:19" s="881" customFormat="1" ht="24.9" customHeight="1">
      <c r="A6" s="2479"/>
      <c r="B6" s="2470"/>
      <c r="C6" s="2473"/>
      <c r="D6" s="2473"/>
      <c r="E6" s="2487"/>
      <c r="F6" s="2490"/>
      <c r="G6" s="2473"/>
      <c r="H6" s="2473"/>
      <c r="I6" s="2473"/>
      <c r="J6" s="2478"/>
      <c r="K6" s="1811"/>
    </row>
    <row r="7" spans="1:19" ht="15" customHeight="1">
      <c r="A7" s="889" t="s">
        <v>2793</v>
      </c>
      <c r="B7" s="890" t="s">
        <v>1155</v>
      </c>
      <c r="C7" s="873">
        <v>225</v>
      </c>
      <c r="D7" s="873">
        <v>1689</v>
      </c>
      <c r="E7" s="873">
        <v>23651</v>
      </c>
      <c r="F7" s="873">
        <v>18080</v>
      </c>
      <c r="G7" s="873">
        <v>4270</v>
      </c>
      <c r="H7" s="873">
        <v>3091</v>
      </c>
      <c r="I7" s="873">
        <v>3345</v>
      </c>
      <c r="J7" s="874">
        <v>2538</v>
      </c>
      <c r="K7" s="888"/>
    </row>
    <row r="8" spans="1:19" ht="15" customHeight="1">
      <c r="A8" s="891" t="s">
        <v>1156</v>
      </c>
      <c r="B8" s="892" t="s">
        <v>1157</v>
      </c>
      <c r="C8" s="873">
        <v>110</v>
      </c>
      <c r="D8" s="873">
        <v>811</v>
      </c>
      <c r="E8" s="873">
        <v>14092</v>
      </c>
      <c r="F8" s="873">
        <v>12114</v>
      </c>
      <c r="G8" s="873">
        <v>2074</v>
      </c>
      <c r="H8" s="873">
        <v>1749</v>
      </c>
      <c r="I8" s="873">
        <v>2177</v>
      </c>
      <c r="J8" s="874">
        <v>1797</v>
      </c>
      <c r="K8" s="888"/>
    </row>
    <row r="9" spans="1:19" s="884" customFormat="1" ht="15" customHeight="1">
      <c r="A9" s="893" t="s">
        <v>2274</v>
      </c>
      <c r="B9" s="894" t="s">
        <v>1155</v>
      </c>
      <c r="C9" s="895">
        <v>235</v>
      </c>
      <c r="D9" s="895">
        <v>1722</v>
      </c>
      <c r="E9" s="895">
        <v>24410</v>
      </c>
      <c r="F9" s="895">
        <v>18597</v>
      </c>
      <c r="G9" s="895">
        <v>5481</v>
      </c>
      <c r="H9" s="895">
        <v>4129</v>
      </c>
      <c r="I9" s="895">
        <v>3422</v>
      </c>
      <c r="J9" s="896">
        <v>2646</v>
      </c>
      <c r="K9" s="897"/>
      <c r="M9" s="898"/>
      <c r="N9" s="898"/>
      <c r="O9" s="898"/>
      <c r="P9" s="898"/>
      <c r="Q9" s="898"/>
      <c r="R9" s="898"/>
      <c r="S9" s="898"/>
    </row>
    <row r="10" spans="1:19" s="884" customFormat="1" ht="15" customHeight="1">
      <c r="A10" s="899"/>
      <c r="B10" s="894" t="s">
        <v>1157</v>
      </c>
      <c r="C10" s="895">
        <v>119</v>
      </c>
      <c r="D10" s="895">
        <v>831</v>
      </c>
      <c r="E10" s="895">
        <v>14524</v>
      </c>
      <c r="F10" s="895">
        <v>12431</v>
      </c>
      <c r="G10" s="895">
        <v>3119</v>
      </c>
      <c r="H10" s="895">
        <v>2620</v>
      </c>
      <c r="I10" s="895">
        <v>2277</v>
      </c>
      <c r="J10" s="896">
        <v>1921</v>
      </c>
      <c r="K10" s="897"/>
      <c r="M10" s="898"/>
      <c r="N10" s="898"/>
      <c r="O10" s="898"/>
      <c r="P10" s="898"/>
      <c r="Q10" s="898"/>
      <c r="R10" s="898"/>
      <c r="S10" s="898"/>
    </row>
    <row r="11" spans="1:19" s="884" customFormat="1" ht="15" customHeight="1">
      <c r="A11" s="884" t="s">
        <v>584</v>
      </c>
      <c r="B11" s="892" t="s">
        <v>1155</v>
      </c>
      <c r="C11" s="873">
        <v>14</v>
      </c>
      <c r="D11" s="873">
        <v>109</v>
      </c>
      <c r="E11" s="873">
        <v>1433</v>
      </c>
      <c r="F11" s="873">
        <v>1069</v>
      </c>
      <c r="G11" s="873">
        <v>400</v>
      </c>
      <c r="H11" s="873">
        <v>306</v>
      </c>
      <c r="I11" s="873">
        <v>173</v>
      </c>
      <c r="J11" s="874">
        <v>129</v>
      </c>
      <c r="K11" s="900"/>
      <c r="M11" s="898"/>
      <c r="N11" s="898"/>
      <c r="O11" s="898"/>
      <c r="P11" s="898"/>
      <c r="Q11" s="898"/>
      <c r="R11" s="898"/>
      <c r="S11" s="898"/>
    </row>
    <row r="12" spans="1:19" s="884" customFormat="1" ht="15" customHeight="1">
      <c r="B12" s="892" t="s">
        <v>1157</v>
      </c>
      <c r="C12" s="873">
        <v>7</v>
      </c>
      <c r="D12" s="873">
        <v>52</v>
      </c>
      <c r="E12" s="873">
        <v>850</v>
      </c>
      <c r="F12" s="873">
        <v>700</v>
      </c>
      <c r="G12" s="873">
        <v>237</v>
      </c>
      <c r="H12" s="873">
        <v>196</v>
      </c>
      <c r="I12" s="873">
        <v>99</v>
      </c>
      <c r="J12" s="874">
        <v>85</v>
      </c>
      <c r="K12" s="900"/>
      <c r="M12" s="898"/>
      <c r="N12" s="898"/>
      <c r="O12" s="898"/>
      <c r="P12" s="898"/>
      <c r="Q12" s="898"/>
      <c r="R12" s="898"/>
      <c r="S12" s="898"/>
    </row>
    <row r="13" spans="1:19" s="884" customFormat="1" ht="15" customHeight="1">
      <c r="A13" s="884" t="s">
        <v>585</v>
      </c>
      <c r="B13" s="892" t="s">
        <v>1155</v>
      </c>
      <c r="C13" s="873">
        <v>13</v>
      </c>
      <c r="D13" s="873">
        <v>97</v>
      </c>
      <c r="E13" s="873">
        <v>1227</v>
      </c>
      <c r="F13" s="873">
        <v>956</v>
      </c>
      <c r="G13" s="873">
        <v>228</v>
      </c>
      <c r="H13" s="873">
        <v>171</v>
      </c>
      <c r="I13" s="873">
        <v>182</v>
      </c>
      <c r="J13" s="874">
        <v>145</v>
      </c>
      <c r="K13" s="900"/>
      <c r="M13" s="898"/>
      <c r="N13" s="898"/>
      <c r="O13" s="898"/>
      <c r="P13" s="898"/>
      <c r="Q13" s="898"/>
      <c r="R13" s="898"/>
      <c r="S13" s="898"/>
    </row>
    <row r="14" spans="1:19" s="884" customFormat="1" ht="15" customHeight="1">
      <c r="B14" s="892" t="s">
        <v>1157</v>
      </c>
      <c r="C14" s="873">
        <v>8</v>
      </c>
      <c r="D14" s="873">
        <v>56</v>
      </c>
      <c r="E14" s="873">
        <v>847</v>
      </c>
      <c r="F14" s="873">
        <v>737</v>
      </c>
      <c r="G14" s="873">
        <v>153</v>
      </c>
      <c r="H14" s="873">
        <v>125</v>
      </c>
      <c r="I14" s="873">
        <v>149</v>
      </c>
      <c r="J14" s="874">
        <v>125</v>
      </c>
      <c r="K14" s="900"/>
      <c r="M14" s="898"/>
      <c r="N14" s="898"/>
      <c r="O14" s="898"/>
      <c r="P14" s="898"/>
      <c r="Q14" s="898"/>
      <c r="R14" s="898"/>
      <c r="S14" s="898"/>
    </row>
    <row r="15" spans="1:19" s="884" customFormat="1" ht="15" customHeight="1">
      <c r="A15" s="884" t="s">
        <v>1158</v>
      </c>
      <c r="B15" s="892" t="s">
        <v>1155</v>
      </c>
      <c r="C15" s="873">
        <v>14</v>
      </c>
      <c r="D15" s="873">
        <v>95</v>
      </c>
      <c r="E15" s="873">
        <v>1200</v>
      </c>
      <c r="F15" s="873">
        <v>891</v>
      </c>
      <c r="G15" s="873">
        <v>297</v>
      </c>
      <c r="H15" s="873">
        <v>220</v>
      </c>
      <c r="I15" s="873">
        <v>194</v>
      </c>
      <c r="J15" s="874">
        <v>149</v>
      </c>
      <c r="K15" s="900"/>
      <c r="M15" s="898"/>
      <c r="N15" s="898"/>
      <c r="O15" s="898"/>
      <c r="P15" s="898"/>
      <c r="Q15" s="898"/>
      <c r="R15" s="898"/>
      <c r="S15" s="898"/>
    </row>
    <row r="16" spans="1:19" s="884" customFormat="1" ht="15" customHeight="1">
      <c r="B16" s="892" t="s">
        <v>1157</v>
      </c>
      <c r="C16" s="873">
        <v>5</v>
      </c>
      <c r="D16" s="873">
        <v>34</v>
      </c>
      <c r="E16" s="873">
        <v>622</v>
      </c>
      <c r="F16" s="873">
        <v>548</v>
      </c>
      <c r="G16" s="873">
        <v>138</v>
      </c>
      <c r="H16" s="873">
        <v>118</v>
      </c>
      <c r="I16" s="873">
        <v>116</v>
      </c>
      <c r="J16" s="874">
        <v>100</v>
      </c>
      <c r="K16" s="900"/>
      <c r="M16" s="898"/>
      <c r="N16" s="898"/>
      <c r="O16" s="898"/>
      <c r="P16" s="898"/>
      <c r="Q16" s="898"/>
      <c r="R16" s="898"/>
      <c r="S16" s="898"/>
    </row>
    <row r="17" spans="1:19" s="884" customFormat="1" ht="15" customHeight="1">
      <c r="A17" s="884" t="s">
        <v>587</v>
      </c>
      <c r="B17" s="892" t="s">
        <v>1155</v>
      </c>
      <c r="C17" s="873">
        <v>6</v>
      </c>
      <c r="D17" s="873">
        <v>41</v>
      </c>
      <c r="E17" s="873">
        <v>534</v>
      </c>
      <c r="F17" s="873">
        <v>441</v>
      </c>
      <c r="G17" s="873">
        <v>135</v>
      </c>
      <c r="H17" s="873">
        <v>108</v>
      </c>
      <c r="I17" s="873">
        <v>78</v>
      </c>
      <c r="J17" s="874">
        <v>63</v>
      </c>
      <c r="K17" s="900"/>
      <c r="M17" s="898"/>
      <c r="N17" s="898"/>
      <c r="O17" s="898"/>
      <c r="P17" s="898"/>
      <c r="Q17" s="898"/>
      <c r="R17" s="898"/>
      <c r="S17" s="898"/>
    </row>
    <row r="18" spans="1:19" s="884" customFormat="1" ht="15" customHeight="1">
      <c r="B18" s="892" t="s">
        <v>1157</v>
      </c>
      <c r="C18" s="873">
        <v>3</v>
      </c>
      <c r="D18" s="873">
        <v>17</v>
      </c>
      <c r="E18" s="873">
        <v>352</v>
      </c>
      <c r="F18" s="873">
        <v>319</v>
      </c>
      <c r="G18" s="873">
        <v>86</v>
      </c>
      <c r="H18" s="873">
        <v>77</v>
      </c>
      <c r="I18" s="873">
        <v>57</v>
      </c>
      <c r="J18" s="874">
        <v>51</v>
      </c>
      <c r="K18" s="900"/>
      <c r="M18" s="898"/>
      <c r="N18" s="898"/>
      <c r="O18" s="898"/>
      <c r="P18" s="898"/>
      <c r="Q18" s="898"/>
      <c r="R18" s="898"/>
      <c r="S18" s="898"/>
    </row>
    <row r="19" spans="1:19" s="884" customFormat="1" ht="15" customHeight="1">
      <c r="A19" s="884" t="s">
        <v>1159</v>
      </c>
      <c r="B19" s="892" t="s">
        <v>1155</v>
      </c>
      <c r="C19" s="873">
        <v>22</v>
      </c>
      <c r="D19" s="873">
        <v>138</v>
      </c>
      <c r="E19" s="873">
        <v>1727</v>
      </c>
      <c r="F19" s="873">
        <v>1355</v>
      </c>
      <c r="G19" s="873">
        <v>414</v>
      </c>
      <c r="H19" s="873">
        <v>322</v>
      </c>
      <c r="I19" s="873">
        <v>215</v>
      </c>
      <c r="J19" s="874">
        <v>171</v>
      </c>
      <c r="K19" s="900"/>
      <c r="M19" s="898"/>
      <c r="N19" s="898"/>
      <c r="O19" s="898"/>
      <c r="P19" s="898"/>
      <c r="Q19" s="898"/>
      <c r="R19" s="898"/>
      <c r="S19" s="898"/>
    </row>
    <row r="20" spans="1:19" s="884" customFormat="1" ht="15" customHeight="1">
      <c r="B20" s="892" t="s">
        <v>1157</v>
      </c>
      <c r="C20" s="873">
        <v>12</v>
      </c>
      <c r="D20" s="873">
        <v>65</v>
      </c>
      <c r="E20" s="873">
        <v>1021</v>
      </c>
      <c r="F20" s="873">
        <v>879</v>
      </c>
      <c r="G20" s="873">
        <v>231</v>
      </c>
      <c r="H20" s="873">
        <v>194</v>
      </c>
      <c r="I20" s="873">
        <v>142</v>
      </c>
      <c r="J20" s="874">
        <v>120</v>
      </c>
      <c r="K20" s="900"/>
      <c r="M20" s="898"/>
      <c r="N20" s="898"/>
      <c r="O20" s="898"/>
      <c r="P20" s="898"/>
      <c r="Q20" s="898"/>
      <c r="R20" s="898"/>
      <c r="S20" s="898"/>
    </row>
    <row r="21" spans="1:19" s="884" customFormat="1" ht="15" customHeight="1">
      <c r="A21" s="884" t="s">
        <v>1160</v>
      </c>
      <c r="B21" s="892" t="s">
        <v>1155</v>
      </c>
      <c r="C21" s="873">
        <v>23</v>
      </c>
      <c r="D21" s="873">
        <v>193</v>
      </c>
      <c r="E21" s="873">
        <v>3205</v>
      </c>
      <c r="F21" s="873">
        <v>2321</v>
      </c>
      <c r="G21" s="873">
        <v>732</v>
      </c>
      <c r="H21" s="873">
        <v>526</v>
      </c>
      <c r="I21" s="873">
        <v>411</v>
      </c>
      <c r="J21" s="874">
        <v>283</v>
      </c>
      <c r="K21" s="900"/>
      <c r="M21" s="898"/>
      <c r="N21" s="898"/>
      <c r="O21" s="898"/>
      <c r="P21" s="898"/>
      <c r="Q21" s="898"/>
      <c r="R21" s="898"/>
      <c r="S21" s="898"/>
    </row>
    <row r="22" spans="1:19" s="884" customFormat="1" ht="15" customHeight="1">
      <c r="B22" s="892" t="s">
        <v>1157</v>
      </c>
      <c r="C22" s="873">
        <v>10</v>
      </c>
      <c r="D22" s="873">
        <v>84</v>
      </c>
      <c r="E22" s="873">
        <v>1546</v>
      </c>
      <c r="F22" s="873">
        <v>1269</v>
      </c>
      <c r="G22" s="873">
        <v>350</v>
      </c>
      <c r="H22" s="873">
        <v>279</v>
      </c>
      <c r="I22" s="873">
        <v>230</v>
      </c>
      <c r="J22" s="874">
        <v>177</v>
      </c>
      <c r="K22" s="900"/>
      <c r="M22" s="898"/>
      <c r="N22" s="898"/>
      <c r="O22" s="898"/>
      <c r="P22" s="898"/>
      <c r="Q22" s="898"/>
      <c r="R22" s="898"/>
      <c r="S22" s="898"/>
    </row>
    <row r="23" spans="1:19" s="884" customFormat="1" ht="15" customHeight="1">
      <c r="A23" s="884" t="s">
        <v>1161</v>
      </c>
      <c r="B23" s="892" t="s">
        <v>1155</v>
      </c>
      <c r="C23" s="873">
        <v>28</v>
      </c>
      <c r="D23" s="873">
        <v>214</v>
      </c>
      <c r="E23" s="873">
        <v>3114</v>
      </c>
      <c r="F23" s="873">
        <v>2304</v>
      </c>
      <c r="G23" s="873">
        <v>709</v>
      </c>
      <c r="H23" s="873">
        <v>514</v>
      </c>
      <c r="I23" s="873">
        <v>399</v>
      </c>
      <c r="J23" s="874">
        <v>304</v>
      </c>
      <c r="K23" s="900"/>
      <c r="M23" s="898"/>
      <c r="N23" s="898"/>
      <c r="O23" s="898"/>
      <c r="P23" s="898"/>
      <c r="Q23" s="898"/>
      <c r="R23" s="898"/>
      <c r="S23" s="898"/>
    </row>
    <row r="24" spans="1:19" s="884" customFormat="1" ht="15" customHeight="1">
      <c r="B24" s="892" t="s">
        <v>1157</v>
      </c>
      <c r="C24" s="873">
        <v>12</v>
      </c>
      <c r="D24" s="873">
        <v>97</v>
      </c>
      <c r="E24" s="873">
        <v>1759</v>
      </c>
      <c r="F24" s="873">
        <v>1492</v>
      </c>
      <c r="G24" s="873">
        <v>390</v>
      </c>
      <c r="H24" s="873">
        <v>326</v>
      </c>
      <c r="I24" s="873">
        <v>243</v>
      </c>
      <c r="J24" s="874">
        <v>204</v>
      </c>
      <c r="K24" s="900"/>
      <c r="M24" s="898"/>
      <c r="N24" s="898"/>
      <c r="O24" s="898"/>
      <c r="P24" s="898"/>
      <c r="Q24" s="898"/>
      <c r="R24" s="898"/>
      <c r="S24" s="898"/>
    </row>
    <row r="25" spans="1:19" s="884" customFormat="1" ht="15" customHeight="1">
      <c r="A25" s="884" t="s">
        <v>591</v>
      </c>
      <c r="B25" s="892" t="s">
        <v>1155</v>
      </c>
      <c r="C25" s="873">
        <v>5</v>
      </c>
      <c r="D25" s="873">
        <v>40</v>
      </c>
      <c r="E25" s="873">
        <v>723</v>
      </c>
      <c r="F25" s="873">
        <v>566</v>
      </c>
      <c r="G25" s="873">
        <v>149</v>
      </c>
      <c r="H25" s="873">
        <v>115</v>
      </c>
      <c r="I25" s="873">
        <v>99</v>
      </c>
      <c r="J25" s="874">
        <v>83</v>
      </c>
      <c r="K25" s="900"/>
      <c r="M25" s="898"/>
      <c r="N25" s="898"/>
      <c r="O25" s="898"/>
      <c r="P25" s="898"/>
      <c r="Q25" s="898"/>
      <c r="R25" s="898"/>
      <c r="S25" s="898"/>
    </row>
    <row r="26" spans="1:19" s="884" customFormat="1" ht="15" customHeight="1">
      <c r="B26" s="892" t="s">
        <v>1157</v>
      </c>
      <c r="C26" s="873">
        <v>2</v>
      </c>
      <c r="D26" s="873">
        <v>17</v>
      </c>
      <c r="E26" s="873">
        <v>387</v>
      </c>
      <c r="F26" s="873">
        <v>351</v>
      </c>
      <c r="G26" s="873">
        <v>81</v>
      </c>
      <c r="H26" s="873">
        <v>72</v>
      </c>
      <c r="I26" s="873">
        <v>55</v>
      </c>
      <c r="J26" s="874">
        <v>51</v>
      </c>
      <c r="K26" s="900"/>
      <c r="M26" s="898"/>
      <c r="N26" s="898"/>
      <c r="O26" s="898"/>
      <c r="P26" s="898"/>
      <c r="Q26" s="898"/>
      <c r="R26" s="898"/>
      <c r="S26" s="898"/>
    </row>
    <row r="27" spans="1:19" s="884" customFormat="1" ht="15" customHeight="1">
      <c r="A27" s="884" t="s">
        <v>592</v>
      </c>
      <c r="B27" s="892" t="s">
        <v>1155</v>
      </c>
      <c r="C27" s="873">
        <v>17</v>
      </c>
      <c r="D27" s="873">
        <v>135</v>
      </c>
      <c r="E27" s="873">
        <v>1591</v>
      </c>
      <c r="F27" s="873">
        <v>1156</v>
      </c>
      <c r="G27" s="873">
        <v>303</v>
      </c>
      <c r="H27" s="873">
        <v>221</v>
      </c>
      <c r="I27" s="873">
        <v>263</v>
      </c>
      <c r="J27" s="874">
        <v>191</v>
      </c>
      <c r="K27" s="900"/>
      <c r="M27" s="898"/>
      <c r="N27" s="898"/>
      <c r="O27" s="898"/>
      <c r="P27" s="898"/>
      <c r="Q27" s="898"/>
      <c r="R27" s="898"/>
      <c r="S27" s="898"/>
    </row>
    <row r="28" spans="1:19" s="884" customFormat="1" ht="15" customHeight="1">
      <c r="B28" s="892" t="s">
        <v>1157</v>
      </c>
      <c r="C28" s="873">
        <v>7</v>
      </c>
      <c r="D28" s="873">
        <v>51</v>
      </c>
      <c r="E28" s="873">
        <v>830</v>
      </c>
      <c r="F28" s="873">
        <v>706</v>
      </c>
      <c r="G28" s="873">
        <v>159</v>
      </c>
      <c r="H28" s="873">
        <v>138</v>
      </c>
      <c r="I28" s="873">
        <v>150</v>
      </c>
      <c r="J28" s="874">
        <v>125</v>
      </c>
      <c r="K28" s="900"/>
      <c r="M28" s="898"/>
      <c r="N28" s="898"/>
      <c r="O28" s="898"/>
      <c r="P28" s="898"/>
      <c r="Q28" s="898"/>
      <c r="R28" s="898"/>
      <c r="S28" s="898"/>
    </row>
    <row r="29" spans="1:19" s="884" customFormat="1" ht="15" customHeight="1">
      <c r="A29" s="884" t="s">
        <v>593</v>
      </c>
      <c r="B29" s="892" t="s">
        <v>1155</v>
      </c>
      <c r="C29" s="873">
        <v>9</v>
      </c>
      <c r="D29" s="873">
        <v>55</v>
      </c>
      <c r="E29" s="873">
        <v>710</v>
      </c>
      <c r="F29" s="873">
        <v>541</v>
      </c>
      <c r="G29" s="873">
        <v>180</v>
      </c>
      <c r="H29" s="873">
        <v>138</v>
      </c>
      <c r="I29" s="873">
        <v>97</v>
      </c>
      <c r="J29" s="874">
        <v>76</v>
      </c>
      <c r="K29" s="900"/>
      <c r="M29" s="898"/>
      <c r="N29" s="898"/>
      <c r="O29" s="898"/>
      <c r="P29" s="898"/>
      <c r="Q29" s="898"/>
      <c r="R29" s="898"/>
      <c r="S29" s="898"/>
    </row>
    <row r="30" spans="1:19" s="884" customFormat="1" ht="15" customHeight="1">
      <c r="B30" s="892" t="s">
        <v>1157</v>
      </c>
      <c r="C30" s="873">
        <v>5</v>
      </c>
      <c r="D30" s="873">
        <v>24</v>
      </c>
      <c r="E30" s="873">
        <v>376</v>
      </c>
      <c r="F30" s="873">
        <v>325</v>
      </c>
      <c r="G30" s="873">
        <v>104</v>
      </c>
      <c r="H30" s="873">
        <v>86</v>
      </c>
      <c r="I30" s="873">
        <v>64</v>
      </c>
      <c r="J30" s="874">
        <v>55</v>
      </c>
      <c r="K30" s="900"/>
      <c r="M30" s="898"/>
      <c r="N30" s="898"/>
      <c r="O30" s="898"/>
      <c r="P30" s="898"/>
      <c r="Q30" s="898"/>
      <c r="R30" s="898"/>
      <c r="S30" s="898"/>
    </row>
    <row r="31" spans="1:19" s="884" customFormat="1" ht="15" customHeight="1">
      <c r="A31" s="884" t="s">
        <v>594</v>
      </c>
      <c r="B31" s="892" t="s">
        <v>1155</v>
      </c>
      <c r="C31" s="873">
        <v>11</v>
      </c>
      <c r="D31" s="873">
        <v>83</v>
      </c>
      <c r="E31" s="873">
        <v>1356</v>
      </c>
      <c r="F31" s="873">
        <v>1091</v>
      </c>
      <c r="G31" s="873">
        <v>280</v>
      </c>
      <c r="H31" s="873">
        <v>238</v>
      </c>
      <c r="I31" s="873">
        <v>200</v>
      </c>
      <c r="J31" s="874">
        <v>160</v>
      </c>
      <c r="K31" s="900"/>
      <c r="M31" s="898"/>
      <c r="N31" s="898"/>
      <c r="O31" s="898"/>
      <c r="P31" s="898"/>
      <c r="Q31" s="898"/>
      <c r="R31" s="898"/>
      <c r="S31" s="898"/>
    </row>
    <row r="32" spans="1:19" s="884" customFormat="1" ht="15" customHeight="1">
      <c r="B32" s="892" t="s">
        <v>1157</v>
      </c>
      <c r="C32" s="873">
        <v>7</v>
      </c>
      <c r="D32" s="873">
        <v>52</v>
      </c>
      <c r="E32" s="873">
        <v>936</v>
      </c>
      <c r="F32" s="873">
        <v>823</v>
      </c>
      <c r="G32" s="873">
        <v>165</v>
      </c>
      <c r="H32" s="873">
        <v>158</v>
      </c>
      <c r="I32" s="873">
        <v>156</v>
      </c>
      <c r="J32" s="874">
        <v>134</v>
      </c>
      <c r="K32" s="900"/>
      <c r="M32" s="898"/>
      <c r="N32" s="898"/>
      <c r="O32" s="898"/>
      <c r="P32" s="898"/>
      <c r="Q32" s="898"/>
      <c r="R32" s="898"/>
      <c r="S32" s="898"/>
    </row>
    <row r="33" spans="1:19" s="884" customFormat="1" ht="15" customHeight="1">
      <c r="A33" s="884" t="s">
        <v>595</v>
      </c>
      <c r="B33" s="892" t="s">
        <v>1155</v>
      </c>
      <c r="C33" s="873">
        <v>36</v>
      </c>
      <c r="D33" s="873">
        <v>263</v>
      </c>
      <c r="E33" s="873">
        <v>4048</v>
      </c>
      <c r="F33" s="873">
        <v>3195</v>
      </c>
      <c r="G33" s="873">
        <v>810</v>
      </c>
      <c r="H33" s="873">
        <v>610</v>
      </c>
      <c r="I33" s="873">
        <v>565</v>
      </c>
      <c r="J33" s="874">
        <v>461</v>
      </c>
      <c r="K33" s="900"/>
      <c r="M33" s="898"/>
      <c r="N33" s="898"/>
      <c r="O33" s="898"/>
      <c r="P33" s="898"/>
      <c r="Q33" s="898"/>
      <c r="R33" s="898"/>
      <c r="S33" s="898"/>
    </row>
    <row r="34" spans="1:19" s="884" customFormat="1" ht="15" customHeight="1">
      <c r="B34" s="892" t="s">
        <v>1157</v>
      </c>
      <c r="C34" s="873">
        <v>21</v>
      </c>
      <c r="D34" s="873">
        <v>144</v>
      </c>
      <c r="E34" s="873">
        <v>2766</v>
      </c>
      <c r="F34" s="873">
        <v>2371</v>
      </c>
      <c r="G34" s="873">
        <v>494</v>
      </c>
      <c r="H34" s="873">
        <v>404</v>
      </c>
      <c r="I34" s="873">
        <v>431</v>
      </c>
      <c r="J34" s="874">
        <v>377</v>
      </c>
      <c r="K34" s="900"/>
      <c r="M34" s="898"/>
      <c r="N34" s="898"/>
      <c r="O34" s="898"/>
      <c r="P34" s="898"/>
      <c r="Q34" s="898"/>
      <c r="R34" s="898"/>
      <c r="S34" s="898"/>
    </row>
    <row r="35" spans="1:19" s="884" customFormat="1" ht="15" customHeight="1">
      <c r="A35" s="884" t="s">
        <v>596</v>
      </c>
      <c r="B35" s="892" t="s">
        <v>1155</v>
      </c>
      <c r="C35" s="873">
        <v>4</v>
      </c>
      <c r="D35" s="873">
        <v>26</v>
      </c>
      <c r="E35" s="873">
        <v>389</v>
      </c>
      <c r="F35" s="873">
        <v>317</v>
      </c>
      <c r="G35" s="873">
        <v>79</v>
      </c>
      <c r="H35" s="873">
        <v>58</v>
      </c>
      <c r="I35" s="873">
        <v>61</v>
      </c>
      <c r="J35" s="874">
        <v>55</v>
      </c>
      <c r="K35" s="900"/>
      <c r="M35" s="898"/>
      <c r="N35" s="898"/>
      <c r="O35" s="898"/>
      <c r="P35" s="898"/>
      <c r="Q35" s="898"/>
      <c r="R35" s="898"/>
      <c r="S35" s="898"/>
    </row>
    <row r="36" spans="1:19" s="884" customFormat="1" ht="15" customHeight="1">
      <c r="B36" s="892" t="s">
        <v>1157</v>
      </c>
      <c r="C36" s="873">
        <v>2</v>
      </c>
      <c r="D36" s="873">
        <v>18</v>
      </c>
      <c r="E36" s="873">
        <v>281</v>
      </c>
      <c r="F36" s="873">
        <v>245</v>
      </c>
      <c r="G36" s="873">
        <v>54</v>
      </c>
      <c r="H36" s="873">
        <v>44</v>
      </c>
      <c r="I36" s="873">
        <v>48</v>
      </c>
      <c r="J36" s="874">
        <v>45</v>
      </c>
      <c r="K36" s="900"/>
      <c r="M36" s="898"/>
      <c r="N36" s="898"/>
      <c r="O36" s="898"/>
      <c r="P36" s="898"/>
      <c r="Q36" s="898"/>
      <c r="R36" s="898"/>
      <c r="S36" s="898"/>
    </row>
    <row r="37" spans="1:19" s="884" customFormat="1" ht="15" customHeight="1">
      <c r="A37" s="884" t="s">
        <v>88</v>
      </c>
      <c r="B37" s="892" t="s">
        <v>1155</v>
      </c>
      <c r="C37" s="873">
        <v>7</v>
      </c>
      <c r="D37" s="873">
        <v>38</v>
      </c>
      <c r="E37" s="873">
        <v>593</v>
      </c>
      <c r="F37" s="873">
        <v>471</v>
      </c>
      <c r="G37" s="873">
        <v>133</v>
      </c>
      <c r="H37" s="873">
        <v>108</v>
      </c>
      <c r="I37" s="873">
        <v>107</v>
      </c>
      <c r="J37" s="874">
        <v>88</v>
      </c>
      <c r="K37" s="900"/>
      <c r="M37" s="898"/>
      <c r="N37" s="898"/>
      <c r="O37" s="898"/>
      <c r="P37" s="898"/>
      <c r="Q37" s="898"/>
      <c r="R37" s="898"/>
      <c r="S37" s="898"/>
    </row>
    <row r="38" spans="1:19" s="884" customFormat="1" ht="15" customHeight="1">
      <c r="B38" s="892" t="s">
        <v>1157</v>
      </c>
      <c r="C38" s="873">
        <v>4</v>
      </c>
      <c r="D38" s="873">
        <v>20</v>
      </c>
      <c r="E38" s="873">
        <v>334</v>
      </c>
      <c r="F38" s="873">
        <v>302</v>
      </c>
      <c r="G38" s="873">
        <v>89</v>
      </c>
      <c r="H38" s="873">
        <v>78</v>
      </c>
      <c r="I38" s="873">
        <v>72</v>
      </c>
      <c r="J38" s="874">
        <v>66</v>
      </c>
      <c r="K38" s="900"/>
      <c r="M38" s="898"/>
      <c r="N38" s="898"/>
      <c r="O38" s="898"/>
      <c r="P38" s="898"/>
      <c r="Q38" s="898"/>
      <c r="R38" s="898"/>
      <c r="S38" s="898"/>
    </row>
    <row r="39" spans="1:19" s="884" customFormat="1" ht="15" customHeight="1">
      <c r="A39" s="884" t="s">
        <v>458</v>
      </c>
      <c r="B39" s="892" t="s">
        <v>1155</v>
      </c>
      <c r="C39" s="873">
        <v>15</v>
      </c>
      <c r="D39" s="873">
        <v>110</v>
      </c>
      <c r="E39" s="873">
        <v>1648</v>
      </c>
      <c r="F39" s="873">
        <v>1211</v>
      </c>
      <c r="G39" s="873">
        <v>407</v>
      </c>
      <c r="H39" s="873">
        <v>302</v>
      </c>
      <c r="I39" s="873">
        <v>230</v>
      </c>
      <c r="J39" s="874">
        <v>177</v>
      </c>
      <c r="K39" s="900"/>
      <c r="M39" s="898"/>
      <c r="N39" s="898"/>
      <c r="O39" s="898"/>
      <c r="P39" s="898"/>
      <c r="Q39" s="898"/>
      <c r="R39" s="898"/>
      <c r="S39" s="898"/>
    </row>
    <row r="40" spans="1:19" s="884" customFormat="1" ht="15" customHeight="1">
      <c r="B40" s="892" t="s">
        <v>1157</v>
      </c>
      <c r="C40" s="873">
        <v>8</v>
      </c>
      <c r="D40" s="873">
        <v>53</v>
      </c>
      <c r="E40" s="873">
        <v>1010</v>
      </c>
      <c r="F40" s="873">
        <v>837</v>
      </c>
      <c r="G40" s="873">
        <v>255</v>
      </c>
      <c r="H40" s="873">
        <v>205</v>
      </c>
      <c r="I40" s="873">
        <v>148</v>
      </c>
      <c r="J40" s="874">
        <v>117</v>
      </c>
      <c r="K40" s="900"/>
      <c r="M40" s="898"/>
      <c r="N40" s="898"/>
      <c r="O40" s="898"/>
      <c r="P40" s="898"/>
      <c r="Q40" s="898"/>
      <c r="R40" s="898"/>
      <c r="S40" s="898"/>
    </row>
    <row r="41" spans="1:19" s="884" customFormat="1" ht="15" customHeight="1">
      <c r="A41" s="884" t="s">
        <v>598</v>
      </c>
      <c r="B41" s="892" t="s">
        <v>1155</v>
      </c>
      <c r="C41" s="873">
        <v>11</v>
      </c>
      <c r="D41" s="873">
        <v>85</v>
      </c>
      <c r="E41" s="873">
        <v>912</v>
      </c>
      <c r="F41" s="873">
        <v>712</v>
      </c>
      <c r="G41" s="873">
        <v>225</v>
      </c>
      <c r="H41" s="873">
        <v>172</v>
      </c>
      <c r="I41" s="873">
        <v>148</v>
      </c>
      <c r="J41" s="874">
        <v>111</v>
      </c>
      <c r="K41" s="900"/>
      <c r="M41" s="898"/>
      <c r="N41" s="898"/>
      <c r="O41" s="898"/>
      <c r="P41" s="898"/>
      <c r="Q41" s="898"/>
      <c r="R41" s="898"/>
      <c r="S41" s="898"/>
    </row>
    <row r="42" spans="1:19" s="884" customFormat="1" ht="15" customHeight="1">
      <c r="B42" s="892" t="s">
        <v>1157</v>
      </c>
      <c r="C42" s="873">
        <v>6</v>
      </c>
      <c r="D42" s="873">
        <v>47</v>
      </c>
      <c r="E42" s="873">
        <v>607</v>
      </c>
      <c r="F42" s="873">
        <v>527</v>
      </c>
      <c r="G42" s="873">
        <v>133</v>
      </c>
      <c r="H42" s="873">
        <v>120</v>
      </c>
      <c r="I42" s="873">
        <v>117</v>
      </c>
      <c r="J42" s="874">
        <v>89</v>
      </c>
      <c r="K42" s="900"/>
      <c r="M42" s="898"/>
      <c r="N42" s="898"/>
      <c r="O42" s="898"/>
      <c r="P42" s="898"/>
      <c r="Q42" s="898"/>
      <c r="R42" s="898"/>
      <c r="S42" s="898"/>
    </row>
    <row r="43" spans="1:19" s="884" customFormat="1" ht="15" customHeight="1">
      <c r="A43" s="901" t="s">
        <v>1162</v>
      </c>
    </row>
    <row r="44" spans="1:19" s="991" customFormat="1" ht="15" customHeight="1">
      <c r="A44" s="879" t="s">
        <v>1163</v>
      </c>
    </row>
    <row r="45" spans="1:19" s="884" customFormat="1" ht="15" customHeight="1">
      <c r="A45" s="901" t="s">
        <v>2275</v>
      </c>
      <c r="B45" s="901"/>
      <c r="C45" s="901"/>
      <c r="D45" s="901"/>
      <c r="E45" s="901"/>
    </row>
    <row r="46" spans="1:19" s="991" customFormat="1" ht="15" customHeight="1">
      <c r="A46" s="879" t="s">
        <v>2272</v>
      </c>
      <c r="B46" s="924"/>
      <c r="C46" s="924"/>
      <c r="D46" s="924"/>
      <c r="E46" s="924"/>
    </row>
    <row r="47" spans="1:19" s="884" customFormat="1" ht="15" customHeight="1"/>
    <row r="48" spans="1:19" s="884" customFormat="1" ht="15" customHeight="1"/>
    <row r="49" s="884" customFormat="1" ht="15" customHeight="1"/>
    <row r="50" s="884" customFormat="1" ht="15" customHeight="1"/>
    <row r="51" s="884" customFormat="1" ht="15" customHeight="1"/>
    <row r="52" s="884" customFormat="1" ht="15" customHeight="1"/>
    <row r="53" s="884" customFormat="1" ht="15" customHeight="1"/>
    <row r="54" s="884" customFormat="1" ht="15" customHeight="1"/>
    <row r="55" s="884" customFormat="1" ht="15" customHeight="1"/>
    <row r="56" s="884" customFormat="1" ht="15" customHeight="1"/>
    <row r="57" s="884" customFormat="1" ht="15" customHeight="1"/>
    <row r="58" s="884" customFormat="1" ht="15" customHeight="1"/>
    <row r="59" s="884" customFormat="1" ht="15" customHeight="1"/>
    <row r="60" s="884" customFormat="1" ht="15" customHeight="1"/>
    <row r="61" s="884" customFormat="1" ht="15" customHeight="1"/>
    <row r="62" s="884" customFormat="1" ht="15" customHeight="1"/>
    <row r="63" s="884" customFormat="1" ht="15" customHeight="1"/>
    <row r="64" s="884" customFormat="1" ht="15" customHeight="1"/>
    <row r="65" s="884" customFormat="1" ht="15" customHeight="1"/>
    <row r="66" s="884" customFormat="1" ht="15" customHeight="1"/>
    <row r="67" s="884" customFormat="1" ht="15" customHeight="1"/>
    <row r="68" s="884" customFormat="1" ht="15" customHeight="1"/>
    <row r="69" s="884" customFormat="1" ht="15" customHeight="1"/>
    <row r="70" s="884" customFormat="1" ht="15" customHeight="1"/>
    <row r="71" s="884" customFormat="1" ht="15" customHeight="1"/>
    <row r="72" s="884" customFormat="1" ht="15" customHeight="1"/>
    <row r="73" s="884" customFormat="1" ht="15" customHeight="1"/>
    <row r="74" s="884" customFormat="1" ht="15" customHeight="1"/>
    <row r="75" s="884" customFormat="1" ht="15" customHeight="1"/>
    <row r="76" s="884" customFormat="1" ht="15" customHeight="1"/>
    <row r="77" s="884" customFormat="1" ht="15" customHeight="1"/>
    <row r="78" s="884" customFormat="1" ht="15" customHeight="1"/>
    <row r="79" s="884" customFormat="1" ht="15" customHeight="1"/>
    <row r="80" s="884" customFormat="1" ht="15" customHeight="1"/>
    <row r="81" s="884" customFormat="1" ht="15" customHeight="1"/>
    <row r="82" s="884" customFormat="1" ht="15" customHeight="1"/>
    <row r="83" s="884" customFormat="1" ht="15" customHeight="1"/>
    <row r="84" s="884" customFormat="1" ht="15" customHeight="1"/>
    <row r="85" s="884" customFormat="1" ht="15" customHeight="1"/>
    <row r="86" s="884" customFormat="1" ht="15" customHeight="1"/>
    <row r="87" s="884" customFormat="1" ht="15" customHeight="1"/>
    <row r="88" s="884" customFormat="1" ht="15" customHeight="1"/>
    <row r="89" s="884" customFormat="1" ht="15" customHeight="1"/>
    <row r="90" s="884" customFormat="1" ht="15" customHeight="1"/>
    <row r="91" s="884" customFormat="1" ht="15" customHeight="1"/>
    <row r="92" s="884" customFormat="1" ht="15" customHeight="1"/>
    <row r="93" s="884" customFormat="1" ht="15" customHeight="1"/>
    <row r="94" s="884" customFormat="1" ht="15" customHeight="1"/>
    <row r="95" s="884" customFormat="1" ht="15" customHeight="1"/>
    <row r="96" s="884" customFormat="1" ht="15" customHeight="1"/>
    <row r="97" s="884" customFormat="1" ht="15" customHeight="1"/>
    <row r="98" s="884" customFormat="1" ht="15" customHeight="1"/>
    <row r="99" s="884" customFormat="1" ht="15" customHeight="1"/>
    <row r="100" s="884" customFormat="1" ht="15" customHeight="1"/>
    <row r="101" s="884" customFormat="1" ht="15" customHeight="1"/>
    <row r="102" s="884" customFormat="1" ht="15" customHeight="1"/>
    <row r="103" s="884" customFormat="1" ht="15" customHeight="1"/>
    <row r="104" s="884" customFormat="1" ht="15" customHeight="1"/>
    <row r="105" s="884" customFormat="1" ht="15" customHeight="1"/>
    <row r="106" s="884" customFormat="1" ht="15" customHeight="1"/>
    <row r="107" s="884" customFormat="1" ht="15" customHeight="1"/>
    <row r="108" s="884" customFormat="1" ht="15" customHeight="1"/>
    <row r="109" s="884" customFormat="1" ht="15" customHeight="1"/>
    <row r="110" s="884" customFormat="1" ht="15" customHeight="1"/>
    <row r="111" s="884" customFormat="1" ht="15" customHeight="1"/>
    <row r="112" s="884" customFormat="1" ht="15" customHeight="1"/>
    <row r="113" s="884" customFormat="1" ht="15" customHeight="1"/>
    <row r="114" s="884" customFormat="1" ht="15" customHeight="1"/>
    <row r="115" s="884" customFormat="1" ht="15" customHeight="1"/>
    <row r="116" s="884" customFormat="1" ht="15" customHeight="1"/>
    <row r="117" s="884" customFormat="1" ht="15" customHeight="1"/>
    <row r="118" s="884" customFormat="1" ht="15" customHeight="1"/>
    <row r="119" s="884" customFormat="1" ht="15" customHeight="1"/>
    <row r="120" s="884" customFormat="1" ht="15" customHeight="1"/>
    <row r="121" s="884" customFormat="1" ht="15" customHeight="1"/>
    <row r="122" s="884" customFormat="1" ht="15" customHeight="1"/>
    <row r="123" s="884" customFormat="1" ht="15" customHeight="1"/>
    <row r="124" s="884" customFormat="1" ht="15" customHeight="1"/>
    <row r="125" s="884" customFormat="1" ht="15" customHeight="1"/>
    <row r="126" s="884" customFormat="1" ht="15" customHeight="1"/>
    <row r="127" s="884" customFormat="1" ht="15" customHeight="1"/>
    <row r="128" s="884" customFormat="1" ht="15" customHeight="1"/>
    <row r="129" s="884" customFormat="1" ht="15" customHeight="1"/>
    <row r="130" s="884" customFormat="1" ht="15" customHeight="1"/>
    <row r="131" s="884" customFormat="1" ht="15" customHeight="1"/>
    <row r="132" s="884" customFormat="1" ht="15" customHeight="1"/>
    <row r="133" s="884" customFormat="1" ht="15" customHeight="1"/>
    <row r="134" s="884" customFormat="1" ht="15" customHeight="1"/>
    <row r="135" s="884" customFormat="1" ht="15" customHeight="1"/>
    <row r="136" s="884" customFormat="1" ht="15" customHeight="1"/>
    <row r="137" s="884" customFormat="1" ht="15" customHeight="1"/>
    <row r="138" s="884" customFormat="1" ht="15" customHeight="1"/>
    <row r="139" s="884" customFormat="1" ht="15" customHeight="1"/>
    <row r="140" s="884" customFormat="1" ht="15" customHeight="1"/>
    <row r="141" s="884" customFormat="1" ht="15" customHeight="1"/>
    <row r="142" s="884" customFormat="1" ht="15" customHeight="1"/>
    <row r="143" s="884" customFormat="1" ht="15" customHeight="1"/>
    <row r="144" s="884" customFormat="1" ht="15" customHeight="1"/>
    <row r="145" s="884" customFormat="1" ht="15" customHeight="1"/>
    <row r="146" s="884" customFormat="1" ht="15" customHeight="1"/>
    <row r="147" s="884" customFormat="1" ht="15" customHeight="1"/>
    <row r="148" s="884" customFormat="1" ht="15" customHeight="1"/>
    <row r="149" s="884" customFormat="1" ht="15" customHeight="1"/>
    <row r="150" s="884" customFormat="1" ht="15" customHeight="1"/>
    <row r="151" s="884" customFormat="1" ht="15" customHeight="1"/>
    <row r="152" s="884" customFormat="1" ht="15" customHeight="1"/>
    <row r="153" s="884" customFormat="1" ht="15" customHeight="1"/>
    <row r="154" s="884" customFormat="1" ht="15" customHeight="1"/>
    <row r="155" s="884" customFormat="1" ht="15" customHeight="1"/>
    <row r="156" s="884" customFormat="1" ht="15" customHeight="1"/>
    <row r="157" s="884" customFormat="1" ht="15" customHeight="1"/>
    <row r="158" s="884" customFormat="1" ht="15" customHeight="1"/>
    <row r="159" s="884" customFormat="1" ht="15" customHeight="1"/>
    <row r="160" s="884" customFormat="1" ht="15" customHeight="1"/>
    <row r="161" s="884" customFormat="1" ht="15" customHeight="1"/>
    <row r="162" s="884" customFormat="1" ht="15" customHeight="1"/>
    <row r="163" s="884" customFormat="1" ht="15" customHeight="1"/>
    <row r="164" s="884" customFormat="1" ht="15" customHeight="1"/>
    <row r="165" s="884" customFormat="1" ht="15" customHeight="1"/>
    <row r="166" s="884" customFormat="1" ht="15" customHeight="1"/>
    <row r="167" s="884" customFormat="1" ht="15" customHeight="1"/>
    <row r="168" s="884" customFormat="1" ht="15" customHeight="1"/>
    <row r="169" s="884" customFormat="1" ht="15" customHeight="1"/>
    <row r="170" s="884" customFormat="1" ht="15" customHeight="1"/>
    <row r="171" s="884" customFormat="1" ht="15" customHeight="1"/>
    <row r="172" s="884" customFormat="1" ht="15" customHeight="1"/>
    <row r="173" s="884" customFormat="1" ht="15" customHeight="1"/>
    <row r="174" s="884" customFormat="1" ht="15" customHeight="1"/>
    <row r="175" s="884" customFormat="1" ht="15" customHeight="1"/>
    <row r="176" s="884" customFormat="1" ht="15" customHeight="1"/>
    <row r="177" s="884" customFormat="1" ht="15" customHeight="1"/>
    <row r="178" s="884" customFormat="1" ht="15" customHeight="1"/>
    <row r="179" s="884" customFormat="1" ht="15" customHeight="1"/>
    <row r="180" s="884" customFormat="1" ht="15" customHeight="1"/>
    <row r="181" s="884" customFormat="1" ht="15" customHeight="1"/>
    <row r="182" s="884" customFormat="1" ht="15" customHeight="1"/>
    <row r="183" s="884" customFormat="1" ht="15" customHeight="1"/>
    <row r="184" s="884" customFormat="1" ht="15" customHeight="1"/>
    <row r="185" s="884" customFormat="1" ht="15" customHeight="1"/>
    <row r="186" s="884" customFormat="1" ht="15" customHeight="1"/>
    <row r="187" s="884" customFormat="1" ht="15" customHeight="1"/>
    <row r="188" s="884" customFormat="1" ht="15" customHeight="1"/>
    <row r="189" s="884" customFormat="1" ht="15" customHeight="1"/>
    <row r="190" s="884" customFormat="1" ht="15" customHeight="1"/>
    <row r="191" s="884" customFormat="1" ht="15" customHeight="1"/>
    <row r="192" s="884" customFormat="1" ht="15" customHeight="1"/>
    <row r="193" s="884" customFormat="1" ht="15" customHeight="1"/>
    <row r="194" s="884" customFormat="1" ht="15" customHeight="1"/>
    <row r="195" s="884" customFormat="1" ht="15" customHeight="1"/>
    <row r="196" s="884" customFormat="1" ht="15" customHeight="1"/>
    <row r="197" s="884" customFormat="1" ht="15" customHeight="1"/>
    <row r="198" s="884" customFormat="1" ht="15" customHeight="1"/>
    <row r="199" s="884" customFormat="1" ht="15" customHeight="1"/>
    <row r="200" s="884" customFormat="1" ht="15" customHeight="1"/>
    <row r="201" s="884" customFormat="1" ht="15" customHeight="1"/>
    <row r="202" s="884" customFormat="1" ht="15" customHeight="1"/>
    <row r="203" s="884" customFormat="1" ht="15" customHeight="1"/>
    <row r="204" s="884" customFormat="1" ht="15" customHeight="1"/>
    <row r="205" s="884" customFormat="1" ht="15" customHeight="1"/>
    <row r="206" s="884" customFormat="1" ht="15" customHeight="1"/>
    <row r="207" s="884" customFormat="1" ht="15" customHeight="1"/>
    <row r="208" s="884" customFormat="1" ht="15" customHeight="1"/>
    <row r="209" s="884" customFormat="1" ht="15" customHeight="1"/>
    <row r="210" s="884" customFormat="1" ht="15" customHeight="1"/>
    <row r="211" s="884" customFormat="1" ht="15" customHeight="1"/>
    <row r="212" s="884" customFormat="1" ht="15" customHeight="1"/>
    <row r="213" s="884" customFormat="1" ht="15" customHeight="1"/>
    <row r="214" s="884" customFormat="1" ht="15" customHeight="1"/>
  </sheetData>
  <mergeCells count="14">
    <mergeCell ref="I4:I6"/>
    <mergeCell ref="J4:J6"/>
    <mergeCell ref="G5:G6"/>
    <mergeCell ref="H5:H6"/>
    <mergeCell ref="A1:J1"/>
    <mergeCell ref="A2:J2"/>
    <mergeCell ref="A3:B6"/>
    <mergeCell ref="C3:C6"/>
    <mergeCell ref="D3:D6"/>
    <mergeCell ref="E3:H3"/>
    <mergeCell ref="I3:J3"/>
    <mergeCell ref="E4:E6"/>
    <mergeCell ref="F4:F6"/>
    <mergeCell ref="G4:H4"/>
  </mergeCells>
  <hyperlinks>
    <hyperlink ref="A2" location="'spis tablic'!A1" display="'spis tablic'!A1" xr:uid="{00000000-0004-0000-5200-000000000000}"/>
    <hyperlink ref="A2:J2" location="'Spis tablic_DZIAŁ VI'!A1" display="'Spis tablic_DZIAŁ VI'!A1" xr:uid="{00000000-0004-0000-5200-000001000000}"/>
  </hyperlink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O153"/>
  <sheetViews>
    <sheetView zoomScaleNormal="100" workbookViewId="0">
      <selection activeCell="C4" sqref="C4:C5"/>
    </sheetView>
  </sheetViews>
  <sheetFormatPr defaultColWidth="9.109375" defaultRowHeight="11.4"/>
  <cols>
    <col min="1" max="1" width="25.6640625" style="902" customWidth="1"/>
    <col min="2" max="12" width="14.6640625" style="902" customWidth="1"/>
    <col min="13" max="16384" width="9.109375" style="902"/>
  </cols>
  <sheetData>
    <row r="1" spans="1:15" ht="30" customHeight="1">
      <c r="A1" s="2493" t="s">
        <v>2282</v>
      </c>
      <c r="B1" s="2494"/>
      <c r="C1" s="2494"/>
      <c r="D1" s="2494"/>
      <c r="E1" s="2494"/>
      <c r="F1" s="2494"/>
      <c r="G1" s="2494"/>
      <c r="H1" s="2494"/>
      <c r="I1" s="2494"/>
      <c r="J1" s="2494"/>
      <c r="K1" s="2494"/>
      <c r="L1" s="2494"/>
    </row>
    <row r="2" spans="1:15" s="904" customFormat="1" ht="24.9" customHeight="1">
      <c r="A2" s="2482" t="s">
        <v>11</v>
      </c>
      <c r="B2" s="2482"/>
      <c r="C2" s="2482"/>
      <c r="D2" s="2482"/>
      <c r="E2" s="2482"/>
      <c r="F2" s="2482"/>
      <c r="G2" s="2482"/>
      <c r="H2" s="2482"/>
      <c r="I2" s="2482"/>
      <c r="J2" s="2482"/>
      <c r="K2" s="2482"/>
      <c r="L2" s="2482"/>
      <c r="M2" s="903"/>
    </row>
    <row r="3" spans="1:15" s="921" customFormat="1" ht="24.9" customHeight="1">
      <c r="A3" s="2495" t="s">
        <v>360</v>
      </c>
      <c r="B3" s="2491" t="s">
        <v>1164</v>
      </c>
      <c r="C3" s="2495"/>
      <c r="D3" s="2491" t="s">
        <v>1165</v>
      </c>
      <c r="E3" s="2498"/>
      <c r="F3" s="2498"/>
      <c r="G3" s="2498"/>
      <c r="H3" s="2498"/>
      <c r="I3" s="2498"/>
      <c r="J3" s="2498"/>
      <c r="K3" s="2498"/>
      <c r="L3" s="2498"/>
    </row>
    <row r="4" spans="1:15" s="921" customFormat="1" ht="24.9" customHeight="1">
      <c r="A4" s="2496"/>
      <c r="B4" s="2499" t="s">
        <v>364</v>
      </c>
      <c r="C4" s="2499" t="s">
        <v>1166</v>
      </c>
      <c r="D4" s="2499" t="s">
        <v>1167</v>
      </c>
      <c r="E4" s="2499" t="s">
        <v>1168</v>
      </c>
      <c r="F4" s="2499" t="s">
        <v>1169</v>
      </c>
      <c r="G4" s="2499" t="s">
        <v>1170</v>
      </c>
      <c r="H4" s="2499" t="s">
        <v>1171</v>
      </c>
      <c r="I4" s="2499" t="s">
        <v>1172</v>
      </c>
      <c r="J4" s="2499" t="s">
        <v>1173</v>
      </c>
      <c r="K4" s="2499" t="s">
        <v>1174</v>
      </c>
      <c r="L4" s="2491" t="s">
        <v>1175</v>
      </c>
    </row>
    <row r="5" spans="1:15" s="921" customFormat="1" ht="24.9" customHeight="1">
      <c r="A5" s="2497"/>
      <c r="B5" s="2500"/>
      <c r="C5" s="2500"/>
      <c r="D5" s="2500"/>
      <c r="E5" s="2500"/>
      <c r="F5" s="2500"/>
      <c r="G5" s="2500"/>
      <c r="H5" s="2500"/>
      <c r="I5" s="2500"/>
      <c r="J5" s="2500"/>
      <c r="K5" s="2500"/>
      <c r="L5" s="2492"/>
    </row>
    <row r="6" spans="1:15" ht="15" customHeight="1">
      <c r="A6" s="851" t="s">
        <v>2794</v>
      </c>
      <c r="B6" s="905">
        <v>14092</v>
      </c>
      <c r="C6" s="906">
        <v>12114</v>
      </c>
      <c r="D6" s="906">
        <v>2074</v>
      </c>
      <c r="E6" s="906">
        <v>3055</v>
      </c>
      <c r="F6" s="907">
        <v>2885</v>
      </c>
      <c r="G6" s="906">
        <v>2846</v>
      </c>
      <c r="H6" s="906">
        <v>2444</v>
      </c>
      <c r="I6" s="906">
        <v>586</v>
      </c>
      <c r="J6" s="906">
        <v>76</v>
      </c>
      <c r="K6" s="906">
        <v>69</v>
      </c>
      <c r="L6" s="908">
        <v>57</v>
      </c>
    </row>
    <row r="7" spans="1:15" s="913" customFormat="1" ht="15" customHeight="1">
      <c r="A7" s="855" t="s">
        <v>2795</v>
      </c>
      <c r="B7" s="909">
        <v>14524</v>
      </c>
      <c r="C7" s="910">
        <v>12431</v>
      </c>
      <c r="D7" s="910">
        <v>3119</v>
      </c>
      <c r="E7" s="910">
        <v>1986</v>
      </c>
      <c r="F7" s="911">
        <v>2944</v>
      </c>
      <c r="G7" s="910">
        <v>2763</v>
      </c>
      <c r="H7" s="910">
        <v>2784</v>
      </c>
      <c r="I7" s="910">
        <v>741</v>
      </c>
      <c r="J7" s="910">
        <v>50</v>
      </c>
      <c r="K7" s="910">
        <v>70</v>
      </c>
      <c r="L7" s="912">
        <v>67</v>
      </c>
      <c r="N7" s="914"/>
      <c r="O7" s="915"/>
    </row>
    <row r="8" spans="1:15" s="913" customFormat="1" ht="15" customHeight="1">
      <c r="A8" s="916" t="s">
        <v>1176</v>
      </c>
      <c r="B8" s="905">
        <v>850</v>
      </c>
      <c r="C8" s="906">
        <v>700</v>
      </c>
      <c r="D8" s="906">
        <v>237</v>
      </c>
      <c r="E8" s="906">
        <v>177</v>
      </c>
      <c r="F8" s="907">
        <v>134</v>
      </c>
      <c r="G8" s="906">
        <v>103</v>
      </c>
      <c r="H8" s="906">
        <v>150</v>
      </c>
      <c r="I8" s="906">
        <v>49</v>
      </c>
      <c r="J8" s="852" t="s">
        <v>41</v>
      </c>
      <c r="K8" s="852" t="s">
        <v>41</v>
      </c>
      <c r="L8" s="917" t="s">
        <v>41</v>
      </c>
      <c r="N8" s="918"/>
    </row>
    <row r="9" spans="1:15" s="914" customFormat="1" ht="15" customHeight="1">
      <c r="A9" s="919" t="s">
        <v>1071</v>
      </c>
      <c r="B9" s="905">
        <v>847</v>
      </c>
      <c r="C9" s="906">
        <v>737</v>
      </c>
      <c r="D9" s="906">
        <v>153</v>
      </c>
      <c r="E9" s="906">
        <v>114</v>
      </c>
      <c r="F9" s="907">
        <v>207</v>
      </c>
      <c r="G9" s="906">
        <v>187</v>
      </c>
      <c r="H9" s="906">
        <v>157</v>
      </c>
      <c r="I9" s="906">
        <v>29</v>
      </c>
      <c r="J9" s="852" t="s">
        <v>41</v>
      </c>
      <c r="K9" s="852" t="s">
        <v>41</v>
      </c>
      <c r="L9" s="917" t="s">
        <v>41</v>
      </c>
    </row>
    <row r="10" spans="1:15" s="914" customFormat="1" ht="15" customHeight="1">
      <c r="A10" s="919" t="s">
        <v>1158</v>
      </c>
      <c r="B10" s="905">
        <v>622</v>
      </c>
      <c r="C10" s="906">
        <v>548</v>
      </c>
      <c r="D10" s="906">
        <v>138</v>
      </c>
      <c r="E10" s="906">
        <v>99</v>
      </c>
      <c r="F10" s="907">
        <v>115</v>
      </c>
      <c r="G10" s="906">
        <v>120</v>
      </c>
      <c r="H10" s="906">
        <v>118</v>
      </c>
      <c r="I10" s="906">
        <v>32</v>
      </c>
      <c r="J10" s="852" t="s">
        <v>41</v>
      </c>
      <c r="K10" s="852" t="s">
        <v>41</v>
      </c>
      <c r="L10" s="917" t="s">
        <v>41</v>
      </c>
    </row>
    <row r="11" spans="1:15" s="914" customFormat="1" ht="15" customHeight="1">
      <c r="A11" s="919" t="s">
        <v>1177</v>
      </c>
      <c r="B11" s="905">
        <v>352</v>
      </c>
      <c r="C11" s="906">
        <v>319</v>
      </c>
      <c r="D11" s="906">
        <v>86</v>
      </c>
      <c r="E11" s="906">
        <v>38</v>
      </c>
      <c r="F11" s="907">
        <v>94</v>
      </c>
      <c r="G11" s="906">
        <v>74</v>
      </c>
      <c r="H11" s="906">
        <v>60</v>
      </c>
      <c r="I11" s="852" t="s">
        <v>41</v>
      </c>
      <c r="J11" s="852" t="s">
        <v>41</v>
      </c>
      <c r="K11" s="852" t="s">
        <v>41</v>
      </c>
      <c r="L11" s="917" t="s">
        <v>41</v>
      </c>
    </row>
    <row r="12" spans="1:15" s="914" customFormat="1" ht="15" customHeight="1">
      <c r="A12" s="919" t="s">
        <v>1159</v>
      </c>
      <c r="B12" s="905">
        <v>1021</v>
      </c>
      <c r="C12" s="906">
        <v>879</v>
      </c>
      <c r="D12" s="906">
        <v>231</v>
      </c>
      <c r="E12" s="906">
        <v>159</v>
      </c>
      <c r="F12" s="907">
        <v>181</v>
      </c>
      <c r="G12" s="906">
        <v>204</v>
      </c>
      <c r="H12" s="906">
        <v>170</v>
      </c>
      <c r="I12" s="906">
        <v>47</v>
      </c>
      <c r="J12" s="906">
        <v>6</v>
      </c>
      <c r="K12" s="906">
        <v>12</v>
      </c>
      <c r="L12" s="908">
        <v>11</v>
      </c>
    </row>
    <row r="13" spans="1:15" s="914" customFormat="1" ht="15" customHeight="1">
      <c r="A13" s="919" t="s">
        <v>1160</v>
      </c>
      <c r="B13" s="905">
        <v>1546</v>
      </c>
      <c r="C13" s="906">
        <v>1269</v>
      </c>
      <c r="D13" s="906">
        <v>350</v>
      </c>
      <c r="E13" s="906">
        <v>230</v>
      </c>
      <c r="F13" s="907">
        <v>345</v>
      </c>
      <c r="G13" s="906">
        <v>266</v>
      </c>
      <c r="H13" s="906">
        <v>275</v>
      </c>
      <c r="I13" s="906">
        <v>80</v>
      </c>
      <c r="J13" s="852" t="s">
        <v>41</v>
      </c>
      <c r="K13" s="852" t="s">
        <v>41</v>
      </c>
      <c r="L13" s="917" t="s">
        <v>41</v>
      </c>
    </row>
    <row r="14" spans="1:15" s="914" customFormat="1" ht="15" customHeight="1">
      <c r="A14" s="919" t="s">
        <v>1161</v>
      </c>
      <c r="B14" s="905">
        <v>1759</v>
      </c>
      <c r="C14" s="906">
        <v>1492</v>
      </c>
      <c r="D14" s="906">
        <v>390</v>
      </c>
      <c r="E14" s="906">
        <v>266</v>
      </c>
      <c r="F14" s="907">
        <v>350</v>
      </c>
      <c r="G14" s="906">
        <v>307</v>
      </c>
      <c r="H14" s="906">
        <v>298</v>
      </c>
      <c r="I14" s="906">
        <v>105</v>
      </c>
      <c r="J14" s="906">
        <v>13</v>
      </c>
      <c r="K14" s="906">
        <v>15</v>
      </c>
      <c r="L14" s="908">
        <v>15</v>
      </c>
    </row>
    <row r="15" spans="1:15" s="914" customFormat="1" ht="15" customHeight="1">
      <c r="A15" s="919" t="s">
        <v>1178</v>
      </c>
      <c r="B15" s="905">
        <v>387</v>
      </c>
      <c r="C15" s="906">
        <v>351</v>
      </c>
      <c r="D15" s="906">
        <v>81</v>
      </c>
      <c r="E15" s="906">
        <v>42</v>
      </c>
      <c r="F15" s="907">
        <v>90</v>
      </c>
      <c r="G15" s="906">
        <v>104</v>
      </c>
      <c r="H15" s="906">
        <v>70</v>
      </c>
      <c r="I15" s="852" t="s">
        <v>41</v>
      </c>
      <c r="J15" s="852" t="s">
        <v>41</v>
      </c>
      <c r="K15" s="852" t="s">
        <v>41</v>
      </c>
      <c r="L15" s="865" t="s">
        <v>41</v>
      </c>
      <c r="M15" s="920"/>
    </row>
    <row r="16" spans="1:15" s="914" customFormat="1" ht="15" customHeight="1">
      <c r="A16" s="919" t="s">
        <v>1179</v>
      </c>
      <c r="B16" s="905">
        <v>830</v>
      </c>
      <c r="C16" s="906">
        <v>706</v>
      </c>
      <c r="D16" s="906">
        <v>159</v>
      </c>
      <c r="E16" s="906">
        <v>118</v>
      </c>
      <c r="F16" s="907">
        <v>153</v>
      </c>
      <c r="G16" s="906">
        <v>162</v>
      </c>
      <c r="H16" s="906">
        <v>178</v>
      </c>
      <c r="I16" s="906">
        <v>60</v>
      </c>
      <c r="J16" s="852" t="s">
        <v>41</v>
      </c>
      <c r="K16" s="852" t="s">
        <v>41</v>
      </c>
      <c r="L16" s="917" t="s">
        <v>41</v>
      </c>
    </row>
    <row r="17" spans="1:12" s="914" customFormat="1" ht="15" customHeight="1">
      <c r="A17" s="919" t="s">
        <v>1180</v>
      </c>
      <c r="B17" s="905">
        <v>376</v>
      </c>
      <c r="C17" s="906">
        <v>325</v>
      </c>
      <c r="D17" s="906">
        <v>104</v>
      </c>
      <c r="E17" s="906">
        <v>40</v>
      </c>
      <c r="F17" s="907">
        <v>71</v>
      </c>
      <c r="G17" s="906">
        <v>74</v>
      </c>
      <c r="H17" s="906">
        <v>69</v>
      </c>
      <c r="I17" s="906">
        <v>18</v>
      </c>
      <c r="J17" s="852" t="s">
        <v>41</v>
      </c>
      <c r="K17" s="852" t="s">
        <v>41</v>
      </c>
      <c r="L17" s="917" t="s">
        <v>41</v>
      </c>
    </row>
    <row r="18" spans="1:12" s="914" customFormat="1" ht="15" customHeight="1">
      <c r="A18" s="919" t="s">
        <v>1181</v>
      </c>
      <c r="B18" s="905">
        <v>936</v>
      </c>
      <c r="C18" s="906">
        <v>823</v>
      </c>
      <c r="D18" s="906">
        <v>165</v>
      </c>
      <c r="E18" s="906">
        <v>99</v>
      </c>
      <c r="F18" s="907">
        <v>205</v>
      </c>
      <c r="G18" s="906">
        <v>199</v>
      </c>
      <c r="H18" s="906">
        <v>203</v>
      </c>
      <c r="I18" s="906">
        <v>39</v>
      </c>
      <c r="J18" s="906">
        <v>7</v>
      </c>
      <c r="K18" s="906">
        <v>13</v>
      </c>
      <c r="L18" s="908">
        <v>6</v>
      </c>
    </row>
    <row r="19" spans="1:12" s="914" customFormat="1" ht="15" customHeight="1">
      <c r="A19" s="919" t="s">
        <v>1182</v>
      </c>
      <c r="B19" s="905">
        <v>2766</v>
      </c>
      <c r="C19" s="906">
        <v>2371</v>
      </c>
      <c r="D19" s="906">
        <v>494</v>
      </c>
      <c r="E19" s="906">
        <v>299</v>
      </c>
      <c r="F19" s="907">
        <v>592</v>
      </c>
      <c r="G19" s="906">
        <v>572</v>
      </c>
      <c r="H19" s="906">
        <v>605</v>
      </c>
      <c r="I19" s="906">
        <v>159</v>
      </c>
      <c r="J19" s="906">
        <v>13</v>
      </c>
      <c r="K19" s="906">
        <v>13</v>
      </c>
      <c r="L19" s="908">
        <v>19</v>
      </c>
    </row>
    <row r="20" spans="1:12" s="914" customFormat="1" ht="15" customHeight="1">
      <c r="A20" s="919" t="s">
        <v>1183</v>
      </c>
      <c r="B20" s="905">
        <v>281</v>
      </c>
      <c r="C20" s="906">
        <v>245</v>
      </c>
      <c r="D20" s="906">
        <v>54</v>
      </c>
      <c r="E20" s="906">
        <v>21</v>
      </c>
      <c r="F20" s="907">
        <v>71</v>
      </c>
      <c r="G20" s="906">
        <v>65</v>
      </c>
      <c r="H20" s="906">
        <v>61</v>
      </c>
      <c r="I20" s="906">
        <v>9</v>
      </c>
      <c r="J20" s="852" t="s">
        <v>41</v>
      </c>
      <c r="K20" s="852" t="s">
        <v>41</v>
      </c>
      <c r="L20" s="917" t="s">
        <v>41</v>
      </c>
    </row>
    <row r="21" spans="1:12" s="914" customFormat="1" ht="15" customHeight="1">
      <c r="A21" s="919" t="s">
        <v>2426</v>
      </c>
      <c r="B21" s="905">
        <v>334</v>
      </c>
      <c r="C21" s="906">
        <v>302</v>
      </c>
      <c r="D21" s="906">
        <v>89</v>
      </c>
      <c r="E21" s="906">
        <v>39</v>
      </c>
      <c r="F21" s="907">
        <v>51</v>
      </c>
      <c r="G21" s="906">
        <v>68</v>
      </c>
      <c r="H21" s="906">
        <v>69</v>
      </c>
      <c r="I21" s="906">
        <v>18</v>
      </c>
      <c r="J21" s="852" t="s">
        <v>41</v>
      </c>
      <c r="K21" s="852" t="s">
        <v>41</v>
      </c>
      <c r="L21" s="917" t="s">
        <v>41</v>
      </c>
    </row>
    <row r="22" spans="1:12" s="914" customFormat="1" ht="15" customHeight="1">
      <c r="A22" s="919" t="s">
        <v>1184</v>
      </c>
      <c r="B22" s="905">
        <v>1010</v>
      </c>
      <c r="C22" s="906">
        <v>837</v>
      </c>
      <c r="D22" s="906">
        <v>255</v>
      </c>
      <c r="E22" s="906">
        <v>153</v>
      </c>
      <c r="F22" s="907">
        <v>170</v>
      </c>
      <c r="G22" s="906">
        <v>148</v>
      </c>
      <c r="H22" s="906">
        <v>172</v>
      </c>
      <c r="I22" s="906">
        <v>68</v>
      </c>
      <c r="J22" s="906">
        <v>11</v>
      </c>
      <c r="K22" s="906">
        <v>17</v>
      </c>
      <c r="L22" s="908">
        <v>16</v>
      </c>
    </row>
    <row r="23" spans="1:12" s="914" customFormat="1" ht="15" customHeight="1">
      <c r="A23" s="919" t="s">
        <v>1070</v>
      </c>
      <c r="B23" s="905">
        <v>607</v>
      </c>
      <c r="C23" s="906">
        <v>527</v>
      </c>
      <c r="D23" s="906">
        <v>133</v>
      </c>
      <c r="E23" s="906">
        <v>92</v>
      </c>
      <c r="F23" s="907">
        <v>115</v>
      </c>
      <c r="G23" s="906">
        <v>110</v>
      </c>
      <c r="H23" s="906">
        <v>129</v>
      </c>
      <c r="I23" s="906">
        <v>28</v>
      </c>
      <c r="J23" s="852" t="s">
        <v>41</v>
      </c>
      <c r="K23" s="852" t="s">
        <v>41</v>
      </c>
      <c r="L23" s="917" t="s">
        <v>41</v>
      </c>
    </row>
    <row r="24" spans="1:12" s="921" customFormat="1" ht="15" customHeight="1">
      <c r="A24" s="913" t="s">
        <v>1185</v>
      </c>
      <c r="D24" s="922"/>
      <c r="E24" s="923"/>
      <c r="F24" s="923"/>
      <c r="G24" s="922"/>
    </row>
    <row r="25" spans="1:12" s="1568" customFormat="1" ht="15" customHeight="1">
      <c r="A25" s="924" t="s">
        <v>1186</v>
      </c>
    </row>
    <row r="26" spans="1:12" s="921" customFormat="1" ht="15" customHeight="1">
      <c r="A26" s="913" t="s">
        <v>2275</v>
      </c>
      <c r="B26" s="913"/>
      <c r="C26" s="913"/>
      <c r="D26" s="913"/>
      <c r="E26" s="913"/>
    </row>
    <row r="27" spans="1:12" s="1568" customFormat="1" ht="15" customHeight="1">
      <c r="A27" s="924" t="s">
        <v>2272</v>
      </c>
      <c r="B27" s="924"/>
      <c r="C27" s="924"/>
      <c r="D27" s="924"/>
      <c r="E27" s="924"/>
    </row>
    <row r="28" spans="1:12" s="921" customFormat="1" ht="15" customHeight="1"/>
    <row r="29" spans="1:12" s="921" customFormat="1" ht="15" customHeight="1"/>
    <row r="30" spans="1:12" s="921" customFormat="1" ht="15" customHeight="1"/>
    <row r="31" spans="1:12" s="921" customFormat="1" ht="15" customHeight="1"/>
    <row r="32" spans="1:12" s="921" customFormat="1" ht="15" customHeight="1"/>
    <row r="33" s="921" customFormat="1" ht="15" customHeight="1"/>
    <row r="34" s="921" customFormat="1" ht="15" customHeight="1"/>
    <row r="35" s="921" customFormat="1" ht="15" customHeight="1"/>
    <row r="36" s="921" customFormat="1" ht="15" customHeight="1"/>
    <row r="37" s="921" customFormat="1" ht="15" customHeight="1"/>
    <row r="38" s="921" customFormat="1" ht="15" customHeight="1"/>
    <row r="39" s="921" customFormat="1" ht="15" customHeight="1"/>
    <row r="40" s="921" customFormat="1" ht="15" customHeight="1"/>
    <row r="41" s="921" customFormat="1" ht="15" customHeight="1"/>
    <row r="42" s="921" customFormat="1" ht="15" customHeight="1"/>
    <row r="43" s="921" customFormat="1" ht="15" customHeight="1"/>
    <row r="44" s="921" customFormat="1" ht="15" customHeight="1"/>
    <row r="45" s="921" customFormat="1" ht="15" customHeight="1"/>
    <row r="46" s="921" customFormat="1" ht="15" customHeight="1"/>
    <row r="47" s="921" customFormat="1" ht="15" customHeight="1"/>
    <row r="48" s="921" customFormat="1" ht="15" customHeight="1"/>
    <row r="49" s="921" customFormat="1" ht="15" customHeight="1"/>
    <row r="50" s="921" customFormat="1" ht="15" customHeight="1"/>
    <row r="51" s="921" customFormat="1" ht="15" customHeight="1"/>
    <row r="52" s="921" customFormat="1" ht="15" customHeight="1"/>
    <row r="53" s="921" customFormat="1" ht="15" customHeight="1"/>
    <row r="54" s="921" customFormat="1" ht="15" customHeight="1"/>
    <row r="55" s="921" customFormat="1" ht="15" customHeight="1"/>
    <row r="56" s="921" customFormat="1" ht="15" customHeight="1"/>
    <row r="57" s="921" customFormat="1" ht="15" customHeight="1"/>
    <row r="58" s="921" customFormat="1" ht="15" customHeight="1"/>
    <row r="59" s="921" customFormat="1" ht="15" customHeight="1"/>
    <row r="60" s="921" customFormat="1" ht="15" customHeight="1"/>
    <row r="61" s="921" customFormat="1" ht="15" customHeight="1"/>
    <row r="62" s="921" customFormat="1" ht="15" customHeight="1"/>
    <row r="63" s="921" customFormat="1" ht="15" customHeight="1"/>
    <row r="64" s="921" customFormat="1" ht="15" customHeight="1"/>
    <row r="65" s="921" customFormat="1" ht="15" customHeight="1"/>
    <row r="66" s="921" customFormat="1" ht="15" customHeight="1"/>
    <row r="67" s="921" customFormat="1" ht="15" customHeight="1"/>
    <row r="68" s="921" customFormat="1" ht="15" customHeight="1"/>
    <row r="69" s="921" customFormat="1" ht="15" customHeight="1"/>
    <row r="70" s="921" customFormat="1" ht="15" customHeight="1"/>
    <row r="71" s="921" customFormat="1" ht="15" customHeight="1"/>
    <row r="72" s="921" customFormat="1" ht="15" customHeight="1"/>
    <row r="73" s="921" customFormat="1" ht="15" customHeight="1"/>
    <row r="74" s="921" customFormat="1" ht="15" customHeight="1"/>
    <row r="75" s="921" customFormat="1" ht="15" customHeight="1"/>
    <row r="76" s="921" customFormat="1" ht="15" customHeight="1"/>
    <row r="77" s="921" customFormat="1" ht="15" customHeight="1"/>
    <row r="78" s="921" customFormat="1" ht="15" customHeight="1"/>
    <row r="79" s="921" customFormat="1" ht="15" customHeight="1"/>
    <row r="80" s="921" customFormat="1" ht="15" customHeight="1"/>
    <row r="81" s="921" customFormat="1" ht="15" customHeight="1"/>
    <row r="82" s="921" customFormat="1" ht="15" customHeight="1"/>
    <row r="83" s="921" customFormat="1" ht="15" customHeight="1"/>
    <row r="84" s="921" customFormat="1" ht="15" customHeight="1"/>
    <row r="85" s="921" customFormat="1" ht="15" customHeight="1"/>
    <row r="86" s="921" customFormat="1" ht="15" customHeight="1"/>
    <row r="87" s="921" customFormat="1" ht="15" customHeight="1"/>
    <row r="88" s="921" customFormat="1" ht="15" customHeight="1"/>
    <row r="89" s="921" customFormat="1" ht="15" customHeight="1"/>
    <row r="90" s="921" customFormat="1" ht="15" customHeight="1"/>
    <row r="91" s="921" customFormat="1" ht="15" customHeight="1"/>
    <row r="92" s="921" customFormat="1" ht="15" customHeight="1"/>
    <row r="93" s="921" customFormat="1" ht="15" customHeight="1"/>
    <row r="94" s="921" customFormat="1" ht="15" customHeight="1"/>
    <row r="95" s="921" customFormat="1" ht="15" customHeight="1"/>
    <row r="96" s="921" customFormat="1" ht="15" customHeight="1"/>
    <row r="97" s="921" customFormat="1" ht="15" customHeight="1"/>
    <row r="98" s="921" customFormat="1" ht="15" customHeight="1"/>
    <row r="99" s="921" customFormat="1" ht="15" customHeight="1"/>
    <row r="100" s="921" customFormat="1" ht="15" customHeight="1"/>
    <row r="101" s="921" customFormat="1" ht="15" customHeight="1"/>
    <row r="102" s="921" customFormat="1" ht="15" customHeight="1"/>
    <row r="103" s="921" customFormat="1" ht="15" customHeight="1"/>
    <row r="104" s="921" customFormat="1" ht="15" customHeight="1"/>
    <row r="105" s="921" customFormat="1" ht="15" customHeight="1"/>
    <row r="106" s="921" customFormat="1" ht="15" customHeight="1"/>
    <row r="107" s="921" customFormat="1" ht="15" customHeight="1"/>
    <row r="108" s="921" customFormat="1" ht="15" customHeight="1"/>
    <row r="109" s="921" customFormat="1" ht="15" customHeight="1"/>
    <row r="110" s="921" customFormat="1" ht="15" customHeight="1"/>
    <row r="111" s="921" customFormat="1" ht="15" customHeight="1"/>
    <row r="112" s="921" customFormat="1" ht="15" customHeight="1"/>
    <row r="113" s="921" customFormat="1" ht="15" customHeight="1"/>
    <row r="114" s="921" customFormat="1" ht="15" customHeight="1"/>
    <row r="115" s="921" customFormat="1" ht="15" customHeight="1"/>
    <row r="116" s="921" customFormat="1" ht="15" customHeight="1"/>
    <row r="117" s="921" customFormat="1" ht="15" customHeight="1"/>
    <row r="118" s="921" customFormat="1" ht="15" customHeight="1"/>
    <row r="119" s="921" customFormat="1" ht="15" customHeight="1"/>
    <row r="120" s="921" customFormat="1" ht="15" customHeight="1"/>
    <row r="121" s="921" customFormat="1" ht="15" customHeight="1"/>
    <row r="122" s="921" customFormat="1" ht="15" customHeight="1"/>
    <row r="123" s="921" customFormat="1" ht="15" customHeight="1"/>
    <row r="124" s="921" customFormat="1" ht="15" customHeight="1"/>
    <row r="125" s="921" customFormat="1" ht="15" customHeight="1"/>
    <row r="126" s="921" customFormat="1" ht="15" customHeight="1"/>
    <row r="127" s="921" customFormat="1" ht="15" customHeight="1"/>
    <row r="128" s="921" customFormat="1" ht="15" customHeight="1"/>
    <row r="129" s="921" customFormat="1" ht="15" customHeight="1"/>
    <row r="130" s="921" customFormat="1" ht="15" customHeight="1"/>
    <row r="131" s="921" customFormat="1" ht="15" customHeight="1"/>
    <row r="132" s="921" customFormat="1" ht="15" customHeight="1"/>
    <row r="133" s="921" customFormat="1" ht="15" customHeight="1"/>
    <row r="134" s="921" customFormat="1" ht="15" customHeight="1"/>
    <row r="135" s="921" customFormat="1" ht="15" customHeight="1"/>
    <row r="136" s="921" customFormat="1" ht="15" customHeight="1"/>
    <row r="137" s="921" customFormat="1" ht="15" customHeight="1"/>
    <row r="138" s="921" customFormat="1" ht="15" customHeight="1"/>
    <row r="139" s="921" customFormat="1" ht="15" customHeight="1"/>
    <row r="140" s="921" customFormat="1" ht="15" customHeight="1"/>
    <row r="141" s="921" customFormat="1" ht="15" customHeight="1"/>
    <row r="142" s="921" customFormat="1" ht="15" customHeight="1"/>
    <row r="143" s="921" customFormat="1" ht="15" customHeight="1"/>
    <row r="144" s="921" customFormat="1" ht="15" customHeight="1"/>
    <row r="145" s="921" customFormat="1" ht="15" customHeight="1"/>
    <row r="146" s="921" customFormat="1" ht="15" customHeight="1"/>
    <row r="147" s="921" customFormat="1" ht="15" customHeight="1"/>
    <row r="148" s="921" customFormat="1" ht="15" customHeight="1"/>
    <row r="149" s="921" customFormat="1" ht="15" customHeight="1"/>
    <row r="150" s="921" customFormat="1" ht="15" customHeight="1"/>
    <row r="151" s="921" customFormat="1" ht="15" customHeight="1"/>
    <row r="152" s="921" customFormat="1" ht="15" customHeight="1"/>
    <row r="153" s="921" customFormat="1" ht="15" customHeight="1"/>
  </sheetData>
  <mergeCells count="16">
    <mergeCell ref="L4:L5"/>
    <mergeCell ref="A1:L1"/>
    <mergeCell ref="A2:L2"/>
    <mergeCell ref="A3:A5"/>
    <mergeCell ref="B3:C3"/>
    <mergeCell ref="D3:L3"/>
    <mergeCell ref="B4:B5"/>
    <mergeCell ref="C4:C5"/>
    <mergeCell ref="D4:D5"/>
    <mergeCell ref="E4:E5"/>
    <mergeCell ref="F4:F5"/>
    <mergeCell ref="G4:G5"/>
    <mergeCell ref="H4:H5"/>
    <mergeCell ref="I4:I5"/>
    <mergeCell ref="J4:J5"/>
    <mergeCell ref="K4:K5"/>
  </mergeCells>
  <hyperlinks>
    <hyperlink ref="A2" location="'spis tablic'!A1" display="'spis tablic'!A1" xr:uid="{00000000-0004-0000-5300-000000000000}"/>
    <hyperlink ref="A2:L2" location="'Spis tablic_DZIAŁ VI'!A1" display="'Spis tablic_DZIAŁ VI'!A1" xr:uid="{00000000-0004-0000-5300-000001000000}"/>
  </hyperlink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185"/>
  <sheetViews>
    <sheetView topLeftCell="A7" zoomScaleNormal="100" workbookViewId="0">
      <selection activeCell="K12" sqref="K12"/>
    </sheetView>
  </sheetViews>
  <sheetFormatPr defaultColWidth="9.109375" defaultRowHeight="11.4"/>
  <cols>
    <col min="1" max="1" width="25.6640625" style="925" customWidth="1"/>
    <col min="2" max="8" width="16.6640625" style="925" customWidth="1"/>
    <col min="9" max="16384" width="9.109375" style="925"/>
  </cols>
  <sheetData>
    <row r="1" spans="1:13" s="844" customFormat="1" ht="30" customHeight="1">
      <c r="A1" s="2481" t="s">
        <v>2286</v>
      </c>
      <c r="B1" s="2501"/>
      <c r="C1" s="2501"/>
      <c r="D1" s="2501"/>
      <c r="E1" s="2501"/>
      <c r="F1" s="2501"/>
      <c r="G1" s="2501"/>
      <c r="H1" s="2501"/>
    </row>
    <row r="2" spans="1:13" s="850" customFormat="1" ht="24.9" customHeight="1">
      <c r="A2" s="2482" t="s">
        <v>11</v>
      </c>
      <c r="B2" s="2482"/>
      <c r="C2" s="2482"/>
      <c r="D2" s="2482"/>
      <c r="E2" s="2482"/>
      <c r="F2" s="2482"/>
      <c r="G2" s="2482"/>
      <c r="H2" s="2482"/>
    </row>
    <row r="3" spans="1:13" s="880" customFormat="1" ht="24.9" customHeight="1">
      <c r="A3" s="2468" t="s">
        <v>360</v>
      </c>
      <c r="B3" s="2471" t="s">
        <v>1187</v>
      </c>
      <c r="C3" s="2474" t="s">
        <v>1143</v>
      </c>
      <c r="D3" s="2475"/>
      <c r="E3" s="2475"/>
      <c r="F3" s="2484"/>
      <c r="G3" s="2474" t="s">
        <v>1188</v>
      </c>
      <c r="H3" s="2475"/>
      <c r="I3" s="1841"/>
    </row>
    <row r="4" spans="1:13" s="880" customFormat="1" ht="24.9" customHeight="1">
      <c r="A4" s="2469"/>
      <c r="B4" s="2472"/>
      <c r="C4" s="2485" t="s">
        <v>2287</v>
      </c>
      <c r="D4" s="2488" t="s">
        <v>2971</v>
      </c>
      <c r="E4" s="2476" t="s">
        <v>1189</v>
      </c>
      <c r="F4" s="2468"/>
      <c r="G4" s="2471" t="s">
        <v>364</v>
      </c>
      <c r="H4" s="2477" t="s">
        <v>1153</v>
      </c>
      <c r="I4" s="1841"/>
      <c r="J4" s="1842"/>
    </row>
    <row r="5" spans="1:13" s="880" customFormat="1" ht="24.9" customHeight="1">
      <c r="A5" s="2469"/>
      <c r="B5" s="2472"/>
      <c r="C5" s="2486"/>
      <c r="D5" s="2489"/>
      <c r="E5" s="2471" t="s">
        <v>364</v>
      </c>
      <c r="F5" s="2471" t="s">
        <v>2970</v>
      </c>
      <c r="G5" s="2472"/>
      <c r="H5" s="2483"/>
      <c r="I5" s="1841"/>
    </row>
    <row r="6" spans="1:13" s="880" customFormat="1" ht="24.9" customHeight="1">
      <c r="A6" s="2470"/>
      <c r="B6" s="2473"/>
      <c r="C6" s="2487"/>
      <c r="D6" s="2490"/>
      <c r="E6" s="2473"/>
      <c r="F6" s="2473"/>
      <c r="G6" s="2473"/>
      <c r="H6" s="2479"/>
      <c r="I6" s="1841"/>
    </row>
    <row r="7" spans="1:13" ht="15" customHeight="1">
      <c r="A7" s="851" t="s">
        <v>2801</v>
      </c>
      <c r="B7" s="873">
        <v>407</v>
      </c>
      <c r="C7" s="873">
        <v>56404</v>
      </c>
      <c r="D7" s="873">
        <v>36090</v>
      </c>
      <c r="E7" s="872">
        <v>14795</v>
      </c>
      <c r="F7" s="927">
        <v>9654</v>
      </c>
      <c r="G7" s="872">
        <v>7073</v>
      </c>
      <c r="H7" s="875">
        <v>4377</v>
      </c>
      <c r="I7" s="926"/>
    </row>
    <row r="8" spans="1:13" s="880" customFormat="1" ht="15" customHeight="1">
      <c r="A8" s="855" t="s">
        <v>2802</v>
      </c>
      <c r="B8" s="895">
        <v>408</v>
      </c>
      <c r="C8" s="895">
        <v>58058</v>
      </c>
      <c r="D8" s="895">
        <v>37146</v>
      </c>
      <c r="E8" s="928">
        <v>14937</v>
      </c>
      <c r="F8" s="929">
        <v>9616</v>
      </c>
      <c r="G8" s="928">
        <v>7718</v>
      </c>
      <c r="H8" s="930">
        <v>4817</v>
      </c>
      <c r="I8" s="931"/>
      <c r="J8" s="932"/>
    </row>
    <row r="9" spans="1:13" s="880" customFormat="1" ht="15" customHeight="1">
      <c r="A9" s="871" t="s">
        <v>408</v>
      </c>
      <c r="B9" s="873">
        <v>23</v>
      </c>
      <c r="C9" s="873">
        <v>3398</v>
      </c>
      <c r="D9" s="873">
        <v>2155</v>
      </c>
      <c r="E9" s="872">
        <v>907</v>
      </c>
      <c r="F9" s="927">
        <v>590</v>
      </c>
      <c r="G9" s="872">
        <v>435</v>
      </c>
      <c r="H9" s="875">
        <v>290</v>
      </c>
      <c r="I9" s="933"/>
      <c r="J9" s="881"/>
    </row>
    <row r="10" spans="1:13" s="880" customFormat="1" ht="15" customHeight="1">
      <c r="A10" s="871" t="s">
        <v>585</v>
      </c>
      <c r="B10" s="873">
        <v>23</v>
      </c>
      <c r="C10" s="873">
        <v>2948</v>
      </c>
      <c r="D10" s="873">
        <v>1898</v>
      </c>
      <c r="E10" s="872">
        <v>833</v>
      </c>
      <c r="F10" s="927">
        <v>538</v>
      </c>
      <c r="G10" s="872">
        <v>305</v>
      </c>
      <c r="H10" s="875">
        <v>182</v>
      </c>
      <c r="I10" s="933"/>
      <c r="J10" s="934"/>
    </row>
    <row r="11" spans="1:13" s="880" customFormat="1" ht="15" customHeight="1">
      <c r="A11" s="871" t="s">
        <v>373</v>
      </c>
      <c r="B11" s="873">
        <v>20</v>
      </c>
      <c r="C11" s="873">
        <v>2799</v>
      </c>
      <c r="D11" s="873">
        <v>1776</v>
      </c>
      <c r="E11" s="872">
        <v>746</v>
      </c>
      <c r="F11" s="927">
        <v>498</v>
      </c>
      <c r="G11" s="872">
        <v>411</v>
      </c>
      <c r="H11" s="875">
        <v>265</v>
      </c>
      <c r="I11" s="933"/>
      <c r="J11" s="934"/>
    </row>
    <row r="12" spans="1:13" s="880" customFormat="1" ht="15" customHeight="1">
      <c r="A12" s="871" t="s">
        <v>587</v>
      </c>
      <c r="B12" s="873">
        <v>14</v>
      </c>
      <c r="C12" s="873">
        <v>1818</v>
      </c>
      <c r="D12" s="873">
        <v>1190</v>
      </c>
      <c r="E12" s="872">
        <v>456</v>
      </c>
      <c r="F12" s="927">
        <v>304</v>
      </c>
      <c r="G12" s="872">
        <v>214</v>
      </c>
      <c r="H12" s="875">
        <v>137</v>
      </c>
      <c r="I12" s="933"/>
      <c r="J12" s="934"/>
    </row>
    <row r="13" spans="1:13" s="880" customFormat="1" ht="15" customHeight="1">
      <c r="A13" s="871" t="s">
        <v>588</v>
      </c>
      <c r="B13" s="873">
        <v>23</v>
      </c>
      <c r="C13" s="873">
        <v>3609</v>
      </c>
      <c r="D13" s="873">
        <v>2318</v>
      </c>
      <c r="E13" s="872">
        <v>947</v>
      </c>
      <c r="F13" s="927">
        <v>609</v>
      </c>
      <c r="G13" s="872">
        <v>480</v>
      </c>
      <c r="H13" s="875">
        <v>307</v>
      </c>
      <c r="I13" s="933"/>
      <c r="J13" s="934"/>
    </row>
    <row r="14" spans="1:13" s="880" customFormat="1" ht="15" customHeight="1">
      <c r="A14" s="871" t="s">
        <v>1160</v>
      </c>
      <c r="B14" s="873">
        <v>59</v>
      </c>
      <c r="C14" s="873">
        <v>10362</v>
      </c>
      <c r="D14" s="873">
        <v>6634</v>
      </c>
      <c r="E14" s="872">
        <v>2608</v>
      </c>
      <c r="F14" s="927">
        <v>1676</v>
      </c>
      <c r="G14" s="872">
        <v>1414</v>
      </c>
      <c r="H14" s="875">
        <v>870</v>
      </c>
      <c r="I14" s="933"/>
      <c r="J14" s="934"/>
      <c r="M14" s="880" t="s">
        <v>1134</v>
      </c>
    </row>
    <row r="15" spans="1:13" s="880" customFormat="1" ht="15" customHeight="1">
      <c r="A15" s="871" t="s">
        <v>590</v>
      </c>
      <c r="B15" s="873">
        <v>50</v>
      </c>
      <c r="C15" s="873">
        <v>5819</v>
      </c>
      <c r="D15" s="873">
        <v>3720</v>
      </c>
      <c r="E15" s="872">
        <v>1412</v>
      </c>
      <c r="F15" s="927">
        <v>906</v>
      </c>
      <c r="G15" s="872">
        <v>776</v>
      </c>
      <c r="H15" s="875">
        <v>493</v>
      </c>
      <c r="I15" s="933"/>
      <c r="J15" s="934"/>
    </row>
    <row r="16" spans="1:13" s="880" customFormat="1" ht="15" customHeight="1">
      <c r="A16" s="871" t="s">
        <v>591</v>
      </c>
      <c r="B16" s="873">
        <v>16</v>
      </c>
      <c r="C16" s="873">
        <v>2302</v>
      </c>
      <c r="D16" s="873">
        <v>1424</v>
      </c>
      <c r="E16" s="872">
        <v>592</v>
      </c>
      <c r="F16" s="927">
        <v>373</v>
      </c>
      <c r="G16" s="872">
        <v>319</v>
      </c>
      <c r="H16" s="875">
        <v>198</v>
      </c>
      <c r="I16" s="933"/>
      <c r="J16" s="934"/>
    </row>
    <row r="17" spans="1:10" s="880" customFormat="1" ht="15" customHeight="1">
      <c r="A17" s="871" t="s">
        <v>379</v>
      </c>
      <c r="B17" s="873">
        <v>33</v>
      </c>
      <c r="C17" s="873">
        <v>5091</v>
      </c>
      <c r="D17" s="873">
        <v>3194</v>
      </c>
      <c r="E17" s="872">
        <v>1324</v>
      </c>
      <c r="F17" s="927">
        <v>843</v>
      </c>
      <c r="G17" s="872">
        <v>777</v>
      </c>
      <c r="H17" s="875">
        <v>449</v>
      </c>
      <c r="I17" s="933"/>
      <c r="J17" s="934"/>
    </row>
    <row r="18" spans="1:10" s="880" customFormat="1" ht="15" customHeight="1">
      <c r="A18" s="871" t="s">
        <v>593</v>
      </c>
      <c r="B18" s="873">
        <v>13</v>
      </c>
      <c r="C18" s="873">
        <v>2160</v>
      </c>
      <c r="D18" s="873">
        <v>1360</v>
      </c>
      <c r="E18" s="872">
        <v>556</v>
      </c>
      <c r="F18" s="927">
        <v>342</v>
      </c>
      <c r="G18" s="872">
        <v>271</v>
      </c>
      <c r="H18" s="875">
        <v>168</v>
      </c>
      <c r="I18" s="933"/>
      <c r="J18" s="934"/>
    </row>
    <row r="19" spans="1:10" s="880" customFormat="1" ht="15" customHeight="1">
      <c r="A19" s="871" t="s">
        <v>594</v>
      </c>
      <c r="B19" s="873">
        <v>24</v>
      </c>
      <c r="C19" s="873">
        <v>2978</v>
      </c>
      <c r="D19" s="873">
        <v>1957</v>
      </c>
      <c r="E19" s="872">
        <v>735</v>
      </c>
      <c r="F19" s="927">
        <v>492</v>
      </c>
      <c r="G19" s="872">
        <v>407</v>
      </c>
      <c r="H19" s="875">
        <v>264</v>
      </c>
      <c r="I19" s="933"/>
      <c r="J19" s="934"/>
    </row>
    <row r="20" spans="1:10" s="880" customFormat="1" ht="15" customHeight="1">
      <c r="A20" s="871" t="s">
        <v>1182</v>
      </c>
      <c r="B20" s="873">
        <v>27</v>
      </c>
      <c r="C20" s="873">
        <v>5057</v>
      </c>
      <c r="D20" s="873">
        <v>3158</v>
      </c>
      <c r="E20" s="872">
        <v>1277</v>
      </c>
      <c r="F20" s="927">
        <v>795</v>
      </c>
      <c r="G20" s="872">
        <v>613</v>
      </c>
      <c r="H20" s="875">
        <v>380</v>
      </c>
      <c r="I20" s="933"/>
      <c r="J20" s="934"/>
    </row>
    <row r="21" spans="1:10" s="880" customFormat="1" ht="15" customHeight="1">
      <c r="A21" s="871" t="s">
        <v>1183</v>
      </c>
      <c r="B21" s="873">
        <v>10</v>
      </c>
      <c r="C21" s="873">
        <v>1065</v>
      </c>
      <c r="D21" s="873">
        <v>680</v>
      </c>
      <c r="E21" s="872">
        <v>285</v>
      </c>
      <c r="F21" s="927">
        <v>180</v>
      </c>
      <c r="G21" s="872">
        <v>144</v>
      </c>
      <c r="H21" s="875">
        <v>85</v>
      </c>
      <c r="I21" s="933"/>
      <c r="J21" s="934"/>
    </row>
    <row r="22" spans="1:10" s="880" customFormat="1" ht="15" customHeight="1">
      <c r="A22" s="871" t="s">
        <v>597</v>
      </c>
      <c r="B22" s="873">
        <v>21</v>
      </c>
      <c r="C22" s="873">
        <v>2169</v>
      </c>
      <c r="D22" s="873">
        <v>1455</v>
      </c>
      <c r="E22" s="872">
        <v>593</v>
      </c>
      <c r="F22" s="927">
        <v>378</v>
      </c>
      <c r="G22" s="872">
        <v>262</v>
      </c>
      <c r="H22" s="875">
        <v>172</v>
      </c>
      <c r="I22" s="933"/>
      <c r="J22" s="934"/>
    </row>
    <row r="23" spans="1:10" s="880" customFormat="1" ht="15" customHeight="1">
      <c r="A23" s="871" t="s">
        <v>458</v>
      </c>
      <c r="B23" s="873">
        <v>31</v>
      </c>
      <c r="C23" s="873">
        <v>4136</v>
      </c>
      <c r="D23" s="873">
        <v>2702</v>
      </c>
      <c r="E23" s="872">
        <v>1064</v>
      </c>
      <c r="F23" s="927">
        <v>706</v>
      </c>
      <c r="G23" s="872">
        <v>609</v>
      </c>
      <c r="H23" s="875">
        <v>375</v>
      </c>
      <c r="I23" s="933"/>
      <c r="J23" s="934"/>
    </row>
    <row r="24" spans="1:10" s="880" customFormat="1" ht="15" customHeight="1">
      <c r="A24" s="871" t="s">
        <v>386</v>
      </c>
      <c r="B24" s="873">
        <v>21</v>
      </c>
      <c r="C24" s="873">
        <v>2347</v>
      </c>
      <c r="D24" s="873">
        <v>1525</v>
      </c>
      <c r="E24" s="872">
        <v>602</v>
      </c>
      <c r="F24" s="927">
        <v>386</v>
      </c>
      <c r="G24" s="872">
        <v>281</v>
      </c>
      <c r="H24" s="875">
        <v>182</v>
      </c>
      <c r="I24" s="933"/>
      <c r="J24" s="934"/>
    </row>
    <row r="25" spans="1:10" s="880" customFormat="1" ht="15" customHeight="1">
      <c r="A25" s="884" t="s">
        <v>2284</v>
      </c>
      <c r="B25" s="881"/>
    </row>
    <row r="26" spans="1:10" s="1568" customFormat="1" ht="15" customHeight="1">
      <c r="A26" s="924" t="s">
        <v>2285</v>
      </c>
      <c r="B26" s="985"/>
    </row>
    <row r="27" spans="1:10" s="880" customFormat="1" ht="15" customHeight="1">
      <c r="A27" s="913" t="s">
        <v>2275</v>
      </c>
      <c r="B27" s="913"/>
      <c r="C27" s="913"/>
      <c r="D27" s="913"/>
      <c r="E27" s="913"/>
    </row>
    <row r="28" spans="1:10" s="1568" customFormat="1" ht="15" customHeight="1">
      <c r="A28" s="924" t="s">
        <v>2272</v>
      </c>
      <c r="B28" s="924"/>
      <c r="C28" s="924"/>
      <c r="D28" s="924"/>
      <c r="E28" s="924"/>
    </row>
    <row r="29" spans="1:10" s="880" customFormat="1" ht="15" customHeight="1"/>
    <row r="30" spans="1:10" s="880" customFormat="1" ht="15" customHeight="1"/>
    <row r="31" spans="1:10" s="880" customFormat="1" ht="15" customHeight="1"/>
    <row r="32" spans="1:10" s="880" customFormat="1" ht="15" customHeight="1"/>
    <row r="33" s="880" customFormat="1" ht="15" customHeight="1"/>
    <row r="34" s="880" customFormat="1" ht="15" customHeight="1"/>
    <row r="35" s="880" customFormat="1" ht="15" customHeight="1"/>
    <row r="36" s="880" customFormat="1" ht="15" customHeight="1"/>
    <row r="37" s="880" customFormat="1" ht="15" customHeight="1"/>
    <row r="38" s="880" customFormat="1" ht="15" customHeight="1"/>
    <row r="39" s="880" customFormat="1" ht="15" customHeight="1"/>
    <row r="40" s="880" customFormat="1" ht="15" customHeight="1"/>
    <row r="41" s="880" customFormat="1" ht="15" customHeight="1"/>
    <row r="42" s="880" customFormat="1" ht="15" customHeight="1"/>
    <row r="43" s="880" customFormat="1" ht="15" customHeight="1"/>
    <row r="44" s="880" customFormat="1" ht="15" customHeight="1"/>
    <row r="45" s="880" customFormat="1" ht="15" customHeight="1"/>
    <row r="46" s="880" customFormat="1" ht="15" customHeight="1"/>
    <row r="47" s="880" customFormat="1" ht="15" customHeight="1"/>
    <row r="48" s="880" customFormat="1" ht="15" customHeight="1"/>
    <row r="49" s="880" customFormat="1" ht="15" customHeight="1"/>
    <row r="50" s="880" customFormat="1" ht="15" customHeight="1"/>
    <row r="51" s="880" customFormat="1" ht="15" customHeight="1"/>
    <row r="52" s="880" customFormat="1" ht="15" customHeight="1"/>
    <row r="53" s="880" customFormat="1" ht="15" customHeight="1"/>
    <row r="54" s="880" customFormat="1" ht="15" customHeight="1"/>
    <row r="55" s="880" customFormat="1" ht="15" customHeight="1"/>
    <row r="56" s="880" customFormat="1" ht="15" customHeight="1"/>
    <row r="57" s="880" customFormat="1" ht="15" customHeight="1"/>
    <row r="58" s="880" customFormat="1" ht="15" customHeight="1"/>
    <row r="59" s="880" customFormat="1" ht="15" customHeight="1"/>
    <row r="60" s="880" customFormat="1" ht="15" customHeight="1"/>
    <row r="61" s="880" customFormat="1" ht="15" customHeight="1"/>
    <row r="62" s="880" customFormat="1" ht="15" customHeight="1"/>
    <row r="63" s="880" customFormat="1" ht="15" customHeight="1"/>
    <row r="64" s="880" customFormat="1" ht="15" customHeight="1"/>
    <row r="65" s="880" customFormat="1" ht="15" customHeight="1"/>
    <row r="66" s="880" customFormat="1" ht="15" customHeight="1"/>
    <row r="67" s="880" customFormat="1" ht="15" customHeight="1"/>
    <row r="68" s="880" customFormat="1" ht="15" customHeight="1"/>
    <row r="69" s="880" customFormat="1" ht="15" customHeight="1"/>
    <row r="70" s="880" customFormat="1" ht="15" customHeight="1"/>
    <row r="71" s="880" customFormat="1" ht="15" customHeight="1"/>
    <row r="72" s="880" customFormat="1" ht="15" customHeight="1"/>
    <row r="73" s="880" customFormat="1" ht="15" customHeight="1"/>
    <row r="74" s="880" customFormat="1" ht="15" customHeight="1"/>
    <row r="75" s="880" customFormat="1" ht="15" customHeight="1"/>
    <row r="76" s="880" customFormat="1" ht="15" customHeight="1"/>
    <row r="77" s="880" customFormat="1" ht="15" customHeight="1"/>
    <row r="78" s="880" customFormat="1" ht="15" customHeight="1"/>
    <row r="79" s="880" customFormat="1" ht="15" customHeight="1"/>
    <row r="80" s="880" customFormat="1" ht="15" customHeight="1"/>
    <row r="81" s="880" customFormat="1" ht="15" customHeight="1"/>
    <row r="82" s="880" customFormat="1" ht="15" customHeight="1"/>
    <row r="83" s="880" customFormat="1" ht="15" customHeight="1"/>
    <row r="84" s="880" customFormat="1" ht="15" customHeight="1"/>
    <row r="85" s="880" customFormat="1" ht="15" customHeight="1"/>
    <row r="86" s="880" customFormat="1" ht="15" customHeight="1"/>
    <row r="87" s="880" customFormat="1" ht="15" customHeight="1"/>
    <row r="88" s="880" customFormat="1" ht="15" customHeight="1"/>
    <row r="89" s="880" customFormat="1" ht="15" customHeight="1"/>
    <row r="90" s="880" customFormat="1" ht="15" customHeight="1"/>
    <row r="91" s="880" customFormat="1" ht="15" customHeight="1"/>
    <row r="92" s="880" customFormat="1" ht="15" customHeight="1"/>
    <row r="93" s="880" customFormat="1" ht="15" customHeight="1"/>
    <row r="94" s="880" customFormat="1" ht="15" customHeight="1"/>
    <row r="95" s="880" customFormat="1" ht="15" customHeight="1"/>
    <row r="96" s="880" customFormat="1" ht="15" customHeight="1"/>
    <row r="97" s="880" customFormat="1" ht="15" customHeight="1"/>
    <row r="98" s="880" customFormat="1" ht="15" customHeight="1"/>
    <row r="99" s="880" customFormat="1" ht="15" customHeight="1"/>
    <row r="100" s="880" customFormat="1" ht="15" customHeight="1"/>
    <row r="101" s="880" customFormat="1" ht="15" customHeight="1"/>
    <row r="102" s="880" customFormat="1" ht="15" customHeight="1"/>
    <row r="103" s="880" customFormat="1" ht="15" customHeight="1"/>
    <row r="104" s="880" customFormat="1" ht="15" customHeight="1"/>
    <row r="105" s="880" customFormat="1" ht="15" customHeight="1"/>
    <row r="106" s="880" customFormat="1" ht="15" customHeight="1"/>
    <row r="107" s="880" customFormat="1" ht="15" customHeight="1"/>
    <row r="108" s="880" customFormat="1" ht="15" customHeight="1"/>
    <row r="109" s="880" customFormat="1" ht="15" customHeight="1"/>
    <row r="110" s="880" customFormat="1" ht="15" customHeight="1"/>
    <row r="111" s="880" customFormat="1" ht="15" customHeight="1"/>
    <row r="112" s="880" customFormat="1" ht="15" customHeight="1"/>
    <row r="113" s="880" customFormat="1" ht="15" customHeight="1"/>
    <row r="114" s="880" customFormat="1" ht="15" customHeight="1"/>
    <row r="115" s="880" customFormat="1" ht="15" customHeight="1"/>
    <row r="116" s="880" customFormat="1" ht="15" customHeight="1"/>
    <row r="117" s="880" customFormat="1" ht="15" customHeight="1"/>
    <row r="118" s="880" customFormat="1" ht="15" customHeight="1"/>
    <row r="119" s="880" customFormat="1" ht="15" customHeight="1"/>
    <row r="120" s="880" customFormat="1" ht="15" customHeight="1"/>
    <row r="121" s="880" customFormat="1" ht="15" customHeight="1"/>
    <row r="122" s="880" customFormat="1" ht="15" customHeight="1"/>
    <row r="123" s="880" customFormat="1" ht="15" customHeight="1"/>
    <row r="124" s="880" customFormat="1" ht="15" customHeight="1"/>
    <row r="125" s="880" customFormat="1" ht="15" customHeight="1"/>
    <row r="126" s="880" customFormat="1" ht="15" customHeight="1"/>
    <row r="127" s="880" customFormat="1" ht="15" customHeight="1"/>
    <row r="128" s="880" customFormat="1" ht="15" customHeight="1"/>
    <row r="129" s="880" customFormat="1" ht="15" customHeight="1"/>
    <row r="130" s="880" customFormat="1" ht="15" customHeight="1"/>
    <row r="131" s="880" customFormat="1" ht="15" customHeight="1"/>
    <row r="132" s="880" customFormat="1" ht="15" customHeight="1"/>
    <row r="133" s="880" customFormat="1" ht="15" customHeight="1"/>
    <row r="134" s="880" customFormat="1" ht="15" customHeight="1"/>
    <row r="135" s="880" customFormat="1" ht="15" customHeight="1"/>
    <row r="136" s="880" customFormat="1" ht="15" customHeight="1"/>
    <row r="137" s="880" customFormat="1" ht="15" customHeight="1"/>
    <row r="138" s="880" customFormat="1" ht="15" customHeight="1"/>
    <row r="139" s="880" customFormat="1" ht="15" customHeight="1"/>
    <row r="140" s="880" customFormat="1" ht="15" customHeight="1"/>
    <row r="141" s="880" customFormat="1" ht="15" customHeight="1"/>
    <row r="142" s="880" customFormat="1" ht="15" customHeight="1"/>
    <row r="143" s="880" customFormat="1" ht="15" customHeight="1"/>
    <row r="144" s="880" customFormat="1" ht="15" customHeight="1"/>
    <row r="145" s="880" customFormat="1" ht="15" customHeight="1"/>
    <row r="146" s="880" customFormat="1" ht="15" customHeight="1"/>
    <row r="147" s="880" customFormat="1" ht="15" customHeight="1"/>
    <row r="148" s="880" customFormat="1" ht="15" customHeight="1"/>
    <row r="149" s="880" customFormat="1" ht="15" customHeight="1"/>
    <row r="150" s="880" customFormat="1" ht="15" customHeight="1"/>
    <row r="151" s="880" customFormat="1" ht="15" customHeight="1"/>
    <row r="152" s="880" customFormat="1" ht="15" customHeight="1"/>
    <row r="153" s="880" customFormat="1" ht="15" customHeight="1"/>
    <row r="154" s="880" customFormat="1" ht="15" customHeight="1"/>
    <row r="155" s="880" customFormat="1" ht="15" customHeight="1"/>
    <row r="156" s="880" customFormat="1" ht="15" customHeight="1"/>
    <row r="157" s="880" customFormat="1" ht="15" customHeight="1"/>
    <row r="158" s="880" customFormat="1" ht="15" customHeight="1"/>
    <row r="159" s="880" customFormat="1" ht="15" customHeight="1"/>
    <row r="160" s="880" customFormat="1" ht="15" customHeight="1"/>
    <row r="161" s="880" customFormat="1" ht="15" customHeight="1"/>
    <row r="162" s="880" customFormat="1" ht="15" customHeight="1"/>
    <row r="163" s="880" customFormat="1" ht="15" customHeight="1"/>
    <row r="164" s="880" customFormat="1" ht="15" customHeight="1"/>
    <row r="165" s="880" customFormat="1" ht="15" customHeight="1"/>
    <row r="166" s="880" customFormat="1" ht="15" customHeight="1"/>
    <row r="167" s="880" customFormat="1" ht="15" customHeight="1"/>
    <row r="168" s="880" customFormat="1" ht="15" customHeight="1"/>
    <row r="169" s="880" customFormat="1" ht="15" customHeight="1"/>
    <row r="170" s="880" customFormat="1" ht="15" customHeight="1"/>
    <row r="171" s="880" customFormat="1" ht="15" customHeight="1"/>
    <row r="172" s="880" customFormat="1" ht="15" customHeight="1"/>
    <row r="173" s="880" customFormat="1" ht="15" customHeight="1"/>
    <row r="174" s="880" customFormat="1" ht="15" customHeight="1"/>
    <row r="175" s="880" customFormat="1" ht="15" customHeight="1"/>
    <row r="176" s="880" customFormat="1" ht="15" customHeight="1"/>
    <row r="177" s="880" customFormat="1" ht="15" customHeight="1"/>
    <row r="178" s="880" customFormat="1" ht="15" customHeight="1"/>
    <row r="179" s="880" customFormat="1" ht="15" customHeight="1"/>
    <row r="180" s="880" customFormat="1" ht="15" customHeight="1"/>
    <row r="181" s="880" customFormat="1" ht="15" customHeight="1"/>
    <row r="182" s="880" customFormat="1" ht="15" customHeight="1"/>
    <row r="183" s="880" customFormat="1" ht="15" customHeight="1"/>
    <row r="184" s="880" customFormat="1" ht="15" customHeight="1"/>
    <row r="185" s="880" customFormat="1" ht="15" customHeight="1"/>
  </sheetData>
  <mergeCells count="13">
    <mergeCell ref="H4:H6"/>
    <mergeCell ref="E5:E6"/>
    <mergeCell ref="F5:F6"/>
    <mergeCell ref="A1:H1"/>
    <mergeCell ref="A2:H2"/>
    <mergeCell ref="A3:A6"/>
    <mergeCell ref="B3:B6"/>
    <mergeCell ref="C3:F3"/>
    <mergeCell ref="G3:H3"/>
    <mergeCell ref="C4:C6"/>
    <mergeCell ref="D4:D6"/>
    <mergeCell ref="E4:F4"/>
    <mergeCell ref="G4:G6"/>
  </mergeCells>
  <hyperlinks>
    <hyperlink ref="A2" location="'spis tablic'!A1" display="'spis tablic'!A1" xr:uid="{00000000-0004-0000-5400-000000000000}"/>
    <hyperlink ref="A2:H2" location="'Spis tablic_DZIAŁ VI'!A1" display="'Spis tablic_DZIAŁ VI'!A1" xr:uid="{00000000-0004-0000-5400-000001000000}"/>
  </hyperlinks>
  <pageMargins left="0.7" right="0.7" top="0.75" bottom="0.75" header="0.3" footer="0.3"/>
  <pageSetup paperSize="9" orientation="portrait" horizontalDpi="90" verticalDpi="9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L22"/>
  <sheetViews>
    <sheetView zoomScaleNormal="100" workbookViewId="0">
      <selection activeCell="H4" sqref="H4:H6"/>
    </sheetView>
  </sheetViews>
  <sheetFormatPr defaultColWidth="9.109375" defaultRowHeight="11.4"/>
  <cols>
    <col min="1" max="1" width="25.6640625" style="925" customWidth="1"/>
    <col min="2" max="8" width="16.6640625" style="925" customWidth="1"/>
    <col min="9" max="9" width="18" style="925" customWidth="1"/>
    <col min="10" max="10" width="10.88671875" style="925" customWidth="1"/>
    <col min="11" max="11" width="18.5546875" style="925" customWidth="1"/>
    <col min="12" max="16384" width="9.109375" style="925"/>
  </cols>
  <sheetData>
    <row r="1" spans="1:12" s="844" customFormat="1" ht="30" customHeight="1">
      <c r="A1" s="2481" t="s">
        <v>2825</v>
      </c>
      <c r="B1" s="2502"/>
      <c r="C1" s="2502"/>
      <c r="D1" s="2502"/>
      <c r="E1" s="2502"/>
      <c r="F1" s="2502"/>
      <c r="G1" s="2502"/>
      <c r="H1" s="2502"/>
      <c r="I1" s="843"/>
      <c r="J1" s="843"/>
      <c r="K1" s="843"/>
    </row>
    <row r="2" spans="1:12" s="850" customFormat="1" ht="24.9" customHeight="1">
      <c r="A2" s="2482" t="s">
        <v>11</v>
      </c>
      <c r="B2" s="2482"/>
      <c r="C2" s="2482"/>
      <c r="D2" s="2482"/>
      <c r="E2" s="2482"/>
      <c r="F2" s="2482"/>
      <c r="G2" s="2482"/>
      <c r="H2" s="2482"/>
      <c r="I2" s="1572"/>
      <c r="J2" s="1572"/>
      <c r="K2" s="1572"/>
      <c r="L2" s="935"/>
    </row>
    <row r="3" spans="1:12" s="880" customFormat="1" ht="24.9" customHeight="1">
      <c r="A3" s="2477" t="s">
        <v>1190</v>
      </c>
      <c r="B3" s="2471" t="s">
        <v>1187</v>
      </c>
      <c r="C3" s="2474" t="s">
        <v>1143</v>
      </c>
      <c r="D3" s="2475"/>
      <c r="E3" s="2475"/>
      <c r="F3" s="2484"/>
      <c r="G3" s="2474" t="s">
        <v>1191</v>
      </c>
      <c r="H3" s="2475"/>
      <c r="I3" s="933"/>
    </row>
    <row r="4" spans="1:12" s="880" customFormat="1" ht="24.9" customHeight="1">
      <c r="A4" s="2483"/>
      <c r="B4" s="2472"/>
      <c r="C4" s="2485" t="s">
        <v>2290</v>
      </c>
      <c r="D4" s="2488" t="s">
        <v>2291</v>
      </c>
      <c r="E4" s="2476" t="s">
        <v>1189</v>
      </c>
      <c r="F4" s="2468"/>
      <c r="G4" s="2471" t="s">
        <v>364</v>
      </c>
      <c r="H4" s="2477" t="s">
        <v>1153</v>
      </c>
      <c r="I4" s="933"/>
    </row>
    <row r="5" spans="1:12" s="880" customFormat="1" ht="24.9" customHeight="1">
      <c r="A5" s="2483"/>
      <c r="B5" s="2472"/>
      <c r="C5" s="2486"/>
      <c r="D5" s="2489"/>
      <c r="E5" s="2471" t="s">
        <v>364</v>
      </c>
      <c r="F5" s="2471" t="s">
        <v>1192</v>
      </c>
      <c r="G5" s="2472"/>
      <c r="H5" s="2483"/>
      <c r="I5" s="933"/>
    </row>
    <row r="6" spans="1:12" s="880" customFormat="1" ht="24.9" customHeight="1">
      <c r="A6" s="2479"/>
      <c r="B6" s="2473"/>
      <c r="C6" s="2487"/>
      <c r="D6" s="2490"/>
      <c r="E6" s="2473"/>
      <c r="F6" s="2473"/>
      <c r="G6" s="2473"/>
      <c r="H6" s="2479"/>
      <c r="I6" s="933"/>
    </row>
    <row r="7" spans="1:12" ht="15" customHeight="1">
      <c r="A7" s="851" t="s">
        <v>2803</v>
      </c>
      <c r="B7" s="937">
        <v>16</v>
      </c>
      <c r="C7" s="937">
        <v>837</v>
      </c>
      <c r="D7" s="937">
        <v>674</v>
      </c>
      <c r="E7" s="937">
        <v>418</v>
      </c>
      <c r="F7" s="937">
        <v>329</v>
      </c>
      <c r="G7" s="937">
        <v>300</v>
      </c>
      <c r="H7" s="938">
        <v>234</v>
      </c>
      <c r="I7" s="936"/>
    </row>
    <row r="8" spans="1:12" ht="15" customHeight="1">
      <c r="A8" s="855" t="s">
        <v>2804</v>
      </c>
      <c r="B8" s="939">
        <v>15</v>
      </c>
      <c r="C8" s="939">
        <v>746</v>
      </c>
      <c r="D8" s="939">
        <v>571</v>
      </c>
      <c r="E8" s="939">
        <v>377</v>
      </c>
      <c r="F8" s="939">
        <v>282</v>
      </c>
      <c r="G8" s="939">
        <v>278</v>
      </c>
      <c r="H8" s="940">
        <v>232</v>
      </c>
      <c r="I8" s="936"/>
    </row>
    <row r="9" spans="1:12" ht="15" customHeight="1">
      <c r="A9" s="941" t="s">
        <v>408</v>
      </c>
      <c r="B9" s="937">
        <v>2</v>
      </c>
      <c r="C9" s="937">
        <v>71</v>
      </c>
      <c r="D9" s="937">
        <v>46</v>
      </c>
      <c r="E9" s="937">
        <v>28</v>
      </c>
      <c r="F9" s="937">
        <v>14</v>
      </c>
      <c r="G9" s="937">
        <v>20</v>
      </c>
      <c r="H9" s="938">
        <v>13</v>
      </c>
      <c r="I9" s="936"/>
    </row>
    <row r="10" spans="1:12" ht="15" customHeight="1">
      <c r="A10" s="941" t="s">
        <v>373</v>
      </c>
      <c r="B10" s="937">
        <v>1</v>
      </c>
      <c r="C10" s="937">
        <v>36</v>
      </c>
      <c r="D10" s="937">
        <v>31</v>
      </c>
      <c r="E10" s="937" t="s">
        <v>41</v>
      </c>
      <c r="F10" s="937" t="s">
        <v>41</v>
      </c>
      <c r="G10" s="937">
        <v>36</v>
      </c>
      <c r="H10" s="938">
        <v>25</v>
      </c>
      <c r="I10" s="936"/>
    </row>
    <row r="11" spans="1:12" ht="15" customHeight="1">
      <c r="A11" s="941" t="s">
        <v>376</v>
      </c>
      <c r="B11" s="937">
        <v>1</v>
      </c>
      <c r="C11" s="937">
        <v>26</v>
      </c>
      <c r="D11" s="937">
        <v>23</v>
      </c>
      <c r="E11" s="937">
        <v>13</v>
      </c>
      <c r="F11" s="937">
        <v>11</v>
      </c>
      <c r="G11" s="937" t="s">
        <v>41</v>
      </c>
      <c r="H11" s="942" t="s">
        <v>41</v>
      </c>
      <c r="I11" s="936"/>
    </row>
    <row r="12" spans="1:12" ht="15" customHeight="1">
      <c r="A12" s="941" t="s">
        <v>377</v>
      </c>
      <c r="B12" s="937">
        <v>5</v>
      </c>
      <c r="C12" s="937">
        <v>429</v>
      </c>
      <c r="D12" s="937">
        <v>333</v>
      </c>
      <c r="E12" s="937">
        <v>262</v>
      </c>
      <c r="F12" s="937">
        <v>200</v>
      </c>
      <c r="G12" s="937">
        <v>155</v>
      </c>
      <c r="H12" s="942">
        <v>138</v>
      </c>
      <c r="I12" s="936"/>
    </row>
    <row r="13" spans="1:12" ht="15" customHeight="1">
      <c r="A13" s="941" t="s">
        <v>381</v>
      </c>
      <c r="B13" s="937">
        <v>3</v>
      </c>
      <c r="C13" s="937">
        <v>118</v>
      </c>
      <c r="D13" s="937">
        <v>86</v>
      </c>
      <c r="E13" s="937">
        <v>34</v>
      </c>
      <c r="F13" s="937">
        <v>26</v>
      </c>
      <c r="G13" s="937">
        <v>39</v>
      </c>
      <c r="H13" s="942">
        <v>30</v>
      </c>
      <c r="I13" s="936"/>
    </row>
    <row r="14" spans="1:12" ht="15" customHeight="1">
      <c r="A14" s="941" t="s">
        <v>382</v>
      </c>
      <c r="B14" s="937">
        <v>1</v>
      </c>
      <c r="C14" s="937">
        <v>30</v>
      </c>
      <c r="D14" s="937">
        <v>26</v>
      </c>
      <c r="E14" s="937">
        <v>20</v>
      </c>
      <c r="F14" s="937">
        <v>18</v>
      </c>
      <c r="G14" s="937">
        <v>4</v>
      </c>
      <c r="H14" s="938">
        <v>4</v>
      </c>
      <c r="I14" s="936"/>
    </row>
    <row r="15" spans="1:12" ht="15" customHeight="1">
      <c r="A15" s="941" t="s">
        <v>385</v>
      </c>
      <c r="B15" s="937">
        <v>2</v>
      </c>
      <c r="C15" s="937">
        <v>36</v>
      </c>
      <c r="D15" s="937">
        <v>26</v>
      </c>
      <c r="E15" s="937">
        <v>20</v>
      </c>
      <c r="F15" s="937">
        <v>13</v>
      </c>
      <c r="G15" s="937">
        <v>15</v>
      </c>
      <c r="H15" s="938">
        <v>13</v>
      </c>
      <c r="I15" s="936"/>
    </row>
    <row r="16" spans="1:12" ht="15" customHeight="1">
      <c r="A16" s="941" t="s">
        <v>386</v>
      </c>
      <c r="B16" s="937" t="s">
        <v>41</v>
      </c>
      <c r="C16" s="937" t="s">
        <v>41</v>
      </c>
      <c r="D16" s="937" t="s">
        <v>41</v>
      </c>
      <c r="E16" s="937" t="s">
        <v>41</v>
      </c>
      <c r="F16" s="937" t="s">
        <v>41</v>
      </c>
      <c r="G16" s="937">
        <v>9</v>
      </c>
      <c r="H16" s="943">
        <v>9</v>
      </c>
      <c r="I16" s="936"/>
    </row>
    <row r="17" spans="1:8" ht="15" customHeight="1">
      <c r="A17" s="884" t="s">
        <v>1193</v>
      </c>
      <c r="B17" s="881"/>
      <c r="C17" s="881"/>
      <c r="D17" s="881"/>
      <c r="E17" s="881"/>
      <c r="F17" s="880"/>
      <c r="G17" s="883"/>
      <c r="H17" s="883"/>
    </row>
    <row r="18" spans="1:8" s="1571" customFormat="1" ht="15" customHeight="1">
      <c r="A18" s="924" t="s">
        <v>2289</v>
      </c>
      <c r="B18" s="985"/>
      <c r="C18" s="985"/>
      <c r="D18" s="985"/>
      <c r="E18" s="985"/>
      <c r="F18" s="1568"/>
      <c r="G18" s="1570"/>
      <c r="H18" s="1570"/>
    </row>
    <row r="19" spans="1:8" ht="15" customHeight="1">
      <c r="A19" s="884" t="s">
        <v>1194</v>
      </c>
      <c r="B19" s="881"/>
      <c r="C19" s="881"/>
      <c r="D19" s="881"/>
      <c r="E19" s="881"/>
      <c r="F19" s="880"/>
      <c r="G19" s="880"/>
      <c r="H19" s="880"/>
    </row>
    <row r="20" spans="1:8" s="1571" customFormat="1" ht="15" customHeight="1">
      <c r="A20" s="924" t="s">
        <v>1195</v>
      </c>
      <c r="B20" s="985"/>
      <c r="C20" s="985"/>
      <c r="D20" s="985"/>
      <c r="E20" s="985"/>
      <c r="F20" s="1568"/>
      <c r="G20" s="1568"/>
      <c r="H20" s="1568"/>
    </row>
    <row r="21" spans="1:8" ht="15" customHeight="1">
      <c r="A21" s="884" t="s">
        <v>2275</v>
      </c>
      <c r="B21" s="884"/>
      <c r="C21" s="884"/>
      <c r="D21" s="884"/>
      <c r="E21" s="884"/>
    </row>
    <row r="22" spans="1:8" s="1571" customFormat="1" ht="15" customHeight="1">
      <c r="A22" s="924" t="s">
        <v>2272</v>
      </c>
      <c r="B22" s="924"/>
      <c r="C22" s="924"/>
      <c r="D22" s="924"/>
      <c r="E22" s="924"/>
    </row>
  </sheetData>
  <mergeCells count="13">
    <mergeCell ref="H4:H6"/>
    <mergeCell ref="E5:E6"/>
    <mergeCell ref="F5:F6"/>
    <mergeCell ref="A1:H1"/>
    <mergeCell ref="A2:H2"/>
    <mergeCell ref="A3:A6"/>
    <mergeCell ref="B3:B6"/>
    <mergeCell ref="C3:F3"/>
    <mergeCell ref="G3:H3"/>
    <mergeCell ref="C4:C6"/>
    <mergeCell ref="D4:D6"/>
    <mergeCell ref="E4:F4"/>
    <mergeCell ref="G4:G6"/>
  </mergeCells>
  <hyperlinks>
    <hyperlink ref="A2" location="'spis tablic'!A1" display="'spis tablic'!A1" xr:uid="{00000000-0004-0000-5500-000000000000}"/>
    <hyperlink ref="A2:H2" location="'Spis tablic_DZIAŁ VI'!A1" display="'Spis tablic_DZIAŁ VI'!A1" xr:uid="{00000000-0004-0000-5500-000001000000}"/>
  </hyperlinks>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J31"/>
  <sheetViews>
    <sheetView workbookViewId="0">
      <selection sqref="A1:E1"/>
    </sheetView>
  </sheetViews>
  <sheetFormatPr defaultColWidth="9.109375" defaultRowHeight="11.4"/>
  <cols>
    <col min="1" max="1" width="25.6640625" style="902" customWidth="1"/>
    <col min="2" max="5" width="16.6640625" style="902" customWidth="1"/>
    <col min="6" max="16384" width="9.109375" style="902"/>
  </cols>
  <sheetData>
    <row r="1" spans="1:10" s="925" customFormat="1" ht="55.95" customHeight="1">
      <c r="A1" s="2503" t="s">
        <v>2293</v>
      </c>
      <c r="B1" s="2504"/>
      <c r="C1" s="2504"/>
      <c r="D1" s="2504"/>
      <c r="E1" s="2504"/>
    </row>
    <row r="2" spans="1:10" s="904" customFormat="1" ht="24.9" customHeight="1">
      <c r="A2" s="2042" t="s">
        <v>11</v>
      </c>
      <c r="B2" s="2042"/>
      <c r="C2" s="2042"/>
      <c r="D2" s="2042"/>
      <c r="E2" s="2042"/>
    </row>
    <row r="3" spans="1:10" s="921" customFormat="1" ht="24.9" customHeight="1">
      <c r="A3" s="2496" t="s">
        <v>360</v>
      </c>
      <c r="B3" s="2505" t="s">
        <v>123</v>
      </c>
      <c r="C3" s="2505" t="s">
        <v>2298</v>
      </c>
      <c r="D3" s="2506" t="s">
        <v>1196</v>
      </c>
      <c r="E3" s="2507"/>
      <c r="F3" s="956"/>
    </row>
    <row r="4" spans="1:10" s="921" customFormat="1" ht="24.9" customHeight="1">
      <c r="A4" s="2496"/>
      <c r="B4" s="2505"/>
      <c r="C4" s="2505"/>
      <c r="D4" s="2492"/>
      <c r="E4" s="2508"/>
      <c r="F4" s="956"/>
    </row>
    <row r="5" spans="1:10" s="921" customFormat="1" ht="24.9" customHeight="1">
      <c r="A5" s="2496"/>
      <c r="B5" s="2505"/>
      <c r="C5" s="2505"/>
      <c r="D5" s="2499" t="s">
        <v>128</v>
      </c>
      <c r="E5" s="2491" t="s">
        <v>1197</v>
      </c>
      <c r="F5" s="956"/>
    </row>
    <row r="6" spans="1:10" s="921" customFormat="1" ht="24.9" customHeight="1">
      <c r="A6" s="2497"/>
      <c r="B6" s="2500"/>
      <c r="C6" s="2500"/>
      <c r="D6" s="2500"/>
      <c r="E6" s="2492"/>
      <c r="F6" s="956"/>
    </row>
    <row r="7" spans="1:10" ht="15" customHeight="1">
      <c r="A7" s="851" t="s">
        <v>2805</v>
      </c>
      <c r="B7" s="944">
        <v>20512</v>
      </c>
      <c r="C7" s="945">
        <v>13729</v>
      </c>
      <c r="D7" s="946">
        <v>16411</v>
      </c>
      <c r="E7" s="947">
        <v>11129</v>
      </c>
    </row>
    <row r="8" spans="1:10" s="921" customFormat="1" ht="15" customHeight="1">
      <c r="A8" s="851" t="s">
        <v>1198</v>
      </c>
      <c r="B8" s="948">
        <v>22215</v>
      </c>
      <c r="C8" s="949">
        <v>14594</v>
      </c>
      <c r="D8" s="950">
        <v>17654</v>
      </c>
      <c r="E8" s="951">
        <v>11775</v>
      </c>
    </row>
    <row r="9" spans="1:10" s="921" customFormat="1" ht="15" customHeight="1">
      <c r="A9" s="952" t="s">
        <v>408</v>
      </c>
      <c r="B9" s="953">
        <f>345+1533+92</f>
        <v>1970</v>
      </c>
      <c r="C9" s="954">
        <f>263+1160+57</f>
        <v>1480</v>
      </c>
      <c r="D9" s="953">
        <f>1533+40</f>
        <v>1573</v>
      </c>
      <c r="E9" s="954">
        <f>1160+29</f>
        <v>1189</v>
      </c>
    </row>
    <row r="10" spans="1:10" s="921" customFormat="1" ht="15" customHeight="1">
      <c r="A10" s="952" t="s">
        <v>372</v>
      </c>
      <c r="B10" s="852">
        <v>592</v>
      </c>
      <c r="C10" s="865">
        <v>331</v>
      </c>
      <c r="D10" s="852">
        <v>592</v>
      </c>
      <c r="E10" s="865">
        <v>331</v>
      </c>
    </row>
    <row r="11" spans="1:10" s="921" customFormat="1" ht="15" customHeight="1">
      <c r="A11" s="952" t="s">
        <v>375</v>
      </c>
      <c r="B11" s="953">
        <f>394+2125+303</f>
        <v>2822</v>
      </c>
      <c r="C11" s="954">
        <f>298+1476+220</f>
        <v>1994</v>
      </c>
      <c r="D11" s="852">
        <f>2125+125</f>
        <v>2250</v>
      </c>
      <c r="E11" s="865">
        <f>1476+88</f>
        <v>1564</v>
      </c>
      <c r="J11" s="921" t="s">
        <v>1134</v>
      </c>
    </row>
    <row r="12" spans="1:10" s="921" customFormat="1" ht="15" customHeight="1">
      <c r="A12" s="952" t="s">
        <v>376</v>
      </c>
      <c r="B12" s="953">
        <f>51+2155</f>
        <v>2206</v>
      </c>
      <c r="C12" s="954">
        <f>44+1417</f>
        <v>1461</v>
      </c>
      <c r="D12" s="852">
        <v>2155</v>
      </c>
      <c r="E12" s="865">
        <v>1417</v>
      </c>
    </row>
    <row r="13" spans="1:10" s="921" customFormat="1" ht="15" customHeight="1">
      <c r="A13" s="952" t="s">
        <v>377</v>
      </c>
      <c r="B13" s="873">
        <f>418+2668+5595</f>
        <v>8681</v>
      </c>
      <c r="C13" s="954">
        <f>334+1835+2864</f>
        <v>5033</v>
      </c>
      <c r="D13" s="852">
        <f>2668+2930</f>
        <v>5598</v>
      </c>
      <c r="E13" s="865">
        <f>1835+1523</f>
        <v>3358</v>
      </c>
    </row>
    <row r="14" spans="1:10" s="921" customFormat="1" ht="15" customHeight="1">
      <c r="A14" s="952" t="s">
        <v>381</v>
      </c>
      <c r="B14" s="953">
        <f>123+1349</f>
        <v>1472</v>
      </c>
      <c r="C14" s="954">
        <f>110+987</f>
        <v>1097</v>
      </c>
      <c r="D14" s="852">
        <v>1349</v>
      </c>
      <c r="E14" s="865">
        <v>987</v>
      </c>
    </row>
    <row r="15" spans="1:10" s="921" customFormat="1" ht="15" customHeight="1">
      <c r="A15" s="952" t="s">
        <v>382</v>
      </c>
      <c r="B15" s="953">
        <v>1310</v>
      </c>
      <c r="C15" s="954">
        <v>862</v>
      </c>
      <c r="D15" s="852">
        <v>1310</v>
      </c>
      <c r="E15" s="865">
        <v>862</v>
      </c>
    </row>
    <row r="16" spans="1:10" s="921" customFormat="1" ht="15" customHeight="1">
      <c r="A16" s="952" t="s">
        <v>385</v>
      </c>
      <c r="B16" s="953">
        <f>335+1956</f>
        <v>2291</v>
      </c>
      <c r="C16" s="954">
        <f>269+1429</f>
        <v>1698</v>
      </c>
      <c r="D16" s="852">
        <v>1956</v>
      </c>
      <c r="E16" s="865">
        <v>1429</v>
      </c>
    </row>
    <row r="17" spans="1:6" s="921" customFormat="1" ht="15" customHeight="1">
      <c r="A17" s="952" t="s">
        <v>386</v>
      </c>
      <c r="B17" s="852">
        <v>871</v>
      </c>
      <c r="C17" s="865">
        <v>638</v>
      </c>
      <c r="D17" s="852">
        <v>871</v>
      </c>
      <c r="E17" s="865">
        <v>638</v>
      </c>
    </row>
    <row r="18" spans="1:6" s="913" customFormat="1" ht="15" customHeight="1">
      <c r="A18" s="913" t="s">
        <v>1199</v>
      </c>
      <c r="B18" s="955"/>
      <c r="C18" s="955"/>
      <c r="D18" s="955"/>
      <c r="E18" s="955"/>
    </row>
    <row r="19" spans="1:6" s="924" customFormat="1" ht="15" customHeight="1">
      <c r="A19" s="924" t="s">
        <v>1200</v>
      </c>
      <c r="B19" s="1567"/>
    </row>
    <row r="20" spans="1:6" s="860" customFormat="1" ht="15" customHeight="1">
      <c r="A20" s="913" t="s">
        <v>2294</v>
      </c>
      <c r="F20" s="989"/>
    </row>
    <row r="21" spans="1:6" s="924" customFormat="1" ht="15" customHeight="1">
      <c r="A21" s="924" t="s">
        <v>2295</v>
      </c>
    </row>
    <row r="22" spans="1:6" s="921" customFormat="1" ht="15" customHeight="1"/>
    <row r="23" spans="1:6" s="956" customFormat="1" ht="15" customHeight="1"/>
    <row r="24" spans="1:6" s="921" customFormat="1" ht="15" customHeight="1"/>
    <row r="25" spans="1:6" s="921" customFormat="1" ht="15" customHeight="1">
      <c r="A25" s="1568"/>
    </row>
    <row r="26" spans="1:6" s="921" customFormat="1" ht="15" customHeight="1"/>
    <row r="27" spans="1:6" s="921" customFormat="1" ht="15" customHeight="1"/>
    <row r="28" spans="1:6" s="921" customFormat="1" ht="15" customHeight="1"/>
    <row r="29" spans="1:6" s="921" customFormat="1" ht="15" customHeight="1"/>
    <row r="30" spans="1:6" s="921" customFormat="1" ht="15" customHeight="1"/>
    <row r="31" spans="1:6" s="921" customFormat="1" ht="15" customHeight="1"/>
  </sheetData>
  <mergeCells count="8">
    <mergeCell ref="A1:E1"/>
    <mergeCell ref="A2:E2"/>
    <mergeCell ref="A3:A6"/>
    <mergeCell ref="B3:B6"/>
    <mergeCell ref="C3:C6"/>
    <mergeCell ref="D3:E4"/>
    <mergeCell ref="D5:D6"/>
    <mergeCell ref="E5:E6"/>
  </mergeCells>
  <hyperlinks>
    <hyperlink ref="A2" location="'spis tablic'!A1" display="'spis tablic'!A1" xr:uid="{00000000-0004-0000-5600-000000000000}"/>
    <hyperlink ref="A2:E2" location="'Spis tablic_DZIAŁ VI'!A1" display="'Spis tablic_DZIAŁ VI'!A1" xr:uid="{00000000-0004-0000-5600-000001000000}"/>
  </hyperlink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H35"/>
  <sheetViews>
    <sheetView zoomScaleNormal="100" workbookViewId="0">
      <selection activeCell="H8" sqref="H8"/>
    </sheetView>
  </sheetViews>
  <sheetFormatPr defaultColWidth="9.109375" defaultRowHeight="11.4"/>
  <cols>
    <col min="1" max="1" width="25.6640625" style="902" customWidth="1"/>
    <col min="2" max="3" width="16.6640625" style="902" customWidth="1"/>
    <col min="4" max="4" width="18.5546875" style="902" customWidth="1"/>
    <col min="5" max="5" width="16.6640625" style="902" customWidth="1"/>
    <col min="6" max="6" width="11" style="902" customWidth="1"/>
    <col min="7" max="16384" width="9.109375" style="902"/>
  </cols>
  <sheetData>
    <row r="1" spans="1:6" s="996" customFormat="1" ht="43.5" customHeight="1">
      <c r="A1" s="2509" t="s">
        <v>2297</v>
      </c>
      <c r="B1" s="2510"/>
      <c r="C1" s="2510"/>
      <c r="D1" s="2510"/>
      <c r="E1" s="2510"/>
      <c r="F1" s="1538"/>
    </row>
    <row r="2" spans="1:6" s="850" customFormat="1" ht="24.9" customHeight="1">
      <c r="A2" s="2511" t="s">
        <v>11</v>
      </c>
      <c r="B2" s="2511"/>
      <c r="C2" s="2511"/>
      <c r="D2" s="2511"/>
      <c r="E2" s="2511"/>
      <c r="F2" s="1537"/>
    </row>
    <row r="3" spans="1:6" s="921" customFormat="1" ht="24.9" customHeight="1">
      <c r="A3" s="2495" t="s">
        <v>360</v>
      </c>
      <c r="B3" s="2499" t="s">
        <v>123</v>
      </c>
      <c r="C3" s="2499" t="s">
        <v>2298</v>
      </c>
      <c r="D3" s="2491" t="s">
        <v>1196</v>
      </c>
      <c r="E3" s="2498"/>
      <c r="F3" s="1812"/>
    </row>
    <row r="4" spans="1:6" s="921" customFormat="1" ht="24.9" customHeight="1">
      <c r="A4" s="2496"/>
      <c r="B4" s="2505"/>
      <c r="C4" s="2505"/>
      <c r="D4" s="2492"/>
      <c r="E4" s="2508"/>
      <c r="F4" s="1812"/>
    </row>
    <row r="5" spans="1:6" s="921" customFormat="1" ht="24.9" customHeight="1">
      <c r="A5" s="2496"/>
      <c r="B5" s="2505"/>
      <c r="C5" s="2505"/>
      <c r="D5" s="2499" t="s">
        <v>128</v>
      </c>
      <c r="E5" s="2491" t="s">
        <v>2972</v>
      </c>
      <c r="F5" s="1812"/>
    </row>
    <row r="6" spans="1:6" s="921" customFormat="1" ht="24.9" customHeight="1">
      <c r="A6" s="2497"/>
      <c r="B6" s="2500"/>
      <c r="C6" s="2500"/>
      <c r="D6" s="2500"/>
      <c r="E6" s="2492"/>
      <c r="F6" s="1812"/>
    </row>
    <row r="7" spans="1:6" ht="15" customHeight="1">
      <c r="A7" s="851" t="s">
        <v>2806</v>
      </c>
      <c r="B7" s="957">
        <v>5078</v>
      </c>
      <c r="C7" s="852">
        <v>3409</v>
      </c>
      <c r="D7" s="957">
        <v>4128</v>
      </c>
      <c r="E7" s="958">
        <v>2786</v>
      </c>
      <c r="F7" s="959"/>
    </row>
    <row r="8" spans="1:6" s="921" customFormat="1" ht="15" customHeight="1">
      <c r="A8" s="960" t="s">
        <v>1201</v>
      </c>
      <c r="B8" s="961">
        <v>5375</v>
      </c>
      <c r="C8" s="856">
        <v>3676</v>
      </c>
      <c r="D8" s="961">
        <v>4341</v>
      </c>
      <c r="E8" s="962">
        <v>2953</v>
      </c>
      <c r="F8" s="963"/>
    </row>
    <row r="9" spans="1:6" s="921" customFormat="1" ht="15" customHeight="1">
      <c r="A9" s="964" t="s">
        <v>408</v>
      </c>
      <c r="B9" s="965">
        <f>100+396</f>
        <v>496</v>
      </c>
      <c r="C9" s="965">
        <f>82+299</f>
        <v>381</v>
      </c>
      <c r="D9" s="965">
        <v>396</v>
      </c>
      <c r="E9" s="966">
        <v>299</v>
      </c>
      <c r="F9" s="967"/>
    </row>
    <row r="10" spans="1:6" s="921" customFormat="1" ht="15" customHeight="1">
      <c r="A10" s="964" t="s">
        <v>372</v>
      </c>
      <c r="B10" s="968">
        <v>176</v>
      </c>
      <c r="C10" s="969">
        <v>102</v>
      </c>
      <c r="D10" s="968">
        <v>176</v>
      </c>
      <c r="E10" s="969">
        <v>102</v>
      </c>
      <c r="F10" s="970"/>
    </row>
    <row r="11" spans="1:6" s="921" customFormat="1" ht="15" customHeight="1">
      <c r="A11" s="964" t="s">
        <v>375</v>
      </c>
      <c r="B11" s="965">
        <f>110+559+22</f>
        <v>691</v>
      </c>
      <c r="C11" s="965">
        <f>84+393+14</f>
        <v>491</v>
      </c>
      <c r="D11" s="971">
        <f>559+17</f>
        <v>576</v>
      </c>
      <c r="E11" s="972">
        <f>393+9</f>
        <v>402</v>
      </c>
      <c r="F11" s="967"/>
    </row>
    <row r="12" spans="1:6" s="921" customFormat="1" ht="15" customHeight="1">
      <c r="A12" s="964" t="s">
        <v>376</v>
      </c>
      <c r="B12" s="965">
        <f>22+571</f>
        <v>593</v>
      </c>
      <c r="C12" s="965">
        <f>20+353</f>
        <v>373</v>
      </c>
      <c r="D12" s="965">
        <v>571</v>
      </c>
      <c r="E12" s="966">
        <v>353</v>
      </c>
      <c r="F12" s="967"/>
    </row>
    <row r="13" spans="1:6" s="921" customFormat="1" ht="15" customHeight="1">
      <c r="A13" s="964" t="s">
        <v>377</v>
      </c>
      <c r="B13" s="971">
        <f>99+720+947</f>
        <v>1766</v>
      </c>
      <c r="C13" s="965">
        <f>79+518+574</f>
        <v>1171</v>
      </c>
      <c r="D13" s="965">
        <f>720+409</f>
        <v>1129</v>
      </c>
      <c r="E13" s="966">
        <f>518+252</f>
        <v>770</v>
      </c>
      <c r="F13" s="967"/>
    </row>
    <row r="14" spans="1:6" s="921" customFormat="1" ht="15" customHeight="1">
      <c r="A14" s="964" t="s">
        <v>381</v>
      </c>
      <c r="B14" s="965">
        <f>27+421</f>
        <v>448</v>
      </c>
      <c r="C14" s="965">
        <f>19+294</f>
        <v>313</v>
      </c>
      <c r="D14" s="965">
        <v>421</v>
      </c>
      <c r="E14" s="966">
        <v>294</v>
      </c>
      <c r="F14" s="967"/>
    </row>
    <row r="15" spans="1:6" s="921" customFormat="1" ht="15" customHeight="1">
      <c r="A15" s="964" t="s">
        <v>382</v>
      </c>
      <c r="B15" s="965">
        <f>11+358</f>
        <v>369</v>
      </c>
      <c r="C15" s="965">
        <f>8+231</f>
        <v>239</v>
      </c>
      <c r="D15" s="965">
        <v>358</v>
      </c>
      <c r="E15" s="966">
        <v>231</v>
      </c>
      <c r="F15" s="967"/>
    </row>
    <row r="16" spans="1:6" s="921" customFormat="1" ht="15" customHeight="1">
      <c r="A16" s="964" t="s">
        <v>385</v>
      </c>
      <c r="B16" s="965">
        <f>122+494</f>
        <v>616</v>
      </c>
      <c r="C16" s="965">
        <f>104+334</f>
        <v>438</v>
      </c>
      <c r="D16" s="965">
        <v>494</v>
      </c>
      <c r="E16" s="966">
        <v>334</v>
      </c>
      <c r="F16" s="967"/>
    </row>
    <row r="17" spans="1:8" s="921" customFormat="1" ht="15" customHeight="1">
      <c r="A17" s="964" t="s">
        <v>386</v>
      </c>
      <c r="B17" s="965">
        <v>220</v>
      </c>
      <c r="C17" s="965">
        <v>168</v>
      </c>
      <c r="D17" s="965">
        <v>220</v>
      </c>
      <c r="E17" s="966">
        <v>168</v>
      </c>
      <c r="F17" s="967"/>
    </row>
    <row r="18" spans="1:8" s="913" customFormat="1" ht="15" customHeight="1">
      <c r="A18" s="913" t="s">
        <v>1199</v>
      </c>
      <c r="B18" s="877"/>
      <c r="C18" s="877"/>
      <c r="D18" s="860"/>
      <c r="E18" s="860"/>
      <c r="F18" s="860"/>
    </row>
    <row r="19" spans="1:8" s="924" customFormat="1" ht="15" customHeight="1">
      <c r="A19" s="924" t="s">
        <v>1200</v>
      </c>
      <c r="B19" s="1567"/>
      <c r="C19" s="1567"/>
    </row>
    <row r="20" spans="1:8" s="844" customFormat="1" ht="15" customHeight="1">
      <c r="A20" s="913" t="s">
        <v>2306</v>
      </c>
    </row>
    <row r="21" spans="1:8" s="1461" customFormat="1" ht="15" customHeight="1">
      <c r="A21" s="924" t="s">
        <v>2304</v>
      </c>
    </row>
    <row r="22" spans="1:8" s="844" customFormat="1" ht="15" customHeight="1">
      <c r="A22" s="913" t="s">
        <v>2305</v>
      </c>
    </row>
    <row r="23" spans="1:8" s="1461" customFormat="1" ht="15" customHeight="1">
      <c r="A23" s="924" t="s">
        <v>1202</v>
      </c>
    </row>
    <row r="24" spans="1:8" s="913" customFormat="1" ht="15" customHeight="1">
      <c r="A24" s="913" t="s">
        <v>2294</v>
      </c>
      <c r="B24" s="860"/>
      <c r="C24" s="860"/>
      <c r="D24" s="860"/>
      <c r="E24" s="860"/>
      <c r="F24" s="860"/>
      <c r="G24" s="989"/>
      <c r="H24" s="859"/>
    </row>
    <row r="25" spans="1:8" s="924" customFormat="1" ht="15" customHeight="1">
      <c r="A25" s="924" t="s">
        <v>2295</v>
      </c>
    </row>
    <row r="26" spans="1:8" s="921" customFormat="1" ht="15" customHeight="1"/>
    <row r="27" spans="1:8" s="921" customFormat="1" ht="15" customHeight="1"/>
    <row r="28" spans="1:8" s="921" customFormat="1" ht="15" customHeight="1"/>
    <row r="29" spans="1:8" s="921" customFormat="1" ht="15" customHeight="1"/>
    <row r="30" spans="1:8" s="921" customFormat="1" ht="15" customHeight="1"/>
    <row r="31" spans="1:8" s="921" customFormat="1" ht="15" customHeight="1"/>
    <row r="32" spans="1:8" s="921" customFormat="1" ht="15" customHeight="1"/>
    <row r="33" s="921" customFormat="1" ht="15" customHeight="1"/>
    <row r="34" s="921" customFormat="1" ht="15" customHeight="1"/>
    <row r="35" s="921" customFormat="1" ht="15" customHeight="1"/>
  </sheetData>
  <mergeCells count="8">
    <mergeCell ref="A1:E1"/>
    <mergeCell ref="A2:E2"/>
    <mergeCell ref="A3:A6"/>
    <mergeCell ref="B3:B6"/>
    <mergeCell ref="C3:C6"/>
    <mergeCell ref="D3:E4"/>
    <mergeCell ref="D5:D6"/>
    <mergeCell ref="E5:E6"/>
  </mergeCells>
  <hyperlinks>
    <hyperlink ref="A2" location="'spis tablic'!A1" display="'spis tablic'!A1" xr:uid="{00000000-0004-0000-5700-000000000000}"/>
    <hyperlink ref="A2:E2" location="'Spis tablic_DZIAŁ VI'!A1" display="'Spis tablic_DZIAŁ VI'!A1" xr:uid="{00000000-0004-0000-5700-000001000000}"/>
  </hyperlink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U339"/>
  <sheetViews>
    <sheetView zoomScaleNormal="100" workbookViewId="0">
      <selection activeCell="E5" sqref="E5:E6"/>
    </sheetView>
  </sheetViews>
  <sheetFormatPr defaultColWidth="9.109375" defaultRowHeight="11.4"/>
  <cols>
    <col min="1" max="1" width="50.6640625" style="885" customWidth="1"/>
    <col min="2" max="5" width="16.6640625" style="885" customWidth="1"/>
    <col min="6" max="6" width="50.6640625" style="885" customWidth="1"/>
    <col min="7" max="7" width="23.109375" style="885" customWidth="1"/>
    <col min="8" max="8" width="34.88671875" style="885" customWidth="1"/>
    <col min="9" max="13" width="9.109375" style="885"/>
    <col min="14" max="14" width="42.5546875" style="885" customWidth="1"/>
    <col min="15" max="16384" width="9.109375" style="885"/>
  </cols>
  <sheetData>
    <row r="1" spans="1:15" s="996" customFormat="1" ht="55.5" customHeight="1">
      <c r="A1" s="2512" t="s">
        <v>2635</v>
      </c>
      <c r="B1" s="2512"/>
      <c r="C1" s="2512"/>
      <c r="D1" s="2512"/>
      <c r="E1" s="2512"/>
      <c r="F1" s="2512"/>
      <c r="G1" s="1539"/>
    </row>
    <row r="2" spans="1:15" s="1577" customFormat="1" ht="24.9" customHeight="1">
      <c r="A2" s="2482" t="s">
        <v>11</v>
      </c>
      <c r="B2" s="2482"/>
      <c r="C2" s="2482"/>
      <c r="D2" s="2482"/>
      <c r="E2" s="2482"/>
      <c r="F2" s="2482"/>
      <c r="G2" s="1575"/>
      <c r="H2" s="1576"/>
      <c r="I2" s="1576"/>
      <c r="J2" s="1576"/>
      <c r="K2" s="1576"/>
      <c r="L2" s="1576"/>
      <c r="M2" s="1576"/>
      <c r="N2" s="1576"/>
      <c r="O2" s="1576"/>
    </row>
    <row r="3" spans="1:15" s="881" customFormat="1" ht="24.9" customHeight="1">
      <c r="A3" s="2468" t="s">
        <v>206</v>
      </c>
      <c r="B3" s="2471" t="s">
        <v>1203</v>
      </c>
      <c r="C3" s="2471" t="s">
        <v>1204</v>
      </c>
      <c r="D3" s="2476" t="s">
        <v>1205</v>
      </c>
      <c r="E3" s="2468"/>
      <c r="F3" s="2513" t="s">
        <v>30</v>
      </c>
      <c r="G3" s="973"/>
    </row>
    <row r="4" spans="1:15" s="881" customFormat="1" ht="24.9" customHeight="1">
      <c r="A4" s="2469"/>
      <c r="B4" s="2472"/>
      <c r="C4" s="2472"/>
      <c r="D4" s="2478"/>
      <c r="E4" s="2470"/>
      <c r="F4" s="2514"/>
      <c r="G4" s="974"/>
    </row>
    <row r="5" spans="1:15" s="881" customFormat="1" ht="24.9" customHeight="1">
      <c r="A5" s="2469"/>
      <c r="B5" s="2472"/>
      <c r="C5" s="2472"/>
      <c r="D5" s="2471" t="s">
        <v>1206</v>
      </c>
      <c r="E5" s="2468" t="s">
        <v>1207</v>
      </c>
      <c r="F5" s="2514"/>
      <c r="G5" s="974"/>
      <c r="H5" s="975"/>
    </row>
    <row r="6" spans="1:15" s="881" customFormat="1" ht="24.9" customHeight="1">
      <c r="A6" s="2470"/>
      <c r="B6" s="2473"/>
      <c r="C6" s="2473"/>
      <c r="D6" s="2473"/>
      <c r="E6" s="2470"/>
      <c r="F6" s="2515"/>
      <c r="G6" s="974"/>
      <c r="H6" s="1843"/>
    </row>
    <row r="7" spans="1:15" s="996" customFormat="1" ht="15" customHeight="1">
      <c r="A7" s="976" t="s">
        <v>1208</v>
      </c>
      <c r="B7" s="869">
        <v>42746</v>
      </c>
      <c r="C7" s="852">
        <v>30066</v>
      </c>
      <c r="D7" s="852">
        <v>33323</v>
      </c>
      <c r="E7" s="865">
        <v>23742</v>
      </c>
      <c r="F7" s="977" t="s">
        <v>19</v>
      </c>
      <c r="G7" s="978"/>
    </row>
    <row r="8" spans="1:15" s="884" customFormat="1" ht="15" customHeight="1">
      <c r="A8" s="979">
        <v>2025</v>
      </c>
      <c r="B8" s="980">
        <v>39724</v>
      </c>
      <c r="C8" s="856">
        <v>27928</v>
      </c>
      <c r="D8" s="856">
        <v>30211</v>
      </c>
      <c r="E8" s="981">
        <v>21484</v>
      </c>
      <c r="F8" s="982"/>
      <c r="G8" s="987"/>
      <c r="H8" s="920"/>
      <c r="I8" s="920"/>
      <c r="J8" s="920"/>
    </row>
    <row r="9" spans="1:15" s="884" customFormat="1" ht="15" customHeight="1">
      <c r="A9" s="984" t="s">
        <v>1209</v>
      </c>
      <c r="B9" s="990">
        <v>786</v>
      </c>
      <c r="C9" s="988">
        <v>489</v>
      </c>
      <c r="D9" s="988">
        <v>786</v>
      </c>
      <c r="E9" s="988">
        <v>489</v>
      </c>
      <c r="F9" s="991" t="s">
        <v>1210</v>
      </c>
      <c r="G9" s="992"/>
    </row>
    <row r="10" spans="1:15" s="884" customFormat="1" ht="15" customHeight="1">
      <c r="A10" s="984" t="s">
        <v>1211</v>
      </c>
      <c r="B10" s="1579">
        <v>56</v>
      </c>
      <c r="C10" s="1580">
        <v>38</v>
      </c>
      <c r="D10" s="1580">
        <v>56</v>
      </c>
      <c r="E10" s="1580">
        <v>38</v>
      </c>
      <c r="F10" s="982" t="s">
        <v>1212</v>
      </c>
      <c r="G10" s="992"/>
    </row>
    <row r="11" spans="1:15" s="884" customFormat="1" ht="15" customHeight="1">
      <c r="A11" s="984" t="s">
        <v>1213</v>
      </c>
      <c r="B11" s="990">
        <v>98</v>
      </c>
      <c r="C11" s="988">
        <v>64</v>
      </c>
      <c r="D11" s="988">
        <v>98</v>
      </c>
      <c r="E11" s="988">
        <v>64</v>
      </c>
      <c r="F11" s="991" t="s">
        <v>1214</v>
      </c>
      <c r="G11" s="992"/>
      <c r="H11" s="989"/>
      <c r="I11" s="989"/>
      <c r="J11" s="989"/>
      <c r="K11" s="989"/>
    </row>
    <row r="12" spans="1:15" s="884" customFormat="1" ht="15" customHeight="1">
      <c r="A12" s="984" t="s">
        <v>1215</v>
      </c>
      <c r="B12" s="990">
        <v>109</v>
      </c>
      <c r="C12" s="988">
        <v>98</v>
      </c>
      <c r="D12" s="990">
        <v>109</v>
      </c>
      <c r="E12" s="988">
        <v>98</v>
      </c>
      <c r="F12" s="991" t="s">
        <v>1216</v>
      </c>
      <c r="G12" s="992"/>
      <c r="H12" s="989"/>
      <c r="I12" s="989"/>
      <c r="J12" s="989"/>
      <c r="K12" s="989"/>
    </row>
    <row r="13" spans="1:15" s="884" customFormat="1" ht="15" customHeight="1">
      <c r="A13" s="984" t="s">
        <v>1217</v>
      </c>
      <c r="B13" s="990">
        <v>3569</v>
      </c>
      <c r="C13" s="988">
        <v>3207</v>
      </c>
      <c r="D13" s="988">
        <v>2202</v>
      </c>
      <c r="E13" s="988">
        <v>2000</v>
      </c>
      <c r="F13" s="986" t="s">
        <v>1218</v>
      </c>
      <c r="G13" s="941"/>
      <c r="H13" s="987"/>
      <c r="I13" s="987"/>
      <c r="J13" s="987"/>
      <c r="K13" s="987"/>
    </row>
    <row r="14" spans="1:15" s="884" customFormat="1" ht="15" customHeight="1">
      <c r="A14" s="1581" t="s">
        <v>1219</v>
      </c>
      <c r="B14" s="1582">
        <v>21</v>
      </c>
      <c r="C14" s="971">
        <v>19</v>
      </c>
      <c r="D14" s="988">
        <v>21</v>
      </c>
      <c r="E14" s="988">
        <v>19</v>
      </c>
      <c r="F14" s="986" t="s">
        <v>1220</v>
      </c>
      <c r="H14" s="989"/>
      <c r="I14" s="989"/>
      <c r="J14" s="989"/>
      <c r="K14" s="989"/>
    </row>
    <row r="15" spans="1:15" s="884" customFormat="1" ht="15" customHeight="1">
      <c r="A15" s="984" t="s">
        <v>1221</v>
      </c>
      <c r="B15" s="990">
        <v>210</v>
      </c>
      <c r="C15" s="988">
        <v>163</v>
      </c>
      <c r="D15" s="988">
        <v>210</v>
      </c>
      <c r="E15" s="988">
        <v>163</v>
      </c>
      <c r="F15" s="991" t="s">
        <v>1222</v>
      </c>
      <c r="H15" s="989"/>
      <c r="I15" s="989"/>
      <c r="J15" s="989"/>
      <c r="K15" s="989"/>
    </row>
    <row r="16" spans="1:15" s="884" customFormat="1" ht="15" customHeight="1">
      <c r="A16" s="984" t="s">
        <v>1223</v>
      </c>
      <c r="B16" s="990">
        <v>117</v>
      </c>
      <c r="C16" s="988">
        <v>58</v>
      </c>
      <c r="D16" s="988">
        <v>117</v>
      </c>
      <c r="E16" s="988">
        <v>58</v>
      </c>
      <c r="F16" s="991" t="s">
        <v>1224</v>
      </c>
      <c r="H16" s="989"/>
      <c r="I16" s="989"/>
      <c r="J16" s="989"/>
      <c r="K16" s="989"/>
    </row>
    <row r="17" spans="1:21" s="884" customFormat="1" ht="15" customHeight="1">
      <c r="A17" s="984" t="s">
        <v>1225</v>
      </c>
      <c r="B17" s="990">
        <v>50</v>
      </c>
      <c r="C17" s="988">
        <v>41</v>
      </c>
      <c r="D17" s="988">
        <v>50</v>
      </c>
      <c r="E17" s="988">
        <v>41</v>
      </c>
      <c r="F17" s="991" t="s">
        <v>1226</v>
      </c>
      <c r="H17" s="989"/>
      <c r="I17" s="989"/>
      <c r="J17" s="989"/>
      <c r="K17" s="989"/>
    </row>
    <row r="18" spans="1:21" s="884" customFormat="1" ht="15" customHeight="1">
      <c r="A18" s="984" t="s">
        <v>1227</v>
      </c>
      <c r="B18" s="990">
        <v>117</v>
      </c>
      <c r="C18" s="988">
        <v>108</v>
      </c>
      <c r="D18" s="988">
        <v>73</v>
      </c>
      <c r="E18" s="988">
        <v>69</v>
      </c>
      <c r="F18" s="991" t="s">
        <v>1228</v>
      </c>
      <c r="H18" s="989"/>
      <c r="I18" s="989"/>
      <c r="J18" s="989"/>
      <c r="K18" s="989"/>
    </row>
    <row r="19" spans="1:21" s="884" customFormat="1" ht="15" customHeight="1">
      <c r="A19" s="984" t="s">
        <v>1229</v>
      </c>
      <c r="B19" s="990">
        <v>2</v>
      </c>
      <c r="C19" s="988">
        <v>2</v>
      </c>
      <c r="D19" s="988">
        <v>2</v>
      </c>
      <c r="E19" s="988">
        <v>2</v>
      </c>
      <c r="F19" s="991" t="s">
        <v>1229</v>
      </c>
      <c r="H19" s="989"/>
      <c r="I19" s="989"/>
      <c r="J19" s="989"/>
      <c r="K19" s="989"/>
    </row>
    <row r="20" spans="1:21" s="884" customFormat="1" ht="15" customHeight="1">
      <c r="A20" s="984" t="s">
        <v>1230</v>
      </c>
      <c r="B20" s="990">
        <v>224</v>
      </c>
      <c r="C20" s="988">
        <v>185</v>
      </c>
      <c r="D20" s="988">
        <v>224</v>
      </c>
      <c r="E20" s="988">
        <v>185</v>
      </c>
      <c r="F20" s="991" t="s">
        <v>1230</v>
      </c>
      <c r="G20" s="992"/>
      <c r="H20" s="1007"/>
      <c r="I20" s="989"/>
      <c r="J20" s="989"/>
      <c r="K20" s="989"/>
    </row>
    <row r="21" spans="1:21" s="884" customFormat="1" ht="15" customHeight="1">
      <c r="A21" s="1581" t="s">
        <v>1231</v>
      </c>
      <c r="B21" s="990">
        <v>16</v>
      </c>
      <c r="C21" s="988">
        <v>12</v>
      </c>
      <c r="D21" s="988">
        <v>16</v>
      </c>
      <c r="E21" s="988">
        <v>12</v>
      </c>
      <c r="F21" s="991" t="s">
        <v>1232</v>
      </c>
      <c r="G21" s="992"/>
      <c r="H21" s="1007"/>
      <c r="I21" s="989"/>
      <c r="J21" s="989"/>
      <c r="K21" s="989"/>
    </row>
    <row r="22" spans="1:21" s="884" customFormat="1" ht="15" customHeight="1">
      <c r="A22" s="984" t="s">
        <v>1233</v>
      </c>
      <c r="B22" s="1583">
        <v>185</v>
      </c>
      <c r="C22" s="1583">
        <v>120</v>
      </c>
      <c r="D22" s="1583">
        <v>41</v>
      </c>
      <c r="E22" s="1583">
        <v>28</v>
      </c>
      <c r="F22" s="991" t="s">
        <v>1234</v>
      </c>
      <c r="G22" s="992"/>
      <c r="H22" s="1007"/>
      <c r="I22" s="989"/>
      <c r="J22" s="989"/>
      <c r="K22" s="989"/>
    </row>
    <row r="23" spans="1:21" s="884" customFormat="1" ht="15" customHeight="1">
      <c r="A23" s="984" t="s">
        <v>1235</v>
      </c>
      <c r="B23" s="990">
        <v>112</v>
      </c>
      <c r="C23" s="988">
        <v>96</v>
      </c>
      <c r="D23" s="988">
        <v>112</v>
      </c>
      <c r="E23" s="988">
        <v>96</v>
      </c>
      <c r="F23" s="991" t="s">
        <v>1236</v>
      </c>
      <c r="G23" s="993"/>
      <c r="H23" s="1007"/>
      <c r="I23" s="989"/>
      <c r="J23" s="989"/>
      <c r="K23" s="989"/>
    </row>
    <row r="24" spans="1:21" s="884" customFormat="1" ht="15" customHeight="1">
      <c r="A24" s="984" t="s">
        <v>1237</v>
      </c>
      <c r="B24" s="990">
        <v>148</v>
      </c>
      <c r="C24" s="988">
        <v>70</v>
      </c>
      <c r="D24" s="988">
        <v>148</v>
      </c>
      <c r="E24" s="988">
        <v>70</v>
      </c>
      <c r="F24" s="991" t="s">
        <v>1238</v>
      </c>
      <c r="G24" s="1584"/>
      <c r="H24" s="1585"/>
      <c r="I24" s="989"/>
      <c r="J24" s="989"/>
      <c r="K24" s="989"/>
    </row>
    <row r="25" spans="1:21" s="884" customFormat="1" ht="15" customHeight="1">
      <c r="A25" s="984" t="s">
        <v>1239</v>
      </c>
      <c r="B25" s="990">
        <v>251</v>
      </c>
      <c r="C25" s="988">
        <v>182</v>
      </c>
      <c r="D25" s="990">
        <v>251</v>
      </c>
      <c r="E25" s="988">
        <v>182</v>
      </c>
      <c r="F25" s="991" t="s">
        <v>1240</v>
      </c>
      <c r="G25" s="994"/>
      <c r="H25" s="995"/>
      <c r="I25" s="995"/>
      <c r="J25" s="995"/>
      <c r="K25" s="1586"/>
      <c r="L25" s="1586"/>
      <c r="M25" s="1586"/>
      <c r="N25" s="1587"/>
      <c r="O25" s="1588"/>
      <c r="P25" s="1588"/>
      <c r="Q25" s="1588"/>
      <c r="R25" s="1588">
        <v>48</v>
      </c>
      <c r="S25" s="1588"/>
      <c r="T25" s="1588"/>
      <c r="U25" s="1589"/>
    </row>
    <row r="26" spans="1:21" s="884" customFormat="1" ht="15" customHeight="1">
      <c r="A26" s="984" t="s">
        <v>1241</v>
      </c>
      <c r="B26" s="990">
        <v>394</v>
      </c>
      <c r="C26" s="988">
        <v>336</v>
      </c>
      <c r="D26" s="988">
        <v>394</v>
      </c>
      <c r="E26" s="988">
        <v>336</v>
      </c>
      <c r="F26" s="991" t="s">
        <v>1242</v>
      </c>
      <c r="G26" s="994"/>
      <c r="H26" s="995"/>
      <c r="I26" s="995"/>
      <c r="J26" s="995"/>
      <c r="K26" s="1586"/>
      <c r="L26" s="1586"/>
      <c r="M26" s="1586"/>
      <c r="N26" s="1587"/>
      <c r="O26" s="1588"/>
      <c r="P26" s="1588"/>
      <c r="Q26" s="1588"/>
      <c r="R26" s="1588">
        <v>622</v>
      </c>
      <c r="S26" s="1588">
        <v>0</v>
      </c>
      <c r="T26" s="1588">
        <v>0</v>
      </c>
      <c r="U26" s="1589"/>
    </row>
    <row r="27" spans="1:21" s="884" customFormat="1" ht="15" customHeight="1">
      <c r="A27" s="984" t="s">
        <v>1243</v>
      </c>
      <c r="B27" s="990">
        <v>25</v>
      </c>
      <c r="C27" s="988">
        <v>15</v>
      </c>
      <c r="D27" s="988">
        <v>25</v>
      </c>
      <c r="E27" s="988">
        <v>15</v>
      </c>
      <c r="F27" s="991" t="s">
        <v>1244</v>
      </c>
      <c r="G27" s="1590"/>
      <c r="H27" s="1591"/>
      <c r="I27" s="1591"/>
      <c r="J27" s="1591"/>
      <c r="K27" s="1591"/>
      <c r="L27" s="1591"/>
      <c r="M27" s="989"/>
      <c r="N27" s="1592"/>
      <c r="O27" s="1593"/>
      <c r="R27" s="884">
        <f>R25+R26</f>
        <v>670</v>
      </c>
    </row>
    <row r="28" spans="1:21" s="884" customFormat="1" ht="15" customHeight="1">
      <c r="A28" s="984" t="s">
        <v>1245</v>
      </c>
      <c r="B28" s="990">
        <v>237</v>
      </c>
      <c r="C28" s="988">
        <v>218</v>
      </c>
      <c r="D28" s="988">
        <v>237</v>
      </c>
      <c r="E28" s="988">
        <v>218</v>
      </c>
      <c r="F28" s="991" t="s">
        <v>1246</v>
      </c>
      <c r="G28" s="1590"/>
      <c r="H28" s="1594"/>
      <c r="I28" s="1591"/>
      <c r="J28" s="1591"/>
      <c r="K28" s="1591"/>
      <c r="L28" s="1591"/>
      <c r="M28" s="1591"/>
      <c r="N28" s="1587"/>
      <c r="O28" s="1588"/>
      <c r="P28" s="1588"/>
      <c r="Q28" s="1588"/>
      <c r="R28" s="1588">
        <v>420</v>
      </c>
    </row>
    <row r="29" spans="1:21" s="884" customFormat="1" ht="15" customHeight="1">
      <c r="A29" s="984" t="s">
        <v>1247</v>
      </c>
      <c r="B29" s="990">
        <v>66</v>
      </c>
      <c r="C29" s="988">
        <v>44</v>
      </c>
      <c r="D29" s="988">
        <v>66</v>
      </c>
      <c r="E29" s="988">
        <v>44</v>
      </c>
      <c r="F29" s="991" t="s">
        <v>1248</v>
      </c>
      <c r="G29" s="1590"/>
      <c r="H29" s="1594"/>
      <c r="I29" s="1591"/>
      <c r="J29" s="1591"/>
      <c r="K29" s="1591"/>
      <c r="L29" s="1591"/>
      <c r="M29" s="1591"/>
      <c r="N29" s="1594"/>
      <c r="O29" s="1593"/>
      <c r="P29" s="1593"/>
      <c r="Q29" s="1593"/>
      <c r="R29" s="1593"/>
    </row>
    <row r="30" spans="1:21" s="884" customFormat="1" ht="15" customHeight="1">
      <c r="A30" s="984" t="s">
        <v>1249</v>
      </c>
      <c r="B30" s="990">
        <v>682</v>
      </c>
      <c r="C30" s="988">
        <v>286</v>
      </c>
      <c r="D30" s="988">
        <v>326</v>
      </c>
      <c r="E30" s="988">
        <v>132</v>
      </c>
      <c r="F30" s="991" t="s">
        <v>1250</v>
      </c>
      <c r="G30" s="992"/>
      <c r="H30" s="989"/>
      <c r="I30" s="989"/>
      <c r="J30" s="989"/>
      <c r="K30" s="989"/>
      <c r="N30" s="996"/>
    </row>
    <row r="31" spans="1:21" s="884" customFormat="1" ht="15" customHeight="1">
      <c r="A31" s="984" t="s">
        <v>1251</v>
      </c>
      <c r="B31" s="990">
        <v>209</v>
      </c>
      <c r="C31" s="988">
        <v>137</v>
      </c>
      <c r="D31" s="988">
        <v>209</v>
      </c>
      <c r="E31" s="988">
        <v>137</v>
      </c>
      <c r="F31" s="991" t="s">
        <v>1252</v>
      </c>
      <c r="G31" s="992"/>
      <c r="H31" s="989"/>
      <c r="I31" s="989"/>
      <c r="J31" s="989"/>
      <c r="K31" s="989"/>
    </row>
    <row r="32" spans="1:21" s="884" customFormat="1" ht="15" customHeight="1">
      <c r="A32" s="984" t="s">
        <v>1253</v>
      </c>
      <c r="B32" s="990">
        <v>19</v>
      </c>
      <c r="C32" s="988">
        <v>2</v>
      </c>
      <c r="D32" s="937" t="s">
        <v>41</v>
      </c>
      <c r="E32" s="937" t="s">
        <v>41</v>
      </c>
      <c r="F32" s="991" t="s">
        <v>1254</v>
      </c>
      <c r="G32" s="992"/>
      <c r="H32" s="989"/>
      <c r="I32" s="989"/>
      <c r="J32" s="989"/>
      <c r="K32" s="989"/>
    </row>
    <row r="33" spans="1:11" s="884" customFormat="1" ht="15" customHeight="1">
      <c r="A33" s="984" t="s">
        <v>1255</v>
      </c>
      <c r="B33" s="990">
        <v>368</v>
      </c>
      <c r="C33" s="988">
        <v>252</v>
      </c>
      <c r="D33" s="988">
        <v>227</v>
      </c>
      <c r="E33" s="988">
        <v>163</v>
      </c>
      <c r="F33" s="991" t="s">
        <v>1256</v>
      </c>
      <c r="G33" s="992"/>
      <c r="H33" s="941"/>
      <c r="I33" s="989"/>
      <c r="J33" s="989"/>
      <c r="K33" s="989"/>
    </row>
    <row r="34" spans="1:11" s="884" customFormat="1" ht="15" customHeight="1">
      <c r="A34" s="984" t="s">
        <v>1257</v>
      </c>
      <c r="B34" s="990">
        <v>2</v>
      </c>
      <c r="C34" s="988">
        <v>2</v>
      </c>
      <c r="D34" s="988">
        <v>2</v>
      </c>
      <c r="E34" s="988">
        <v>2</v>
      </c>
      <c r="F34" s="991" t="s">
        <v>1257</v>
      </c>
      <c r="G34" s="992"/>
      <c r="H34" s="941"/>
      <c r="I34" s="989"/>
      <c r="J34" s="989"/>
      <c r="K34" s="989"/>
    </row>
    <row r="35" spans="1:11" s="884" customFormat="1" ht="15" customHeight="1">
      <c r="A35" s="984" t="s">
        <v>1258</v>
      </c>
      <c r="B35" s="990">
        <v>196</v>
      </c>
      <c r="C35" s="988">
        <v>127</v>
      </c>
      <c r="D35" s="988">
        <v>145</v>
      </c>
      <c r="E35" s="988">
        <v>94</v>
      </c>
      <c r="F35" s="991" t="s">
        <v>1259</v>
      </c>
      <c r="G35" s="992"/>
      <c r="H35" s="941"/>
      <c r="I35" s="989"/>
      <c r="J35" s="989"/>
      <c r="K35" s="989"/>
    </row>
    <row r="36" spans="1:11" s="884" customFormat="1" ht="15" customHeight="1">
      <c r="A36" s="984" t="s">
        <v>1260</v>
      </c>
      <c r="B36" s="990">
        <v>51</v>
      </c>
      <c r="C36" s="988">
        <v>30</v>
      </c>
      <c r="D36" s="988">
        <v>51</v>
      </c>
      <c r="E36" s="988">
        <v>30</v>
      </c>
      <c r="F36" s="991" t="s">
        <v>1261</v>
      </c>
      <c r="G36" s="992"/>
      <c r="H36" s="1007"/>
      <c r="I36" s="989"/>
      <c r="J36" s="989"/>
      <c r="K36" s="989"/>
    </row>
    <row r="37" spans="1:11" s="884" customFormat="1" ht="15" customHeight="1">
      <c r="A37" s="984" t="s">
        <v>1262</v>
      </c>
      <c r="B37" s="990">
        <v>79</v>
      </c>
      <c r="C37" s="988">
        <v>44</v>
      </c>
      <c r="D37" s="852">
        <v>79</v>
      </c>
      <c r="E37" s="852">
        <v>44</v>
      </c>
      <c r="F37" s="991" t="s">
        <v>1263</v>
      </c>
      <c r="G37" s="992"/>
      <c r="H37" s="1007"/>
      <c r="I37" s="989"/>
      <c r="J37" s="989"/>
      <c r="K37" s="989"/>
    </row>
    <row r="38" spans="1:11" s="884" customFormat="1" ht="15" customHeight="1">
      <c r="A38" s="984" t="s">
        <v>1264</v>
      </c>
      <c r="B38" s="990">
        <v>156</v>
      </c>
      <c r="C38" s="988">
        <v>63</v>
      </c>
      <c r="D38" s="988">
        <v>80</v>
      </c>
      <c r="E38" s="988">
        <v>36</v>
      </c>
      <c r="F38" s="991" t="s">
        <v>1264</v>
      </c>
      <c r="G38" s="992"/>
      <c r="H38" s="989"/>
      <c r="I38" s="989"/>
      <c r="J38" s="989"/>
      <c r="K38" s="989"/>
    </row>
    <row r="39" spans="1:11" s="884" customFormat="1" ht="15" customHeight="1">
      <c r="A39" s="984" t="s">
        <v>1265</v>
      </c>
      <c r="B39" s="990">
        <v>7421</v>
      </c>
      <c r="C39" s="988">
        <v>5555</v>
      </c>
      <c r="D39" s="988">
        <v>4609</v>
      </c>
      <c r="E39" s="988">
        <v>3615</v>
      </c>
      <c r="F39" s="991" t="s">
        <v>2301</v>
      </c>
      <c r="G39" s="992"/>
      <c r="H39" s="989"/>
      <c r="I39" s="989"/>
      <c r="J39" s="989"/>
      <c r="K39" s="989"/>
    </row>
    <row r="40" spans="1:11" s="884" customFormat="1" ht="15" customHeight="1">
      <c r="A40" s="1581" t="s">
        <v>1266</v>
      </c>
      <c r="B40" s="990">
        <v>233</v>
      </c>
      <c r="C40" s="988">
        <v>202</v>
      </c>
      <c r="D40" s="988">
        <v>138</v>
      </c>
      <c r="E40" s="988">
        <v>119</v>
      </c>
      <c r="F40" s="991" t="s">
        <v>1267</v>
      </c>
      <c r="G40" s="992"/>
      <c r="H40" s="989"/>
      <c r="I40" s="989"/>
      <c r="J40" s="989"/>
      <c r="K40" s="989"/>
    </row>
    <row r="41" spans="1:11" s="884" customFormat="1" ht="15" customHeight="1">
      <c r="A41" s="984" t="s">
        <v>1268</v>
      </c>
      <c r="B41" s="990">
        <v>487</v>
      </c>
      <c r="C41" s="988">
        <v>193</v>
      </c>
      <c r="D41" s="988">
        <v>285</v>
      </c>
      <c r="E41" s="988">
        <v>120</v>
      </c>
      <c r="F41" s="991" t="s">
        <v>1269</v>
      </c>
      <c r="G41" s="992"/>
      <c r="H41" s="989"/>
      <c r="I41" s="989"/>
      <c r="J41" s="989"/>
      <c r="K41" s="989"/>
    </row>
    <row r="42" spans="1:11" s="884" customFormat="1" ht="15" customHeight="1">
      <c r="A42" s="984" t="s">
        <v>1270</v>
      </c>
      <c r="B42" s="990">
        <v>389</v>
      </c>
      <c r="C42" s="988">
        <v>209</v>
      </c>
      <c r="D42" s="988">
        <v>103</v>
      </c>
      <c r="E42" s="988">
        <v>57</v>
      </c>
      <c r="F42" s="991" t="s">
        <v>1271</v>
      </c>
      <c r="G42" s="992"/>
      <c r="H42" s="989"/>
      <c r="I42" s="989"/>
      <c r="J42" s="989"/>
      <c r="K42" s="989"/>
    </row>
    <row r="43" spans="1:11" s="884" customFormat="1" ht="15" customHeight="1">
      <c r="A43" s="984" t="s">
        <v>1272</v>
      </c>
      <c r="B43" s="990">
        <v>336</v>
      </c>
      <c r="C43" s="988">
        <v>279</v>
      </c>
      <c r="D43" s="988">
        <v>212</v>
      </c>
      <c r="E43" s="988">
        <v>181</v>
      </c>
      <c r="F43" s="991" t="s">
        <v>1273</v>
      </c>
      <c r="G43" s="992"/>
      <c r="H43" s="989"/>
      <c r="I43" s="989"/>
      <c r="J43" s="989"/>
      <c r="K43" s="989"/>
    </row>
    <row r="44" spans="1:11" s="884" customFormat="1" ht="15" customHeight="1">
      <c r="A44" s="1581" t="s">
        <v>1274</v>
      </c>
      <c r="B44" s="990">
        <v>57</v>
      </c>
      <c r="C44" s="988">
        <v>39</v>
      </c>
      <c r="D44" s="988">
        <v>57</v>
      </c>
      <c r="E44" s="988">
        <v>39</v>
      </c>
      <c r="F44" s="991" t="s">
        <v>1275</v>
      </c>
      <c r="G44" s="992"/>
      <c r="H44" s="989"/>
      <c r="I44" s="989"/>
      <c r="J44" s="989"/>
      <c r="K44" s="989"/>
    </row>
    <row r="45" spans="1:11" s="884" customFormat="1" ht="15" customHeight="1">
      <c r="A45" s="1581" t="s">
        <v>1276</v>
      </c>
      <c r="B45" s="990">
        <v>269</v>
      </c>
      <c r="C45" s="988">
        <v>222</v>
      </c>
      <c r="D45" s="988">
        <v>269</v>
      </c>
      <c r="E45" s="988">
        <v>222</v>
      </c>
      <c r="F45" s="991" t="s">
        <v>1276</v>
      </c>
      <c r="G45" s="992"/>
      <c r="H45" s="989"/>
      <c r="I45" s="989"/>
      <c r="J45" s="989"/>
      <c r="K45" s="989"/>
    </row>
    <row r="46" spans="1:11" s="884" customFormat="1" ht="15" customHeight="1">
      <c r="A46" s="1581" t="s">
        <v>1277</v>
      </c>
      <c r="B46" s="990">
        <v>104</v>
      </c>
      <c r="C46" s="988">
        <v>65</v>
      </c>
      <c r="D46" s="988">
        <v>104</v>
      </c>
      <c r="E46" s="988">
        <v>65</v>
      </c>
      <c r="F46" s="991" t="s">
        <v>1278</v>
      </c>
      <c r="G46" s="992"/>
      <c r="H46" s="989"/>
      <c r="I46" s="989"/>
      <c r="J46" s="989"/>
      <c r="K46" s="989"/>
    </row>
    <row r="47" spans="1:11" s="884" customFormat="1" ht="15" customHeight="1">
      <c r="A47" s="1581" t="s">
        <v>1279</v>
      </c>
      <c r="B47" s="990">
        <v>84</v>
      </c>
      <c r="C47" s="988">
        <v>44</v>
      </c>
      <c r="D47" s="988">
        <v>84</v>
      </c>
      <c r="E47" s="988">
        <v>44</v>
      </c>
      <c r="F47" s="991" t="s">
        <v>1280</v>
      </c>
      <c r="G47" s="992"/>
      <c r="H47" s="989"/>
      <c r="I47" s="989"/>
      <c r="J47" s="989"/>
      <c r="K47" s="989"/>
    </row>
    <row r="48" spans="1:11" s="884" customFormat="1" ht="15" customHeight="1">
      <c r="A48" s="984" t="s">
        <v>1281</v>
      </c>
      <c r="B48" s="990">
        <v>151</v>
      </c>
      <c r="C48" s="988">
        <v>86</v>
      </c>
      <c r="D48" s="937" t="s">
        <v>41</v>
      </c>
      <c r="E48" s="937" t="s">
        <v>41</v>
      </c>
      <c r="F48" s="991" t="s">
        <v>1282</v>
      </c>
      <c r="G48" s="992"/>
      <c r="H48" s="989"/>
      <c r="I48" s="989"/>
      <c r="J48" s="989"/>
      <c r="K48" s="989"/>
    </row>
    <row r="49" spans="1:11" s="884" customFormat="1" ht="15" customHeight="1">
      <c r="A49" s="984" t="s">
        <v>1283</v>
      </c>
      <c r="B49" s="990">
        <v>47</v>
      </c>
      <c r="C49" s="988">
        <v>31</v>
      </c>
      <c r="D49" s="852">
        <v>47</v>
      </c>
      <c r="E49" s="852">
        <v>31</v>
      </c>
      <c r="F49" s="991" t="s">
        <v>1284</v>
      </c>
      <c r="H49" s="989"/>
      <c r="I49" s="989"/>
      <c r="J49" s="989"/>
      <c r="K49" s="989"/>
    </row>
    <row r="50" spans="1:11" s="884" customFormat="1" ht="15" customHeight="1">
      <c r="A50" s="984" t="s">
        <v>1285</v>
      </c>
      <c r="B50" s="990">
        <v>792</v>
      </c>
      <c r="C50" s="988">
        <v>655</v>
      </c>
      <c r="D50" s="1595">
        <v>792</v>
      </c>
      <c r="E50" s="988">
        <v>655</v>
      </c>
      <c r="F50" s="991" t="s">
        <v>1286</v>
      </c>
      <c r="H50" s="989"/>
      <c r="I50" s="989"/>
      <c r="J50" s="989"/>
      <c r="K50" s="989"/>
    </row>
    <row r="51" spans="1:11" s="884" customFormat="1" ht="15" customHeight="1">
      <c r="A51" s="984" t="s">
        <v>1287</v>
      </c>
      <c r="B51" s="990">
        <v>51</v>
      </c>
      <c r="C51" s="988">
        <v>34</v>
      </c>
      <c r="D51" s="1595">
        <v>51</v>
      </c>
      <c r="E51" s="988">
        <v>34</v>
      </c>
      <c r="F51" s="991" t="s">
        <v>1288</v>
      </c>
      <c r="H51" s="989"/>
      <c r="I51" s="989"/>
      <c r="J51" s="989"/>
      <c r="K51" s="989"/>
    </row>
    <row r="52" spans="1:11" s="884" customFormat="1" ht="15" customHeight="1">
      <c r="A52" s="984" t="s">
        <v>1289</v>
      </c>
      <c r="B52" s="990">
        <v>28</v>
      </c>
      <c r="C52" s="988">
        <v>9</v>
      </c>
      <c r="D52" s="1595">
        <v>28</v>
      </c>
      <c r="E52" s="988">
        <v>9</v>
      </c>
      <c r="F52" s="991" t="s">
        <v>1290</v>
      </c>
      <c r="G52" s="992"/>
      <c r="H52" s="989"/>
      <c r="I52" s="989"/>
      <c r="J52" s="989"/>
      <c r="K52" s="989"/>
    </row>
    <row r="53" spans="1:11" s="884" customFormat="1" ht="15" customHeight="1">
      <c r="A53" s="984" t="s">
        <v>1291</v>
      </c>
      <c r="B53" s="990">
        <v>2896</v>
      </c>
      <c r="C53" s="988">
        <v>1662</v>
      </c>
      <c r="D53" s="1595">
        <v>2896</v>
      </c>
      <c r="E53" s="988">
        <v>1662</v>
      </c>
      <c r="F53" s="991" t="s">
        <v>1292</v>
      </c>
      <c r="G53" s="992"/>
      <c r="H53" s="989"/>
      <c r="I53" s="989"/>
      <c r="J53" s="989"/>
      <c r="K53" s="989"/>
    </row>
    <row r="54" spans="1:11" s="884" customFormat="1" ht="15" customHeight="1">
      <c r="A54" s="984" t="s">
        <v>1293</v>
      </c>
      <c r="B54" s="990">
        <v>222</v>
      </c>
      <c r="C54" s="988">
        <v>130</v>
      </c>
      <c r="D54" s="990">
        <v>222</v>
      </c>
      <c r="E54" s="988">
        <v>130</v>
      </c>
      <c r="F54" s="991" t="s">
        <v>1294</v>
      </c>
      <c r="G54" s="992"/>
      <c r="H54" s="989"/>
      <c r="I54" s="989"/>
      <c r="J54" s="989"/>
      <c r="K54" s="989"/>
    </row>
    <row r="55" spans="1:11" s="884" customFormat="1" ht="22.95" customHeight="1">
      <c r="A55" s="984" t="s">
        <v>1295</v>
      </c>
      <c r="B55" s="990">
        <v>10</v>
      </c>
      <c r="C55" s="988">
        <v>8</v>
      </c>
      <c r="D55" s="1595">
        <v>10</v>
      </c>
      <c r="E55" s="988">
        <v>8</v>
      </c>
      <c r="F55" s="997" t="s">
        <v>1296</v>
      </c>
      <c r="G55" s="992"/>
      <c r="H55" s="941"/>
      <c r="I55" s="989"/>
      <c r="J55" s="989"/>
      <c r="K55" s="989"/>
    </row>
    <row r="56" spans="1:11" s="884" customFormat="1" ht="15" customHeight="1">
      <c r="A56" s="984" t="s">
        <v>1297</v>
      </c>
      <c r="B56" s="990">
        <v>854</v>
      </c>
      <c r="C56" s="988">
        <v>329</v>
      </c>
      <c r="D56" s="988">
        <v>809</v>
      </c>
      <c r="E56" s="988">
        <v>288</v>
      </c>
      <c r="F56" s="991" t="s">
        <v>1298</v>
      </c>
      <c r="G56" s="992"/>
      <c r="H56" s="989"/>
      <c r="I56" s="989"/>
      <c r="J56" s="989"/>
      <c r="K56" s="989"/>
    </row>
    <row r="57" spans="1:11" s="884" customFormat="1" ht="15" customHeight="1">
      <c r="A57" s="984" t="s">
        <v>1299</v>
      </c>
      <c r="B57" s="990">
        <v>66</v>
      </c>
      <c r="C57" s="988">
        <v>12</v>
      </c>
      <c r="D57" s="988">
        <v>66</v>
      </c>
      <c r="E57" s="988">
        <v>12</v>
      </c>
      <c r="F57" s="991" t="s">
        <v>1300</v>
      </c>
      <c r="G57" s="992"/>
      <c r="H57" s="989"/>
      <c r="I57" s="989"/>
      <c r="J57" s="989"/>
      <c r="K57" s="989"/>
    </row>
    <row r="58" spans="1:11" s="884" customFormat="1" ht="15" customHeight="1">
      <c r="A58" s="984" t="s">
        <v>1301</v>
      </c>
      <c r="B58" s="990">
        <v>115</v>
      </c>
      <c r="C58" s="988">
        <v>44</v>
      </c>
      <c r="D58" s="988">
        <v>115</v>
      </c>
      <c r="E58" s="988">
        <v>44</v>
      </c>
      <c r="F58" s="991" t="s">
        <v>1302</v>
      </c>
      <c r="G58" s="992"/>
      <c r="H58" s="989"/>
      <c r="I58" s="989"/>
      <c r="J58" s="989"/>
      <c r="K58" s="989"/>
    </row>
    <row r="59" spans="1:11" s="884" customFormat="1" ht="15" customHeight="1">
      <c r="A59" s="984" t="s">
        <v>1303</v>
      </c>
      <c r="B59" s="990">
        <v>10</v>
      </c>
      <c r="C59" s="988">
        <v>5</v>
      </c>
      <c r="D59" s="988">
        <v>10</v>
      </c>
      <c r="E59" s="988">
        <v>5</v>
      </c>
      <c r="F59" s="991" t="s">
        <v>1304</v>
      </c>
      <c r="G59" s="992"/>
      <c r="H59" s="989"/>
      <c r="I59" s="989"/>
      <c r="J59" s="989"/>
      <c r="K59" s="989"/>
    </row>
    <row r="60" spans="1:11" s="884" customFormat="1" ht="15" customHeight="1">
      <c r="A60" s="984" t="s">
        <v>1305</v>
      </c>
      <c r="B60" s="990">
        <v>54</v>
      </c>
      <c r="C60" s="988">
        <v>41</v>
      </c>
      <c r="D60" s="988">
        <v>54</v>
      </c>
      <c r="E60" s="988">
        <v>41</v>
      </c>
      <c r="F60" s="991" t="s">
        <v>1306</v>
      </c>
      <c r="G60" s="992"/>
      <c r="H60" s="989"/>
      <c r="I60" s="989"/>
      <c r="J60" s="989"/>
      <c r="K60" s="989"/>
    </row>
    <row r="61" spans="1:11" s="884" customFormat="1" ht="15" customHeight="1">
      <c r="A61" s="984" t="s">
        <v>1307</v>
      </c>
      <c r="B61" s="990">
        <v>390</v>
      </c>
      <c r="C61" s="988">
        <v>212</v>
      </c>
      <c r="D61" s="988">
        <v>390</v>
      </c>
      <c r="E61" s="988">
        <v>212</v>
      </c>
      <c r="F61" s="991" t="s">
        <v>1308</v>
      </c>
      <c r="G61" s="992"/>
      <c r="H61" s="989"/>
      <c r="I61" s="989"/>
      <c r="J61" s="989"/>
      <c r="K61" s="989"/>
    </row>
    <row r="62" spans="1:11" s="884" customFormat="1" ht="15" customHeight="1">
      <c r="A62" s="984" t="s">
        <v>1309</v>
      </c>
      <c r="B62" s="990">
        <v>210</v>
      </c>
      <c r="C62" s="988">
        <v>158</v>
      </c>
      <c r="D62" s="988">
        <v>210</v>
      </c>
      <c r="E62" s="988">
        <v>158</v>
      </c>
      <c r="F62" s="1596" t="s">
        <v>1310</v>
      </c>
      <c r="G62" s="1597"/>
      <c r="H62" s="989"/>
      <c r="I62" s="989"/>
      <c r="J62" s="989"/>
      <c r="K62" s="989"/>
    </row>
    <row r="63" spans="1:11" s="884" customFormat="1" ht="15" customHeight="1">
      <c r="A63" s="984" t="s">
        <v>1311</v>
      </c>
      <c r="B63" s="990">
        <v>40</v>
      </c>
      <c r="C63" s="988">
        <v>26</v>
      </c>
      <c r="D63" s="988">
        <v>40</v>
      </c>
      <c r="E63" s="988">
        <v>26</v>
      </c>
      <c r="F63" s="1596" t="s">
        <v>1312</v>
      </c>
      <c r="G63" s="1597"/>
      <c r="H63" s="989"/>
      <c r="I63" s="989"/>
      <c r="J63" s="989"/>
      <c r="K63" s="989"/>
    </row>
    <row r="64" spans="1:11" s="884" customFormat="1" ht="15" customHeight="1">
      <c r="A64" s="984" t="s">
        <v>1313</v>
      </c>
      <c r="B64" s="990">
        <v>25</v>
      </c>
      <c r="C64" s="988">
        <v>20</v>
      </c>
      <c r="D64" s="988">
        <v>25</v>
      </c>
      <c r="E64" s="988">
        <v>20</v>
      </c>
      <c r="F64" s="1596" t="s">
        <v>1314</v>
      </c>
      <c r="G64" s="1597"/>
      <c r="H64" s="989"/>
      <c r="I64" s="989"/>
      <c r="J64" s="989"/>
      <c r="K64" s="989"/>
    </row>
    <row r="65" spans="1:11" s="884" customFormat="1" ht="15" customHeight="1">
      <c r="A65" s="984" t="s">
        <v>1315</v>
      </c>
      <c r="B65" s="990">
        <v>12</v>
      </c>
      <c r="C65" s="988">
        <v>8</v>
      </c>
      <c r="D65" s="988">
        <v>12</v>
      </c>
      <c r="E65" s="988">
        <v>8</v>
      </c>
      <c r="F65" s="1596" t="s">
        <v>1316</v>
      </c>
      <c r="G65" s="1597"/>
      <c r="H65" s="989"/>
      <c r="I65" s="989"/>
      <c r="J65" s="989"/>
      <c r="K65" s="989"/>
    </row>
    <row r="66" spans="1:11" s="884" customFormat="1" ht="15" customHeight="1">
      <c r="A66" s="984" t="s">
        <v>1317</v>
      </c>
      <c r="B66" s="990">
        <v>162</v>
      </c>
      <c r="C66" s="988">
        <v>145</v>
      </c>
      <c r="D66" s="988">
        <v>162</v>
      </c>
      <c r="E66" s="988">
        <v>145</v>
      </c>
      <c r="F66" s="991" t="s">
        <v>1318</v>
      </c>
      <c r="G66" s="992"/>
      <c r="H66" s="989"/>
      <c r="I66" s="989"/>
      <c r="J66" s="989"/>
      <c r="K66" s="989"/>
    </row>
    <row r="67" spans="1:11" s="884" customFormat="1" ht="15" customHeight="1">
      <c r="A67" s="1581" t="s">
        <v>1319</v>
      </c>
      <c r="B67" s="990">
        <v>27</v>
      </c>
      <c r="C67" s="988">
        <v>21</v>
      </c>
      <c r="D67" s="988">
        <v>27</v>
      </c>
      <c r="E67" s="988">
        <v>21</v>
      </c>
      <c r="F67" s="986" t="s">
        <v>1320</v>
      </c>
      <c r="G67" s="1598"/>
      <c r="H67" s="987"/>
      <c r="I67" s="987"/>
      <c r="J67" s="987"/>
      <c r="K67" s="987"/>
    </row>
    <row r="68" spans="1:11" s="884" customFormat="1" ht="15" customHeight="1">
      <c r="A68" s="984" t="s">
        <v>1321</v>
      </c>
      <c r="B68" s="990">
        <v>1453</v>
      </c>
      <c r="C68" s="988">
        <v>1200</v>
      </c>
      <c r="D68" s="988">
        <v>1357</v>
      </c>
      <c r="E68" s="988">
        <v>1129</v>
      </c>
      <c r="F68" s="991" t="s">
        <v>1322</v>
      </c>
      <c r="G68" s="992"/>
      <c r="H68" s="989"/>
      <c r="I68" s="989"/>
      <c r="J68" s="989"/>
      <c r="K68" s="989"/>
    </row>
    <row r="69" spans="1:11" s="884" customFormat="1" ht="15" customHeight="1">
      <c r="A69" s="984" t="s">
        <v>1323</v>
      </c>
      <c r="B69" s="990">
        <v>236</v>
      </c>
      <c r="C69" s="988">
        <v>151</v>
      </c>
      <c r="D69" s="988">
        <v>36</v>
      </c>
      <c r="E69" s="988">
        <v>23</v>
      </c>
      <c r="F69" s="991" t="s">
        <v>1323</v>
      </c>
      <c r="G69" s="992"/>
      <c r="H69" s="989"/>
      <c r="I69" s="989"/>
      <c r="J69" s="989"/>
      <c r="K69" s="989"/>
    </row>
    <row r="70" spans="1:11" s="884" customFormat="1" ht="15" customHeight="1">
      <c r="A70" s="984" t="s">
        <v>1324</v>
      </c>
      <c r="B70" s="990">
        <v>230</v>
      </c>
      <c r="C70" s="988">
        <v>133</v>
      </c>
      <c r="D70" s="988">
        <v>72</v>
      </c>
      <c r="E70" s="988">
        <v>42</v>
      </c>
      <c r="F70" s="991" t="s">
        <v>1325</v>
      </c>
      <c r="G70" s="992"/>
      <c r="H70" s="989"/>
      <c r="I70" s="989"/>
      <c r="J70" s="989"/>
      <c r="K70" s="989"/>
    </row>
    <row r="71" spans="1:11" s="884" customFormat="1" ht="15" customHeight="1">
      <c r="A71" s="984" t="s">
        <v>1326</v>
      </c>
      <c r="B71" s="990">
        <v>103</v>
      </c>
      <c r="C71" s="988">
        <v>78</v>
      </c>
      <c r="D71" s="937" t="s">
        <v>41</v>
      </c>
      <c r="E71" s="937" t="s">
        <v>41</v>
      </c>
      <c r="F71" s="991" t="s">
        <v>1327</v>
      </c>
      <c r="G71" s="992"/>
      <c r="H71" s="989"/>
      <c r="I71" s="989"/>
      <c r="J71" s="989"/>
      <c r="K71" s="989"/>
    </row>
    <row r="72" spans="1:11" s="884" customFormat="1" ht="15" customHeight="1">
      <c r="A72" s="1599" t="s">
        <v>1328</v>
      </c>
      <c r="B72" s="1600">
        <v>24</v>
      </c>
      <c r="C72" s="1600">
        <v>14</v>
      </c>
      <c r="D72" s="1601">
        <v>24</v>
      </c>
      <c r="E72" s="1600">
        <v>14</v>
      </c>
      <c r="F72" s="991" t="s">
        <v>1329</v>
      </c>
      <c r="G72" s="992"/>
      <c r="H72" s="989"/>
      <c r="I72" s="989"/>
      <c r="J72" s="989"/>
      <c r="K72" s="989"/>
    </row>
    <row r="73" spans="1:11" s="884" customFormat="1" ht="15" customHeight="1">
      <c r="A73" s="984" t="s">
        <v>1330</v>
      </c>
      <c r="B73" s="990">
        <v>326</v>
      </c>
      <c r="C73" s="988">
        <v>232</v>
      </c>
      <c r="D73" s="988">
        <v>53</v>
      </c>
      <c r="E73" s="988">
        <v>34</v>
      </c>
      <c r="F73" s="991" t="s">
        <v>1331</v>
      </c>
      <c r="G73" s="992"/>
      <c r="H73" s="989"/>
      <c r="I73" s="989"/>
      <c r="J73" s="989"/>
      <c r="K73" s="989"/>
    </row>
    <row r="74" spans="1:11" s="884" customFormat="1" ht="15" customHeight="1">
      <c r="A74" s="984" t="s">
        <v>1332</v>
      </c>
      <c r="B74" s="990">
        <v>69</v>
      </c>
      <c r="C74" s="988">
        <v>50</v>
      </c>
      <c r="D74" s="988">
        <v>69</v>
      </c>
      <c r="E74" s="988">
        <v>50</v>
      </c>
      <c r="F74" s="991" t="s">
        <v>1333</v>
      </c>
      <c r="G74" s="992"/>
      <c r="H74" s="989"/>
      <c r="I74" s="989"/>
      <c r="J74" s="989"/>
      <c r="K74" s="989"/>
    </row>
    <row r="75" spans="1:11" s="884" customFormat="1" ht="15" customHeight="1">
      <c r="A75" s="984" t="s">
        <v>1334</v>
      </c>
      <c r="B75" s="990">
        <v>779</v>
      </c>
      <c r="C75" s="988">
        <v>394</v>
      </c>
      <c r="D75" s="988">
        <v>445</v>
      </c>
      <c r="E75" s="988">
        <v>246</v>
      </c>
      <c r="F75" s="991" t="s">
        <v>1335</v>
      </c>
      <c r="G75" s="992"/>
      <c r="H75" s="989"/>
      <c r="I75" s="989"/>
      <c r="J75" s="989"/>
      <c r="K75" s="989"/>
    </row>
    <row r="76" spans="1:11" s="884" customFormat="1" ht="15" customHeight="1">
      <c r="A76" s="984" t="s">
        <v>1336</v>
      </c>
      <c r="B76" s="990">
        <v>227</v>
      </c>
      <c r="C76" s="988">
        <v>115</v>
      </c>
      <c r="D76" s="937" t="s">
        <v>41</v>
      </c>
      <c r="E76" s="937" t="s">
        <v>41</v>
      </c>
      <c r="F76" s="991" t="s">
        <v>1337</v>
      </c>
      <c r="G76" s="992"/>
      <c r="H76" s="989"/>
      <c r="I76" s="989"/>
      <c r="J76" s="989"/>
      <c r="K76" s="989"/>
    </row>
    <row r="77" spans="1:11" s="884" customFormat="1" ht="15" customHeight="1">
      <c r="A77" s="984" t="s">
        <v>1338</v>
      </c>
      <c r="B77" s="990">
        <v>31</v>
      </c>
      <c r="C77" s="988">
        <v>23</v>
      </c>
      <c r="D77" s="917">
        <v>31</v>
      </c>
      <c r="E77" s="852">
        <v>23</v>
      </c>
      <c r="F77" s="991" t="s">
        <v>1338</v>
      </c>
      <c r="G77" s="992"/>
      <c r="H77" s="989"/>
      <c r="I77" s="989"/>
      <c r="J77" s="989"/>
      <c r="K77" s="989"/>
    </row>
    <row r="78" spans="1:11" s="884" customFormat="1" ht="15" customHeight="1">
      <c r="A78" s="984" t="s">
        <v>1339</v>
      </c>
      <c r="B78" s="990">
        <v>53</v>
      </c>
      <c r="C78" s="988">
        <v>43</v>
      </c>
      <c r="D78" s="988">
        <v>53</v>
      </c>
      <c r="E78" s="988">
        <v>43</v>
      </c>
      <c r="F78" s="991" t="s">
        <v>1340</v>
      </c>
      <c r="G78" s="992"/>
      <c r="H78" s="989"/>
      <c r="I78" s="989"/>
      <c r="J78" s="989"/>
      <c r="K78" s="989"/>
    </row>
    <row r="79" spans="1:11" s="884" customFormat="1" ht="15" customHeight="1">
      <c r="A79" s="984" t="s">
        <v>1341</v>
      </c>
      <c r="B79" s="990">
        <v>13</v>
      </c>
      <c r="C79" s="988">
        <v>10</v>
      </c>
      <c r="D79" s="988">
        <v>13</v>
      </c>
      <c r="E79" s="988">
        <v>10</v>
      </c>
      <c r="F79" s="991" t="s">
        <v>1342</v>
      </c>
      <c r="G79" s="992"/>
      <c r="H79" s="989"/>
      <c r="I79" s="989"/>
      <c r="J79" s="989"/>
      <c r="K79" s="989"/>
    </row>
    <row r="80" spans="1:11" s="884" customFormat="1" ht="15" customHeight="1">
      <c r="A80" s="1599" t="s">
        <v>1343</v>
      </c>
      <c r="B80" s="1579">
        <v>21</v>
      </c>
      <c r="C80" s="1579">
        <v>14</v>
      </c>
      <c r="D80" s="1602">
        <v>21</v>
      </c>
      <c r="E80" s="1579">
        <v>14</v>
      </c>
      <c r="F80" s="1603" t="s">
        <v>1344</v>
      </c>
      <c r="G80" s="992"/>
      <c r="H80" s="989"/>
      <c r="I80" s="989"/>
      <c r="J80" s="989"/>
      <c r="K80" s="989"/>
    </row>
    <row r="81" spans="1:12" s="884" customFormat="1" ht="15" customHeight="1">
      <c r="A81" s="984" t="s">
        <v>1345</v>
      </c>
      <c r="B81" s="990">
        <v>709</v>
      </c>
      <c r="C81" s="988">
        <v>413</v>
      </c>
      <c r="D81" s="988">
        <v>302</v>
      </c>
      <c r="E81" s="988">
        <v>177</v>
      </c>
      <c r="F81" s="991" t="s">
        <v>1346</v>
      </c>
      <c r="G81" s="992"/>
      <c r="H81" s="989"/>
      <c r="I81" s="989"/>
      <c r="J81" s="989"/>
      <c r="K81" s="989"/>
    </row>
    <row r="82" spans="1:12" s="884" customFormat="1" ht="15" customHeight="1">
      <c r="A82" s="984" t="s">
        <v>1347</v>
      </c>
      <c r="B82" s="990">
        <v>9</v>
      </c>
      <c r="C82" s="988">
        <v>6</v>
      </c>
      <c r="D82" s="988">
        <v>9</v>
      </c>
      <c r="E82" s="988">
        <v>6</v>
      </c>
      <c r="F82" s="991" t="s">
        <v>1348</v>
      </c>
      <c r="G82" s="992"/>
      <c r="H82" s="989"/>
      <c r="I82" s="989"/>
      <c r="J82" s="989"/>
      <c r="K82" s="989"/>
    </row>
    <row r="83" spans="1:12" s="884" customFormat="1" ht="15" customHeight="1">
      <c r="A83" s="984" t="s">
        <v>1349</v>
      </c>
      <c r="B83" s="990">
        <v>90</v>
      </c>
      <c r="C83" s="988">
        <v>16</v>
      </c>
      <c r="D83" s="988">
        <v>90</v>
      </c>
      <c r="E83" s="988">
        <v>16</v>
      </c>
      <c r="F83" s="991" t="s">
        <v>1350</v>
      </c>
      <c r="G83" s="992"/>
      <c r="H83" s="989"/>
      <c r="I83" s="989"/>
      <c r="J83" s="989"/>
      <c r="K83" s="989"/>
    </row>
    <row r="84" spans="1:12" s="884" customFormat="1" ht="15" customHeight="1">
      <c r="A84" s="984" t="s">
        <v>1351</v>
      </c>
      <c r="B84" s="990">
        <v>61</v>
      </c>
      <c r="C84" s="988">
        <v>18</v>
      </c>
      <c r="D84" s="988">
        <v>61</v>
      </c>
      <c r="E84" s="988">
        <v>18</v>
      </c>
      <c r="F84" s="991" t="s">
        <v>1352</v>
      </c>
      <c r="G84" s="992"/>
      <c r="H84" s="989"/>
      <c r="I84" s="989"/>
      <c r="J84" s="989"/>
      <c r="K84" s="989"/>
    </row>
    <row r="85" spans="1:12" s="884" customFormat="1" ht="15" customHeight="1">
      <c r="A85" s="984" t="s">
        <v>1353</v>
      </c>
      <c r="B85" s="990">
        <v>57</v>
      </c>
      <c r="C85" s="988">
        <v>30</v>
      </c>
      <c r="D85" s="988">
        <v>57</v>
      </c>
      <c r="E85" s="988">
        <v>30</v>
      </c>
      <c r="F85" s="991" t="s">
        <v>1354</v>
      </c>
      <c r="G85" s="992"/>
      <c r="H85" s="989"/>
      <c r="I85" s="989"/>
      <c r="J85" s="989"/>
      <c r="K85" s="989"/>
    </row>
    <row r="86" spans="1:12" s="884" customFormat="1" ht="15" customHeight="1">
      <c r="A86" s="984" t="s">
        <v>1355</v>
      </c>
      <c r="B86" s="990">
        <v>58</v>
      </c>
      <c r="C86" s="988">
        <v>35</v>
      </c>
      <c r="D86" s="988">
        <v>58</v>
      </c>
      <c r="E86" s="988">
        <v>35</v>
      </c>
      <c r="F86" s="991" t="s">
        <v>1356</v>
      </c>
      <c r="G86" s="992"/>
      <c r="H86" s="989"/>
      <c r="I86" s="989"/>
      <c r="J86" s="989"/>
      <c r="K86" s="989"/>
    </row>
    <row r="87" spans="1:12" s="884" customFormat="1" ht="15" customHeight="1">
      <c r="A87" s="998" t="s">
        <v>1357</v>
      </c>
      <c r="B87" s="990">
        <v>529</v>
      </c>
      <c r="C87" s="988">
        <v>349</v>
      </c>
      <c r="D87" s="988">
        <v>529</v>
      </c>
      <c r="E87" s="988">
        <v>349</v>
      </c>
      <c r="F87" s="991" t="s">
        <v>1358</v>
      </c>
      <c r="G87" s="992"/>
      <c r="H87" s="989"/>
      <c r="I87" s="989"/>
      <c r="J87" s="989"/>
      <c r="K87" s="989"/>
    </row>
    <row r="88" spans="1:12" s="884" customFormat="1" ht="15" customHeight="1">
      <c r="A88" s="984" t="s">
        <v>1359</v>
      </c>
      <c r="B88" s="990">
        <v>39</v>
      </c>
      <c r="C88" s="988">
        <v>38</v>
      </c>
      <c r="D88" s="852">
        <v>16</v>
      </c>
      <c r="E88" s="852">
        <v>16</v>
      </c>
      <c r="F88" s="991" t="s">
        <v>1360</v>
      </c>
      <c r="G88" s="992"/>
      <c r="H88" s="1007"/>
      <c r="I88" s="989"/>
      <c r="J88" s="989"/>
      <c r="K88" s="989"/>
    </row>
    <row r="89" spans="1:12" s="884" customFormat="1" ht="15" customHeight="1">
      <c r="A89" s="984" t="s">
        <v>1361</v>
      </c>
      <c r="B89" s="990">
        <v>31</v>
      </c>
      <c r="C89" s="988">
        <v>23</v>
      </c>
      <c r="D89" s="852">
        <v>31</v>
      </c>
      <c r="E89" s="852">
        <v>23</v>
      </c>
      <c r="F89" s="991" t="s">
        <v>1362</v>
      </c>
      <c r="G89" s="992"/>
      <c r="H89" s="1007"/>
      <c r="I89" s="989"/>
      <c r="J89" s="989"/>
      <c r="K89" s="989"/>
    </row>
    <row r="90" spans="1:12" s="884" customFormat="1" ht="15" customHeight="1">
      <c r="A90" s="984" t="s">
        <v>1363</v>
      </c>
      <c r="B90" s="990">
        <v>276</v>
      </c>
      <c r="C90" s="988">
        <v>206</v>
      </c>
      <c r="D90" s="852">
        <v>125</v>
      </c>
      <c r="E90" s="852">
        <v>96</v>
      </c>
      <c r="F90" s="991" t="s">
        <v>1364</v>
      </c>
      <c r="H90" s="1585"/>
      <c r="I90" s="989"/>
      <c r="J90" s="989"/>
      <c r="K90" s="989"/>
    </row>
    <row r="91" spans="1:12" s="884" customFormat="1" ht="15" customHeight="1">
      <c r="A91" s="984" t="s">
        <v>1365</v>
      </c>
      <c r="B91" s="990">
        <v>35</v>
      </c>
      <c r="C91" s="988">
        <v>31</v>
      </c>
      <c r="D91" s="852">
        <v>35</v>
      </c>
      <c r="E91" s="852">
        <v>31</v>
      </c>
      <c r="F91" s="991" t="s">
        <v>1366</v>
      </c>
      <c r="H91" s="1585"/>
      <c r="I91" s="989"/>
      <c r="J91" s="989"/>
      <c r="K91" s="989"/>
    </row>
    <row r="92" spans="1:12" s="884" customFormat="1" ht="15" customHeight="1">
      <c r="A92" s="984" t="s">
        <v>1367</v>
      </c>
      <c r="B92" s="990">
        <v>127</v>
      </c>
      <c r="C92" s="988">
        <v>87</v>
      </c>
      <c r="D92" s="988">
        <v>127</v>
      </c>
      <c r="E92" s="988">
        <v>87</v>
      </c>
      <c r="F92" s="991" t="s">
        <v>1368</v>
      </c>
      <c r="H92" s="999"/>
      <c r="I92" s="987"/>
      <c r="J92" s="987"/>
      <c r="K92" s="987"/>
      <c r="L92" s="1598"/>
    </row>
    <row r="93" spans="1:12" s="884" customFormat="1" ht="15" customHeight="1">
      <c r="A93" s="984" t="s">
        <v>1369</v>
      </c>
      <c r="B93" s="990">
        <v>9</v>
      </c>
      <c r="C93" s="988">
        <v>7</v>
      </c>
      <c r="D93" s="988">
        <v>9</v>
      </c>
      <c r="E93" s="988">
        <v>7</v>
      </c>
      <c r="F93" s="991" t="s">
        <v>1370</v>
      </c>
      <c r="H93" s="999"/>
      <c r="I93" s="987"/>
      <c r="J93" s="987"/>
      <c r="K93" s="987"/>
      <c r="L93" s="1598"/>
    </row>
    <row r="94" spans="1:12" s="884" customFormat="1" ht="15" customHeight="1">
      <c r="A94" s="984" t="s">
        <v>1371</v>
      </c>
      <c r="B94" s="990">
        <v>939</v>
      </c>
      <c r="C94" s="988">
        <v>574</v>
      </c>
      <c r="D94" s="988">
        <v>474</v>
      </c>
      <c r="E94" s="988">
        <v>287</v>
      </c>
      <c r="F94" s="991" t="s">
        <v>1372</v>
      </c>
      <c r="H94" s="1585"/>
      <c r="I94" s="989"/>
      <c r="J94" s="989"/>
      <c r="K94" s="989"/>
    </row>
    <row r="95" spans="1:12" s="884" customFormat="1" ht="15" customHeight="1">
      <c r="A95" s="984" t="s">
        <v>1373</v>
      </c>
      <c r="B95" s="990">
        <v>86</v>
      </c>
      <c r="C95" s="988">
        <v>53</v>
      </c>
      <c r="D95" s="988">
        <v>86</v>
      </c>
      <c r="E95" s="988">
        <v>53</v>
      </c>
      <c r="F95" s="991" t="s">
        <v>1374</v>
      </c>
      <c r="H95" s="999"/>
      <c r="I95" s="987"/>
      <c r="J95" s="987"/>
      <c r="K95" s="987"/>
      <c r="L95" s="1598"/>
    </row>
    <row r="96" spans="1:12" s="884" customFormat="1" ht="15" customHeight="1">
      <c r="A96" s="984" t="s">
        <v>1375</v>
      </c>
      <c r="B96" s="990">
        <v>541</v>
      </c>
      <c r="C96" s="988">
        <v>340</v>
      </c>
      <c r="D96" s="988">
        <v>541</v>
      </c>
      <c r="E96" s="988">
        <v>340</v>
      </c>
      <c r="F96" s="991" t="s">
        <v>1376</v>
      </c>
      <c r="H96" s="989"/>
      <c r="I96" s="989"/>
      <c r="J96" s="989"/>
      <c r="K96" s="989"/>
    </row>
    <row r="97" spans="1:11" s="884" customFormat="1" ht="15" customHeight="1">
      <c r="A97" s="984" t="s">
        <v>1377</v>
      </c>
      <c r="B97" s="990">
        <v>72</v>
      </c>
      <c r="C97" s="988">
        <v>20</v>
      </c>
      <c r="D97" s="988">
        <v>72</v>
      </c>
      <c r="E97" s="988">
        <v>20</v>
      </c>
      <c r="F97" s="991" t="s">
        <v>1378</v>
      </c>
      <c r="H97" s="989"/>
      <c r="I97" s="989"/>
      <c r="J97" s="989"/>
      <c r="K97" s="989"/>
    </row>
    <row r="98" spans="1:11" s="884" customFormat="1" ht="15" customHeight="1">
      <c r="A98" s="984" t="s">
        <v>1379</v>
      </c>
      <c r="B98" s="990">
        <v>10</v>
      </c>
      <c r="C98" s="988">
        <v>9</v>
      </c>
      <c r="D98" s="988">
        <v>10</v>
      </c>
      <c r="E98" s="988">
        <v>9</v>
      </c>
      <c r="F98" s="991" t="s">
        <v>1380</v>
      </c>
      <c r="H98" s="989"/>
      <c r="I98" s="989"/>
      <c r="J98" s="989"/>
      <c r="K98" s="989"/>
    </row>
    <row r="99" spans="1:11" s="884" customFormat="1" ht="15" customHeight="1">
      <c r="A99" s="984" t="s">
        <v>1381</v>
      </c>
      <c r="B99" s="990">
        <v>124</v>
      </c>
      <c r="C99" s="988">
        <v>111</v>
      </c>
      <c r="D99" s="988">
        <v>124</v>
      </c>
      <c r="E99" s="988">
        <v>111</v>
      </c>
      <c r="F99" s="991" t="s">
        <v>1382</v>
      </c>
      <c r="H99" s="989"/>
      <c r="I99" s="989"/>
      <c r="J99" s="989"/>
      <c r="K99" s="989"/>
    </row>
    <row r="100" spans="1:11" s="884" customFormat="1" ht="15" customHeight="1">
      <c r="A100" s="984" t="s">
        <v>1383</v>
      </c>
      <c r="B100" s="990">
        <v>396</v>
      </c>
      <c r="C100" s="988">
        <v>271</v>
      </c>
      <c r="D100" s="988">
        <v>281</v>
      </c>
      <c r="E100" s="988">
        <v>212</v>
      </c>
      <c r="F100" s="991" t="s">
        <v>1384</v>
      </c>
      <c r="H100" s="989"/>
      <c r="I100" s="989"/>
      <c r="J100" s="989"/>
      <c r="K100" s="989"/>
    </row>
    <row r="101" spans="1:11" s="884" customFormat="1" ht="15" customHeight="1">
      <c r="A101" s="984" t="s">
        <v>1385</v>
      </c>
      <c r="B101" s="990">
        <v>137</v>
      </c>
      <c r="C101" s="988">
        <v>111</v>
      </c>
      <c r="D101" s="988">
        <v>137</v>
      </c>
      <c r="E101" s="988">
        <v>111</v>
      </c>
      <c r="F101" s="991" t="s">
        <v>1386</v>
      </c>
      <c r="H101" s="989"/>
      <c r="I101" s="989"/>
      <c r="J101" s="989"/>
      <c r="K101" s="989"/>
    </row>
    <row r="102" spans="1:11" s="884" customFormat="1" ht="15" customHeight="1">
      <c r="A102" s="984" t="s">
        <v>1387</v>
      </c>
      <c r="B102" s="990">
        <v>23</v>
      </c>
      <c r="C102" s="988">
        <v>16</v>
      </c>
      <c r="D102" s="988">
        <v>23</v>
      </c>
      <c r="E102" s="988">
        <v>16</v>
      </c>
      <c r="F102" s="991" t="s">
        <v>1276</v>
      </c>
      <c r="H102" s="989"/>
      <c r="I102" s="989"/>
      <c r="J102" s="989"/>
      <c r="K102" s="989"/>
    </row>
    <row r="103" spans="1:11" s="884" customFormat="1" ht="15" customHeight="1">
      <c r="A103" s="984" t="s">
        <v>1388</v>
      </c>
      <c r="B103" s="990">
        <v>42</v>
      </c>
      <c r="C103" s="988">
        <v>30</v>
      </c>
      <c r="D103" s="988">
        <v>42</v>
      </c>
      <c r="E103" s="988">
        <v>30</v>
      </c>
      <c r="F103" s="991" t="s">
        <v>1389</v>
      </c>
      <c r="H103" s="989"/>
      <c r="I103" s="989"/>
      <c r="J103" s="989"/>
      <c r="K103" s="989"/>
    </row>
    <row r="104" spans="1:11" s="884" customFormat="1" ht="15" customHeight="1">
      <c r="A104" s="984" t="s">
        <v>1390</v>
      </c>
      <c r="B104" s="990">
        <v>29</v>
      </c>
      <c r="C104" s="988">
        <v>23</v>
      </c>
      <c r="D104" s="988">
        <v>29</v>
      </c>
      <c r="E104" s="988">
        <v>23</v>
      </c>
      <c r="F104" s="991" t="s">
        <v>1391</v>
      </c>
      <c r="H104" s="989"/>
      <c r="I104" s="989"/>
      <c r="J104" s="989"/>
      <c r="K104" s="989"/>
    </row>
    <row r="105" spans="1:11" s="884" customFormat="1" ht="15" customHeight="1">
      <c r="A105" s="984" t="s">
        <v>1392</v>
      </c>
      <c r="B105" s="990">
        <v>18</v>
      </c>
      <c r="C105" s="988">
        <v>13</v>
      </c>
      <c r="D105" s="988">
        <v>18</v>
      </c>
      <c r="E105" s="988">
        <v>13</v>
      </c>
      <c r="F105" s="991" t="s">
        <v>1393</v>
      </c>
      <c r="H105" s="989"/>
      <c r="I105" s="989"/>
      <c r="J105" s="989"/>
      <c r="K105" s="989"/>
    </row>
    <row r="106" spans="1:11" s="884" customFormat="1" ht="15" customHeight="1">
      <c r="A106" s="984" t="s">
        <v>1394</v>
      </c>
      <c r="B106" s="990">
        <v>99</v>
      </c>
      <c r="C106" s="988">
        <v>81</v>
      </c>
      <c r="D106" s="988">
        <v>99</v>
      </c>
      <c r="E106" s="988">
        <v>81</v>
      </c>
      <c r="F106" s="991" t="s">
        <v>1395</v>
      </c>
      <c r="H106" s="989"/>
      <c r="I106" s="989"/>
      <c r="J106" s="989"/>
      <c r="K106" s="989"/>
    </row>
    <row r="107" spans="1:11" s="884" customFormat="1" ht="15" customHeight="1">
      <c r="A107" s="984" t="s">
        <v>1396</v>
      </c>
      <c r="B107" s="990">
        <v>10</v>
      </c>
      <c r="C107" s="988">
        <v>7</v>
      </c>
      <c r="D107" s="988">
        <v>10</v>
      </c>
      <c r="E107" s="988">
        <v>7</v>
      </c>
      <c r="F107" s="991" t="s">
        <v>1397</v>
      </c>
      <c r="H107" s="989"/>
      <c r="I107" s="989"/>
      <c r="J107" s="989"/>
      <c r="K107" s="989"/>
    </row>
    <row r="108" spans="1:11" s="884" customFormat="1" ht="15" customHeight="1">
      <c r="A108" s="984" t="s">
        <v>1398</v>
      </c>
      <c r="B108" s="990">
        <v>83</v>
      </c>
      <c r="C108" s="988">
        <v>65</v>
      </c>
      <c r="D108" s="988">
        <v>83</v>
      </c>
      <c r="E108" s="988">
        <v>65</v>
      </c>
      <c r="F108" s="991" t="s">
        <v>1399</v>
      </c>
      <c r="H108" s="989"/>
      <c r="I108" s="989"/>
      <c r="J108" s="989"/>
      <c r="K108" s="989"/>
    </row>
    <row r="109" spans="1:11" s="884" customFormat="1" ht="15" customHeight="1">
      <c r="A109" s="984" t="s">
        <v>1400</v>
      </c>
      <c r="B109" s="990">
        <v>112</v>
      </c>
      <c r="C109" s="988">
        <v>95</v>
      </c>
      <c r="D109" s="988">
        <v>112</v>
      </c>
      <c r="E109" s="988">
        <v>95</v>
      </c>
      <c r="F109" s="991" t="s">
        <v>1401</v>
      </c>
      <c r="H109" s="989"/>
      <c r="I109" s="989"/>
      <c r="J109" s="989"/>
      <c r="K109" s="989"/>
    </row>
    <row r="110" spans="1:11" s="884" customFormat="1" ht="15" customHeight="1">
      <c r="A110" s="984" t="s">
        <v>1402</v>
      </c>
      <c r="B110" s="990">
        <v>26</v>
      </c>
      <c r="C110" s="988">
        <v>17</v>
      </c>
      <c r="D110" s="988">
        <v>26</v>
      </c>
      <c r="E110" s="988">
        <v>17</v>
      </c>
      <c r="F110" s="991" t="s">
        <v>1403</v>
      </c>
      <c r="H110" s="989"/>
      <c r="I110" s="989"/>
      <c r="J110" s="989"/>
      <c r="K110" s="989"/>
    </row>
    <row r="111" spans="1:11" s="884" customFormat="1" ht="15" customHeight="1">
      <c r="A111" s="984" t="s">
        <v>1404</v>
      </c>
      <c r="B111" s="990">
        <v>115</v>
      </c>
      <c r="C111" s="988">
        <v>98</v>
      </c>
      <c r="D111" s="988">
        <v>57</v>
      </c>
      <c r="E111" s="988">
        <v>47</v>
      </c>
      <c r="F111" s="991" t="s">
        <v>1218</v>
      </c>
      <c r="H111" s="989"/>
      <c r="I111" s="989"/>
      <c r="J111" s="989"/>
      <c r="K111" s="989"/>
    </row>
    <row r="112" spans="1:11" s="884" customFormat="1" ht="15" customHeight="1">
      <c r="A112" s="984" t="s">
        <v>1405</v>
      </c>
      <c r="B112" s="990">
        <v>361</v>
      </c>
      <c r="C112" s="988">
        <v>196</v>
      </c>
      <c r="D112" s="988">
        <v>296</v>
      </c>
      <c r="E112" s="988">
        <v>152</v>
      </c>
      <c r="F112" s="991" t="s">
        <v>1406</v>
      </c>
      <c r="H112" s="989"/>
      <c r="I112" s="989"/>
      <c r="J112" s="989"/>
      <c r="K112" s="989"/>
    </row>
    <row r="113" spans="1:11" s="884" customFormat="1" ht="15" customHeight="1">
      <c r="A113" s="984" t="s">
        <v>1407</v>
      </c>
      <c r="B113" s="990">
        <v>344</v>
      </c>
      <c r="C113" s="988">
        <v>182</v>
      </c>
      <c r="D113" s="988">
        <v>344</v>
      </c>
      <c r="E113" s="988">
        <v>182</v>
      </c>
      <c r="F113" s="991" t="s">
        <v>1408</v>
      </c>
      <c r="H113" s="989"/>
      <c r="I113" s="989"/>
      <c r="J113" s="989"/>
      <c r="K113" s="989"/>
    </row>
    <row r="114" spans="1:11" s="884" customFormat="1" ht="15" customHeight="1">
      <c r="A114" s="984" t="s">
        <v>1409</v>
      </c>
      <c r="B114" s="990">
        <v>105</v>
      </c>
      <c r="C114" s="988">
        <v>35</v>
      </c>
      <c r="D114" s="988">
        <v>105</v>
      </c>
      <c r="E114" s="988">
        <v>35</v>
      </c>
      <c r="F114" s="991" t="s">
        <v>1410</v>
      </c>
      <c r="G114" s="992"/>
      <c r="H114" s="989"/>
      <c r="I114" s="989"/>
      <c r="J114" s="989"/>
      <c r="K114" s="989"/>
    </row>
    <row r="115" spans="1:11" s="884" customFormat="1" ht="15" customHeight="1">
      <c r="A115" s="984" t="s">
        <v>1411</v>
      </c>
      <c r="B115" s="990">
        <v>14</v>
      </c>
      <c r="C115" s="937" t="s">
        <v>41</v>
      </c>
      <c r="D115" s="988">
        <v>14</v>
      </c>
      <c r="E115" s="937" t="s">
        <v>41</v>
      </c>
      <c r="F115" s="991" t="s">
        <v>1412</v>
      </c>
      <c r="G115" s="992"/>
      <c r="H115" s="989"/>
      <c r="I115" s="989"/>
      <c r="J115" s="989"/>
      <c r="K115" s="989"/>
    </row>
    <row r="116" spans="1:11" s="884" customFormat="1" ht="15" customHeight="1">
      <c r="A116" s="984" t="s">
        <v>1413</v>
      </c>
      <c r="B116" s="990">
        <v>55</v>
      </c>
      <c r="C116" s="988">
        <v>46</v>
      </c>
      <c r="D116" s="988">
        <v>55</v>
      </c>
      <c r="E116" s="988">
        <v>46</v>
      </c>
      <c r="F116" s="991" t="s">
        <v>1414</v>
      </c>
      <c r="G116" s="992"/>
      <c r="H116" s="989"/>
      <c r="I116" s="989"/>
      <c r="J116" s="989"/>
      <c r="K116" s="989"/>
    </row>
    <row r="117" spans="1:11" s="884" customFormat="1" ht="15" customHeight="1">
      <c r="A117" s="984" t="s">
        <v>1415</v>
      </c>
      <c r="B117" s="990">
        <v>3</v>
      </c>
      <c r="C117" s="988">
        <v>3</v>
      </c>
      <c r="D117" s="988">
        <v>3</v>
      </c>
      <c r="E117" s="988">
        <v>3</v>
      </c>
      <c r="F117" s="991" t="s">
        <v>1416</v>
      </c>
      <c r="G117" s="992"/>
      <c r="H117" s="989"/>
      <c r="I117" s="989"/>
      <c r="J117" s="989"/>
      <c r="K117" s="989"/>
    </row>
    <row r="118" spans="1:11" s="884" customFormat="1" ht="15" customHeight="1">
      <c r="A118" s="984" t="s">
        <v>1417</v>
      </c>
      <c r="B118" s="990">
        <v>388</v>
      </c>
      <c r="C118" s="988">
        <v>292</v>
      </c>
      <c r="D118" s="988">
        <v>388</v>
      </c>
      <c r="E118" s="988">
        <v>292</v>
      </c>
      <c r="F118" s="991" t="s">
        <v>1418</v>
      </c>
      <c r="G118" s="992"/>
      <c r="H118" s="989"/>
      <c r="I118" s="989"/>
      <c r="J118" s="989"/>
      <c r="K118" s="989"/>
    </row>
    <row r="119" spans="1:11" s="884" customFormat="1" ht="15" customHeight="1">
      <c r="A119" s="984" t="s">
        <v>1419</v>
      </c>
      <c r="B119" s="990">
        <v>241</v>
      </c>
      <c r="C119" s="988">
        <v>221</v>
      </c>
      <c r="D119" s="988">
        <v>241</v>
      </c>
      <c r="E119" s="988">
        <v>221</v>
      </c>
      <c r="F119" s="991" t="s">
        <v>1420</v>
      </c>
      <c r="G119" s="992"/>
      <c r="H119" s="989"/>
      <c r="I119" s="989"/>
      <c r="J119" s="989"/>
      <c r="K119" s="989"/>
    </row>
    <row r="120" spans="1:11" s="884" customFormat="1" ht="15" customHeight="1">
      <c r="A120" s="984" t="s">
        <v>1421</v>
      </c>
      <c r="B120" s="990">
        <v>23</v>
      </c>
      <c r="C120" s="988">
        <v>18</v>
      </c>
      <c r="D120" s="988">
        <v>23</v>
      </c>
      <c r="E120" s="988">
        <v>18</v>
      </c>
      <c r="F120" s="991" t="s">
        <v>1422</v>
      </c>
      <c r="G120" s="992"/>
      <c r="H120" s="989"/>
      <c r="I120" s="989"/>
      <c r="J120" s="989"/>
      <c r="K120" s="989"/>
    </row>
    <row r="121" spans="1:11" s="884" customFormat="1" ht="15" customHeight="1">
      <c r="A121" s="984" t="s">
        <v>1423</v>
      </c>
      <c r="B121" s="990">
        <v>105</v>
      </c>
      <c r="C121" s="988">
        <v>80</v>
      </c>
      <c r="D121" s="988">
        <v>105</v>
      </c>
      <c r="E121" s="988">
        <v>80</v>
      </c>
      <c r="F121" s="991" t="s">
        <v>1424</v>
      </c>
      <c r="G121" s="992"/>
      <c r="H121" s="989"/>
      <c r="I121" s="989"/>
      <c r="J121" s="989"/>
      <c r="K121" s="989"/>
    </row>
    <row r="122" spans="1:11" s="884" customFormat="1" ht="15" customHeight="1">
      <c r="A122" s="984" t="s">
        <v>1425</v>
      </c>
      <c r="B122" s="990">
        <v>54</v>
      </c>
      <c r="C122" s="988">
        <v>42</v>
      </c>
      <c r="D122" s="988">
        <v>54</v>
      </c>
      <c r="E122" s="988">
        <v>42</v>
      </c>
      <c r="F122" s="991" t="s">
        <v>1426</v>
      </c>
      <c r="G122" s="992"/>
      <c r="H122" s="989"/>
      <c r="I122" s="989"/>
      <c r="J122" s="989"/>
      <c r="K122" s="989"/>
    </row>
    <row r="123" spans="1:11" s="884" customFormat="1" ht="15" customHeight="1">
      <c r="A123" s="984" t="s">
        <v>1427</v>
      </c>
      <c r="B123" s="990">
        <v>500</v>
      </c>
      <c r="C123" s="988">
        <v>346</v>
      </c>
      <c r="D123" s="988">
        <v>348</v>
      </c>
      <c r="E123" s="988">
        <v>253</v>
      </c>
      <c r="F123" s="991" t="s">
        <v>1428</v>
      </c>
      <c r="G123" s="1585"/>
      <c r="H123" s="1593"/>
      <c r="I123" s="1593"/>
      <c r="J123" s="1593"/>
      <c r="K123" s="1593"/>
    </row>
    <row r="124" spans="1:11" s="884" customFormat="1" ht="15" customHeight="1">
      <c r="A124" s="984" t="s">
        <v>1429</v>
      </c>
      <c r="B124" s="990">
        <v>146</v>
      </c>
      <c r="C124" s="988">
        <v>118</v>
      </c>
      <c r="D124" s="988">
        <v>146</v>
      </c>
      <c r="E124" s="988">
        <v>118</v>
      </c>
      <c r="F124" s="991" t="s">
        <v>1430</v>
      </c>
      <c r="G124" s="992"/>
      <c r="H124" s="989"/>
      <c r="I124" s="989"/>
      <c r="J124" s="989"/>
      <c r="K124" s="989"/>
    </row>
    <row r="125" spans="1:11" s="884" customFormat="1" ht="15" customHeight="1">
      <c r="A125" s="984" t="s">
        <v>1431</v>
      </c>
      <c r="B125" s="990">
        <v>55</v>
      </c>
      <c r="C125" s="988">
        <v>50</v>
      </c>
      <c r="D125" s="988">
        <v>55</v>
      </c>
      <c r="E125" s="988">
        <v>50</v>
      </c>
      <c r="F125" s="991" t="s">
        <v>1432</v>
      </c>
      <c r="G125" s="992"/>
      <c r="H125" s="989"/>
      <c r="I125" s="989"/>
      <c r="J125" s="989"/>
      <c r="K125" s="989"/>
    </row>
    <row r="126" spans="1:11" s="884" customFormat="1" ht="15" customHeight="1">
      <c r="A126" s="984" t="s">
        <v>1433</v>
      </c>
      <c r="B126" s="990">
        <v>69</v>
      </c>
      <c r="C126" s="988">
        <v>61</v>
      </c>
      <c r="D126" s="988">
        <v>69</v>
      </c>
      <c r="E126" s="988">
        <v>61</v>
      </c>
      <c r="F126" s="991" t="s">
        <v>1434</v>
      </c>
      <c r="G126" s="992"/>
      <c r="H126" s="989"/>
      <c r="I126" s="989"/>
      <c r="J126" s="989"/>
      <c r="K126" s="989"/>
    </row>
    <row r="127" spans="1:11" s="884" customFormat="1" ht="15" customHeight="1">
      <c r="A127" s="984" t="s">
        <v>1435</v>
      </c>
      <c r="B127" s="990">
        <v>48</v>
      </c>
      <c r="C127" s="988">
        <v>44</v>
      </c>
      <c r="D127" s="988">
        <v>48</v>
      </c>
      <c r="E127" s="988">
        <v>44</v>
      </c>
      <c r="F127" s="991" t="s">
        <v>1436</v>
      </c>
      <c r="G127" s="992"/>
      <c r="H127" s="989"/>
      <c r="I127" s="989"/>
      <c r="J127" s="989"/>
      <c r="K127" s="989"/>
    </row>
    <row r="128" spans="1:11" s="884" customFormat="1" ht="15" customHeight="1">
      <c r="A128" s="984" t="s">
        <v>1437</v>
      </c>
      <c r="B128" s="990">
        <v>160</v>
      </c>
      <c r="C128" s="988">
        <v>137</v>
      </c>
      <c r="D128" s="988">
        <v>160</v>
      </c>
      <c r="E128" s="988">
        <v>137</v>
      </c>
      <c r="F128" s="991" t="s">
        <v>1257</v>
      </c>
      <c r="G128" s="992"/>
      <c r="H128" s="989"/>
      <c r="I128" s="989"/>
      <c r="J128" s="989"/>
      <c r="K128" s="989"/>
    </row>
    <row r="129" spans="1:12" s="884" customFormat="1" ht="15" customHeight="1">
      <c r="A129" s="984" t="s">
        <v>1438</v>
      </c>
      <c r="B129" s="990">
        <v>251</v>
      </c>
      <c r="C129" s="988">
        <v>206</v>
      </c>
      <c r="D129" s="988">
        <v>146</v>
      </c>
      <c r="E129" s="988">
        <v>110</v>
      </c>
      <c r="F129" s="991" t="s">
        <v>1439</v>
      </c>
      <c r="G129" s="1598"/>
      <c r="H129" s="987"/>
      <c r="I129" s="987"/>
      <c r="J129" s="987"/>
      <c r="K129" s="987"/>
      <c r="L129" s="1598"/>
    </row>
    <row r="130" spans="1:12" s="884" customFormat="1" ht="15" customHeight="1">
      <c r="A130" s="984" t="s">
        <v>1440</v>
      </c>
      <c r="B130" s="990">
        <v>6</v>
      </c>
      <c r="C130" s="988">
        <v>5</v>
      </c>
      <c r="D130" s="988">
        <v>6</v>
      </c>
      <c r="E130" s="988">
        <v>5</v>
      </c>
      <c r="F130" s="991" t="s">
        <v>1441</v>
      </c>
      <c r="G130" s="1598"/>
      <c r="H130" s="987"/>
      <c r="I130" s="987"/>
      <c r="J130" s="987"/>
      <c r="K130" s="987"/>
      <c r="L130" s="1598"/>
    </row>
    <row r="131" spans="1:12" s="884" customFormat="1" ht="15" customHeight="1">
      <c r="A131" s="984" t="s">
        <v>1442</v>
      </c>
      <c r="B131" s="990">
        <v>293</v>
      </c>
      <c r="C131" s="988">
        <v>242</v>
      </c>
      <c r="D131" s="988">
        <v>293</v>
      </c>
      <c r="E131" s="988">
        <v>242</v>
      </c>
      <c r="F131" s="991" t="s">
        <v>1443</v>
      </c>
      <c r="G131" s="992"/>
      <c r="H131" s="989"/>
      <c r="I131" s="989"/>
      <c r="J131" s="989"/>
      <c r="K131" s="989"/>
    </row>
    <row r="132" spans="1:12" s="884" customFormat="1" ht="15" customHeight="1">
      <c r="A132" s="984" t="s">
        <v>1444</v>
      </c>
      <c r="B132" s="990">
        <v>379</v>
      </c>
      <c r="C132" s="988">
        <v>312</v>
      </c>
      <c r="D132" s="988">
        <v>246</v>
      </c>
      <c r="E132" s="988">
        <v>209</v>
      </c>
      <c r="F132" s="991" t="s">
        <v>1445</v>
      </c>
      <c r="G132" s="992"/>
      <c r="H132" s="989"/>
      <c r="I132" s="989"/>
      <c r="J132" s="989"/>
      <c r="K132" s="989"/>
    </row>
    <row r="133" spans="1:12" s="884" customFormat="1" ht="15" customHeight="1">
      <c r="A133" s="984" t="s">
        <v>1446</v>
      </c>
      <c r="B133" s="990">
        <v>59</v>
      </c>
      <c r="C133" s="988">
        <v>49</v>
      </c>
      <c r="D133" s="988">
        <v>59</v>
      </c>
      <c r="E133" s="988">
        <v>49</v>
      </c>
      <c r="F133" s="991" t="s">
        <v>1447</v>
      </c>
      <c r="G133" s="992"/>
      <c r="H133" s="989"/>
      <c r="I133" s="989"/>
      <c r="J133" s="989"/>
      <c r="K133" s="989"/>
    </row>
    <row r="134" spans="1:12" s="884" customFormat="1" ht="15" customHeight="1">
      <c r="A134" s="984" t="s">
        <v>1448</v>
      </c>
      <c r="B134" s="990">
        <v>8</v>
      </c>
      <c r="C134" s="988">
        <v>8</v>
      </c>
      <c r="D134" s="988">
        <v>8</v>
      </c>
      <c r="E134" s="988">
        <v>8</v>
      </c>
      <c r="F134" s="991" t="s">
        <v>1449</v>
      </c>
      <c r="G134" s="992"/>
      <c r="H134" s="989"/>
      <c r="I134" s="989"/>
      <c r="J134" s="989"/>
      <c r="K134" s="989"/>
    </row>
    <row r="135" spans="1:12" s="884" customFormat="1" ht="15" customHeight="1">
      <c r="A135" s="984" t="s">
        <v>1450</v>
      </c>
      <c r="B135" s="990">
        <v>71</v>
      </c>
      <c r="C135" s="988">
        <v>65</v>
      </c>
      <c r="D135" s="988">
        <v>71</v>
      </c>
      <c r="E135" s="988">
        <v>65</v>
      </c>
      <c r="F135" s="991" t="s">
        <v>1451</v>
      </c>
      <c r="H135" s="989"/>
      <c r="I135" s="989"/>
      <c r="J135" s="989"/>
      <c r="K135" s="989"/>
    </row>
    <row r="136" spans="1:12" s="884" customFormat="1" ht="15" customHeight="1">
      <c r="A136" s="984" t="s">
        <v>1452</v>
      </c>
      <c r="B136" s="990">
        <v>166</v>
      </c>
      <c r="C136" s="988">
        <v>109</v>
      </c>
      <c r="D136" s="988">
        <v>95</v>
      </c>
      <c r="E136" s="988">
        <v>65</v>
      </c>
      <c r="F136" s="991" t="s">
        <v>1453</v>
      </c>
      <c r="G136" s="992"/>
      <c r="H136" s="989"/>
      <c r="I136" s="989"/>
      <c r="J136" s="989"/>
      <c r="K136" s="989"/>
    </row>
    <row r="137" spans="1:12" s="884" customFormat="1" ht="15" customHeight="1">
      <c r="A137" s="984" t="s">
        <v>1454</v>
      </c>
      <c r="B137" s="990">
        <v>400</v>
      </c>
      <c r="C137" s="988">
        <v>338</v>
      </c>
      <c r="D137" s="988">
        <v>400</v>
      </c>
      <c r="E137" s="988">
        <v>338</v>
      </c>
      <c r="F137" s="991" t="s">
        <v>1455</v>
      </c>
      <c r="G137" s="992"/>
      <c r="H137" s="989"/>
      <c r="I137" s="989"/>
      <c r="J137" s="989"/>
      <c r="K137" s="989"/>
    </row>
    <row r="138" spans="1:12" s="884" customFormat="1" ht="15" customHeight="1">
      <c r="A138" s="984" t="s">
        <v>1456</v>
      </c>
      <c r="B138" s="990">
        <v>723</v>
      </c>
      <c r="C138" s="988">
        <v>466</v>
      </c>
      <c r="D138" s="988">
        <v>688</v>
      </c>
      <c r="E138" s="988">
        <v>443</v>
      </c>
      <c r="F138" s="991" t="s">
        <v>1457</v>
      </c>
      <c r="G138" s="992"/>
      <c r="H138" s="989"/>
      <c r="I138" s="989"/>
      <c r="J138" s="989"/>
      <c r="K138" s="989"/>
    </row>
    <row r="139" spans="1:12" s="884" customFormat="1" ht="15" customHeight="1">
      <c r="A139" s="984" t="s">
        <v>1458</v>
      </c>
      <c r="B139" s="990">
        <v>8</v>
      </c>
      <c r="C139" s="988">
        <v>6</v>
      </c>
      <c r="D139" s="988">
        <v>8</v>
      </c>
      <c r="E139" s="988">
        <v>6</v>
      </c>
      <c r="F139" s="991" t="s">
        <v>1459</v>
      </c>
      <c r="H139" s="989"/>
      <c r="I139" s="989"/>
      <c r="J139" s="989"/>
      <c r="K139" s="989"/>
    </row>
    <row r="140" spans="1:12" s="884" customFormat="1" ht="15" customHeight="1">
      <c r="A140" s="984" t="s">
        <v>1460</v>
      </c>
      <c r="B140" s="990">
        <v>2082</v>
      </c>
      <c r="C140" s="988">
        <v>1613</v>
      </c>
      <c r="D140" s="988">
        <v>1653</v>
      </c>
      <c r="E140" s="988">
        <v>1282</v>
      </c>
      <c r="F140" s="991" t="s">
        <v>1230</v>
      </c>
      <c r="G140" s="992"/>
      <c r="H140" s="989"/>
      <c r="I140" s="989"/>
      <c r="J140" s="989"/>
      <c r="K140" s="989"/>
    </row>
    <row r="141" spans="1:12" s="884" customFormat="1" ht="15" customHeight="1">
      <c r="A141" s="984" t="s">
        <v>1461</v>
      </c>
      <c r="B141" s="990">
        <v>19</v>
      </c>
      <c r="C141" s="988">
        <v>15</v>
      </c>
      <c r="D141" s="988">
        <v>19</v>
      </c>
      <c r="E141" s="988">
        <v>15</v>
      </c>
      <c r="F141" s="991" t="s">
        <v>1462</v>
      </c>
      <c r="G141" s="992"/>
      <c r="H141" s="989"/>
      <c r="I141" s="989"/>
      <c r="J141" s="989"/>
      <c r="K141" s="989"/>
    </row>
    <row r="142" spans="1:12" s="884" customFormat="1" ht="15" customHeight="1">
      <c r="A142" s="984" t="s">
        <v>1463</v>
      </c>
      <c r="B142" s="990">
        <v>25</v>
      </c>
      <c r="C142" s="988">
        <v>13</v>
      </c>
      <c r="D142" s="988">
        <v>25</v>
      </c>
      <c r="E142" s="988">
        <v>13</v>
      </c>
      <c r="F142" s="991" t="s">
        <v>1464</v>
      </c>
      <c r="G142" s="992"/>
      <c r="H142" s="989"/>
      <c r="I142" s="989"/>
      <c r="J142" s="989"/>
      <c r="K142" s="989"/>
    </row>
    <row r="143" spans="1:12" s="884" customFormat="1" ht="15" customHeight="1">
      <c r="A143" s="984" t="s">
        <v>1465</v>
      </c>
      <c r="B143" s="990">
        <v>9</v>
      </c>
      <c r="C143" s="988">
        <v>8</v>
      </c>
      <c r="D143" s="988">
        <v>9</v>
      </c>
      <c r="E143" s="988">
        <v>8</v>
      </c>
      <c r="F143" s="991" t="s">
        <v>1466</v>
      </c>
      <c r="G143" s="992"/>
      <c r="H143" s="989"/>
      <c r="I143" s="989"/>
      <c r="J143" s="989"/>
      <c r="K143" s="989"/>
    </row>
    <row r="144" spans="1:12" s="884" customFormat="1" ht="15" customHeight="1">
      <c r="A144" s="913" t="s">
        <v>1467</v>
      </c>
      <c r="H144" s="989"/>
      <c r="I144" s="989"/>
      <c r="J144" s="989"/>
      <c r="K144" s="989"/>
    </row>
    <row r="145" spans="1:11" s="991" customFormat="1" ht="15" customHeight="1">
      <c r="A145" s="924" t="s">
        <v>1468</v>
      </c>
      <c r="B145" s="1604"/>
      <c r="C145" s="1604"/>
      <c r="H145" s="1603"/>
      <c r="I145" s="1603"/>
      <c r="J145" s="1603"/>
      <c r="K145" s="1603"/>
    </row>
    <row r="146" spans="1:11" s="884" customFormat="1" ht="15" customHeight="1">
      <c r="A146" s="913" t="s">
        <v>2294</v>
      </c>
      <c r="B146" s="860"/>
      <c r="C146" s="860"/>
      <c r="D146" s="860"/>
      <c r="E146" s="860"/>
      <c r="F146" s="989"/>
      <c r="G146" s="989"/>
      <c r="H146" s="989"/>
      <c r="I146" s="989"/>
      <c r="J146" s="989"/>
      <c r="K146" s="989"/>
    </row>
    <row r="147" spans="1:11" s="991" customFormat="1" ht="15" customHeight="1">
      <c r="A147" s="924" t="s">
        <v>2295</v>
      </c>
      <c r="B147" s="924"/>
      <c r="C147" s="924"/>
      <c r="D147" s="924"/>
      <c r="E147" s="924"/>
      <c r="F147" s="924"/>
    </row>
    <row r="148" spans="1:11" s="881" customFormat="1" ht="15" customHeight="1"/>
    <row r="149" spans="1:11" s="881" customFormat="1" ht="15" customHeight="1"/>
    <row r="150" spans="1:11" s="881" customFormat="1" ht="15" customHeight="1"/>
    <row r="151" spans="1:11" s="881" customFormat="1" ht="15" customHeight="1"/>
    <row r="152" spans="1:11" s="881" customFormat="1" ht="15" customHeight="1"/>
    <row r="153" spans="1:11" s="881" customFormat="1" ht="15" customHeight="1"/>
    <row r="154" spans="1:11" s="881" customFormat="1" ht="15" customHeight="1"/>
    <row r="155" spans="1:11" s="881" customFormat="1" ht="15" customHeight="1"/>
    <row r="156" spans="1:11" s="881" customFormat="1" ht="15" customHeight="1"/>
    <row r="157" spans="1:11" s="881" customFormat="1" ht="15" customHeight="1"/>
    <row r="158" spans="1:11" s="881" customFormat="1" ht="15" customHeight="1"/>
    <row r="159" spans="1:11" s="881" customFormat="1" ht="15" customHeight="1"/>
    <row r="160" spans="1:11" s="881" customFormat="1" ht="15" customHeight="1"/>
    <row r="161" s="881" customFormat="1" ht="15" customHeight="1"/>
    <row r="162" s="881" customFormat="1" ht="15" customHeight="1"/>
    <row r="163" s="881" customFormat="1" ht="15" customHeight="1"/>
    <row r="164" s="881" customFormat="1" ht="15" customHeight="1"/>
    <row r="165" s="881" customFormat="1" ht="15" customHeight="1"/>
    <row r="166" s="881" customFormat="1" ht="15" customHeight="1"/>
    <row r="167" s="881" customFormat="1" ht="15" customHeight="1"/>
    <row r="168" s="881" customFormat="1" ht="15" customHeight="1"/>
    <row r="169" s="881" customFormat="1" ht="15" customHeight="1"/>
    <row r="170" s="881" customFormat="1" ht="15" customHeight="1"/>
    <row r="171" s="881" customFormat="1" ht="15" customHeight="1"/>
    <row r="172" s="881" customFormat="1" ht="15" customHeight="1"/>
    <row r="173" s="881" customFormat="1" ht="15" customHeight="1"/>
    <row r="174" s="881" customFormat="1" ht="15" customHeight="1"/>
    <row r="175" s="881" customFormat="1" ht="15" customHeight="1"/>
    <row r="176" s="881" customFormat="1" ht="15" customHeight="1"/>
    <row r="177" s="881" customFormat="1" ht="15" customHeight="1"/>
    <row r="178" s="881" customFormat="1" ht="15" customHeight="1"/>
    <row r="179" s="881" customFormat="1" ht="15" customHeight="1"/>
    <row r="180" s="881" customFormat="1" ht="15" customHeight="1"/>
    <row r="181" s="881" customFormat="1" ht="15" customHeight="1"/>
    <row r="182" s="881" customFormat="1" ht="15" customHeight="1"/>
    <row r="183" s="881" customFormat="1" ht="15" customHeight="1"/>
    <row r="184" s="881" customFormat="1" ht="15" customHeight="1"/>
    <row r="185" s="881" customFormat="1" ht="15" customHeight="1"/>
    <row r="186" s="881" customFormat="1" ht="15" customHeight="1"/>
    <row r="187" s="881" customFormat="1" ht="15" customHeight="1"/>
    <row r="188" s="881" customFormat="1" ht="15" customHeight="1"/>
    <row r="189" s="881" customFormat="1" ht="15" customHeight="1"/>
    <row r="190" s="881" customFormat="1" ht="15" customHeight="1"/>
    <row r="191" s="881" customFormat="1" ht="15" customHeight="1"/>
    <row r="192" s="881" customFormat="1" ht="15" customHeight="1"/>
    <row r="193" s="881" customFormat="1" ht="15" customHeight="1"/>
    <row r="194" s="881" customFormat="1" ht="15" customHeight="1"/>
    <row r="195" s="881" customFormat="1" ht="15" customHeight="1"/>
    <row r="196" s="881" customFormat="1" ht="15" customHeight="1"/>
    <row r="197" s="881" customFormat="1" ht="15" customHeight="1"/>
    <row r="198" s="881" customFormat="1" ht="15" customHeight="1"/>
    <row r="199" s="881" customFormat="1" ht="15" customHeight="1"/>
    <row r="200" s="881" customFormat="1" ht="15" customHeight="1"/>
    <row r="201" s="881" customFormat="1" ht="15" customHeight="1"/>
    <row r="202" s="881" customFormat="1" ht="15" customHeight="1"/>
    <row r="203" s="881" customFormat="1" ht="15" customHeight="1"/>
    <row r="204" s="881" customFormat="1" ht="15" customHeight="1"/>
    <row r="205" s="881" customFormat="1" ht="15" customHeight="1"/>
    <row r="206" s="881" customFormat="1" ht="15" customHeight="1"/>
    <row r="207" s="881" customFormat="1" ht="15" customHeight="1"/>
    <row r="208" s="881" customFormat="1" ht="15" customHeight="1"/>
    <row r="209" s="881" customFormat="1" ht="15" customHeight="1"/>
    <row r="210" s="881" customFormat="1" ht="15" customHeight="1"/>
    <row r="211" s="881" customFormat="1" ht="15" customHeight="1"/>
    <row r="212" s="881" customFormat="1" ht="15" customHeight="1"/>
    <row r="213" s="881" customFormat="1" ht="15" customHeight="1"/>
    <row r="214" s="881" customFormat="1" ht="15" customHeight="1"/>
    <row r="215" s="881" customFormat="1" ht="15" customHeight="1"/>
    <row r="216" s="881" customFormat="1" ht="15" customHeight="1"/>
    <row r="217" s="881" customFormat="1" ht="15" customHeight="1"/>
    <row r="218" s="881" customFormat="1" ht="15" customHeight="1"/>
    <row r="219" s="881" customFormat="1" ht="15" customHeight="1"/>
    <row r="220" s="881" customFormat="1" ht="15" customHeight="1"/>
    <row r="221" s="881" customFormat="1" ht="15" customHeight="1"/>
    <row r="222" s="881" customFormat="1" ht="15" customHeight="1"/>
    <row r="223" s="881" customFormat="1" ht="15" customHeight="1"/>
    <row r="224" s="881" customFormat="1" ht="15" customHeight="1"/>
    <row r="225" s="881" customFormat="1" ht="15" customHeight="1"/>
    <row r="226" s="881" customFormat="1" ht="15" customHeight="1"/>
    <row r="227" s="881" customFormat="1" ht="15" customHeight="1"/>
    <row r="228" s="881" customFormat="1" ht="15" customHeight="1"/>
    <row r="229" s="881" customFormat="1" ht="15" customHeight="1"/>
    <row r="230" s="881" customFormat="1" ht="15" customHeight="1"/>
    <row r="231" s="881" customFormat="1" ht="15" customHeight="1"/>
    <row r="232" s="881" customFormat="1" ht="15" customHeight="1"/>
    <row r="233" s="881" customFormat="1" ht="15" customHeight="1"/>
    <row r="234" s="881" customFormat="1" ht="15" customHeight="1"/>
    <row r="235" s="881" customFormat="1" ht="15" customHeight="1"/>
    <row r="236" s="881" customFormat="1" ht="15" customHeight="1"/>
    <row r="237" s="881" customFormat="1" ht="15" customHeight="1"/>
    <row r="238" s="881" customFormat="1" ht="15" customHeight="1"/>
    <row r="239" s="881" customFormat="1" ht="15" customHeight="1"/>
    <row r="240" s="881" customFormat="1" ht="15" customHeight="1"/>
    <row r="241" s="881" customFormat="1" ht="15" customHeight="1"/>
    <row r="242" s="881" customFormat="1" ht="15" customHeight="1"/>
    <row r="243" s="881" customFormat="1" ht="15" customHeight="1"/>
    <row r="244" s="881" customFormat="1" ht="15" customHeight="1"/>
    <row r="245" s="881" customFormat="1" ht="15" customHeight="1"/>
    <row r="246" s="881" customFormat="1" ht="15" customHeight="1"/>
    <row r="247" s="881" customFormat="1" ht="15" customHeight="1"/>
    <row r="248" s="881" customFormat="1" ht="15" customHeight="1"/>
    <row r="249" s="881" customFormat="1" ht="15" customHeight="1"/>
    <row r="250" s="881" customFormat="1" ht="15" customHeight="1"/>
    <row r="251" s="881" customFormat="1" ht="15" customHeight="1"/>
    <row r="252" s="881" customFormat="1" ht="15" customHeight="1"/>
    <row r="253" s="881" customFormat="1" ht="15" customHeight="1"/>
    <row r="254" s="881" customFormat="1" ht="15" customHeight="1"/>
    <row r="255" s="881" customFormat="1" ht="15" customHeight="1"/>
    <row r="256" s="881" customFormat="1" ht="15" customHeight="1"/>
    <row r="257" s="881" customFormat="1" ht="15" customHeight="1"/>
    <row r="258" s="881" customFormat="1" ht="15" customHeight="1"/>
    <row r="259" s="881" customFormat="1" ht="15" customHeight="1"/>
    <row r="260" s="881" customFormat="1" ht="15" customHeight="1"/>
    <row r="261" s="881" customFormat="1" ht="15" customHeight="1"/>
    <row r="262" s="881" customFormat="1" ht="15" customHeight="1"/>
    <row r="263" s="881" customFormat="1" ht="15" customHeight="1"/>
    <row r="264" s="881" customFormat="1" ht="15" customHeight="1"/>
    <row r="265" s="881" customFormat="1" ht="15" customHeight="1"/>
    <row r="266" s="881" customFormat="1" ht="15" customHeight="1"/>
    <row r="267" s="881" customFormat="1" ht="15" customHeight="1"/>
    <row r="268" s="881" customFormat="1" ht="15" customHeight="1"/>
    <row r="269" s="881" customFormat="1" ht="15" customHeight="1"/>
    <row r="270" s="881" customFormat="1" ht="15" customHeight="1"/>
    <row r="271" s="881" customFormat="1" ht="15" customHeight="1"/>
    <row r="272" s="881" customFormat="1" ht="15" customHeight="1"/>
    <row r="273" s="881" customFormat="1" ht="15" customHeight="1"/>
    <row r="274" s="881" customFormat="1" ht="15" customHeight="1"/>
    <row r="275" s="881" customFormat="1" ht="15" customHeight="1"/>
    <row r="276" s="881" customFormat="1" ht="15" customHeight="1"/>
    <row r="277" s="881" customFormat="1" ht="15" customHeight="1"/>
    <row r="278" s="881" customFormat="1" ht="15" customHeight="1"/>
    <row r="279" s="881" customFormat="1" ht="15" customHeight="1"/>
    <row r="280" s="881" customFormat="1" ht="15" customHeight="1"/>
    <row r="281" s="881" customFormat="1" ht="15" customHeight="1"/>
    <row r="282" s="881" customFormat="1" ht="15" customHeight="1"/>
    <row r="283" s="881" customFormat="1" ht="15" customHeight="1"/>
    <row r="284" s="881" customFormat="1" ht="15" customHeight="1"/>
    <row r="285" s="881" customFormat="1" ht="15" customHeight="1"/>
    <row r="286" s="881" customFormat="1" ht="15" customHeight="1"/>
    <row r="287" s="881" customFormat="1" ht="15" customHeight="1"/>
    <row r="288" s="881" customFormat="1" ht="15" customHeight="1"/>
    <row r="289" s="881" customFormat="1" ht="15" customHeight="1"/>
    <row r="290" s="881" customFormat="1" ht="15" customHeight="1"/>
    <row r="291" s="881" customFormat="1" ht="15" customHeight="1"/>
    <row r="292" s="881" customFormat="1" ht="15" customHeight="1"/>
    <row r="293" s="881" customFormat="1" ht="15" customHeight="1"/>
    <row r="294" s="881" customFormat="1" ht="15" customHeight="1"/>
    <row r="295" s="881" customFormat="1" ht="15" customHeight="1"/>
    <row r="296" s="881" customFormat="1" ht="15" customHeight="1"/>
    <row r="297" s="881" customFormat="1" ht="15" customHeight="1"/>
    <row r="298" s="881" customFormat="1" ht="15" customHeight="1"/>
    <row r="299" s="881" customFormat="1" ht="15" customHeight="1"/>
    <row r="300" s="881" customFormat="1" ht="15" customHeight="1"/>
    <row r="301" s="881" customFormat="1" ht="15" customHeight="1"/>
    <row r="302" s="881" customFormat="1" ht="15" customHeight="1"/>
    <row r="303" s="881" customFormat="1" ht="15" customHeight="1"/>
    <row r="304" s="881" customFormat="1" ht="15" customHeight="1"/>
    <row r="305" s="881" customFormat="1" ht="15" customHeight="1"/>
    <row r="306" s="881" customFormat="1" ht="15" customHeight="1"/>
    <row r="307" s="881" customFormat="1" ht="15" customHeight="1"/>
    <row r="308" s="881" customFormat="1" ht="15" customHeight="1"/>
    <row r="309" s="881" customFormat="1" ht="15" customHeight="1"/>
    <row r="310" s="881" customFormat="1" ht="15" customHeight="1"/>
    <row r="311" s="881" customFormat="1" ht="15" customHeight="1"/>
    <row r="312" s="881" customFormat="1" ht="15" customHeight="1"/>
    <row r="313" s="881" customFormat="1" ht="15" customHeight="1"/>
    <row r="314" s="881" customFormat="1" ht="15" customHeight="1"/>
    <row r="315" s="881" customFormat="1" ht="15" customHeight="1"/>
    <row r="316" s="881" customFormat="1" ht="15" customHeight="1"/>
    <row r="317" s="881" customFormat="1" ht="15" customHeight="1"/>
    <row r="318" s="881" customFormat="1" ht="15" customHeight="1"/>
    <row r="319" s="881" customFormat="1" ht="15" customHeight="1"/>
    <row r="320" s="881" customFormat="1" ht="15" customHeight="1"/>
    <row r="321" s="881" customFormat="1" ht="15" customHeight="1"/>
    <row r="322" s="881" customFormat="1" ht="15" customHeight="1"/>
    <row r="323" s="881" customFormat="1" ht="15" customHeight="1"/>
    <row r="324" s="881" customFormat="1" ht="15" customHeight="1"/>
    <row r="325" s="881" customFormat="1" ht="15" customHeight="1"/>
    <row r="326" s="881" customFormat="1" ht="15" customHeight="1"/>
    <row r="327" s="881" customFormat="1" ht="15" customHeight="1"/>
    <row r="328" s="881" customFormat="1" ht="15" customHeight="1"/>
    <row r="329" s="881" customFormat="1" ht="15" customHeight="1"/>
    <row r="330" s="881" customFormat="1" ht="15" customHeight="1"/>
    <row r="331" s="881" customFormat="1" ht="15" customHeight="1"/>
    <row r="332" s="881" customFormat="1" ht="15" customHeight="1"/>
    <row r="333" s="881" customFormat="1" ht="15" customHeight="1"/>
    <row r="334" s="881" customFormat="1" ht="15" customHeight="1"/>
    <row r="335" s="881" customFormat="1" ht="15" customHeight="1"/>
    <row r="336" s="881" customFormat="1" ht="15" customHeight="1"/>
    <row r="337" s="881" customFormat="1" ht="15" customHeight="1"/>
    <row r="338" s="881" customFormat="1" ht="15" customHeight="1"/>
    <row r="339" s="881" customFormat="1" ht="15" customHeight="1"/>
  </sheetData>
  <mergeCells count="9">
    <mergeCell ref="A1:F1"/>
    <mergeCell ref="A2:F2"/>
    <mergeCell ref="A3:A6"/>
    <mergeCell ref="B3:B6"/>
    <mergeCell ref="C3:C6"/>
    <mergeCell ref="D3:E4"/>
    <mergeCell ref="F3:F6"/>
    <mergeCell ref="D5:D6"/>
    <mergeCell ref="E5:E6"/>
  </mergeCells>
  <hyperlinks>
    <hyperlink ref="A2" location="'spis tablic'!A1" display="'spis tablic'!A1" xr:uid="{00000000-0004-0000-5800-000000000000}"/>
    <hyperlink ref="A2:F2" location="'Spis tablic_DZIAŁ VI'!A1" display="'Spis tablic_DZIAŁ VI'!A1" xr:uid="{00000000-0004-0000-5800-000001000000}"/>
  </hyperlink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H115"/>
  <sheetViews>
    <sheetView zoomScaleNormal="100" workbookViewId="0">
      <selection activeCell="E5" sqref="E5:E6"/>
    </sheetView>
  </sheetViews>
  <sheetFormatPr defaultColWidth="9.109375" defaultRowHeight="10.199999999999999"/>
  <cols>
    <col min="1" max="1" width="51.109375" style="881" customWidth="1"/>
    <col min="2" max="5" width="16.6640625" style="881" customWidth="1"/>
    <col min="6" max="6" width="38.33203125" style="1000" customWidth="1"/>
    <col min="7" max="7" width="33.6640625" style="881" customWidth="1"/>
    <col min="8" max="16384" width="9.109375" style="881"/>
  </cols>
  <sheetData>
    <row r="1" spans="1:7" s="884" customFormat="1" ht="30" customHeight="1">
      <c r="A1" s="2509" t="s">
        <v>2302</v>
      </c>
      <c r="B1" s="2509"/>
      <c r="C1" s="2509"/>
      <c r="D1" s="2509"/>
      <c r="E1" s="2509"/>
      <c r="F1" s="2509"/>
      <c r="G1" s="1605"/>
    </row>
    <row r="2" spans="1:7" s="884" customFormat="1" ht="22.5" customHeight="1">
      <c r="A2" s="2482" t="s">
        <v>11</v>
      </c>
      <c r="B2" s="2482"/>
      <c r="C2" s="2482"/>
      <c r="D2" s="2482"/>
      <c r="E2" s="2482"/>
      <c r="F2" s="2482"/>
      <c r="G2" s="1606"/>
    </row>
    <row r="3" spans="1:7" ht="24.9" customHeight="1">
      <c r="A3" s="2468" t="s">
        <v>206</v>
      </c>
      <c r="B3" s="2468" t="s">
        <v>1469</v>
      </c>
      <c r="C3" s="2471" t="s">
        <v>1204</v>
      </c>
      <c r="D3" s="2491" t="s">
        <v>1470</v>
      </c>
      <c r="E3" s="2495"/>
      <c r="F3" s="2513" t="s">
        <v>30</v>
      </c>
      <c r="G3" s="1001"/>
    </row>
    <row r="4" spans="1:7" ht="24.9" customHeight="1">
      <c r="A4" s="2516"/>
      <c r="B4" s="2469"/>
      <c r="C4" s="2472"/>
      <c r="D4" s="2492"/>
      <c r="E4" s="2497"/>
      <c r="F4" s="2514"/>
      <c r="G4" s="1002"/>
    </row>
    <row r="5" spans="1:7" ht="24.9" customHeight="1">
      <c r="A5" s="2516"/>
      <c r="B5" s="2469"/>
      <c r="C5" s="2472"/>
      <c r="D5" s="2471" t="s">
        <v>1471</v>
      </c>
      <c r="E5" s="2471" t="s">
        <v>1207</v>
      </c>
      <c r="F5" s="2514"/>
      <c r="G5" s="1002"/>
    </row>
    <row r="6" spans="1:7" ht="24.9" customHeight="1">
      <c r="A6" s="2517"/>
      <c r="B6" s="2470"/>
      <c r="C6" s="2473"/>
      <c r="D6" s="2473"/>
      <c r="E6" s="2473"/>
      <c r="F6" s="2515"/>
      <c r="G6" s="975"/>
    </row>
    <row r="7" spans="1:7" s="884" customFormat="1" ht="15" customHeight="1">
      <c r="A7" s="1003" t="s">
        <v>1472</v>
      </c>
      <c r="B7" s="852">
        <v>9468</v>
      </c>
      <c r="C7" s="852">
        <v>6650</v>
      </c>
      <c r="D7" s="852">
        <v>7508</v>
      </c>
      <c r="E7" s="852">
        <v>5281</v>
      </c>
      <c r="F7" s="1004" t="s">
        <v>19</v>
      </c>
      <c r="G7" s="1607"/>
    </row>
    <row r="8" spans="1:7" s="1608" customFormat="1" ht="15" customHeight="1">
      <c r="A8" s="1005" t="s">
        <v>1473</v>
      </c>
      <c r="B8" s="856">
        <v>10004</v>
      </c>
      <c r="C8" s="856">
        <v>7033</v>
      </c>
      <c r="D8" s="856">
        <v>7736</v>
      </c>
      <c r="E8" s="856">
        <v>5478</v>
      </c>
      <c r="F8" s="986"/>
      <c r="G8" s="920"/>
    </row>
    <row r="9" spans="1:7" s="884" customFormat="1" ht="15" customHeight="1">
      <c r="A9" s="998" t="s">
        <v>1209</v>
      </c>
      <c r="B9" s="988">
        <v>111</v>
      </c>
      <c r="C9" s="988">
        <v>64</v>
      </c>
      <c r="D9" s="988">
        <v>111</v>
      </c>
      <c r="E9" s="988">
        <v>64</v>
      </c>
      <c r="F9" s="986" t="s">
        <v>1210</v>
      </c>
      <c r="G9" s="1006"/>
    </row>
    <row r="10" spans="1:7" s="884" customFormat="1" ht="15" customHeight="1">
      <c r="A10" s="884" t="s">
        <v>1211</v>
      </c>
      <c r="B10" s="988">
        <v>16</v>
      </c>
      <c r="C10" s="988">
        <v>10</v>
      </c>
      <c r="D10" s="988">
        <v>16</v>
      </c>
      <c r="E10" s="988">
        <v>10</v>
      </c>
      <c r="F10" s="986" t="s">
        <v>1212</v>
      </c>
      <c r="G10" s="1006"/>
    </row>
    <row r="11" spans="1:7" s="884" customFormat="1" ht="15" customHeight="1">
      <c r="A11" s="884" t="s">
        <v>1213</v>
      </c>
      <c r="B11" s="988">
        <v>22</v>
      </c>
      <c r="C11" s="988">
        <v>13</v>
      </c>
      <c r="D11" s="988">
        <v>22</v>
      </c>
      <c r="E11" s="988">
        <v>13</v>
      </c>
      <c r="F11" s="986" t="s">
        <v>1214</v>
      </c>
      <c r="G11" s="1006"/>
    </row>
    <row r="12" spans="1:7" s="884" customFormat="1" ht="15" customHeight="1">
      <c r="A12" s="884" t="s">
        <v>1215</v>
      </c>
      <c r="B12" s="988">
        <v>26</v>
      </c>
      <c r="C12" s="988">
        <v>24</v>
      </c>
      <c r="D12" s="988">
        <v>26</v>
      </c>
      <c r="E12" s="988">
        <v>24</v>
      </c>
      <c r="F12" s="986" t="s">
        <v>1216</v>
      </c>
      <c r="G12" s="1006"/>
    </row>
    <row r="13" spans="1:7" s="884" customFormat="1" ht="15" customHeight="1">
      <c r="A13" s="884" t="s">
        <v>1217</v>
      </c>
      <c r="B13" s="988">
        <v>935</v>
      </c>
      <c r="C13" s="988">
        <v>842</v>
      </c>
      <c r="D13" s="988">
        <v>582</v>
      </c>
      <c r="E13" s="988">
        <v>525</v>
      </c>
      <c r="F13" s="986" t="s">
        <v>1218</v>
      </c>
      <c r="G13" s="987"/>
    </row>
    <row r="14" spans="1:7" s="884" customFormat="1" ht="15" customHeight="1">
      <c r="A14" s="884" t="s">
        <v>1474</v>
      </c>
      <c r="B14" s="988">
        <v>15</v>
      </c>
      <c r="C14" s="988">
        <v>15</v>
      </c>
      <c r="D14" s="988">
        <v>15</v>
      </c>
      <c r="E14" s="988">
        <v>15</v>
      </c>
      <c r="F14" s="991" t="s">
        <v>1475</v>
      </c>
      <c r="G14" s="987"/>
    </row>
    <row r="15" spans="1:7" s="884" customFormat="1" ht="15" customHeight="1">
      <c r="A15" s="884" t="s">
        <v>1219</v>
      </c>
      <c r="B15" s="988">
        <v>6</v>
      </c>
      <c r="C15" s="988">
        <v>6</v>
      </c>
      <c r="D15" s="988">
        <v>6</v>
      </c>
      <c r="E15" s="988">
        <v>6</v>
      </c>
      <c r="F15" s="991" t="s">
        <v>1220</v>
      </c>
      <c r="G15" s="987"/>
    </row>
    <row r="16" spans="1:7" s="884" customFormat="1" ht="15" customHeight="1">
      <c r="A16" s="884" t="s">
        <v>1476</v>
      </c>
      <c r="B16" s="988">
        <v>66</v>
      </c>
      <c r="C16" s="988">
        <v>56</v>
      </c>
      <c r="D16" s="988">
        <v>66</v>
      </c>
      <c r="E16" s="988">
        <v>56</v>
      </c>
      <c r="F16" s="986" t="s">
        <v>1477</v>
      </c>
      <c r="G16" s="987"/>
    </row>
    <row r="17" spans="1:8" s="884" customFormat="1" ht="15" customHeight="1">
      <c r="A17" s="884" t="s">
        <v>1225</v>
      </c>
      <c r="B17" s="988">
        <v>15</v>
      </c>
      <c r="C17" s="988">
        <v>11</v>
      </c>
      <c r="D17" s="988">
        <v>15</v>
      </c>
      <c r="E17" s="988">
        <v>11</v>
      </c>
      <c r="F17" s="986" t="s">
        <v>1478</v>
      </c>
      <c r="G17" s="1006"/>
    </row>
    <row r="18" spans="1:8" s="884" customFormat="1" ht="15" customHeight="1">
      <c r="A18" s="884" t="s">
        <v>1230</v>
      </c>
      <c r="B18" s="988">
        <v>51</v>
      </c>
      <c r="C18" s="988">
        <v>40</v>
      </c>
      <c r="D18" s="988">
        <v>51</v>
      </c>
      <c r="E18" s="988">
        <v>40</v>
      </c>
      <c r="F18" s="986" t="s">
        <v>1230</v>
      </c>
      <c r="G18" s="1006"/>
    </row>
    <row r="19" spans="1:8" s="884" customFormat="1" ht="15" customHeight="1">
      <c r="A19" s="884" t="s">
        <v>1233</v>
      </c>
      <c r="B19" s="988">
        <v>33</v>
      </c>
      <c r="C19" s="988">
        <v>23</v>
      </c>
      <c r="D19" s="988">
        <v>6</v>
      </c>
      <c r="E19" s="988">
        <v>6</v>
      </c>
      <c r="F19" s="986" t="s">
        <v>1234</v>
      </c>
      <c r="G19" s="1006"/>
    </row>
    <row r="20" spans="1:8" s="884" customFormat="1" ht="15" customHeight="1">
      <c r="A20" s="884" t="s">
        <v>1235</v>
      </c>
      <c r="B20" s="988">
        <v>33</v>
      </c>
      <c r="C20" s="988">
        <v>24</v>
      </c>
      <c r="D20" s="988">
        <v>33</v>
      </c>
      <c r="E20" s="988">
        <v>24</v>
      </c>
      <c r="F20" s="986" t="s">
        <v>1236</v>
      </c>
      <c r="G20" s="1006"/>
    </row>
    <row r="21" spans="1:8" s="884" customFormat="1" ht="15" customHeight="1">
      <c r="A21" s="884" t="s">
        <v>1237</v>
      </c>
      <c r="B21" s="988">
        <v>46</v>
      </c>
      <c r="C21" s="988">
        <v>24</v>
      </c>
      <c r="D21" s="988">
        <v>46</v>
      </c>
      <c r="E21" s="988">
        <v>24</v>
      </c>
      <c r="F21" s="986" t="s">
        <v>1238</v>
      </c>
      <c r="G21" s="941"/>
      <c r="H21" s="989"/>
    </row>
    <row r="22" spans="1:8" s="884" customFormat="1" ht="15" customHeight="1">
      <c r="A22" s="884" t="s">
        <v>1239</v>
      </c>
      <c r="B22" s="988">
        <v>98</v>
      </c>
      <c r="C22" s="988">
        <v>75</v>
      </c>
      <c r="D22" s="988">
        <v>98</v>
      </c>
      <c r="E22" s="971">
        <v>75</v>
      </c>
      <c r="F22" s="986" t="s">
        <v>1240</v>
      </c>
      <c r="G22" s="1007"/>
      <c r="H22" s="989"/>
    </row>
    <row r="23" spans="1:8" s="884" customFormat="1" ht="15" customHeight="1">
      <c r="A23" s="884" t="s">
        <v>1479</v>
      </c>
      <c r="B23" s="988">
        <v>132</v>
      </c>
      <c r="C23" s="988">
        <v>112</v>
      </c>
      <c r="D23" s="988">
        <v>132</v>
      </c>
      <c r="E23" s="988">
        <v>112</v>
      </c>
      <c r="F23" s="986" t="s">
        <v>1242</v>
      </c>
      <c r="G23" s="1007"/>
      <c r="H23" s="989"/>
    </row>
    <row r="24" spans="1:8" s="884" customFormat="1" ht="15" customHeight="1">
      <c r="A24" s="884" t="s">
        <v>1243</v>
      </c>
      <c r="B24" s="988">
        <v>6</v>
      </c>
      <c r="C24" s="971">
        <v>5</v>
      </c>
      <c r="D24" s="988">
        <v>6</v>
      </c>
      <c r="E24" s="971">
        <v>5</v>
      </c>
      <c r="F24" s="986" t="s">
        <v>1480</v>
      </c>
      <c r="G24" s="1007"/>
      <c r="H24" s="989"/>
    </row>
    <row r="25" spans="1:8" s="884" customFormat="1" ht="15" customHeight="1">
      <c r="A25" s="884" t="s">
        <v>1245</v>
      </c>
      <c r="B25" s="988">
        <v>66</v>
      </c>
      <c r="C25" s="988">
        <v>61</v>
      </c>
      <c r="D25" s="988">
        <v>66</v>
      </c>
      <c r="E25" s="988">
        <v>61</v>
      </c>
      <c r="F25" s="991" t="s">
        <v>1246</v>
      </c>
      <c r="G25" s="1008"/>
      <c r="H25" s="989"/>
    </row>
    <row r="26" spans="1:8" s="884" customFormat="1" ht="15" customHeight="1">
      <c r="A26" s="884" t="s">
        <v>1247</v>
      </c>
      <c r="B26" s="988">
        <v>3</v>
      </c>
      <c r="C26" s="988">
        <v>3</v>
      </c>
      <c r="D26" s="988">
        <v>3</v>
      </c>
      <c r="E26" s="988">
        <v>3</v>
      </c>
      <c r="F26" s="991" t="s">
        <v>1248</v>
      </c>
      <c r="G26" s="1008"/>
      <c r="H26" s="989"/>
    </row>
    <row r="27" spans="1:8" s="884" customFormat="1" ht="15" customHeight="1">
      <c r="A27" s="884" t="s">
        <v>1249</v>
      </c>
      <c r="B27" s="988">
        <v>204</v>
      </c>
      <c r="C27" s="988">
        <v>76</v>
      </c>
      <c r="D27" s="988">
        <v>92</v>
      </c>
      <c r="E27" s="988">
        <v>28</v>
      </c>
      <c r="F27" s="991" t="s">
        <v>1250</v>
      </c>
      <c r="G27" s="1008"/>
      <c r="H27" s="989"/>
    </row>
    <row r="28" spans="1:8" s="884" customFormat="1" ht="15" customHeight="1">
      <c r="A28" s="884" t="s">
        <v>1251</v>
      </c>
      <c r="B28" s="988">
        <v>65</v>
      </c>
      <c r="C28" s="988">
        <v>45</v>
      </c>
      <c r="D28" s="988">
        <v>65</v>
      </c>
      <c r="E28" s="988">
        <v>45</v>
      </c>
      <c r="F28" s="991" t="s">
        <v>1252</v>
      </c>
      <c r="G28" s="1594"/>
      <c r="H28" s="989"/>
    </row>
    <row r="29" spans="1:8" s="884" customFormat="1" ht="15" customHeight="1">
      <c r="A29" s="884" t="s">
        <v>1255</v>
      </c>
      <c r="B29" s="988">
        <v>73</v>
      </c>
      <c r="C29" s="988">
        <v>44</v>
      </c>
      <c r="D29" s="988">
        <v>42</v>
      </c>
      <c r="E29" s="988">
        <v>28</v>
      </c>
      <c r="F29" s="991" t="s">
        <v>1256</v>
      </c>
      <c r="G29" s="1006"/>
      <c r="H29" s="989"/>
    </row>
    <row r="30" spans="1:8" s="884" customFormat="1" ht="15" customHeight="1">
      <c r="A30" s="884" t="s">
        <v>1481</v>
      </c>
      <c r="B30" s="988">
        <v>60</v>
      </c>
      <c r="C30" s="988">
        <v>42</v>
      </c>
      <c r="D30" s="988">
        <v>34</v>
      </c>
      <c r="E30" s="988">
        <v>24</v>
      </c>
      <c r="F30" s="991" t="s">
        <v>1259</v>
      </c>
      <c r="G30" s="1006"/>
    </row>
    <row r="31" spans="1:8" s="884" customFormat="1" ht="15" customHeight="1">
      <c r="A31" s="884" t="s">
        <v>1262</v>
      </c>
      <c r="B31" s="988">
        <v>26</v>
      </c>
      <c r="C31" s="988">
        <v>14</v>
      </c>
      <c r="D31" s="988">
        <v>26</v>
      </c>
      <c r="E31" s="988">
        <v>14</v>
      </c>
      <c r="F31" s="991" t="s">
        <v>1482</v>
      </c>
      <c r="G31" s="1006"/>
    </row>
    <row r="32" spans="1:8" s="884" customFormat="1" ht="15" customHeight="1">
      <c r="A32" s="1581" t="s">
        <v>1260</v>
      </c>
      <c r="B32" s="1583">
        <v>12</v>
      </c>
      <c r="C32" s="1583">
        <v>7</v>
      </c>
      <c r="D32" s="1583">
        <v>12</v>
      </c>
      <c r="E32" s="1583">
        <v>7</v>
      </c>
      <c r="F32" s="991" t="s">
        <v>1261</v>
      </c>
      <c r="G32" s="1006"/>
    </row>
    <row r="33" spans="1:7" s="884" customFormat="1" ht="15" customHeight="1">
      <c r="A33" s="1609" t="s">
        <v>1264</v>
      </c>
      <c r="B33" s="1583">
        <v>46</v>
      </c>
      <c r="C33" s="1583">
        <v>18</v>
      </c>
      <c r="D33" s="1583">
        <v>24</v>
      </c>
      <c r="E33" s="1583">
        <v>8</v>
      </c>
      <c r="F33" s="991" t="s">
        <v>1264</v>
      </c>
      <c r="G33" s="1006"/>
    </row>
    <row r="34" spans="1:7" s="884" customFormat="1" ht="15" customHeight="1">
      <c r="A34" s="884" t="s">
        <v>1483</v>
      </c>
      <c r="B34" s="988">
        <v>2208</v>
      </c>
      <c r="C34" s="988">
        <v>1682</v>
      </c>
      <c r="D34" s="988">
        <v>1373</v>
      </c>
      <c r="E34" s="988">
        <v>1079</v>
      </c>
      <c r="F34" s="991" t="s">
        <v>2303</v>
      </c>
      <c r="G34" s="1006"/>
    </row>
    <row r="35" spans="1:7" s="884" customFormat="1" ht="15" customHeight="1">
      <c r="A35" s="884" t="s">
        <v>1266</v>
      </c>
      <c r="B35" s="988">
        <v>4</v>
      </c>
      <c r="C35" s="988">
        <v>4</v>
      </c>
      <c r="D35" s="988">
        <v>4</v>
      </c>
      <c r="E35" s="988">
        <v>4</v>
      </c>
      <c r="F35" s="991" t="s">
        <v>1267</v>
      </c>
      <c r="G35" s="1006"/>
    </row>
    <row r="36" spans="1:7" s="884" customFormat="1" ht="15" customHeight="1">
      <c r="A36" s="884" t="s">
        <v>1276</v>
      </c>
      <c r="B36" s="988">
        <v>10</v>
      </c>
      <c r="C36" s="988">
        <v>8</v>
      </c>
      <c r="D36" s="988">
        <v>10</v>
      </c>
      <c r="E36" s="988">
        <v>8</v>
      </c>
      <c r="F36" s="991" t="s">
        <v>1276</v>
      </c>
      <c r="G36" s="1006"/>
    </row>
    <row r="37" spans="1:7" s="884" customFormat="1" ht="15" customHeight="1">
      <c r="A37" s="884" t="s">
        <v>1277</v>
      </c>
      <c r="B37" s="988">
        <v>14</v>
      </c>
      <c r="C37" s="988">
        <v>8</v>
      </c>
      <c r="D37" s="988">
        <v>14</v>
      </c>
      <c r="E37" s="988">
        <v>8</v>
      </c>
      <c r="F37" s="991" t="s">
        <v>1278</v>
      </c>
      <c r="G37" s="1006"/>
    </row>
    <row r="38" spans="1:7" s="884" customFormat="1" ht="15" customHeight="1">
      <c r="A38" s="884" t="s">
        <v>1484</v>
      </c>
      <c r="B38" s="988">
        <v>157</v>
      </c>
      <c r="C38" s="988">
        <v>78</v>
      </c>
      <c r="D38" s="988">
        <v>98</v>
      </c>
      <c r="E38" s="988">
        <v>52</v>
      </c>
      <c r="F38" s="991" t="s">
        <v>1485</v>
      </c>
      <c r="G38" s="1006"/>
    </row>
    <row r="39" spans="1:7" s="884" customFormat="1" ht="15" customHeight="1">
      <c r="A39" s="884" t="s">
        <v>1279</v>
      </c>
      <c r="B39" s="988">
        <v>19</v>
      </c>
      <c r="C39" s="988">
        <v>14</v>
      </c>
      <c r="D39" s="1009">
        <v>19</v>
      </c>
      <c r="E39" s="988">
        <v>14</v>
      </c>
      <c r="F39" s="991" t="s">
        <v>1280</v>
      </c>
      <c r="G39" s="1006"/>
    </row>
    <row r="40" spans="1:7" s="884" customFormat="1" ht="15" customHeight="1">
      <c r="A40" s="884" t="s">
        <v>1281</v>
      </c>
      <c r="B40" s="988">
        <v>45</v>
      </c>
      <c r="C40" s="988">
        <v>19</v>
      </c>
      <c r="D40" s="937" t="s">
        <v>41</v>
      </c>
      <c r="E40" s="937" t="s">
        <v>41</v>
      </c>
      <c r="F40" s="986" t="s">
        <v>1282</v>
      </c>
      <c r="G40" s="1006"/>
    </row>
    <row r="41" spans="1:7" s="884" customFormat="1" ht="15" customHeight="1">
      <c r="A41" s="884" t="s">
        <v>1272</v>
      </c>
      <c r="B41" s="988">
        <v>8</v>
      </c>
      <c r="C41" s="988">
        <v>7</v>
      </c>
      <c r="D41" s="917">
        <v>8</v>
      </c>
      <c r="E41" s="852">
        <v>7</v>
      </c>
      <c r="F41" s="986" t="s">
        <v>1273</v>
      </c>
      <c r="G41" s="1006"/>
    </row>
    <row r="42" spans="1:7" s="884" customFormat="1" ht="15" customHeight="1">
      <c r="A42" s="884" t="s">
        <v>1283</v>
      </c>
      <c r="B42" s="988">
        <v>16</v>
      </c>
      <c r="C42" s="988">
        <v>8</v>
      </c>
      <c r="D42" s="917">
        <v>16</v>
      </c>
      <c r="E42" s="852">
        <v>8</v>
      </c>
      <c r="F42" s="986" t="s">
        <v>1284</v>
      </c>
      <c r="G42" s="1006"/>
    </row>
    <row r="43" spans="1:7" s="884" customFormat="1" ht="15" customHeight="1">
      <c r="A43" s="884" t="s">
        <v>1274</v>
      </c>
      <c r="B43" s="988">
        <v>12</v>
      </c>
      <c r="C43" s="988">
        <v>9</v>
      </c>
      <c r="D43" s="917">
        <v>12</v>
      </c>
      <c r="E43" s="852">
        <v>9</v>
      </c>
      <c r="F43" s="986" t="s">
        <v>1486</v>
      </c>
      <c r="G43" s="1006"/>
    </row>
    <row r="44" spans="1:7" s="884" customFormat="1" ht="15" customHeight="1">
      <c r="A44" s="884" t="s">
        <v>1487</v>
      </c>
      <c r="B44" s="988">
        <v>156</v>
      </c>
      <c r="C44" s="988">
        <v>132</v>
      </c>
      <c r="D44" s="988">
        <v>156</v>
      </c>
      <c r="E44" s="988">
        <v>132</v>
      </c>
      <c r="F44" s="986" t="s">
        <v>1286</v>
      </c>
      <c r="G44" s="987"/>
    </row>
    <row r="45" spans="1:7" s="884" customFormat="1" ht="15" customHeight="1">
      <c r="A45" s="884" t="s">
        <v>1287</v>
      </c>
      <c r="B45" s="988">
        <v>14</v>
      </c>
      <c r="C45" s="988">
        <v>8</v>
      </c>
      <c r="D45" s="988">
        <v>14</v>
      </c>
      <c r="E45" s="988">
        <v>8</v>
      </c>
      <c r="F45" s="991" t="s">
        <v>1288</v>
      </c>
      <c r="G45" s="1006"/>
    </row>
    <row r="46" spans="1:7" s="884" customFormat="1" ht="15" customHeight="1">
      <c r="A46" s="884" t="s">
        <v>1289</v>
      </c>
      <c r="B46" s="988">
        <v>12</v>
      </c>
      <c r="C46" s="988">
        <v>3</v>
      </c>
      <c r="D46" s="988">
        <v>12</v>
      </c>
      <c r="E46" s="988">
        <v>3</v>
      </c>
      <c r="F46" s="986" t="s">
        <v>1290</v>
      </c>
      <c r="G46" s="1006"/>
    </row>
    <row r="47" spans="1:7" s="884" customFormat="1" ht="15" customHeight="1">
      <c r="A47" s="884" t="s">
        <v>1488</v>
      </c>
      <c r="B47" s="988">
        <v>938</v>
      </c>
      <c r="C47" s="988">
        <v>556</v>
      </c>
      <c r="D47" s="988">
        <v>938</v>
      </c>
      <c r="E47" s="988">
        <v>556</v>
      </c>
      <c r="F47" s="986" t="s">
        <v>1292</v>
      </c>
      <c r="G47" s="1006"/>
    </row>
    <row r="48" spans="1:7" s="884" customFormat="1" ht="15" customHeight="1">
      <c r="A48" s="884" t="s">
        <v>1293</v>
      </c>
      <c r="B48" s="988">
        <v>69</v>
      </c>
      <c r="C48" s="988">
        <v>48</v>
      </c>
      <c r="D48" s="988">
        <v>69</v>
      </c>
      <c r="E48" s="988">
        <v>48</v>
      </c>
      <c r="F48" s="986" t="s">
        <v>1294</v>
      </c>
      <c r="G48" s="1006"/>
    </row>
    <row r="49" spans="1:7" s="884" customFormat="1" ht="22.95" customHeight="1">
      <c r="A49" s="884" t="s">
        <v>1489</v>
      </c>
      <c r="B49" s="988">
        <v>7</v>
      </c>
      <c r="C49" s="988">
        <v>4</v>
      </c>
      <c r="D49" s="988">
        <v>7</v>
      </c>
      <c r="E49" s="988">
        <v>4</v>
      </c>
      <c r="F49" s="997" t="s">
        <v>1296</v>
      </c>
      <c r="G49" s="1006"/>
    </row>
    <row r="50" spans="1:7" s="884" customFormat="1" ht="15" customHeight="1">
      <c r="A50" s="884" t="s">
        <v>1490</v>
      </c>
      <c r="B50" s="988">
        <v>228</v>
      </c>
      <c r="C50" s="988">
        <v>105</v>
      </c>
      <c r="D50" s="988">
        <v>206</v>
      </c>
      <c r="E50" s="988">
        <v>85</v>
      </c>
      <c r="F50" s="986" t="s">
        <v>1302</v>
      </c>
      <c r="G50" s="1006"/>
    </row>
    <row r="51" spans="1:7" s="884" customFormat="1" ht="15" customHeight="1">
      <c r="A51" s="884" t="s">
        <v>1299</v>
      </c>
      <c r="B51" s="988">
        <v>22</v>
      </c>
      <c r="C51" s="988">
        <v>1</v>
      </c>
      <c r="D51" s="988">
        <v>22</v>
      </c>
      <c r="E51" s="988">
        <v>1</v>
      </c>
      <c r="F51" s="991" t="s">
        <v>1300</v>
      </c>
      <c r="G51" s="1006"/>
    </row>
    <row r="52" spans="1:7" s="884" customFormat="1" ht="15" customHeight="1">
      <c r="A52" s="884" t="s">
        <v>1301</v>
      </c>
      <c r="B52" s="988">
        <v>20</v>
      </c>
      <c r="C52" s="988">
        <v>9</v>
      </c>
      <c r="D52" s="988">
        <v>20</v>
      </c>
      <c r="E52" s="988">
        <v>9</v>
      </c>
      <c r="F52" s="986" t="s">
        <v>1298</v>
      </c>
      <c r="G52" s="1006"/>
    </row>
    <row r="53" spans="1:7" s="884" customFormat="1" ht="15" customHeight="1">
      <c r="A53" s="884" t="s">
        <v>1303</v>
      </c>
      <c r="B53" s="988">
        <v>4</v>
      </c>
      <c r="C53" s="988">
        <v>2</v>
      </c>
      <c r="D53" s="988">
        <v>4</v>
      </c>
      <c r="E53" s="988">
        <v>2</v>
      </c>
      <c r="F53" s="986" t="s">
        <v>1304</v>
      </c>
      <c r="G53" s="1006"/>
    </row>
    <row r="54" spans="1:7" s="884" customFormat="1" ht="15" customHeight="1">
      <c r="A54" s="884" t="s">
        <v>1307</v>
      </c>
      <c r="B54" s="988">
        <v>113</v>
      </c>
      <c r="C54" s="988">
        <v>60</v>
      </c>
      <c r="D54" s="988">
        <v>113</v>
      </c>
      <c r="E54" s="988">
        <v>60</v>
      </c>
      <c r="F54" s="986" t="s">
        <v>1308</v>
      </c>
      <c r="G54" s="1006"/>
    </row>
    <row r="55" spans="1:7" s="884" customFormat="1" ht="15" customHeight="1">
      <c r="A55" s="884" t="s">
        <v>1309</v>
      </c>
      <c r="B55" s="988">
        <v>73</v>
      </c>
      <c r="C55" s="988">
        <v>55</v>
      </c>
      <c r="D55" s="988">
        <v>73</v>
      </c>
      <c r="E55" s="988">
        <v>55</v>
      </c>
      <c r="F55" s="986" t="s">
        <v>1310</v>
      </c>
      <c r="G55" s="1006"/>
    </row>
    <row r="56" spans="1:7" s="884" customFormat="1" ht="15" customHeight="1">
      <c r="A56" s="884" t="s">
        <v>1317</v>
      </c>
      <c r="B56" s="988">
        <v>17</v>
      </c>
      <c r="C56" s="988">
        <v>16</v>
      </c>
      <c r="D56" s="988">
        <v>17</v>
      </c>
      <c r="E56" s="988">
        <v>16</v>
      </c>
      <c r="F56" s="986" t="s">
        <v>1318</v>
      </c>
      <c r="G56" s="1006"/>
    </row>
    <row r="57" spans="1:7" s="884" customFormat="1" ht="15" customHeight="1">
      <c r="A57" s="884" t="s">
        <v>1321</v>
      </c>
      <c r="B57" s="988">
        <v>293</v>
      </c>
      <c r="C57" s="988">
        <v>240</v>
      </c>
      <c r="D57" s="988">
        <v>254</v>
      </c>
      <c r="E57" s="988">
        <v>207</v>
      </c>
      <c r="F57" s="986" t="s">
        <v>1322</v>
      </c>
      <c r="G57" s="1006"/>
    </row>
    <row r="58" spans="1:7" s="884" customFormat="1" ht="15" customHeight="1">
      <c r="A58" s="884" t="s">
        <v>1323</v>
      </c>
      <c r="B58" s="988">
        <v>12</v>
      </c>
      <c r="C58" s="988">
        <v>10</v>
      </c>
      <c r="D58" s="937" t="s">
        <v>41</v>
      </c>
      <c r="E58" s="937" t="s">
        <v>41</v>
      </c>
      <c r="F58" s="986" t="s">
        <v>1323</v>
      </c>
      <c r="G58" s="1006"/>
    </row>
    <row r="59" spans="1:7" s="884" customFormat="1" ht="15" customHeight="1">
      <c r="A59" s="884" t="s">
        <v>1332</v>
      </c>
      <c r="B59" s="988">
        <v>19</v>
      </c>
      <c r="C59" s="988">
        <v>12</v>
      </c>
      <c r="D59" s="988">
        <v>19</v>
      </c>
      <c r="E59" s="988">
        <v>12</v>
      </c>
      <c r="F59" s="1596" t="s">
        <v>1333</v>
      </c>
      <c r="G59" s="878"/>
    </row>
    <row r="60" spans="1:7" s="884" customFormat="1" ht="15" customHeight="1">
      <c r="A60" s="884" t="s">
        <v>1334</v>
      </c>
      <c r="B60" s="988">
        <v>209</v>
      </c>
      <c r="C60" s="988">
        <v>99</v>
      </c>
      <c r="D60" s="988">
        <v>134</v>
      </c>
      <c r="E60" s="988">
        <v>62</v>
      </c>
      <c r="F60" s="1596" t="s">
        <v>1337</v>
      </c>
      <c r="G60" s="1006"/>
    </row>
    <row r="61" spans="1:7" s="884" customFormat="1" ht="15" customHeight="1">
      <c r="A61" s="884" t="s">
        <v>1336</v>
      </c>
      <c r="B61" s="988">
        <v>56</v>
      </c>
      <c r="C61" s="988">
        <v>22</v>
      </c>
      <c r="D61" s="937" t="s">
        <v>41</v>
      </c>
      <c r="E61" s="937" t="s">
        <v>41</v>
      </c>
      <c r="F61" s="991" t="s">
        <v>1337</v>
      </c>
      <c r="G61" s="1006"/>
    </row>
    <row r="62" spans="1:7" s="884" customFormat="1" ht="15" customHeight="1">
      <c r="A62" s="884" t="s">
        <v>1491</v>
      </c>
      <c r="B62" s="988">
        <v>26</v>
      </c>
      <c r="C62" s="971">
        <v>20</v>
      </c>
      <c r="D62" s="988">
        <v>26</v>
      </c>
      <c r="E62" s="971">
        <v>20</v>
      </c>
      <c r="F62" s="986" t="s">
        <v>1492</v>
      </c>
      <c r="G62" s="1006"/>
    </row>
    <row r="63" spans="1:7" s="884" customFormat="1" ht="15" customHeight="1">
      <c r="A63" s="884" t="s">
        <v>1345</v>
      </c>
      <c r="B63" s="988">
        <v>255</v>
      </c>
      <c r="C63" s="971">
        <v>155</v>
      </c>
      <c r="D63" s="988">
        <v>122</v>
      </c>
      <c r="E63" s="971">
        <v>82</v>
      </c>
      <c r="F63" s="991" t="s">
        <v>1346</v>
      </c>
      <c r="G63" s="1006"/>
    </row>
    <row r="64" spans="1:7" s="884" customFormat="1" ht="15" customHeight="1">
      <c r="A64" s="884" t="s">
        <v>1349</v>
      </c>
      <c r="B64" s="988">
        <v>31</v>
      </c>
      <c r="C64" s="988">
        <v>8</v>
      </c>
      <c r="D64" s="988">
        <v>31</v>
      </c>
      <c r="E64" s="988">
        <v>8</v>
      </c>
      <c r="F64" s="986" t="s">
        <v>1350</v>
      </c>
      <c r="G64" s="1006"/>
    </row>
    <row r="65" spans="1:7" s="884" customFormat="1" ht="15" customHeight="1">
      <c r="A65" s="884" t="s">
        <v>1355</v>
      </c>
      <c r="B65" s="988">
        <v>16</v>
      </c>
      <c r="C65" s="988">
        <v>8</v>
      </c>
      <c r="D65" s="852">
        <v>16</v>
      </c>
      <c r="E65" s="852">
        <v>8</v>
      </c>
      <c r="F65" s="991" t="s">
        <v>1356</v>
      </c>
      <c r="G65" s="1006"/>
    </row>
    <row r="66" spans="1:7" s="884" customFormat="1" ht="15" customHeight="1">
      <c r="A66" s="884" t="s">
        <v>1351</v>
      </c>
      <c r="B66" s="988">
        <v>18</v>
      </c>
      <c r="C66" s="988">
        <v>8</v>
      </c>
      <c r="D66" s="852">
        <v>18</v>
      </c>
      <c r="E66" s="852">
        <v>8</v>
      </c>
      <c r="F66" s="991" t="s">
        <v>1352</v>
      </c>
      <c r="G66" s="1006"/>
    </row>
    <row r="67" spans="1:7" s="884" customFormat="1" ht="15" customHeight="1">
      <c r="A67" s="884" t="s">
        <v>1353</v>
      </c>
      <c r="B67" s="988">
        <v>14</v>
      </c>
      <c r="C67" s="988">
        <v>9</v>
      </c>
      <c r="D67" s="852">
        <v>14</v>
      </c>
      <c r="E67" s="852">
        <v>9</v>
      </c>
      <c r="F67" s="991" t="s">
        <v>1354</v>
      </c>
      <c r="G67" s="1006"/>
    </row>
    <row r="68" spans="1:7" s="884" customFormat="1" ht="15" customHeight="1">
      <c r="A68" s="884" t="s">
        <v>1357</v>
      </c>
      <c r="B68" s="988">
        <v>99</v>
      </c>
      <c r="C68" s="988">
        <v>66</v>
      </c>
      <c r="D68" s="988">
        <v>99</v>
      </c>
      <c r="E68" s="988">
        <v>66</v>
      </c>
      <c r="F68" s="986" t="s">
        <v>1358</v>
      </c>
      <c r="G68" s="1006"/>
    </row>
    <row r="69" spans="1:7" s="884" customFormat="1" ht="15" customHeight="1">
      <c r="A69" s="884" t="s">
        <v>1359</v>
      </c>
      <c r="B69" s="988">
        <v>12</v>
      </c>
      <c r="C69" s="988">
        <v>10</v>
      </c>
      <c r="D69" s="917">
        <v>3</v>
      </c>
      <c r="E69" s="852">
        <v>3</v>
      </c>
      <c r="F69" s="986" t="s">
        <v>1360</v>
      </c>
      <c r="G69" s="1006"/>
    </row>
    <row r="70" spans="1:7" s="884" customFormat="1" ht="15" customHeight="1">
      <c r="A70" s="884" t="s">
        <v>1493</v>
      </c>
      <c r="B70" s="988">
        <v>5</v>
      </c>
      <c r="C70" s="988">
        <v>3</v>
      </c>
      <c r="D70" s="917">
        <v>5</v>
      </c>
      <c r="E70" s="852">
        <v>3</v>
      </c>
      <c r="F70" s="986" t="s">
        <v>1362</v>
      </c>
      <c r="G70" s="1006"/>
    </row>
    <row r="71" spans="1:7" s="884" customFormat="1" ht="15" customHeight="1">
      <c r="A71" s="884" t="s">
        <v>1363</v>
      </c>
      <c r="B71" s="988">
        <v>83</v>
      </c>
      <c r="C71" s="988">
        <v>56</v>
      </c>
      <c r="D71" s="917">
        <v>43</v>
      </c>
      <c r="E71" s="852">
        <v>31</v>
      </c>
      <c r="F71" s="991" t="s">
        <v>1364</v>
      </c>
      <c r="G71" s="1006"/>
    </row>
    <row r="72" spans="1:7" s="884" customFormat="1" ht="15" customHeight="1">
      <c r="A72" s="884" t="s">
        <v>1367</v>
      </c>
      <c r="B72" s="988">
        <v>27</v>
      </c>
      <c r="C72" s="988">
        <v>24</v>
      </c>
      <c r="D72" s="988">
        <v>27</v>
      </c>
      <c r="E72" s="988">
        <v>24</v>
      </c>
      <c r="F72" s="986" t="s">
        <v>1368</v>
      </c>
      <c r="G72" s="1006"/>
    </row>
    <row r="73" spans="1:7" s="884" customFormat="1" ht="15" customHeight="1">
      <c r="A73" s="884" t="s">
        <v>1371</v>
      </c>
      <c r="B73" s="988">
        <v>256</v>
      </c>
      <c r="C73" s="988">
        <v>144</v>
      </c>
      <c r="D73" s="988">
        <v>136</v>
      </c>
      <c r="E73" s="988">
        <v>77</v>
      </c>
      <c r="F73" s="991" t="s">
        <v>1494</v>
      </c>
      <c r="G73" s="1006"/>
    </row>
    <row r="74" spans="1:7" s="884" customFormat="1" ht="15" customHeight="1">
      <c r="A74" s="884" t="s">
        <v>1373</v>
      </c>
      <c r="B74" s="988">
        <v>36</v>
      </c>
      <c r="C74" s="988">
        <v>25</v>
      </c>
      <c r="D74" s="988">
        <v>36</v>
      </c>
      <c r="E74" s="988">
        <v>25</v>
      </c>
      <c r="F74" s="991" t="s">
        <v>1374</v>
      </c>
      <c r="G74" s="1006"/>
    </row>
    <row r="75" spans="1:7" s="884" customFormat="1" ht="15" customHeight="1">
      <c r="A75" s="884" t="s">
        <v>1375</v>
      </c>
      <c r="B75" s="988">
        <v>137</v>
      </c>
      <c r="C75" s="988">
        <v>92</v>
      </c>
      <c r="D75" s="988">
        <v>137</v>
      </c>
      <c r="E75" s="988">
        <v>92</v>
      </c>
      <c r="F75" s="991" t="s">
        <v>1376</v>
      </c>
      <c r="G75" s="1006"/>
    </row>
    <row r="76" spans="1:7" s="884" customFormat="1" ht="15" customHeight="1">
      <c r="A76" s="884" t="s">
        <v>1377</v>
      </c>
      <c r="B76" s="988">
        <v>25</v>
      </c>
      <c r="C76" s="988">
        <v>8</v>
      </c>
      <c r="D76" s="988">
        <v>25</v>
      </c>
      <c r="E76" s="988">
        <v>8</v>
      </c>
      <c r="F76" s="991" t="s">
        <v>1495</v>
      </c>
      <c r="G76" s="1006"/>
    </row>
    <row r="77" spans="1:7" s="884" customFormat="1" ht="15" customHeight="1">
      <c r="A77" s="884" t="s">
        <v>1496</v>
      </c>
      <c r="B77" s="988">
        <v>29</v>
      </c>
      <c r="C77" s="988">
        <v>28</v>
      </c>
      <c r="D77" s="988">
        <v>29</v>
      </c>
      <c r="E77" s="988">
        <v>28</v>
      </c>
      <c r="F77" s="991" t="s">
        <v>1382</v>
      </c>
      <c r="G77" s="1006"/>
    </row>
    <row r="78" spans="1:7" s="884" customFormat="1" ht="15" customHeight="1">
      <c r="A78" s="884" t="s">
        <v>1385</v>
      </c>
      <c r="B78" s="988">
        <v>43</v>
      </c>
      <c r="C78" s="988">
        <v>35</v>
      </c>
      <c r="D78" s="988">
        <v>43</v>
      </c>
      <c r="E78" s="988">
        <v>35</v>
      </c>
      <c r="F78" s="991" t="s">
        <v>1497</v>
      </c>
      <c r="G78" s="1006"/>
    </row>
    <row r="79" spans="1:7" s="884" customFormat="1" ht="15" customHeight="1">
      <c r="A79" s="884" t="s">
        <v>1383</v>
      </c>
      <c r="B79" s="988">
        <v>126</v>
      </c>
      <c r="C79" s="988">
        <v>91</v>
      </c>
      <c r="D79" s="988">
        <v>90</v>
      </c>
      <c r="E79" s="988">
        <v>68</v>
      </c>
      <c r="F79" s="986" t="s">
        <v>1384</v>
      </c>
      <c r="G79" s="1006"/>
    </row>
    <row r="80" spans="1:7" s="884" customFormat="1" ht="15" customHeight="1">
      <c r="A80" s="884" t="s">
        <v>1388</v>
      </c>
      <c r="B80" s="988">
        <v>11</v>
      </c>
      <c r="C80" s="988">
        <v>7</v>
      </c>
      <c r="D80" s="988">
        <v>11</v>
      </c>
      <c r="E80" s="988">
        <v>7</v>
      </c>
      <c r="F80" s="986" t="s">
        <v>1389</v>
      </c>
      <c r="G80" s="1006"/>
    </row>
    <row r="81" spans="1:7" s="884" customFormat="1" ht="15" customHeight="1">
      <c r="A81" s="884" t="s">
        <v>1394</v>
      </c>
      <c r="B81" s="988">
        <v>5</v>
      </c>
      <c r="C81" s="988">
        <v>4</v>
      </c>
      <c r="D81" s="988">
        <v>5</v>
      </c>
      <c r="E81" s="988">
        <v>4</v>
      </c>
      <c r="F81" s="986" t="s">
        <v>1498</v>
      </c>
      <c r="G81" s="1006"/>
    </row>
    <row r="82" spans="1:7" s="884" customFormat="1" ht="15" customHeight="1">
      <c r="A82" s="884" t="s">
        <v>1400</v>
      </c>
      <c r="B82" s="988">
        <v>37</v>
      </c>
      <c r="C82" s="988">
        <v>25</v>
      </c>
      <c r="D82" s="988">
        <v>37</v>
      </c>
      <c r="E82" s="988">
        <v>25</v>
      </c>
      <c r="F82" s="986" t="s">
        <v>1499</v>
      </c>
      <c r="G82" s="1006"/>
    </row>
    <row r="83" spans="1:7" s="884" customFormat="1" ht="15" customHeight="1">
      <c r="A83" s="884" t="s">
        <v>1404</v>
      </c>
      <c r="B83" s="988">
        <v>18</v>
      </c>
      <c r="C83" s="988">
        <v>17</v>
      </c>
      <c r="D83" s="988">
        <v>18</v>
      </c>
      <c r="E83" s="988">
        <v>17</v>
      </c>
      <c r="F83" s="986" t="s">
        <v>1218</v>
      </c>
      <c r="G83" s="1006"/>
    </row>
    <row r="84" spans="1:7" s="884" customFormat="1" ht="15" customHeight="1">
      <c r="A84" s="884" t="s">
        <v>1500</v>
      </c>
      <c r="B84" s="988">
        <v>45</v>
      </c>
      <c r="C84" s="988">
        <v>25</v>
      </c>
      <c r="D84" s="988">
        <v>32</v>
      </c>
      <c r="E84" s="988">
        <v>19</v>
      </c>
      <c r="F84" s="986" t="s">
        <v>1406</v>
      </c>
      <c r="G84" s="1006"/>
    </row>
    <row r="85" spans="1:7" s="884" customFormat="1" ht="15" customHeight="1">
      <c r="A85" s="884" t="s">
        <v>1407</v>
      </c>
      <c r="B85" s="988">
        <v>53</v>
      </c>
      <c r="C85" s="988">
        <v>27</v>
      </c>
      <c r="D85" s="988">
        <v>53</v>
      </c>
      <c r="E85" s="988">
        <v>27</v>
      </c>
      <c r="F85" s="986" t="s">
        <v>1408</v>
      </c>
      <c r="G85" s="1006"/>
    </row>
    <row r="86" spans="1:7" s="884" customFormat="1" ht="15" customHeight="1">
      <c r="A86" s="884" t="s">
        <v>1501</v>
      </c>
      <c r="B86" s="988">
        <v>40</v>
      </c>
      <c r="C86" s="988">
        <v>15</v>
      </c>
      <c r="D86" s="988">
        <v>40</v>
      </c>
      <c r="E86" s="988">
        <v>15</v>
      </c>
      <c r="F86" s="986" t="s">
        <v>1410</v>
      </c>
      <c r="G86" s="1006"/>
    </row>
    <row r="87" spans="1:7" s="884" customFormat="1" ht="15" customHeight="1">
      <c r="A87" s="884" t="s">
        <v>1417</v>
      </c>
      <c r="B87" s="988">
        <v>61</v>
      </c>
      <c r="C87" s="971">
        <v>44</v>
      </c>
      <c r="D87" s="988">
        <v>61</v>
      </c>
      <c r="E87" s="971">
        <v>44</v>
      </c>
      <c r="F87" s="986" t="s">
        <v>1418</v>
      </c>
      <c r="G87" s="1006"/>
    </row>
    <row r="88" spans="1:7" s="884" customFormat="1" ht="15" customHeight="1">
      <c r="A88" s="884" t="s">
        <v>1413</v>
      </c>
      <c r="B88" s="988">
        <v>1</v>
      </c>
      <c r="C88" s="971">
        <v>1</v>
      </c>
      <c r="D88" s="988">
        <v>1</v>
      </c>
      <c r="E88" s="971">
        <v>1</v>
      </c>
      <c r="F88" s="986" t="s">
        <v>1414</v>
      </c>
      <c r="G88" s="1006"/>
    </row>
    <row r="89" spans="1:7" s="884" customFormat="1" ht="15" customHeight="1">
      <c r="A89" s="998" t="s">
        <v>1419</v>
      </c>
      <c r="B89" s="988">
        <v>45</v>
      </c>
      <c r="C89" s="971">
        <v>41</v>
      </c>
      <c r="D89" s="988">
        <v>45</v>
      </c>
      <c r="E89" s="971">
        <v>41</v>
      </c>
      <c r="F89" s="986" t="s">
        <v>1502</v>
      </c>
      <c r="G89" s="1006"/>
    </row>
    <row r="90" spans="1:7" s="884" customFormat="1" ht="15" customHeight="1">
      <c r="A90" s="998" t="s">
        <v>1503</v>
      </c>
      <c r="B90" s="988">
        <v>34</v>
      </c>
      <c r="C90" s="988">
        <v>25</v>
      </c>
      <c r="D90" s="988">
        <v>34</v>
      </c>
      <c r="E90" s="988">
        <v>25</v>
      </c>
      <c r="F90" s="986" t="s">
        <v>1426</v>
      </c>
      <c r="G90" s="1006"/>
    </row>
    <row r="91" spans="1:7" s="884" customFormat="1" ht="15" customHeight="1">
      <c r="A91" s="998" t="s">
        <v>1504</v>
      </c>
      <c r="B91" s="988">
        <v>148</v>
      </c>
      <c r="C91" s="988">
        <v>100</v>
      </c>
      <c r="D91" s="988">
        <v>118</v>
      </c>
      <c r="E91" s="988">
        <v>82</v>
      </c>
      <c r="F91" s="986" t="s">
        <v>1428</v>
      </c>
      <c r="G91" s="1006"/>
    </row>
    <row r="92" spans="1:7" s="884" customFormat="1" ht="15" customHeight="1">
      <c r="A92" s="998" t="s">
        <v>1429</v>
      </c>
      <c r="B92" s="988">
        <v>62</v>
      </c>
      <c r="C92" s="988">
        <v>54</v>
      </c>
      <c r="D92" s="988">
        <v>62</v>
      </c>
      <c r="E92" s="988">
        <v>54</v>
      </c>
      <c r="F92" s="991" t="s">
        <v>1430</v>
      </c>
      <c r="G92" s="1006"/>
    </row>
    <row r="93" spans="1:7" s="884" customFormat="1" ht="15" customHeight="1">
      <c r="A93" s="998" t="s">
        <v>1433</v>
      </c>
      <c r="B93" s="988">
        <v>23</v>
      </c>
      <c r="C93" s="971">
        <v>22</v>
      </c>
      <c r="D93" s="988">
        <v>23</v>
      </c>
      <c r="E93" s="971">
        <v>22</v>
      </c>
      <c r="F93" s="986" t="s">
        <v>1434</v>
      </c>
      <c r="G93" s="1006"/>
    </row>
    <row r="94" spans="1:7" s="884" customFormat="1" ht="15" customHeight="1">
      <c r="A94" s="998" t="s">
        <v>1431</v>
      </c>
      <c r="B94" s="988">
        <v>16</v>
      </c>
      <c r="C94" s="988">
        <v>15</v>
      </c>
      <c r="D94" s="988">
        <v>16</v>
      </c>
      <c r="E94" s="988">
        <v>15</v>
      </c>
      <c r="F94" s="986" t="s">
        <v>1432</v>
      </c>
      <c r="G94" s="1006"/>
    </row>
    <row r="95" spans="1:7" s="884" customFormat="1" ht="15" customHeight="1">
      <c r="A95" s="884" t="s">
        <v>1435</v>
      </c>
      <c r="B95" s="988">
        <v>6</v>
      </c>
      <c r="C95" s="971">
        <v>5</v>
      </c>
      <c r="D95" s="988">
        <v>6</v>
      </c>
      <c r="E95" s="971">
        <v>5</v>
      </c>
      <c r="F95" s="986" t="s">
        <v>1436</v>
      </c>
      <c r="G95" s="878"/>
    </row>
    <row r="96" spans="1:7" s="884" customFormat="1" ht="15" customHeight="1">
      <c r="A96" s="884" t="s">
        <v>1437</v>
      </c>
      <c r="B96" s="988">
        <v>54</v>
      </c>
      <c r="C96" s="971">
        <v>43</v>
      </c>
      <c r="D96" s="988">
        <v>54</v>
      </c>
      <c r="E96" s="971">
        <v>43</v>
      </c>
      <c r="F96" s="986" t="s">
        <v>1257</v>
      </c>
      <c r="G96" s="878"/>
    </row>
    <row r="97" spans="1:7" s="884" customFormat="1" ht="15" customHeight="1">
      <c r="A97" s="884" t="s">
        <v>1438</v>
      </c>
      <c r="B97" s="988">
        <v>82</v>
      </c>
      <c r="C97" s="971">
        <v>66</v>
      </c>
      <c r="D97" s="988">
        <v>51</v>
      </c>
      <c r="E97" s="971">
        <v>36</v>
      </c>
      <c r="F97" s="991" t="s">
        <v>1439</v>
      </c>
      <c r="G97" s="878"/>
    </row>
    <row r="98" spans="1:7" s="884" customFormat="1" ht="15" customHeight="1">
      <c r="A98" s="884" t="s">
        <v>1442</v>
      </c>
      <c r="B98" s="988">
        <v>49</v>
      </c>
      <c r="C98" s="988">
        <v>40</v>
      </c>
      <c r="D98" s="988">
        <v>49</v>
      </c>
      <c r="E98" s="988">
        <v>40</v>
      </c>
      <c r="F98" s="986" t="s">
        <v>1443</v>
      </c>
      <c r="G98" s="878"/>
    </row>
    <row r="99" spans="1:7" s="884" customFormat="1" ht="15" customHeight="1">
      <c r="A99" s="884" t="s">
        <v>1444</v>
      </c>
      <c r="B99" s="988">
        <v>75</v>
      </c>
      <c r="C99" s="988">
        <v>63</v>
      </c>
      <c r="D99" s="988">
        <v>62</v>
      </c>
      <c r="E99" s="988">
        <v>51</v>
      </c>
      <c r="F99" s="986" t="s">
        <v>1445</v>
      </c>
      <c r="G99" s="878"/>
    </row>
    <row r="100" spans="1:7" s="884" customFormat="1" ht="15" customHeight="1">
      <c r="A100" s="884" t="s">
        <v>1446</v>
      </c>
      <c r="B100" s="988">
        <v>7</v>
      </c>
      <c r="C100" s="988">
        <v>7</v>
      </c>
      <c r="D100" s="988">
        <v>7</v>
      </c>
      <c r="E100" s="988">
        <v>7</v>
      </c>
      <c r="F100" s="991" t="s">
        <v>1447</v>
      </c>
      <c r="G100" s="878"/>
    </row>
    <row r="101" spans="1:7" s="884" customFormat="1" ht="15" customHeight="1">
      <c r="A101" s="884" t="s">
        <v>1448</v>
      </c>
      <c r="B101" s="988">
        <v>4</v>
      </c>
      <c r="C101" s="988">
        <v>4</v>
      </c>
      <c r="D101" s="988">
        <v>4</v>
      </c>
      <c r="E101" s="988">
        <v>4</v>
      </c>
      <c r="F101" s="991" t="s">
        <v>1505</v>
      </c>
      <c r="G101" s="878"/>
    </row>
    <row r="102" spans="1:7" s="884" customFormat="1" ht="15" customHeight="1">
      <c r="A102" s="884" t="s">
        <v>1450</v>
      </c>
      <c r="B102" s="988">
        <v>25</v>
      </c>
      <c r="C102" s="988">
        <v>25</v>
      </c>
      <c r="D102" s="988">
        <v>25</v>
      </c>
      <c r="E102" s="988">
        <v>25</v>
      </c>
      <c r="F102" s="991" t="s">
        <v>1451</v>
      </c>
      <c r="G102" s="878"/>
    </row>
    <row r="103" spans="1:7" s="884" customFormat="1" ht="15" customHeight="1">
      <c r="A103" s="884" t="s">
        <v>1452</v>
      </c>
      <c r="B103" s="988">
        <v>53</v>
      </c>
      <c r="C103" s="988">
        <v>33</v>
      </c>
      <c r="D103" s="988">
        <v>33</v>
      </c>
      <c r="E103" s="988">
        <v>20</v>
      </c>
      <c r="F103" s="991" t="s">
        <v>1453</v>
      </c>
      <c r="G103" s="878"/>
    </row>
    <row r="104" spans="1:7" s="884" customFormat="1" ht="15" customHeight="1">
      <c r="A104" s="998" t="s">
        <v>1506</v>
      </c>
      <c r="B104" s="988">
        <v>87</v>
      </c>
      <c r="C104" s="988">
        <v>76</v>
      </c>
      <c r="D104" s="988">
        <v>87</v>
      </c>
      <c r="E104" s="988">
        <v>76</v>
      </c>
      <c r="F104" s="991" t="s">
        <v>1455</v>
      </c>
      <c r="G104" s="878"/>
    </row>
    <row r="105" spans="1:7" s="884" customFormat="1" ht="15" customHeight="1">
      <c r="A105" s="998" t="s">
        <v>1456</v>
      </c>
      <c r="B105" s="852">
        <v>255</v>
      </c>
      <c r="C105" s="852">
        <v>162</v>
      </c>
      <c r="D105" s="852">
        <v>246</v>
      </c>
      <c r="E105" s="852">
        <v>158</v>
      </c>
      <c r="F105" s="986" t="s">
        <v>1457</v>
      </c>
      <c r="G105" s="1006"/>
    </row>
    <row r="106" spans="1:7" s="884" customFormat="1" ht="15" customHeight="1">
      <c r="A106" s="998" t="s">
        <v>1507</v>
      </c>
      <c r="B106" s="1583">
        <v>544</v>
      </c>
      <c r="C106" s="1583">
        <v>420</v>
      </c>
      <c r="D106" s="1583">
        <v>444</v>
      </c>
      <c r="E106" s="1583">
        <v>339</v>
      </c>
      <c r="F106" s="991" t="s">
        <v>1230</v>
      </c>
    </row>
    <row r="107" spans="1:7" s="884" customFormat="1" ht="15" customHeight="1">
      <c r="A107" s="884" t="s">
        <v>1463</v>
      </c>
      <c r="B107" s="1610">
        <v>5</v>
      </c>
      <c r="C107" s="1610">
        <v>4</v>
      </c>
      <c r="D107" s="1610">
        <v>5</v>
      </c>
      <c r="E107" s="1610">
        <v>4</v>
      </c>
      <c r="F107" s="982" t="s">
        <v>1464</v>
      </c>
    </row>
    <row r="108" spans="1:7" s="884" customFormat="1" ht="15" customHeight="1">
      <c r="A108" s="913" t="s">
        <v>1508</v>
      </c>
      <c r="F108" s="1578"/>
    </row>
    <row r="109" spans="1:7" s="991" customFormat="1" ht="15" customHeight="1">
      <c r="A109" s="924" t="s">
        <v>1509</v>
      </c>
    </row>
    <row r="110" spans="1:7" s="884" customFormat="1" ht="15" customHeight="1">
      <c r="A110" s="913" t="s">
        <v>1510</v>
      </c>
      <c r="B110" s="860"/>
      <c r="C110" s="860"/>
      <c r="D110" s="860"/>
      <c r="E110" s="860"/>
    </row>
    <row r="111" spans="1:7" s="991" customFormat="1" ht="15" customHeight="1">
      <c r="A111" s="924" t="s">
        <v>2307</v>
      </c>
    </row>
    <row r="112" spans="1:7" s="884" customFormat="1" ht="15" customHeight="1">
      <c r="A112" s="913" t="s">
        <v>2308</v>
      </c>
      <c r="B112" s="860"/>
      <c r="C112" s="860"/>
      <c r="D112" s="860"/>
    </row>
    <row r="113" spans="1:7" s="991" customFormat="1" ht="15" customHeight="1">
      <c r="A113" s="924" t="s">
        <v>2309</v>
      </c>
      <c r="B113" s="924"/>
      <c r="C113" s="924"/>
      <c r="D113" s="924"/>
    </row>
    <row r="114" spans="1:7" s="884" customFormat="1" ht="15" customHeight="1">
      <c r="A114" s="913" t="s">
        <v>2294</v>
      </c>
      <c r="B114" s="860"/>
      <c r="C114" s="860"/>
      <c r="D114" s="860"/>
      <c r="E114" s="860"/>
      <c r="F114" s="989"/>
      <c r="G114" s="859"/>
    </row>
    <row r="115" spans="1:7" s="991" customFormat="1" ht="15" customHeight="1">
      <c r="A115" s="924" t="s">
        <v>2295</v>
      </c>
      <c r="B115" s="924"/>
      <c r="C115" s="924"/>
      <c r="D115" s="924"/>
      <c r="E115" s="924"/>
      <c r="F115" s="924"/>
      <c r="G115" s="924"/>
    </row>
  </sheetData>
  <mergeCells count="9">
    <mergeCell ref="A1:F1"/>
    <mergeCell ref="A2:F2"/>
    <mergeCell ref="A3:A6"/>
    <mergeCell ref="B3:B6"/>
    <mergeCell ref="C3:C6"/>
    <mergeCell ref="D3:E4"/>
    <mergeCell ref="F3:F6"/>
    <mergeCell ref="D5:D6"/>
    <mergeCell ref="E5:E6"/>
  </mergeCells>
  <hyperlinks>
    <hyperlink ref="A2" location="'spis tablic'!A1" display="'spis tablic'!A1" xr:uid="{00000000-0004-0000-5900-000000000000}"/>
    <hyperlink ref="A2:F2" location="'Spis tablic_DZIAŁ VI'!A1" display="'Spis tablic_DZIAŁ VI'!A1" xr:uid="{00000000-0004-0000-5900-000001000000}"/>
  </hyperlinks>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B45"/>
  <sheetViews>
    <sheetView showGridLines="0" tabSelected="1" topLeftCell="A2" zoomScaleNormal="100" workbookViewId="0">
      <selection activeCell="B14" sqref="B14"/>
    </sheetView>
  </sheetViews>
  <sheetFormatPr defaultColWidth="8.88671875" defaultRowHeight="13.8"/>
  <cols>
    <col min="1" max="1" width="14.6640625" style="1016" customWidth="1"/>
    <col min="2" max="2" width="9.109375" style="1017" customWidth="1"/>
    <col min="3" max="16384" width="8.88671875" style="1616"/>
  </cols>
  <sheetData>
    <row r="1" spans="1:2" s="1844" customFormat="1" ht="15" customHeight="1">
      <c r="A1" s="1015" t="s">
        <v>1511</v>
      </c>
      <c r="B1" s="1015" t="s">
        <v>1512</v>
      </c>
    </row>
    <row r="2" spans="1:2" s="1845" customFormat="1" ht="15" customHeight="1">
      <c r="A2" s="1014" t="s">
        <v>1513</v>
      </c>
      <c r="B2" s="1014" t="s">
        <v>1514</v>
      </c>
    </row>
    <row r="3" spans="1:2" s="1844" customFormat="1" ht="15" customHeight="1">
      <c r="A3" s="1295" t="s">
        <v>2</v>
      </c>
      <c r="B3" s="1011"/>
    </row>
    <row r="4" spans="1:2" s="1845" customFormat="1" ht="15" customHeight="1">
      <c r="A4" s="1270" t="s">
        <v>3</v>
      </c>
      <c r="B4" s="1012"/>
    </row>
    <row r="5" spans="1:2" s="1844" customFormat="1" ht="15" customHeight="1">
      <c r="A5" s="1015" t="s">
        <v>1515</v>
      </c>
      <c r="B5" s="1013" t="s">
        <v>45</v>
      </c>
    </row>
    <row r="6" spans="1:2" s="1845" customFormat="1" ht="15" customHeight="1">
      <c r="A6" s="1014" t="s">
        <v>1515</v>
      </c>
      <c r="B6" s="1014" t="s">
        <v>1516</v>
      </c>
    </row>
    <row r="7" spans="1:2" s="1271" customFormat="1" ht="15" customHeight="1">
      <c r="A7" s="1838" t="s">
        <v>2329</v>
      </c>
      <c r="B7" s="1809" t="s">
        <v>45</v>
      </c>
    </row>
    <row r="8" spans="1:2" s="1270" customFormat="1" ht="15" customHeight="1">
      <c r="A8" s="828"/>
      <c r="B8" s="1810" t="s">
        <v>1516</v>
      </c>
    </row>
    <row r="9" spans="1:2" s="1271" customFormat="1" ht="15" customHeight="1">
      <c r="A9" s="1838" t="s">
        <v>2343</v>
      </c>
      <c r="B9" s="1809" t="s">
        <v>1517</v>
      </c>
    </row>
    <row r="10" spans="1:2" s="1270" customFormat="1" ht="15" customHeight="1">
      <c r="A10" s="828"/>
      <c r="B10" s="1810" t="s">
        <v>1518</v>
      </c>
    </row>
    <row r="11" spans="1:2" s="1271" customFormat="1" ht="15" customHeight="1">
      <c r="A11" s="1838" t="s">
        <v>2346</v>
      </c>
      <c r="B11" s="1809" t="s">
        <v>1519</v>
      </c>
    </row>
    <row r="12" spans="1:2" s="1270" customFormat="1" ht="15" customHeight="1">
      <c r="A12" s="828"/>
      <c r="B12" s="1810" t="s">
        <v>1520</v>
      </c>
    </row>
    <row r="13" spans="1:2" s="1271" customFormat="1" ht="15" customHeight="1">
      <c r="A13" s="1838" t="s">
        <v>2348</v>
      </c>
      <c r="B13" s="1809" t="s">
        <v>1521</v>
      </c>
    </row>
    <row r="14" spans="1:2" s="1270" customFormat="1" ht="15" customHeight="1">
      <c r="A14" s="828"/>
      <c r="B14" s="1810" t="s">
        <v>1522</v>
      </c>
    </row>
    <row r="15" spans="1:2" s="1250" customFormat="1" ht="15" customHeight="1">
      <c r="A15" s="1838" t="s">
        <v>2351</v>
      </c>
      <c r="B15" s="1809" t="s">
        <v>1523</v>
      </c>
    </row>
    <row r="16" spans="1:2" s="1270" customFormat="1" ht="15" customHeight="1">
      <c r="A16" s="828"/>
      <c r="B16" s="1846" t="s">
        <v>1524</v>
      </c>
    </row>
    <row r="17" spans="1:2" s="1271" customFormat="1" ht="15" customHeight="1">
      <c r="A17" s="1838" t="s">
        <v>2353</v>
      </c>
      <c r="B17" s="1809" t="s">
        <v>1525</v>
      </c>
    </row>
    <row r="18" spans="1:2" s="1270" customFormat="1" ht="15" customHeight="1">
      <c r="A18" s="828"/>
      <c r="B18" s="1810" t="s">
        <v>1526</v>
      </c>
    </row>
    <row r="19" spans="1:2" s="1271" customFormat="1" ht="15" customHeight="1">
      <c r="A19" s="1838" t="s">
        <v>2355</v>
      </c>
      <c r="B19" s="1809" t="s">
        <v>1527</v>
      </c>
    </row>
    <row r="20" spans="1:2" s="1270" customFormat="1" ht="15" customHeight="1">
      <c r="A20" s="828"/>
      <c r="B20" s="1810" t="s">
        <v>1528</v>
      </c>
    </row>
    <row r="21" spans="1:2" s="1271" customFormat="1" ht="15" customHeight="1">
      <c r="A21" s="1838" t="s">
        <v>2359</v>
      </c>
      <c r="B21" s="1809" t="s">
        <v>1529</v>
      </c>
    </row>
    <row r="22" spans="1:2" s="1270" customFormat="1" ht="15" customHeight="1">
      <c r="A22" s="828"/>
      <c r="B22" s="1810" t="s">
        <v>1530</v>
      </c>
    </row>
    <row r="23" spans="1:2" s="1848" customFormat="1" ht="15" customHeight="1">
      <c r="A23" s="1847" t="s">
        <v>1531</v>
      </c>
      <c r="B23" s="1015" t="s">
        <v>1532</v>
      </c>
    </row>
    <row r="24" spans="1:2" s="1849" customFormat="1" ht="15" customHeight="1">
      <c r="A24" s="1014" t="s">
        <v>1531</v>
      </c>
      <c r="B24" s="1014" t="s">
        <v>1533</v>
      </c>
    </row>
    <row r="25" spans="1:2" s="1844" customFormat="1" ht="15" customHeight="1">
      <c r="A25" s="1838" t="s">
        <v>2366</v>
      </c>
      <c r="B25" s="1809" t="s">
        <v>1532</v>
      </c>
    </row>
    <row r="26" spans="1:2" s="1845" customFormat="1" ht="15" customHeight="1">
      <c r="A26" s="1839"/>
      <c r="B26" s="1810" t="s">
        <v>1533</v>
      </c>
    </row>
    <row r="27" spans="1:2" s="1271" customFormat="1" ht="15" customHeight="1">
      <c r="A27" s="1838" t="s">
        <v>2369</v>
      </c>
      <c r="B27" s="1809" t="s">
        <v>1534</v>
      </c>
    </row>
    <row r="28" spans="1:2" s="1270" customFormat="1" ht="15" customHeight="1">
      <c r="A28" s="828"/>
      <c r="B28" s="1810" t="s">
        <v>1535</v>
      </c>
    </row>
    <row r="29" spans="1:2" s="1271" customFormat="1" ht="15" customHeight="1">
      <c r="A29" s="1838" t="s">
        <v>2382</v>
      </c>
      <c r="B29" s="1809" t="s">
        <v>1536</v>
      </c>
    </row>
    <row r="30" spans="1:2" s="1270" customFormat="1" ht="15" customHeight="1">
      <c r="A30" s="828"/>
      <c r="B30" s="1810" t="s">
        <v>1537</v>
      </c>
    </row>
    <row r="31" spans="1:2" s="1271" customFormat="1" ht="15" customHeight="1">
      <c r="A31" s="1838" t="s">
        <v>2383</v>
      </c>
      <c r="B31" s="1809" t="s">
        <v>1538</v>
      </c>
    </row>
    <row r="32" spans="1:2" s="1270" customFormat="1" ht="15" customHeight="1">
      <c r="A32" s="828"/>
      <c r="B32" s="1810" t="s">
        <v>1539</v>
      </c>
    </row>
    <row r="33" spans="1:2" s="1848" customFormat="1" ht="15" customHeight="1">
      <c r="A33" s="1847" t="s">
        <v>1540</v>
      </c>
      <c r="B33" s="1915" t="s">
        <v>1541</v>
      </c>
    </row>
    <row r="34" spans="1:2" s="1849" customFormat="1" ht="15" customHeight="1">
      <c r="A34" s="1014" t="s">
        <v>1540</v>
      </c>
      <c r="B34" s="1916" t="s">
        <v>1542</v>
      </c>
    </row>
    <row r="35" spans="1:2" s="1625" customFormat="1" ht="15" customHeight="1">
      <c r="A35" s="1627" t="s">
        <v>2387</v>
      </c>
      <c r="B35" s="1809" t="s">
        <v>1543</v>
      </c>
    </row>
    <row r="36" spans="1:2" s="1270" customFormat="1" ht="15" customHeight="1">
      <c r="A36" s="828"/>
      <c r="B36" s="1810" t="s">
        <v>1544</v>
      </c>
    </row>
    <row r="37" spans="1:2" s="1625" customFormat="1" ht="15" customHeight="1">
      <c r="A37" s="1627" t="s">
        <v>2394</v>
      </c>
      <c r="B37" s="1809" t="s">
        <v>1545</v>
      </c>
    </row>
    <row r="38" spans="1:2" s="1270" customFormat="1" ht="15" customHeight="1">
      <c r="A38" s="828"/>
      <c r="B38" s="1810" t="s">
        <v>1546</v>
      </c>
    </row>
    <row r="39" spans="1:2" s="1625" customFormat="1" ht="15" customHeight="1">
      <c r="A39" s="1627" t="s">
        <v>2398</v>
      </c>
      <c r="B39" s="1809" t="s">
        <v>1547</v>
      </c>
    </row>
    <row r="40" spans="1:2" s="1270" customFormat="1" ht="15" customHeight="1">
      <c r="A40" s="828"/>
      <c r="B40" s="1810" t="s">
        <v>1548</v>
      </c>
    </row>
    <row r="41" spans="1:2" s="1625" customFormat="1" ht="15" customHeight="1">
      <c r="A41" s="1627" t="s">
        <v>2413</v>
      </c>
      <c r="B41" s="1809" t="s">
        <v>1549</v>
      </c>
    </row>
    <row r="42" spans="1:2" s="1270" customFormat="1" ht="15" customHeight="1">
      <c r="A42" s="828"/>
      <c r="B42" s="1810" t="s">
        <v>1550</v>
      </c>
    </row>
    <row r="43" spans="1:2" s="1625" customFormat="1" ht="15" customHeight="1">
      <c r="A43" s="1627" t="s">
        <v>2414</v>
      </c>
      <c r="B43" s="1809" t="s">
        <v>1551</v>
      </c>
    </row>
    <row r="44" spans="1:2" s="1270" customFormat="1" ht="15" customHeight="1">
      <c r="A44" s="828"/>
      <c r="B44" s="1810" t="s">
        <v>1552</v>
      </c>
    </row>
    <row r="45" spans="1:2" ht="15" customHeight="1"/>
  </sheetData>
  <hyperlinks>
    <hyperlink ref="A7" location="'Tabl.1(83)'!A1" display="Tabl. 1(83)." xr:uid="{00000000-0004-0000-5A00-000000000000}"/>
    <hyperlink ref="B7:B8" location="'Tabl.1(83)'!A1" display="Muzea" xr:uid="{00000000-0004-0000-5A00-000001000000}"/>
    <hyperlink ref="A9" location="'Tabl.2(84)'!A1" display="Tabl. 2(84)." xr:uid="{00000000-0004-0000-5A00-000002000000}"/>
    <hyperlink ref="B9:B10" location="'Tabl.2(84)'!A1" display="Sieć i działalność muzeów według organizatorów i województw " xr:uid="{00000000-0004-0000-5A00-000003000000}"/>
    <hyperlink ref="A11" location="'Tabl.3(85)'!A1" display="Tabl. 3(85)" xr:uid="{00000000-0004-0000-5A00-000004000000}"/>
    <hyperlink ref="B11:B12" location="'Tabl.3(85)'!A1" display="Muzea według rodzajów i województw" xr:uid="{00000000-0004-0000-5A00-000005000000}"/>
    <hyperlink ref="A13" location="'Tabl.4(86)'!A1" display="Tabl. 4(86)" xr:uid="{00000000-0004-0000-5A00-000006000000}"/>
    <hyperlink ref="B13:B14" location="'Tabl.4(86)'!A1" display="Zbiory w muzeach według rodzajów muzeów i województw" xr:uid="{00000000-0004-0000-5A00-000007000000}"/>
    <hyperlink ref="A15" location="'Tabl.5(87)'!A1" display="Tabl. 5(87)." xr:uid="{00000000-0004-0000-5A00-000008000000}"/>
    <hyperlink ref="B15:B16" location="'Tabl.5(87)'!A1" display="Zwiedzający muzea i wystawy muzealne według rodzajów muzeów i województw" xr:uid="{00000000-0004-0000-5A00-000009000000}"/>
    <hyperlink ref="A17" location="'Tabl.6(88)'!A1" display="Tabl. 6(88)." xr:uid="{00000000-0004-0000-5A00-00000A000000}"/>
    <hyperlink ref="B17:B18" location="'Tabl.6(88)'!A1" display="Wystawy za granicą zorganizowane przez muzea według krajów " xr:uid="{00000000-0004-0000-5A00-00000B000000}"/>
    <hyperlink ref="A19" location="'Tabl.7(89)'!A1" display="Tabl. 7(89)." xr:uid="{00000000-0004-0000-5A00-00000C000000}"/>
    <hyperlink ref="B19:B20" location="'Tabl.7(89)'!A1" display="Lekcje muzealne i warsztaty zrealizowane według rodzajów muzeów i województw" xr:uid="{00000000-0004-0000-5A00-00000D000000}"/>
    <hyperlink ref="A21" location="'Tabl.8(90)'!A1" display="Tabl. 8(90)." xr:uid="{00000000-0004-0000-5A00-00000E000000}"/>
    <hyperlink ref="B21:B22" location="'Tabl.8(90)'!A1" display="Wybrane dane o działalności muzeów według makroregionów (NUTS 1), regionów (NUTS 2) i podregionów (NUTS 3) " xr:uid="{00000000-0004-0000-5A00-00000F000000}"/>
    <hyperlink ref="A25" location="'Tabl.9(91)'!A1" display="Tabl. 9(91)." xr:uid="{00000000-0004-0000-5A00-000010000000}"/>
    <hyperlink ref="B25:B26" location="'Tabl.9(91)'!A1" display="Instytucje paramuzealne " xr:uid="{00000000-0004-0000-5A00-000011000000}"/>
    <hyperlink ref="A27" location="'Tabl.10(92)'!A1" display="Tabl. 10(92)." xr:uid="{00000000-0004-0000-5A00-000012000000}"/>
    <hyperlink ref="B27:B28" location="'Tabl.10(92)'!A1" display="Zbiory w instytucjach paramuzealnych według województw i rodzajów instytucji" xr:uid="{00000000-0004-0000-5A00-000013000000}"/>
    <hyperlink ref="A29" location="'Tabl.11(93)'!A1" display="Tabl. 11(93)" xr:uid="{00000000-0004-0000-5A00-000014000000}"/>
    <hyperlink ref="B29:B30" location="'Tabl.11(93)'!A1" display="Sieć i działalność instytucji paramuzealnych według organizatorów i województw " xr:uid="{00000000-0004-0000-5A00-000015000000}"/>
    <hyperlink ref="A31" location="'Tabl.12(94)'!A1" display="Tabl. 12(94)." xr:uid="{00000000-0004-0000-5A00-000016000000}"/>
    <hyperlink ref="B31:B32" location="'Tabl.12(94)'!A1" display="Rodzaje instytucji paramuzealnych – sieć i zwiedzający według województw " xr:uid="{00000000-0004-0000-5A00-000017000000}"/>
    <hyperlink ref="A35" location="'Tabl.13(95)'!A1" display="Tabl. 13(95)." xr:uid="{00000000-0004-0000-5A00-000018000000}"/>
    <hyperlink ref="B35:B36" location="'Tabl.13(95)'!A1" display="Galerie sztuki według organizatorów" xr:uid="{00000000-0004-0000-5A00-000019000000}"/>
    <hyperlink ref="A37" location="'Tabl.14(96)'!A1" display="Tabl. 14(96)." xr:uid="{00000000-0004-0000-5A00-00001A000000}"/>
    <hyperlink ref="B37:B38" location="'Tabl.14(96)'!A1" display="Zbiory własne galerii państwowych i samorządowych" xr:uid="{00000000-0004-0000-5A00-00001B000000}"/>
    <hyperlink ref="A39" location="'Tabl.15(97)'!A1" display="Tabl. 15(97)." xr:uid="{00000000-0004-0000-5A00-00001C000000}"/>
    <hyperlink ref="B39:B40" location="'Tabl.15(97)'!A1" display="Działalność wystawiennicza w Polsce" xr:uid="{00000000-0004-0000-5A00-00001D000000}"/>
    <hyperlink ref="A41" location="'Tabl.16(98)'!A1" display="Tabl. 16(98)." xr:uid="{00000000-0004-0000-5A00-00001E000000}"/>
    <hyperlink ref="B41:B42" location="'Tabl.16(98)'!A1" display="Działalność wystawiennicza galerii sztuki" xr:uid="{00000000-0004-0000-5A00-00001F000000}"/>
    <hyperlink ref="A43" location="'Tabl.17(99)'!A1" display="Tabl. 17(99)." xr:uid="{00000000-0004-0000-5A00-000020000000}"/>
    <hyperlink ref="B43:B44" location="'Tabl.17(99)'!A1" display="Wybrane dane o działalności galerii sztuki według makroregionów (NUTS 1), regionów (NUTS 2) i podregionów (NUTS 3)                 " xr:uid="{00000000-0004-0000-5A00-000021000000}"/>
  </hyperlinks>
  <pageMargins left="0.7" right="0.7" top="0.75" bottom="0.75" header="0.3" footer="0.3"/>
  <pageSetup paperSize="9" orientation="portrait" horizontalDpi="4294967293"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T46"/>
  <sheetViews>
    <sheetView topLeftCell="A2" zoomScale="98" zoomScaleNormal="98" workbookViewId="0">
      <selection activeCell="A8" sqref="A8"/>
    </sheetView>
  </sheetViews>
  <sheetFormatPr defaultColWidth="10" defaultRowHeight="11.4"/>
  <cols>
    <col min="1" max="1" width="28.33203125" style="1022" customWidth="1"/>
    <col min="2" max="11" width="16.109375" style="1022" customWidth="1"/>
    <col min="12" max="12" width="28.33203125" style="1070" customWidth="1"/>
    <col min="13" max="16384" width="10" style="1022"/>
  </cols>
  <sheetData>
    <row r="1" spans="1:20" s="1157" customFormat="1" ht="50.1" customHeight="1">
      <c r="A1" s="1020" t="s">
        <v>1553</v>
      </c>
      <c r="B1" s="1611"/>
      <c r="C1" s="1611"/>
      <c r="D1" s="1612"/>
      <c r="E1" s="1612"/>
      <c r="F1" s="1612"/>
      <c r="G1" s="1612"/>
      <c r="H1" s="1612"/>
      <c r="I1" s="1612"/>
      <c r="J1" s="1612"/>
      <c r="K1" s="1612"/>
      <c r="L1" s="1613"/>
    </row>
    <row r="2" spans="1:20" s="1157" customFormat="1" ht="30" customHeight="1">
      <c r="A2" s="2532" t="s">
        <v>2311</v>
      </c>
      <c r="B2" s="2533"/>
      <c r="C2" s="2533"/>
      <c r="D2" s="2533"/>
      <c r="E2" s="2533"/>
      <c r="F2" s="2533"/>
      <c r="G2" s="2533"/>
      <c r="H2" s="2533"/>
      <c r="I2" s="2533"/>
      <c r="J2" s="2533"/>
      <c r="K2" s="2533"/>
      <c r="L2" s="2533"/>
    </row>
    <row r="3" spans="1:20" s="1151" customFormat="1" ht="27.9" customHeight="1">
      <c r="A3" s="2042" t="s">
        <v>11</v>
      </c>
      <c r="B3" s="2042"/>
      <c r="C3" s="2042"/>
      <c r="D3" s="2042"/>
      <c r="E3" s="2042"/>
      <c r="F3" s="2042"/>
      <c r="G3" s="2042"/>
      <c r="H3" s="2042"/>
      <c r="I3" s="2042"/>
      <c r="J3" s="2042"/>
      <c r="K3" s="2042"/>
      <c r="L3" s="2042"/>
    </row>
    <row r="4" spans="1:20" s="1067" customFormat="1" ht="24.9" customHeight="1">
      <c r="A4" s="2521" t="s">
        <v>1554</v>
      </c>
      <c r="B4" s="2522" t="s">
        <v>1555</v>
      </c>
      <c r="C4" s="2536" t="s">
        <v>1556</v>
      </c>
      <c r="D4" s="2520" t="s">
        <v>1557</v>
      </c>
      <c r="E4" s="2539"/>
      <c r="F4" s="2539"/>
      <c r="G4" s="2539"/>
      <c r="H4" s="2521"/>
      <c r="I4" s="2520" t="s">
        <v>1558</v>
      </c>
      <c r="J4" s="2539"/>
      <c r="K4" s="2521"/>
      <c r="L4" s="2540" t="s">
        <v>1559</v>
      </c>
      <c r="M4" s="1024"/>
      <c r="N4" s="1024"/>
      <c r="O4" s="1024"/>
      <c r="P4" s="1024"/>
      <c r="Q4" s="1024"/>
      <c r="R4" s="1024"/>
      <c r="S4" s="1024"/>
      <c r="T4" s="1024"/>
    </row>
    <row r="5" spans="1:20" s="1067" customFormat="1" ht="24.9" customHeight="1">
      <c r="A5" s="2534"/>
      <c r="B5" s="2523"/>
      <c r="C5" s="2537"/>
      <c r="D5" s="2520" t="s">
        <v>1560</v>
      </c>
      <c r="E5" s="2521"/>
      <c r="F5" s="2536" t="s">
        <v>2962</v>
      </c>
      <c r="G5" s="2520" t="s">
        <v>1561</v>
      </c>
      <c r="H5" s="2521"/>
      <c r="I5" s="2522" t="s">
        <v>364</v>
      </c>
      <c r="J5" s="2525" t="s">
        <v>1562</v>
      </c>
      <c r="K5" s="2522" t="s">
        <v>1563</v>
      </c>
      <c r="L5" s="2541"/>
      <c r="M5" s="1024"/>
      <c r="N5" s="1024"/>
      <c r="O5" s="1024"/>
      <c r="P5" s="1024"/>
      <c r="Q5" s="1024"/>
      <c r="R5" s="1024"/>
      <c r="S5" s="1024"/>
      <c r="T5" s="1024"/>
    </row>
    <row r="6" spans="1:20" s="1067" customFormat="1" ht="24.9" customHeight="1">
      <c r="A6" s="2534"/>
      <c r="B6" s="2524"/>
      <c r="C6" s="2538"/>
      <c r="D6" s="2522" t="s">
        <v>1564</v>
      </c>
      <c r="E6" s="2522" t="s">
        <v>1565</v>
      </c>
      <c r="F6" s="2537"/>
      <c r="G6" s="2528" t="s">
        <v>1566</v>
      </c>
      <c r="H6" s="2530" t="s">
        <v>1567</v>
      </c>
      <c r="I6" s="2523"/>
      <c r="J6" s="2526"/>
      <c r="K6" s="2523"/>
      <c r="L6" s="2541"/>
    </row>
    <row r="7" spans="1:20" s="1067" customFormat="1" ht="24.9" customHeight="1">
      <c r="A7" s="2535"/>
      <c r="B7" s="2543" t="s">
        <v>1568</v>
      </c>
      <c r="C7" s="2544"/>
      <c r="D7" s="2524"/>
      <c r="E7" s="2524"/>
      <c r="F7" s="2538"/>
      <c r="G7" s="2529"/>
      <c r="H7" s="2531"/>
      <c r="I7" s="2524"/>
      <c r="J7" s="2527"/>
      <c r="K7" s="2524"/>
      <c r="L7" s="2542"/>
      <c r="M7" s="1165"/>
    </row>
    <row r="8" spans="1:20" s="1024" customFormat="1" ht="15" customHeight="1">
      <c r="A8" s="1026" t="s">
        <v>3057</v>
      </c>
      <c r="B8" s="309">
        <v>982</v>
      </c>
      <c r="C8" s="1027">
        <v>21697.9</v>
      </c>
      <c r="D8" s="225">
        <v>2843</v>
      </c>
      <c r="E8" s="309">
        <v>97</v>
      </c>
      <c r="F8" s="309">
        <v>970</v>
      </c>
      <c r="G8" s="309">
        <v>718</v>
      </c>
      <c r="H8" s="309">
        <v>44</v>
      </c>
      <c r="I8" s="1028">
        <v>44380.6</v>
      </c>
      <c r="J8" s="1028">
        <v>3804.5</v>
      </c>
      <c r="K8" s="1028">
        <v>14320.9</v>
      </c>
      <c r="L8" s="1029" t="s">
        <v>19</v>
      </c>
    </row>
    <row r="9" spans="1:20" s="1024" customFormat="1" ht="15" customHeight="1">
      <c r="A9" s="1030">
        <v>2025</v>
      </c>
      <c r="B9" s="304">
        <v>994</v>
      </c>
      <c r="C9" s="1031">
        <v>21992.799999999999</v>
      </c>
      <c r="D9" s="324">
        <v>2881</v>
      </c>
      <c r="E9" s="304">
        <v>126</v>
      </c>
      <c r="F9" s="304">
        <v>952</v>
      </c>
      <c r="G9" s="304">
        <v>705</v>
      </c>
      <c r="H9" s="304">
        <v>56</v>
      </c>
      <c r="I9" s="1032">
        <v>46242.8</v>
      </c>
      <c r="J9" s="1032">
        <v>3776</v>
      </c>
      <c r="K9" s="1032">
        <v>14067.4</v>
      </c>
      <c r="L9" s="1029"/>
    </row>
    <row r="10" spans="1:20" s="1024" customFormat="1" ht="21" customHeight="1">
      <c r="A10" s="2518" t="s">
        <v>2320</v>
      </c>
      <c r="B10" s="2519"/>
      <c r="C10" s="2519"/>
      <c r="D10" s="2519"/>
      <c r="E10" s="2519"/>
      <c r="F10" s="2519"/>
      <c r="G10" s="2519"/>
      <c r="H10" s="2519"/>
      <c r="I10" s="2519"/>
      <c r="J10" s="2519"/>
      <c r="K10" s="2519"/>
      <c r="L10" s="2519"/>
    </row>
    <row r="11" spans="1:20" s="1024" customFormat="1" ht="15" customHeight="1">
      <c r="A11" s="1033" t="s">
        <v>1569</v>
      </c>
      <c r="B11" s="309">
        <v>709</v>
      </c>
      <c r="C11" s="1027">
        <v>21207.7</v>
      </c>
      <c r="D11" s="225">
        <v>2617</v>
      </c>
      <c r="E11" s="309">
        <v>122</v>
      </c>
      <c r="F11" s="309">
        <v>853</v>
      </c>
      <c r="G11" s="309">
        <v>662</v>
      </c>
      <c r="H11" s="395">
        <v>56</v>
      </c>
      <c r="I11" s="1034">
        <v>44398</v>
      </c>
      <c r="J11" s="1034">
        <v>3548</v>
      </c>
      <c r="K11" s="1034">
        <v>13723.6</v>
      </c>
      <c r="L11" s="1035" t="s">
        <v>1570</v>
      </c>
      <c r="M11" s="1036"/>
    </row>
    <row r="12" spans="1:20" s="1024" customFormat="1" ht="15" customHeight="1">
      <c r="A12" s="1541" t="s">
        <v>1571</v>
      </c>
      <c r="B12" s="1038"/>
      <c r="C12" s="1039"/>
      <c r="D12" s="1040"/>
      <c r="E12" s="1041"/>
      <c r="F12" s="1041"/>
      <c r="G12" s="1041"/>
      <c r="H12" s="1041"/>
      <c r="I12" s="1042"/>
      <c r="J12" s="1042"/>
      <c r="K12" s="1042"/>
      <c r="L12" s="1043" t="s">
        <v>2321</v>
      </c>
      <c r="M12" s="1036"/>
    </row>
    <row r="13" spans="1:20" s="1024" customFormat="1" ht="15" customHeight="1">
      <c r="A13" s="1541" t="s">
        <v>2312</v>
      </c>
      <c r="B13" s="309">
        <v>111</v>
      </c>
      <c r="C13" s="1027">
        <v>4192.3999999999996</v>
      </c>
      <c r="D13" s="225">
        <v>395</v>
      </c>
      <c r="E13" s="309">
        <v>67</v>
      </c>
      <c r="F13" s="309">
        <v>91</v>
      </c>
      <c r="G13" s="309">
        <v>28</v>
      </c>
      <c r="H13" s="309">
        <v>11</v>
      </c>
      <c r="I13" s="1044">
        <v>26765.200000000001</v>
      </c>
      <c r="J13" s="1044">
        <v>1565.2</v>
      </c>
      <c r="K13" s="1027">
        <v>8607.2999999999993</v>
      </c>
      <c r="L13" s="1035" t="s">
        <v>2322</v>
      </c>
      <c r="M13" s="1045"/>
    </row>
    <row r="14" spans="1:20" s="1024" customFormat="1" ht="15" customHeight="1">
      <c r="A14" s="1541" t="s">
        <v>2313</v>
      </c>
      <c r="B14" s="309">
        <v>590</v>
      </c>
      <c r="C14" s="1027">
        <v>16905.7</v>
      </c>
      <c r="D14" s="225">
        <v>2202</v>
      </c>
      <c r="E14" s="309">
        <v>55</v>
      </c>
      <c r="F14" s="309">
        <v>758</v>
      </c>
      <c r="G14" s="309">
        <v>634</v>
      </c>
      <c r="H14" s="309">
        <v>45</v>
      </c>
      <c r="I14" s="1028">
        <v>17420.3</v>
      </c>
      <c r="J14" s="1028">
        <v>1963.7</v>
      </c>
      <c r="K14" s="1027">
        <v>5087.2</v>
      </c>
      <c r="L14" s="1035" t="s">
        <v>2323</v>
      </c>
    </row>
    <row r="15" spans="1:20" s="1024" customFormat="1" ht="15" customHeight="1">
      <c r="A15" s="1541" t="s">
        <v>1572</v>
      </c>
      <c r="B15" s="396">
        <v>285</v>
      </c>
      <c r="C15" s="1046">
        <v>785.1</v>
      </c>
      <c r="D15" s="396">
        <v>264</v>
      </c>
      <c r="E15" s="396">
        <v>4</v>
      </c>
      <c r="F15" s="396">
        <v>99</v>
      </c>
      <c r="G15" s="396">
        <v>43</v>
      </c>
      <c r="H15" s="396" t="s">
        <v>41</v>
      </c>
      <c r="I15" s="1046">
        <v>1844.8</v>
      </c>
      <c r="J15" s="1027">
        <v>228</v>
      </c>
      <c r="K15" s="1027">
        <v>343.8</v>
      </c>
      <c r="L15" s="1035" t="s">
        <v>1573</v>
      </c>
    </row>
    <row r="16" spans="1:20" s="1024" customFormat="1" ht="15" customHeight="1">
      <c r="A16" s="1541" t="s">
        <v>1571</v>
      </c>
      <c r="B16" s="1047"/>
      <c r="C16" s="1039"/>
      <c r="D16" s="1041"/>
      <c r="E16" s="1048"/>
      <c r="F16" s="1041"/>
      <c r="G16" s="1041"/>
      <c r="H16" s="1041"/>
      <c r="I16" s="1042"/>
      <c r="J16" s="1042"/>
      <c r="K16" s="1042"/>
      <c r="L16" s="1043" t="s">
        <v>2321</v>
      </c>
    </row>
    <row r="17" spans="1:12" s="1024" customFormat="1" ht="15" customHeight="1">
      <c r="A17" s="1541" t="s">
        <v>2314</v>
      </c>
      <c r="B17" s="309">
        <v>57</v>
      </c>
      <c r="C17" s="1027">
        <v>121.2</v>
      </c>
      <c r="D17" s="309">
        <v>55</v>
      </c>
      <c r="E17" s="309" t="s">
        <v>41</v>
      </c>
      <c r="F17" s="309">
        <v>22</v>
      </c>
      <c r="G17" s="309">
        <v>12</v>
      </c>
      <c r="H17" s="309" t="s">
        <v>41</v>
      </c>
      <c r="I17" s="1027">
        <v>445.9</v>
      </c>
      <c r="J17" s="1027">
        <v>25.4</v>
      </c>
      <c r="K17" s="1027">
        <v>58.6</v>
      </c>
      <c r="L17" s="1035" t="s">
        <v>2324</v>
      </c>
    </row>
    <row r="18" spans="1:12" s="1024" customFormat="1" ht="15" customHeight="1">
      <c r="A18" s="1049" t="s">
        <v>2315</v>
      </c>
      <c r="B18" s="309">
        <v>44</v>
      </c>
      <c r="C18" s="1027">
        <v>498.3</v>
      </c>
      <c r="D18" s="309">
        <v>59</v>
      </c>
      <c r="E18" s="309" t="s">
        <v>41</v>
      </c>
      <c r="F18" s="309">
        <v>21</v>
      </c>
      <c r="G18" s="309">
        <v>10</v>
      </c>
      <c r="H18" s="309" t="s">
        <v>41</v>
      </c>
      <c r="I18" s="1027">
        <v>375.9</v>
      </c>
      <c r="J18" s="1027">
        <v>38.299999999999997</v>
      </c>
      <c r="K18" s="1027">
        <v>146</v>
      </c>
      <c r="L18" s="1035" t="s">
        <v>2325</v>
      </c>
    </row>
    <row r="19" spans="1:12" s="1024" customFormat="1" ht="15" customHeight="1">
      <c r="A19" s="1541" t="s">
        <v>2316</v>
      </c>
      <c r="B19" s="309">
        <v>10</v>
      </c>
      <c r="C19" s="1027">
        <v>4.8</v>
      </c>
      <c r="D19" s="309">
        <v>10</v>
      </c>
      <c r="E19" s="1050" t="s">
        <v>41</v>
      </c>
      <c r="F19" s="309">
        <v>3</v>
      </c>
      <c r="G19" s="309" t="s">
        <v>41</v>
      </c>
      <c r="H19" s="309" t="s">
        <v>41</v>
      </c>
      <c r="I19" s="1027">
        <v>66.7</v>
      </c>
      <c r="J19" s="1027">
        <v>16.100000000000001</v>
      </c>
      <c r="K19" s="1027">
        <v>11.3</v>
      </c>
      <c r="L19" s="1035" t="s">
        <v>2326</v>
      </c>
    </row>
    <row r="20" spans="1:12" s="1024" customFormat="1" ht="21" customHeight="1">
      <c r="A20" s="1541" t="s">
        <v>2317</v>
      </c>
      <c r="B20" s="309">
        <v>15</v>
      </c>
      <c r="C20" s="1027">
        <v>37.9</v>
      </c>
      <c r="D20" s="309">
        <v>16</v>
      </c>
      <c r="E20" s="1050" t="s">
        <v>41</v>
      </c>
      <c r="F20" s="309">
        <v>8</v>
      </c>
      <c r="G20" s="309" t="s">
        <v>41</v>
      </c>
      <c r="H20" s="309" t="s">
        <v>41</v>
      </c>
      <c r="I20" s="1027">
        <v>290.39999999999998</v>
      </c>
      <c r="J20" s="1027">
        <v>27.5</v>
      </c>
      <c r="K20" s="1027">
        <v>43.9</v>
      </c>
      <c r="L20" s="1035" t="s">
        <v>2327</v>
      </c>
    </row>
    <row r="21" spans="1:12" s="1024" customFormat="1" ht="15" customHeight="1">
      <c r="A21" s="1033" t="s">
        <v>2318</v>
      </c>
      <c r="B21" s="309">
        <v>157</v>
      </c>
      <c r="C21" s="1027">
        <v>122.4</v>
      </c>
      <c r="D21" s="309">
        <v>124</v>
      </c>
      <c r="E21" s="309">
        <v>2</v>
      </c>
      <c r="F21" s="309">
        <v>44</v>
      </c>
      <c r="G21" s="309">
        <v>17</v>
      </c>
      <c r="H21" s="309" t="s">
        <v>41</v>
      </c>
      <c r="I21" s="1027">
        <v>594.9</v>
      </c>
      <c r="J21" s="1027">
        <v>117</v>
      </c>
      <c r="K21" s="1051">
        <v>83.8</v>
      </c>
      <c r="L21" s="1052" t="s">
        <v>2328</v>
      </c>
    </row>
    <row r="22" spans="1:12" s="1024" customFormat="1" ht="21" customHeight="1">
      <c r="A22" s="2518" t="s">
        <v>2319</v>
      </c>
      <c r="B22" s="2518"/>
      <c r="C22" s="2518"/>
      <c r="D22" s="2518"/>
      <c r="E22" s="2518"/>
      <c r="F22" s="2518"/>
      <c r="G22" s="2518"/>
      <c r="H22" s="2518"/>
      <c r="I22" s="2518"/>
      <c r="J22" s="2518"/>
      <c r="K22" s="2518"/>
      <c r="L22" s="2518"/>
    </row>
    <row r="23" spans="1:12" s="1024" customFormat="1" ht="15" customHeight="1">
      <c r="A23" s="1033" t="s">
        <v>1574</v>
      </c>
      <c r="B23" s="309">
        <v>85</v>
      </c>
      <c r="C23" s="1027">
        <v>3772</v>
      </c>
      <c r="D23" s="309">
        <v>322</v>
      </c>
      <c r="E23" s="309">
        <v>14</v>
      </c>
      <c r="F23" s="309">
        <v>99</v>
      </c>
      <c r="G23" s="309">
        <v>25</v>
      </c>
      <c r="H23" s="309">
        <v>3</v>
      </c>
      <c r="I23" s="1027">
        <v>17740.599999999999</v>
      </c>
      <c r="J23" s="1027">
        <v>454.6</v>
      </c>
      <c r="K23" s="1051">
        <v>6788.2</v>
      </c>
      <c r="L23" s="1052" t="s">
        <v>1575</v>
      </c>
    </row>
    <row r="24" spans="1:12" s="1024" customFormat="1" ht="15" customHeight="1">
      <c r="A24" s="1033" t="s">
        <v>1576</v>
      </c>
      <c r="B24" s="309">
        <v>30</v>
      </c>
      <c r="C24" s="1027">
        <v>1867.4</v>
      </c>
      <c r="D24" s="309">
        <v>55</v>
      </c>
      <c r="E24" s="1050">
        <v>1</v>
      </c>
      <c r="F24" s="309">
        <v>12</v>
      </c>
      <c r="G24" s="309">
        <v>14</v>
      </c>
      <c r="H24" s="309">
        <v>1</v>
      </c>
      <c r="I24" s="1027">
        <v>712.1</v>
      </c>
      <c r="J24" s="1027">
        <v>147.19999999999999</v>
      </c>
      <c r="K24" s="1051">
        <v>254.1</v>
      </c>
      <c r="L24" s="1052" t="s">
        <v>1577</v>
      </c>
    </row>
    <row r="25" spans="1:12" s="1024" customFormat="1" ht="15" customHeight="1">
      <c r="A25" s="1033" t="s">
        <v>1578</v>
      </c>
      <c r="B25" s="309">
        <v>79</v>
      </c>
      <c r="C25" s="1027">
        <v>883.8</v>
      </c>
      <c r="D25" s="309">
        <v>189</v>
      </c>
      <c r="E25" s="309">
        <v>3</v>
      </c>
      <c r="F25" s="309">
        <v>67</v>
      </c>
      <c r="G25" s="309">
        <v>37</v>
      </c>
      <c r="H25" s="309">
        <v>3</v>
      </c>
      <c r="I25" s="1027">
        <v>2257.5</v>
      </c>
      <c r="J25" s="1027">
        <v>332.5</v>
      </c>
      <c r="K25" s="1051">
        <v>605.20000000000005</v>
      </c>
      <c r="L25" s="1052" t="s">
        <v>1579</v>
      </c>
    </row>
    <row r="26" spans="1:12" s="1024" customFormat="1" ht="15" customHeight="1">
      <c r="A26" s="1033" t="s">
        <v>1580</v>
      </c>
      <c r="B26" s="309">
        <v>524</v>
      </c>
      <c r="C26" s="1027">
        <v>4775.5</v>
      </c>
      <c r="D26" s="225">
        <v>1446</v>
      </c>
      <c r="E26" s="309">
        <v>45</v>
      </c>
      <c r="F26" s="309">
        <v>494</v>
      </c>
      <c r="G26" s="309">
        <v>396</v>
      </c>
      <c r="H26" s="309">
        <v>21</v>
      </c>
      <c r="I26" s="1053">
        <v>14052.1</v>
      </c>
      <c r="J26" s="1027">
        <v>1253</v>
      </c>
      <c r="K26" s="1051">
        <v>3837.7</v>
      </c>
      <c r="L26" s="1052" t="s">
        <v>1581</v>
      </c>
    </row>
    <row r="27" spans="1:12" s="1024" customFormat="1" ht="15" customHeight="1">
      <c r="A27" s="1033" t="s">
        <v>1582</v>
      </c>
      <c r="B27" s="309">
        <v>28</v>
      </c>
      <c r="C27" s="1027">
        <v>628.1</v>
      </c>
      <c r="D27" s="309">
        <v>99</v>
      </c>
      <c r="E27" s="309">
        <v>31</v>
      </c>
      <c r="F27" s="309">
        <v>8</v>
      </c>
      <c r="G27" s="309">
        <v>20</v>
      </c>
      <c r="H27" s="309">
        <v>4</v>
      </c>
      <c r="I27" s="1027">
        <v>3489.6</v>
      </c>
      <c r="J27" s="1027">
        <v>672.3</v>
      </c>
      <c r="K27" s="1051">
        <v>761.5</v>
      </c>
      <c r="L27" s="1052" t="s">
        <v>1583</v>
      </c>
    </row>
    <row r="28" spans="1:12" s="1024" customFormat="1" ht="15" customHeight="1">
      <c r="A28" s="1033" t="s">
        <v>1584</v>
      </c>
      <c r="B28" s="309">
        <v>12</v>
      </c>
      <c r="C28" s="1027">
        <v>51.9</v>
      </c>
      <c r="D28" s="309">
        <v>21</v>
      </c>
      <c r="E28" s="1050" t="s">
        <v>41</v>
      </c>
      <c r="F28" s="309">
        <v>5</v>
      </c>
      <c r="G28" s="309">
        <v>16</v>
      </c>
      <c r="H28" s="309">
        <v>0</v>
      </c>
      <c r="I28" s="1027">
        <v>153.1</v>
      </c>
      <c r="J28" s="1027">
        <v>32</v>
      </c>
      <c r="K28" s="1051">
        <v>34.1</v>
      </c>
      <c r="L28" s="1052" t="s">
        <v>1585</v>
      </c>
    </row>
    <row r="29" spans="1:12" s="1024" customFormat="1" ht="15" customHeight="1">
      <c r="A29" s="1033" t="s">
        <v>1586</v>
      </c>
      <c r="B29" s="309">
        <v>69</v>
      </c>
      <c r="C29" s="1027">
        <v>738.9</v>
      </c>
      <c r="D29" s="309">
        <v>85</v>
      </c>
      <c r="E29" s="309">
        <v>9</v>
      </c>
      <c r="F29" s="309">
        <v>51</v>
      </c>
      <c r="G29" s="309">
        <v>20</v>
      </c>
      <c r="H29" s="309">
        <v>0</v>
      </c>
      <c r="I29" s="1027">
        <v>1108.5999999999999</v>
      </c>
      <c r="J29" s="1027">
        <v>180.2</v>
      </c>
      <c r="K29" s="1051">
        <v>276.7</v>
      </c>
      <c r="L29" s="1052" t="s">
        <v>1587</v>
      </c>
    </row>
    <row r="30" spans="1:12" s="1024" customFormat="1" ht="15" customHeight="1">
      <c r="A30" s="1033" t="s">
        <v>1588</v>
      </c>
      <c r="B30" s="309">
        <v>20</v>
      </c>
      <c r="C30" s="1027">
        <v>1661.8</v>
      </c>
      <c r="D30" s="309">
        <v>50</v>
      </c>
      <c r="E30" s="1050" t="s">
        <v>41</v>
      </c>
      <c r="F30" s="309">
        <v>7</v>
      </c>
      <c r="G30" s="309">
        <v>10</v>
      </c>
      <c r="H30" s="309">
        <v>1</v>
      </c>
      <c r="I30" s="1027">
        <v>227.9</v>
      </c>
      <c r="J30" s="1027">
        <v>33.799999999999997</v>
      </c>
      <c r="K30" s="1051">
        <v>42.9</v>
      </c>
      <c r="L30" s="1052" t="s">
        <v>1589</v>
      </c>
    </row>
    <row r="31" spans="1:12" s="1024" customFormat="1" ht="15" customHeight="1">
      <c r="A31" s="1033" t="s">
        <v>1590</v>
      </c>
      <c r="B31" s="309">
        <v>123</v>
      </c>
      <c r="C31" s="1027">
        <v>7447.6</v>
      </c>
      <c r="D31" s="309">
        <v>551</v>
      </c>
      <c r="E31" s="309">
        <v>13</v>
      </c>
      <c r="F31" s="309">
        <v>189</v>
      </c>
      <c r="G31" s="309">
        <v>161</v>
      </c>
      <c r="H31" s="309">
        <v>19</v>
      </c>
      <c r="I31" s="1027">
        <v>4299.7</v>
      </c>
      <c r="J31" s="1027">
        <v>572.1</v>
      </c>
      <c r="K31" s="1051">
        <v>1300.0999999999999</v>
      </c>
      <c r="L31" s="1052" t="s">
        <v>1591</v>
      </c>
    </row>
    <row r="32" spans="1:12" s="1024" customFormat="1" ht="15" customHeight="1">
      <c r="A32" s="1033" t="s">
        <v>1592</v>
      </c>
      <c r="B32" s="309">
        <v>24</v>
      </c>
      <c r="C32" s="1027">
        <v>165.8</v>
      </c>
      <c r="D32" s="309">
        <v>63</v>
      </c>
      <c r="E32" s="309">
        <v>10</v>
      </c>
      <c r="F32" s="309">
        <v>20</v>
      </c>
      <c r="G32" s="309">
        <v>6</v>
      </c>
      <c r="H32" s="309">
        <v>4</v>
      </c>
      <c r="I32" s="1027">
        <v>2201.6</v>
      </c>
      <c r="J32" s="1027">
        <v>98.5</v>
      </c>
      <c r="K32" s="1051">
        <v>167</v>
      </c>
      <c r="L32" s="1052" t="s">
        <v>1593</v>
      </c>
    </row>
    <row r="33" spans="1:12" s="1024" customFormat="1" ht="15" customHeight="1">
      <c r="A33" s="1036" t="s">
        <v>1594</v>
      </c>
      <c r="B33" s="1054"/>
      <c r="C33" s="1054"/>
      <c r="D33" s="1054"/>
      <c r="L33" s="1055"/>
    </row>
    <row r="34" spans="1:12" s="1056" customFormat="1" ht="15" customHeight="1">
      <c r="A34" s="1056" t="s">
        <v>1595</v>
      </c>
      <c r="B34" s="1850"/>
      <c r="C34" s="1850"/>
      <c r="D34" s="1850"/>
      <c r="E34" s="1850"/>
      <c r="F34" s="1850"/>
      <c r="G34" s="1179"/>
      <c r="H34" s="1179"/>
      <c r="I34" s="1179"/>
      <c r="J34" s="1179"/>
      <c r="K34" s="1179"/>
      <c r="L34" s="1179"/>
    </row>
    <row r="35" spans="1:12" s="1024" customFormat="1" ht="15" customHeight="1">
      <c r="A35" s="1059" t="s">
        <v>1596</v>
      </c>
      <c r="B35" s="1059"/>
      <c r="C35" s="1059"/>
      <c r="D35" s="1059"/>
      <c r="E35" s="1059"/>
      <c r="F35" s="1059"/>
      <c r="G35" s="1060"/>
      <c r="H35" s="1060"/>
      <c r="I35" s="1061"/>
      <c r="J35" s="1061"/>
      <c r="K35" s="1061"/>
      <c r="L35" s="1057"/>
    </row>
    <row r="36" spans="1:12" s="1056" customFormat="1" ht="15" customHeight="1">
      <c r="A36" s="1056" t="s">
        <v>1597</v>
      </c>
      <c r="B36" s="1851"/>
      <c r="C36" s="1851"/>
      <c r="D36" s="1851"/>
      <c r="E36" s="1851"/>
      <c r="F36" s="1851"/>
      <c r="G36" s="1851"/>
      <c r="H36" s="1851"/>
      <c r="I36" s="1851"/>
      <c r="J36" s="1851"/>
      <c r="K36" s="1851"/>
      <c r="L36" s="1179"/>
    </row>
    <row r="37" spans="1:12" s="1024" customFormat="1" ht="15" customHeight="1">
      <c r="B37" s="1062"/>
      <c r="C37" s="1062"/>
      <c r="D37" s="1062"/>
      <c r="E37" s="1062"/>
      <c r="F37" s="1062"/>
      <c r="G37" s="1062"/>
      <c r="H37" s="1062"/>
      <c r="I37" s="1062"/>
      <c r="J37" s="1062"/>
      <c r="K37" s="1062"/>
      <c r="L37" s="1057"/>
    </row>
    <row r="38" spans="1:12" s="1067" customFormat="1" ht="15" customHeight="1">
      <c r="A38" s="1063"/>
      <c r="B38" s="1064"/>
      <c r="C38" s="1064"/>
      <c r="D38" s="1064"/>
      <c r="E38" s="1064"/>
      <c r="F38" s="1064"/>
      <c r="G38" s="1064"/>
      <c r="H38" s="1064"/>
      <c r="I38" s="1065"/>
      <c r="J38" s="1065"/>
      <c r="K38" s="1065"/>
      <c r="L38" s="1066"/>
    </row>
    <row r="39" spans="1:12" s="1067" customFormat="1" ht="15" customHeight="1">
      <c r="A39" s="1063"/>
      <c r="B39" s="1064"/>
      <c r="C39" s="1064"/>
      <c r="D39" s="1064"/>
      <c r="E39" s="1064"/>
      <c r="F39" s="1064"/>
      <c r="G39" s="1064"/>
      <c r="H39" s="1064"/>
      <c r="I39" s="1065"/>
      <c r="J39" s="1065"/>
      <c r="K39" s="1065"/>
      <c r="L39" s="1066"/>
    </row>
    <row r="40" spans="1:12" s="1067" customFormat="1" ht="15" customHeight="1">
      <c r="A40" s="1063"/>
      <c r="B40" s="1063"/>
      <c r="C40" s="1063"/>
      <c r="D40" s="1068"/>
      <c r="E40" s="1068"/>
      <c r="F40" s="1068"/>
      <c r="G40" s="1068"/>
      <c r="H40" s="1063"/>
      <c r="I40" s="1063"/>
      <c r="J40" s="1063"/>
      <c r="K40" s="1063"/>
      <c r="L40" s="1066"/>
    </row>
    <row r="41" spans="1:12" s="1067" customFormat="1" ht="15" customHeight="1">
      <c r="L41" s="1066"/>
    </row>
    <row r="42" spans="1:12" s="1067" customFormat="1" ht="15" customHeight="1">
      <c r="L42" s="1066"/>
    </row>
    <row r="43" spans="1:12" s="1067" customFormat="1" ht="15" customHeight="1">
      <c r="L43" s="1066"/>
    </row>
    <row r="44" spans="1:12" s="1067" customFormat="1" ht="15" customHeight="1">
      <c r="L44" s="1066"/>
    </row>
    <row r="45" spans="1:12" s="1067" customFormat="1" ht="15" customHeight="1">
      <c r="L45" s="1066"/>
    </row>
    <row r="46" spans="1:12" s="1067" customFormat="1" ht="15" customHeight="1">
      <c r="A46" s="1069"/>
      <c r="L46" s="1066"/>
    </row>
  </sheetData>
  <mergeCells count="21">
    <mergeCell ref="A2:L2"/>
    <mergeCell ref="A3:L3"/>
    <mergeCell ref="A4:A7"/>
    <mergeCell ref="B4:B6"/>
    <mergeCell ref="C4:C6"/>
    <mergeCell ref="D4:H4"/>
    <mergeCell ref="I4:K4"/>
    <mergeCell ref="L4:L7"/>
    <mergeCell ref="D5:E5"/>
    <mergeCell ref="F5:F7"/>
    <mergeCell ref="B7:C7"/>
    <mergeCell ref="A10:L10"/>
    <mergeCell ref="A22:L22"/>
    <mergeCell ref="G5:H5"/>
    <mergeCell ref="I5:I7"/>
    <mergeCell ref="J5:J7"/>
    <mergeCell ref="K5:K7"/>
    <mergeCell ref="D6:D7"/>
    <mergeCell ref="E6:E7"/>
    <mergeCell ref="G6:G7"/>
    <mergeCell ref="H6:H7"/>
  </mergeCells>
  <hyperlinks>
    <hyperlink ref="A3" location="'spis tablic'!A1" display="'spis tablic'!A1" xr:uid="{00000000-0004-0000-5B00-000000000000}"/>
    <hyperlink ref="A3:L3" location="'Spis tablic_DZIAŁ VII'!A1" display="'Spis tablic_DZIAŁ VII'!A1" xr:uid="{00000000-0004-0000-5B00-000001000000}"/>
  </hyperlink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T78"/>
  <sheetViews>
    <sheetView topLeftCell="A19" zoomScaleNormal="100" workbookViewId="0">
      <selection activeCell="A44" sqref="A44"/>
    </sheetView>
  </sheetViews>
  <sheetFormatPr defaultColWidth="10" defaultRowHeight="11.4"/>
  <cols>
    <col min="1" max="1" width="36.109375" style="1071" customWidth="1"/>
    <col min="2" max="8" width="13.44140625" style="1071" customWidth="1"/>
    <col min="9" max="9" width="14.6640625" style="1071" customWidth="1"/>
    <col min="10" max="20" width="13.44140625" style="1071" customWidth="1"/>
    <col min="21" max="16384" width="10" style="1071"/>
  </cols>
  <sheetData>
    <row r="1" spans="1:20" s="1222" customFormat="1" ht="30" customHeight="1">
      <c r="A1" s="2565" t="s">
        <v>2332</v>
      </c>
      <c r="B1" s="2565"/>
      <c r="C1" s="2565"/>
      <c r="D1" s="2565"/>
      <c r="E1" s="2565"/>
      <c r="F1" s="2565"/>
      <c r="G1" s="2565"/>
      <c r="H1" s="2565"/>
      <c r="I1" s="2565"/>
      <c r="J1" s="2565"/>
      <c r="K1" s="2565"/>
      <c r="L1" s="2565"/>
      <c r="M1" s="2565"/>
      <c r="N1" s="2565"/>
      <c r="O1" s="2565"/>
      <c r="P1" s="2565"/>
      <c r="Q1" s="2565"/>
      <c r="R1" s="1540"/>
      <c r="S1" s="1540"/>
      <c r="T1" s="1540"/>
    </row>
    <row r="2" spans="1:20" s="1019" customFormat="1" ht="24.9" customHeight="1">
      <c r="A2" s="2042" t="s">
        <v>11</v>
      </c>
      <c r="B2" s="2042"/>
      <c r="C2" s="2042"/>
      <c r="D2" s="2042"/>
      <c r="E2" s="2042"/>
      <c r="F2" s="2042"/>
      <c r="G2" s="2042"/>
      <c r="H2" s="2042"/>
      <c r="I2" s="2042"/>
      <c r="J2" s="2042"/>
      <c r="K2" s="2042"/>
      <c r="L2" s="2042"/>
      <c r="M2" s="2042"/>
      <c r="N2" s="2042"/>
      <c r="O2" s="2042"/>
      <c r="P2" s="2042"/>
      <c r="Q2" s="2042"/>
      <c r="R2" s="2042"/>
      <c r="S2" s="2042"/>
      <c r="T2" s="2042"/>
    </row>
    <row r="3" spans="1:20" s="1852" customFormat="1" ht="24.9" customHeight="1">
      <c r="A3" s="2559" t="s">
        <v>1598</v>
      </c>
      <c r="B3" s="2568" t="s">
        <v>1599</v>
      </c>
      <c r="C3" s="2569"/>
      <c r="D3" s="2569"/>
      <c r="E3" s="2570"/>
      <c r="F3" s="2522" t="s">
        <v>1600</v>
      </c>
      <c r="G3" s="2544" t="s">
        <v>1601</v>
      </c>
      <c r="H3" s="2544"/>
      <c r="I3" s="2544"/>
      <c r="J3" s="2544"/>
      <c r="K3" s="2571"/>
      <c r="L3" s="2572" t="s">
        <v>1602</v>
      </c>
      <c r="M3" s="2573"/>
      <c r="N3" s="2573"/>
      <c r="O3" s="2573"/>
      <c r="P3" s="2573"/>
      <c r="Q3" s="2573"/>
      <c r="R3" s="2573"/>
      <c r="S3" s="2573"/>
      <c r="T3" s="2573"/>
    </row>
    <row r="4" spans="1:20" s="1852" customFormat="1" ht="24.9" customHeight="1">
      <c r="A4" s="2566"/>
      <c r="B4" s="2552" t="s">
        <v>364</v>
      </c>
      <c r="C4" s="2552" t="s">
        <v>1603</v>
      </c>
      <c r="D4" s="2574" t="s">
        <v>2637</v>
      </c>
      <c r="E4" s="2575"/>
      <c r="F4" s="2523"/>
      <c r="G4" s="2576" t="s">
        <v>1560</v>
      </c>
      <c r="H4" s="2559"/>
      <c r="I4" s="2536" t="s">
        <v>2962</v>
      </c>
      <c r="J4" s="2520" t="s">
        <v>1561</v>
      </c>
      <c r="K4" s="2521"/>
      <c r="L4" s="2552" t="s">
        <v>364</v>
      </c>
      <c r="M4" s="2568" t="s">
        <v>1604</v>
      </c>
      <c r="N4" s="2570"/>
      <c r="O4" s="2552" t="s">
        <v>1605</v>
      </c>
      <c r="P4" s="2552" t="s">
        <v>1606</v>
      </c>
      <c r="Q4" s="2546" t="s">
        <v>1607</v>
      </c>
      <c r="R4" s="2536" t="s">
        <v>1608</v>
      </c>
      <c r="S4" s="2536" t="s">
        <v>1609</v>
      </c>
      <c r="T4" s="2546" t="s">
        <v>1610</v>
      </c>
    </row>
    <row r="5" spans="1:20" s="1852" customFormat="1" ht="24.9" customHeight="1">
      <c r="A5" s="2566"/>
      <c r="B5" s="2553"/>
      <c r="C5" s="2553"/>
      <c r="D5" s="2537" t="s">
        <v>1611</v>
      </c>
      <c r="E5" s="2536" t="s">
        <v>1612</v>
      </c>
      <c r="F5" s="2523"/>
      <c r="G5" s="2577"/>
      <c r="H5" s="2561"/>
      <c r="I5" s="2537"/>
      <c r="J5" s="2562"/>
      <c r="K5" s="2535"/>
      <c r="L5" s="2563"/>
      <c r="M5" s="2578"/>
      <c r="N5" s="2566"/>
      <c r="O5" s="2553"/>
      <c r="P5" s="2553"/>
      <c r="Q5" s="2555"/>
      <c r="R5" s="2537"/>
      <c r="S5" s="2537"/>
      <c r="T5" s="2547"/>
    </row>
    <row r="6" spans="1:20" s="1852" customFormat="1" ht="24.9" customHeight="1">
      <c r="A6" s="2566"/>
      <c r="B6" s="2554"/>
      <c r="C6" s="2554"/>
      <c r="D6" s="2557"/>
      <c r="E6" s="2557"/>
      <c r="F6" s="2523"/>
      <c r="G6" s="2559" t="s">
        <v>1613</v>
      </c>
      <c r="H6" s="2552" t="s">
        <v>1614</v>
      </c>
      <c r="I6" s="2537"/>
      <c r="J6" s="2552" t="s">
        <v>1615</v>
      </c>
      <c r="K6" s="2552" t="s">
        <v>1567</v>
      </c>
      <c r="L6" s="2563"/>
      <c r="M6" s="2552" t="s">
        <v>211</v>
      </c>
      <c r="N6" s="2552" t="s">
        <v>1616</v>
      </c>
      <c r="O6" s="2553"/>
      <c r="P6" s="2553"/>
      <c r="Q6" s="2555"/>
      <c r="R6" s="2537"/>
      <c r="S6" s="2537"/>
      <c r="T6" s="2547"/>
    </row>
    <row r="7" spans="1:20" s="1852" customFormat="1" ht="24.9" customHeight="1">
      <c r="A7" s="2566"/>
      <c r="B7" s="2568" t="s">
        <v>1617</v>
      </c>
      <c r="C7" s="2559"/>
      <c r="D7" s="2557"/>
      <c r="E7" s="2557"/>
      <c r="F7" s="2523"/>
      <c r="G7" s="2560"/>
      <c r="H7" s="2553"/>
      <c r="I7" s="2537"/>
      <c r="J7" s="2553"/>
      <c r="K7" s="2553"/>
      <c r="L7" s="2563"/>
      <c r="M7" s="2563"/>
      <c r="N7" s="2563"/>
      <c r="O7" s="2553"/>
      <c r="P7" s="2553"/>
      <c r="Q7" s="2555"/>
      <c r="R7" s="2537"/>
      <c r="S7" s="2537"/>
      <c r="T7" s="2547"/>
    </row>
    <row r="8" spans="1:20" s="1852" customFormat="1" ht="24.9" customHeight="1">
      <c r="A8" s="2567"/>
      <c r="B8" s="2579"/>
      <c r="C8" s="2561"/>
      <c r="D8" s="2558"/>
      <c r="E8" s="2558"/>
      <c r="F8" s="2524"/>
      <c r="G8" s="2561"/>
      <c r="H8" s="2554"/>
      <c r="I8" s="2538"/>
      <c r="J8" s="2554"/>
      <c r="K8" s="2554"/>
      <c r="L8" s="2564"/>
      <c r="M8" s="2564"/>
      <c r="N8" s="2564"/>
      <c r="O8" s="2554"/>
      <c r="P8" s="2554"/>
      <c r="Q8" s="2556"/>
      <c r="R8" s="2538"/>
      <c r="S8" s="2538"/>
      <c r="T8" s="2548"/>
    </row>
    <row r="9" spans="1:20" s="1059" customFormat="1" ht="15" customHeight="1">
      <c r="A9" s="1072" t="s">
        <v>2330</v>
      </c>
      <c r="B9" s="1073">
        <v>982</v>
      </c>
      <c r="C9" s="1073">
        <v>296</v>
      </c>
      <c r="D9" s="1073">
        <v>780</v>
      </c>
      <c r="E9" s="1073">
        <v>87</v>
      </c>
      <c r="F9" s="1074">
        <v>2817</v>
      </c>
      <c r="G9" s="1074">
        <v>2843</v>
      </c>
      <c r="H9" s="1073">
        <v>97</v>
      </c>
      <c r="I9" s="1073">
        <v>970</v>
      </c>
      <c r="J9" s="1073">
        <v>718</v>
      </c>
      <c r="K9" s="1073">
        <v>44</v>
      </c>
      <c r="L9" s="1074">
        <v>44380552</v>
      </c>
      <c r="M9" s="1074">
        <v>8924196</v>
      </c>
      <c r="N9" s="1074">
        <v>3804500</v>
      </c>
      <c r="O9" s="1075">
        <v>8.6</v>
      </c>
      <c r="P9" s="1074">
        <v>14320942</v>
      </c>
      <c r="Q9" s="1074">
        <v>795111</v>
      </c>
      <c r="R9" s="1074">
        <v>5663480</v>
      </c>
      <c r="S9" s="1074">
        <v>33692438</v>
      </c>
      <c r="T9" s="1076">
        <v>15767016</v>
      </c>
    </row>
    <row r="10" spans="1:20" s="1059" customFormat="1" ht="15" customHeight="1">
      <c r="A10" s="1077" t="s">
        <v>2331</v>
      </c>
      <c r="B10" s="1078">
        <v>994</v>
      </c>
      <c r="C10" s="1078">
        <v>298</v>
      </c>
      <c r="D10" s="1078">
        <v>801</v>
      </c>
      <c r="E10" s="1078">
        <v>81</v>
      </c>
      <c r="F10" s="1079">
        <v>2971</v>
      </c>
      <c r="G10" s="1079">
        <v>2881</v>
      </c>
      <c r="H10" s="1078">
        <v>126</v>
      </c>
      <c r="I10" s="1078">
        <v>952</v>
      </c>
      <c r="J10" s="1078">
        <v>705</v>
      </c>
      <c r="K10" s="1078">
        <v>56</v>
      </c>
      <c r="L10" s="1079">
        <v>46242767</v>
      </c>
      <c r="M10" s="1079">
        <v>7630673</v>
      </c>
      <c r="N10" s="1079">
        <v>3775979</v>
      </c>
      <c r="O10" s="1080">
        <v>8.1999999999999993</v>
      </c>
      <c r="P10" s="1079">
        <v>14067408</v>
      </c>
      <c r="Q10" s="1079">
        <v>625827</v>
      </c>
      <c r="R10" s="1079">
        <v>5921076</v>
      </c>
      <c r="S10" s="1079">
        <v>36408427</v>
      </c>
      <c r="T10" s="1081">
        <v>15937302</v>
      </c>
    </row>
    <row r="11" spans="1:20" s="1082" customFormat="1" ht="21" customHeight="1">
      <c r="A11" s="2518" t="s">
        <v>2320</v>
      </c>
      <c r="B11" s="2518"/>
      <c r="C11" s="2518"/>
      <c r="D11" s="2518"/>
      <c r="E11" s="2518"/>
      <c r="F11" s="2518"/>
      <c r="G11" s="2518"/>
      <c r="H11" s="2518"/>
      <c r="I11" s="2518"/>
      <c r="J11" s="2518"/>
      <c r="K11" s="2518"/>
      <c r="L11" s="2518"/>
      <c r="M11" s="2518"/>
      <c r="N11" s="2518"/>
      <c r="O11" s="2518"/>
      <c r="P11" s="2518"/>
      <c r="Q11" s="2518"/>
      <c r="R11" s="2518"/>
      <c r="S11" s="2518"/>
      <c r="T11" s="2518"/>
    </row>
    <row r="12" spans="1:20" s="1059" customFormat="1" ht="15" customHeight="1">
      <c r="A12" s="1541" t="s">
        <v>1618</v>
      </c>
      <c r="B12" s="1073">
        <v>709</v>
      </c>
      <c r="C12" s="1073">
        <v>296</v>
      </c>
      <c r="D12" s="1073">
        <v>655</v>
      </c>
      <c r="E12" s="1073">
        <v>26</v>
      </c>
      <c r="F12" s="1074">
        <v>2645</v>
      </c>
      <c r="G12" s="1074">
        <v>2617</v>
      </c>
      <c r="H12" s="1073">
        <v>122</v>
      </c>
      <c r="I12" s="1073">
        <v>853</v>
      </c>
      <c r="J12" s="1073">
        <v>662</v>
      </c>
      <c r="K12" s="1073">
        <v>56</v>
      </c>
      <c r="L12" s="1074">
        <v>44397977</v>
      </c>
      <c r="M12" s="1074">
        <v>7252239</v>
      </c>
      <c r="N12" s="1074">
        <v>3547992</v>
      </c>
      <c r="O12" s="1075">
        <v>8</v>
      </c>
      <c r="P12" s="1074">
        <v>13723591</v>
      </c>
      <c r="Q12" s="1074">
        <v>592827</v>
      </c>
      <c r="R12" s="1074">
        <v>5805213</v>
      </c>
      <c r="S12" s="1074">
        <v>34686496</v>
      </c>
      <c r="T12" s="1076">
        <v>15421204</v>
      </c>
    </row>
    <row r="13" spans="1:20" s="1059" customFormat="1" ht="21" customHeight="1">
      <c r="A13" s="1541" t="s">
        <v>2807</v>
      </c>
      <c r="B13" s="1073">
        <v>590</v>
      </c>
      <c r="C13" s="1073">
        <v>224</v>
      </c>
      <c r="D13" s="1073">
        <v>549</v>
      </c>
      <c r="E13" s="1073">
        <v>21</v>
      </c>
      <c r="F13" s="1074">
        <v>2333</v>
      </c>
      <c r="G13" s="1074">
        <v>2202</v>
      </c>
      <c r="H13" s="1073">
        <v>55</v>
      </c>
      <c r="I13" s="1073">
        <v>758</v>
      </c>
      <c r="J13" s="1073">
        <v>634</v>
      </c>
      <c r="K13" s="1073">
        <v>45</v>
      </c>
      <c r="L13" s="1074">
        <v>17420337</v>
      </c>
      <c r="M13" s="1074">
        <v>3272311</v>
      </c>
      <c r="N13" s="1074">
        <v>1963684</v>
      </c>
      <c r="O13" s="1075">
        <v>11.3</v>
      </c>
      <c r="P13" s="1074">
        <v>5087205</v>
      </c>
      <c r="Q13" s="1074">
        <v>418612</v>
      </c>
      <c r="R13" s="1074">
        <v>1621486</v>
      </c>
      <c r="S13" s="1074">
        <v>15850860</v>
      </c>
      <c r="T13" s="1076">
        <v>5103159</v>
      </c>
    </row>
    <row r="14" spans="1:20" s="1059" customFormat="1" ht="15" customHeight="1">
      <c r="A14" s="1049" t="s">
        <v>2333</v>
      </c>
      <c r="B14" s="1073">
        <v>198</v>
      </c>
      <c r="C14" s="1073">
        <v>27</v>
      </c>
      <c r="D14" s="1073">
        <v>185</v>
      </c>
      <c r="E14" s="1073">
        <v>5</v>
      </c>
      <c r="F14" s="1074">
        <v>674</v>
      </c>
      <c r="G14" s="1073">
        <v>705</v>
      </c>
      <c r="H14" s="1073">
        <v>15</v>
      </c>
      <c r="I14" s="1073">
        <v>252</v>
      </c>
      <c r="J14" s="1073">
        <v>286</v>
      </c>
      <c r="K14" s="1073">
        <v>15</v>
      </c>
      <c r="L14" s="1074">
        <v>2960157</v>
      </c>
      <c r="M14" s="1074">
        <v>710239</v>
      </c>
      <c r="N14" s="1074">
        <v>434123</v>
      </c>
      <c r="O14" s="1075">
        <v>14.7</v>
      </c>
      <c r="P14" s="1074">
        <v>1419907</v>
      </c>
      <c r="Q14" s="1074">
        <v>90992</v>
      </c>
      <c r="R14" s="1074">
        <v>58884</v>
      </c>
      <c r="S14" s="1074">
        <v>2387285</v>
      </c>
      <c r="T14" s="1076">
        <v>932267</v>
      </c>
    </row>
    <row r="15" spans="1:20" s="1059" customFormat="1" ht="15" customHeight="1">
      <c r="A15" s="1049" t="s">
        <v>2334</v>
      </c>
      <c r="B15" s="1073">
        <v>180</v>
      </c>
      <c r="C15" s="1073">
        <v>77</v>
      </c>
      <c r="D15" s="1073">
        <v>167</v>
      </c>
      <c r="E15" s="1073">
        <v>10</v>
      </c>
      <c r="F15" s="1074">
        <v>546</v>
      </c>
      <c r="G15" s="1073">
        <v>682</v>
      </c>
      <c r="H15" s="1073">
        <v>13</v>
      </c>
      <c r="I15" s="1073">
        <v>258</v>
      </c>
      <c r="J15" s="1073">
        <v>151</v>
      </c>
      <c r="K15" s="1073">
        <v>15</v>
      </c>
      <c r="L15" s="1074">
        <v>6984842</v>
      </c>
      <c r="M15" s="1074">
        <v>1013222</v>
      </c>
      <c r="N15" s="1074">
        <v>562497</v>
      </c>
      <c r="O15" s="1075">
        <v>8.1</v>
      </c>
      <c r="P15" s="1074">
        <v>1588723</v>
      </c>
      <c r="Q15" s="1074">
        <v>146459</v>
      </c>
      <c r="R15" s="1074">
        <v>1229845</v>
      </c>
      <c r="S15" s="1074">
        <v>6582802</v>
      </c>
      <c r="T15" s="1076">
        <v>831415</v>
      </c>
    </row>
    <row r="16" spans="1:20" s="1059" customFormat="1" ht="15" customHeight="1">
      <c r="A16" s="1083" t="s">
        <v>2335</v>
      </c>
      <c r="B16" s="1073">
        <v>212</v>
      </c>
      <c r="C16" s="1073">
        <v>120</v>
      </c>
      <c r="D16" s="1073">
        <v>197</v>
      </c>
      <c r="E16" s="1073">
        <v>6</v>
      </c>
      <c r="F16" s="1074">
        <v>1113</v>
      </c>
      <c r="G16" s="1073">
        <v>815</v>
      </c>
      <c r="H16" s="1073">
        <v>27</v>
      </c>
      <c r="I16" s="1073">
        <v>248</v>
      </c>
      <c r="J16" s="1073">
        <v>197</v>
      </c>
      <c r="K16" s="1073">
        <v>15</v>
      </c>
      <c r="L16" s="1074">
        <v>7475338</v>
      </c>
      <c r="M16" s="1074">
        <v>1548850</v>
      </c>
      <c r="N16" s="1074">
        <v>967064</v>
      </c>
      <c r="O16" s="1075">
        <v>12.9</v>
      </c>
      <c r="P16" s="1074">
        <v>2078575</v>
      </c>
      <c r="Q16" s="1074">
        <v>181161</v>
      </c>
      <c r="R16" s="1074">
        <v>332757</v>
      </c>
      <c r="S16" s="1074">
        <v>6880773</v>
      </c>
      <c r="T16" s="1076">
        <v>3339477</v>
      </c>
    </row>
    <row r="17" spans="1:20" s="1059" customFormat="1" ht="15" customHeight="1">
      <c r="A17" s="1084" t="s">
        <v>2336</v>
      </c>
      <c r="B17" s="1073">
        <v>285</v>
      </c>
      <c r="C17" s="1073">
        <v>2</v>
      </c>
      <c r="D17" s="1073">
        <v>146</v>
      </c>
      <c r="E17" s="1073">
        <v>55</v>
      </c>
      <c r="F17" s="1073">
        <v>326</v>
      </c>
      <c r="G17" s="1073">
        <v>264</v>
      </c>
      <c r="H17" s="1073">
        <v>4</v>
      </c>
      <c r="I17" s="1073">
        <v>99</v>
      </c>
      <c r="J17" s="1073">
        <v>43</v>
      </c>
      <c r="K17" s="1085" t="s">
        <v>41</v>
      </c>
      <c r="L17" s="1074">
        <v>1844790</v>
      </c>
      <c r="M17" s="1074">
        <v>378434</v>
      </c>
      <c r="N17" s="1074">
        <v>227987</v>
      </c>
      <c r="O17" s="1075">
        <v>12.4</v>
      </c>
      <c r="P17" s="1074">
        <v>343817</v>
      </c>
      <c r="Q17" s="1074">
        <v>33000</v>
      </c>
      <c r="R17" s="1074">
        <v>115863</v>
      </c>
      <c r="S17" s="1074">
        <v>1721931</v>
      </c>
      <c r="T17" s="1076">
        <v>516098</v>
      </c>
    </row>
    <row r="18" spans="1:20" s="1059" customFormat="1" ht="15" customHeight="1">
      <c r="A18" s="1541" t="s">
        <v>2337</v>
      </c>
      <c r="B18" s="396"/>
      <c r="C18" s="1086"/>
      <c r="D18" s="396"/>
      <c r="E18" s="396"/>
      <c r="F18" s="396"/>
      <c r="G18" s="396"/>
      <c r="H18" s="396"/>
      <c r="I18" s="396"/>
      <c r="J18" s="396"/>
      <c r="K18" s="396"/>
      <c r="L18" s="396"/>
      <c r="M18" s="396"/>
      <c r="N18" s="396"/>
      <c r="O18" s="396"/>
      <c r="P18" s="396"/>
      <c r="Q18" s="396"/>
      <c r="R18" s="1087"/>
      <c r="S18" s="1087"/>
      <c r="T18" s="1088"/>
    </row>
    <row r="19" spans="1:20" s="1059" customFormat="1" ht="15" customHeight="1">
      <c r="A19" s="1049" t="s">
        <v>2338</v>
      </c>
      <c r="B19" s="1085">
        <v>57</v>
      </c>
      <c r="C19" s="1048" t="s">
        <v>41</v>
      </c>
      <c r="D19" s="1085">
        <v>29</v>
      </c>
      <c r="E19" s="1085">
        <v>13</v>
      </c>
      <c r="F19" s="1085">
        <v>117</v>
      </c>
      <c r="G19" s="1085">
        <v>55</v>
      </c>
      <c r="H19" s="1085" t="s">
        <v>41</v>
      </c>
      <c r="I19" s="1085">
        <v>22</v>
      </c>
      <c r="J19" s="1085">
        <v>12</v>
      </c>
      <c r="K19" s="1085" t="s">
        <v>41</v>
      </c>
      <c r="L19" s="1089">
        <v>445908</v>
      </c>
      <c r="M19" s="1089">
        <v>41562</v>
      </c>
      <c r="N19" s="1089">
        <v>25378</v>
      </c>
      <c r="O19" s="1090">
        <v>5.7</v>
      </c>
      <c r="P19" s="1089">
        <v>58601</v>
      </c>
      <c r="Q19" s="1089">
        <v>3955</v>
      </c>
      <c r="R19" s="1089">
        <v>20025</v>
      </c>
      <c r="S19" s="1089">
        <v>432694</v>
      </c>
      <c r="T19" s="1091">
        <v>101046</v>
      </c>
    </row>
    <row r="20" spans="1:20" s="1059" customFormat="1" ht="15" customHeight="1">
      <c r="A20" s="1541" t="s">
        <v>2339</v>
      </c>
      <c r="B20" s="1073">
        <v>44</v>
      </c>
      <c r="C20" s="1092" t="s">
        <v>41</v>
      </c>
      <c r="D20" s="1073">
        <v>20</v>
      </c>
      <c r="E20" s="1073">
        <v>8</v>
      </c>
      <c r="F20" s="1073">
        <v>32</v>
      </c>
      <c r="G20" s="1073">
        <v>59</v>
      </c>
      <c r="H20" s="1073" t="s">
        <v>41</v>
      </c>
      <c r="I20" s="1073">
        <v>21</v>
      </c>
      <c r="J20" s="1073">
        <v>10</v>
      </c>
      <c r="K20" s="1085" t="s">
        <v>41</v>
      </c>
      <c r="L20" s="1074">
        <v>375880</v>
      </c>
      <c r="M20" s="1074">
        <v>69152</v>
      </c>
      <c r="N20" s="1074">
        <v>38312</v>
      </c>
      <c r="O20" s="1075">
        <v>10.199999999999999</v>
      </c>
      <c r="P20" s="1074">
        <v>146010</v>
      </c>
      <c r="Q20" s="1074">
        <v>9725</v>
      </c>
      <c r="R20" s="1074">
        <v>42049</v>
      </c>
      <c r="S20" s="1074">
        <v>304645</v>
      </c>
      <c r="T20" s="1076">
        <v>131305</v>
      </c>
    </row>
    <row r="21" spans="1:20" s="1059" customFormat="1" ht="15" customHeight="1">
      <c r="A21" s="1541" t="s">
        <v>2340</v>
      </c>
      <c r="B21" s="1073">
        <v>10</v>
      </c>
      <c r="C21" s="1092" t="s">
        <v>41</v>
      </c>
      <c r="D21" s="1073">
        <v>8</v>
      </c>
      <c r="E21" s="1073">
        <v>1</v>
      </c>
      <c r="F21" s="1073">
        <v>10</v>
      </c>
      <c r="G21" s="1073">
        <v>10</v>
      </c>
      <c r="H21" s="1092" t="s">
        <v>41</v>
      </c>
      <c r="I21" s="1073">
        <v>3</v>
      </c>
      <c r="J21" s="1085" t="s">
        <v>41</v>
      </c>
      <c r="K21" s="1085" t="s">
        <v>41</v>
      </c>
      <c r="L21" s="1074">
        <v>66656</v>
      </c>
      <c r="M21" s="1074">
        <v>26487</v>
      </c>
      <c r="N21" s="1074">
        <v>16144</v>
      </c>
      <c r="O21" s="1075">
        <v>24.2</v>
      </c>
      <c r="P21" s="1074">
        <v>11297</v>
      </c>
      <c r="Q21" s="1074">
        <v>2000</v>
      </c>
      <c r="R21" s="1074">
        <v>4017</v>
      </c>
      <c r="S21" s="1074">
        <v>61656</v>
      </c>
      <c r="T21" s="1076">
        <v>4600</v>
      </c>
    </row>
    <row r="22" spans="1:20" s="1059" customFormat="1" ht="21" customHeight="1">
      <c r="A22" s="1541" t="s">
        <v>2341</v>
      </c>
      <c r="B22" s="1073">
        <v>15</v>
      </c>
      <c r="C22" s="1073">
        <v>1</v>
      </c>
      <c r="D22" s="1073">
        <v>12</v>
      </c>
      <c r="E22" s="1073">
        <v>1</v>
      </c>
      <c r="F22" s="1073">
        <v>38</v>
      </c>
      <c r="G22" s="1073">
        <v>16</v>
      </c>
      <c r="H22" s="1092" t="s">
        <v>41</v>
      </c>
      <c r="I22" s="1073">
        <v>8</v>
      </c>
      <c r="J22" s="1085" t="s">
        <v>41</v>
      </c>
      <c r="K22" s="1085" t="s">
        <v>41</v>
      </c>
      <c r="L22" s="1074">
        <v>290389</v>
      </c>
      <c r="M22" s="1074">
        <v>62169</v>
      </c>
      <c r="N22" s="1074">
        <v>27516</v>
      </c>
      <c r="O22" s="1075">
        <v>9.5</v>
      </c>
      <c r="P22" s="1074">
        <v>43916</v>
      </c>
      <c r="Q22" s="1074">
        <v>2556</v>
      </c>
      <c r="R22" s="1074">
        <v>28529</v>
      </c>
      <c r="S22" s="1074">
        <v>290389</v>
      </c>
      <c r="T22" s="1076">
        <v>197116</v>
      </c>
    </row>
    <row r="23" spans="1:20" s="1059" customFormat="1" ht="15" customHeight="1">
      <c r="A23" s="1541" t="s">
        <v>2342</v>
      </c>
      <c r="B23" s="1073">
        <v>157</v>
      </c>
      <c r="C23" s="1073">
        <v>1</v>
      </c>
      <c r="D23" s="1073">
        <v>75</v>
      </c>
      <c r="E23" s="1073">
        <v>32</v>
      </c>
      <c r="F23" s="1073">
        <v>123</v>
      </c>
      <c r="G23" s="1073">
        <v>124</v>
      </c>
      <c r="H23" s="1073">
        <v>2</v>
      </c>
      <c r="I23" s="1073">
        <v>44</v>
      </c>
      <c r="J23" s="1073">
        <v>17</v>
      </c>
      <c r="K23" s="1085" t="s">
        <v>41</v>
      </c>
      <c r="L23" s="1074">
        <v>594942</v>
      </c>
      <c r="M23" s="1074">
        <v>167685</v>
      </c>
      <c r="N23" s="1074">
        <v>117031</v>
      </c>
      <c r="O23" s="1075">
        <v>19.7</v>
      </c>
      <c r="P23" s="1074">
        <v>83805</v>
      </c>
      <c r="Q23" s="1074">
        <v>14327</v>
      </c>
      <c r="R23" s="1074">
        <v>21207</v>
      </c>
      <c r="S23" s="1074">
        <v>561532</v>
      </c>
      <c r="T23" s="1076">
        <v>42027</v>
      </c>
    </row>
    <row r="24" spans="1:20" s="1088" customFormat="1" ht="21" customHeight="1">
      <c r="A24" s="2545" t="s">
        <v>2963</v>
      </c>
      <c r="B24" s="2545"/>
      <c r="C24" s="2545"/>
      <c r="D24" s="2545"/>
      <c r="E24" s="2545"/>
      <c r="F24" s="2545"/>
      <c r="G24" s="2545"/>
      <c r="H24" s="2545"/>
      <c r="I24" s="2545"/>
      <c r="J24" s="2545"/>
      <c r="K24" s="2545"/>
      <c r="L24" s="2545"/>
      <c r="M24" s="2545"/>
      <c r="N24" s="2545"/>
      <c r="O24" s="2545"/>
      <c r="P24" s="2545"/>
      <c r="Q24" s="2545"/>
      <c r="R24" s="2545"/>
      <c r="S24" s="2545"/>
      <c r="T24" s="2545"/>
    </row>
    <row r="25" spans="1:20" s="1059" customFormat="1" ht="15" customHeight="1">
      <c r="A25" s="1084" t="s">
        <v>408</v>
      </c>
      <c r="B25" s="309">
        <v>72</v>
      </c>
      <c r="C25" s="309">
        <v>16</v>
      </c>
      <c r="D25" s="309">
        <v>59</v>
      </c>
      <c r="E25" s="309">
        <v>6</v>
      </c>
      <c r="F25" s="309">
        <v>221</v>
      </c>
      <c r="G25" s="309">
        <v>215</v>
      </c>
      <c r="H25" s="309">
        <v>12</v>
      </c>
      <c r="I25" s="309">
        <v>82</v>
      </c>
      <c r="J25" s="309">
        <v>59</v>
      </c>
      <c r="K25" s="309">
        <v>10</v>
      </c>
      <c r="L25" s="225">
        <v>2549576</v>
      </c>
      <c r="M25" s="225">
        <v>469674</v>
      </c>
      <c r="N25" s="225">
        <v>228059</v>
      </c>
      <c r="O25" s="328">
        <v>8.9</v>
      </c>
      <c r="P25" s="225">
        <v>1239764</v>
      </c>
      <c r="Q25" s="225">
        <v>54898</v>
      </c>
      <c r="R25" s="225">
        <v>172487</v>
      </c>
      <c r="S25" s="225">
        <v>2104047</v>
      </c>
      <c r="T25" s="346">
        <v>665914</v>
      </c>
    </row>
    <row r="26" spans="1:20" s="1059" customFormat="1" ht="15" customHeight="1">
      <c r="A26" s="1083" t="s">
        <v>372</v>
      </c>
      <c r="B26" s="309">
        <v>47</v>
      </c>
      <c r="C26" s="309">
        <v>13</v>
      </c>
      <c r="D26" s="309">
        <v>34</v>
      </c>
      <c r="E26" s="309">
        <v>8</v>
      </c>
      <c r="F26" s="309">
        <v>120</v>
      </c>
      <c r="G26" s="309">
        <v>113</v>
      </c>
      <c r="H26" s="1050">
        <v>2</v>
      </c>
      <c r="I26" s="309">
        <v>25</v>
      </c>
      <c r="J26" s="309">
        <v>69</v>
      </c>
      <c r="K26" s="309">
        <v>10</v>
      </c>
      <c r="L26" s="225">
        <v>1276211</v>
      </c>
      <c r="M26" s="225">
        <v>248147</v>
      </c>
      <c r="N26" s="225">
        <v>175473</v>
      </c>
      <c r="O26" s="328">
        <v>13.7</v>
      </c>
      <c r="P26" s="225">
        <v>274314</v>
      </c>
      <c r="Q26" s="225">
        <v>28011</v>
      </c>
      <c r="R26" s="225">
        <v>15587</v>
      </c>
      <c r="S26" s="225">
        <v>1227313</v>
      </c>
      <c r="T26" s="346">
        <v>352085</v>
      </c>
    </row>
    <row r="27" spans="1:20" s="1059" customFormat="1" ht="15" customHeight="1">
      <c r="A27" s="1083" t="s">
        <v>373</v>
      </c>
      <c r="B27" s="309">
        <v>52</v>
      </c>
      <c r="C27" s="309">
        <v>14</v>
      </c>
      <c r="D27" s="309">
        <v>46</v>
      </c>
      <c r="E27" s="309" t="s">
        <v>41</v>
      </c>
      <c r="F27" s="309">
        <v>111</v>
      </c>
      <c r="G27" s="309">
        <v>143</v>
      </c>
      <c r="H27" s="309">
        <v>10</v>
      </c>
      <c r="I27" s="309">
        <v>26</v>
      </c>
      <c r="J27" s="309">
        <v>73</v>
      </c>
      <c r="K27" s="1085" t="s">
        <v>41</v>
      </c>
      <c r="L27" s="225">
        <v>1595833</v>
      </c>
      <c r="M27" s="225">
        <v>395590</v>
      </c>
      <c r="N27" s="225">
        <v>248774</v>
      </c>
      <c r="O27" s="328">
        <v>15.6</v>
      </c>
      <c r="P27" s="225">
        <v>423273</v>
      </c>
      <c r="Q27" s="225">
        <v>33863</v>
      </c>
      <c r="R27" s="225">
        <v>193019</v>
      </c>
      <c r="S27" s="225">
        <v>1530480</v>
      </c>
      <c r="T27" s="346">
        <v>411288</v>
      </c>
    </row>
    <row r="28" spans="1:20" s="1059" customFormat="1" ht="15" customHeight="1">
      <c r="A28" s="1083" t="s">
        <v>374</v>
      </c>
      <c r="B28" s="309">
        <v>17</v>
      </c>
      <c r="C28" s="1050" t="s">
        <v>41</v>
      </c>
      <c r="D28" s="309">
        <v>13</v>
      </c>
      <c r="E28" s="309">
        <v>1</v>
      </c>
      <c r="F28" s="309">
        <v>99</v>
      </c>
      <c r="G28" s="309">
        <v>53</v>
      </c>
      <c r="H28" s="1050">
        <v>1</v>
      </c>
      <c r="I28" s="309">
        <v>29</v>
      </c>
      <c r="J28" s="309">
        <v>29</v>
      </c>
      <c r="K28" s="1085" t="s">
        <v>41</v>
      </c>
      <c r="L28" s="225">
        <v>287152</v>
      </c>
      <c r="M28" s="225">
        <v>67291</v>
      </c>
      <c r="N28" s="225">
        <v>37340</v>
      </c>
      <c r="O28" s="328">
        <v>13</v>
      </c>
      <c r="P28" s="225">
        <v>49029</v>
      </c>
      <c r="Q28" s="225">
        <v>8144</v>
      </c>
      <c r="R28" s="225">
        <v>19292</v>
      </c>
      <c r="S28" s="225">
        <v>219038</v>
      </c>
      <c r="T28" s="346">
        <v>173022</v>
      </c>
    </row>
    <row r="29" spans="1:20" s="1059" customFormat="1" ht="15" customHeight="1">
      <c r="A29" s="1083" t="s">
        <v>375</v>
      </c>
      <c r="B29" s="309">
        <v>48</v>
      </c>
      <c r="C29" s="309">
        <v>12</v>
      </c>
      <c r="D29" s="309">
        <v>44</v>
      </c>
      <c r="E29" s="309">
        <v>1</v>
      </c>
      <c r="F29" s="309">
        <v>161</v>
      </c>
      <c r="G29" s="309">
        <v>197</v>
      </c>
      <c r="H29" s="309" t="s">
        <v>41</v>
      </c>
      <c r="I29" s="309">
        <v>42</v>
      </c>
      <c r="J29" s="309">
        <v>41</v>
      </c>
      <c r="K29" s="309">
        <v>1</v>
      </c>
      <c r="L29" s="225">
        <v>1297956</v>
      </c>
      <c r="M29" s="225">
        <v>154393</v>
      </c>
      <c r="N29" s="225">
        <v>96530</v>
      </c>
      <c r="O29" s="328">
        <v>7.4</v>
      </c>
      <c r="P29" s="225">
        <v>200592</v>
      </c>
      <c r="Q29" s="225">
        <v>33801</v>
      </c>
      <c r="R29" s="225">
        <v>55166</v>
      </c>
      <c r="S29" s="225">
        <v>1086892</v>
      </c>
      <c r="T29" s="346">
        <v>315528</v>
      </c>
    </row>
    <row r="30" spans="1:20" s="1059" customFormat="1" ht="15" customHeight="1">
      <c r="A30" s="1083" t="s">
        <v>376</v>
      </c>
      <c r="B30" s="309">
        <v>107</v>
      </c>
      <c r="C30" s="309">
        <v>52</v>
      </c>
      <c r="D30" s="309">
        <v>93</v>
      </c>
      <c r="E30" s="309">
        <v>7</v>
      </c>
      <c r="F30" s="309">
        <v>384</v>
      </c>
      <c r="G30" s="309">
        <v>352</v>
      </c>
      <c r="H30" s="309">
        <v>44</v>
      </c>
      <c r="I30" s="309">
        <v>141</v>
      </c>
      <c r="J30" s="309">
        <v>31</v>
      </c>
      <c r="K30" s="309">
        <v>7</v>
      </c>
      <c r="L30" s="225">
        <v>13184547</v>
      </c>
      <c r="M30" s="225">
        <v>2810605</v>
      </c>
      <c r="N30" s="225">
        <v>997368</v>
      </c>
      <c r="O30" s="328">
        <v>7.6</v>
      </c>
      <c r="P30" s="225">
        <v>1938756</v>
      </c>
      <c r="Q30" s="225">
        <v>60887</v>
      </c>
      <c r="R30" s="225">
        <v>3947550</v>
      </c>
      <c r="S30" s="225">
        <v>12942536</v>
      </c>
      <c r="T30" s="346">
        <v>1371407</v>
      </c>
    </row>
    <row r="31" spans="1:20" s="1059" customFormat="1" ht="15" customHeight="1">
      <c r="A31" s="1083" t="s">
        <v>377</v>
      </c>
      <c r="B31" s="309">
        <v>146</v>
      </c>
      <c r="C31" s="309">
        <v>39</v>
      </c>
      <c r="D31" s="309">
        <v>114</v>
      </c>
      <c r="E31" s="309">
        <v>13</v>
      </c>
      <c r="F31" s="309">
        <v>373</v>
      </c>
      <c r="G31" s="309">
        <v>527</v>
      </c>
      <c r="H31" s="309">
        <v>32</v>
      </c>
      <c r="I31" s="309">
        <v>155</v>
      </c>
      <c r="J31" s="309">
        <v>105</v>
      </c>
      <c r="K31" s="309">
        <v>5</v>
      </c>
      <c r="L31" s="225">
        <v>14186348</v>
      </c>
      <c r="M31" s="225">
        <v>1151303</v>
      </c>
      <c r="N31" s="225">
        <v>729071</v>
      </c>
      <c r="O31" s="328">
        <v>5.0999999999999996</v>
      </c>
      <c r="P31" s="225">
        <v>6756810</v>
      </c>
      <c r="Q31" s="225">
        <v>133956</v>
      </c>
      <c r="R31" s="225">
        <v>786766</v>
      </c>
      <c r="S31" s="225">
        <v>6730439</v>
      </c>
      <c r="T31" s="346">
        <v>8584662</v>
      </c>
    </row>
    <row r="32" spans="1:20" s="1059" customFormat="1" ht="15" customHeight="1">
      <c r="A32" s="1083" t="s">
        <v>378</v>
      </c>
      <c r="B32" s="309">
        <v>21</v>
      </c>
      <c r="C32" s="309">
        <v>2</v>
      </c>
      <c r="D32" s="309">
        <v>16</v>
      </c>
      <c r="E32" s="1050" t="s">
        <v>41</v>
      </c>
      <c r="F32" s="309">
        <v>84</v>
      </c>
      <c r="G32" s="309">
        <v>78</v>
      </c>
      <c r="H32" s="309" t="s">
        <v>41</v>
      </c>
      <c r="I32" s="309">
        <v>14</v>
      </c>
      <c r="J32" s="309">
        <v>51</v>
      </c>
      <c r="K32" s="309">
        <v>4</v>
      </c>
      <c r="L32" s="225">
        <v>313052</v>
      </c>
      <c r="M32" s="225">
        <v>59262</v>
      </c>
      <c r="N32" s="225">
        <v>37815</v>
      </c>
      <c r="O32" s="328">
        <v>12.1</v>
      </c>
      <c r="P32" s="225">
        <v>72974</v>
      </c>
      <c r="Q32" s="225">
        <v>7767</v>
      </c>
      <c r="R32" s="225">
        <v>3520</v>
      </c>
      <c r="S32" s="225">
        <v>276207</v>
      </c>
      <c r="T32" s="346">
        <v>85941</v>
      </c>
    </row>
    <row r="33" spans="1:20" s="1059" customFormat="1" ht="15" customHeight="1">
      <c r="A33" s="1083" t="s">
        <v>379</v>
      </c>
      <c r="B33" s="309">
        <v>66</v>
      </c>
      <c r="C33" s="309">
        <v>18</v>
      </c>
      <c r="D33" s="309">
        <v>49</v>
      </c>
      <c r="E33" s="309">
        <v>7</v>
      </c>
      <c r="F33" s="309">
        <v>170</v>
      </c>
      <c r="G33" s="309">
        <v>190</v>
      </c>
      <c r="H33" s="309">
        <v>11</v>
      </c>
      <c r="I33" s="309">
        <v>85</v>
      </c>
      <c r="J33" s="309">
        <v>48</v>
      </c>
      <c r="K33" s="309">
        <v>3</v>
      </c>
      <c r="L33" s="225">
        <v>1233464</v>
      </c>
      <c r="M33" s="225">
        <v>311953</v>
      </c>
      <c r="N33" s="225">
        <v>171159</v>
      </c>
      <c r="O33" s="328">
        <v>13.9</v>
      </c>
      <c r="P33" s="225">
        <v>238989</v>
      </c>
      <c r="Q33" s="225">
        <v>25472</v>
      </c>
      <c r="R33" s="225">
        <v>33524</v>
      </c>
      <c r="S33" s="225">
        <v>1071717</v>
      </c>
      <c r="T33" s="346">
        <v>477159</v>
      </c>
    </row>
    <row r="34" spans="1:20" s="1059" customFormat="1" ht="15" customHeight="1">
      <c r="A34" s="1083" t="s">
        <v>380</v>
      </c>
      <c r="B34" s="309">
        <v>27</v>
      </c>
      <c r="C34" s="309">
        <v>10</v>
      </c>
      <c r="D34" s="309">
        <v>23</v>
      </c>
      <c r="E34" s="309">
        <v>1</v>
      </c>
      <c r="F34" s="309">
        <v>130</v>
      </c>
      <c r="G34" s="309">
        <v>75</v>
      </c>
      <c r="H34" s="309">
        <v>2</v>
      </c>
      <c r="I34" s="309">
        <v>15</v>
      </c>
      <c r="J34" s="309">
        <v>25</v>
      </c>
      <c r="K34" s="309">
        <v>3</v>
      </c>
      <c r="L34" s="225">
        <v>426784</v>
      </c>
      <c r="M34" s="225">
        <v>146840</v>
      </c>
      <c r="N34" s="225">
        <v>56952</v>
      </c>
      <c r="O34" s="328">
        <v>13.3</v>
      </c>
      <c r="P34" s="225">
        <v>99801</v>
      </c>
      <c r="Q34" s="225">
        <v>22147</v>
      </c>
      <c r="R34" s="225">
        <v>13427</v>
      </c>
      <c r="S34" s="225">
        <v>371084</v>
      </c>
      <c r="T34" s="346">
        <v>121901</v>
      </c>
    </row>
    <row r="35" spans="1:20" s="1059" customFormat="1" ht="15" customHeight="1">
      <c r="A35" s="1083" t="s">
        <v>381</v>
      </c>
      <c r="B35" s="309">
        <v>103</v>
      </c>
      <c r="C35" s="309">
        <v>46</v>
      </c>
      <c r="D35" s="309">
        <v>74</v>
      </c>
      <c r="E35" s="309">
        <v>16</v>
      </c>
      <c r="F35" s="309">
        <v>302</v>
      </c>
      <c r="G35" s="309">
        <v>177</v>
      </c>
      <c r="H35" s="309">
        <v>6</v>
      </c>
      <c r="I35" s="309">
        <v>55</v>
      </c>
      <c r="J35" s="309">
        <v>26</v>
      </c>
      <c r="K35" s="309">
        <v>4</v>
      </c>
      <c r="L35" s="225">
        <v>4488643</v>
      </c>
      <c r="M35" s="225">
        <v>705921</v>
      </c>
      <c r="N35" s="225">
        <v>364123</v>
      </c>
      <c r="O35" s="328">
        <v>8.1</v>
      </c>
      <c r="P35" s="225">
        <v>1274712</v>
      </c>
      <c r="Q35" s="225">
        <v>51571</v>
      </c>
      <c r="R35" s="225">
        <v>512446</v>
      </c>
      <c r="S35" s="225">
        <v>3841390</v>
      </c>
      <c r="T35" s="346">
        <v>1437375</v>
      </c>
    </row>
    <row r="36" spans="1:20" s="1059" customFormat="1" ht="15" customHeight="1">
      <c r="A36" s="1083" t="s">
        <v>382</v>
      </c>
      <c r="B36" s="309">
        <v>84</v>
      </c>
      <c r="C36" s="309">
        <v>17</v>
      </c>
      <c r="D36" s="309">
        <v>70</v>
      </c>
      <c r="E36" s="309">
        <v>5</v>
      </c>
      <c r="F36" s="309">
        <v>216</v>
      </c>
      <c r="G36" s="309">
        <v>274</v>
      </c>
      <c r="H36" s="309">
        <v>2</v>
      </c>
      <c r="I36" s="309">
        <v>90</v>
      </c>
      <c r="J36" s="309">
        <v>41</v>
      </c>
      <c r="K36" s="309">
        <v>3</v>
      </c>
      <c r="L36" s="225">
        <v>1644892</v>
      </c>
      <c r="M36" s="225">
        <v>310838</v>
      </c>
      <c r="N36" s="225">
        <v>178780</v>
      </c>
      <c r="O36" s="328">
        <v>10.9</v>
      </c>
      <c r="P36" s="225">
        <v>306345</v>
      </c>
      <c r="Q36" s="225">
        <v>54770</v>
      </c>
      <c r="R36" s="225">
        <v>36997</v>
      </c>
      <c r="S36" s="225">
        <v>1451760</v>
      </c>
      <c r="T36" s="346">
        <v>237416</v>
      </c>
    </row>
    <row r="37" spans="1:20" s="1059" customFormat="1" ht="15" customHeight="1">
      <c r="A37" s="1083" t="s">
        <v>383</v>
      </c>
      <c r="B37" s="309">
        <v>33</v>
      </c>
      <c r="C37" s="309">
        <v>8</v>
      </c>
      <c r="D37" s="309">
        <v>25</v>
      </c>
      <c r="E37" s="309">
        <v>2</v>
      </c>
      <c r="F37" s="309">
        <v>63</v>
      </c>
      <c r="G37" s="309">
        <v>53</v>
      </c>
      <c r="H37" s="309">
        <v>2</v>
      </c>
      <c r="I37" s="309">
        <v>36</v>
      </c>
      <c r="J37" s="309">
        <v>8</v>
      </c>
      <c r="K37" s="309">
        <v>2</v>
      </c>
      <c r="L37" s="225">
        <v>578963</v>
      </c>
      <c r="M37" s="225">
        <v>152673</v>
      </c>
      <c r="N37" s="225">
        <v>83839</v>
      </c>
      <c r="O37" s="328">
        <v>14.5</v>
      </c>
      <c r="P37" s="225">
        <v>201540</v>
      </c>
      <c r="Q37" s="225">
        <v>12935</v>
      </c>
      <c r="R37" s="225">
        <v>3122</v>
      </c>
      <c r="S37" s="225">
        <v>559987</v>
      </c>
      <c r="T37" s="346">
        <v>377283</v>
      </c>
    </row>
    <row r="38" spans="1:20" s="1059" customFormat="1" ht="15" customHeight="1">
      <c r="A38" s="1083" t="s">
        <v>88</v>
      </c>
      <c r="B38" s="309">
        <v>35</v>
      </c>
      <c r="C38" s="309">
        <v>8</v>
      </c>
      <c r="D38" s="309">
        <v>28</v>
      </c>
      <c r="E38" s="309">
        <v>3</v>
      </c>
      <c r="F38" s="309">
        <v>131</v>
      </c>
      <c r="G38" s="309">
        <v>100</v>
      </c>
      <c r="H38" s="1050" t="s">
        <v>41</v>
      </c>
      <c r="I38" s="309">
        <v>16</v>
      </c>
      <c r="J38" s="309">
        <v>14</v>
      </c>
      <c r="K38" s="1085" t="s">
        <v>41</v>
      </c>
      <c r="L38" s="225">
        <v>974274</v>
      </c>
      <c r="M38" s="225">
        <v>200004</v>
      </c>
      <c r="N38" s="225">
        <v>107043</v>
      </c>
      <c r="O38" s="328">
        <v>11</v>
      </c>
      <c r="P38" s="225">
        <v>183719</v>
      </c>
      <c r="Q38" s="225">
        <v>13265</v>
      </c>
      <c r="R38" s="225">
        <v>28755</v>
      </c>
      <c r="S38" s="225">
        <v>857256</v>
      </c>
      <c r="T38" s="346">
        <v>441155</v>
      </c>
    </row>
    <row r="39" spans="1:20" s="1059" customFormat="1" ht="15" customHeight="1">
      <c r="A39" s="1083" t="s">
        <v>385</v>
      </c>
      <c r="B39" s="309">
        <v>91</v>
      </c>
      <c r="C39" s="309">
        <v>32</v>
      </c>
      <c r="D39" s="309">
        <v>77</v>
      </c>
      <c r="E39" s="309">
        <v>8</v>
      </c>
      <c r="F39" s="309">
        <v>328</v>
      </c>
      <c r="G39" s="309">
        <v>240</v>
      </c>
      <c r="H39" s="309">
        <v>2</v>
      </c>
      <c r="I39" s="309">
        <v>98</v>
      </c>
      <c r="J39" s="309">
        <v>65</v>
      </c>
      <c r="K39" s="309">
        <v>2</v>
      </c>
      <c r="L39" s="225">
        <v>1633057</v>
      </c>
      <c r="M39" s="225">
        <v>359741</v>
      </c>
      <c r="N39" s="225">
        <v>224056</v>
      </c>
      <c r="O39" s="328">
        <v>13.7</v>
      </c>
      <c r="P39" s="225">
        <v>643642</v>
      </c>
      <c r="Q39" s="225">
        <v>65193</v>
      </c>
      <c r="R39" s="225">
        <v>41035</v>
      </c>
      <c r="S39" s="225">
        <v>1574466</v>
      </c>
      <c r="T39" s="346">
        <v>716317</v>
      </c>
    </row>
    <row r="40" spans="1:20" s="1059" customFormat="1" ht="15" customHeight="1">
      <c r="A40" s="1083" t="s">
        <v>386</v>
      </c>
      <c r="B40" s="396">
        <v>45</v>
      </c>
      <c r="C40" s="396">
        <v>11</v>
      </c>
      <c r="D40" s="396">
        <v>36</v>
      </c>
      <c r="E40" s="396">
        <v>3</v>
      </c>
      <c r="F40" s="396">
        <v>78</v>
      </c>
      <c r="G40" s="396">
        <v>94</v>
      </c>
      <c r="H40" s="396" t="s">
        <v>41</v>
      </c>
      <c r="I40" s="396">
        <v>43</v>
      </c>
      <c r="J40" s="396">
        <v>20</v>
      </c>
      <c r="K40" s="396">
        <v>2</v>
      </c>
      <c r="L40" s="397">
        <v>572015</v>
      </c>
      <c r="M40" s="397">
        <v>86438</v>
      </c>
      <c r="N40" s="397">
        <v>39597</v>
      </c>
      <c r="O40" s="1093">
        <v>6.9</v>
      </c>
      <c r="P40" s="397">
        <v>163148</v>
      </c>
      <c r="Q40" s="397">
        <v>19147</v>
      </c>
      <c r="R40" s="397">
        <v>58383</v>
      </c>
      <c r="S40" s="397">
        <v>563815</v>
      </c>
      <c r="T40" s="412">
        <v>168849</v>
      </c>
    </row>
    <row r="41" spans="1:20" s="1024" customFormat="1" ht="15" customHeight="1">
      <c r="A41" s="1036" t="s">
        <v>2942</v>
      </c>
      <c r="B41" s="1036"/>
      <c r="C41" s="1049"/>
      <c r="D41" s="1049"/>
      <c r="E41" s="1049"/>
      <c r="F41" s="1049"/>
      <c r="G41" s="1049"/>
      <c r="H41" s="1049"/>
      <c r="I41" s="1049"/>
      <c r="J41" s="1049"/>
    </row>
    <row r="42" spans="1:20" s="1056" customFormat="1" ht="15" customHeight="1">
      <c r="A42" s="1056" t="s">
        <v>2943</v>
      </c>
      <c r="B42" s="1035"/>
      <c r="C42" s="1035"/>
      <c r="D42" s="1035"/>
      <c r="E42" s="1035"/>
      <c r="F42" s="1035"/>
      <c r="G42" s="1035"/>
      <c r="H42" s="1035"/>
      <c r="I42" s="1035"/>
      <c r="J42" s="1035"/>
    </row>
    <row r="43" spans="1:20" s="1024" customFormat="1" ht="15" customHeight="1">
      <c r="B43" s="1049"/>
      <c r="C43" s="1049"/>
      <c r="D43" s="1049"/>
      <c r="E43" s="1049"/>
      <c r="F43" s="1049"/>
      <c r="G43" s="1049"/>
      <c r="H43" s="1049"/>
      <c r="I43" s="1049"/>
      <c r="J43" s="1049"/>
    </row>
    <row r="44" spans="1:20" s="1056" customFormat="1" ht="15" customHeight="1">
      <c r="B44" s="1035"/>
      <c r="C44" s="1035"/>
      <c r="D44" s="1035"/>
      <c r="E44" s="1035"/>
      <c r="F44" s="1035"/>
      <c r="G44" s="1035"/>
      <c r="H44" s="1035"/>
      <c r="I44" s="1035"/>
      <c r="J44" s="1035"/>
    </row>
    <row r="45" spans="1:20" s="1059" customFormat="1" ht="15" customHeight="1">
      <c r="A45" s="1083"/>
      <c r="B45" s="1083"/>
      <c r="C45" s="1083"/>
      <c r="D45" s="1083"/>
      <c r="E45" s="1083"/>
      <c r="F45" s="1083"/>
      <c r="G45" s="1083"/>
      <c r="H45" s="1083"/>
      <c r="I45" s="1083"/>
      <c r="J45" s="1083"/>
    </row>
    <row r="46" spans="1:20" s="1059" customFormat="1" ht="15" customHeight="1">
      <c r="A46" s="1083"/>
      <c r="B46" s="1083"/>
      <c r="C46" s="1083"/>
      <c r="D46" s="1083"/>
      <c r="E46" s="1083"/>
      <c r="F46" s="1083"/>
      <c r="G46" s="1083"/>
      <c r="H46" s="1083"/>
      <c r="I46" s="1083"/>
      <c r="J46" s="1083"/>
    </row>
    <row r="47" spans="1:20" s="1096" customFormat="1" ht="15" customHeight="1">
      <c r="A47" s="1094"/>
      <c r="B47" s="1094"/>
      <c r="C47" s="1094"/>
      <c r="D47" s="1094"/>
      <c r="E47" s="1094"/>
      <c r="F47" s="1094"/>
      <c r="G47" s="1094"/>
      <c r="H47" s="1094"/>
      <c r="I47" s="1094"/>
      <c r="J47" s="1095"/>
    </row>
    <row r="48" spans="1:20" s="1096" customFormat="1" ht="15" customHeight="1">
      <c r="A48" s="1094"/>
      <c r="B48" s="1094"/>
      <c r="C48" s="1094"/>
      <c r="D48" s="1094"/>
      <c r="E48" s="1094"/>
      <c r="F48" s="1094"/>
      <c r="G48" s="1094"/>
      <c r="H48" s="1094"/>
      <c r="I48" s="1094"/>
      <c r="J48" s="1095"/>
    </row>
    <row r="49" spans="1:10" s="1096" customFormat="1" ht="15" customHeight="1">
      <c r="A49" s="1094"/>
      <c r="B49" s="1094"/>
      <c r="C49" s="1094"/>
      <c r="D49" s="1094"/>
      <c r="E49" s="1094"/>
      <c r="F49" s="1094"/>
      <c r="G49" s="1094"/>
      <c r="H49" s="1094"/>
      <c r="I49" s="1094"/>
      <c r="J49" s="1095"/>
    </row>
    <row r="50" spans="1:10" s="1096" customFormat="1" ht="15" customHeight="1">
      <c r="A50" s="1097"/>
      <c r="B50" s="1094"/>
      <c r="C50" s="1094"/>
      <c r="D50" s="1094"/>
      <c r="E50" s="1094"/>
      <c r="F50" s="1094"/>
      <c r="G50" s="1094"/>
      <c r="H50" s="1094"/>
      <c r="I50" s="1094"/>
      <c r="J50" s="1095"/>
    </row>
    <row r="51" spans="1:10" s="1096" customFormat="1" ht="15" customHeight="1">
      <c r="A51" s="1098"/>
      <c r="B51" s="1098"/>
      <c r="C51" s="1098"/>
      <c r="D51" s="1098"/>
      <c r="E51" s="1098"/>
      <c r="F51" s="1094"/>
      <c r="G51" s="1098"/>
      <c r="H51" s="1098"/>
      <c r="I51" s="1098"/>
      <c r="J51" s="1095"/>
    </row>
    <row r="52" spans="1:10" s="1096" customFormat="1" ht="10.199999999999999">
      <c r="A52" s="1098"/>
      <c r="B52" s="1098"/>
      <c r="C52" s="1098"/>
      <c r="D52" s="1098"/>
      <c r="E52" s="1098"/>
      <c r="F52" s="1094"/>
      <c r="G52" s="1098"/>
      <c r="H52" s="1098"/>
      <c r="I52" s="1098"/>
      <c r="J52" s="1095"/>
    </row>
    <row r="53" spans="1:10" s="1096" customFormat="1" ht="10.199999999999999">
      <c r="A53" s="1098"/>
      <c r="B53" s="1098"/>
      <c r="C53" s="1098"/>
      <c r="D53" s="1098"/>
      <c r="E53" s="1098"/>
      <c r="F53" s="1094"/>
      <c r="G53" s="1098"/>
      <c r="H53" s="1098"/>
      <c r="I53" s="1098"/>
      <c r="J53" s="1095"/>
    </row>
    <row r="54" spans="1:10" s="1096" customFormat="1" ht="10.199999999999999">
      <c r="A54" s="1098"/>
      <c r="B54" s="1098"/>
      <c r="C54" s="1098"/>
      <c r="D54" s="1098"/>
      <c r="E54" s="1098"/>
      <c r="F54" s="1094"/>
      <c r="G54" s="1098"/>
      <c r="H54" s="1098"/>
      <c r="I54" s="1098"/>
      <c r="J54" s="1095"/>
    </row>
    <row r="55" spans="1:10" s="1096" customFormat="1" ht="10.199999999999999">
      <c r="A55" s="1098"/>
      <c r="B55" s="1098"/>
      <c r="C55" s="1098"/>
      <c r="D55" s="1098"/>
      <c r="E55" s="1098"/>
      <c r="F55" s="1094"/>
      <c r="G55" s="1098"/>
      <c r="H55" s="1098"/>
      <c r="I55" s="1098"/>
      <c r="J55" s="1095"/>
    </row>
    <row r="56" spans="1:10" s="1096" customFormat="1" ht="10.199999999999999">
      <c r="A56" s="1098"/>
      <c r="B56" s="1098"/>
      <c r="C56" s="1098"/>
      <c r="D56" s="1098"/>
      <c r="E56" s="1098"/>
      <c r="F56" s="1094"/>
      <c r="G56" s="1098"/>
      <c r="H56" s="1098"/>
      <c r="I56" s="1098"/>
      <c r="J56" s="1095"/>
    </row>
    <row r="57" spans="1:10" s="1096" customFormat="1" ht="10.199999999999999">
      <c r="A57" s="1098"/>
      <c r="B57" s="1098"/>
      <c r="C57" s="1098"/>
      <c r="D57" s="1098"/>
      <c r="E57" s="1098"/>
      <c r="F57" s="1094"/>
      <c r="G57" s="1098"/>
      <c r="H57" s="1098"/>
      <c r="I57" s="1098"/>
      <c r="J57" s="1095"/>
    </row>
    <row r="58" spans="1:10" s="1096" customFormat="1" ht="10.199999999999999">
      <c r="A58" s="1098"/>
      <c r="B58" s="1098"/>
      <c r="C58" s="1098"/>
      <c r="D58" s="1098"/>
      <c r="E58" s="1098"/>
      <c r="F58" s="1094"/>
      <c r="G58" s="1098"/>
      <c r="H58" s="1098"/>
      <c r="I58" s="1098"/>
      <c r="J58" s="1095"/>
    </row>
    <row r="59" spans="1:10" s="1096" customFormat="1" ht="10.199999999999999">
      <c r="A59" s="1098"/>
      <c r="B59" s="1098"/>
      <c r="C59" s="1098"/>
      <c r="D59" s="1098"/>
      <c r="E59" s="1098"/>
      <c r="F59" s="1094"/>
      <c r="G59" s="1098"/>
      <c r="H59" s="1098"/>
      <c r="I59" s="1098"/>
      <c r="J59" s="1095"/>
    </row>
    <row r="60" spans="1:10" s="1096" customFormat="1" ht="10.199999999999999">
      <c r="A60" s="1098"/>
      <c r="B60" s="1098"/>
      <c r="C60" s="1098"/>
      <c r="D60" s="1098"/>
      <c r="E60" s="1098"/>
      <c r="F60" s="1094"/>
      <c r="G60" s="1098"/>
      <c r="H60" s="1098"/>
      <c r="I60" s="1098"/>
      <c r="J60" s="1095"/>
    </row>
    <row r="61" spans="1:10" s="1096" customFormat="1" ht="10.199999999999999">
      <c r="A61" s="1098"/>
      <c r="B61" s="1098"/>
      <c r="C61" s="1098"/>
      <c r="D61" s="1098"/>
      <c r="E61" s="1098"/>
      <c r="F61" s="1094"/>
      <c r="G61" s="1098"/>
      <c r="H61" s="1098"/>
      <c r="I61" s="1098"/>
      <c r="J61" s="1095"/>
    </row>
    <row r="62" spans="1:10" s="1096" customFormat="1" ht="10.199999999999999">
      <c r="A62" s="1098"/>
      <c r="B62" s="1098"/>
      <c r="C62" s="1098"/>
      <c r="D62" s="1098"/>
      <c r="E62" s="1098"/>
      <c r="F62" s="1094"/>
      <c r="G62" s="1098"/>
      <c r="H62" s="1098"/>
      <c r="I62" s="1098"/>
      <c r="J62" s="1095"/>
    </row>
    <row r="63" spans="1:10" s="1096" customFormat="1" ht="10.199999999999999">
      <c r="A63" s="1098"/>
      <c r="B63" s="1098"/>
      <c r="C63" s="1098"/>
      <c r="D63" s="1098"/>
      <c r="E63" s="1098"/>
      <c r="F63" s="1094"/>
      <c r="G63" s="1098"/>
      <c r="H63" s="1098"/>
      <c r="I63" s="1098"/>
      <c r="J63" s="1095"/>
    </row>
    <row r="64" spans="1:10" s="1096" customFormat="1" ht="10.199999999999999">
      <c r="A64" s="1098"/>
      <c r="B64" s="1098"/>
      <c r="C64" s="1098"/>
      <c r="D64" s="1098"/>
      <c r="E64" s="1098"/>
      <c r="F64" s="1094"/>
      <c r="G64" s="1098"/>
      <c r="H64" s="1098"/>
      <c r="I64" s="1098"/>
      <c r="J64" s="1095"/>
    </row>
    <row r="65" spans="1:11" s="1096" customFormat="1" ht="10.199999999999999">
      <c r="A65" s="1098"/>
      <c r="B65" s="1098"/>
      <c r="C65" s="1098"/>
      <c r="D65" s="1098"/>
      <c r="E65" s="1098"/>
      <c r="F65" s="1094"/>
      <c r="G65" s="1098"/>
      <c r="H65" s="1098"/>
      <c r="I65" s="1098"/>
      <c r="J65" s="1095"/>
    </row>
    <row r="66" spans="1:11" s="1096" customFormat="1" ht="10.199999999999999">
      <c r="A66" s="1098"/>
      <c r="B66" s="1098"/>
      <c r="C66" s="1098"/>
      <c r="D66" s="1098"/>
      <c r="E66" s="1098"/>
      <c r="F66" s="1094"/>
      <c r="G66" s="1098"/>
      <c r="H66" s="1098"/>
      <c r="I66" s="1098"/>
      <c r="J66" s="1095"/>
    </row>
    <row r="67" spans="1:11" s="1096" customFormat="1" ht="10.199999999999999"/>
    <row r="68" spans="1:11" s="1096" customFormat="1" ht="10.199999999999999"/>
    <row r="69" spans="1:11" s="1096" customFormat="1" ht="10.199999999999999"/>
    <row r="70" spans="1:11" s="1096" customFormat="1" ht="10.199999999999999"/>
    <row r="71" spans="1:11" s="1096" customFormat="1" ht="10.199999999999999">
      <c r="A71" s="1099"/>
    </row>
    <row r="72" spans="1:11" s="1096" customFormat="1" ht="10.199999999999999">
      <c r="A72" s="1100"/>
    </row>
    <row r="73" spans="1:11" s="1096" customFormat="1" ht="10.199999999999999">
      <c r="A73" s="1100"/>
    </row>
    <row r="78" spans="1:11">
      <c r="A78" s="2549"/>
      <c r="B78" s="2550"/>
      <c r="C78" s="2551"/>
      <c r="D78" s="2551"/>
      <c r="E78" s="2550"/>
      <c r="F78" s="2550"/>
      <c r="G78" s="2550"/>
      <c r="H78" s="2550"/>
      <c r="I78" s="2550"/>
      <c r="J78" s="2550"/>
      <c r="K78" s="1101"/>
    </row>
  </sheetData>
  <mergeCells count="34">
    <mergeCell ref="A11:T11"/>
    <mergeCell ref="O4:O8"/>
    <mergeCell ref="A1:Q1"/>
    <mergeCell ref="A2:T2"/>
    <mergeCell ref="A3:A8"/>
    <mergeCell ref="B3:E3"/>
    <mergeCell ref="F3:F8"/>
    <mergeCell ref="G3:K3"/>
    <mergeCell ref="L3:T3"/>
    <mergeCell ref="B4:B6"/>
    <mergeCell ref="C4:C6"/>
    <mergeCell ref="D4:E4"/>
    <mergeCell ref="G4:H5"/>
    <mergeCell ref="I4:I8"/>
    <mergeCell ref="L4:L8"/>
    <mergeCell ref="M4:N5"/>
    <mergeCell ref="B7:C8"/>
    <mergeCell ref="N6:N8"/>
    <mergeCell ref="A24:T24"/>
    <mergeCell ref="S4:S8"/>
    <mergeCell ref="T4:T8"/>
    <mergeCell ref="A78:B78"/>
    <mergeCell ref="C78:J78"/>
    <mergeCell ref="P4:P8"/>
    <mergeCell ref="Q4:Q8"/>
    <mergeCell ref="R4:R8"/>
    <mergeCell ref="D5:D8"/>
    <mergeCell ref="E5:E8"/>
    <mergeCell ref="G6:G8"/>
    <mergeCell ref="H6:H8"/>
    <mergeCell ref="J6:J8"/>
    <mergeCell ref="J4:K5"/>
    <mergeCell ref="M6:M8"/>
    <mergeCell ref="K6:K8"/>
  </mergeCells>
  <hyperlinks>
    <hyperlink ref="A2" location="'spis tablic'!A1" display="'spis tablic'!A1" xr:uid="{00000000-0004-0000-5C00-000000000000}"/>
    <hyperlink ref="A2:T2" location="'Spis tablic_DZIAŁ VII'!A1" display="'Spis tablic_DZIAŁ VII'!A1" xr:uid="{00000000-0004-0000-5C00-000001000000}"/>
  </hyperlinks>
  <pageMargins left="0.7" right="0.7" top="0.75" bottom="0.75" header="0.3" footer="0.3"/>
  <pageSetup paperSize="9" scale="38"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Q29"/>
  <sheetViews>
    <sheetView zoomScaleNormal="100" workbookViewId="0">
      <selection activeCell="B26" sqref="B26"/>
    </sheetView>
  </sheetViews>
  <sheetFormatPr defaultColWidth="10" defaultRowHeight="11.4"/>
  <cols>
    <col min="1" max="1" width="28.33203125" style="1022" customWidth="1"/>
    <col min="2" max="12" width="13.88671875" style="1022" customWidth="1"/>
    <col min="13" max="16384" width="10" style="1022"/>
  </cols>
  <sheetData>
    <row r="1" spans="1:17" ht="50.1" customHeight="1">
      <c r="A1" s="2533" t="s">
        <v>2345</v>
      </c>
      <c r="B1" s="2533"/>
      <c r="C1" s="2533"/>
      <c r="D1" s="2533"/>
      <c r="E1" s="2533"/>
      <c r="F1" s="2533"/>
      <c r="G1" s="2533"/>
      <c r="H1" s="2533"/>
      <c r="I1" s="2533"/>
      <c r="J1" s="2533"/>
      <c r="K1" s="2533"/>
      <c r="L1" s="2533"/>
    </row>
    <row r="2" spans="1:17" s="1103" customFormat="1" ht="24.9" customHeight="1">
      <c r="A2" s="2042" t="s">
        <v>11</v>
      </c>
      <c r="B2" s="2042"/>
      <c r="C2" s="2042"/>
      <c r="D2" s="2042"/>
      <c r="E2" s="2042"/>
      <c r="F2" s="2042"/>
      <c r="G2" s="2042"/>
      <c r="H2" s="2042"/>
      <c r="I2" s="2042"/>
      <c r="J2" s="2042"/>
      <c r="K2" s="2042"/>
      <c r="L2" s="2042"/>
      <c r="M2" s="1102"/>
      <c r="N2" s="1102"/>
      <c r="O2" s="1102"/>
      <c r="P2" s="1102"/>
      <c r="Q2" s="1102"/>
    </row>
    <row r="3" spans="1:17" ht="24.9" customHeight="1">
      <c r="A3" s="2521" t="s">
        <v>360</v>
      </c>
      <c r="B3" s="2522" t="s">
        <v>123</v>
      </c>
      <c r="C3" s="2536" t="s">
        <v>1619</v>
      </c>
      <c r="D3" s="2536" t="s">
        <v>1620</v>
      </c>
      <c r="E3" s="2536" t="s">
        <v>1621</v>
      </c>
      <c r="F3" s="2536" t="s">
        <v>1622</v>
      </c>
      <c r="G3" s="2536" t="s">
        <v>1623</v>
      </c>
      <c r="H3" s="2536" t="s">
        <v>1624</v>
      </c>
      <c r="I3" s="2536" t="s">
        <v>1625</v>
      </c>
      <c r="J3" s="2536" t="s">
        <v>1626</v>
      </c>
      <c r="K3" s="2536" t="s">
        <v>1627</v>
      </c>
      <c r="L3" s="2546" t="s">
        <v>1628</v>
      </c>
      <c r="M3" s="1024"/>
      <c r="N3" s="1024"/>
      <c r="O3" s="1024"/>
      <c r="P3" s="1024"/>
      <c r="Q3" s="1024"/>
    </row>
    <row r="4" spans="1:17" ht="24.9" customHeight="1">
      <c r="A4" s="2534"/>
      <c r="B4" s="2523"/>
      <c r="C4" s="2537"/>
      <c r="D4" s="2537"/>
      <c r="E4" s="2537"/>
      <c r="F4" s="2537"/>
      <c r="G4" s="2537"/>
      <c r="H4" s="2537"/>
      <c r="I4" s="2537"/>
      <c r="J4" s="2537"/>
      <c r="K4" s="2537"/>
      <c r="L4" s="2547"/>
      <c r="M4" s="1104"/>
    </row>
    <row r="5" spans="1:17" ht="24.9" customHeight="1">
      <c r="A5" s="2535"/>
      <c r="B5" s="2524"/>
      <c r="C5" s="2538"/>
      <c r="D5" s="2538"/>
      <c r="E5" s="2538"/>
      <c r="F5" s="2538"/>
      <c r="G5" s="2538"/>
      <c r="H5" s="2538"/>
      <c r="I5" s="2538"/>
      <c r="J5" s="2538"/>
      <c r="K5" s="2538"/>
      <c r="L5" s="2548"/>
      <c r="M5" s="1104"/>
    </row>
    <row r="6" spans="1:17" s="1024" customFormat="1" ht="15" customHeight="1">
      <c r="A6" s="1105" t="s">
        <v>2808</v>
      </c>
      <c r="B6" s="309">
        <v>982</v>
      </c>
      <c r="C6" s="309">
        <v>87</v>
      </c>
      <c r="D6" s="309">
        <v>30</v>
      </c>
      <c r="E6" s="309">
        <v>75</v>
      </c>
      <c r="F6" s="1106">
        <v>512</v>
      </c>
      <c r="G6" s="1107">
        <v>27</v>
      </c>
      <c r="H6" s="309">
        <v>11</v>
      </c>
      <c r="I6" s="309">
        <v>72</v>
      </c>
      <c r="J6" s="309">
        <v>20</v>
      </c>
      <c r="K6" s="309">
        <v>123</v>
      </c>
      <c r="L6" s="440">
        <v>25</v>
      </c>
      <c r="M6" s="1063"/>
    </row>
    <row r="7" spans="1:17" s="1024" customFormat="1" ht="15" customHeight="1">
      <c r="A7" s="1108" t="s">
        <v>2344</v>
      </c>
      <c r="B7" s="304">
        <v>994</v>
      </c>
      <c r="C7" s="304">
        <v>85</v>
      </c>
      <c r="D7" s="304">
        <v>30</v>
      </c>
      <c r="E7" s="304">
        <v>79</v>
      </c>
      <c r="F7" s="212">
        <v>524</v>
      </c>
      <c r="G7" s="1109">
        <v>28</v>
      </c>
      <c r="H7" s="304">
        <v>12</v>
      </c>
      <c r="I7" s="304">
        <v>69</v>
      </c>
      <c r="J7" s="304">
        <v>20</v>
      </c>
      <c r="K7" s="304">
        <v>123</v>
      </c>
      <c r="L7" s="1110">
        <v>24</v>
      </c>
      <c r="M7" s="1063"/>
    </row>
    <row r="8" spans="1:17" s="1024" customFormat="1" ht="15" customHeight="1">
      <c r="A8" s="1111" t="s">
        <v>408</v>
      </c>
      <c r="B8" s="309">
        <v>72</v>
      </c>
      <c r="C8" s="309">
        <v>10</v>
      </c>
      <c r="D8" s="309">
        <v>2</v>
      </c>
      <c r="E8" s="309">
        <v>2</v>
      </c>
      <c r="F8" s="187">
        <v>31</v>
      </c>
      <c r="G8" s="1107">
        <v>1</v>
      </c>
      <c r="H8" s="309">
        <v>1</v>
      </c>
      <c r="I8" s="309">
        <v>10</v>
      </c>
      <c r="J8" s="309">
        <v>4</v>
      </c>
      <c r="K8" s="309">
        <v>9</v>
      </c>
      <c r="L8" s="1112">
        <v>2</v>
      </c>
      <c r="M8" s="1063"/>
    </row>
    <row r="9" spans="1:17" s="1024" customFormat="1" ht="15" customHeight="1">
      <c r="A9" s="1111" t="s">
        <v>372</v>
      </c>
      <c r="B9" s="309">
        <v>47</v>
      </c>
      <c r="C9" s="309">
        <v>1</v>
      </c>
      <c r="D9" s="309">
        <v>2</v>
      </c>
      <c r="E9" s="309">
        <v>7</v>
      </c>
      <c r="F9" s="187">
        <v>27</v>
      </c>
      <c r="G9" s="1113" t="s">
        <v>41</v>
      </c>
      <c r="H9" s="309" t="s">
        <v>41</v>
      </c>
      <c r="I9" s="1114">
        <v>4</v>
      </c>
      <c r="J9" s="309" t="s">
        <v>41</v>
      </c>
      <c r="K9" s="1114">
        <v>6</v>
      </c>
      <c r="L9" s="1112" t="s">
        <v>41</v>
      </c>
      <c r="M9" s="1063"/>
    </row>
    <row r="10" spans="1:17" s="1024" customFormat="1" ht="15" customHeight="1">
      <c r="A10" s="1111" t="s">
        <v>373</v>
      </c>
      <c r="B10" s="309">
        <v>52</v>
      </c>
      <c r="C10" s="309">
        <v>5</v>
      </c>
      <c r="D10" s="309">
        <v>1</v>
      </c>
      <c r="E10" s="309">
        <v>2</v>
      </c>
      <c r="F10" s="187">
        <v>27</v>
      </c>
      <c r="G10" s="1107">
        <v>4</v>
      </c>
      <c r="H10" s="309">
        <v>1</v>
      </c>
      <c r="I10" s="309">
        <v>2</v>
      </c>
      <c r="J10" s="309">
        <v>1</v>
      </c>
      <c r="K10" s="309">
        <v>8</v>
      </c>
      <c r="L10" s="1112">
        <v>1</v>
      </c>
      <c r="M10" s="1063"/>
    </row>
    <row r="11" spans="1:17" s="1024" customFormat="1" ht="15" customHeight="1">
      <c r="A11" s="1111" t="s">
        <v>374</v>
      </c>
      <c r="B11" s="309">
        <v>17</v>
      </c>
      <c r="C11" s="1050" t="s">
        <v>41</v>
      </c>
      <c r="D11" s="309">
        <v>1</v>
      </c>
      <c r="E11" s="309">
        <v>1</v>
      </c>
      <c r="F11" s="187">
        <v>12</v>
      </c>
      <c r="G11" s="1113" t="s">
        <v>41</v>
      </c>
      <c r="H11" s="1114" t="s">
        <v>41</v>
      </c>
      <c r="I11" s="1114" t="s">
        <v>41</v>
      </c>
      <c r="J11" s="309" t="s">
        <v>41</v>
      </c>
      <c r="K11" s="1114">
        <v>3</v>
      </c>
      <c r="L11" s="1112" t="s">
        <v>41</v>
      </c>
      <c r="M11" s="1063"/>
    </row>
    <row r="12" spans="1:17" s="1024" customFormat="1" ht="15" customHeight="1">
      <c r="A12" s="1111" t="s">
        <v>375</v>
      </c>
      <c r="B12" s="309">
        <v>48</v>
      </c>
      <c r="C12" s="309">
        <v>5</v>
      </c>
      <c r="D12" s="1050" t="s">
        <v>41</v>
      </c>
      <c r="E12" s="309">
        <v>3</v>
      </c>
      <c r="F12" s="187">
        <v>24</v>
      </c>
      <c r="G12" s="1113">
        <v>6</v>
      </c>
      <c r="H12" s="1114" t="s">
        <v>41</v>
      </c>
      <c r="I12" s="1114" t="s">
        <v>41</v>
      </c>
      <c r="J12" s="309" t="s">
        <v>41</v>
      </c>
      <c r="K12" s="309">
        <v>8</v>
      </c>
      <c r="L12" s="1112">
        <v>2</v>
      </c>
      <c r="M12" s="1063"/>
    </row>
    <row r="13" spans="1:17" s="1024" customFormat="1" ht="15" customHeight="1">
      <c r="A13" s="1111" t="s">
        <v>376</v>
      </c>
      <c r="B13" s="309">
        <v>107</v>
      </c>
      <c r="C13" s="309">
        <v>19</v>
      </c>
      <c r="D13" s="309">
        <v>3</v>
      </c>
      <c r="E13" s="309">
        <v>15</v>
      </c>
      <c r="F13" s="187">
        <v>51</v>
      </c>
      <c r="G13" s="1113">
        <v>2</v>
      </c>
      <c r="H13" s="309" t="s">
        <v>41</v>
      </c>
      <c r="I13" s="309">
        <v>6</v>
      </c>
      <c r="J13" s="309" t="s">
        <v>41</v>
      </c>
      <c r="K13" s="309">
        <v>8</v>
      </c>
      <c r="L13" s="1112">
        <v>3</v>
      </c>
      <c r="M13" s="1063"/>
    </row>
    <row r="14" spans="1:17" s="1024" customFormat="1" ht="15" customHeight="1">
      <c r="A14" s="1111" t="s">
        <v>377</v>
      </c>
      <c r="B14" s="309">
        <v>146</v>
      </c>
      <c r="C14" s="309">
        <v>16</v>
      </c>
      <c r="D14" s="309">
        <v>2</v>
      </c>
      <c r="E14" s="309">
        <v>7</v>
      </c>
      <c r="F14" s="187">
        <v>87</v>
      </c>
      <c r="G14" s="1113">
        <v>5</v>
      </c>
      <c r="H14" s="309" t="s">
        <v>41</v>
      </c>
      <c r="I14" s="309">
        <v>14</v>
      </c>
      <c r="J14" s="309">
        <v>1</v>
      </c>
      <c r="K14" s="309">
        <v>11</v>
      </c>
      <c r="L14" s="1112">
        <v>3</v>
      </c>
      <c r="M14" s="1063"/>
    </row>
    <row r="15" spans="1:17" s="1024" customFormat="1" ht="15" customHeight="1">
      <c r="A15" s="1111" t="s">
        <v>378</v>
      </c>
      <c r="B15" s="309">
        <v>21</v>
      </c>
      <c r="C15" s="309">
        <v>1</v>
      </c>
      <c r="D15" s="1050" t="s">
        <v>41</v>
      </c>
      <c r="E15" s="309">
        <v>1</v>
      </c>
      <c r="F15" s="187">
        <v>12</v>
      </c>
      <c r="G15" s="1113">
        <v>1</v>
      </c>
      <c r="H15" s="309" t="s">
        <v>41</v>
      </c>
      <c r="I15" s="1114">
        <v>2</v>
      </c>
      <c r="J15" s="309" t="s">
        <v>41</v>
      </c>
      <c r="K15" s="309">
        <v>3</v>
      </c>
      <c r="L15" s="1112">
        <v>1</v>
      </c>
      <c r="M15" s="1063"/>
    </row>
    <row r="16" spans="1:17" s="1024" customFormat="1" ht="15" customHeight="1">
      <c r="A16" s="1111" t="s">
        <v>379</v>
      </c>
      <c r="B16" s="309">
        <v>66</v>
      </c>
      <c r="C16" s="309">
        <v>6</v>
      </c>
      <c r="D16" s="309">
        <v>2</v>
      </c>
      <c r="E16" s="309">
        <v>7</v>
      </c>
      <c r="F16" s="187">
        <v>36</v>
      </c>
      <c r="G16" s="1113" t="s">
        <v>41</v>
      </c>
      <c r="H16" s="309" t="s">
        <v>41</v>
      </c>
      <c r="I16" s="309">
        <v>4</v>
      </c>
      <c r="J16" s="309">
        <v>3</v>
      </c>
      <c r="K16" s="309">
        <v>6</v>
      </c>
      <c r="L16" s="1112">
        <v>2</v>
      </c>
      <c r="M16" s="1063"/>
    </row>
    <row r="17" spans="1:13" s="1024" customFormat="1" ht="15" customHeight="1">
      <c r="A17" s="1111" t="s">
        <v>380</v>
      </c>
      <c r="B17" s="309">
        <v>27</v>
      </c>
      <c r="C17" s="309">
        <v>6</v>
      </c>
      <c r="D17" s="1050" t="s">
        <v>41</v>
      </c>
      <c r="E17" s="309">
        <v>2</v>
      </c>
      <c r="F17" s="187">
        <v>12</v>
      </c>
      <c r="G17" s="1107">
        <v>1</v>
      </c>
      <c r="H17" s="309">
        <v>1</v>
      </c>
      <c r="I17" s="1114" t="s">
        <v>41</v>
      </c>
      <c r="J17" s="309">
        <v>1</v>
      </c>
      <c r="K17" s="1114">
        <v>4</v>
      </c>
      <c r="L17" s="1112" t="s">
        <v>41</v>
      </c>
      <c r="M17" s="1063"/>
    </row>
    <row r="18" spans="1:13" s="1024" customFormat="1" ht="15" customHeight="1">
      <c r="A18" s="1111" t="s">
        <v>381</v>
      </c>
      <c r="B18" s="309">
        <v>103</v>
      </c>
      <c r="C18" s="309">
        <v>5</v>
      </c>
      <c r="D18" s="309">
        <v>5</v>
      </c>
      <c r="E18" s="309">
        <v>11</v>
      </c>
      <c r="F18" s="187">
        <v>43</v>
      </c>
      <c r="G18" s="1113">
        <v>3</v>
      </c>
      <c r="H18" s="309">
        <v>1</v>
      </c>
      <c r="I18" s="309">
        <v>10</v>
      </c>
      <c r="J18" s="309">
        <v>2</v>
      </c>
      <c r="K18" s="309">
        <v>20</v>
      </c>
      <c r="L18" s="1112">
        <v>3</v>
      </c>
      <c r="M18" s="1063"/>
    </row>
    <row r="19" spans="1:13" s="1024" customFormat="1" ht="15" customHeight="1">
      <c r="A19" s="1111" t="s">
        <v>382</v>
      </c>
      <c r="B19" s="309">
        <v>84</v>
      </c>
      <c r="C19" s="309">
        <v>2</v>
      </c>
      <c r="D19" s="1050" t="s">
        <v>41</v>
      </c>
      <c r="E19" s="309">
        <v>9</v>
      </c>
      <c r="F19" s="187">
        <v>45</v>
      </c>
      <c r="G19" s="1107" t="s">
        <v>41</v>
      </c>
      <c r="H19" s="309">
        <v>2</v>
      </c>
      <c r="I19" s="1114">
        <v>5</v>
      </c>
      <c r="J19" s="309" t="s">
        <v>41</v>
      </c>
      <c r="K19" s="309">
        <v>16</v>
      </c>
      <c r="L19" s="1112">
        <v>5</v>
      </c>
      <c r="M19" s="1063"/>
    </row>
    <row r="20" spans="1:13" s="1024" customFormat="1" ht="15" customHeight="1">
      <c r="A20" s="1111" t="s">
        <v>383</v>
      </c>
      <c r="B20" s="309">
        <v>33</v>
      </c>
      <c r="C20" s="309" t="s">
        <v>41</v>
      </c>
      <c r="D20" s="309">
        <v>2</v>
      </c>
      <c r="E20" s="309">
        <v>4</v>
      </c>
      <c r="F20" s="187">
        <v>17</v>
      </c>
      <c r="G20" s="1107">
        <v>1</v>
      </c>
      <c r="H20" s="309">
        <v>1</v>
      </c>
      <c r="I20" s="1114">
        <v>3</v>
      </c>
      <c r="J20" s="309" t="s">
        <v>41</v>
      </c>
      <c r="K20" s="1114">
        <v>5</v>
      </c>
      <c r="L20" s="1112" t="s">
        <v>41</v>
      </c>
      <c r="M20" s="1063"/>
    </row>
    <row r="21" spans="1:13" s="1024" customFormat="1" ht="15" customHeight="1">
      <c r="A21" s="1111" t="s">
        <v>384</v>
      </c>
      <c r="B21" s="309">
        <v>35</v>
      </c>
      <c r="C21" s="309">
        <v>4</v>
      </c>
      <c r="D21" s="309">
        <v>1</v>
      </c>
      <c r="E21" s="309">
        <v>2</v>
      </c>
      <c r="F21" s="187">
        <v>21</v>
      </c>
      <c r="G21" s="1107" t="s">
        <v>41</v>
      </c>
      <c r="H21" s="309">
        <v>1</v>
      </c>
      <c r="I21" s="309">
        <v>1</v>
      </c>
      <c r="J21" s="309">
        <v>1</v>
      </c>
      <c r="K21" s="1114">
        <v>4</v>
      </c>
      <c r="L21" s="1112" t="s">
        <v>41</v>
      </c>
      <c r="M21" s="1063"/>
    </row>
    <row r="22" spans="1:13" s="1024" customFormat="1" ht="15" customHeight="1">
      <c r="A22" s="1111" t="s">
        <v>385</v>
      </c>
      <c r="B22" s="309">
        <v>91</v>
      </c>
      <c r="C22" s="309">
        <v>3</v>
      </c>
      <c r="D22" s="309">
        <v>7</v>
      </c>
      <c r="E22" s="309">
        <v>6</v>
      </c>
      <c r="F22" s="187">
        <v>47</v>
      </c>
      <c r="G22" s="1107">
        <v>3</v>
      </c>
      <c r="H22" s="309">
        <v>2</v>
      </c>
      <c r="I22" s="309">
        <v>6</v>
      </c>
      <c r="J22" s="309">
        <v>6</v>
      </c>
      <c r="K22" s="309">
        <v>9</v>
      </c>
      <c r="L22" s="1112">
        <v>2</v>
      </c>
      <c r="M22" s="1063"/>
    </row>
    <row r="23" spans="1:13" s="1024" customFormat="1" ht="15" customHeight="1">
      <c r="A23" s="1111" t="s">
        <v>386</v>
      </c>
      <c r="B23" s="309">
        <v>45</v>
      </c>
      <c r="C23" s="309">
        <v>2</v>
      </c>
      <c r="D23" s="309">
        <v>2</v>
      </c>
      <c r="E23" s="1050" t="s">
        <v>41</v>
      </c>
      <c r="F23" s="187">
        <v>32</v>
      </c>
      <c r="G23" s="1107">
        <v>1</v>
      </c>
      <c r="H23" s="309">
        <v>2</v>
      </c>
      <c r="I23" s="309">
        <v>2</v>
      </c>
      <c r="J23" s="309">
        <v>1</v>
      </c>
      <c r="K23" s="309">
        <v>3</v>
      </c>
      <c r="L23" s="1112" t="s">
        <v>41</v>
      </c>
      <c r="M23" s="1063"/>
    </row>
    <row r="24" spans="1:13" s="1024" customFormat="1" ht="15" customHeight="1">
      <c r="M24" s="1104"/>
    </row>
    <row r="25" spans="1:13" s="1024" customFormat="1" ht="15" customHeight="1">
      <c r="M25" s="1104"/>
    </row>
    <row r="26" spans="1:13" s="1024" customFormat="1" ht="15" customHeight="1">
      <c r="M26" s="1104"/>
    </row>
    <row r="27" spans="1:13" s="1024" customFormat="1" ht="15" customHeight="1">
      <c r="M27" s="1104"/>
    </row>
    <row r="28" spans="1:13">
      <c r="M28" s="1104"/>
    </row>
    <row r="29" spans="1:13">
      <c r="M29" s="1104"/>
    </row>
  </sheetData>
  <mergeCells count="14">
    <mergeCell ref="I3:I5"/>
    <mergeCell ref="J3:J5"/>
    <mergeCell ref="K3:K5"/>
    <mergeCell ref="L3:L5"/>
    <mergeCell ref="A1:L1"/>
    <mergeCell ref="A2:L2"/>
    <mergeCell ref="A3:A5"/>
    <mergeCell ref="B3:B5"/>
    <mergeCell ref="C3:C5"/>
    <mergeCell ref="D3:D5"/>
    <mergeCell ref="E3:E5"/>
    <mergeCell ref="F3:F5"/>
    <mergeCell ref="G3:G5"/>
    <mergeCell ref="H3:H5"/>
  </mergeCells>
  <hyperlinks>
    <hyperlink ref="A2" location="'spis tablic'!A1" display="'spis tablic'!A1" xr:uid="{00000000-0004-0000-5D00-000000000000}"/>
    <hyperlink ref="A2:L2" location="'Spis tablic_DZIAŁ VII'!A1" display="'Spis tablic_DZIAŁ VII'!A1" xr:uid="{00000000-0004-0000-5D00-000001000000}"/>
  </hyperlinks>
  <pageMargins left="0.25" right="0.25" top="0.75" bottom="0.75" header="0.3" footer="0.3"/>
  <pageSetup paperSize="9" scale="55"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I35"/>
  <sheetViews>
    <sheetView workbookViewId="0">
      <selection activeCell="A2" sqref="A2:F2"/>
    </sheetView>
  </sheetViews>
  <sheetFormatPr defaultColWidth="8.88671875" defaultRowHeight="13.8"/>
  <cols>
    <col min="1" max="1" width="25.6640625" style="1010" customWidth="1"/>
    <col min="2" max="3" width="16.5546875" style="1010" customWidth="1"/>
    <col min="4" max="4" width="17.6640625" style="1010" customWidth="1"/>
    <col min="5" max="5" width="16.33203125" style="1010" customWidth="1"/>
    <col min="6" max="6" width="25.6640625" style="1010" customWidth="1"/>
    <col min="7" max="12" width="8.88671875" style="1010"/>
    <col min="13" max="13" width="10" style="1010" customWidth="1"/>
    <col min="14" max="16384" width="8.88671875" style="1010"/>
  </cols>
  <sheetData>
    <row r="1" spans="1:6" s="1115" customFormat="1" ht="27" customHeight="1">
      <c r="A1" s="2532" t="s">
        <v>2959</v>
      </c>
      <c r="B1" s="2532"/>
      <c r="C1" s="2532"/>
      <c r="D1" s="2532"/>
      <c r="E1" s="2532"/>
      <c r="F1" s="2532"/>
    </row>
    <row r="2" spans="1:6" ht="27" customHeight="1">
      <c r="A2" s="2582" t="s">
        <v>2960</v>
      </c>
      <c r="B2" s="2582"/>
      <c r="C2" s="2582"/>
      <c r="D2" s="2582"/>
      <c r="E2" s="2582"/>
      <c r="F2" s="2582"/>
    </row>
    <row r="3" spans="1:6" ht="24" customHeight="1">
      <c r="A3" s="2042" t="s">
        <v>11</v>
      </c>
      <c r="B3" s="2042"/>
      <c r="C3" s="2042"/>
      <c r="D3" s="2042"/>
      <c r="E3" s="2042"/>
      <c r="F3" s="2042"/>
    </row>
    <row r="4" spans="1:6" s="1244" customFormat="1" ht="22.65" customHeight="1">
      <c r="A4" s="2521" t="s">
        <v>66</v>
      </c>
      <c r="B4" s="2522" t="s">
        <v>1629</v>
      </c>
      <c r="C4" s="2522" t="s">
        <v>1630</v>
      </c>
      <c r="D4" s="2522" t="s">
        <v>1631</v>
      </c>
      <c r="E4" s="2522" t="s">
        <v>1632</v>
      </c>
      <c r="F4" s="2540" t="s">
        <v>30</v>
      </c>
    </row>
    <row r="5" spans="1:6" s="1244" customFormat="1" ht="33.75" customHeight="1">
      <c r="A5" s="2535"/>
      <c r="B5" s="2524"/>
      <c r="C5" s="2524"/>
      <c r="D5" s="2524"/>
      <c r="E5" s="2524"/>
      <c r="F5" s="2542"/>
    </row>
    <row r="6" spans="1:6" ht="15" customHeight="1">
      <c r="A6" s="1105" t="s">
        <v>2900</v>
      </c>
      <c r="B6" s="1116">
        <v>9794197</v>
      </c>
      <c r="C6" s="1116">
        <v>21697885</v>
      </c>
      <c r="D6" s="1116">
        <v>451081</v>
      </c>
      <c r="E6" s="1117">
        <v>1335568</v>
      </c>
      <c r="F6" s="1615" t="s">
        <v>2347</v>
      </c>
    </row>
    <row r="7" spans="1:6" ht="15" customHeight="1">
      <c r="A7" s="1614">
        <v>2025</v>
      </c>
      <c r="B7" s="1079">
        <v>9823710</v>
      </c>
      <c r="C7" s="1079">
        <v>21992760</v>
      </c>
      <c r="D7" s="1079">
        <v>486900</v>
      </c>
      <c r="E7" s="1119">
        <v>1475237</v>
      </c>
      <c r="F7" s="1120"/>
    </row>
    <row r="8" spans="1:6" ht="21" customHeight="1">
      <c r="A8" s="2580" t="s">
        <v>2961</v>
      </c>
      <c r="B8" s="2581"/>
      <c r="C8" s="2581"/>
      <c r="D8" s="2581"/>
      <c r="E8" s="2581"/>
      <c r="F8" s="2581"/>
    </row>
    <row r="9" spans="1:6" ht="15" customHeight="1">
      <c r="A9" s="1111" t="s">
        <v>408</v>
      </c>
      <c r="B9" s="1074">
        <v>950085</v>
      </c>
      <c r="C9" s="1074">
        <v>3190430</v>
      </c>
      <c r="D9" s="1074">
        <v>86917</v>
      </c>
      <c r="E9" s="1121">
        <v>134551</v>
      </c>
      <c r="F9" s="1122"/>
    </row>
    <row r="10" spans="1:6" ht="15" customHeight="1">
      <c r="A10" s="1111" t="s">
        <v>372</v>
      </c>
      <c r="B10" s="1074">
        <v>498501</v>
      </c>
      <c r="C10" s="1074">
        <v>1125801</v>
      </c>
      <c r="D10" s="1074">
        <v>16622</v>
      </c>
      <c r="E10" s="1121">
        <v>51253</v>
      </c>
      <c r="F10" s="1122"/>
    </row>
    <row r="11" spans="1:6" ht="15" customHeight="1">
      <c r="A11" s="1111" t="s">
        <v>373</v>
      </c>
      <c r="B11" s="1074">
        <v>384543</v>
      </c>
      <c r="C11" s="1074">
        <v>1339524</v>
      </c>
      <c r="D11" s="1074">
        <v>17959</v>
      </c>
      <c r="E11" s="1121">
        <v>283566</v>
      </c>
      <c r="F11" s="1122"/>
    </row>
    <row r="12" spans="1:6" ht="15" customHeight="1">
      <c r="A12" s="1111" t="s">
        <v>374</v>
      </c>
      <c r="B12" s="1074">
        <v>142447</v>
      </c>
      <c r="C12" s="1074">
        <v>330608</v>
      </c>
      <c r="D12" s="1074">
        <v>7924</v>
      </c>
      <c r="E12" s="1121">
        <v>10154</v>
      </c>
      <c r="F12" s="1122"/>
    </row>
    <row r="13" spans="1:6" ht="15" customHeight="1">
      <c r="A13" s="1111" t="s">
        <v>375</v>
      </c>
      <c r="B13" s="1074">
        <v>733950</v>
      </c>
      <c r="C13" s="1074">
        <v>983079</v>
      </c>
      <c r="D13" s="1074">
        <v>102425</v>
      </c>
      <c r="E13" s="1121">
        <v>111011</v>
      </c>
      <c r="F13" s="1122"/>
    </row>
    <row r="14" spans="1:6" ht="15" customHeight="1">
      <c r="A14" s="1111" t="s">
        <v>376</v>
      </c>
      <c r="B14" s="1074">
        <v>1734257</v>
      </c>
      <c r="C14" s="1074">
        <v>3315957</v>
      </c>
      <c r="D14" s="1074">
        <v>46000</v>
      </c>
      <c r="E14" s="1121">
        <v>170859</v>
      </c>
      <c r="F14" s="1122"/>
    </row>
    <row r="15" spans="1:6" ht="15" customHeight="1">
      <c r="A15" s="1111" t="s">
        <v>377</v>
      </c>
      <c r="B15" s="1074">
        <v>1892077</v>
      </c>
      <c r="C15" s="1074">
        <v>3034741</v>
      </c>
      <c r="D15" s="1074">
        <v>80965</v>
      </c>
      <c r="E15" s="1121">
        <v>111027</v>
      </c>
      <c r="F15" s="1122"/>
    </row>
    <row r="16" spans="1:6" ht="15" customHeight="1">
      <c r="A16" s="1111" t="s">
        <v>378</v>
      </c>
      <c r="B16" s="1074">
        <v>166490</v>
      </c>
      <c r="C16" s="1074">
        <v>301980</v>
      </c>
      <c r="D16" s="1074">
        <v>2751</v>
      </c>
      <c r="E16" s="1121">
        <v>3587</v>
      </c>
      <c r="F16" s="1122"/>
    </row>
    <row r="17" spans="1:9" ht="15" customHeight="1">
      <c r="A17" s="1111" t="s">
        <v>379</v>
      </c>
      <c r="B17" s="1074">
        <v>494774</v>
      </c>
      <c r="C17" s="1074">
        <v>1304422</v>
      </c>
      <c r="D17" s="1074">
        <v>13464</v>
      </c>
      <c r="E17" s="1121">
        <v>107110</v>
      </c>
      <c r="F17" s="1122"/>
    </row>
    <row r="18" spans="1:9" ht="15" customHeight="1">
      <c r="A18" s="1111" t="s">
        <v>380</v>
      </c>
      <c r="B18" s="1074">
        <v>256420</v>
      </c>
      <c r="C18" s="1074">
        <v>453476</v>
      </c>
      <c r="D18" s="1074">
        <v>14608</v>
      </c>
      <c r="E18" s="1121">
        <v>72063</v>
      </c>
      <c r="F18" s="1122"/>
    </row>
    <row r="19" spans="1:9" ht="15" customHeight="1">
      <c r="A19" s="1111" t="s">
        <v>381</v>
      </c>
      <c r="B19" s="1074">
        <v>443706</v>
      </c>
      <c r="C19" s="1074">
        <v>860019</v>
      </c>
      <c r="D19" s="1074">
        <v>51782</v>
      </c>
      <c r="E19" s="1121">
        <v>55522</v>
      </c>
      <c r="F19" s="1122"/>
    </row>
    <row r="20" spans="1:9" ht="15" customHeight="1">
      <c r="A20" s="1111" t="s">
        <v>382</v>
      </c>
      <c r="B20" s="1074">
        <v>809308</v>
      </c>
      <c r="C20" s="1074">
        <v>3397372</v>
      </c>
      <c r="D20" s="1074">
        <v>10543</v>
      </c>
      <c r="E20" s="1121">
        <v>20687</v>
      </c>
      <c r="F20" s="1122"/>
    </row>
    <row r="21" spans="1:9" ht="15" customHeight="1">
      <c r="A21" s="1111" t="s">
        <v>383</v>
      </c>
      <c r="B21" s="1074">
        <v>181431</v>
      </c>
      <c r="C21" s="1074">
        <v>336953</v>
      </c>
      <c r="D21" s="1074">
        <v>3822</v>
      </c>
      <c r="E21" s="1121">
        <v>90828</v>
      </c>
      <c r="F21" s="1122"/>
    </row>
    <row r="22" spans="1:9" ht="15" customHeight="1">
      <c r="A22" s="1111" t="s">
        <v>384</v>
      </c>
      <c r="B22" s="1074">
        <v>175126</v>
      </c>
      <c r="C22" s="1074">
        <v>277572</v>
      </c>
      <c r="D22" s="1074">
        <v>5118</v>
      </c>
      <c r="E22" s="1121">
        <v>129024</v>
      </c>
      <c r="F22" s="1122"/>
    </row>
    <row r="23" spans="1:9" ht="15" customHeight="1">
      <c r="A23" s="1111" t="s">
        <v>385</v>
      </c>
      <c r="B23" s="1074">
        <v>735475</v>
      </c>
      <c r="C23" s="1074">
        <v>1283693</v>
      </c>
      <c r="D23" s="1074">
        <v>16064</v>
      </c>
      <c r="E23" s="1121">
        <v>22095</v>
      </c>
      <c r="F23" s="1122"/>
    </row>
    <row r="24" spans="1:9" ht="15" customHeight="1">
      <c r="A24" s="1111" t="s">
        <v>386</v>
      </c>
      <c r="B24" s="1074">
        <v>225120</v>
      </c>
      <c r="C24" s="1074">
        <v>457133</v>
      </c>
      <c r="D24" s="1074">
        <v>9936</v>
      </c>
      <c r="E24" s="1121">
        <v>101900</v>
      </c>
      <c r="F24" s="1122"/>
    </row>
    <row r="25" spans="1:9" ht="21" customHeight="1">
      <c r="A25" s="2518" t="s">
        <v>2319</v>
      </c>
      <c r="B25" s="2518"/>
      <c r="C25" s="2518"/>
      <c r="D25" s="2518"/>
      <c r="E25" s="2518"/>
      <c r="F25" s="2518"/>
    </row>
    <row r="26" spans="1:9" ht="15" customHeight="1">
      <c r="A26" s="1123" t="s">
        <v>1574</v>
      </c>
      <c r="B26" s="1074">
        <v>2713713</v>
      </c>
      <c r="C26" s="1074">
        <v>3771971</v>
      </c>
      <c r="D26" s="1074">
        <v>77359</v>
      </c>
      <c r="E26" s="1121">
        <v>135748</v>
      </c>
      <c r="F26" s="1124" t="s">
        <v>1575</v>
      </c>
    </row>
    <row r="27" spans="1:9" ht="15" customHeight="1">
      <c r="A27" s="1123" t="s">
        <v>1633</v>
      </c>
      <c r="B27" s="1074">
        <v>215784</v>
      </c>
      <c r="C27" s="1074">
        <v>1867438</v>
      </c>
      <c r="D27" s="1074">
        <v>18478</v>
      </c>
      <c r="E27" s="1121">
        <v>234013</v>
      </c>
      <c r="F27" s="1124" t="s">
        <v>1577</v>
      </c>
      <c r="I27" s="1125"/>
    </row>
    <row r="28" spans="1:9" ht="15" customHeight="1">
      <c r="A28" s="1123" t="s">
        <v>1634</v>
      </c>
      <c r="B28" s="1074">
        <v>834700</v>
      </c>
      <c r="C28" s="1074">
        <v>883813</v>
      </c>
      <c r="D28" s="1074">
        <v>49485</v>
      </c>
      <c r="E28" s="1121">
        <v>58632</v>
      </c>
      <c r="F28" s="1124" t="s">
        <v>1579</v>
      </c>
    </row>
    <row r="29" spans="1:9" ht="15" customHeight="1">
      <c r="A29" s="1123" t="s">
        <v>1635</v>
      </c>
      <c r="B29" s="1074">
        <v>2802133</v>
      </c>
      <c r="C29" s="1074">
        <v>4775465</v>
      </c>
      <c r="D29" s="1074">
        <v>171286</v>
      </c>
      <c r="E29" s="1121">
        <v>458027</v>
      </c>
      <c r="F29" s="1124" t="s">
        <v>1636</v>
      </c>
    </row>
    <row r="30" spans="1:9" ht="15" customHeight="1">
      <c r="A30" s="1123" t="s">
        <v>1637</v>
      </c>
      <c r="B30" s="1074">
        <v>161150</v>
      </c>
      <c r="C30" s="1074">
        <v>628079</v>
      </c>
      <c r="D30" s="1074">
        <v>5112</v>
      </c>
      <c r="E30" s="1121">
        <v>5351</v>
      </c>
      <c r="F30" s="1124" t="s">
        <v>1583</v>
      </c>
    </row>
    <row r="31" spans="1:9" ht="15" customHeight="1">
      <c r="A31" s="1123" t="s">
        <v>1584</v>
      </c>
      <c r="B31" s="1074">
        <v>14040</v>
      </c>
      <c r="C31" s="1074">
        <v>51900</v>
      </c>
      <c r="D31" s="1074">
        <v>544</v>
      </c>
      <c r="E31" s="1121">
        <v>2509</v>
      </c>
      <c r="F31" s="1124" t="s">
        <v>1585</v>
      </c>
    </row>
    <row r="32" spans="1:9" ht="15" customHeight="1">
      <c r="A32" s="1123" t="s">
        <v>1638</v>
      </c>
      <c r="B32" s="1074">
        <v>113506</v>
      </c>
      <c r="C32" s="1074">
        <v>738894</v>
      </c>
      <c r="D32" s="1074">
        <v>11594</v>
      </c>
      <c r="E32" s="1121">
        <v>39175</v>
      </c>
      <c r="F32" s="1124" t="s">
        <v>1639</v>
      </c>
    </row>
    <row r="33" spans="1:6" ht="15" customHeight="1">
      <c r="A33" s="1123" t="s">
        <v>1588</v>
      </c>
      <c r="B33" s="1074">
        <v>142672</v>
      </c>
      <c r="C33" s="1074">
        <v>1661782</v>
      </c>
      <c r="D33" s="1074">
        <v>400</v>
      </c>
      <c r="E33" s="1121">
        <v>1334</v>
      </c>
      <c r="F33" s="1124" t="s">
        <v>1589</v>
      </c>
    </row>
    <row r="34" spans="1:6" ht="15" customHeight="1">
      <c r="A34" s="1126" t="s">
        <v>1640</v>
      </c>
      <c r="B34" s="1074">
        <v>2697404</v>
      </c>
      <c r="C34" s="1074">
        <v>7447585</v>
      </c>
      <c r="D34" s="1074">
        <v>151094</v>
      </c>
      <c r="E34" s="1121">
        <v>538622</v>
      </c>
      <c r="F34" s="1124" t="s">
        <v>1641</v>
      </c>
    </row>
    <row r="35" spans="1:6" ht="15" customHeight="1">
      <c r="A35" s="1126" t="s">
        <v>1642</v>
      </c>
      <c r="B35" s="1074">
        <v>128608</v>
      </c>
      <c r="C35" s="1074">
        <v>165833</v>
      </c>
      <c r="D35" s="1074">
        <v>1548</v>
      </c>
      <c r="E35" s="1121">
        <v>1826</v>
      </c>
      <c r="F35" s="1124" t="s">
        <v>1593</v>
      </c>
    </row>
  </sheetData>
  <mergeCells count="11">
    <mergeCell ref="A8:F8"/>
    <mergeCell ref="A25:F25"/>
    <mergeCell ref="A1:F1"/>
    <mergeCell ref="A2:F2"/>
    <mergeCell ref="A3:F3"/>
    <mergeCell ref="A4:A5"/>
    <mergeCell ref="B4:B5"/>
    <mergeCell ref="C4:C5"/>
    <mergeCell ref="D4:D5"/>
    <mergeCell ref="E4:E5"/>
    <mergeCell ref="F4:F5"/>
  </mergeCells>
  <hyperlinks>
    <hyperlink ref="A3" location="'spis tablic'!A1" display="'spis tablic'!A1" xr:uid="{00000000-0004-0000-5E00-000000000000}"/>
    <hyperlink ref="A3:F3" location="'Spis tablic_DZIAŁ VII'!A1" display="'Spis tablic_DZIAŁ VII'!A1" xr:uid="{00000000-0004-0000-5E00-000001000000}"/>
  </hyperlink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M27"/>
  <sheetViews>
    <sheetView zoomScaleNormal="100" workbookViewId="0">
      <selection activeCell="N2" sqref="N2"/>
    </sheetView>
  </sheetViews>
  <sheetFormatPr defaultColWidth="10" defaultRowHeight="11.4"/>
  <cols>
    <col min="1" max="1" width="28.33203125" style="1127" customWidth="1"/>
    <col min="2" max="4" width="13.88671875" style="1127" customWidth="1"/>
    <col min="5" max="5" width="13.88671875" style="1022" customWidth="1"/>
    <col min="6" max="12" width="13.88671875" style="1127" customWidth="1"/>
    <col min="13" max="16384" width="10" style="1127"/>
  </cols>
  <sheetData>
    <row r="1" spans="1:13" ht="30" customHeight="1">
      <c r="A1" s="2533" t="s">
        <v>2350</v>
      </c>
      <c r="B1" s="2533"/>
      <c r="C1" s="2533"/>
      <c r="D1" s="2533"/>
      <c r="E1" s="2533"/>
      <c r="F1" s="2533"/>
      <c r="G1" s="2533"/>
      <c r="H1" s="2533"/>
      <c r="I1" s="2533"/>
      <c r="J1" s="2533"/>
      <c r="K1" s="2533"/>
      <c r="L1" s="2533"/>
    </row>
    <row r="2" spans="1:13" s="1128" customFormat="1" ht="24.9" customHeight="1">
      <c r="A2" s="2042" t="s">
        <v>11</v>
      </c>
      <c r="B2" s="2042"/>
      <c r="C2" s="2042"/>
      <c r="D2" s="2042"/>
      <c r="E2" s="2042"/>
      <c r="F2" s="2042"/>
      <c r="G2" s="2042"/>
      <c r="H2" s="2042"/>
      <c r="I2" s="2042"/>
      <c r="J2" s="2042"/>
      <c r="K2" s="2042"/>
      <c r="L2" s="2042"/>
    </row>
    <row r="3" spans="1:13" s="1261" customFormat="1" ht="24.9" customHeight="1">
      <c r="A3" s="2521" t="s">
        <v>360</v>
      </c>
      <c r="B3" s="2522" t="s">
        <v>123</v>
      </c>
      <c r="C3" s="2536" t="s">
        <v>1619</v>
      </c>
      <c r="D3" s="2536" t="s">
        <v>1620</v>
      </c>
      <c r="E3" s="2536" t="s">
        <v>1621</v>
      </c>
      <c r="F3" s="2536" t="s">
        <v>1622</v>
      </c>
      <c r="G3" s="2536" t="s">
        <v>1623</v>
      </c>
      <c r="H3" s="2536" t="s">
        <v>1624</v>
      </c>
      <c r="I3" s="2536" t="s">
        <v>1625</v>
      </c>
      <c r="J3" s="2536" t="s">
        <v>1626</v>
      </c>
      <c r="K3" s="2536" t="s">
        <v>1627</v>
      </c>
      <c r="L3" s="2546" t="s">
        <v>1628</v>
      </c>
    </row>
    <row r="4" spans="1:13" s="1261" customFormat="1" ht="24.9" customHeight="1">
      <c r="A4" s="2584"/>
      <c r="B4" s="2523"/>
      <c r="C4" s="2537"/>
      <c r="D4" s="2537"/>
      <c r="E4" s="2537"/>
      <c r="F4" s="2537"/>
      <c r="G4" s="2537"/>
      <c r="H4" s="2537"/>
      <c r="I4" s="2537"/>
      <c r="J4" s="2537"/>
      <c r="K4" s="2537"/>
      <c r="L4" s="2583"/>
    </row>
    <row r="5" spans="1:13" s="1261" customFormat="1" ht="24.9" customHeight="1">
      <c r="A5" s="2535"/>
      <c r="B5" s="2524"/>
      <c r="C5" s="2538"/>
      <c r="D5" s="2538"/>
      <c r="E5" s="2538"/>
      <c r="F5" s="2538"/>
      <c r="G5" s="2538"/>
      <c r="H5" s="2538"/>
      <c r="I5" s="2538"/>
      <c r="J5" s="2538"/>
      <c r="K5" s="2538"/>
      <c r="L5" s="2548"/>
    </row>
    <row r="6" spans="1:13" s="1130" customFormat="1" ht="15" customHeight="1">
      <c r="A6" s="1105" t="s">
        <v>2809</v>
      </c>
      <c r="B6" s="261">
        <v>44380552</v>
      </c>
      <c r="C6" s="261">
        <v>16531837</v>
      </c>
      <c r="D6" s="261">
        <v>728818</v>
      </c>
      <c r="E6" s="261">
        <v>2130897</v>
      </c>
      <c r="F6" s="210">
        <v>14817450</v>
      </c>
      <c r="G6" s="1129">
        <v>2788686</v>
      </c>
      <c r="H6" s="261">
        <v>140811</v>
      </c>
      <c r="I6" s="261">
        <v>1039525</v>
      </c>
      <c r="J6" s="261">
        <v>224592</v>
      </c>
      <c r="K6" s="261">
        <v>3926968</v>
      </c>
      <c r="L6" s="302">
        <v>2050968</v>
      </c>
      <c r="M6" s="1272"/>
    </row>
    <row r="7" spans="1:13" s="1130" customFormat="1" ht="15" customHeight="1">
      <c r="A7" s="1131" t="s">
        <v>2349</v>
      </c>
      <c r="B7" s="1132">
        <v>46242767</v>
      </c>
      <c r="C7" s="1132">
        <v>17740570</v>
      </c>
      <c r="D7" s="1132">
        <v>712130</v>
      </c>
      <c r="E7" s="1132">
        <v>2257477</v>
      </c>
      <c r="F7" s="211">
        <v>14052054</v>
      </c>
      <c r="G7" s="1133">
        <v>3489621</v>
      </c>
      <c r="H7" s="1132">
        <v>153112</v>
      </c>
      <c r="I7" s="1132">
        <v>1108639</v>
      </c>
      <c r="J7" s="1132">
        <v>227898</v>
      </c>
      <c r="K7" s="1132">
        <v>4299713</v>
      </c>
      <c r="L7" s="1134">
        <v>2201553</v>
      </c>
      <c r="M7" s="1272"/>
    </row>
    <row r="8" spans="1:13" s="1130" customFormat="1" ht="15" customHeight="1">
      <c r="A8" s="1135" t="s">
        <v>408</v>
      </c>
      <c r="B8" s="225">
        <v>2549576</v>
      </c>
      <c r="C8" s="225">
        <v>883353</v>
      </c>
      <c r="D8" s="225">
        <v>16831</v>
      </c>
      <c r="E8" s="225">
        <v>49659</v>
      </c>
      <c r="F8" s="180">
        <v>941693</v>
      </c>
      <c r="G8" s="1121">
        <v>50710</v>
      </c>
      <c r="H8" s="225">
        <v>29769</v>
      </c>
      <c r="I8" s="225">
        <v>186334</v>
      </c>
      <c r="J8" s="225">
        <v>136797</v>
      </c>
      <c r="K8" s="225">
        <v>219402</v>
      </c>
      <c r="L8" s="346">
        <v>35028</v>
      </c>
      <c r="M8" s="1272"/>
    </row>
    <row r="9" spans="1:13" s="1130" customFormat="1" ht="15" customHeight="1">
      <c r="A9" s="1135" t="s">
        <v>372</v>
      </c>
      <c r="B9" s="225">
        <v>1276211</v>
      </c>
      <c r="C9" s="225">
        <v>1994</v>
      </c>
      <c r="D9" s="225">
        <v>196346</v>
      </c>
      <c r="E9" s="225">
        <v>206561</v>
      </c>
      <c r="F9" s="180">
        <v>696295</v>
      </c>
      <c r="G9" s="1136" t="s">
        <v>41</v>
      </c>
      <c r="H9" s="1050" t="s">
        <v>41</v>
      </c>
      <c r="I9" s="225">
        <v>23920</v>
      </c>
      <c r="J9" s="1050" t="s">
        <v>41</v>
      </c>
      <c r="K9" s="225">
        <v>151095</v>
      </c>
      <c r="L9" s="1137" t="s">
        <v>41</v>
      </c>
      <c r="M9" s="1272"/>
    </row>
    <row r="10" spans="1:13" s="1130" customFormat="1" ht="15" customHeight="1">
      <c r="A10" s="1135" t="s">
        <v>373</v>
      </c>
      <c r="B10" s="225">
        <v>1595833</v>
      </c>
      <c r="C10" s="225">
        <v>371770</v>
      </c>
      <c r="D10" s="225">
        <v>5063</v>
      </c>
      <c r="E10" s="225">
        <v>131878</v>
      </c>
      <c r="F10" s="180">
        <v>231066</v>
      </c>
      <c r="G10" s="1121">
        <v>223285</v>
      </c>
      <c r="H10" s="225">
        <v>29623</v>
      </c>
      <c r="I10" s="225">
        <v>3493</v>
      </c>
      <c r="J10" s="225">
        <v>8615</v>
      </c>
      <c r="K10" s="225">
        <v>590940</v>
      </c>
      <c r="L10" s="310">
        <v>100</v>
      </c>
      <c r="M10" s="1272"/>
    </row>
    <row r="11" spans="1:13" s="1130" customFormat="1" ht="15" customHeight="1">
      <c r="A11" s="1135" t="s">
        <v>374</v>
      </c>
      <c r="B11" s="225">
        <v>287152</v>
      </c>
      <c r="C11" s="1050" t="s">
        <v>41</v>
      </c>
      <c r="D11" s="225">
        <v>1019</v>
      </c>
      <c r="E11" s="225">
        <v>43805</v>
      </c>
      <c r="F11" s="180">
        <v>169316</v>
      </c>
      <c r="G11" s="1136" t="s">
        <v>41</v>
      </c>
      <c r="H11" s="1050" t="s">
        <v>41</v>
      </c>
      <c r="I11" s="1050" t="s">
        <v>41</v>
      </c>
      <c r="J11" s="1050" t="s">
        <v>41</v>
      </c>
      <c r="K11" s="225">
        <v>73012</v>
      </c>
      <c r="L11" s="1137" t="s">
        <v>41</v>
      </c>
      <c r="M11" s="1272"/>
    </row>
    <row r="12" spans="1:13" s="1130" customFormat="1" ht="15" customHeight="1">
      <c r="A12" s="1135" t="s">
        <v>375</v>
      </c>
      <c r="B12" s="225">
        <v>1297956</v>
      </c>
      <c r="C12" s="225">
        <v>711650</v>
      </c>
      <c r="D12" s="1050" t="s">
        <v>41</v>
      </c>
      <c r="E12" s="225">
        <v>15664</v>
      </c>
      <c r="F12" s="180">
        <v>210251</v>
      </c>
      <c r="G12" s="1121">
        <v>63580</v>
      </c>
      <c r="H12" s="1050" t="s">
        <v>41</v>
      </c>
      <c r="I12" s="1050" t="s">
        <v>41</v>
      </c>
      <c r="J12" s="1050" t="s">
        <v>41</v>
      </c>
      <c r="K12" s="225">
        <v>294192</v>
      </c>
      <c r="L12" s="310">
        <v>2619</v>
      </c>
      <c r="M12" s="1272"/>
    </row>
    <row r="13" spans="1:13" s="1130" customFormat="1" ht="15" customHeight="1">
      <c r="A13" s="1135" t="s">
        <v>376</v>
      </c>
      <c r="B13" s="225">
        <v>13184547</v>
      </c>
      <c r="C13" s="225">
        <v>5906809</v>
      </c>
      <c r="D13" s="225">
        <v>64900</v>
      </c>
      <c r="E13" s="225">
        <v>402981</v>
      </c>
      <c r="F13" s="180">
        <v>2511625</v>
      </c>
      <c r="G13" s="1121">
        <v>1960093</v>
      </c>
      <c r="H13" s="1050" t="s">
        <v>41</v>
      </c>
      <c r="I13" s="225">
        <v>312624</v>
      </c>
      <c r="J13" s="225" t="s">
        <v>41</v>
      </c>
      <c r="K13" s="225">
        <v>80658</v>
      </c>
      <c r="L13" s="346">
        <v>1944857</v>
      </c>
      <c r="M13" s="1272"/>
    </row>
    <row r="14" spans="1:13" s="1130" customFormat="1" ht="15" customHeight="1">
      <c r="A14" s="1135" t="s">
        <v>377</v>
      </c>
      <c r="B14" s="225">
        <v>14186348</v>
      </c>
      <c r="C14" s="225">
        <v>8894180</v>
      </c>
      <c r="D14" s="225">
        <v>7988</v>
      </c>
      <c r="E14" s="225">
        <v>309346</v>
      </c>
      <c r="F14" s="180">
        <v>4034344</v>
      </c>
      <c r="G14" s="1121">
        <v>273811</v>
      </c>
      <c r="H14" s="1050" t="s">
        <v>41</v>
      </c>
      <c r="I14" s="225">
        <v>302204</v>
      </c>
      <c r="J14" s="1050" t="s">
        <v>41</v>
      </c>
      <c r="K14" s="225">
        <v>289041</v>
      </c>
      <c r="L14" s="346">
        <v>75434</v>
      </c>
      <c r="M14" s="1272"/>
    </row>
    <row r="15" spans="1:13" s="1130" customFormat="1" ht="15" customHeight="1">
      <c r="A15" s="1135" t="s">
        <v>378</v>
      </c>
      <c r="B15" s="225">
        <v>313052</v>
      </c>
      <c r="C15" s="225">
        <v>7000</v>
      </c>
      <c r="D15" s="1050" t="s">
        <v>41</v>
      </c>
      <c r="E15" s="225">
        <v>56709</v>
      </c>
      <c r="F15" s="180">
        <v>80780</v>
      </c>
      <c r="G15" s="1121">
        <v>61252</v>
      </c>
      <c r="H15" s="1050" t="s">
        <v>41</v>
      </c>
      <c r="I15" s="225">
        <v>6083</v>
      </c>
      <c r="J15" s="1050" t="s">
        <v>41</v>
      </c>
      <c r="K15" s="225">
        <v>60228</v>
      </c>
      <c r="L15" s="346">
        <v>41000</v>
      </c>
      <c r="M15" s="1272"/>
    </row>
    <row r="16" spans="1:13" s="1130" customFormat="1" ht="15" customHeight="1">
      <c r="A16" s="1135" t="s">
        <v>379</v>
      </c>
      <c r="B16" s="225">
        <v>1233464</v>
      </c>
      <c r="C16" s="225">
        <v>119953</v>
      </c>
      <c r="D16" s="225">
        <v>28065</v>
      </c>
      <c r="E16" s="225">
        <v>234495</v>
      </c>
      <c r="F16" s="180">
        <v>587543</v>
      </c>
      <c r="G16" s="1136" t="s">
        <v>41</v>
      </c>
      <c r="H16" s="1050" t="s">
        <v>41</v>
      </c>
      <c r="I16" s="225">
        <v>51340</v>
      </c>
      <c r="J16" s="225">
        <v>38877</v>
      </c>
      <c r="K16" s="225">
        <v>138979</v>
      </c>
      <c r="L16" s="346">
        <v>34212</v>
      </c>
      <c r="M16" s="1272"/>
    </row>
    <row r="17" spans="1:13" s="1130" customFormat="1" ht="15" customHeight="1">
      <c r="A17" s="1135" t="s">
        <v>380</v>
      </c>
      <c r="B17" s="225">
        <v>426784</v>
      </c>
      <c r="C17" s="225">
        <v>121239</v>
      </c>
      <c r="D17" s="1050" t="s">
        <v>41</v>
      </c>
      <c r="E17" s="225">
        <v>43098</v>
      </c>
      <c r="F17" s="180">
        <v>141241</v>
      </c>
      <c r="G17" s="1121">
        <v>42326</v>
      </c>
      <c r="H17" s="225">
        <v>10675</v>
      </c>
      <c r="I17" s="225" t="s">
        <v>41</v>
      </c>
      <c r="J17" s="225">
        <v>9950</v>
      </c>
      <c r="K17" s="225">
        <v>58255</v>
      </c>
      <c r="L17" s="1137" t="s">
        <v>41</v>
      </c>
      <c r="M17" s="1272"/>
    </row>
    <row r="18" spans="1:13" s="1130" customFormat="1" ht="15" customHeight="1">
      <c r="A18" s="1135" t="s">
        <v>381</v>
      </c>
      <c r="B18" s="225">
        <v>4488643</v>
      </c>
      <c r="C18" s="225">
        <v>106558</v>
      </c>
      <c r="D18" s="225">
        <v>65298</v>
      </c>
      <c r="E18" s="225">
        <v>321686</v>
      </c>
      <c r="F18" s="180">
        <v>2208244</v>
      </c>
      <c r="G18" s="1121">
        <v>692256</v>
      </c>
      <c r="H18" s="225">
        <v>8420</v>
      </c>
      <c r="I18" s="225">
        <v>66283</v>
      </c>
      <c r="J18" s="225">
        <v>5956</v>
      </c>
      <c r="K18" s="225">
        <v>1013272</v>
      </c>
      <c r="L18" s="310">
        <v>670</v>
      </c>
      <c r="M18" s="1272"/>
    </row>
    <row r="19" spans="1:13" s="1130" customFormat="1" ht="15" customHeight="1">
      <c r="A19" s="1135" t="s">
        <v>382</v>
      </c>
      <c r="B19" s="225">
        <v>1644892</v>
      </c>
      <c r="C19" s="225">
        <v>3877</v>
      </c>
      <c r="D19" s="1050" t="s">
        <v>41</v>
      </c>
      <c r="E19" s="225">
        <v>137189</v>
      </c>
      <c r="F19" s="180">
        <v>599705</v>
      </c>
      <c r="G19" s="1136" t="s">
        <v>41</v>
      </c>
      <c r="H19" s="225">
        <v>23297</v>
      </c>
      <c r="I19" s="225">
        <v>14142</v>
      </c>
      <c r="J19" s="1050" t="s">
        <v>41</v>
      </c>
      <c r="K19" s="225">
        <v>809696</v>
      </c>
      <c r="L19" s="346">
        <v>56986</v>
      </c>
      <c r="M19" s="1272"/>
    </row>
    <row r="20" spans="1:13" s="1130" customFormat="1" ht="15" customHeight="1">
      <c r="A20" s="1135" t="s">
        <v>383</v>
      </c>
      <c r="B20" s="225">
        <v>578963</v>
      </c>
      <c r="C20" s="225" t="s">
        <v>41</v>
      </c>
      <c r="D20" s="225">
        <v>31902</v>
      </c>
      <c r="E20" s="225">
        <v>106833</v>
      </c>
      <c r="F20" s="180">
        <v>176536</v>
      </c>
      <c r="G20" s="1121">
        <v>53888</v>
      </c>
      <c r="H20" s="225">
        <v>3278</v>
      </c>
      <c r="I20" s="225">
        <v>29438</v>
      </c>
      <c r="J20" s="1050" t="s">
        <v>41</v>
      </c>
      <c r="K20" s="225">
        <v>177088</v>
      </c>
      <c r="L20" s="1137" t="s">
        <v>41</v>
      </c>
      <c r="M20" s="1272"/>
    </row>
    <row r="21" spans="1:13" s="1130" customFormat="1" ht="15" customHeight="1">
      <c r="A21" s="1135" t="s">
        <v>384</v>
      </c>
      <c r="B21" s="225">
        <v>974274</v>
      </c>
      <c r="C21" s="225">
        <v>203707</v>
      </c>
      <c r="D21" s="225">
        <v>19276</v>
      </c>
      <c r="E21" s="225">
        <v>126494</v>
      </c>
      <c r="F21" s="180">
        <v>521556</v>
      </c>
      <c r="G21" s="1136" t="s">
        <v>41</v>
      </c>
      <c r="H21" s="225">
        <v>14340</v>
      </c>
      <c r="I21" s="225">
        <v>1028</v>
      </c>
      <c r="J21" s="225">
        <v>4680</v>
      </c>
      <c r="K21" s="225">
        <v>83193</v>
      </c>
      <c r="L21" s="1137" t="s">
        <v>41</v>
      </c>
      <c r="M21" s="1272"/>
    </row>
    <row r="22" spans="1:13" s="1130" customFormat="1" ht="15" customHeight="1">
      <c r="A22" s="1135" t="s">
        <v>385</v>
      </c>
      <c r="B22" s="225">
        <v>1633057</v>
      </c>
      <c r="C22" s="225">
        <v>402912</v>
      </c>
      <c r="D22" s="225">
        <v>250937</v>
      </c>
      <c r="E22" s="225">
        <v>71079</v>
      </c>
      <c r="F22" s="180">
        <v>562109</v>
      </c>
      <c r="G22" s="1121">
        <v>68420</v>
      </c>
      <c r="H22" s="225">
        <v>14574</v>
      </c>
      <c r="I22" s="225">
        <v>19397</v>
      </c>
      <c r="J22" s="225">
        <v>21323</v>
      </c>
      <c r="K22" s="225">
        <v>211659</v>
      </c>
      <c r="L22" s="346">
        <v>10647</v>
      </c>
      <c r="M22" s="1272"/>
    </row>
    <row r="23" spans="1:13" s="1130" customFormat="1" ht="15" customHeight="1">
      <c r="A23" s="1135" t="s">
        <v>386</v>
      </c>
      <c r="B23" s="225">
        <v>572015</v>
      </c>
      <c r="C23" s="225">
        <v>5568</v>
      </c>
      <c r="D23" s="225">
        <v>24505</v>
      </c>
      <c r="E23" s="1050" t="s">
        <v>41</v>
      </c>
      <c r="F23" s="180">
        <v>379750</v>
      </c>
      <c r="G23" s="1136" t="s">
        <v>41</v>
      </c>
      <c r="H23" s="225">
        <v>19136</v>
      </c>
      <c r="I23" s="225">
        <v>92353</v>
      </c>
      <c r="J23" s="225">
        <v>1700</v>
      </c>
      <c r="K23" s="225">
        <v>49003</v>
      </c>
      <c r="L23" s="346" t="s">
        <v>41</v>
      </c>
      <c r="M23" s="1272"/>
    </row>
    <row r="24" spans="1:13" s="1130" customFormat="1" ht="15" customHeight="1">
      <c r="E24" s="1024"/>
      <c r="M24" s="1127"/>
    </row>
    <row r="25" spans="1:13" s="1130" customFormat="1" ht="15" customHeight="1">
      <c r="E25" s="1024"/>
      <c r="M25" s="1127"/>
    </row>
    <row r="26" spans="1:13" s="1130" customFormat="1" ht="15" customHeight="1">
      <c r="E26" s="1024"/>
      <c r="M26" s="1127"/>
    </row>
    <row r="27" spans="1:13" s="1130" customFormat="1" ht="15" customHeight="1">
      <c r="E27" s="1024"/>
    </row>
  </sheetData>
  <mergeCells count="14">
    <mergeCell ref="I3:I5"/>
    <mergeCell ref="J3:J5"/>
    <mergeCell ref="K3:K5"/>
    <mergeCell ref="L3:L5"/>
    <mergeCell ref="A1:L1"/>
    <mergeCell ref="A2:L2"/>
    <mergeCell ref="A3:A5"/>
    <mergeCell ref="B3:B5"/>
    <mergeCell ref="C3:C5"/>
    <mergeCell ref="D3:D5"/>
    <mergeCell ref="E3:E5"/>
    <mergeCell ref="F3:F5"/>
    <mergeCell ref="G3:G5"/>
    <mergeCell ref="H3:H5"/>
  </mergeCells>
  <hyperlinks>
    <hyperlink ref="A2" location="'spis tablic'!A1" display="'spis tablic'!A1" xr:uid="{00000000-0004-0000-5F00-000000000000}"/>
    <hyperlink ref="A2:L2" location="'Spis tablic_DZIAŁ VII'!A1" display="'Spis tablic_DZIAŁ VII'!A1" xr:uid="{00000000-0004-0000-5F00-000001000000}"/>
  </hyperlinks>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DDDDDD"/>
  </sheetPr>
  <dimension ref="A1:G49"/>
  <sheetViews>
    <sheetView zoomScaleNormal="100" workbookViewId="0">
      <selection activeCell="C35" sqref="C35"/>
    </sheetView>
  </sheetViews>
  <sheetFormatPr defaultColWidth="10" defaultRowHeight="11.4"/>
  <cols>
    <col min="1" max="1" width="28.33203125" style="1127" customWidth="1"/>
    <col min="2" max="3" width="18.33203125" style="1127" customWidth="1"/>
    <col min="4" max="4" width="28.33203125" style="1150" customWidth="1"/>
    <col min="5" max="5" width="10" style="1127"/>
    <col min="6" max="6" width="19.109375" style="1127" customWidth="1"/>
    <col min="7" max="16384" width="10" style="1127"/>
  </cols>
  <sheetData>
    <row r="1" spans="1:7" s="1272" customFormat="1" ht="34.5" customHeight="1">
      <c r="A1" s="2533" t="s">
        <v>2352</v>
      </c>
      <c r="B1" s="2533"/>
      <c r="C1" s="2533"/>
      <c r="D1" s="2533"/>
      <c r="E1" s="1617"/>
    </row>
    <row r="2" spans="1:7" s="1103" customFormat="1" ht="24.9" customHeight="1">
      <c r="A2" s="2042" t="s">
        <v>11</v>
      </c>
      <c r="B2" s="2042"/>
      <c r="C2" s="2042"/>
      <c r="D2" s="2042"/>
      <c r="E2" s="1138"/>
    </row>
    <row r="3" spans="1:7" s="1261" customFormat="1" ht="24.9" customHeight="1">
      <c r="A3" s="2521" t="s">
        <v>1643</v>
      </c>
      <c r="B3" s="2522" t="s">
        <v>1644</v>
      </c>
      <c r="C3" s="2522" t="s">
        <v>1645</v>
      </c>
      <c r="D3" s="2585" t="s">
        <v>1646</v>
      </c>
    </row>
    <row r="4" spans="1:7" s="1261" customFormat="1" ht="24.9" customHeight="1">
      <c r="A4" s="2535"/>
      <c r="B4" s="2524"/>
      <c r="C4" s="2524"/>
      <c r="D4" s="2586"/>
    </row>
    <row r="5" spans="1:7" s="1130" customFormat="1" ht="15" customHeight="1">
      <c r="A5" s="1105" t="s">
        <v>2901</v>
      </c>
      <c r="B5" s="1050">
        <v>97</v>
      </c>
      <c r="C5" s="225">
        <v>1306781</v>
      </c>
      <c r="D5" s="1139" t="s">
        <v>1647</v>
      </c>
    </row>
    <row r="6" spans="1:7" s="1130" customFormat="1" ht="15" customHeight="1">
      <c r="A6" s="1140">
        <v>2025</v>
      </c>
      <c r="B6" s="1141">
        <v>126</v>
      </c>
      <c r="C6" s="324">
        <v>1977317</v>
      </c>
      <c r="D6" s="1142"/>
    </row>
    <row r="7" spans="1:7" s="1130" customFormat="1" ht="15" customHeight="1">
      <c r="A7" s="1143" t="s">
        <v>1648</v>
      </c>
      <c r="B7" s="1092">
        <v>1</v>
      </c>
      <c r="C7" s="1074">
        <v>2000</v>
      </c>
      <c r="D7" s="1043" t="s">
        <v>1648</v>
      </c>
      <c r="F7" s="1144"/>
      <c r="G7" s="1145"/>
    </row>
    <row r="8" spans="1:7" s="1130" customFormat="1" ht="15" customHeight="1">
      <c r="A8" s="1143" t="s">
        <v>1649</v>
      </c>
      <c r="B8" s="1092">
        <v>5</v>
      </c>
      <c r="C8" s="1074">
        <v>13300</v>
      </c>
      <c r="D8" s="1043" t="s">
        <v>1650</v>
      </c>
      <c r="F8" s="1144"/>
      <c r="G8" s="1145"/>
    </row>
    <row r="9" spans="1:7" s="1130" customFormat="1" ht="15" customHeight="1">
      <c r="A9" s="1143" t="s">
        <v>1651</v>
      </c>
      <c r="B9" s="1092">
        <v>1</v>
      </c>
      <c r="C9" s="1074">
        <v>3000</v>
      </c>
      <c r="D9" s="1043" t="s">
        <v>1652</v>
      </c>
      <c r="F9" s="1144"/>
      <c r="G9" s="1145"/>
    </row>
    <row r="10" spans="1:7" s="1130" customFormat="1" ht="15" customHeight="1">
      <c r="A10" s="1143" t="s">
        <v>1653</v>
      </c>
      <c r="B10" s="1092">
        <v>9</v>
      </c>
      <c r="C10" s="1074">
        <v>55732</v>
      </c>
      <c r="D10" s="1043" t="s">
        <v>1654</v>
      </c>
      <c r="F10" s="1144"/>
      <c r="G10" s="1145"/>
    </row>
    <row r="11" spans="1:7" s="1130" customFormat="1" ht="15" customHeight="1">
      <c r="A11" s="1143" t="s">
        <v>1655</v>
      </c>
      <c r="B11" s="1092">
        <v>8</v>
      </c>
      <c r="C11" s="1074">
        <v>45335</v>
      </c>
      <c r="D11" s="1043" t="s">
        <v>1656</v>
      </c>
      <c r="F11" s="1144"/>
      <c r="G11" s="1145"/>
    </row>
    <row r="12" spans="1:7" s="1130" customFormat="1" ht="15" customHeight="1">
      <c r="A12" s="1143" t="s">
        <v>1657</v>
      </c>
      <c r="B12" s="1092">
        <v>3</v>
      </c>
      <c r="C12" s="1074">
        <v>845</v>
      </c>
      <c r="D12" s="1043" t="s">
        <v>1658</v>
      </c>
      <c r="F12" s="1144"/>
      <c r="G12" s="1145"/>
    </row>
    <row r="13" spans="1:7" s="1130" customFormat="1" ht="15" customHeight="1">
      <c r="A13" s="1143" t="s">
        <v>1659</v>
      </c>
      <c r="B13" s="1092">
        <v>16</v>
      </c>
      <c r="C13" s="1074">
        <v>267715</v>
      </c>
      <c r="D13" s="1043" t="s">
        <v>1660</v>
      </c>
      <c r="F13" s="1144"/>
      <c r="G13" s="1145"/>
    </row>
    <row r="14" spans="1:7" s="1130" customFormat="1" ht="15" customHeight="1">
      <c r="A14" s="1143" t="s">
        <v>1661</v>
      </c>
      <c r="B14" s="1092">
        <v>5</v>
      </c>
      <c r="C14" s="1074">
        <v>269609</v>
      </c>
      <c r="D14" s="1043" t="s">
        <v>1662</v>
      </c>
      <c r="F14" s="1144"/>
      <c r="G14" s="1145"/>
    </row>
    <row r="15" spans="1:7" s="1130" customFormat="1" ht="15" customHeight="1">
      <c r="A15" s="1143" t="s">
        <v>1663</v>
      </c>
      <c r="B15" s="1092">
        <v>1</v>
      </c>
      <c r="C15" s="1074">
        <v>2000</v>
      </c>
      <c r="D15" s="1043" t="s">
        <v>1664</v>
      </c>
      <c r="F15" s="1144"/>
      <c r="G15" s="1145"/>
    </row>
    <row r="16" spans="1:7" s="1130" customFormat="1" ht="15" customHeight="1">
      <c r="A16" s="1143" t="s">
        <v>1665</v>
      </c>
      <c r="B16" s="1092">
        <v>8</v>
      </c>
      <c r="C16" s="1074">
        <v>51317</v>
      </c>
      <c r="D16" s="1043" t="s">
        <v>1666</v>
      </c>
      <c r="F16" s="1144"/>
    </row>
    <row r="17" spans="1:7" s="1130" customFormat="1" ht="15" customHeight="1">
      <c r="A17" s="1143" t="s">
        <v>1667</v>
      </c>
      <c r="B17" s="1092">
        <v>2</v>
      </c>
      <c r="C17" s="1074">
        <v>162540</v>
      </c>
      <c r="D17" s="1043" t="s">
        <v>1668</v>
      </c>
      <c r="F17" s="1144"/>
    </row>
    <row r="18" spans="1:7" s="1130" customFormat="1" ht="15" customHeight="1">
      <c r="A18" s="1143" t="s">
        <v>1669</v>
      </c>
      <c r="B18" s="1092">
        <v>4</v>
      </c>
      <c r="C18" s="1074">
        <v>29900</v>
      </c>
      <c r="D18" s="1043" t="s">
        <v>1670</v>
      </c>
      <c r="F18" s="1144"/>
      <c r="G18" s="1146"/>
    </row>
    <row r="19" spans="1:7" s="1130" customFormat="1" ht="15" customHeight="1">
      <c r="A19" s="1143" t="s">
        <v>1671</v>
      </c>
      <c r="B19" s="1092">
        <v>1</v>
      </c>
      <c r="C19" s="1074">
        <v>40</v>
      </c>
      <c r="D19" s="1043" t="s">
        <v>1672</v>
      </c>
      <c r="F19" s="1144"/>
      <c r="G19" s="1146"/>
    </row>
    <row r="20" spans="1:7" s="1130" customFormat="1" ht="15" customHeight="1">
      <c r="A20" s="1143" t="s">
        <v>1673</v>
      </c>
      <c r="B20" s="1092">
        <v>18</v>
      </c>
      <c r="C20" s="1074">
        <v>96650</v>
      </c>
      <c r="D20" s="1043" t="s">
        <v>1674</v>
      </c>
      <c r="F20" s="1144"/>
      <c r="G20" s="1146"/>
    </row>
    <row r="21" spans="1:7" s="1130" customFormat="1" ht="15" customHeight="1">
      <c r="A21" s="1143" t="s">
        <v>1675</v>
      </c>
      <c r="B21" s="1092">
        <v>1</v>
      </c>
      <c r="C21" s="1074">
        <v>2000</v>
      </c>
      <c r="D21" s="1043" t="s">
        <v>1676</v>
      </c>
      <c r="F21" s="1144"/>
      <c r="G21" s="1146"/>
    </row>
    <row r="22" spans="1:7" s="1130" customFormat="1" ht="15" customHeight="1">
      <c r="A22" s="1143" t="s">
        <v>1677</v>
      </c>
      <c r="B22" s="1092">
        <v>9</v>
      </c>
      <c r="C22" s="1074">
        <v>65620</v>
      </c>
      <c r="D22" s="1043" t="s">
        <v>1678</v>
      </c>
    </row>
    <row r="23" spans="1:7" s="1130" customFormat="1" ht="15" customHeight="1">
      <c r="A23" s="1143" t="s">
        <v>1679</v>
      </c>
      <c r="B23" s="1092">
        <v>1</v>
      </c>
      <c r="C23" s="1074">
        <v>120000</v>
      </c>
      <c r="D23" s="1043" t="s">
        <v>1679</v>
      </c>
    </row>
    <row r="24" spans="1:7" s="1130" customFormat="1" ht="15" customHeight="1">
      <c r="A24" s="1143" t="s">
        <v>1680</v>
      </c>
      <c r="B24" s="1092">
        <v>5</v>
      </c>
      <c r="C24" s="1074">
        <v>20839</v>
      </c>
      <c r="D24" s="1043" t="s">
        <v>1681</v>
      </c>
    </row>
    <row r="25" spans="1:7" s="1130" customFormat="1" ht="15" customHeight="1">
      <c r="A25" s="1143" t="s">
        <v>1682</v>
      </c>
      <c r="B25" s="1092">
        <v>1</v>
      </c>
      <c r="C25" s="1074">
        <v>2000</v>
      </c>
      <c r="D25" s="1043" t="s">
        <v>1683</v>
      </c>
    </row>
    <row r="26" spans="1:7" s="1130" customFormat="1" ht="15" customHeight="1">
      <c r="A26" s="1143" t="s">
        <v>1684</v>
      </c>
      <c r="B26" s="1092">
        <v>3</v>
      </c>
      <c r="C26" s="1074">
        <v>59333</v>
      </c>
      <c r="D26" s="1043" t="s">
        <v>1685</v>
      </c>
    </row>
    <row r="27" spans="1:7" s="1130" customFormat="1" ht="15" customHeight="1">
      <c r="A27" s="1143" t="s">
        <v>1686</v>
      </c>
      <c r="B27" s="1092">
        <v>1</v>
      </c>
      <c r="C27" s="1074">
        <v>35000</v>
      </c>
      <c r="D27" s="1043" t="s">
        <v>1687</v>
      </c>
    </row>
    <row r="28" spans="1:7" s="1130" customFormat="1" ht="15" customHeight="1">
      <c r="A28" s="1143" t="s">
        <v>1688</v>
      </c>
      <c r="B28" s="1092">
        <v>1</v>
      </c>
      <c r="C28" s="1074">
        <v>100</v>
      </c>
      <c r="D28" s="1043" t="s">
        <v>1689</v>
      </c>
    </row>
    <row r="29" spans="1:7" s="1130" customFormat="1" ht="15" customHeight="1">
      <c r="A29" s="1143" t="s">
        <v>1690</v>
      </c>
      <c r="B29" s="1092">
        <v>3</v>
      </c>
      <c r="C29" s="1074">
        <v>14378</v>
      </c>
      <c r="D29" s="1043" t="s">
        <v>1691</v>
      </c>
    </row>
    <row r="30" spans="1:7" s="1130" customFormat="1" ht="15" customHeight="1">
      <c r="A30" s="1143" t="s">
        <v>1692</v>
      </c>
      <c r="B30" s="1092">
        <v>2</v>
      </c>
      <c r="C30" s="1074">
        <v>396354</v>
      </c>
      <c r="D30" s="1043" t="s">
        <v>1693</v>
      </c>
    </row>
    <row r="31" spans="1:7" s="1130" customFormat="1" ht="15" customHeight="1">
      <c r="A31" s="1143" t="s">
        <v>1694</v>
      </c>
      <c r="B31" s="1092">
        <v>9</v>
      </c>
      <c r="C31" s="1074">
        <v>170070</v>
      </c>
      <c r="D31" s="1043" t="s">
        <v>1695</v>
      </c>
    </row>
    <row r="32" spans="1:7" s="1130" customFormat="1" ht="15" customHeight="1">
      <c r="A32" s="1143" t="s">
        <v>1696</v>
      </c>
      <c r="B32" s="1092">
        <v>8</v>
      </c>
      <c r="C32" s="1074">
        <v>91640</v>
      </c>
      <c r="D32" s="1147" t="s">
        <v>1697</v>
      </c>
    </row>
    <row r="33" spans="1:4" s="1130" customFormat="1" ht="15" customHeight="1">
      <c r="A33" s="514"/>
      <c r="B33" s="1148"/>
      <c r="C33" s="1148"/>
      <c r="D33" s="1149"/>
    </row>
    <row r="34" spans="1:4" s="1130" customFormat="1" ht="15" customHeight="1">
      <c r="A34" s="514"/>
      <c r="B34" s="1148"/>
      <c r="C34" s="1148"/>
      <c r="D34" s="1149"/>
    </row>
    <row r="35" spans="1:4" s="1130" customFormat="1" ht="15" customHeight="1">
      <c r="A35" s="514"/>
      <c r="B35" s="1148"/>
      <c r="C35" s="1148"/>
      <c r="D35" s="1149"/>
    </row>
    <row r="40" spans="1:4" ht="15">
      <c r="A40" s="514"/>
      <c r="B40" s="1148"/>
      <c r="C40" s="1148"/>
    </row>
    <row r="45" spans="1:4" ht="15">
      <c r="A45" s="514"/>
      <c r="B45" s="1148"/>
      <c r="C45" s="1148"/>
    </row>
    <row r="46" spans="1:4" ht="15">
      <c r="A46" s="514"/>
      <c r="B46" s="1148"/>
      <c r="C46" s="1148"/>
    </row>
    <row r="47" spans="1:4" ht="15">
      <c r="A47" s="514"/>
      <c r="B47" s="1148"/>
      <c r="C47" s="1148"/>
    </row>
    <row r="49" spans="1:3" ht="15">
      <c r="A49" s="514"/>
      <c r="B49" s="1148"/>
      <c r="C49" s="1148"/>
    </row>
  </sheetData>
  <mergeCells count="6">
    <mergeCell ref="A1:D1"/>
    <mergeCell ref="A2:D2"/>
    <mergeCell ref="A3:A4"/>
    <mergeCell ref="B3:B4"/>
    <mergeCell ref="C3:C4"/>
    <mergeCell ref="D3:D4"/>
  </mergeCells>
  <hyperlinks>
    <hyperlink ref="A2" location="'spis tablic'!A1" display="'spis tablic'!A1" xr:uid="{00000000-0004-0000-6000-000000000000}"/>
    <hyperlink ref="A2:D2" location="'Spis tablic_DZIAŁ VII'!A1" display="'Spis tablic_DZIAŁ VII'!A1" xr:uid="{00000000-0004-0000-6000-000001000000}"/>
  </hyperlink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M150"/>
  <sheetViews>
    <sheetView topLeftCell="A19" zoomScaleNormal="100" workbookViewId="0">
      <selection activeCell="O16" sqref="O16"/>
    </sheetView>
  </sheetViews>
  <sheetFormatPr defaultColWidth="10" defaultRowHeight="11.4"/>
  <cols>
    <col min="1" max="1" width="22.6640625" style="1021" customWidth="1"/>
    <col min="2" max="12" width="13.88671875" style="1025" customWidth="1"/>
    <col min="13" max="16384" width="10" style="1022"/>
  </cols>
  <sheetData>
    <row r="1" spans="1:13" ht="30" customHeight="1">
      <c r="A1" s="2533" t="s">
        <v>2354</v>
      </c>
      <c r="B1" s="2533"/>
      <c r="C1" s="2533"/>
      <c r="D1" s="2533"/>
      <c r="E1" s="2533"/>
      <c r="F1" s="2533"/>
      <c r="G1" s="2533"/>
      <c r="H1" s="2533"/>
      <c r="I1" s="2533"/>
      <c r="J1" s="2533"/>
      <c r="K1" s="2533"/>
      <c r="L1" s="2533"/>
    </row>
    <row r="2" spans="1:13" s="1151" customFormat="1" ht="24.9" customHeight="1">
      <c r="A2" s="2042" t="s">
        <v>11</v>
      </c>
      <c r="B2" s="2042"/>
      <c r="C2" s="2042"/>
      <c r="D2" s="2042"/>
      <c r="E2" s="2042"/>
      <c r="F2" s="2042"/>
      <c r="G2" s="2042"/>
      <c r="H2" s="2042"/>
      <c r="I2" s="2042"/>
      <c r="J2" s="2042"/>
      <c r="K2" s="2042"/>
      <c r="L2" s="2042"/>
    </row>
    <row r="3" spans="1:13" s="1067" customFormat="1" ht="24.9" customHeight="1">
      <c r="A3" s="2521" t="s">
        <v>1698</v>
      </c>
      <c r="B3" s="2522" t="s">
        <v>123</v>
      </c>
      <c r="C3" s="2536" t="s">
        <v>1619</v>
      </c>
      <c r="D3" s="2536" t="s">
        <v>1620</v>
      </c>
      <c r="E3" s="2536" t="s">
        <v>1621</v>
      </c>
      <c r="F3" s="2536" t="s">
        <v>1622</v>
      </c>
      <c r="G3" s="2536" t="s">
        <v>1623</v>
      </c>
      <c r="H3" s="2536" t="s">
        <v>1624</v>
      </c>
      <c r="I3" s="2536" t="s">
        <v>1625</v>
      </c>
      <c r="J3" s="2536" t="s">
        <v>1626</v>
      </c>
      <c r="K3" s="2536" t="s">
        <v>1627</v>
      </c>
      <c r="L3" s="2546" t="s">
        <v>1628</v>
      </c>
      <c r="M3" s="1063"/>
    </row>
    <row r="4" spans="1:13" s="1067" customFormat="1" ht="24.9" customHeight="1">
      <c r="A4" s="2584"/>
      <c r="B4" s="2523"/>
      <c r="C4" s="2537"/>
      <c r="D4" s="2537"/>
      <c r="E4" s="2537"/>
      <c r="F4" s="2537"/>
      <c r="G4" s="2537"/>
      <c r="H4" s="2537"/>
      <c r="I4" s="2537"/>
      <c r="J4" s="2537"/>
      <c r="K4" s="2537"/>
      <c r="L4" s="2583"/>
      <c r="M4" s="1063"/>
    </row>
    <row r="5" spans="1:13" s="1067" customFormat="1" ht="24.9" customHeight="1">
      <c r="A5" s="2535"/>
      <c r="B5" s="2524"/>
      <c r="C5" s="2538"/>
      <c r="D5" s="2538"/>
      <c r="E5" s="2538"/>
      <c r="F5" s="2538"/>
      <c r="G5" s="2538"/>
      <c r="H5" s="2538"/>
      <c r="I5" s="2538"/>
      <c r="J5" s="2538"/>
      <c r="K5" s="2538"/>
      <c r="L5" s="2548"/>
      <c r="M5" s="1063"/>
    </row>
    <row r="6" spans="1:13" s="1157" customFormat="1" ht="21" customHeight="1">
      <c r="A6" s="1152" t="s">
        <v>1699</v>
      </c>
      <c r="B6" s="1153"/>
      <c r="C6" s="1154"/>
      <c r="D6" s="1154"/>
      <c r="E6" s="1154"/>
      <c r="F6" s="1154"/>
      <c r="G6" s="1154"/>
      <c r="H6" s="1154"/>
      <c r="I6" s="1154"/>
      <c r="J6" s="1154"/>
      <c r="K6" s="1154"/>
      <c r="L6" s="1155"/>
      <c r="M6" s="1156"/>
    </row>
    <row r="7" spans="1:13" s="1157" customFormat="1" ht="15" customHeight="1">
      <c r="A7" s="1158" t="s">
        <v>2964</v>
      </c>
      <c r="B7" s="1089">
        <v>14122</v>
      </c>
      <c r="C7" s="1089">
        <v>2376</v>
      </c>
      <c r="D7" s="1089">
        <v>343</v>
      </c>
      <c r="E7" s="1089">
        <v>1082</v>
      </c>
      <c r="F7" s="1928">
        <v>5341</v>
      </c>
      <c r="G7" s="1089">
        <v>248</v>
      </c>
      <c r="H7" s="1089">
        <v>166</v>
      </c>
      <c r="I7" s="1089">
        <v>286</v>
      </c>
      <c r="J7" s="1089">
        <v>74</v>
      </c>
      <c r="K7" s="1089">
        <v>3948</v>
      </c>
      <c r="L7" s="1930">
        <v>258</v>
      </c>
      <c r="M7" s="1036"/>
    </row>
    <row r="8" spans="1:13" s="1024" customFormat="1" ht="15" customHeight="1">
      <c r="A8" s="1159" t="s">
        <v>2965</v>
      </c>
      <c r="B8" s="1132">
        <v>13729</v>
      </c>
      <c r="C8" s="1132">
        <v>1959</v>
      </c>
      <c r="D8" s="1132">
        <v>396</v>
      </c>
      <c r="E8" s="1132">
        <v>1109</v>
      </c>
      <c r="F8" s="324">
        <v>5500</v>
      </c>
      <c r="G8" s="1133">
        <v>357</v>
      </c>
      <c r="H8" s="1132">
        <v>143</v>
      </c>
      <c r="I8" s="1132">
        <v>395</v>
      </c>
      <c r="J8" s="1132">
        <v>160</v>
      </c>
      <c r="K8" s="1132">
        <v>3423</v>
      </c>
      <c r="L8" s="1929">
        <v>287</v>
      </c>
      <c r="M8" s="1036"/>
    </row>
    <row r="9" spans="1:13" s="1024" customFormat="1" ht="15" customHeight="1">
      <c r="A9" s="1111" t="s">
        <v>2966</v>
      </c>
      <c r="B9" s="225">
        <v>107736</v>
      </c>
      <c r="C9" s="225">
        <v>20715</v>
      </c>
      <c r="D9" s="225">
        <v>4504</v>
      </c>
      <c r="E9" s="225">
        <v>13438</v>
      </c>
      <c r="F9" s="180">
        <v>34345</v>
      </c>
      <c r="G9" s="1121">
        <v>2905</v>
      </c>
      <c r="H9" s="225">
        <v>1859</v>
      </c>
      <c r="I9" s="225">
        <v>5823</v>
      </c>
      <c r="J9" s="225">
        <v>868</v>
      </c>
      <c r="K9" s="225">
        <v>21747</v>
      </c>
      <c r="L9" s="369">
        <v>1532</v>
      </c>
      <c r="M9" s="1036"/>
    </row>
    <row r="10" spans="1:13" s="1024" customFormat="1" ht="15" customHeight="1">
      <c r="A10" s="1159" t="s">
        <v>2967</v>
      </c>
      <c r="B10" s="324">
        <v>111702</v>
      </c>
      <c r="C10" s="324">
        <v>19898</v>
      </c>
      <c r="D10" s="324">
        <v>4676</v>
      </c>
      <c r="E10" s="324">
        <v>15833</v>
      </c>
      <c r="F10" s="211">
        <v>36193</v>
      </c>
      <c r="G10" s="1119">
        <v>3559</v>
      </c>
      <c r="H10" s="324">
        <v>1213</v>
      </c>
      <c r="I10" s="324">
        <v>4539</v>
      </c>
      <c r="J10" s="324">
        <v>1180</v>
      </c>
      <c r="K10" s="324">
        <v>22951</v>
      </c>
      <c r="L10" s="367">
        <v>1660</v>
      </c>
      <c r="M10" s="1036"/>
    </row>
    <row r="11" spans="1:13" s="1024" customFormat="1" ht="15" customHeight="1">
      <c r="A11" s="1111" t="s">
        <v>2968</v>
      </c>
      <c r="B11" s="225">
        <v>2299716</v>
      </c>
      <c r="C11" s="225">
        <v>489755</v>
      </c>
      <c r="D11" s="225">
        <v>98008</v>
      </c>
      <c r="E11" s="225">
        <v>258419</v>
      </c>
      <c r="F11" s="180">
        <v>768560</v>
      </c>
      <c r="G11" s="1121">
        <v>65695</v>
      </c>
      <c r="H11" s="225">
        <v>31083</v>
      </c>
      <c r="I11" s="225">
        <v>100310</v>
      </c>
      <c r="J11" s="225">
        <v>15781</v>
      </c>
      <c r="K11" s="225">
        <v>443788</v>
      </c>
      <c r="L11" s="369">
        <v>28317</v>
      </c>
      <c r="M11" s="1036"/>
    </row>
    <row r="12" spans="1:13" s="1024" customFormat="1" ht="15" customHeight="1">
      <c r="A12" s="1618" t="s">
        <v>2969</v>
      </c>
      <c r="B12" s="324">
        <v>2347745</v>
      </c>
      <c r="C12" s="324">
        <v>424695</v>
      </c>
      <c r="D12" s="324">
        <v>95438</v>
      </c>
      <c r="E12" s="324">
        <v>304933</v>
      </c>
      <c r="F12" s="211">
        <v>780192</v>
      </c>
      <c r="G12" s="1119">
        <v>77870</v>
      </c>
      <c r="H12" s="324">
        <v>27963</v>
      </c>
      <c r="I12" s="324">
        <v>120583</v>
      </c>
      <c r="J12" s="324">
        <v>21174</v>
      </c>
      <c r="K12" s="324">
        <v>465107</v>
      </c>
      <c r="L12" s="367">
        <v>29790</v>
      </c>
      <c r="M12" s="1036"/>
    </row>
    <row r="13" spans="1:13" s="1157" customFormat="1" ht="15" customHeight="1">
      <c r="A13" s="1159" t="s">
        <v>75</v>
      </c>
      <c r="B13" s="324"/>
      <c r="C13" s="324"/>
      <c r="D13" s="324"/>
      <c r="E13" s="1141"/>
      <c r="F13" s="1160"/>
      <c r="G13" s="1141"/>
      <c r="H13" s="1141"/>
      <c r="I13" s="1141"/>
      <c r="J13" s="1141"/>
      <c r="K13" s="1141"/>
      <c r="L13" s="1161"/>
      <c r="M13" s="1036"/>
    </row>
    <row r="14" spans="1:13" s="1024" customFormat="1" ht="21" customHeight="1">
      <c r="A14" s="1111" t="s">
        <v>1700</v>
      </c>
      <c r="B14" s="225">
        <v>974</v>
      </c>
      <c r="C14" s="225">
        <v>170</v>
      </c>
      <c r="D14" s="225">
        <v>41</v>
      </c>
      <c r="E14" s="309">
        <v>31</v>
      </c>
      <c r="F14" s="462">
        <v>229</v>
      </c>
      <c r="G14" s="309">
        <v>11</v>
      </c>
      <c r="H14" s="309">
        <v>9</v>
      </c>
      <c r="I14" s="309">
        <v>75</v>
      </c>
      <c r="J14" s="309">
        <v>110</v>
      </c>
      <c r="K14" s="309">
        <v>275</v>
      </c>
      <c r="L14" s="1036">
        <v>23</v>
      </c>
      <c r="M14" s="1036"/>
    </row>
    <row r="15" spans="1:13" s="1024" customFormat="1" ht="21" customHeight="1">
      <c r="A15" s="1111" t="s">
        <v>1701</v>
      </c>
      <c r="B15" s="225">
        <v>7332</v>
      </c>
      <c r="C15" s="225">
        <v>1825</v>
      </c>
      <c r="D15" s="225">
        <v>207</v>
      </c>
      <c r="E15" s="225">
        <v>463</v>
      </c>
      <c r="F15" s="216">
        <v>745</v>
      </c>
      <c r="G15" s="225">
        <v>127</v>
      </c>
      <c r="H15" s="225">
        <v>48</v>
      </c>
      <c r="I15" s="225">
        <v>1329</v>
      </c>
      <c r="J15" s="225">
        <v>968</v>
      </c>
      <c r="K15" s="225">
        <v>1541</v>
      </c>
      <c r="L15" s="1036">
        <v>79</v>
      </c>
      <c r="M15" s="1036"/>
    </row>
    <row r="16" spans="1:13" s="1024" customFormat="1" ht="21" customHeight="1">
      <c r="A16" s="1111" t="s">
        <v>1702</v>
      </c>
      <c r="B16" s="225">
        <v>169706</v>
      </c>
      <c r="C16" s="225">
        <v>38503</v>
      </c>
      <c r="D16" s="225">
        <v>4697</v>
      </c>
      <c r="E16" s="225">
        <v>8288</v>
      </c>
      <c r="F16" s="216">
        <v>22643</v>
      </c>
      <c r="G16" s="225">
        <v>2943</v>
      </c>
      <c r="H16" s="225">
        <v>1121</v>
      </c>
      <c r="I16" s="225">
        <v>40134</v>
      </c>
      <c r="J16" s="225">
        <v>16442</v>
      </c>
      <c r="K16" s="225">
        <v>32960</v>
      </c>
      <c r="L16" s="1927">
        <v>1975</v>
      </c>
      <c r="M16" s="1036"/>
    </row>
    <row r="17" spans="1:13" s="1157" customFormat="1" ht="15" customHeight="1">
      <c r="A17" s="1159" t="s">
        <v>76</v>
      </c>
      <c r="B17" s="324"/>
      <c r="C17" s="324"/>
      <c r="D17" s="324"/>
      <c r="E17" s="1141"/>
      <c r="F17" s="1160"/>
      <c r="G17" s="1141"/>
      <c r="H17" s="1141"/>
      <c r="I17" s="1141"/>
      <c r="J17" s="1141"/>
      <c r="K17" s="1141"/>
      <c r="L17" s="1161"/>
      <c r="M17" s="1036"/>
    </row>
    <row r="18" spans="1:13" s="1024" customFormat="1" ht="21" customHeight="1">
      <c r="A18" s="1111" t="s">
        <v>1700</v>
      </c>
      <c r="B18" s="225">
        <v>513</v>
      </c>
      <c r="C18" s="225">
        <v>3</v>
      </c>
      <c r="D18" s="225">
        <v>9</v>
      </c>
      <c r="E18" s="309">
        <v>68</v>
      </c>
      <c r="F18" s="187">
        <v>229</v>
      </c>
      <c r="G18" s="1136" t="s">
        <v>41</v>
      </c>
      <c r="H18" s="1050" t="s">
        <v>41</v>
      </c>
      <c r="I18" s="309">
        <v>3</v>
      </c>
      <c r="J18" s="1050" t="s">
        <v>41</v>
      </c>
      <c r="K18" s="309">
        <v>201</v>
      </c>
      <c r="L18" s="1162" t="s">
        <v>41</v>
      </c>
      <c r="M18" s="1036"/>
    </row>
    <row r="19" spans="1:13" s="1024" customFormat="1" ht="21" customHeight="1">
      <c r="A19" s="1111" t="s">
        <v>1701</v>
      </c>
      <c r="B19" s="225">
        <v>5375</v>
      </c>
      <c r="C19" s="225">
        <v>21</v>
      </c>
      <c r="D19" s="225">
        <v>761</v>
      </c>
      <c r="E19" s="309">
        <v>604</v>
      </c>
      <c r="F19" s="180">
        <v>2649</v>
      </c>
      <c r="G19" s="1136" t="s">
        <v>41</v>
      </c>
      <c r="H19" s="1050" t="s">
        <v>41</v>
      </c>
      <c r="I19" s="309">
        <v>130</v>
      </c>
      <c r="J19" s="1050" t="s">
        <v>41</v>
      </c>
      <c r="K19" s="225">
        <v>1210</v>
      </c>
      <c r="L19" s="1162" t="s">
        <v>41</v>
      </c>
      <c r="M19" s="1036"/>
    </row>
    <row r="20" spans="1:13" s="1024" customFormat="1" ht="21" customHeight="1">
      <c r="A20" s="1111" t="s">
        <v>1702</v>
      </c>
      <c r="B20" s="225">
        <v>126370</v>
      </c>
      <c r="C20" s="225">
        <v>422</v>
      </c>
      <c r="D20" s="225">
        <v>18116</v>
      </c>
      <c r="E20" s="225">
        <v>12565</v>
      </c>
      <c r="F20" s="180">
        <v>64675</v>
      </c>
      <c r="G20" s="1136" t="s">
        <v>41</v>
      </c>
      <c r="H20" s="1050" t="s">
        <v>41</v>
      </c>
      <c r="I20" s="225">
        <v>5500</v>
      </c>
      <c r="J20" s="1050" t="s">
        <v>41</v>
      </c>
      <c r="K20" s="225">
        <v>25092</v>
      </c>
      <c r="L20" s="1162" t="s">
        <v>41</v>
      </c>
      <c r="M20" s="1036"/>
    </row>
    <row r="21" spans="1:13" s="1024" customFormat="1" ht="15" customHeight="1">
      <c r="A21" s="1159" t="s">
        <v>373</v>
      </c>
      <c r="B21" s="324"/>
      <c r="C21" s="324"/>
      <c r="D21" s="1141"/>
      <c r="E21" s="324"/>
      <c r="F21" s="211"/>
      <c r="G21" s="1163"/>
      <c r="H21" s="1141"/>
      <c r="I21" s="1141"/>
      <c r="J21" s="1141"/>
      <c r="K21" s="324"/>
      <c r="L21" s="1161"/>
      <c r="M21" s="1036"/>
    </row>
    <row r="22" spans="1:13" s="1024" customFormat="1" ht="21" customHeight="1">
      <c r="A22" s="1111" t="s">
        <v>1700</v>
      </c>
      <c r="B22" s="225">
        <v>608</v>
      </c>
      <c r="C22" s="225">
        <v>33</v>
      </c>
      <c r="D22" s="309">
        <v>4</v>
      </c>
      <c r="E22" s="225">
        <v>34</v>
      </c>
      <c r="F22" s="180">
        <v>206</v>
      </c>
      <c r="G22" s="1107">
        <v>31</v>
      </c>
      <c r="H22" s="309">
        <v>13</v>
      </c>
      <c r="I22" s="309" t="s">
        <v>41</v>
      </c>
      <c r="J22" s="309">
        <v>5</v>
      </c>
      <c r="K22" s="225">
        <v>281</v>
      </c>
      <c r="L22" s="395">
        <v>1</v>
      </c>
      <c r="M22" s="1036"/>
    </row>
    <row r="23" spans="1:13" s="1024" customFormat="1" ht="21" customHeight="1">
      <c r="A23" s="1111" t="s">
        <v>1701</v>
      </c>
      <c r="B23" s="225">
        <v>2452</v>
      </c>
      <c r="C23" s="225">
        <v>126</v>
      </c>
      <c r="D23" s="309">
        <v>20</v>
      </c>
      <c r="E23" s="225">
        <v>497</v>
      </c>
      <c r="F23" s="180">
        <v>593</v>
      </c>
      <c r="G23" s="1107">
        <v>195</v>
      </c>
      <c r="H23" s="309">
        <v>144</v>
      </c>
      <c r="I23" s="309" t="s">
        <v>41</v>
      </c>
      <c r="J23" s="309">
        <v>48</v>
      </c>
      <c r="K23" s="225">
        <v>824</v>
      </c>
      <c r="L23" s="395">
        <v>5</v>
      </c>
      <c r="M23" s="1036"/>
    </row>
    <row r="24" spans="1:13" s="1024" customFormat="1" ht="21" customHeight="1">
      <c r="A24" s="1111" t="s">
        <v>1702</v>
      </c>
      <c r="B24" s="225">
        <v>54115</v>
      </c>
      <c r="C24" s="225">
        <v>3169</v>
      </c>
      <c r="D24" s="309">
        <v>458</v>
      </c>
      <c r="E24" s="225">
        <v>8647</v>
      </c>
      <c r="F24" s="180">
        <v>17006</v>
      </c>
      <c r="G24" s="1121">
        <v>2650</v>
      </c>
      <c r="H24" s="225">
        <v>3840</v>
      </c>
      <c r="I24" s="309" t="s">
        <v>41</v>
      </c>
      <c r="J24" s="225">
        <v>1127</v>
      </c>
      <c r="K24" s="225">
        <v>17158</v>
      </c>
      <c r="L24" s="395">
        <v>60</v>
      </c>
      <c r="M24" s="1036"/>
    </row>
    <row r="25" spans="1:13" s="1024" customFormat="1" ht="15" customHeight="1">
      <c r="A25" s="1159" t="s">
        <v>78</v>
      </c>
      <c r="B25" s="324"/>
      <c r="C25" s="1141"/>
      <c r="D25" s="1141"/>
      <c r="E25" s="324"/>
      <c r="F25" s="211"/>
      <c r="G25" s="1163"/>
      <c r="H25" s="1141"/>
      <c r="I25" s="1141"/>
      <c r="J25" s="1141"/>
      <c r="K25" s="324"/>
      <c r="L25" s="1161"/>
      <c r="M25" s="1036"/>
    </row>
    <row r="26" spans="1:13" s="1024" customFormat="1" ht="21" customHeight="1">
      <c r="A26" s="1111" t="s">
        <v>1700</v>
      </c>
      <c r="B26" s="225">
        <v>196</v>
      </c>
      <c r="C26" s="1050" t="s">
        <v>41</v>
      </c>
      <c r="D26" s="309">
        <v>9</v>
      </c>
      <c r="E26" s="225">
        <v>20</v>
      </c>
      <c r="F26" s="180">
        <v>64</v>
      </c>
      <c r="G26" s="1136" t="s">
        <v>41</v>
      </c>
      <c r="H26" s="1050" t="s">
        <v>41</v>
      </c>
      <c r="I26" s="1050" t="s">
        <v>41</v>
      </c>
      <c r="J26" s="1050" t="s">
        <v>41</v>
      </c>
      <c r="K26" s="225">
        <v>103</v>
      </c>
      <c r="L26" s="1162" t="s">
        <v>41</v>
      </c>
      <c r="M26" s="1036"/>
    </row>
    <row r="27" spans="1:13" s="1024" customFormat="1" ht="21" customHeight="1">
      <c r="A27" s="1111" t="s">
        <v>1701</v>
      </c>
      <c r="B27" s="225">
        <v>1378</v>
      </c>
      <c r="C27" s="1050" t="s">
        <v>41</v>
      </c>
      <c r="D27" s="309">
        <v>36</v>
      </c>
      <c r="E27" s="225">
        <v>495</v>
      </c>
      <c r="F27" s="180">
        <v>357</v>
      </c>
      <c r="G27" s="1136" t="s">
        <v>41</v>
      </c>
      <c r="H27" s="1050" t="s">
        <v>41</v>
      </c>
      <c r="I27" s="1050" t="s">
        <v>41</v>
      </c>
      <c r="J27" s="1050" t="s">
        <v>41</v>
      </c>
      <c r="K27" s="225">
        <v>490</v>
      </c>
      <c r="L27" s="1162" t="s">
        <v>41</v>
      </c>
      <c r="M27" s="1036"/>
    </row>
    <row r="28" spans="1:13" s="1024" customFormat="1" ht="21" customHeight="1">
      <c r="A28" s="1111" t="s">
        <v>1702</v>
      </c>
      <c r="B28" s="225">
        <v>29418</v>
      </c>
      <c r="C28" s="1050" t="s">
        <v>41</v>
      </c>
      <c r="D28" s="309">
        <v>879</v>
      </c>
      <c r="E28" s="225">
        <v>10726</v>
      </c>
      <c r="F28" s="180">
        <v>7610</v>
      </c>
      <c r="G28" s="1136" t="s">
        <v>41</v>
      </c>
      <c r="H28" s="1050" t="s">
        <v>41</v>
      </c>
      <c r="I28" s="1050" t="s">
        <v>41</v>
      </c>
      <c r="J28" s="1050" t="s">
        <v>41</v>
      </c>
      <c r="K28" s="225">
        <v>10203</v>
      </c>
      <c r="L28" s="1162" t="s">
        <v>41</v>
      </c>
      <c r="M28" s="1036"/>
    </row>
    <row r="29" spans="1:13" s="1024" customFormat="1" ht="15" customHeight="1">
      <c r="A29" s="1159" t="s">
        <v>79</v>
      </c>
      <c r="B29" s="324"/>
      <c r="C29" s="1141"/>
      <c r="D29" s="1141"/>
      <c r="E29" s="324"/>
      <c r="F29" s="211"/>
      <c r="G29" s="1163"/>
      <c r="H29" s="1141"/>
      <c r="I29" s="1141"/>
      <c r="J29" s="1141"/>
      <c r="K29" s="324"/>
      <c r="L29" s="1161"/>
      <c r="M29" s="1036"/>
    </row>
    <row r="30" spans="1:13" s="1024" customFormat="1" ht="21" customHeight="1">
      <c r="A30" s="1111" t="s">
        <v>1700</v>
      </c>
      <c r="B30" s="225">
        <v>843</v>
      </c>
      <c r="C30" s="225">
        <v>218</v>
      </c>
      <c r="D30" s="1050" t="s">
        <v>41</v>
      </c>
      <c r="E30" s="225">
        <v>14</v>
      </c>
      <c r="F30" s="180">
        <v>224</v>
      </c>
      <c r="G30" s="1107">
        <v>80</v>
      </c>
      <c r="H30" s="1050" t="s">
        <v>41</v>
      </c>
      <c r="I30" s="1050" t="s">
        <v>41</v>
      </c>
      <c r="J30" s="1050" t="s">
        <v>41</v>
      </c>
      <c r="K30" s="225">
        <v>301</v>
      </c>
      <c r="L30" s="395">
        <v>6</v>
      </c>
      <c r="M30" s="1036"/>
    </row>
    <row r="31" spans="1:13" s="1024" customFormat="1" ht="21" customHeight="1">
      <c r="A31" s="1111" t="s">
        <v>1701</v>
      </c>
      <c r="B31" s="225">
        <v>5243</v>
      </c>
      <c r="C31" s="225">
        <v>1633</v>
      </c>
      <c r="D31" s="1050" t="s">
        <v>41</v>
      </c>
      <c r="E31" s="225">
        <v>49</v>
      </c>
      <c r="F31" s="180">
        <v>920</v>
      </c>
      <c r="G31" s="1107">
        <v>550</v>
      </c>
      <c r="H31" s="1050" t="s">
        <v>41</v>
      </c>
      <c r="I31" s="1050" t="s">
        <v>41</v>
      </c>
      <c r="J31" s="1050" t="s">
        <v>41</v>
      </c>
      <c r="K31" s="225">
        <v>2079</v>
      </c>
      <c r="L31" s="395">
        <v>12</v>
      </c>
      <c r="M31" s="1036"/>
    </row>
    <row r="32" spans="1:13" s="1024" customFormat="1" ht="21" customHeight="1">
      <c r="A32" s="1111" t="s">
        <v>1702</v>
      </c>
      <c r="B32" s="225">
        <v>110850</v>
      </c>
      <c r="C32" s="225">
        <v>27007</v>
      </c>
      <c r="D32" s="1050" t="s">
        <v>41</v>
      </c>
      <c r="E32" s="225">
        <v>923</v>
      </c>
      <c r="F32" s="180">
        <v>22616</v>
      </c>
      <c r="G32" s="1121">
        <v>14704</v>
      </c>
      <c r="H32" s="1050" t="s">
        <v>41</v>
      </c>
      <c r="I32" s="1050" t="s">
        <v>41</v>
      </c>
      <c r="J32" s="1050" t="s">
        <v>41</v>
      </c>
      <c r="K32" s="225">
        <v>45479</v>
      </c>
      <c r="L32" s="395">
        <v>121</v>
      </c>
      <c r="M32" s="1036"/>
    </row>
    <row r="33" spans="1:13" s="1024" customFormat="1" ht="15" customHeight="1">
      <c r="A33" s="1159" t="s">
        <v>80</v>
      </c>
      <c r="B33" s="324"/>
      <c r="C33" s="324"/>
      <c r="D33" s="1141"/>
      <c r="E33" s="324"/>
      <c r="F33" s="211"/>
      <c r="G33" s="1119"/>
      <c r="H33" s="1141"/>
      <c r="I33" s="1141"/>
      <c r="J33" s="1141"/>
      <c r="K33" s="324"/>
      <c r="L33" s="1161"/>
      <c r="M33" s="1036"/>
    </row>
    <row r="34" spans="1:13" s="1024" customFormat="1" ht="21" customHeight="1">
      <c r="A34" s="1111" t="s">
        <v>1700</v>
      </c>
      <c r="B34" s="225">
        <v>2014</v>
      </c>
      <c r="C34" s="225">
        <v>477</v>
      </c>
      <c r="D34" s="309">
        <v>27</v>
      </c>
      <c r="E34" s="225">
        <v>282</v>
      </c>
      <c r="F34" s="180">
        <v>844</v>
      </c>
      <c r="G34" s="1121">
        <v>99</v>
      </c>
      <c r="H34" s="1050" t="s">
        <v>41</v>
      </c>
      <c r="I34" s="309">
        <v>120</v>
      </c>
      <c r="J34" s="309" t="s">
        <v>41</v>
      </c>
      <c r="K34" s="225">
        <v>77</v>
      </c>
      <c r="L34" s="395">
        <v>88</v>
      </c>
      <c r="M34" s="1036"/>
    </row>
    <row r="35" spans="1:13" s="1024" customFormat="1" ht="21" customHeight="1">
      <c r="A35" s="1111" t="s">
        <v>1701</v>
      </c>
      <c r="B35" s="225">
        <v>17874</v>
      </c>
      <c r="C35" s="225">
        <v>5231</v>
      </c>
      <c r="D35" s="309">
        <v>646</v>
      </c>
      <c r="E35" s="225">
        <v>4077</v>
      </c>
      <c r="F35" s="180">
        <v>4238</v>
      </c>
      <c r="G35" s="1121">
        <v>1147</v>
      </c>
      <c r="H35" s="1050" t="s">
        <v>41</v>
      </c>
      <c r="I35" s="225">
        <v>1351</v>
      </c>
      <c r="J35" s="309" t="s">
        <v>41</v>
      </c>
      <c r="K35" s="225">
        <v>625</v>
      </c>
      <c r="L35" s="395">
        <v>559</v>
      </c>
      <c r="M35" s="1036"/>
    </row>
    <row r="36" spans="1:13" s="1024" customFormat="1" ht="21" customHeight="1">
      <c r="A36" s="1111" t="s">
        <v>1702</v>
      </c>
      <c r="B36" s="225">
        <v>338957</v>
      </c>
      <c r="C36" s="225">
        <v>96339</v>
      </c>
      <c r="D36" s="225">
        <v>10695</v>
      </c>
      <c r="E36" s="225">
        <v>75982</v>
      </c>
      <c r="F36" s="180">
        <v>83822</v>
      </c>
      <c r="G36" s="1121">
        <v>26816</v>
      </c>
      <c r="H36" s="1050" t="s">
        <v>41</v>
      </c>
      <c r="I36" s="225">
        <v>24102</v>
      </c>
      <c r="J36" s="309" t="s">
        <v>41</v>
      </c>
      <c r="K36" s="225">
        <v>12223</v>
      </c>
      <c r="L36" s="369">
        <v>8978</v>
      </c>
      <c r="M36" s="1036"/>
    </row>
    <row r="37" spans="1:13" s="1024" customFormat="1" ht="15" customHeight="1">
      <c r="A37" s="1159" t="s">
        <v>81</v>
      </c>
      <c r="B37" s="324"/>
      <c r="C37" s="324"/>
      <c r="D37" s="324"/>
      <c r="E37" s="324"/>
      <c r="F37" s="211"/>
      <c r="G37" s="1119"/>
      <c r="H37" s="1141"/>
      <c r="I37" s="324"/>
      <c r="J37" s="1141"/>
      <c r="K37" s="324"/>
      <c r="L37" s="367"/>
      <c r="M37" s="1036"/>
    </row>
    <row r="38" spans="1:13" s="1024" customFormat="1" ht="21" customHeight="1">
      <c r="A38" s="1111" t="s">
        <v>1700</v>
      </c>
      <c r="B38" s="225">
        <v>2530</v>
      </c>
      <c r="C38" s="225">
        <v>584</v>
      </c>
      <c r="D38" s="225">
        <v>26</v>
      </c>
      <c r="E38" s="225">
        <v>142</v>
      </c>
      <c r="F38" s="180">
        <v>1249</v>
      </c>
      <c r="G38" s="1121">
        <v>36</v>
      </c>
      <c r="H38" s="1050" t="s">
        <v>41</v>
      </c>
      <c r="I38" s="225">
        <v>102</v>
      </c>
      <c r="J38" s="1050" t="s">
        <v>41</v>
      </c>
      <c r="K38" s="225">
        <v>299</v>
      </c>
      <c r="L38" s="369">
        <v>92</v>
      </c>
      <c r="M38" s="1036"/>
    </row>
    <row r="39" spans="1:13" s="1024" customFormat="1" ht="21" customHeight="1">
      <c r="A39" s="1111" t="s">
        <v>1701</v>
      </c>
      <c r="B39" s="225">
        <v>31025</v>
      </c>
      <c r="C39" s="225">
        <v>8722</v>
      </c>
      <c r="D39" s="225">
        <v>673</v>
      </c>
      <c r="E39" s="225">
        <v>3419</v>
      </c>
      <c r="F39" s="180">
        <v>13050</v>
      </c>
      <c r="G39" s="1121">
        <v>430</v>
      </c>
      <c r="H39" s="1050" t="s">
        <v>41</v>
      </c>
      <c r="I39" s="225">
        <v>754</v>
      </c>
      <c r="J39" s="1050" t="s">
        <v>41</v>
      </c>
      <c r="K39" s="225">
        <v>3572</v>
      </c>
      <c r="L39" s="369">
        <v>405</v>
      </c>
      <c r="M39" s="1036"/>
    </row>
    <row r="40" spans="1:13" s="1024" customFormat="1" ht="21" customHeight="1">
      <c r="A40" s="1111" t="s">
        <v>1702</v>
      </c>
      <c r="B40" s="225">
        <v>720666</v>
      </c>
      <c r="C40" s="225">
        <v>210346</v>
      </c>
      <c r="D40" s="225">
        <v>15227</v>
      </c>
      <c r="E40" s="225">
        <v>81751</v>
      </c>
      <c r="F40" s="180">
        <v>280647</v>
      </c>
      <c r="G40" s="1121">
        <v>11800</v>
      </c>
      <c r="H40" s="1050" t="s">
        <v>41</v>
      </c>
      <c r="I40" s="225">
        <v>28414</v>
      </c>
      <c r="J40" s="1050" t="s">
        <v>41</v>
      </c>
      <c r="K40" s="225">
        <v>84823</v>
      </c>
      <c r="L40" s="369">
        <v>7658</v>
      </c>
      <c r="M40" s="1036"/>
    </row>
    <row r="41" spans="1:13" s="1024" customFormat="1" ht="15" customHeight="1">
      <c r="A41" s="1159" t="s">
        <v>82</v>
      </c>
      <c r="B41" s="324"/>
      <c r="C41" s="1141"/>
      <c r="D41" s="1141"/>
      <c r="E41" s="324"/>
      <c r="F41" s="211"/>
      <c r="G41" s="1119"/>
      <c r="H41" s="1141"/>
      <c r="I41" s="1141"/>
      <c r="J41" s="1141"/>
      <c r="K41" s="324"/>
      <c r="L41" s="367"/>
      <c r="M41" s="1036"/>
    </row>
    <row r="42" spans="1:13" s="1024" customFormat="1" ht="21" customHeight="1">
      <c r="A42" s="1111" t="s">
        <v>1700</v>
      </c>
      <c r="B42" s="225">
        <v>406</v>
      </c>
      <c r="C42" s="1050" t="s">
        <v>41</v>
      </c>
      <c r="D42" s="1050" t="s">
        <v>41</v>
      </c>
      <c r="E42" s="225">
        <v>39</v>
      </c>
      <c r="F42" s="180">
        <v>184</v>
      </c>
      <c r="G42" s="1121">
        <v>25</v>
      </c>
      <c r="H42" s="1050" t="s">
        <v>41</v>
      </c>
      <c r="I42" s="309">
        <v>1</v>
      </c>
      <c r="J42" s="1050" t="s">
        <v>41</v>
      </c>
      <c r="K42" s="225">
        <v>142</v>
      </c>
      <c r="L42" s="369">
        <v>15</v>
      </c>
      <c r="M42" s="1036"/>
    </row>
    <row r="43" spans="1:13" s="1024" customFormat="1" ht="21" customHeight="1">
      <c r="A43" s="1111" t="s">
        <v>1701</v>
      </c>
      <c r="B43" s="225">
        <v>1556</v>
      </c>
      <c r="C43" s="1050" t="s">
        <v>41</v>
      </c>
      <c r="D43" s="1050" t="s">
        <v>41</v>
      </c>
      <c r="E43" s="225">
        <v>193</v>
      </c>
      <c r="F43" s="180">
        <v>574</v>
      </c>
      <c r="G43" s="1121">
        <v>81</v>
      </c>
      <c r="H43" s="1050" t="s">
        <v>41</v>
      </c>
      <c r="I43" s="309">
        <v>1</v>
      </c>
      <c r="J43" s="1050" t="s">
        <v>41</v>
      </c>
      <c r="K43" s="225">
        <v>503</v>
      </c>
      <c r="L43" s="369">
        <v>204</v>
      </c>
      <c r="M43" s="1036"/>
    </row>
    <row r="44" spans="1:13" s="1024" customFormat="1" ht="21" customHeight="1">
      <c r="A44" s="1111" t="s">
        <v>1702</v>
      </c>
      <c r="B44" s="225">
        <v>32756</v>
      </c>
      <c r="C44" s="1050" t="s">
        <v>41</v>
      </c>
      <c r="D44" s="1050" t="s">
        <v>41</v>
      </c>
      <c r="E44" s="225">
        <v>3840</v>
      </c>
      <c r="F44" s="180">
        <v>12541</v>
      </c>
      <c r="G44" s="1121">
        <v>2328</v>
      </c>
      <c r="H44" s="1050" t="s">
        <v>41</v>
      </c>
      <c r="I44" s="309">
        <v>36</v>
      </c>
      <c r="J44" s="1050" t="s">
        <v>41</v>
      </c>
      <c r="K44" s="225">
        <v>11011</v>
      </c>
      <c r="L44" s="369">
        <v>3000</v>
      </c>
      <c r="M44" s="1036"/>
    </row>
    <row r="45" spans="1:13" s="1024" customFormat="1" ht="15" customHeight="1">
      <c r="A45" s="1159" t="s">
        <v>83</v>
      </c>
      <c r="B45" s="324"/>
      <c r="C45" s="1141"/>
      <c r="D45" s="1141"/>
      <c r="E45" s="324"/>
      <c r="F45" s="211"/>
      <c r="G45" s="1163"/>
      <c r="H45" s="1141"/>
      <c r="I45" s="1141"/>
      <c r="J45" s="1141"/>
      <c r="K45" s="324"/>
      <c r="L45" s="1161"/>
      <c r="M45" s="1036"/>
    </row>
    <row r="46" spans="1:13" s="1024" customFormat="1" ht="21" customHeight="1">
      <c r="A46" s="1111" t="s">
        <v>1700</v>
      </c>
      <c r="B46" s="225">
        <v>687</v>
      </c>
      <c r="C46" s="309">
        <v>36</v>
      </c>
      <c r="D46" s="309">
        <v>12</v>
      </c>
      <c r="E46" s="225">
        <v>81</v>
      </c>
      <c r="F46" s="180">
        <v>323</v>
      </c>
      <c r="G46" s="1136" t="s">
        <v>41</v>
      </c>
      <c r="H46" s="1050" t="s">
        <v>41</v>
      </c>
      <c r="I46" s="309">
        <v>36</v>
      </c>
      <c r="J46" s="309">
        <v>7</v>
      </c>
      <c r="K46" s="225">
        <v>154</v>
      </c>
      <c r="L46" s="395">
        <v>38</v>
      </c>
      <c r="M46" s="1036"/>
    </row>
    <row r="47" spans="1:13" s="1024" customFormat="1" ht="21" customHeight="1">
      <c r="A47" s="1111" t="s">
        <v>1701</v>
      </c>
      <c r="B47" s="225">
        <v>4701</v>
      </c>
      <c r="C47" s="309">
        <v>265</v>
      </c>
      <c r="D47" s="309">
        <v>288</v>
      </c>
      <c r="E47" s="225">
        <v>728</v>
      </c>
      <c r="F47" s="180">
        <v>1610</v>
      </c>
      <c r="G47" s="1136" t="s">
        <v>41</v>
      </c>
      <c r="H47" s="1050" t="s">
        <v>41</v>
      </c>
      <c r="I47" s="309">
        <v>373</v>
      </c>
      <c r="J47" s="309">
        <v>22</v>
      </c>
      <c r="K47" s="225">
        <v>1293</v>
      </c>
      <c r="L47" s="395">
        <v>122</v>
      </c>
      <c r="M47" s="1036"/>
    </row>
    <row r="48" spans="1:13" s="1024" customFormat="1" ht="21" customHeight="1">
      <c r="A48" s="1111" t="s">
        <v>1702</v>
      </c>
      <c r="B48" s="225">
        <v>101226</v>
      </c>
      <c r="C48" s="225">
        <v>5520</v>
      </c>
      <c r="D48" s="225">
        <v>5956</v>
      </c>
      <c r="E48" s="225">
        <v>16333</v>
      </c>
      <c r="F48" s="180">
        <v>35369</v>
      </c>
      <c r="G48" s="1136" t="s">
        <v>41</v>
      </c>
      <c r="H48" s="1050" t="s">
        <v>41</v>
      </c>
      <c r="I48" s="225">
        <v>7605</v>
      </c>
      <c r="J48" s="309">
        <v>852</v>
      </c>
      <c r="K48" s="225">
        <v>26364</v>
      </c>
      <c r="L48" s="369">
        <v>3227</v>
      </c>
      <c r="M48" s="1036"/>
    </row>
    <row r="49" spans="1:13" s="1024" customFormat="1" ht="15" customHeight="1">
      <c r="A49" s="1159" t="s">
        <v>84</v>
      </c>
      <c r="B49" s="324"/>
      <c r="C49" s="324"/>
      <c r="D49" s="1141"/>
      <c r="E49" s="324"/>
      <c r="F49" s="211"/>
      <c r="G49" s="1163"/>
      <c r="H49" s="1141"/>
      <c r="I49" s="1141"/>
      <c r="J49" s="1141"/>
      <c r="K49" s="324"/>
      <c r="L49" s="1161"/>
      <c r="M49" s="1036"/>
    </row>
    <row r="50" spans="1:13" s="1024" customFormat="1" ht="21" customHeight="1">
      <c r="A50" s="1111" t="s">
        <v>1700</v>
      </c>
      <c r="B50" s="225">
        <v>384</v>
      </c>
      <c r="C50" s="225">
        <v>127</v>
      </c>
      <c r="D50" s="1050" t="s">
        <v>41</v>
      </c>
      <c r="E50" s="225">
        <v>44</v>
      </c>
      <c r="F50" s="180">
        <v>123</v>
      </c>
      <c r="G50" s="1107">
        <v>24</v>
      </c>
      <c r="H50" s="309">
        <v>10</v>
      </c>
      <c r="I50" s="309" t="s">
        <v>41</v>
      </c>
      <c r="J50" s="1050" t="s">
        <v>41</v>
      </c>
      <c r="K50" s="225">
        <v>56</v>
      </c>
      <c r="L50" s="1162" t="s">
        <v>41</v>
      </c>
      <c r="M50" s="1036"/>
    </row>
    <row r="51" spans="1:13" s="1024" customFormat="1" ht="21" customHeight="1">
      <c r="A51" s="1111" t="s">
        <v>1701</v>
      </c>
      <c r="B51" s="225">
        <v>3022</v>
      </c>
      <c r="C51" s="225">
        <v>554</v>
      </c>
      <c r="D51" s="1050" t="s">
        <v>41</v>
      </c>
      <c r="E51" s="225">
        <v>427</v>
      </c>
      <c r="F51" s="180">
        <v>987</v>
      </c>
      <c r="G51" s="1107">
        <v>608</v>
      </c>
      <c r="H51" s="309">
        <v>173</v>
      </c>
      <c r="I51" s="309" t="s">
        <v>41</v>
      </c>
      <c r="J51" s="1050" t="s">
        <v>41</v>
      </c>
      <c r="K51" s="225">
        <v>273</v>
      </c>
      <c r="L51" s="1162" t="s">
        <v>41</v>
      </c>
      <c r="M51" s="1036"/>
    </row>
    <row r="52" spans="1:13" s="1024" customFormat="1" ht="21" customHeight="1">
      <c r="A52" s="1111" t="s">
        <v>1702</v>
      </c>
      <c r="B52" s="225">
        <v>60075</v>
      </c>
      <c r="C52" s="225">
        <v>10190</v>
      </c>
      <c r="D52" s="1050" t="s">
        <v>41</v>
      </c>
      <c r="E52" s="225">
        <v>16751</v>
      </c>
      <c r="F52" s="180">
        <v>19984</v>
      </c>
      <c r="G52" s="1121">
        <v>5379</v>
      </c>
      <c r="H52" s="225">
        <v>3177</v>
      </c>
      <c r="I52" s="309" t="s">
        <v>41</v>
      </c>
      <c r="J52" s="1050" t="s">
        <v>41</v>
      </c>
      <c r="K52" s="225">
        <v>4594</v>
      </c>
      <c r="L52" s="1162" t="s">
        <v>41</v>
      </c>
      <c r="M52" s="1036"/>
    </row>
    <row r="53" spans="1:13" s="1024" customFormat="1" ht="15" customHeight="1">
      <c r="A53" s="1159" t="s">
        <v>85</v>
      </c>
      <c r="B53" s="324"/>
      <c r="C53" s="324"/>
      <c r="D53" s="1141"/>
      <c r="E53" s="324"/>
      <c r="F53" s="211"/>
      <c r="G53" s="1163"/>
      <c r="H53" s="1141"/>
      <c r="I53" s="1141"/>
      <c r="J53" s="1141"/>
      <c r="K53" s="324"/>
      <c r="L53" s="1161"/>
      <c r="M53" s="1036"/>
    </row>
    <row r="54" spans="1:13" s="1024" customFormat="1" ht="21" customHeight="1">
      <c r="A54" s="1111" t="s">
        <v>1700</v>
      </c>
      <c r="B54" s="225">
        <v>1001</v>
      </c>
      <c r="C54" s="225">
        <v>87</v>
      </c>
      <c r="D54" s="309">
        <v>90</v>
      </c>
      <c r="E54" s="225">
        <v>113</v>
      </c>
      <c r="F54" s="180">
        <v>433</v>
      </c>
      <c r="G54" s="1107">
        <v>16</v>
      </c>
      <c r="H54" s="1050">
        <v>2</v>
      </c>
      <c r="I54" s="309">
        <v>6</v>
      </c>
      <c r="J54" s="309">
        <v>3</v>
      </c>
      <c r="K54" s="225">
        <v>251</v>
      </c>
      <c r="L54" s="395" t="s">
        <v>41</v>
      </c>
      <c r="M54" s="1036"/>
    </row>
    <row r="55" spans="1:13" s="1024" customFormat="1" ht="21" customHeight="1">
      <c r="A55" s="1111" t="s">
        <v>1701</v>
      </c>
      <c r="B55" s="225">
        <v>8637</v>
      </c>
      <c r="C55" s="225">
        <v>264</v>
      </c>
      <c r="D55" s="309">
        <v>417</v>
      </c>
      <c r="E55" s="225">
        <v>3070</v>
      </c>
      <c r="F55" s="180">
        <v>2690</v>
      </c>
      <c r="G55" s="1107">
        <v>160</v>
      </c>
      <c r="H55" s="1050">
        <v>2</v>
      </c>
      <c r="I55" s="309">
        <v>84</v>
      </c>
      <c r="J55" s="309">
        <v>7</v>
      </c>
      <c r="K55" s="225">
        <v>1943</v>
      </c>
      <c r="L55" s="395" t="s">
        <v>41</v>
      </c>
      <c r="M55" s="1036"/>
    </row>
    <row r="56" spans="1:13" s="1024" customFormat="1" ht="21" customHeight="1">
      <c r="A56" s="1111" t="s">
        <v>1702</v>
      </c>
      <c r="B56" s="225">
        <v>150371</v>
      </c>
      <c r="C56" s="225">
        <v>6060</v>
      </c>
      <c r="D56" s="225">
        <v>9381</v>
      </c>
      <c r="E56" s="225">
        <v>31528</v>
      </c>
      <c r="F56" s="180">
        <v>56723</v>
      </c>
      <c r="G56" s="1121">
        <v>4311</v>
      </c>
      <c r="H56" s="1050">
        <v>8</v>
      </c>
      <c r="I56" s="225">
        <v>2313</v>
      </c>
      <c r="J56" s="225">
        <v>152</v>
      </c>
      <c r="K56" s="225">
        <v>39895</v>
      </c>
      <c r="L56" s="395" t="s">
        <v>41</v>
      </c>
      <c r="M56" s="1036"/>
    </row>
    <row r="57" spans="1:13" s="1024" customFormat="1" ht="15" customHeight="1">
      <c r="A57" s="1159" t="s">
        <v>86</v>
      </c>
      <c r="B57" s="324"/>
      <c r="C57" s="324"/>
      <c r="D57" s="1141"/>
      <c r="E57" s="324"/>
      <c r="F57" s="211"/>
      <c r="G57" s="1163"/>
      <c r="H57" s="1141"/>
      <c r="I57" s="1141"/>
      <c r="J57" s="1141"/>
      <c r="K57" s="1141"/>
      <c r="L57" s="1161"/>
      <c r="M57" s="1036"/>
    </row>
    <row r="58" spans="1:13" s="1024" customFormat="1" ht="21" customHeight="1">
      <c r="A58" s="1111" t="s">
        <v>1700</v>
      </c>
      <c r="B58" s="225">
        <v>1317</v>
      </c>
      <c r="C58" s="225">
        <v>14</v>
      </c>
      <c r="D58" s="1050" t="s">
        <v>41</v>
      </c>
      <c r="E58" s="225">
        <v>164</v>
      </c>
      <c r="F58" s="180">
        <v>421</v>
      </c>
      <c r="G58" s="1136" t="s">
        <v>41</v>
      </c>
      <c r="H58" s="309">
        <v>59</v>
      </c>
      <c r="I58" s="309">
        <v>6</v>
      </c>
      <c r="J58" s="1050" t="s">
        <v>41</v>
      </c>
      <c r="K58" s="309">
        <v>638</v>
      </c>
      <c r="L58" s="395">
        <v>15</v>
      </c>
      <c r="M58" s="1036"/>
    </row>
    <row r="59" spans="1:13" s="1024" customFormat="1" ht="21" customHeight="1">
      <c r="A59" s="1111" t="s">
        <v>1701</v>
      </c>
      <c r="B59" s="225">
        <v>8163</v>
      </c>
      <c r="C59" s="225">
        <v>68</v>
      </c>
      <c r="D59" s="1050" t="s">
        <v>41</v>
      </c>
      <c r="E59" s="225">
        <v>829</v>
      </c>
      <c r="F59" s="180">
        <v>2288</v>
      </c>
      <c r="G59" s="1136" t="s">
        <v>41</v>
      </c>
      <c r="H59" s="309">
        <v>183</v>
      </c>
      <c r="I59" s="309">
        <v>77</v>
      </c>
      <c r="J59" s="1050" t="s">
        <v>41</v>
      </c>
      <c r="K59" s="225">
        <v>4569</v>
      </c>
      <c r="L59" s="395">
        <v>149</v>
      </c>
      <c r="M59" s="1036"/>
    </row>
    <row r="60" spans="1:13" s="1024" customFormat="1" ht="21" customHeight="1">
      <c r="A60" s="1111" t="s">
        <v>1702</v>
      </c>
      <c r="B60" s="225">
        <v>149751</v>
      </c>
      <c r="C60" s="225">
        <v>1088</v>
      </c>
      <c r="D60" s="1050" t="s">
        <v>41</v>
      </c>
      <c r="E60" s="225">
        <v>18750</v>
      </c>
      <c r="F60" s="180">
        <v>48205</v>
      </c>
      <c r="G60" s="1136" t="s">
        <v>41</v>
      </c>
      <c r="H60" s="225">
        <v>5437</v>
      </c>
      <c r="I60" s="225">
        <v>1521</v>
      </c>
      <c r="J60" s="1050" t="s">
        <v>41</v>
      </c>
      <c r="K60" s="225">
        <v>72565</v>
      </c>
      <c r="L60" s="369">
        <v>2185</v>
      </c>
      <c r="M60" s="1036"/>
    </row>
    <row r="61" spans="1:13" s="1024" customFormat="1" ht="15" customHeight="1">
      <c r="A61" s="1159" t="s">
        <v>87</v>
      </c>
      <c r="B61" s="324"/>
      <c r="C61" s="1141"/>
      <c r="D61" s="1141"/>
      <c r="E61" s="324"/>
      <c r="F61" s="211"/>
      <c r="G61" s="1163"/>
      <c r="H61" s="1141"/>
      <c r="I61" s="1141"/>
      <c r="J61" s="1141"/>
      <c r="K61" s="1141"/>
      <c r="L61" s="1161"/>
      <c r="M61" s="1036"/>
    </row>
    <row r="62" spans="1:13" s="1024" customFormat="1" ht="21" customHeight="1">
      <c r="A62" s="1111" t="s">
        <v>1700</v>
      </c>
      <c r="B62" s="225">
        <v>243</v>
      </c>
      <c r="C62" s="1050" t="s">
        <v>41</v>
      </c>
      <c r="D62" s="309">
        <v>11</v>
      </c>
      <c r="E62" s="225" t="s">
        <v>41</v>
      </c>
      <c r="F62" s="180">
        <v>132</v>
      </c>
      <c r="G62" s="1107">
        <v>4</v>
      </c>
      <c r="H62" s="309" t="s">
        <v>41</v>
      </c>
      <c r="I62" s="309">
        <v>19</v>
      </c>
      <c r="J62" s="1050" t="s">
        <v>41</v>
      </c>
      <c r="K62" s="309">
        <v>77</v>
      </c>
      <c r="L62" s="1162" t="s">
        <v>41</v>
      </c>
      <c r="M62" s="1036"/>
    </row>
    <row r="63" spans="1:13" s="1024" customFormat="1" ht="21" customHeight="1">
      <c r="A63" s="1111" t="s">
        <v>1701</v>
      </c>
      <c r="B63" s="225">
        <v>2002</v>
      </c>
      <c r="C63" s="1050" t="s">
        <v>41</v>
      </c>
      <c r="D63" s="309">
        <v>132</v>
      </c>
      <c r="E63" s="225" t="s">
        <v>41</v>
      </c>
      <c r="F63" s="180">
        <v>836</v>
      </c>
      <c r="G63" s="1107">
        <v>9</v>
      </c>
      <c r="H63" s="309" t="s">
        <v>41</v>
      </c>
      <c r="I63" s="309">
        <v>149</v>
      </c>
      <c r="J63" s="1050" t="s">
        <v>41</v>
      </c>
      <c r="K63" s="309">
        <v>876</v>
      </c>
      <c r="L63" s="1162" t="s">
        <v>41</v>
      </c>
      <c r="M63" s="1036"/>
    </row>
    <row r="64" spans="1:13" s="1024" customFormat="1" ht="21" customHeight="1">
      <c r="A64" s="1111" t="s">
        <v>1702</v>
      </c>
      <c r="B64" s="225">
        <v>37142</v>
      </c>
      <c r="C64" s="1050" t="s">
        <v>41</v>
      </c>
      <c r="D64" s="225">
        <v>1906</v>
      </c>
      <c r="E64" s="225" t="s">
        <v>41</v>
      </c>
      <c r="F64" s="180">
        <v>15351</v>
      </c>
      <c r="G64" s="1121">
        <v>181</v>
      </c>
      <c r="H64" s="225" t="s">
        <v>41</v>
      </c>
      <c r="I64" s="225">
        <v>3828</v>
      </c>
      <c r="J64" s="225" t="s">
        <v>41</v>
      </c>
      <c r="K64" s="225">
        <v>15876</v>
      </c>
      <c r="L64" s="1162" t="s">
        <v>41</v>
      </c>
      <c r="M64" s="1036"/>
    </row>
    <row r="65" spans="1:13" s="1024" customFormat="1" ht="15" customHeight="1">
      <c r="A65" s="1159" t="s">
        <v>88</v>
      </c>
      <c r="B65" s="324"/>
      <c r="C65" s="1141"/>
      <c r="D65" s="1141"/>
      <c r="E65" s="324"/>
      <c r="F65" s="211"/>
      <c r="G65" s="1163"/>
      <c r="H65" s="1141"/>
      <c r="I65" s="1141"/>
      <c r="J65" s="1141"/>
      <c r="K65" s="1141"/>
      <c r="L65" s="1161"/>
      <c r="M65" s="1036"/>
    </row>
    <row r="66" spans="1:13" s="1024" customFormat="1" ht="21" customHeight="1">
      <c r="A66" s="1111" t="s">
        <v>1700</v>
      </c>
      <c r="B66" s="225">
        <v>253</v>
      </c>
      <c r="C66" s="309">
        <v>13</v>
      </c>
      <c r="D66" s="309">
        <v>16</v>
      </c>
      <c r="E66" s="225">
        <v>28</v>
      </c>
      <c r="F66" s="180">
        <v>134</v>
      </c>
      <c r="G66" s="1136" t="s">
        <v>41</v>
      </c>
      <c r="H66" s="309">
        <v>20</v>
      </c>
      <c r="I66" s="309">
        <v>2</v>
      </c>
      <c r="J66" s="309" t="s">
        <v>41</v>
      </c>
      <c r="K66" s="309">
        <v>40</v>
      </c>
      <c r="L66" s="1162" t="s">
        <v>41</v>
      </c>
      <c r="M66" s="1036"/>
    </row>
    <row r="67" spans="1:13" s="1024" customFormat="1" ht="21" customHeight="1">
      <c r="A67" s="1111" t="s">
        <v>1701</v>
      </c>
      <c r="B67" s="225">
        <v>2401</v>
      </c>
      <c r="C67" s="309">
        <v>69</v>
      </c>
      <c r="D67" s="309">
        <v>95</v>
      </c>
      <c r="E67" s="225">
        <v>477</v>
      </c>
      <c r="F67" s="180">
        <v>986</v>
      </c>
      <c r="G67" s="1136" t="s">
        <v>41</v>
      </c>
      <c r="H67" s="309">
        <v>260</v>
      </c>
      <c r="I67" s="309">
        <v>8</v>
      </c>
      <c r="J67" s="309" t="s">
        <v>41</v>
      </c>
      <c r="K67" s="309">
        <v>506</v>
      </c>
      <c r="L67" s="1162" t="s">
        <v>41</v>
      </c>
      <c r="M67" s="1036"/>
    </row>
    <row r="68" spans="1:13" s="1024" customFormat="1" ht="21" customHeight="1">
      <c r="A68" s="1111" t="s">
        <v>1702</v>
      </c>
      <c r="B68" s="225">
        <v>49524</v>
      </c>
      <c r="C68" s="225">
        <v>1386</v>
      </c>
      <c r="D68" s="225">
        <v>1898</v>
      </c>
      <c r="E68" s="225">
        <v>8331</v>
      </c>
      <c r="F68" s="180">
        <v>21352</v>
      </c>
      <c r="G68" s="1136" t="s">
        <v>41</v>
      </c>
      <c r="H68" s="225">
        <v>5741</v>
      </c>
      <c r="I68" s="309">
        <v>10</v>
      </c>
      <c r="J68" s="309" t="s">
        <v>41</v>
      </c>
      <c r="K68" s="225">
        <v>10806</v>
      </c>
      <c r="L68" s="1162" t="s">
        <v>41</v>
      </c>
      <c r="M68" s="1036"/>
    </row>
    <row r="69" spans="1:13" s="1024" customFormat="1" ht="15" customHeight="1">
      <c r="A69" s="1159" t="s">
        <v>89</v>
      </c>
      <c r="B69" s="324"/>
      <c r="C69" s="1141"/>
      <c r="D69" s="324"/>
      <c r="E69" s="324"/>
      <c r="F69" s="211"/>
      <c r="G69" s="1163"/>
      <c r="H69" s="1141"/>
      <c r="I69" s="1141"/>
      <c r="J69" s="1141"/>
      <c r="K69" s="1141"/>
      <c r="L69" s="1161"/>
      <c r="M69" s="1036"/>
    </row>
    <row r="70" spans="1:13" s="1024" customFormat="1" ht="21" customHeight="1">
      <c r="A70" s="1111" t="s">
        <v>1700</v>
      </c>
      <c r="B70" s="225">
        <v>1185</v>
      </c>
      <c r="C70" s="225">
        <v>185</v>
      </c>
      <c r="D70" s="225">
        <v>116</v>
      </c>
      <c r="E70" s="225">
        <v>49</v>
      </c>
      <c r="F70" s="180">
        <v>411</v>
      </c>
      <c r="G70" s="1107">
        <v>31</v>
      </c>
      <c r="H70" s="309">
        <v>26</v>
      </c>
      <c r="I70" s="309">
        <v>11</v>
      </c>
      <c r="J70" s="309">
        <v>35</v>
      </c>
      <c r="K70" s="309">
        <v>312</v>
      </c>
      <c r="L70" s="395">
        <v>9</v>
      </c>
      <c r="M70" s="1036"/>
    </row>
    <row r="71" spans="1:13" s="1024" customFormat="1" ht="21" customHeight="1">
      <c r="A71" s="1111" t="s">
        <v>1701</v>
      </c>
      <c r="B71" s="225">
        <v>7680</v>
      </c>
      <c r="C71" s="225">
        <v>1083</v>
      </c>
      <c r="D71" s="225">
        <v>1016</v>
      </c>
      <c r="E71" s="225">
        <v>505</v>
      </c>
      <c r="F71" s="180">
        <v>2635</v>
      </c>
      <c r="G71" s="1121">
        <v>252</v>
      </c>
      <c r="H71" s="225">
        <v>382</v>
      </c>
      <c r="I71" s="225">
        <v>105</v>
      </c>
      <c r="J71" s="225">
        <v>135</v>
      </c>
      <c r="K71" s="225">
        <v>1442</v>
      </c>
      <c r="L71" s="369">
        <v>125</v>
      </c>
      <c r="M71" s="1036"/>
    </row>
    <row r="72" spans="1:13" s="1024" customFormat="1" ht="21" customHeight="1">
      <c r="A72" s="1111" t="s">
        <v>1702</v>
      </c>
      <c r="B72" s="225">
        <v>165140</v>
      </c>
      <c r="C72" s="225">
        <v>24030</v>
      </c>
      <c r="D72" s="225">
        <v>18184</v>
      </c>
      <c r="E72" s="225">
        <v>10518</v>
      </c>
      <c r="F72" s="180">
        <v>51576</v>
      </c>
      <c r="G72" s="1121">
        <v>6758</v>
      </c>
      <c r="H72" s="225">
        <v>7227</v>
      </c>
      <c r="I72" s="225">
        <v>2642</v>
      </c>
      <c r="J72" s="225">
        <v>2601</v>
      </c>
      <c r="K72" s="225">
        <v>39018</v>
      </c>
      <c r="L72" s="369">
        <v>2586</v>
      </c>
      <c r="M72" s="1036"/>
    </row>
    <row r="73" spans="1:13" s="1024" customFormat="1" ht="15" customHeight="1">
      <c r="A73" s="1159" t="s">
        <v>90</v>
      </c>
      <c r="B73" s="324"/>
      <c r="C73" s="1141"/>
      <c r="D73" s="324"/>
      <c r="E73" s="1141"/>
      <c r="F73" s="1160"/>
      <c r="G73" s="1163"/>
      <c r="H73" s="1141"/>
      <c r="I73" s="1141"/>
      <c r="J73" s="1141"/>
      <c r="K73" s="1141"/>
      <c r="L73" s="1161"/>
      <c r="M73" s="1036"/>
    </row>
    <row r="74" spans="1:13" s="1024" customFormat="1" ht="21" customHeight="1">
      <c r="A74" s="1111" t="s">
        <v>1700</v>
      </c>
      <c r="B74" s="225">
        <v>575</v>
      </c>
      <c r="C74" s="309">
        <v>12</v>
      </c>
      <c r="D74" s="225">
        <v>35</v>
      </c>
      <c r="E74" s="1050" t="s">
        <v>41</v>
      </c>
      <c r="F74" s="187">
        <v>294</v>
      </c>
      <c r="G74" s="1136" t="s">
        <v>41</v>
      </c>
      <c r="H74" s="309">
        <v>4</v>
      </c>
      <c r="I74" s="309">
        <v>14</v>
      </c>
      <c r="J74" s="1050" t="s">
        <v>41</v>
      </c>
      <c r="K74" s="309">
        <v>216</v>
      </c>
      <c r="L74" s="395" t="s">
        <v>41</v>
      </c>
      <c r="M74" s="1036"/>
    </row>
    <row r="75" spans="1:13" s="1024" customFormat="1" ht="21" customHeight="1">
      <c r="A75" s="1111" t="s">
        <v>1701</v>
      </c>
      <c r="B75" s="225">
        <v>2861</v>
      </c>
      <c r="C75" s="309">
        <v>37</v>
      </c>
      <c r="D75" s="225">
        <v>385</v>
      </c>
      <c r="E75" s="1050" t="s">
        <v>41</v>
      </c>
      <c r="F75" s="180">
        <v>1035</v>
      </c>
      <c r="G75" s="1136" t="s">
        <v>41</v>
      </c>
      <c r="H75" s="309">
        <v>21</v>
      </c>
      <c r="I75" s="309">
        <v>178</v>
      </c>
      <c r="J75" s="1050" t="s">
        <v>41</v>
      </c>
      <c r="K75" s="225">
        <v>1205</v>
      </c>
      <c r="L75" s="395" t="s">
        <v>41</v>
      </c>
      <c r="M75" s="1036"/>
    </row>
    <row r="76" spans="1:13" s="1024" customFormat="1" ht="21" customHeight="1">
      <c r="A76" s="1111" t="s">
        <v>1702</v>
      </c>
      <c r="B76" s="225">
        <v>51678</v>
      </c>
      <c r="C76" s="309">
        <v>635</v>
      </c>
      <c r="D76" s="225">
        <v>8041</v>
      </c>
      <c r="E76" s="1050" t="s">
        <v>41</v>
      </c>
      <c r="F76" s="180">
        <v>20072</v>
      </c>
      <c r="G76" s="1136" t="s">
        <v>41</v>
      </c>
      <c r="H76" s="225">
        <v>1412</v>
      </c>
      <c r="I76" s="225">
        <v>4478</v>
      </c>
      <c r="J76" s="1050" t="s">
        <v>41</v>
      </c>
      <c r="K76" s="225">
        <v>17040</v>
      </c>
      <c r="L76" s="395" t="s">
        <v>41</v>
      </c>
      <c r="M76" s="1036"/>
    </row>
    <row r="77" spans="1:13" s="1067" customFormat="1" ht="12.75" customHeight="1">
      <c r="A77" s="1164"/>
      <c r="B77" s="1165"/>
      <c r="C77" s="1165"/>
      <c r="D77" s="1165"/>
      <c r="E77" s="1165"/>
      <c r="F77" s="1165"/>
      <c r="G77" s="1165"/>
      <c r="H77" s="1165"/>
      <c r="I77" s="1165"/>
      <c r="J77" s="1165"/>
      <c r="K77" s="1165"/>
      <c r="L77" s="1165"/>
      <c r="M77" s="1156"/>
    </row>
    <row r="78" spans="1:13" s="1067" customFormat="1" ht="12.75" customHeight="1">
      <c r="A78" s="1164"/>
      <c r="B78" s="1165"/>
      <c r="C78" s="1165"/>
      <c r="D78" s="1165"/>
      <c r="E78" s="1165"/>
      <c r="F78" s="1165"/>
      <c r="G78" s="1165"/>
      <c r="H78" s="1165"/>
      <c r="I78" s="1165"/>
      <c r="J78" s="1165"/>
      <c r="K78" s="1165"/>
      <c r="L78" s="1165"/>
      <c r="M78" s="1156"/>
    </row>
    <row r="79" spans="1:13" s="1067" customFormat="1" ht="12.75" customHeight="1">
      <c r="A79" s="1164"/>
      <c r="B79" s="1165"/>
      <c r="C79" s="1165"/>
      <c r="D79" s="1165"/>
      <c r="E79" s="1165"/>
      <c r="F79" s="1165"/>
      <c r="G79" s="1165"/>
      <c r="H79" s="1165"/>
      <c r="I79" s="1165"/>
      <c r="J79" s="1165"/>
      <c r="K79" s="1165"/>
      <c r="L79" s="1165"/>
      <c r="M79" s="1156"/>
    </row>
    <row r="80" spans="1:13" s="1067" customFormat="1" ht="12.75" customHeight="1">
      <c r="A80" s="1164"/>
      <c r="B80" s="1165"/>
      <c r="C80" s="1165"/>
      <c r="D80" s="1165"/>
      <c r="E80" s="1165"/>
      <c r="F80" s="1165"/>
      <c r="G80" s="1165"/>
      <c r="H80" s="1165"/>
      <c r="I80" s="1165"/>
      <c r="J80" s="1165"/>
      <c r="K80" s="1165"/>
      <c r="L80" s="1165"/>
      <c r="M80" s="1156"/>
    </row>
    <row r="81" spans="13:13" ht="12.75" customHeight="1">
      <c r="M81" s="1156"/>
    </row>
    <row r="82" spans="13:13" ht="12.75" customHeight="1">
      <c r="M82" s="1156"/>
    </row>
    <row r="83" spans="13:13" ht="12.75" customHeight="1">
      <c r="M83" s="1156"/>
    </row>
    <row r="84" spans="13:13" ht="12.75" customHeight="1">
      <c r="M84" s="1156"/>
    </row>
    <row r="85" spans="13:13" ht="12.75" customHeight="1">
      <c r="M85" s="1156"/>
    </row>
    <row r="86" spans="13:13" ht="12.75" customHeight="1">
      <c r="M86" s="1156"/>
    </row>
    <row r="87" spans="13:13" ht="12.75" customHeight="1"/>
    <row r="88" spans="13:13" ht="12.75" customHeight="1"/>
    <row r="89" spans="13:13" ht="12.75" customHeight="1"/>
    <row r="90" spans="13:13" ht="12.75" customHeight="1"/>
    <row r="91" spans="13:13" ht="12.75" customHeight="1"/>
    <row r="92" spans="13:13" ht="12.75" customHeight="1"/>
    <row r="93" spans="13:13" ht="12.75" customHeight="1"/>
    <row r="94" spans="13:13" ht="12.75" customHeight="1"/>
    <row r="95" spans="13:13" ht="12.75" customHeight="1"/>
    <row r="96" spans="13:13"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sheetData>
  <mergeCells count="14">
    <mergeCell ref="I3:I5"/>
    <mergeCell ref="J3:J5"/>
    <mergeCell ref="K3:K5"/>
    <mergeCell ref="L3:L5"/>
    <mergeCell ref="A1:L1"/>
    <mergeCell ref="A2:L2"/>
    <mergeCell ref="A3:A5"/>
    <mergeCell ref="B3:B5"/>
    <mergeCell ref="C3:C5"/>
    <mergeCell ref="D3:D5"/>
    <mergeCell ref="E3:E5"/>
    <mergeCell ref="F3:F5"/>
    <mergeCell ref="G3:G5"/>
    <mergeCell ref="H3:H5"/>
  </mergeCells>
  <hyperlinks>
    <hyperlink ref="A2" location="'spis tablic'!A1" display="'spis tablic'!A1" xr:uid="{00000000-0004-0000-6100-000000000000}"/>
    <hyperlink ref="A2:L2" location="'Spis tablic_DZIAŁ VII'!A1" display="'Spis tablic_DZIAŁ VII'!A1" xr:uid="{00000000-0004-0000-6100-000001000000}"/>
  </hyperlinks>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H113"/>
  <sheetViews>
    <sheetView topLeftCell="A73" zoomScaleNormal="100" workbookViewId="0">
      <selection activeCell="K7" sqref="K7"/>
    </sheetView>
  </sheetViews>
  <sheetFormatPr defaultColWidth="10" defaultRowHeight="11.4"/>
  <cols>
    <col min="1" max="1" width="45" style="1174" customWidth="1"/>
    <col min="2" max="7" width="16.109375" style="1022" customWidth="1"/>
    <col min="8" max="8" width="10" style="1104"/>
    <col min="9" max="16384" width="10" style="1022"/>
  </cols>
  <sheetData>
    <row r="1" spans="1:8" ht="30" customHeight="1">
      <c r="A1" s="2532" t="s">
        <v>2356</v>
      </c>
      <c r="B1" s="2532"/>
      <c r="C1" s="2532"/>
      <c r="D1" s="2532"/>
      <c r="E1" s="2532"/>
      <c r="F1" s="2532"/>
      <c r="G1" s="2532"/>
    </row>
    <row r="2" spans="1:8" s="1023" customFormat="1" ht="24.9" customHeight="1">
      <c r="A2" s="2042" t="s">
        <v>11</v>
      </c>
      <c r="B2" s="2042"/>
      <c r="C2" s="2042"/>
      <c r="D2" s="2042"/>
      <c r="E2" s="2042"/>
      <c r="F2" s="2042"/>
      <c r="G2" s="2042"/>
      <c r="H2" s="1166"/>
    </row>
    <row r="3" spans="1:8" ht="24.9" customHeight="1">
      <c r="A3" s="2521" t="s">
        <v>1703</v>
      </c>
      <c r="B3" s="2520" t="s">
        <v>1704</v>
      </c>
      <c r="C3" s="2521"/>
      <c r="D3" s="2522" t="s">
        <v>1705</v>
      </c>
      <c r="E3" s="2522"/>
      <c r="F3" s="2520" t="s">
        <v>1645</v>
      </c>
      <c r="G3" s="2539"/>
      <c r="H3" s="1063"/>
    </row>
    <row r="4" spans="1:8" ht="24.9" customHeight="1">
      <c r="A4" s="2584"/>
      <c r="B4" s="2562"/>
      <c r="C4" s="2535"/>
      <c r="D4" s="2523"/>
      <c r="E4" s="2523"/>
      <c r="F4" s="2562"/>
      <c r="G4" s="2590"/>
      <c r="H4" s="1063"/>
    </row>
    <row r="5" spans="1:8" ht="24.9" customHeight="1">
      <c r="A5" s="2584"/>
      <c r="B5" s="2522" t="s">
        <v>390</v>
      </c>
      <c r="C5" s="2522" t="s">
        <v>1706</v>
      </c>
      <c r="D5" s="2522" t="s">
        <v>364</v>
      </c>
      <c r="E5" s="2522" t="s">
        <v>1707</v>
      </c>
      <c r="F5" s="2522" t="s">
        <v>390</v>
      </c>
      <c r="G5" s="2520" t="s">
        <v>1708</v>
      </c>
      <c r="H5" s="1063"/>
    </row>
    <row r="6" spans="1:8" ht="24.9" customHeight="1">
      <c r="A6" s="2584"/>
      <c r="B6" s="2523"/>
      <c r="C6" s="2523"/>
      <c r="D6" s="2523"/>
      <c r="E6" s="2523"/>
      <c r="F6" s="2523"/>
      <c r="G6" s="2587"/>
      <c r="H6" s="1063"/>
    </row>
    <row r="7" spans="1:8" ht="24.9" customHeight="1">
      <c r="A7" s="2535"/>
      <c r="B7" s="2524"/>
      <c r="C7" s="2524"/>
      <c r="D7" s="2524"/>
      <c r="E7" s="2524"/>
      <c r="F7" s="2524"/>
      <c r="G7" s="2562"/>
      <c r="H7" s="1063"/>
    </row>
    <row r="8" spans="1:8" s="1024" customFormat="1" ht="15" customHeight="1">
      <c r="A8" s="1072" t="s">
        <v>2357</v>
      </c>
      <c r="B8" s="309">
        <v>982</v>
      </c>
      <c r="C8" s="309">
        <v>296</v>
      </c>
      <c r="D8" s="225">
        <v>4575</v>
      </c>
      <c r="E8" s="309">
        <v>44</v>
      </c>
      <c r="F8" s="225">
        <v>44380552</v>
      </c>
      <c r="G8" s="369">
        <v>3804500</v>
      </c>
      <c r="H8" s="1036"/>
    </row>
    <row r="9" spans="1:8" s="1024" customFormat="1" ht="15" customHeight="1">
      <c r="A9" s="1167" t="s">
        <v>2358</v>
      </c>
      <c r="B9" s="304">
        <v>994</v>
      </c>
      <c r="C9" s="304">
        <v>298</v>
      </c>
      <c r="D9" s="324">
        <v>4594</v>
      </c>
      <c r="E9" s="304">
        <v>56</v>
      </c>
      <c r="F9" s="324">
        <v>46242767</v>
      </c>
      <c r="G9" s="367">
        <v>3775979</v>
      </c>
      <c r="H9" s="1036"/>
    </row>
    <row r="10" spans="1:8" s="1024" customFormat="1" ht="15" customHeight="1">
      <c r="A10" s="1168" t="s">
        <v>479</v>
      </c>
      <c r="B10" s="304">
        <v>191</v>
      </c>
      <c r="C10" s="304">
        <v>69</v>
      </c>
      <c r="D10" s="304">
        <v>939</v>
      </c>
      <c r="E10" s="304">
        <v>10</v>
      </c>
      <c r="F10" s="324">
        <v>14829439</v>
      </c>
      <c r="G10" s="367">
        <v>1176148</v>
      </c>
      <c r="H10" s="1036"/>
    </row>
    <row r="11" spans="1:8" s="1024" customFormat="1" ht="15" customHeight="1">
      <c r="A11" s="1237" t="s">
        <v>480</v>
      </c>
      <c r="B11" s="309">
        <v>107</v>
      </c>
      <c r="C11" s="309">
        <v>52</v>
      </c>
      <c r="D11" s="309">
        <v>531</v>
      </c>
      <c r="E11" s="309">
        <v>7</v>
      </c>
      <c r="F11" s="225">
        <v>13184547</v>
      </c>
      <c r="G11" s="369">
        <v>997368</v>
      </c>
      <c r="H11" s="1036"/>
    </row>
    <row r="12" spans="1:8" s="1024" customFormat="1" ht="15" customHeight="1">
      <c r="A12" s="1619" t="s">
        <v>481</v>
      </c>
      <c r="B12" s="309">
        <v>13</v>
      </c>
      <c r="C12" s="309">
        <v>2</v>
      </c>
      <c r="D12" s="309">
        <v>56</v>
      </c>
      <c r="E12" s="309">
        <v>2</v>
      </c>
      <c r="F12" s="225">
        <v>2477985</v>
      </c>
      <c r="G12" s="369">
        <v>126770</v>
      </c>
      <c r="H12" s="1036"/>
    </row>
    <row r="13" spans="1:8" s="1024" customFormat="1" ht="15" customHeight="1">
      <c r="A13" s="1619" t="s">
        <v>482</v>
      </c>
      <c r="B13" s="309">
        <v>45</v>
      </c>
      <c r="C13" s="309">
        <v>29</v>
      </c>
      <c r="D13" s="309">
        <v>193</v>
      </c>
      <c r="E13" s="309" t="s">
        <v>41</v>
      </c>
      <c r="F13" s="225">
        <v>7445600</v>
      </c>
      <c r="G13" s="369">
        <v>293448</v>
      </c>
      <c r="H13" s="1036"/>
    </row>
    <row r="14" spans="1:8" s="1024" customFormat="1" ht="15" customHeight="1">
      <c r="A14" s="1619" t="s">
        <v>483</v>
      </c>
      <c r="B14" s="309">
        <v>15</v>
      </c>
      <c r="C14" s="309">
        <v>9</v>
      </c>
      <c r="D14" s="309">
        <v>84</v>
      </c>
      <c r="E14" s="309">
        <v>1</v>
      </c>
      <c r="F14" s="225">
        <v>211271</v>
      </c>
      <c r="G14" s="369">
        <v>29169</v>
      </c>
      <c r="H14" s="1036"/>
    </row>
    <row r="15" spans="1:8" s="1024" customFormat="1" ht="15" customHeight="1">
      <c r="A15" s="1619" t="s">
        <v>484</v>
      </c>
      <c r="B15" s="309">
        <v>12</v>
      </c>
      <c r="C15" s="309">
        <v>2</v>
      </c>
      <c r="D15" s="309">
        <v>90</v>
      </c>
      <c r="E15" s="309">
        <v>2</v>
      </c>
      <c r="F15" s="225">
        <v>2355647</v>
      </c>
      <c r="G15" s="369">
        <v>521316</v>
      </c>
      <c r="H15" s="1036"/>
    </row>
    <row r="16" spans="1:8" s="1024" customFormat="1" ht="15" customHeight="1">
      <c r="A16" s="1619" t="s">
        <v>485</v>
      </c>
      <c r="B16" s="309">
        <v>10</v>
      </c>
      <c r="C16" s="309">
        <v>7</v>
      </c>
      <c r="D16" s="309">
        <v>28</v>
      </c>
      <c r="E16" s="309" t="s">
        <v>41</v>
      </c>
      <c r="F16" s="225">
        <v>96117</v>
      </c>
      <c r="G16" s="369">
        <v>8067</v>
      </c>
      <c r="H16" s="1036"/>
    </row>
    <row r="17" spans="1:8" s="1024" customFormat="1" ht="15" customHeight="1">
      <c r="A17" s="1619" t="s">
        <v>486</v>
      </c>
      <c r="B17" s="309">
        <v>12</v>
      </c>
      <c r="C17" s="309">
        <v>3</v>
      </c>
      <c r="D17" s="309">
        <v>80</v>
      </c>
      <c r="E17" s="309">
        <v>2</v>
      </c>
      <c r="F17" s="225">
        <v>597927</v>
      </c>
      <c r="G17" s="369">
        <v>18598</v>
      </c>
      <c r="H17" s="1036"/>
    </row>
    <row r="18" spans="1:8" s="1024" customFormat="1" ht="15" customHeight="1">
      <c r="A18" s="1237" t="s">
        <v>487</v>
      </c>
      <c r="B18" s="309">
        <v>84</v>
      </c>
      <c r="C18" s="309">
        <v>17</v>
      </c>
      <c r="D18" s="309">
        <v>408</v>
      </c>
      <c r="E18" s="309">
        <v>3</v>
      </c>
      <c r="F18" s="225">
        <v>1644892</v>
      </c>
      <c r="G18" s="369">
        <v>178780</v>
      </c>
      <c r="H18" s="1036"/>
    </row>
    <row r="19" spans="1:8" s="1024" customFormat="1" ht="15" customHeight="1">
      <c r="A19" s="1619" t="s">
        <v>488</v>
      </c>
      <c r="B19" s="309">
        <v>22</v>
      </c>
      <c r="C19" s="309">
        <v>7</v>
      </c>
      <c r="D19" s="309">
        <v>78</v>
      </c>
      <c r="E19" s="309" t="s">
        <v>41</v>
      </c>
      <c r="F19" s="225">
        <v>184214</v>
      </c>
      <c r="G19" s="369">
        <v>36089</v>
      </c>
      <c r="H19" s="1036"/>
    </row>
    <row r="20" spans="1:8" s="1024" customFormat="1" ht="15" customHeight="1">
      <c r="A20" s="1619" t="s">
        <v>489</v>
      </c>
      <c r="B20" s="309">
        <v>5</v>
      </c>
      <c r="C20" s="1050" t="s">
        <v>41</v>
      </c>
      <c r="D20" s="309">
        <v>18</v>
      </c>
      <c r="E20" s="309" t="s">
        <v>41</v>
      </c>
      <c r="F20" s="225">
        <v>38098</v>
      </c>
      <c r="G20" s="369">
        <v>6548</v>
      </c>
      <c r="H20" s="1036"/>
    </row>
    <row r="21" spans="1:8" s="1024" customFormat="1" ht="15" customHeight="1">
      <c r="A21" s="1619" t="s">
        <v>490</v>
      </c>
      <c r="B21" s="309">
        <v>5</v>
      </c>
      <c r="C21" s="1050" t="s">
        <v>41</v>
      </c>
      <c r="D21" s="309">
        <v>28</v>
      </c>
      <c r="E21" s="309" t="s">
        <v>41</v>
      </c>
      <c r="F21" s="225">
        <v>84058</v>
      </c>
      <c r="G21" s="369">
        <v>12398</v>
      </c>
      <c r="H21" s="1036"/>
    </row>
    <row r="22" spans="1:8" s="1024" customFormat="1" ht="15" customHeight="1">
      <c r="A22" s="1619" t="s">
        <v>491</v>
      </c>
      <c r="B22" s="309">
        <v>13</v>
      </c>
      <c r="C22" s="1050">
        <v>5</v>
      </c>
      <c r="D22" s="309">
        <v>30</v>
      </c>
      <c r="E22" s="309" t="s">
        <v>41</v>
      </c>
      <c r="F22" s="225">
        <v>566667</v>
      </c>
      <c r="G22" s="369">
        <v>35806</v>
      </c>
      <c r="H22" s="1036"/>
    </row>
    <row r="23" spans="1:8" s="1024" customFormat="1" ht="15" customHeight="1">
      <c r="A23" s="1619" t="s">
        <v>492</v>
      </c>
      <c r="B23" s="309">
        <v>18</v>
      </c>
      <c r="C23" s="309">
        <v>4</v>
      </c>
      <c r="D23" s="309">
        <v>101</v>
      </c>
      <c r="E23" s="309" t="s">
        <v>41</v>
      </c>
      <c r="F23" s="225">
        <v>400284</v>
      </c>
      <c r="G23" s="369">
        <v>38773</v>
      </c>
      <c r="H23" s="1036"/>
    </row>
    <row r="24" spans="1:8" s="1024" customFormat="1" ht="15" customHeight="1">
      <c r="A24" s="1619" t="s">
        <v>493</v>
      </c>
      <c r="B24" s="309">
        <v>5</v>
      </c>
      <c r="C24" s="1050" t="s">
        <v>41</v>
      </c>
      <c r="D24" s="309">
        <v>46</v>
      </c>
      <c r="E24" s="309">
        <v>1</v>
      </c>
      <c r="F24" s="225">
        <v>81909</v>
      </c>
      <c r="G24" s="369">
        <v>15774</v>
      </c>
      <c r="H24" s="1036"/>
    </row>
    <row r="25" spans="1:8" s="1024" customFormat="1" ht="15" customHeight="1">
      <c r="A25" s="1619" t="s">
        <v>494</v>
      </c>
      <c r="B25" s="309">
        <v>7</v>
      </c>
      <c r="C25" s="1050" t="s">
        <v>41</v>
      </c>
      <c r="D25" s="309">
        <v>73</v>
      </c>
      <c r="E25" s="309">
        <v>2</v>
      </c>
      <c r="F25" s="225">
        <v>55671</v>
      </c>
      <c r="G25" s="369">
        <v>8904</v>
      </c>
      <c r="H25" s="1036"/>
    </row>
    <row r="26" spans="1:8" s="1024" customFormat="1" ht="15" customHeight="1">
      <c r="A26" s="1619" t="s">
        <v>495</v>
      </c>
      <c r="B26" s="309">
        <v>9</v>
      </c>
      <c r="C26" s="309">
        <v>1</v>
      </c>
      <c r="D26" s="309">
        <v>34</v>
      </c>
      <c r="E26" s="309" t="s">
        <v>41</v>
      </c>
      <c r="F26" s="225">
        <v>233991</v>
      </c>
      <c r="G26" s="369">
        <v>24488</v>
      </c>
      <c r="H26" s="1036"/>
    </row>
    <row r="27" spans="1:8" s="1170" customFormat="1" ht="15" customHeight="1">
      <c r="A27" s="1168" t="s">
        <v>496</v>
      </c>
      <c r="B27" s="304">
        <v>153</v>
      </c>
      <c r="C27" s="304">
        <v>43</v>
      </c>
      <c r="D27" s="304">
        <v>675</v>
      </c>
      <c r="E27" s="304">
        <v>4</v>
      </c>
      <c r="F27" s="324">
        <v>2492224</v>
      </c>
      <c r="G27" s="367">
        <v>300993</v>
      </c>
      <c r="H27" s="1169"/>
    </row>
    <row r="28" spans="1:8" s="1024" customFormat="1" ht="15" customHeight="1">
      <c r="A28" s="1237" t="s">
        <v>497</v>
      </c>
      <c r="B28" s="309">
        <v>17</v>
      </c>
      <c r="C28" s="1050" t="s">
        <v>41</v>
      </c>
      <c r="D28" s="309">
        <v>111</v>
      </c>
      <c r="E28" s="309" t="s">
        <v>41</v>
      </c>
      <c r="F28" s="225">
        <v>287152</v>
      </c>
      <c r="G28" s="369">
        <v>37340</v>
      </c>
      <c r="H28" s="1036"/>
    </row>
    <row r="29" spans="1:8" s="1024" customFormat="1" ht="15" customHeight="1">
      <c r="A29" s="1619" t="s">
        <v>498</v>
      </c>
      <c r="B29" s="309">
        <v>5</v>
      </c>
      <c r="C29" s="1050" t="s">
        <v>41</v>
      </c>
      <c r="D29" s="309">
        <v>29</v>
      </c>
      <c r="E29" s="309" t="s">
        <v>41</v>
      </c>
      <c r="F29" s="225">
        <v>145431</v>
      </c>
      <c r="G29" s="369">
        <v>13927</v>
      </c>
      <c r="H29" s="1036"/>
    </row>
    <row r="30" spans="1:8" s="1024" customFormat="1" ht="15" customHeight="1">
      <c r="A30" s="1619" t="s">
        <v>499</v>
      </c>
      <c r="B30" s="309">
        <v>12</v>
      </c>
      <c r="C30" s="1050" t="s">
        <v>41</v>
      </c>
      <c r="D30" s="309">
        <v>82</v>
      </c>
      <c r="E30" s="309" t="s">
        <v>41</v>
      </c>
      <c r="F30" s="225">
        <v>141721</v>
      </c>
      <c r="G30" s="369">
        <v>23413</v>
      </c>
      <c r="H30" s="1036"/>
    </row>
    <row r="31" spans="1:8" s="1024" customFormat="1" ht="15" customHeight="1">
      <c r="A31" s="1237" t="s">
        <v>500</v>
      </c>
      <c r="B31" s="309">
        <v>91</v>
      </c>
      <c r="C31" s="309">
        <v>32</v>
      </c>
      <c r="D31" s="309">
        <v>405</v>
      </c>
      <c r="E31" s="309">
        <v>2</v>
      </c>
      <c r="F31" s="225">
        <v>1633057</v>
      </c>
      <c r="G31" s="369">
        <v>224056</v>
      </c>
      <c r="H31" s="1036"/>
    </row>
    <row r="32" spans="1:8" s="1024" customFormat="1" ht="15" customHeight="1">
      <c r="A32" s="1619" t="s">
        <v>501</v>
      </c>
      <c r="B32" s="309">
        <v>20</v>
      </c>
      <c r="C32" s="309">
        <v>4</v>
      </c>
      <c r="D32" s="309">
        <v>98</v>
      </c>
      <c r="E32" s="309" t="s">
        <v>41</v>
      </c>
      <c r="F32" s="225">
        <v>270204</v>
      </c>
      <c r="G32" s="369">
        <v>29868</v>
      </c>
      <c r="H32" s="1036"/>
    </row>
    <row r="33" spans="1:8" s="1024" customFormat="1" ht="15" customHeight="1">
      <c r="A33" s="1619" t="s">
        <v>502</v>
      </c>
      <c r="B33" s="309">
        <v>14</v>
      </c>
      <c r="C33" s="309">
        <v>5</v>
      </c>
      <c r="D33" s="309">
        <v>94</v>
      </c>
      <c r="E33" s="309" t="s">
        <v>41</v>
      </c>
      <c r="F33" s="225">
        <v>269988</v>
      </c>
      <c r="G33" s="369">
        <v>63596</v>
      </c>
      <c r="H33" s="1036"/>
    </row>
    <row r="34" spans="1:8" s="1024" customFormat="1" ht="15" customHeight="1">
      <c r="A34" s="1619" t="s">
        <v>503</v>
      </c>
      <c r="B34" s="309">
        <v>12</v>
      </c>
      <c r="C34" s="309">
        <v>6</v>
      </c>
      <c r="D34" s="309">
        <v>58</v>
      </c>
      <c r="E34" s="309" t="s">
        <v>41</v>
      </c>
      <c r="F34" s="225">
        <v>67346</v>
      </c>
      <c r="G34" s="369">
        <v>16129</v>
      </c>
      <c r="H34" s="1036"/>
    </row>
    <row r="35" spans="1:8" s="1024" customFormat="1" ht="15" customHeight="1">
      <c r="A35" s="1619" t="s">
        <v>504</v>
      </c>
      <c r="B35" s="309">
        <v>7</v>
      </c>
      <c r="C35" s="309">
        <v>1</v>
      </c>
      <c r="D35" s="309">
        <v>53</v>
      </c>
      <c r="E35" s="309" t="s">
        <v>41</v>
      </c>
      <c r="F35" s="225">
        <v>49354</v>
      </c>
      <c r="G35" s="369">
        <v>14965</v>
      </c>
      <c r="H35" s="1036"/>
    </row>
    <row r="36" spans="1:8" s="1024" customFormat="1" ht="15" customHeight="1">
      <c r="A36" s="1619" t="s">
        <v>505</v>
      </c>
      <c r="B36" s="309">
        <v>19</v>
      </c>
      <c r="C36" s="309">
        <v>5</v>
      </c>
      <c r="D36" s="309">
        <v>66</v>
      </c>
      <c r="E36" s="309" t="s">
        <v>41</v>
      </c>
      <c r="F36" s="225">
        <v>236759</v>
      </c>
      <c r="G36" s="369">
        <v>45389</v>
      </c>
      <c r="H36" s="1036"/>
    </row>
    <row r="37" spans="1:8" s="1024" customFormat="1" ht="15" customHeight="1">
      <c r="A37" s="1619" t="s">
        <v>506</v>
      </c>
      <c r="B37" s="309">
        <v>19</v>
      </c>
      <c r="C37" s="309">
        <v>11</v>
      </c>
      <c r="D37" s="309">
        <v>36</v>
      </c>
      <c r="E37" s="309">
        <v>2</v>
      </c>
      <c r="F37" s="225">
        <v>739406</v>
      </c>
      <c r="G37" s="369">
        <v>54109</v>
      </c>
      <c r="H37" s="1036"/>
    </row>
    <row r="38" spans="1:8" s="1024" customFormat="1" ht="15" customHeight="1">
      <c r="A38" s="1237" t="s">
        <v>507</v>
      </c>
      <c r="B38" s="309">
        <v>45</v>
      </c>
      <c r="C38" s="309">
        <v>11</v>
      </c>
      <c r="D38" s="309">
        <v>159</v>
      </c>
      <c r="E38" s="309">
        <v>2</v>
      </c>
      <c r="F38" s="225">
        <v>572015</v>
      </c>
      <c r="G38" s="369">
        <v>39597</v>
      </c>
      <c r="H38" s="1036"/>
    </row>
    <row r="39" spans="1:8" s="1024" customFormat="1" ht="15" customHeight="1">
      <c r="A39" s="1619" t="s">
        <v>508</v>
      </c>
      <c r="B39" s="309">
        <v>13</v>
      </c>
      <c r="C39" s="309">
        <v>3</v>
      </c>
      <c r="D39" s="309">
        <v>47</v>
      </c>
      <c r="E39" s="309">
        <v>2</v>
      </c>
      <c r="F39" s="225">
        <v>277803</v>
      </c>
      <c r="G39" s="369">
        <v>10754</v>
      </c>
      <c r="H39" s="1036"/>
    </row>
    <row r="40" spans="1:8" s="1024" customFormat="1" ht="15" customHeight="1">
      <c r="A40" s="1619" t="s">
        <v>509</v>
      </c>
      <c r="B40" s="309">
        <v>11</v>
      </c>
      <c r="C40" s="309">
        <v>1</v>
      </c>
      <c r="D40" s="309">
        <v>31</v>
      </c>
      <c r="E40" s="309" t="s">
        <v>41</v>
      </c>
      <c r="F40" s="225">
        <v>28846</v>
      </c>
      <c r="G40" s="369">
        <v>6140</v>
      </c>
      <c r="H40" s="1036"/>
    </row>
    <row r="41" spans="1:8" s="1024" customFormat="1" ht="15" customHeight="1">
      <c r="A41" s="1619" t="s">
        <v>510</v>
      </c>
      <c r="B41" s="309">
        <v>8</v>
      </c>
      <c r="C41" s="309">
        <v>4</v>
      </c>
      <c r="D41" s="309">
        <v>43</v>
      </c>
      <c r="E41" s="309" t="s">
        <v>41</v>
      </c>
      <c r="F41" s="225">
        <v>190887</v>
      </c>
      <c r="G41" s="369">
        <v>12249</v>
      </c>
      <c r="H41" s="1036"/>
    </row>
    <row r="42" spans="1:8" s="1024" customFormat="1" ht="15" customHeight="1">
      <c r="A42" s="1619" t="s">
        <v>511</v>
      </c>
      <c r="B42" s="309">
        <v>13</v>
      </c>
      <c r="C42" s="309">
        <v>3</v>
      </c>
      <c r="D42" s="309">
        <v>38</v>
      </c>
      <c r="E42" s="309" t="s">
        <v>41</v>
      </c>
      <c r="F42" s="225">
        <v>74479</v>
      </c>
      <c r="G42" s="369">
        <v>10454</v>
      </c>
      <c r="H42" s="1036"/>
    </row>
    <row r="43" spans="1:8" s="1170" customFormat="1" ht="15" customHeight="1">
      <c r="A43" s="1168" t="s">
        <v>512</v>
      </c>
      <c r="B43" s="309">
        <v>93</v>
      </c>
      <c r="C43" s="309">
        <v>18</v>
      </c>
      <c r="D43" s="309">
        <v>513</v>
      </c>
      <c r="E43" s="309">
        <v>14</v>
      </c>
      <c r="F43" s="225">
        <v>2862628</v>
      </c>
      <c r="G43" s="369">
        <v>265874</v>
      </c>
      <c r="H43" s="1169"/>
    </row>
    <row r="44" spans="1:8" s="1024" customFormat="1" ht="15" customHeight="1">
      <c r="A44" s="1237" t="s">
        <v>513</v>
      </c>
      <c r="B44" s="309">
        <v>72</v>
      </c>
      <c r="C44" s="309">
        <v>16</v>
      </c>
      <c r="D44" s="309">
        <v>366</v>
      </c>
      <c r="E44" s="309">
        <v>10</v>
      </c>
      <c r="F44" s="225">
        <v>2549576</v>
      </c>
      <c r="G44" s="369">
        <v>228059</v>
      </c>
      <c r="H44" s="1036"/>
    </row>
    <row r="45" spans="1:8" s="1024" customFormat="1" ht="15" customHeight="1">
      <c r="A45" s="1619" t="s">
        <v>514</v>
      </c>
      <c r="B45" s="309">
        <v>16</v>
      </c>
      <c r="C45" s="309">
        <v>3</v>
      </c>
      <c r="D45" s="309">
        <v>101</v>
      </c>
      <c r="E45" s="309">
        <v>5</v>
      </c>
      <c r="F45" s="225">
        <v>389285</v>
      </c>
      <c r="G45" s="369">
        <v>45008</v>
      </c>
      <c r="H45" s="1036"/>
    </row>
    <row r="46" spans="1:8" s="1024" customFormat="1" ht="15" customHeight="1">
      <c r="A46" s="1619" t="s">
        <v>515</v>
      </c>
      <c r="B46" s="309">
        <v>7</v>
      </c>
      <c r="C46" s="309">
        <v>1</v>
      </c>
      <c r="D46" s="309">
        <v>55</v>
      </c>
      <c r="E46" s="309" t="s">
        <v>41</v>
      </c>
      <c r="F46" s="225">
        <v>567146</v>
      </c>
      <c r="G46" s="369">
        <v>9264</v>
      </c>
      <c r="H46" s="1036"/>
    </row>
    <row r="47" spans="1:8" s="1024" customFormat="1" ht="15" customHeight="1">
      <c r="A47" s="1619" t="s">
        <v>516</v>
      </c>
      <c r="B47" s="309">
        <v>19</v>
      </c>
      <c r="C47" s="1050" t="s">
        <v>41</v>
      </c>
      <c r="D47" s="309">
        <v>69</v>
      </c>
      <c r="E47" s="309">
        <v>1</v>
      </c>
      <c r="F47" s="225">
        <v>378793</v>
      </c>
      <c r="G47" s="369">
        <v>61096</v>
      </c>
      <c r="H47" s="1036"/>
    </row>
    <row r="48" spans="1:8" s="1024" customFormat="1" ht="15" customHeight="1">
      <c r="A48" s="1619" t="s">
        <v>517</v>
      </c>
      <c r="B48" s="309">
        <v>9</v>
      </c>
      <c r="C48" s="1050" t="s">
        <v>41</v>
      </c>
      <c r="D48" s="309">
        <v>39</v>
      </c>
      <c r="E48" s="309" t="s">
        <v>41</v>
      </c>
      <c r="F48" s="225">
        <v>32656</v>
      </c>
      <c r="G48" s="369">
        <v>8767</v>
      </c>
      <c r="H48" s="1036"/>
    </row>
    <row r="49" spans="1:8" s="1024" customFormat="1" ht="15" customHeight="1">
      <c r="A49" s="1619" t="s">
        <v>518</v>
      </c>
      <c r="B49" s="309">
        <v>21</v>
      </c>
      <c r="C49" s="309">
        <v>12</v>
      </c>
      <c r="D49" s="309">
        <v>102</v>
      </c>
      <c r="E49" s="309">
        <v>4</v>
      </c>
      <c r="F49" s="225">
        <v>1181696</v>
      </c>
      <c r="G49" s="369">
        <v>103924</v>
      </c>
      <c r="H49" s="1036"/>
    </row>
    <row r="50" spans="1:8" s="1024" customFormat="1" ht="15" customHeight="1">
      <c r="A50" s="1237" t="s">
        <v>519</v>
      </c>
      <c r="B50" s="309">
        <v>21</v>
      </c>
      <c r="C50" s="309">
        <v>2</v>
      </c>
      <c r="D50" s="309">
        <v>147</v>
      </c>
      <c r="E50" s="309">
        <v>4</v>
      </c>
      <c r="F50" s="225">
        <v>313052</v>
      </c>
      <c r="G50" s="369">
        <v>37815</v>
      </c>
      <c r="H50" s="1036"/>
    </row>
    <row r="51" spans="1:8" s="1024" customFormat="1" ht="15" customHeight="1">
      <c r="A51" s="1619" t="s">
        <v>520</v>
      </c>
      <c r="B51" s="309">
        <v>8</v>
      </c>
      <c r="C51" s="309">
        <v>1</v>
      </c>
      <c r="D51" s="309">
        <v>48</v>
      </c>
      <c r="E51" s="309">
        <v>2</v>
      </c>
      <c r="F51" s="225">
        <v>57015</v>
      </c>
      <c r="G51" s="369">
        <v>9621</v>
      </c>
      <c r="H51" s="1036"/>
    </row>
    <row r="52" spans="1:8" s="1024" customFormat="1" ht="15" customHeight="1">
      <c r="A52" s="1619" t="s">
        <v>521</v>
      </c>
      <c r="B52" s="309">
        <v>13</v>
      </c>
      <c r="C52" s="309">
        <v>1</v>
      </c>
      <c r="D52" s="309">
        <v>99</v>
      </c>
      <c r="E52" s="309">
        <v>2</v>
      </c>
      <c r="F52" s="225">
        <v>256037</v>
      </c>
      <c r="G52" s="369">
        <v>28194</v>
      </c>
      <c r="H52" s="1036"/>
    </row>
    <row r="53" spans="1:8" s="1170" customFormat="1" ht="15" customHeight="1">
      <c r="A53" s="1171" t="s">
        <v>522</v>
      </c>
      <c r="B53" s="309">
        <v>185</v>
      </c>
      <c r="C53" s="309">
        <v>67</v>
      </c>
      <c r="D53" s="309">
        <v>609</v>
      </c>
      <c r="E53" s="309">
        <v>14</v>
      </c>
      <c r="F53" s="225">
        <v>6739128</v>
      </c>
      <c r="G53" s="369">
        <v>646639</v>
      </c>
      <c r="H53" s="1169"/>
    </row>
    <row r="54" spans="1:8" s="1024" customFormat="1" ht="15" customHeight="1">
      <c r="A54" s="1237" t="s">
        <v>523</v>
      </c>
      <c r="B54" s="309">
        <v>47</v>
      </c>
      <c r="C54" s="309">
        <v>13</v>
      </c>
      <c r="D54" s="309">
        <v>217</v>
      </c>
      <c r="E54" s="309">
        <v>10</v>
      </c>
      <c r="F54" s="225">
        <v>1276211</v>
      </c>
      <c r="G54" s="369">
        <v>175473</v>
      </c>
      <c r="H54" s="1036"/>
    </row>
    <row r="55" spans="1:8" s="1024" customFormat="1" ht="15" customHeight="1">
      <c r="A55" s="1619" t="s">
        <v>524</v>
      </c>
      <c r="B55" s="309">
        <v>16</v>
      </c>
      <c r="C55" s="309">
        <v>4</v>
      </c>
      <c r="D55" s="309">
        <v>90</v>
      </c>
      <c r="E55" s="309">
        <v>6</v>
      </c>
      <c r="F55" s="225">
        <v>795169</v>
      </c>
      <c r="G55" s="369">
        <v>52595</v>
      </c>
      <c r="H55" s="1036"/>
    </row>
    <row r="56" spans="1:8" s="1024" customFormat="1" ht="15" customHeight="1">
      <c r="A56" s="1619" t="s">
        <v>525</v>
      </c>
      <c r="B56" s="309">
        <v>10</v>
      </c>
      <c r="C56" s="309">
        <v>1</v>
      </c>
      <c r="D56" s="309">
        <v>43</v>
      </c>
      <c r="E56" s="309">
        <v>3</v>
      </c>
      <c r="F56" s="225">
        <v>101169</v>
      </c>
      <c r="G56" s="369">
        <v>8965</v>
      </c>
      <c r="H56" s="1036"/>
    </row>
    <row r="57" spans="1:8" s="1024" customFormat="1" ht="15" customHeight="1">
      <c r="A57" s="1619" t="s">
        <v>526</v>
      </c>
      <c r="B57" s="309">
        <v>8</v>
      </c>
      <c r="C57" s="309">
        <v>5</v>
      </c>
      <c r="D57" s="309">
        <v>21</v>
      </c>
      <c r="E57" s="309" t="s">
        <v>41</v>
      </c>
      <c r="F57" s="225">
        <v>38808</v>
      </c>
      <c r="G57" s="369">
        <v>9566</v>
      </c>
      <c r="H57" s="1036"/>
    </row>
    <row r="58" spans="1:8" s="1024" customFormat="1" ht="15" customHeight="1">
      <c r="A58" s="1619" t="s">
        <v>527</v>
      </c>
      <c r="B58" s="309">
        <v>11</v>
      </c>
      <c r="C58" s="309">
        <v>3</v>
      </c>
      <c r="D58" s="309">
        <v>63</v>
      </c>
      <c r="E58" s="309">
        <v>1</v>
      </c>
      <c r="F58" s="225">
        <v>331965</v>
      </c>
      <c r="G58" s="369">
        <v>104127</v>
      </c>
      <c r="H58" s="1036"/>
    </row>
    <row r="59" spans="1:8" s="1024" customFormat="1" ht="15" customHeight="1">
      <c r="A59" s="1619" t="s">
        <v>528</v>
      </c>
      <c r="B59" s="309">
        <v>2</v>
      </c>
      <c r="C59" s="1050" t="s">
        <v>41</v>
      </c>
      <c r="D59" s="309" t="s">
        <v>41</v>
      </c>
      <c r="E59" s="1050" t="s">
        <v>41</v>
      </c>
      <c r="F59" s="225">
        <v>9100</v>
      </c>
      <c r="G59" s="369">
        <v>220</v>
      </c>
      <c r="H59" s="1036"/>
    </row>
    <row r="60" spans="1:8" s="1024" customFormat="1" ht="15" customHeight="1">
      <c r="A60" s="1237" t="s">
        <v>529</v>
      </c>
      <c r="B60" s="309">
        <v>103</v>
      </c>
      <c r="C60" s="309">
        <v>46</v>
      </c>
      <c r="D60" s="309">
        <v>262</v>
      </c>
      <c r="E60" s="309">
        <v>4</v>
      </c>
      <c r="F60" s="225">
        <v>4488643</v>
      </c>
      <c r="G60" s="369">
        <v>364123</v>
      </c>
      <c r="H60" s="1036"/>
    </row>
    <row r="61" spans="1:8" s="1024" customFormat="1" ht="15" customHeight="1">
      <c r="A61" s="1619" t="s">
        <v>530</v>
      </c>
      <c r="B61" s="309">
        <v>32</v>
      </c>
      <c r="C61" s="309">
        <v>8</v>
      </c>
      <c r="D61" s="309">
        <v>74</v>
      </c>
      <c r="E61" s="309" t="s">
        <v>41</v>
      </c>
      <c r="F61" s="225">
        <v>396592</v>
      </c>
      <c r="G61" s="369">
        <v>51854</v>
      </c>
      <c r="H61" s="1036"/>
    </row>
    <row r="62" spans="1:8" s="1024" customFormat="1" ht="15" customHeight="1">
      <c r="A62" s="1619" t="s">
        <v>531</v>
      </c>
      <c r="B62" s="309">
        <v>11</v>
      </c>
      <c r="C62" s="309">
        <v>6</v>
      </c>
      <c r="D62" s="309">
        <v>33</v>
      </c>
      <c r="E62" s="309">
        <v>1</v>
      </c>
      <c r="F62" s="225">
        <v>215036</v>
      </c>
      <c r="G62" s="369">
        <v>8822</v>
      </c>
      <c r="H62" s="1036"/>
    </row>
    <row r="63" spans="1:8" s="1024" customFormat="1" ht="15" customHeight="1">
      <c r="A63" s="1619" t="s">
        <v>532</v>
      </c>
      <c r="B63" s="309">
        <v>17</v>
      </c>
      <c r="C63" s="309">
        <v>8</v>
      </c>
      <c r="D63" s="309">
        <v>46</v>
      </c>
      <c r="E63" s="309">
        <v>1</v>
      </c>
      <c r="F63" s="225">
        <v>829130</v>
      </c>
      <c r="G63" s="369">
        <v>74588</v>
      </c>
      <c r="H63" s="1036"/>
    </row>
    <row r="64" spans="1:8" s="1024" customFormat="1" ht="15" customHeight="1">
      <c r="A64" s="1619" t="s">
        <v>533</v>
      </c>
      <c r="B64" s="309">
        <v>35</v>
      </c>
      <c r="C64" s="309">
        <v>21</v>
      </c>
      <c r="D64" s="309">
        <v>87</v>
      </c>
      <c r="E64" s="309">
        <v>1</v>
      </c>
      <c r="F64" s="225">
        <v>2811624</v>
      </c>
      <c r="G64" s="369">
        <v>202891</v>
      </c>
      <c r="H64" s="1036"/>
    </row>
    <row r="65" spans="1:8" s="1024" customFormat="1" ht="15" customHeight="1">
      <c r="A65" s="1619" t="s">
        <v>534</v>
      </c>
      <c r="B65" s="309">
        <v>8</v>
      </c>
      <c r="C65" s="309">
        <v>3</v>
      </c>
      <c r="D65" s="309">
        <v>22</v>
      </c>
      <c r="E65" s="309">
        <v>1</v>
      </c>
      <c r="F65" s="225">
        <v>236261</v>
      </c>
      <c r="G65" s="369">
        <v>25968</v>
      </c>
      <c r="H65" s="1036"/>
    </row>
    <row r="66" spans="1:8" s="1024" customFormat="1" ht="15" customHeight="1">
      <c r="A66" s="1237" t="s">
        <v>535</v>
      </c>
      <c r="B66" s="309">
        <v>35</v>
      </c>
      <c r="C66" s="309">
        <v>8</v>
      </c>
      <c r="D66" s="309">
        <v>130</v>
      </c>
      <c r="E66" s="309" t="s">
        <v>41</v>
      </c>
      <c r="F66" s="225">
        <v>974274</v>
      </c>
      <c r="G66" s="369">
        <v>107043</v>
      </c>
      <c r="H66" s="1036"/>
    </row>
    <row r="67" spans="1:8" s="1024" customFormat="1" ht="15" customHeight="1">
      <c r="A67" s="1619" t="s">
        <v>536</v>
      </c>
      <c r="B67" s="309">
        <v>12</v>
      </c>
      <c r="C67" s="309">
        <v>1</v>
      </c>
      <c r="D67" s="309">
        <v>62</v>
      </c>
      <c r="E67" s="309" t="s">
        <v>41</v>
      </c>
      <c r="F67" s="225">
        <v>535064</v>
      </c>
      <c r="G67" s="369">
        <v>54700</v>
      </c>
      <c r="H67" s="1036"/>
    </row>
    <row r="68" spans="1:8" s="1024" customFormat="1" ht="15" customHeight="1">
      <c r="A68" s="1619" t="s">
        <v>537</v>
      </c>
      <c r="B68" s="309">
        <v>8</v>
      </c>
      <c r="C68" s="309">
        <v>1</v>
      </c>
      <c r="D68" s="309">
        <v>24</v>
      </c>
      <c r="E68" s="309" t="s">
        <v>41</v>
      </c>
      <c r="F68" s="225">
        <v>116414</v>
      </c>
      <c r="G68" s="369">
        <v>8200</v>
      </c>
      <c r="H68" s="1036"/>
    </row>
    <row r="69" spans="1:8" s="1024" customFormat="1" ht="15" customHeight="1">
      <c r="A69" s="1619" t="s">
        <v>538</v>
      </c>
      <c r="B69" s="309">
        <v>15</v>
      </c>
      <c r="C69" s="309">
        <v>6</v>
      </c>
      <c r="D69" s="309">
        <v>44</v>
      </c>
      <c r="E69" s="309" t="s">
        <v>41</v>
      </c>
      <c r="F69" s="225">
        <v>322796</v>
      </c>
      <c r="G69" s="369">
        <v>44143</v>
      </c>
      <c r="H69" s="1036"/>
    </row>
    <row r="70" spans="1:8" s="1170" customFormat="1" ht="15" customHeight="1">
      <c r="A70" s="1171" t="s">
        <v>539</v>
      </c>
      <c r="B70" s="309">
        <v>81</v>
      </c>
      <c r="C70" s="309">
        <v>20</v>
      </c>
      <c r="D70" s="309">
        <v>380</v>
      </c>
      <c r="E70" s="309">
        <v>3</v>
      </c>
      <c r="F70" s="225">
        <v>1876919</v>
      </c>
      <c r="G70" s="369">
        <v>180369</v>
      </c>
      <c r="H70" s="1169"/>
    </row>
    <row r="71" spans="1:8" s="1024" customFormat="1" ht="15" customHeight="1">
      <c r="A71" s="1237" t="s">
        <v>540</v>
      </c>
      <c r="B71" s="309">
        <v>48</v>
      </c>
      <c r="C71" s="309">
        <v>12</v>
      </c>
      <c r="D71" s="309">
        <v>281</v>
      </c>
      <c r="E71" s="309">
        <v>1</v>
      </c>
      <c r="F71" s="225">
        <v>1297956</v>
      </c>
      <c r="G71" s="369">
        <v>96530</v>
      </c>
      <c r="H71" s="1036"/>
    </row>
    <row r="72" spans="1:8" s="1024" customFormat="1" ht="15" customHeight="1">
      <c r="A72" s="1619" t="s">
        <v>541</v>
      </c>
      <c r="B72" s="309">
        <v>5</v>
      </c>
      <c r="C72" s="309">
        <v>1</v>
      </c>
      <c r="D72" s="309">
        <v>18</v>
      </c>
      <c r="E72" s="309" t="s">
        <v>41</v>
      </c>
      <c r="F72" s="225">
        <v>27873</v>
      </c>
      <c r="G72" s="369">
        <v>6760</v>
      </c>
      <c r="H72" s="1036"/>
    </row>
    <row r="73" spans="1:8" s="1024" customFormat="1" ht="15" customHeight="1">
      <c r="A73" s="1619" t="s">
        <v>542</v>
      </c>
      <c r="B73" s="309">
        <v>17</v>
      </c>
      <c r="C73" s="309">
        <v>5</v>
      </c>
      <c r="D73" s="309">
        <v>79</v>
      </c>
      <c r="E73" s="309">
        <v>1</v>
      </c>
      <c r="F73" s="225">
        <v>797115</v>
      </c>
      <c r="G73" s="369">
        <v>54338</v>
      </c>
      <c r="H73" s="1036"/>
    </row>
    <row r="74" spans="1:8" s="1024" customFormat="1" ht="15" customHeight="1">
      <c r="A74" s="1619" t="s">
        <v>543</v>
      </c>
      <c r="B74" s="309">
        <v>7</v>
      </c>
      <c r="C74" s="1050" t="s">
        <v>41</v>
      </c>
      <c r="D74" s="309">
        <v>80</v>
      </c>
      <c r="E74" s="309" t="s">
        <v>41</v>
      </c>
      <c r="F74" s="225">
        <v>24179</v>
      </c>
      <c r="G74" s="369">
        <v>7748</v>
      </c>
      <c r="H74" s="1036"/>
    </row>
    <row r="75" spans="1:8" s="1024" customFormat="1" ht="15" customHeight="1">
      <c r="A75" s="1619" t="s">
        <v>544</v>
      </c>
      <c r="B75" s="309">
        <v>7</v>
      </c>
      <c r="C75" s="309">
        <v>3</v>
      </c>
      <c r="D75" s="309">
        <v>56</v>
      </c>
      <c r="E75" s="309" t="s">
        <v>41</v>
      </c>
      <c r="F75" s="225">
        <v>48077</v>
      </c>
      <c r="G75" s="369">
        <v>12566</v>
      </c>
      <c r="H75" s="1036"/>
    </row>
    <row r="76" spans="1:8" s="1024" customFormat="1" ht="15" customHeight="1">
      <c r="A76" s="1619" t="s">
        <v>545</v>
      </c>
      <c r="B76" s="309">
        <v>12</v>
      </c>
      <c r="C76" s="309">
        <v>3</v>
      </c>
      <c r="D76" s="309">
        <v>48</v>
      </c>
      <c r="E76" s="309" t="s">
        <v>41</v>
      </c>
      <c r="F76" s="225">
        <v>400712</v>
      </c>
      <c r="G76" s="369">
        <v>15118</v>
      </c>
      <c r="H76" s="1036"/>
    </row>
    <row r="77" spans="1:8" s="1024" customFormat="1" ht="15" customHeight="1">
      <c r="A77" s="1237" t="s">
        <v>546</v>
      </c>
      <c r="B77" s="309">
        <v>33</v>
      </c>
      <c r="C77" s="309">
        <v>8</v>
      </c>
      <c r="D77" s="309">
        <v>99</v>
      </c>
      <c r="E77" s="309">
        <v>2</v>
      </c>
      <c r="F77" s="225">
        <v>578963</v>
      </c>
      <c r="G77" s="369">
        <v>83839</v>
      </c>
      <c r="H77" s="1036"/>
    </row>
    <row r="78" spans="1:8" s="1024" customFormat="1" ht="15" customHeight="1">
      <c r="A78" s="1619" t="s">
        <v>547</v>
      </c>
      <c r="B78" s="309">
        <v>20</v>
      </c>
      <c r="C78" s="309">
        <v>6</v>
      </c>
      <c r="D78" s="309">
        <v>71</v>
      </c>
      <c r="E78" s="309" t="s">
        <v>41</v>
      </c>
      <c r="F78" s="225">
        <v>450846</v>
      </c>
      <c r="G78" s="369">
        <v>66225</v>
      </c>
      <c r="H78" s="1036"/>
    </row>
    <row r="79" spans="1:8" s="1024" customFormat="1" ht="15" customHeight="1">
      <c r="A79" s="1619" t="s">
        <v>548</v>
      </c>
      <c r="B79" s="309">
        <v>13</v>
      </c>
      <c r="C79" s="309">
        <v>2</v>
      </c>
      <c r="D79" s="309">
        <v>28</v>
      </c>
      <c r="E79" s="309">
        <v>2</v>
      </c>
      <c r="F79" s="225">
        <v>128117</v>
      </c>
      <c r="G79" s="369">
        <v>17614</v>
      </c>
      <c r="H79" s="1036"/>
    </row>
    <row r="80" spans="1:8" s="1170" customFormat="1" ht="15" customHeight="1">
      <c r="A80" s="1171" t="s">
        <v>549</v>
      </c>
      <c r="B80" s="309">
        <v>145</v>
      </c>
      <c r="C80" s="309">
        <v>42</v>
      </c>
      <c r="D80" s="309">
        <v>686</v>
      </c>
      <c r="E80" s="309">
        <v>6</v>
      </c>
      <c r="F80" s="225">
        <v>3256081</v>
      </c>
      <c r="G80" s="369">
        <v>476885</v>
      </c>
      <c r="H80" s="1169"/>
    </row>
    <row r="81" spans="1:8" s="1024" customFormat="1" ht="15" customHeight="1">
      <c r="A81" s="1172" t="s">
        <v>550</v>
      </c>
      <c r="B81" s="309">
        <v>52</v>
      </c>
      <c r="C81" s="309">
        <v>14</v>
      </c>
      <c r="D81" s="309">
        <v>242</v>
      </c>
      <c r="E81" s="309" t="s">
        <v>41</v>
      </c>
      <c r="F81" s="225">
        <v>1595833</v>
      </c>
      <c r="G81" s="369">
        <v>248774</v>
      </c>
      <c r="H81" s="1036"/>
    </row>
    <row r="82" spans="1:8" s="1024" customFormat="1" ht="15" customHeight="1">
      <c r="A82" s="1619" t="s">
        <v>551</v>
      </c>
      <c r="B82" s="309">
        <v>8</v>
      </c>
      <c r="C82" s="309">
        <v>2</v>
      </c>
      <c r="D82" s="309">
        <v>35</v>
      </c>
      <c r="E82" s="309" t="s">
        <v>41</v>
      </c>
      <c r="F82" s="225">
        <v>116605</v>
      </c>
      <c r="G82" s="369">
        <v>8918</v>
      </c>
      <c r="H82" s="1036"/>
    </row>
    <row r="83" spans="1:8" s="1024" customFormat="1" ht="15" customHeight="1">
      <c r="A83" s="1619" t="s">
        <v>552</v>
      </c>
      <c r="B83" s="309">
        <v>14</v>
      </c>
      <c r="C83" s="309">
        <v>2</v>
      </c>
      <c r="D83" s="309">
        <v>91</v>
      </c>
      <c r="E83" s="309" t="s">
        <v>41</v>
      </c>
      <c r="F83" s="225">
        <v>154009</v>
      </c>
      <c r="G83" s="369">
        <v>26951</v>
      </c>
      <c r="H83" s="1036"/>
    </row>
    <row r="84" spans="1:8" s="1024" customFormat="1" ht="15" customHeight="1">
      <c r="A84" s="1619" t="s">
        <v>553</v>
      </c>
      <c r="B84" s="309">
        <v>12</v>
      </c>
      <c r="C84" s="309">
        <v>3</v>
      </c>
      <c r="D84" s="309">
        <v>35</v>
      </c>
      <c r="E84" s="309" t="s">
        <v>41</v>
      </c>
      <c r="F84" s="225">
        <v>1102451</v>
      </c>
      <c r="G84" s="369">
        <v>167347</v>
      </c>
      <c r="H84" s="1036"/>
    </row>
    <row r="85" spans="1:8" s="1024" customFormat="1" ht="15" customHeight="1">
      <c r="A85" s="1619" t="s">
        <v>554</v>
      </c>
      <c r="B85" s="309">
        <v>18</v>
      </c>
      <c r="C85" s="309">
        <v>7</v>
      </c>
      <c r="D85" s="309">
        <v>81</v>
      </c>
      <c r="E85" s="309" t="s">
        <v>41</v>
      </c>
      <c r="F85" s="225">
        <v>222768</v>
      </c>
      <c r="G85" s="369">
        <v>45558</v>
      </c>
      <c r="H85" s="1036"/>
    </row>
    <row r="86" spans="1:8" s="1024" customFormat="1" ht="15" customHeight="1">
      <c r="A86" s="1237" t="s">
        <v>555</v>
      </c>
      <c r="B86" s="309">
        <v>66</v>
      </c>
      <c r="C86" s="309">
        <v>18</v>
      </c>
      <c r="D86" s="309">
        <v>326</v>
      </c>
      <c r="E86" s="309">
        <v>3</v>
      </c>
      <c r="F86" s="225">
        <v>1233464</v>
      </c>
      <c r="G86" s="369">
        <v>171159</v>
      </c>
      <c r="H86" s="1036"/>
    </row>
    <row r="87" spans="1:8" s="1024" customFormat="1" ht="15" customHeight="1">
      <c r="A87" s="1619" t="s">
        <v>556</v>
      </c>
      <c r="B87" s="309">
        <v>24</v>
      </c>
      <c r="C87" s="309">
        <v>4</v>
      </c>
      <c r="D87" s="309">
        <v>114</v>
      </c>
      <c r="E87" s="309">
        <v>2</v>
      </c>
      <c r="F87" s="225">
        <v>421571</v>
      </c>
      <c r="G87" s="369">
        <v>59221</v>
      </c>
      <c r="H87" s="1036"/>
    </row>
    <row r="88" spans="1:8" s="1024" customFormat="1" ht="15" customHeight="1">
      <c r="A88" s="1619" t="s">
        <v>557</v>
      </c>
      <c r="B88" s="309">
        <v>14</v>
      </c>
      <c r="C88" s="309">
        <v>7</v>
      </c>
      <c r="D88" s="309">
        <v>72</v>
      </c>
      <c r="E88" s="309">
        <v>1</v>
      </c>
      <c r="F88" s="225">
        <v>113965</v>
      </c>
      <c r="G88" s="369">
        <v>10701</v>
      </c>
      <c r="H88" s="1036"/>
    </row>
    <row r="89" spans="1:8" s="1024" customFormat="1" ht="15" customHeight="1">
      <c r="A89" s="1619" t="s">
        <v>558</v>
      </c>
      <c r="B89" s="309">
        <v>15</v>
      </c>
      <c r="C89" s="309">
        <v>3</v>
      </c>
      <c r="D89" s="309">
        <v>60</v>
      </c>
      <c r="E89" s="309" t="s">
        <v>41</v>
      </c>
      <c r="F89" s="225">
        <v>473870</v>
      </c>
      <c r="G89" s="369">
        <v>48390</v>
      </c>
      <c r="H89" s="1036"/>
    </row>
    <row r="90" spans="1:8" s="1024" customFormat="1" ht="15" customHeight="1">
      <c r="A90" s="1619" t="s">
        <v>559</v>
      </c>
      <c r="B90" s="309">
        <v>13</v>
      </c>
      <c r="C90" s="309">
        <v>4</v>
      </c>
      <c r="D90" s="309">
        <v>80</v>
      </c>
      <c r="E90" s="309" t="s">
        <v>41</v>
      </c>
      <c r="F90" s="225">
        <v>224058</v>
      </c>
      <c r="G90" s="369">
        <v>52847</v>
      </c>
      <c r="H90" s="1036"/>
    </row>
    <row r="91" spans="1:8" s="1024" customFormat="1" ht="15" customHeight="1">
      <c r="A91" s="1237" t="s">
        <v>560</v>
      </c>
      <c r="B91" s="309">
        <v>27</v>
      </c>
      <c r="C91" s="309">
        <v>10</v>
      </c>
      <c r="D91" s="309">
        <v>118</v>
      </c>
      <c r="E91" s="309">
        <v>3</v>
      </c>
      <c r="F91" s="225">
        <v>426784</v>
      </c>
      <c r="G91" s="369">
        <v>56952</v>
      </c>
      <c r="H91" s="1036"/>
    </row>
    <row r="92" spans="1:8" s="1024" customFormat="1" ht="15" customHeight="1">
      <c r="A92" s="1619" t="s">
        <v>561</v>
      </c>
      <c r="B92" s="309">
        <v>15</v>
      </c>
      <c r="C92" s="309">
        <v>7</v>
      </c>
      <c r="D92" s="309">
        <v>61</v>
      </c>
      <c r="E92" s="309">
        <v>2</v>
      </c>
      <c r="F92" s="225">
        <v>306828</v>
      </c>
      <c r="G92" s="369">
        <v>38562</v>
      </c>
      <c r="H92" s="1036"/>
    </row>
    <row r="93" spans="1:8" s="1024" customFormat="1" ht="15" customHeight="1">
      <c r="A93" s="1619" t="s">
        <v>562</v>
      </c>
      <c r="B93" s="309">
        <v>8</v>
      </c>
      <c r="C93" s="309">
        <v>2</v>
      </c>
      <c r="D93" s="309">
        <v>44</v>
      </c>
      <c r="E93" s="309">
        <v>1</v>
      </c>
      <c r="F93" s="225">
        <v>85491</v>
      </c>
      <c r="G93" s="369">
        <v>13139</v>
      </c>
      <c r="H93" s="1036"/>
    </row>
    <row r="94" spans="1:8" s="1024" customFormat="1" ht="15" customHeight="1">
      <c r="A94" s="1619" t="s">
        <v>563</v>
      </c>
      <c r="B94" s="309">
        <v>4</v>
      </c>
      <c r="C94" s="309">
        <v>1</v>
      </c>
      <c r="D94" s="309">
        <v>13</v>
      </c>
      <c r="E94" s="309" t="s">
        <v>41</v>
      </c>
      <c r="F94" s="225">
        <v>34465</v>
      </c>
      <c r="G94" s="369">
        <v>5251</v>
      </c>
      <c r="H94" s="1036"/>
    </row>
    <row r="95" spans="1:8" s="1170" customFormat="1" ht="15" customHeight="1">
      <c r="A95" s="1171" t="s">
        <v>564</v>
      </c>
      <c r="B95" s="309">
        <v>146</v>
      </c>
      <c r="C95" s="309">
        <v>39</v>
      </c>
      <c r="D95" s="309">
        <v>792</v>
      </c>
      <c r="E95" s="309">
        <v>5</v>
      </c>
      <c r="F95" s="225">
        <v>14186348</v>
      </c>
      <c r="G95" s="369">
        <v>729071</v>
      </c>
      <c r="H95" s="1169"/>
    </row>
    <row r="96" spans="1:8" s="1024" customFormat="1" ht="15" customHeight="1">
      <c r="A96" s="1237" t="s">
        <v>565</v>
      </c>
      <c r="B96" s="309">
        <v>89</v>
      </c>
      <c r="C96" s="309">
        <v>23</v>
      </c>
      <c r="D96" s="309">
        <v>512</v>
      </c>
      <c r="E96" s="309">
        <v>2</v>
      </c>
      <c r="F96" s="225">
        <v>12974374</v>
      </c>
      <c r="G96" s="369">
        <v>507090</v>
      </c>
      <c r="H96" s="1036"/>
    </row>
    <row r="97" spans="1:8" s="1024" customFormat="1" ht="15" customHeight="1">
      <c r="A97" s="1619" t="s">
        <v>566</v>
      </c>
      <c r="B97" s="309">
        <v>60</v>
      </c>
      <c r="C97" s="309">
        <v>18</v>
      </c>
      <c r="D97" s="309">
        <v>415</v>
      </c>
      <c r="E97" s="309">
        <v>2</v>
      </c>
      <c r="F97" s="225">
        <v>12683865</v>
      </c>
      <c r="G97" s="369">
        <v>454892</v>
      </c>
      <c r="H97" s="1036"/>
    </row>
    <row r="98" spans="1:8" s="1024" customFormat="1" ht="15" customHeight="1">
      <c r="A98" s="1619" t="s">
        <v>567</v>
      </c>
      <c r="B98" s="309">
        <v>15</v>
      </c>
      <c r="C98" s="309">
        <v>4</v>
      </c>
      <c r="D98" s="309">
        <v>47</v>
      </c>
      <c r="E98" s="309" t="s">
        <v>41</v>
      </c>
      <c r="F98" s="225">
        <v>180602</v>
      </c>
      <c r="G98" s="369">
        <v>26792</v>
      </c>
      <c r="H98" s="1036"/>
    </row>
    <row r="99" spans="1:8" s="1024" customFormat="1" ht="15" customHeight="1">
      <c r="A99" s="1619" t="s">
        <v>568</v>
      </c>
      <c r="B99" s="309">
        <v>14</v>
      </c>
      <c r="C99" s="309">
        <v>1</v>
      </c>
      <c r="D99" s="309">
        <v>50</v>
      </c>
      <c r="E99" s="309" t="s">
        <v>41</v>
      </c>
      <c r="F99" s="225">
        <v>109907</v>
      </c>
      <c r="G99" s="369">
        <v>25406</v>
      </c>
      <c r="H99" s="1036"/>
    </row>
    <row r="100" spans="1:8" s="1024" customFormat="1" ht="15" customHeight="1">
      <c r="A100" s="1237" t="s">
        <v>569</v>
      </c>
      <c r="B100" s="309">
        <v>57</v>
      </c>
      <c r="C100" s="309">
        <v>16</v>
      </c>
      <c r="D100" s="309">
        <v>280</v>
      </c>
      <c r="E100" s="309">
        <v>3</v>
      </c>
      <c r="F100" s="225">
        <v>1211974</v>
      </c>
      <c r="G100" s="369">
        <v>221981</v>
      </c>
      <c r="H100" s="1036"/>
    </row>
    <row r="101" spans="1:8" s="1024" customFormat="1" ht="15" customHeight="1">
      <c r="A101" s="1619" t="s">
        <v>570</v>
      </c>
      <c r="B101" s="309">
        <v>8</v>
      </c>
      <c r="C101" s="309">
        <v>2</v>
      </c>
      <c r="D101" s="309">
        <v>40</v>
      </c>
      <c r="E101" s="309" t="s">
        <v>41</v>
      </c>
      <c r="F101" s="225">
        <v>274635</v>
      </c>
      <c r="G101" s="369">
        <v>23561</v>
      </c>
      <c r="H101" s="1036"/>
    </row>
    <row r="102" spans="1:8" s="1024" customFormat="1" ht="15" customHeight="1">
      <c r="A102" s="1619" t="s">
        <v>571</v>
      </c>
      <c r="B102" s="309">
        <v>9</v>
      </c>
      <c r="C102" s="309">
        <v>1</v>
      </c>
      <c r="D102" s="309">
        <v>45</v>
      </c>
      <c r="E102" s="309" t="s">
        <v>41</v>
      </c>
      <c r="F102" s="225">
        <v>115940</v>
      </c>
      <c r="G102" s="369">
        <v>18679</v>
      </c>
      <c r="H102" s="1036"/>
    </row>
    <row r="103" spans="1:8" s="1024" customFormat="1" ht="15" customHeight="1">
      <c r="A103" s="1619" t="s">
        <v>572</v>
      </c>
      <c r="B103" s="309">
        <v>15</v>
      </c>
      <c r="C103" s="309">
        <v>3</v>
      </c>
      <c r="D103" s="309">
        <v>73</v>
      </c>
      <c r="E103" s="309" t="s">
        <v>41</v>
      </c>
      <c r="F103" s="225">
        <v>255441</v>
      </c>
      <c r="G103" s="369">
        <v>77718</v>
      </c>
      <c r="H103" s="1036"/>
    </row>
    <row r="104" spans="1:8" s="1024" customFormat="1" ht="15" customHeight="1">
      <c r="A104" s="1619" t="s">
        <v>573</v>
      </c>
      <c r="B104" s="309">
        <v>7</v>
      </c>
      <c r="C104" s="309">
        <v>4</v>
      </c>
      <c r="D104" s="309">
        <v>38</v>
      </c>
      <c r="E104" s="309">
        <v>3</v>
      </c>
      <c r="F104" s="225">
        <v>230389</v>
      </c>
      <c r="G104" s="369">
        <v>39345</v>
      </c>
      <c r="H104" s="1036"/>
    </row>
    <row r="105" spans="1:8" s="1024" customFormat="1" ht="15" customHeight="1">
      <c r="A105" s="1619" t="s">
        <v>574</v>
      </c>
      <c r="B105" s="309">
        <v>11</v>
      </c>
      <c r="C105" s="309">
        <v>4</v>
      </c>
      <c r="D105" s="309">
        <v>47</v>
      </c>
      <c r="E105" s="309" t="s">
        <v>41</v>
      </c>
      <c r="F105" s="225">
        <v>152991</v>
      </c>
      <c r="G105" s="369">
        <v>44953</v>
      </c>
      <c r="H105" s="1036"/>
    </row>
    <row r="106" spans="1:8" s="1024" customFormat="1" ht="15" customHeight="1">
      <c r="A106" s="1619" t="s">
        <v>575</v>
      </c>
      <c r="B106" s="309">
        <v>7</v>
      </c>
      <c r="C106" s="309">
        <v>2</v>
      </c>
      <c r="D106" s="309">
        <v>37</v>
      </c>
      <c r="E106" s="309" t="s">
        <v>41</v>
      </c>
      <c r="F106" s="225">
        <v>182578</v>
      </c>
      <c r="G106" s="369">
        <v>17725</v>
      </c>
      <c r="H106" s="1036"/>
    </row>
    <row r="107" spans="1:8" s="1024" customFormat="1" ht="15" customHeight="1">
      <c r="A107" s="2588" t="s">
        <v>1709</v>
      </c>
      <c r="B107" s="2588"/>
      <c r="C107" s="1542"/>
      <c r="D107" s="1542"/>
      <c r="E107" s="1542"/>
      <c r="F107" s="1542"/>
      <c r="G107" s="1542"/>
      <c r="H107" s="1542"/>
    </row>
    <row r="108" spans="1:8" s="1056" customFormat="1" ht="15" customHeight="1">
      <c r="A108" s="2589" t="s">
        <v>1710</v>
      </c>
      <c r="B108" s="2589"/>
      <c r="C108" s="1543"/>
      <c r="D108" s="1543"/>
      <c r="E108" s="1543"/>
      <c r="F108" s="1543"/>
      <c r="G108" s="1543"/>
      <c r="H108" s="1543"/>
    </row>
    <row r="109" spans="1:8" s="1024" customFormat="1" ht="15" customHeight="1">
      <c r="A109" s="1173"/>
      <c r="H109" s="1036"/>
    </row>
    <row r="110" spans="1:8" s="1024" customFormat="1" ht="15" customHeight="1">
      <c r="A110" s="1173"/>
      <c r="H110" s="1036"/>
    </row>
    <row r="111" spans="1:8" s="1024" customFormat="1" ht="15" customHeight="1">
      <c r="A111" s="1173"/>
      <c r="H111" s="1036"/>
    </row>
    <row r="112" spans="1:8" s="1024" customFormat="1" ht="15" customHeight="1">
      <c r="A112" s="1173"/>
      <c r="H112" s="1036"/>
    </row>
    <row r="113" spans="1:8" s="1024" customFormat="1" ht="15" customHeight="1">
      <c r="A113" s="1173"/>
      <c r="H113" s="1036"/>
    </row>
  </sheetData>
  <mergeCells count="14">
    <mergeCell ref="F5:F7"/>
    <mergeCell ref="G5:G7"/>
    <mergeCell ref="A107:B107"/>
    <mergeCell ref="A108:B108"/>
    <mergeCell ref="A1:G1"/>
    <mergeCell ref="A2:G2"/>
    <mergeCell ref="A3:A7"/>
    <mergeCell ref="B3:C4"/>
    <mergeCell ref="D3:E4"/>
    <mergeCell ref="F3:G4"/>
    <mergeCell ref="B5:B7"/>
    <mergeCell ref="C5:C7"/>
    <mergeCell ref="D5:D7"/>
    <mergeCell ref="E5:E7"/>
  </mergeCells>
  <hyperlinks>
    <hyperlink ref="A2" location="'spis tablic'!A1" display="'spis tablic'!A1" xr:uid="{00000000-0004-0000-6200-000000000000}"/>
    <hyperlink ref="A2:G2" location="'Spis tablic_DZIAŁ VII'!A1" display="'Spis tablic_DZIAŁ VII'!A1" xr:uid="{00000000-0004-0000-6200-000001000000}"/>
  </hyperlinks>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K37"/>
  <sheetViews>
    <sheetView zoomScaleNormal="100" workbookViewId="0">
      <selection activeCell="M7" sqref="M7"/>
    </sheetView>
  </sheetViews>
  <sheetFormatPr defaultColWidth="10" defaultRowHeight="11.4"/>
  <cols>
    <col min="1" max="1" width="28.33203125" style="1022" customWidth="1"/>
    <col min="2" max="10" width="13.88671875" style="1022" customWidth="1"/>
    <col min="11" max="11" width="28.33203125" style="1070" customWidth="1"/>
    <col min="12" max="16384" width="10" style="1022"/>
  </cols>
  <sheetData>
    <row r="1" spans="1:11" s="1175" customFormat="1" ht="50.1" customHeight="1">
      <c r="A1" s="2601" t="s">
        <v>1711</v>
      </c>
      <c r="B1" s="2601"/>
      <c r="C1" s="2601"/>
      <c r="D1" s="2601"/>
      <c r="E1" s="2601"/>
      <c r="F1" s="2601"/>
      <c r="G1" s="2601"/>
      <c r="H1" s="2601"/>
      <c r="I1" s="2601"/>
      <c r="J1" s="2601"/>
      <c r="K1" s="2601"/>
    </row>
    <row r="2" spans="1:11" ht="30" customHeight="1">
      <c r="A2" s="2602" t="s">
        <v>2360</v>
      </c>
      <c r="B2" s="2602"/>
      <c r="C2" s="2602"/>
      <c r="D2" s="2602"/>
      <c r="E2" s="2602"/>
      <c r="F2" s="2602"/>
      <c r="G2" s="2602"/>
      <c r="H2" s="2602"/>
      <c r="I2" s="2602"/>
      <c r="J2" s="2602"/>
      <c r="K2" s="2602"/>
    </row>
    <row r="3" spans="1:11" ht="24.9" customHeight="1">
      <c r="A3" s="2042" t="s">
        <v>11</v>
      </c>
      <c r="B3" s="2042"/>
      <c r="C3" s="2042"/>
      <c r="D3" s="2042"/>
      <c r="E3" s="2042"/>
      <c r="F3" s="2042"/>
      <c r="G3" s="2042"/>
      <c r="H3" s="2042"/>
      <c r="I3" s="2042"/>
      <c r="J3" s="2042"/>
      <c r="K3" s="2042"/>
    </row>
    <row r="4" spans="1:11" s="1067" customFormat="1" ht="24.9" customHeight="1">
      <c r="A4" s="2603" t="s">
        <v>1712</v>
      </c>
      <c r="B4" s="2605" t="s">
        <v>1713</v>
      </c>
      <c r="C4" s="2591" t="s">
        <v>1714</v>
      </c>
      <c r="D4" s="2608" t="s">
        <v>1715</v>
      </c>
      <c r="E4" s="2608"/>
      <c r="F4" s="2608"/>
      <c r="G4" s="2608"/>
      <c r="H4" s="2609" t="s">
        <v>1716</v>
      </c>
      <c r="I4" s="2610"/>
      <c r="J4" s="2611"/>
      <c r="K4" s="2585" t="s">
        <v>30</v>
      </c>
    </row>
    <row r="5" spans="1:11" s="1067" customFormat="1" ht="24.9" customHeight="1">
      <c r="A5" s="2604"/>
      <c r="B5" s="2606"/>
      <c r="C5" s="2592"/>
      <c r="D5" s="2594" t="s">
        <v>1717</v>
      </c>
      <c r="E5" s="2595"/>
      <c r="F5" s="2520" t="s">
        <v>1561</v>
      </c>
      <c r="G5" s="2521"/>
      <c r="H5" s="2612"/>
      <c r="I5" s="2613"/>
      <c r="J5" s="2614"/>
      <c r="K5" s="2615"/>
    </row>
    <row r="6" spans="1:11" s="1067" customFormat="1" ht="24.9" customHeight="1">
      <c r="A6" s="2604"/>
      <c r="B6" s="2606"/>
      <c r="C6" s="2592"/>
      <c r="D6" s="2591" t="s">
        <v>1613</v>
      </c>
      <c r="E6" s="2591" t="s">
        <v>1718</v>
      </c>
      <c r="F6" s="2591" t="s">
        <v>1719</v>
      </c>
      <c r="G6" s="2591" t="s">
        <v>1720</v>
      </c>
      <c r="H6" s="2591" t="s">
        <v>1721</v>
      </c>
      <c r="I6" s="2605" t="s">
        <v>1722</v>
      </c>
      <c r="J6" s="2591" t="s">
        <v>1723</v>
      </c>
      <c r="K6" s="2615"/>
    </row>
    <row r="7" spans="1:11" s="1067" customFormat="1" ht="24.9" customHeight="1">
      <c r="A7" s="2604"/>
      <c r="B7" s="2607"/>
      <c r="C7" s="2593"/>
      <c r="D7" s="2592"/>
      <c r="E7" s="2592"/>
      <c r="F7" s="2592"/>
      <c r="G7" s="2592"/>
      <c r="H7" s="2592"/>
      <c r="I7" s="2606"/>
      <c r="J7" s="2592"/>
      <c r="K7" s="2615"/>
    </row>
    <row r="8" spans="1:11" s="1067" customFormat="1" ht="24.9" customHeight="1">
      <c r="A8" s="2604"/>
      <c r="B8" s="2594" t="s">
        <v>1568</v>
      </c>
      <c r="C8" s="2595"/>
      <c r="D8" s="2593"/>
      <c r="E8" s="2593"/>
      <c r="F8" s="2593"/>
      <c r="G8" s="2593"/>
      <c r="H8" s="2593"/>
      <c r="I8" s="2607"/>
      <c r="J8" s="2593"/>
      <c r="K8" s="2615"/>
    </row>
    <row r="9" spans="1:11" s="1024" customFormat="1" ht="15" customHeight="1">
      <c r="A9" s="1176" t="s">
        <v>2638</v>
      </c>
      <c r="B9" s="309">
        <v>359</v>
      </c>
      <c r="C9" s="1027">
        <v>4830</v>
      </c>
      <c r="D9" s="309">
        <v>681</v>
      </c>
      <c r="E9" s="309">
        <v>14</v>
      </c>
      <c r="F9" s="309">
        <v>134</v>
      </c>
      <c r="G9" s="309">
        <v>12</v>
      </c>
      <c r="H9" s="1027">
        <v>20109.099999999999</v>
      </c>
      <c r="I9" s="1027">
        <v>2327.9</v>
      </c>
      <c r="J9" s="1027">
        <v>3199.8</v>
      </c>
      <c r="K9" s="1139" t="s">
        <v>1647</v>
      </c>
    </row>
    <row r="10" spans="1:11" s="1024" customFormat="1" ht="15" customHeight="1">
      <c r="A10" s="1177">
        <v>2025</v>
      </c>
      <c r="B10" s="304">
        <v>361</v>
      </c>
      <c r="C10" s="1031">
        <v>4999.1000000000004</v>
      </c>
      <c r="D10" s="304">
        <v>695</v>
      </c>
      <c r="E10" s="304">
        <v>12</v>
      </c>
      <c r="F10" s="304">
        <v>141</v>
      </c>
      <c r="G10" s="304">
        <v>16</v>
      </c>
      <c r="H10" s="1031">
        <v>19459.2</v>
      </c>
      <c r="I10" s="1031">
        <v>2533.9</v>
      </c>
      <c r="J10" s="1031">
        <v>3293.6</v>
      </c>
      <c r="K10" s="1142"/>
    </row>
    <row r="11" spans="1:11" s="1024" customFormat="1" ht="21" customHeight="1">
      <c r="A11" s="2599" t="s">
        <v>2430</v>
      </c>
      <c r="B11" s="2599"/>
      <c r="C11" s="2599"/>
      <c r="D11" s="2599"/>
      <c r="E11" s="2599"/>
      <c r="F11" s="2599"/>
      <c r="G11" s="2599"/>
      <c r="H11" s="2599"/>
      <c r="I11" s="2599"/>
      <c r="J11" s="2599"/>
      <c r="K11" s="2599"/>
    </row>
    <row r="12" spans="1:11" s="1024" customFormat="1" ht="15" customHeight="1">
      <c r="A12" s="1178" t="s">
        <v>1724</v>
      </c>
      <c r="B12" s="309">
        <v>237</v>
      </c>
      <c r="C12" s="1027">
        <v>4724.2</v>
      </c>
      <c r="D12" s="309">
        <v>515</v>
      </c>
      <c r="E12" s="309">
        <v>9</v>
      </c>
      <c r="F12" s="309">
        <v>106</v>
      </c>
      <c r="G12" s="309">
        <v>11</v>
      </c>
      <c r="H12" s="1027">
        <v>15809.5</v>
      </c>
      <c r="I12" s="1027">
        <v>1956</v>
      </c>
      <c r="J12" s="1027">
        <v>2891.4</v>
      </c>
      <c r="K12" s="1179" t="s">
        <v>1570</v>
      </c>
    </row>
    <row r="13" spans="1:11" s="1024" customFormat="1" ht="15" customHeight="1">
      <c r="A13" s="1178" t="s">
        <v>1725</v>
      </c>
      <c r="B13" s="1050"/>
      <c r="C13" s="1027"/>
      <c r="D13" s="1050"/>
      <c r="E13" s="1050"/>
      <c r="F13" s="1050"/>
      <c r="G13" s="1050"/>
      <c r="H13" s="1027"/>
      <c r="I13" s="1027"/>
      <c r="J13" s="1027"/>
      <c r="K13" s="1180" t="s">
        <v>1726</v>
      </c>
    </row>
    <row r="14" spans="1:11" s="1024" customFormat="1" ht="15" customHeight="1">
      <c r="A14" s="1178" t="s">
        <v>2363</v>
      </c>
      <c r="B14" s="309">
        <v>130</v>
      </c>
      <c r="C14" s="1027">
        <v>902.7</v>
      </c>
      <c r="D14" s="309">
        <v>336</v>
      </c>
      <c r="E14" s="309">
        <v>6</v>
      </c>
      <c r="F14" s="309">
        <v>79</v>
      </c>
      <c r="G14" s="309">
        <v>8</v>
      </c>
      <c r="H14" s="1027">
        <v>12517.4</v>
      </c>
      <c r="I14" s="1027">
        <v>1527.1</v>
      </c>
      <c r="J14" s="1027">
        <v>2051</v>
      </c>
      <c r="K14" s="1179" t="s">
        <v>1727</v>
      </c>
    </row>
    <row r="15" spans="1:11" s="1024" customFormat="1" ht="15" customHeight="1">
      <c r="A15" s="1178" t="s">
        <v>1572</v>
      </c>
      <c r="B15" s="309">
        <v>124</v>
      </c>
      <c r="C15" s="1027">
        <v>274.89999999999998</v>
      </c>
      <c r="D15" s="309">
        <v>180</v>
      </c>
      <c r="E15" s="309">
        <v>3</v>
      </c>
      <c r="F15" s="309">
        <v>35</v>
      </c>
      <c r="G15" s="309">
        <v>5</v>
      </c>
      <c r="H15" s="1027">
        <v>3649.8</v>
      </c>
      <c r="I15" s="1027">
        <v>577.9</v>
      </c>
      <c r="J15" s="1027">
        <v>402.2</v>
      </c>
      <c r="K15" s="1179" t="s">
        <v>1573</v>
      </c>
    </row>
    <row r="16" spans="1:11" s="1024" customFormat="1" ht="15" customHeight="1">
      <c r="A16" s="1178" t="s">
        <v>1571</v>
      </c>
      <c r="B16" s="1050"/>
      <c r="C16" s="1050"/>
      <c r="D16" s="1050"/>
      <c r="E16" s="1050"/>
      <c r="F16" s="1050"/>
      <c r="G16" s="1050"/>
      <c r="H16" s="1027"/>
      <c r="I16" s="1027"/>
      <c r="J16" s="1027"/>
      <c r="K16" s="1180" t="s">
        <v>1726</v>
      </c>
    </row>
    <row r="17" spans="1:11" s="1024" customFormat="1" ht="15" customHeight="1">
      <c r="A17" s="1178" t="s">
        <v>2364</v>
      </c>
      <c r="B17" s="309">
        <v>20</v>
      </c>
      <c r="C17" s="328">
        <v>42.4</v>
      </c>
      <c r="D17" s="309">
        <v>30</v>
      </c>
      <c r="E17" s="309" t="s">
        <v>41</v>
      </c>
      <c r="F17" s="309">
        <v>3</v>
      </c>
      <c r="G17" s="309" t="s">
        <v>41</v>
      </c>
      <c r="H17" s="1027">
        <v>236.5</v>
      </c>
      <c r="I17" s="1027">
        <v>52.8</v>
      </c>
      <c r="J17" s="1027">
        <v>54.8</v>
      </c>
      <c r="K17" s="1179" t="s">
        <v>1728</v>
      </c>
    </row>
    <row r="18" spans="1:11" s="1024" customFormat="1" ht="15" customHeight="1">
      <c r="A18" s="1178" t="s">
        <v>2365</v>
      </c>
      <c r="B18" s="309">
        <v>16</v>
      </c>
      <c r="C18" s="328">
        <v>45.8</v>
      </c>
      <c r="D18" s="309">
        <v>29</v>
      </c>
      <c r="E18" s="309">
        <v>3</v>
      </c>
      <c r="F18" s="309">
        <v>10</v>
      </c>
      <c r="G18" s="309">
        <v>3</v>
      </c>
      <c r="H18" s="1027">
        <v>1045.9000000000001</v>
      </c>
      <c r="I18" s="1027">
        <v>191.8</v>
      </c>
      <c r="J18" s="1027">
        <v>28.1</v>
      </c>
      <c r="K18" s="1179" t="s">
        <v>1729</v>
      </c>
    </row>
    <row r="19" spans="1:11" s="1024" customFormat="1" ht="15" customHeight="1">
      <c r="A19" s="1178" t="s">
        <v>2316</v>
      </c>
      <c r="B19" s="309">
        <v>22</v>
      </c>
      <c r="C19" s="328">
        <v>25.9</v>
      </c>
      <c r="D19" s="309">
        <v>28</v>
      </c>
      <c r="E19" s="309" t="s">
        <v>41</v>
      </c>
      <c r="F19" s="309">
        <v>2</v>
      </c>
      <c r="G19" s="309">
        <v>1</v>
      </c>
      <c r="H19" s="1027">
        <v>1241.9000000000001</v>
      </c>
      <c r="I19" s="1027">
        <v>197.7</v>
      </c>
      <c r="J19" s="1027">
        <v>59.9</v>
      </c>
      <c r="K19" s="1179" t="s">
        <v>1730</v>
      </c>
    </row>
    <row r="20" spans="1:11" s="1024" customFormat="1" ht="15" customHeight="1">
      <c r="A20" s="1178" t="s">
        <v>2318</v>
      </c>
      <c r="B20" s="309">
        <v>22</v>
      </c>
      <c r="C20" s="328">
        <v>44.1</v>
      </c>
      <c r="D20" s="309">
        <v>11</v>
      </c>
      <c r="E20" s="309" t="s">
        <v>41</v>
      </c>
      <c r="F20" s="309">
        <v>1</v>
      </c>
      <c r="G20" s="309" t="s">
        <v>41</v>
      </c>
      <c r="H20" s="1027">
        <v>371.9</v>
      </c>
      <c r="I20" s="1027">
        <v>54</v>
      </c>
      <c r="J20" s="1027">
        <v>23.8</v>
      </c>
      <c r="K20" s="1179" t="s">
        <v>1731</v>
      </c>
    </row>
    <row r="21" spans="1:11" s="1633" customFormat="1" ht="21" customHeight="1">
      <c r="A21" s="2600" t="s">
        <v>2431</v>
      </c>
      <c r="B21" s="2600"/>
      <c r="C21" s="2600"/>
      <c r="D21" s="2600"/>
      <c r="E21" s="2600"/>
      <c r="F21" s="2600"/>
      <c r="G21" s="2600"/>
      <c r="H21" s="2600"/>
      <c r="I21" s="2600"/>
      <c r="J21" s="2600"/>
      <c r="K21" s="2600"/>
    </row>
    <row r="22" spans="1:11" s="1024" customFormat="1" ht="15" customHeight="1">
      <c r="A22" s="1178" t="s">
        <v>1732</v>
      </c>
      <c r="B22" s="309">
        <v>19</v>
      </c>
      <c r="C22" s="328">
        <v>51.7</v>
      </c>
      <c r="D22" s="309">
        <v>12</v>
      </c>
      <c r="E22" s="309" t="s">
        <v>41</v>
      </c>
      <c r="F22" s="309">
        <v>7</v>
      </c>
      <c r="G22" s="309" t="s">
        <v>41</v>
      </c>
      <c r="H22" s="1027">
        <v>7812.4</v>
      </c>
      <c r="I22" s="1027">
        <v>433</v>
      </c>
      <c r="J22" s="1027">
        <v>1162.7</v>
      </c>
      <c r="K22" s="1179" t="s">
        <v>1733</v>
      </c>
    </row>
    <row r="23" spans="1:11" s="1024" customFormat="1" ht="15" customHeight="1">
      <c r="A23" s="1178" t="s">
        <v>1734</v>
      </c>
      <c r="B23" s="309">
        <v>41</v>
      </c>
      <c r="C23" s="328" t="s">
        <v>41</v>
      </c>
      <c r="D23" s="309">
        <v>61</v>
      </c>
      <c r="E23" s="309">
        <v>1</v>
      </c>
      <c r="F23" s="309">
        <v>28</v>
      </c>
      <c r="G23" s="309">
        <v>4</v>
      </c>
      <c r="H23" s="1027">
        <v>2696.4</v>
      </c>
      <c r="I23" s="1027">
        <v>102.2</v>
      </c>
      <c r="J23" s="1027">
        <v>826.3</v>
      </c>
      <c r="K23" s="1179" t="s">
        <v>1735</v>
      </c>
    </row>
    <row r="24" spans="1:11" s="1024" customFormat="1" ht="15" customHeight="1">
      <c r="A24" s="1178" t="s">
        <v>1642</v>
      </c>
      <c r="B24" s="309">
        <v>301</v>
      </c>
      <c r="C24" s="1027">
        <v>4947.3999999999996</v>
      </c>
      <c r="D24" s="309">
        <v>622</v>
      </c>
      <c r="E24" s="309">
        <v>11</v>
      </c>
      <c r="F24" s="309">
        <v>106</v>
      </c>
      <c r="G24" s="309">
        <v>12</v>
      </c>
      <c r="H24" s="1027">
        <v>8950.4</v>
      </c>
      <c r="I24" s="1027">
        <v>1998.7</v>
      </c>
      <c r="J24" s="1027">
        <v>1304.5999999999999</v>
      </c>
      <c r="K24" s="1179" t="s">
        <v>1593</v>
      </c>
    </row>
    <row r="25" spans="1:11" s="1024" customFormat="1" ht="15" customHeight="1">
      <c r="A25" s="2596" t="s">
        <v>2361</v>
      </c>
      <c r="B25" s="2597"/>
      <c r="C25" s="2597"/>
      <c r="D25" s="2597"/>
      <c r="E25" s="2597"/>
      <c r="F25" s="2597"/>
      <c r="G25" s="2597"/>
      <c r="H25" s="2597"/>
      <c r="I25" s="2597"/>
      <c r="J25" s="2597"/>
      <c r="K25" s="2597"/>
    </row>
    <row r="26" spans="1:11" s="1056" customFormat="1" ht="15" customHeight="1">
      <c r="A26" s="2598" t="s">
        <v>2362</v>
      </c>
      <c r="B26" s="2598"/>
      <c r="C26" s="2598"/>
      <c r="D26" s="2598"/>
      <c r="E26" s="2598"/>
      <c r="F26" s="2598"/>
      <c r="G26" s="2598"/>
      <c r="H26" s="2598"/>
      <c r="I26" s="2598"/>
      <c r="J26" s="2598"/>
      <c r="K26" s="2598"/>
    </row>
    <row r="27" spans="1:11" s="1024" customFormat="1" ht="15" customHeight="1">
      <c r="A27" s="1024" t="s">
        <v>1596</v>
      </c>
      <c r="K27" s="1057"/>
    </row>
    <row r="28" spans="1:11" s="1056" customFormat="1" ht="15" customHeight="1">
      <c r="A28" s="1056" t="s">
        <v>1597</v>
      </c>
      <c r="K28" s="1179"/>
    </row>
    <row r="29" spans="1:11" s="1024" customFormat="1" ht="15" customHeight="1">
      <c r="J29" s="1056"/>
      <c r="K29" s="1057"/>
    </row>
    <row r="30" spans="1:11" s="1024" customFormat="1" ht="15" customHeight="1">
      <c r="K30" s="1057"/>
    </row>
    <row r="31" spans="1:11" s="1024" customFormat="1" ht="15" customHeight="1">
      <c r="K31" s="1057"/>
    </row>
    <row r="32" spans="1:11" s="1024" customFormat="1" ht="15" customHeight="1">
      <c r="K32" s="1057"/>
    </row>
    <row r="33" spans="11:11" s="1024" customFormat="1" ht="15" customHeight="1">
      <c r="K33" s="1057"/>
    </row>
    <row r="34" spans="11:11" s="1024" customFormat="1" ht="15" customHeight="1">
      <c r="K34" s="1057"/>
    </row>
    <row r="35" spans="11:11" s="1024" customFormat="1" ht="15" customHeight="1">
      <c r="K35" s="1057"/>
    </row>
    <row r="36" spans="11:11" s="1024" customFormat="1" ht="15" customHeight="1">
      <c r="K36" s="1057"/>
    </row>
    <row r="37" spans="11:11" s="1024" customFormat="1" ht="15" customHeight="1">
      <c r="K37" s="1057"/>
    </row>
  </sheetData>
  <mergeCells count="23">
    <mergeCell ref="A1:K1"/>
    <mergeCell ref="A2:K2"/>
    <mergeCell ref="A3:K3"/>
    <mergeCell ref="A4:A8"/>
    <mergeCell ref="B4:B7"/>
    <mergeCell ref="C4:C7"/>
    <mergeCell ref="D4:G4"/>
    <mergeCell ref="H4:J5"/>
    <mergeCell ref="K4:K8"/>
    <mergeCell ref="D5:E5"/>
    <mergeCell ref="F5:G5"/>
    <mergeCell ref="D6:D8"/>
    <mergeCell ref="E6:E8"/>
    <mergeCell ref="F6:F8"/>
    <mergeCell ref="G6:G8"/>
    <mergeCell ref="I6:I8"/>
    <mergeCell ref="J6:J8"/>
    <mergeCell ref="B8:C8"/>
    <mergeCell ref="A25:K25"/>
    <mergeCell ref="A26:K26"/>
    <mergeCell ref="H6:H8"/>
    <mergeCell ref="A11:K11"/>
    <mergeCell ref="A21:K21"/>
  </mergeCells>
  <hyperlinks>
    <hyperlink ref="A3" location="'spis tablic'!A1" display="'spis tablic'!A1" xr:uid="{00000000-0004-0000-6300-000000000000}"/>
    <hyperlink ref="A3:K3" location="'Spis tablic_DZIAŁ VII'!A1" display="'Spis tablic_DZIAŁ VII'!A1" xr:uid="{00000000-0004-0000-6300-000001000000}"/>
  </hyperlinks>
  <pageMargins left="0.7" right="0.7" top="0.75" bottom="0.75" header="0.3" footer="0.3"/>
  <pageSetup paperSize="9"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E27"/>
  <sheetViews>
    <sheetView zoomScaleNormal="100" workbookViewId="0">
      <selection activeCell="A2" sqref="A2:E2"/>
    </sheetView>
  </sheetViews>
  <sheetFormatPr defaultColWidth="8.88671875" defaultRowHeight="13.8"/>
  <cols>
    <col min="1" max="1" width="27.33203125" style="1010" customWidth="1"/>
    <col min="2" max="2" width="17.33203125" style="1010" customWidth="1"/>
    <col min="3" max="3" width="16.6640625" style="1010" customWidth="1"/>
    <col min="4" max="4" width="16.109375" style="1010" customWidth="1"/>
    <col min="5" max="5" width="16.88671875" style="1010" customWidth="1"/>
    <col min="6" max="16384" width="8.88671875" style="1010"/>
  </cols>
  <sheetData>
    <row r="1" spans="1:5" ht="26.85" customHeight="1">
      <c r="A1" s="2533" t="s">
        <v>2367</v>
      </c>
      <c r="B1" s="2533"/>
      <c r="C1" s="2533"/>
      <c r="D1" s="2533"/>
      <c r="E1" s="2533"/>
    </row>
    <row r="2" spans="1:5" s="1115" customFormat="1" ht="26.25" customHeight="1">
      <c r="A2" s="2620" t="s">
        <v>2368</v>
      </c>
      <c r="B2" s="2621"/>
      <c r="C2" s="2621"/>
      <c r="D2" s="2621"/>
      <c r="E2" s="2621"/>
    </row>
    <row r="3" spans="1:5" ht="23.25" customHeight="1">
      <c r="A3" s="2042" t="s">
        <v>11</v>
      </c>
      <c r="B3" s="2042"/>
      <c r="C3" s="2042"/>
      <c r="D3" s="2042"/>
      <c r="E3" s="2042"/>
    </row>
    <row r="4" spans="1:5" s="1244" customFormat="1" ht="14.25" customHeight="1">
      <c r="A4" s="2521" t="s">
        <v>1703</v>
      </c>
      <c r="B4" s="2522" t="s">
        <v>1736</v>
      </c>
      <c r="C4" s="2522" t="s">
        <v>1630</v>
      </c>
      <c r="D4" s="2522" t="s">
        <v>1631</v>
      </c>
      <c r="E4" s="2520" t="s">
        <v>1632</v>
      </c>
    </row>
    <row r="5" spans="1:5" s="1244" customFormat="1" ht="51" customHeight="1">
      <c r="A5" s="2535"/>
      <c r="B5" s="2524"/>
      <c r="C5" s="2524"/>
      <c r="D5" s="2524"/>
      <c r="E5" s="2562"/>
    </row>
    <row r="6" spans="1:5" s="1115" customFormat="1" ht="15" customHeight="1">
      <c r="A6" s="1105" t="s">
        <v>2902</v>
      </c>
      <c r="B6" s="1074">
        <v>2016192</v>
      </c>
      <c r="C6" s="1074">
        <v>4829952</v>
      </c>
      <c r="D6" s="267">
        <v>28429</v>
      </c>
      <c r="E6" s="369">
        <v>47959</v>
      </c>
    </row>
    <row r="7" spans="1:5" s="1115" customFormat="1" ht="15" customHeight="1">
      <c r="A7" s="1118" t="s">
        <v>2639</v>
      </c>
      <c r="B7" s="1079">
        <v>2057413</v>
      </c>
      <c r="C7" s="1079">
        <v>4999128</v>
      </c>
      <c r="D7" s="263">
        <v>26324</v>
      </c>
      <c r="E7" s="367">
        <v>47005</v>
      </c>
    </row>
    <row r="8" spans="1:5" s="1212" customFormat="1" ht="21" customHeight="1">
      <c r="A8" s="2618" t="s">
        <v>2963</v>
      </c>
      <c r="B8" s="2618"/>
      <c r="C8" s="2618"/>
      <c r="D8" s="2618"/>
      <c r="E8" s="2619"/>
    </row>
    <row r="9" spans="1:5" s="1115" customFormat="1" ht="15" customHeight="1">
      <c r="A9" s="1135" t="s">
        <v>408</v>
      </c>
      <c r="B9" s="1181">
        <v>252261</v>
      </c>
      <c r="C9" s="1181">
        <v>564801</v>
      </c>
      <c r="D9" s="1182">
        <v>2546</v>
      </c>
      <c r="E9" s="1183">
        <v>2817</v>
      </c>
    </row>
    <row r="10" spans="1:5" s="1115" customFormat="1" ht="15" customHeight="1">
      <c r="A10" s="1135" t="s">
        <v>372</v>
      </c>
      <c r="B10" s="1181">
        <v>40241</v>
      </c>
      <c r="C10" s="1181">
        <v>43705</v>
      </c>
      <c r="D10" s="1182">
        <v>2002</v>
      </c>
      <c r="E10" s="1183">
        <v>2725</v>
      </c>
    </row>
    <row r="11" spans="1:5" s="1115" customFormat="1" ht="15" customHeight="1">
      <c r="A11" s="1135" t="s">
        <v>373</v>
      </c>
      <c r="B11" s="1181">
        <v>29478</v>
      </c>
      <c r="C11" s="1181">
        <v>32588</v>
      </c>
      <c r="D11" s="1182">
        <v>414</v>
      </c>
      <c r="E11" s="1183">
        <v>521</v>
      </c>
    </row>
    <row r="12" spans="1:5" s="1115" customFormat="1" ht="15" customHeight="1">
      <c r="A12" s="1135" t="s">
        <v>374</v>
      </c>
      <c r="B12" s="1181">
        <v>3525</v>
      </c>
      <c r="C12" s="1181">
        <v>3792</v>
      </c>
      <c r="D12" s="1182">
        <v>869</v>
      </c>
      <c r="E12" s="1183">
        <v>869</v>
      </c>
    </row>
    <row r="13" spans="1:5" s="1115" customFormat="1" ht="15" customHeight="1">
      <c r="A13" s="1135" t="s">
        <v>375</v>
      </c>
      <c r="B13" s="1181">
        <v>24322</v>
      </c>
      <c r="C13" s="1181">
        <v>58644</v>
      </c>
      <c r="D13" s="1182">
        <v>666</v>
      </c>
      <c r="E13" s="1183">
        <v>1015</v>
      </c>
    </row>
    <row r="14" spans="1:5" s="1115" customFormat="1" ht="15" customHeight="1">
      <c r="A14" s="1135" t="s">
        <v>376</v>
      </c>
      <c r="B14" s="1181">
        <v>529073</v>
      </c>
      <c r="C14" s="1181">
        <v>2711567</v>
      </c>
      <c r="D14" s="1182">
        <v>5407</v>
      </c>
      <c r="E14" s="1183">
        <v>5829</v>
      </c>
    </row>
    <row r="15" spans="1:5" s="1115" customFormat="1" ht="15" customHeight="1">
      <c r="A15" s="1135" t="s">
        <v>377</v>
      </c>
      <c r="B15" s="1181">
        <v>636526</v>
      </c>
      <c r="C15" s="1181">
        <v>929193</v>
      </c>
      <c r="D15" s="1182">
        <v>1947</v>
      </c>
      <c r="E15" s="1183">
        <v>3533</v>
      </c>
    </row>
    <row r="16" spans="1:5" s="1115" customFormat="1" ht="15" customHeight="1">
      <c r="A16" s="1135" t="s">
        <v>378</v>
      </c>
      <c r="B16" s="1181">
        <v>9370</v>
      </c>
      <c r="C16" s="1181">
        <v>13937</v>
      </c>
      <c r="D16" s="1182">
        <v>477</v>
      </c>
      <c r="E16" s="1183">
        <v>510</v>
      </c>
    </row>
    <row r="17" spans="1:5" s="1115" customFormat="1" ht="15" customHeight="1">
      <c r="A17" s="1135" t="s">
        <v>379</v>
      </c>
      <c r="B17" s="1181">
        <v>67209</v>
      </c>
      <c r="C17" s="1181">
        <v>73239</v>
      </c>
      <c r="D17" s="1182">
        <v>1039</v>
      </c>
      <c r="E17" s="1183">
        <v>1039</v>
      </c>
    </row>
    <row r="18" spans="1:5" s="1115" customFormat="1" ht="15" customHeight="1">
      <c r="A18" s="1135" t="s">
        <v>380</v>
      </c>
      <c r="B18" s="1181">
        <v>25324</v>
      </c>
      <c r="C18" s="1181">
        <v>33965</v>
      </c>
      <c r="D18" s="1182">
        <v>3862</v>
      </c>
      <c r="E18" s="1183">
        <v>6632</v>
      </c>
    </row>
    <row r="19" spans="1:5" s="1115" customFormat="1" ht="15" customHeight="1">
      <c r="A19" s="1135" t="s">
        <v>381</v>
      </c>
      <c r="B19" s="1181">
        <v>250813</v>
      </c>
      <c r="C19" s="1181">
        <v>299201</v>
      </c>
      <c r="D19" s="1182">
        <v>326</v>
      </c>
      <c r="E19" s="1183">
        <v>2703</v>
      </c>
    </row>
    <row r="20" spans="1:5" s="1115" customFormat="1" ht="15" customHeight="1">
      <c r="A20" s="1135" t="s">
        <v>382</v>
      </c>
      <c r="B20" s="1181">
        <v>60849</v>
      </c>
      <c r="C20" s="1181">
        <v>76174</v>
      </c>
      <c r="D20" s="1182">
        <v>324</v>
      </c>
      <c r="E20" s="1183">
        <v>392</v>
      </c>
    </row>
    <row r="21" spans="1:5" s="1115" customFormat="1" ht="15" customHeight="1">
      <c r="A21" s="1135" t="s">
        <v>383</v>
      </c>
      <c r="B21" s="1181">
        <v>5724</v>
      </c>
      <c r="C21" s="1181">
        <v>6207</v>
      </c>
      <c r="D21" s="1182">
        <v>365</v>
      </c>
      <c r="E21" s="1183">
        <v>475</v>
      </c>
    </row>
    <row r="22" spans="1:5" s="1115" customFormat="1" ht="15" customHeight="1">
      <c r="A22" s="1135" t="s">
        <v>384</v>
      </c>
      <c r="B22" s="1181">
        <v>17323</v>
      </c>
      <c r="C22" s="1181">
        <v>28997</v>
      </c>
      <c r="D22" s="1182">
        <v>13</v>
      </c>
      <c r="E22" s="1183">
        <v>14</v>
      </c>
    </row>
    <row r="23" spans="1:5" s="1115" customFormat="1" ht="15" customHeight="1">
      <c r="A23" s="1135" t="s">
        <v>385</v>
      </c>
      <c r="B23" s="1181">
        <v>86785</v>
      </c>
      <c r="C23" s="1181">
        <v>104112</v>
      </c>
      <c r="D23" s="1182">
        <v>3707</v>
      </c>
      <c r="E23" s="1183">
        <v>15550</v>
      </c>
    </row>
    <row r="24" spans="1:5" s="1115" customFormat="1" ht="15" customHeight="1">
      <c r="A24" s="1135" t="s">
        <v>386</v>
      </c>
      <c r="B24" s="1181">
        <v>18590</v>
      </c>
      <c r="C24" s="1181">
        <v>19006</v>
      </c>
      <c r="D24" s="1182">
        <v>2360</v>
      </c>
      <c r="E24" s="1183">
        <v>2381</v>
      </c>
    </row>
    <row r="25" spans="1:5" s="1059" customFormat="1" ht="21" customHeight="1">
      <c r="A25" s="2616" t="s">
        <v>2432</v>
      </c>
      <c r="B25" s="2600"/>
      <c r="C25" s="2600"/>
      <c r="D25" s="2600"/>
      <c r="E25" s="2617"/>
    </row>
    <row r="26" spans="1:5" s="1853" customFormat="1" ht="21" customHeight="1">
      <c r="A26" s="1178" t="s">
        <v>2427</v>
      </c>
      <c r="B26" s="1181">
        <v>39706</v>
      </c>
      <c r="C26" s="1181">
        <v>51742</v>
      </c>
      <c r="D26" s="1182">
        <v>324</v>
      </c>
      <c r="E26" s="1183">
        <v>466</v>
      </c>
    </row>
    <row r="27" spans="1:5" s="1853" customFormat="1" ht="21" customHeight="1">
      <c r="A27" s="1123" t="s">
        <v>1902</v>
      </c>
      <c r="B27" s="1181">
        <v>2017707</v>
      </c>
      <c r="C27" s="1181">
        <v>4947386</v>
      </c>
      <c r="D27" s="1182">
        <v>26000</v>
      </c>
      <c r="E27" s="1183">
        <v>46539</v>
      </c>
    </row>
  </sheetData>
  <mergeCells count="10">
    <mergeCell ref="A25:E25"/>
    <mergeCell ref="A8:E8"/>
    <mergeCell ref="A1:E1"/>
    <mergeCell ref="A2:E2"/>
    <mergeCell ref="A3:E3"/>
    <mergeCell ref="A4:A5"/>
    <mergeCell ref="B4:B5"/>
    <mergeCell ref="C4:C5"/>
    <mergeCell ref="D4:D5"/>
    <mergeCell ref="E4:E5"/>
  </mergeCells>
  <hyperlinks>
    <hyperlink ref="A3" location="'spis tablic'!A1" display="'spis tablic'!A1" xr:uid="{00000000-0004-0000-6400-000000000000}"/>
    <hyperlink ref="A3:E3" location="'Spis tablic_DZIAŁ VII'!A1" display="'Spis tablic_DZIAŁ VII'!A1" xr:uid="{00000000-0004-0000-6400-000001000000}"/>
  </hyperlink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U48"/>
  <sheetViews>
    <sheetView topLeftCell="A34" zoomScaleNormal="100" workbookViewId="0">
      <selection activeCell="A45" sqref="A45"/>
    </sheetView>
  </sheetViews>
  <sheetFormatPr defaultColWidth="10" defaultRowHeight="11.4"/>
  <cols>
    <col min="1" max="1" width="28.33203125" style="1071" customWidth="1"/>
    <col min="2" max="12" width="13.88671875" style="1071" customWidth="1"/>
    <col min="13" max="13" width="10" style="1184"/>
    <col min="14" max="16384" width="10" style="1071"/>
  </cols>
  <sheetData>
    <row r="1" spans="1:21" s="1157" customFormat="1" ht="30" customHeight="1">
      <c r="A1" s="2532" t="s">
        <v>2370</v>
      </c>
      <c r="B1" s="2532"/>
      <c r="C1" s="2532"/>
      <c r="D1" s="2532"/>
      <c r="E1" s="2532"/>
      <c r="F1" s="2532"/>
      <c r="G1" s="2532"/>
      <c r="H1" s="2532"/>
      <c r="I1" s="2532"/>
      <c r="J1" s="2532"/>
      <c r="K1" s="2532"/>
      <c r="L1" s="2532"/>
      <c r="M1" s="1156"/>
    </row>
    <row r="2" spans="1:21" s="1157" customFormat="1" ht="24.9" customHeight="1">
      <c r="A2" s="2042" t="s">
        <v>11</v>
      </c>
      <c r="B2" s="2042"/>
      <c r="C2" s="2042"/>
      <c r="D2" s="2042"/>
      <c r="E2" s="2042"/>
      <c r="F2" s="2042"/>
      <c r="G2" s="2042"/>
      <c r="H2" s="2042"/>
      <c r="I2" s="2042"/>
      <c r="J2" s="2042"/>
      <c r="K2" s="2042"/>
      <c r="L2" s="2042"/>
      <c r="M2" s="1156"/>
    </row>
    <row r="3" spans="1:21" s="1096" customFormat="1" ht="24.9" customHeight="1">
      <c r="A3" s="2559" t="s">
        <v>1737</v>
      </c>
      <c r="B3" s="2522" t="s">
        <v>1738</v>
      </c>
      <c r="C3" s="2552" t="s">
        <v>1739</v>
      </c>
      <c r="D3" s="2552"/>
      <c r="E3" s="2552"/>
      <c r="F3" s="2552" t="s">
        <v>1645</v>
      </c>
      <c r="G3" s="2552"/>
      <c r="H3" s="2552"/>
      <c r="I3" s="2552"/>
      <c r="J3" s="2568"/>
      <c r="K3" s="2568"/>
      <c r="L3" s="2568"/>
      <c r="M3" s="1319"/>
    </row>
    <row r="4" spans="1:21" s="1096" customFormat="1" ht="24.9" customHeight="1">
      <c r="A4" s="2628"/>
      <c r="B4" s="2523"/>
      <c r="C4" s="2552" t="s">
        <v>1560</v>
      </c>
      <c r="D4" s="2552"/>
      <c r="E4" s="2536" t="s">
        <v>1740</v>
      </c>
      <c r="F4" s="2552" t="s">
        <v>1741</v>
      </c>
      <c r="G4" s="2568" t="s">
        <v>1742</v>
      </c>
      <c r="H4" s="2559"/>
      <c r="I4" s="2536" t="s">
        <v>1743</v>
      </c>
      <c r="J4" s="2546" t="s">
        <v>1744</v>
      </c>
      <c r="K4" s="2536" t="s">
        <v>1608</v>
      </c>
      <c r="L4" s="2546" t="s">
        <v>1609</v>
      </c>
      <c r="M4" s="1319"/>
    </row>
    <row r="5" spans="1:21" s="1096" customFormat="1" ht="24.9" customHeight="1">
      <c r="A5" s="2628"/>
      <c r="B5" s="2523"/>
      <c r="C5" s="2554"/>
      <c r="D5" s="2554"/>
      <c r="E5" s="2537"/>
      <c r="F5" s="2553"/>
      <c r="G5" s="2579"/>
      <c r="H5" s="2561"/>
      <c r="I5" s="2624"/>
      <c r="J5" s="2626"/>
      <c r="K5" s="2537"/>
      <c r="L5" s="2583"/>
      <c r="M5" s="1319"/>
    </row>
    <row r="6" spans="1:21" s="1096" customFormat="1" ht="24.9" customHeight="1">
      <c r="A6" s="2628"/>
      <c r="B6" s="2523"/>
      <c r="C6" s="2553" t="s">
        <v>1745</v>
      </c>
      <c r="D6" s="2552" t="s">
        <v>1718</v>
      </c>
      <c r="E6" s="2537"/>
      <c r="F6" s="2553"/>
      <c r="G6" s="2552" t="s">
        <v>128</v>
      </c>
      <c r="H6" s="2552" t="s">
        <v>1746</v>
      </c>
      <c r="I6" s="2624"/>
      <c r="J6" s="2626"/>
      <c r="K6" s="2537"/>
      <c r="L6" s="2583"/>
      <c r="M6" s="1319"/>
    </row>
    <row r="7" spans="1:21" s="1096" customFormat="1" ht="24.9" customHeight="1">
      <c r="A7" s="2628"/>
      <c r="B7" s="2523"/>
      <c r="C7" s="2553"/>
      <c r="D7" s="2553"/>
      <c r="E7" s="2537"/>
      <c r="F7" s="2553"/>
      <c r="G7" s="2553"/>
      <c r="H7" s="2553"/>
      <c r="I7" s="2624"/>
      <c r="J7" s="2626"/>
      <c r="K7" s="2537"/>
      <c r="L7" s="2583"/>
      <c r="M7" s="1319"/>
    </row>
    <row r="8" spans="1:21" s="1096" customFormat="1" ht="24.9" customHeight="1">
      <c r="A8" s="2561"/>
      <c r="B8" s="2524"/>
      <c r="C8" s="2554"/>
      <c r="D8" s="2554"/>
      <c r="E8" s="2538"/>
      <c r="F8" s="2554"/>
      <c r="G8" s="2554"/>
      <c r="H8" s="2554"/>
      <c r="I8" s="2625"/>
      <c r="J8" s="2627"/>
      <c r="K8" s="2538"/>
      <c r="L8" s="2548"/>
      <c r="M8" s="1319"/>
    </row>
    <row r="9" spans="1:21" s="1059" customFormat="1" ht="15" customHeight="1">
      <c r="A9" s="1185" t="s">
        <v>2640</v>
      </c>
      <c r="B9" s="1073">
        <v>359</v>
      </c>
      <c r="C9" s="1073">
        <v>681</v>
      </c>
      <c r="D9" s="1073">
        <v>14</v>
      </c>
      <c r="E9" s="1073">
        <v>134</v>
      </c>
      <c r="F9" s="1074">
        <v>20109094</v>
      </c>
      <c r="G9" s="1074">
        <v>3407800</v>
      </c>
      <c r="H9" s="1074">
        <v>2327893</v>
      </c>
      <c r="I9" s="1075">
        <v>11.6</v>
      </c>
      <c r="J9" s="1074">
        <v>3199800</v>
      </c>
      <c r="K9" s="1074">
        <v>655158</v>
      </c>
      <c r="L9" s="369">
        <v>11601320</v>
      </c>
      <c r="M9" s="1088"/>
    </row>
    <row r="10" spans="1:21" s="1059" customFormat="1" ht="15" customHeight="1">
      <c r="A10" s="1077" t="s">
        <v>2371</v>
      </c>
      <c r="B10" s="1078">
        <v>361</v>
      </c>
      <c r="C10" s="1078">
        <v>695</v>
      </c>
      <c r="D10" s="1078">
        <v>12</v>
      </c>
      <c r="E10" s="1078">
        <v>141</v>
      </c>
      <c r="F10" s="1079">
        <v>19459222</v>
      </c>
      <c r="G10" s="1079">
        <v>3379152</v>
      </c>
      <c r="H10" s="1079">
        <v>2533885</v>
      </c>
      <c r="I10" s="1080">
        <v>13</v>
      </c>
      <c r="J10" s="1079">
        <v>3293570</v>
      </c>
      <c r="K10" s="1079">
        <v>686449</v>
      </c>
      <c r="L10" s="367">
        <v>10808962</v>
      </c>
      <c r="M10" s="1186"/>
      <c r="N10" s="1186"/>
      <c r="O10" s="1186"/>
      <c r="P10" s="1186"/>
      <c r="Q10" s="1186"/>
      <c r="R10" s="1187"/>
      <c r="S10" s="1186"/>
      <c r="T10" s="1186"/>
      <c r="U10" s="1186"/>
    </row>
    <row r="11" spans="1:21" s="1059" customFormat="1" ht="21" customHeight="1">
      <c r="A11" s="2518" t="s">
        <v>2320</v>
      </c>
      <c r="B11" s="2519"/>
      <c r="C11" s="2519"/>
      <c r="D11" s="2519"/>
      <c r="E11" s="2519"/>
      <c r="F11" s="2519"/>
      <c r="G11" s="2519"/>
      <c r="H11" s="2519"/>
      <c r="I11" s="2519"/>
      <c r="J11" s="2519"/>
      <c r="K11" s="2519"/>
      <c r="L11" s="2519"/>
      <c r="M11" s="1088"/>
      <c r="N11" s="1088"/>
    </row>
    <row r="12" spans="1:21" s="1059" customFormat="1" ht="21" customHeight="1">
      <c r="A12" s="1084" t="s">
        <v>1031</v>
      </c>
      <c r="B12" s="1073">
        <v>237</v>
      </c>
      <c r="C12" s="1073">
        <v>515</v>
      </c>
      <c r="D12" s="1073">
        <v>9</v>
      </c>
      <c r="E12" s="1073">
        <v>106</v>
      </c>
      <c r="F12" s="1074">
        <v>15809457</v>
      </c>
      <c r="G12" s="1074">
        <v>2485203</v>
      </c>
      <c r="H12" s="1074">
        <v>1955967</v>
      </c>
      <c r="I12" s="1075">
        <v>12.4</v>
      </c>
      <c r="J12" s="1074">
        <v>2891382</v>
      </c>
      <c r="K12" s="1074">
        <v>370186</v>
      </c>
      <c r="L12" s="369">
        <v>8096375</v>
      </c>
      <c r="M12" s="1088"/>
    </row>
    <row r="13" spans="1:21" s="1059" customFormat="1" ht="21" customHeight="1">
      <c r="A13" s="1049" t="s">
        <v>2372</v>
      </c>
      <c r="B13" s="1092"/>
      <c r="C13" s="1092"/>
      <c r="D13" s="1092"/>
      <c r="E13" s="1092"/>
      <c r="F13" s="1074"/>
      <c r="G13" s="1074"/>
      <c r="H13" s="1074"/>
      <c r="I13" s="1092"/>
      <c r="J13" s="1074"/>
      <c r="K13" s="1074"/>
      <c r="L13" s="369"/>
      <c r="M13" s="1088"/>
    </row>
    <row r="14" spans="1:21" s="1059" customFormat="1" ht="21" customHeight="1">
      <c r="A14" s="1188" t="s">
        <v>2373</v>
      </c>
      <c r="B14" s="1073">
        <v>9</v>
      </c>
      <c r="C14" s="1073">
        <v>16</v>
      </c>
      <c r="D14" s="1073">
        <v>2</v>
      </c>
      <c r="E14" s="1073">
        <v>1</v>
      </c>
      <c r="F14" s="1074">
        <v>388013</v>
      </c>
      <c r="G14" s="1074">
        <v>124348</v>
      </c>
      <c r="H14" s="1074">
        <v>97926</v>
      </c>
      <c r="I14" s="1075">
        <v>25.2</v>
      </c>
      <c r="J14" s="1074">
        <v>167243</v>
      </c>
      <c r="K14" s="1074">
        <v>19072</v>
      </c>
      <c r="L14" s="369">
        <v>253515</v>
      </c>
      <c r="M14" s="1088"/>
    </row>
    <row r="15" spans="1:21" s="1059" customFormat="1" ht="21" customHeight="1">
      <c r="A15" s="1084" t="s">
        <v>2374</v>
      </c>
      <c r="B15" s="1073">
        <v>130</v>
      </c>
      <c r="C15" s="1073">
        <v>336</v>
      </c>
      <c r="D15" s="1073">
        <v>6</v>
      </c>
      <c r="E15" s="1073">
        <v>79</v>
      </c>
      <c r="F15" s="1074">
        <v>12517416</v>
      </c>
      <c r="G15" s="1074">
        <v>1917268</v>
      </c>
      <c r="H15" s="1074">
        <v>1527130</v>
      </c>
      <c r="I15" s="1075">
        <v>12.2</v>
      </c>
      <c r="J15" s="1074">
        <v>2051038</v>
      </c>
      <c r="K15" s="1074">
        <v>242592</v>
      </c>
      <c r="L15" s="369">
        <v>6117155</v>
      </c>
      <c r="M15" s="1088"/>
    </row>
    <row r="16" spans="1:21" s="1059" customFormat="1" ht="21" customHeight="1">
      <c r="A16" s="1037" t="s">
        <v>2375</v>
      </c>
      <c r="B16" s="1073">
        <v>83</v>
      </c>
      <c r="C16" s="1073">
        <v>221</v>
      </c>
      <c r="D16" s="1073" t="s">
        <v>41</v>
      </c>
      <c r="E16" s="1073">
        <v>46</v>
      </c>
      <c r="F16" s="1074">
        <v>4347124</v>
      </c>
      <c r="G16" s="1074">
        <v>606110</v>
      </c>
      <c r="H16" s="1074">
        <v>433593</v>
      </c>
      <c r="I16" s="1075">
        <v>10</v>
      </c>
      <c r="J16" s="1074">
        <v>949900</v>
      </c>
      <c r="K16" s="1074">
        <v>94486</v>
      </c>
      <c r="L16" s="369">
        <v>1974706</v>
      </c>
      <c r="M16" s="1088"/>
    </row>
    <row r="17" spans="1:13" s="1059" customFormat="1" ht="21" customHeight="1">
      <c r="A17" s="1037" t="s">
        <v>2376</v>
      </c>
      <c r="B17" s="1073">
        <v>31</v>
      </c>
      <c r="C17" s="1073">
        <v>61</v>
      </c>
      <c r="D17" s="1073">
        <v>5</v>
      </c>
      <c r="E17" s="1073">
        <v>15</v>
      </c>
      <c r="F17" s="1074">
        <v>6923987</v>
      </c>
      <c r="G17" s="1074">
        <v>946043</v>
      </c>
      <c r="H17" s="1074">
        <v>795355</v>
      </c>
      <c r="I17" s="1075">
        <v>11.5</v>
      </c>
      <c r="J17" s="1074">
        <v>1030899</v>
      </c>
      <c r="K17" s="1074">
        <v>136554</v>
      </c>
      <c r="L17" s="369">
        <v>3303233</v>
      </c>
      <c r="M17" s="1088"/>
    </row>
    <row r="18" spans="1:13" s="1059" customFormat="1" ht="21" customHeight="1">
      <c r="A18" s="1084" t="s">
        <v>1747</v>
      </c>
      <c r="B18" s="1073">
        <v>16</v>
      </c>
      <c r="C18" s="1073">
        <v>54</v>
      </c>
      <c r="D18" s="1073">
        <v>1</v>
      </c>
      <c r="E18" s="1073">
        <v>18</v>
      </c>
      <c r="F18" s="1074">
        <v>1246305</v>
      </c>
      <c r="G18" s="1074">
        <v>365115</v>
      </c>
      <c r="H18" s="1074">
        <v>298182</v>
      </c>
      <c r="I18" s="1075">
        <v>23.9</v>
      </c>
      <c r="J18" s="1074">
        <v>70239</v>
      </c>
      <c r="K18" s="1074">
        <v>11552</v>
      </c>
      <c r="L18" s="369">
        <v>839216</v>
      </c>
      <c r="M18" s="1088"/>
    </row>
    <row r="19" spans="1:13" s="1059" customFormat="1" ht="21" customHeight="1">
      <c r="A19" s="1083" t="s">
        <v>1748</v>
      </c>
      <c r="B19" s="1073">
        <v>124</v>
      </c>
      <c r="C19" s="1073">
        <v>180</v>
      </c>
      <c r="D19" s="1073">
        <v>3</v>
      </c>
      <c r="E19" s="1073">
        <v>35</v>
      </c>
      <c r="F19" s="1074">
        <v>3649765</v>
      </c>
      <c r="G19" s="1074">
        <v>893949</v>
      </c>
      <c r="H19" s="1074">
        <v>577918</v>
      </c>
      <c r="I19" s="1075">
        <v>15.8</v>
      </c>
      <c r="J19" s="1074">
        <v>402188</v>
      </c>
      <c r="K19" s="1074">
        <v>316263</v>
      </c>
      <c r="L19" s="369">
        <v>2712587</v>
      </c>
      <c r="M19" s="1088"/>
    </row>
    <row r="20" spans="1:13" s="1059" customFormat="1" ht="21" customHeight="1">
      <c r="A20" s="1049" t="s">
        <v>2372</v>
      </c>
      <c r="B20" s="1092"/>
      <c r="C20" s="1092"/>
      <c r="D20" s="1092"/>
      <c r="E20" s="1092"/>
      <c r="F20" s="1074"/>
      <c r="G20" s="1074"/>
      <c r="H20" s="1074"/>
      <c r="I20" s="1092"/>
      <c r="J20" s="1074"/>
      <c r="K20" s="1074"/>
      <c r="L20" s="369"/>
      <c r="M20" s="1088"/>
    </row>
    <row r="21" spans="1:13" s="1059" customFormat="1" ht="21" customHeight="1">
      <c r="A21" s="1037" t="s">
        <v>2377</v>
      </c>
      <c r="B21" s="1073">
        <v>20</v>
      </c>
      <c r="C21" s="1073">
        <v>30</v>
      </c>
      <c r="D21" s="1073" t="s">
        <v>41</v>
      </c>
      <c r="E21" s="1073">
        <v>3</v>
      </c>
      <c r="F21" s="1074">
        <v>236496</v>
      </c>
      <c r="G21" s="1074">
        <v>71513</v>
      </c>
      <c r="H21" s="1074">
        <v>52845</v>
      </c>
      <c r="I21" s="1075">
        <v>22.3</v>
      </c>
      <c r="J21" s="1074">
        <v>54790</v>
      </c>
      <c r="K21" s="1074">
        <v>7582</v>
      </c>
      <c r="L21" s="369">
        <v>236496</v>
      </c>
      <c r="M21" s="1189"/>
    </row>
    <row r="22" spans="1:13" s="1059" customFormat="1" ht="21" customHeight="1">
      <c r="A22" s="1049" t="s">
        <v>2378</v>
      </c>
      <c r="B22" s="1073">
        <v>16</v>
      </c>
      <c r="C22" s="1073">
        <v>29</v>
      </c>
      <c r="D22" s="1073">
        <v>3</v>
      </c>
      <c r="E22" s="1073">
        <v>10</v>
      </c>
      <c r="F22" s="1074">
        <v>1045905</v>
      </c>
      <c r="G22" s="1074">
        <v>297300</v>
      </c>
      <c r="H22" s="1074">
        <v>191765</v>
      </c>
      <c r="I22" s="1075">
        <v>18.3</v>
      </c>
      <c r="J22" s="1074">
        <v>28063</v>
      </c>
      <c r="K22" s="1074">
        <v>70521</v>
      </c>
      <c r="L22" s="369">
        <v>749334</v>
      </c>
      <c r="M22" s="1189"/>
    </row>
    <row r="23" spans="1:13" s="1059" customFormat="1" ht="21" customHeight="1">
      <c r="A23" s="1049" t="s">
        <v>2379</v>
      </c>
      <c r="B23" s="1073">
        <v>22</v>
      </c>
      <c r="C23" s="1073">
        <v>28</v>
      </c>
      <c r="D23" s="1073" t="s">
        <v>41</v>
      </c>
      <c r="E23" s="1073">
        <v>2</v>
      </c>
      <c r="F23" s="1074">
        <v>1241926</v>
      </c>
      <c r="G23" s="1074">
        <v>236381</v>
      </c>
      <c r="H23" s="1074">
        <v>197686</v>
      </c>
      <c r="I23" s="1075">
        <v>15.9</v>
      </c>
      <c r="J23" s="1074">
        <v>59930</v>
      </c>
      <c r="K23" s="1074">
        <v>127616</v>
      </c>
      <c r="L23" s="369">
        <v>843521</v>
      </c>
      <c r="M23" s="1189"/>
    </row>
    <row r="24" spans="1:13" s="1059" customFormat="1" ht="21" customHeight="1">
      <c r="A24" s="1049" t="s">
        <v>2380</v>
      </c>
      <c r="B24" s="1073">
        <v>22</v>
      </c>
      <c r="C24" s="1073">
        <v>11</v>
      </c>
      <c r="D24" s="1073" t="s">
        <v>41</v>
      </c>
      <c r="E24" s="1073">
        <v>1</v>
      </c>
      <c r="F24" s="1074">
        <v>371938</v>
      </c>
      <c r="G24" s="1074">
        <v>84755</v>
      </c>
      <c r="H24" s="1074">
        <v>53964</v>
      </c>
      <c r="I24" s="1075">
        <v>14.5</v>
      </c>
      <c r="J24" s="1074">
        <v>23808</v>
      </c>
      <c r="K24" s="1074">
        <v>11974</v>
      </c>
      <c r="L24" s="369">
        <v>186080</v>
      </c>
      <c r="M24" s="1189"/>
    </row>
    <row r="25" spans="1:13" s="1059" customFormat="1" ht="21" customHeight="1">
      <c r="A25" s="2622" t="s">
        <v>2381</v>
      </c>
      <c r="B25" s="2623"/>
      <c r="C25" s="2623"/>
      <c r="D25" s="2623"/>
      <c r="E25" s="2623"/>
      <c r="F25" s="2623"/>
      <c r="G25" s="2623"/>
      <c r="H25" s="2623"/>
      <c r="I25" s="2623"/>
      <c r="J25" s="2623"/>
      <c r="K25" s="2623"/>
      <c r="L25" s="2623"/>
    </row>
    <row r="26" spans="1:13" s="1059" customFormat="1" ht="15" customHeight="1">
      <c r="A26" s="1190" t="s">
        <v>408</v>
      </c>
      <c r="B26" s="309">
        <v>36</v>
      </c>
      <c r="C26" s="309">
        <v>45</v>
      </c>
      <c r="D26" s="309">
        <v>3</v>
      </c>
      <c r="E26" s="309">
        <v>14</v>
      </c>
      <c r="F26" s="225">
        <v>3669978</v>
      </c>
      <c r="G26" s="225">
        <v>356066</v>
      </c>
      <c r="H26" s="225">
        <v>306262</v>
      </c>
      <c r="I26" s="328">
        <v>8.3000000000000007</v>
      </c>
      <c r="J26" s="225">
        <v>1067742</v>
      </c>
      <c r="K26" s="225">
        <v>14641</v>
      </c>
      <c r="L26" s="369">
        <v>931500</v>
      </c>
      <c r="M26" s="1088"/>
    </row>
    <row r="27" spans="1:13" s="1059" customFormat="1" ht="15" customHeight="1">
      <c r="A27" s="1190" t="s">
        <v>372</v>
      </c>
      <c r="B27" s="309">
        <v>22</v>
      </c>
      <c r="C27" s="309">
        <v>37</v>
      </c>
      <c r="D27" s="309" t="s">
        <v>41</v>
      </c>
      <c r="E27" s="309">
        <v>16</v>
      </c>
      <c r="F27" s="225">
        <v>915264</v>
      </c>
      <c r="G27" s="225">
        <v>300588</v>
      </c>
      <c r="H27" s="225">
        <v>242020</v>
      </c>
      <c r="I27" s="328">
        <v>26.4</v>
      </c>
      <c r="J27" s="225">
        <v>115216</v>
      </c>
      <c r="K27" s="225">
        <v>9678</v>
      </c>
      <c r="L27" s="369">
        <v>467706</v>
      </c>
      <c r="M27" s="1088"/>
    </row>
    <row r="28" spans="1:13" s="1059" customFormat="1" ht="15" customHeight="1">
      <c r="A28" s="1190" t="s">
        <v>373</v>
      </c>
      <c r="B28" s="309">
        <v>14</v>
      </c>
      <c r="C28" s="309">
        <v>19</v>
      </c>
      <c r="D28" s="309" t="s">
        <v>41</v>
      </c>
      <c r="E28" s="309">
        <v>6</v>
      </c>
      <c r="F28" s="225">
        <v>447963</v>
      </c>
      <c r="G28" s="225">
        <v>53269</v>
      </c>
      <c r="H28" s="225">
        <v>31706</v>
      </c>
      <c r="I28" s="328">
        <v>7.1</v>
      </c>
      <c r="J28" s="225">
        <v>90955</v>
      </c>
      <c r="K28" s="225">
        <v>7857</v>
      </c>
      <c r="L28" s="369">
        <v>112384</v>
      </c>
      <c r="M28" s="1088"/>
    </row>
    <row r="29" spans="1:13" s="1059" customFormat="1" ht="15" customHeight="1">
      <c r="A29" s="1190" t="s">
        <v>374</v>
      </c>
      <c r="B29" s="309">
        <v>5</v>
      </c>
      <c r="C29" s="309">
        <v>2</v>
      </c>
      <c r="D29" s="309" t="s">
        <v>41</v>
      </c>
      <c r="E29" s="309">
        <v>1</v>
      </c>
      <c r="F29" s="225">
        <v>99652</v>
      </c>
      <c r="G29" s="225">
        <v>9362</v>
      </c>
      <c r="H29" s="225">
        <v>2588</v>
      </c>
      <c r="I29" s="328">
        <v>2.6</v>
      </c>
      <c r="J29" s="225">
        <v>5423</v>
      </c>
      <c r="K29" s="225">
        <v>1300</v>
      </c>
      <c r="L29" s="369">
        <v>5730</v>
      </c>
      <c r="M29" s="1088"/>
    </row>
    <row r="30" spans="1:13" s="1059" customFormat="1" ht="15" customHeight="1">
      <c r="A30" s="1190" t="s">
        <v>375</v>
      </c>
      <c r="B30" s="309">
        <v>18</v>
      </c>
      <c r="C30" s="309">
        <v>39</v>
      </c>
      <c r="D30" s="309" t="s">
        <v>41</v>
      </c>
      <c r="E30" s="309">
        <v>2</v>
      </c>
      <c r="F30" s="225">
        <v>2133183</v>
      </c>
      <c r="G30" s="225">
        <v>321836</v>
      </c>
      <c r="H30" s="225">
        <v>285911</v>
      </c>
      <c r="I30" s="328">
        <v>13.4</v>
      </c>
      <c r="J30" s="225">
        <v>115883</v>
      </c>
      <c r="K30" s="225">
        <v>51318</v>
      </c>
      <c r="L30" s="369">
        <v>393818</v>
      </c>
      <c r="M30" s="1088"/>
    </row>
    <row r="31" spans="1:13" s="1059" customFormat="1" ht="15" customHeight="1">
      <c r="A31" s="1190" t="s">
        <v>376</v>
      </c>
      <c r="B31" s="309">
        <v>55</v>
      </c>
      <c r="C31" s="309">
        <v>126</v>
      </c>
      <c r="D31" s="309">
        <v>4</v>
      </c>
      <c r="E31" s="309">
        <v>5</v>
      </c>
      <c r="F31" s="225">
        <v>1725016</v>
      </c>
      <c r="G31" s="225">
        <v>449676</v>
      </c>
      <c r="H31" s="225">
        <v>317445</v>
      </c>
      <c r="I31" s="328">
        <v>18.399999999999999</v>
      </c>
      <c r="J31" s="225">
        <v>107010</v>
      </c>
      <c r="K31" s="225">
        <v>265728</v>
      </c>
      <c r="L31" s="369">
        <v>1478652</v>
      </c>
      <c r="M31" s="1088"/>
    </row>
    <row r="32" spans="1:13" s="1059" customFormat="1" ht="15" customHeight="1">
      <c r="A32" s="1190" t="s">
        <v>377</v>
      </c>
      <c r="B32" s="309">
        <v>39</v>
      </c>
      <c r="C32" s="309">
        <v>83</v>
      </c>
      <c r="D32" s="309">
        <v>2</v>
      </c>
      <c r="E32" s="309">
        <v>5</v>
      </c>
      <c r="F32" s="225">
        <v>3158323</v>
      </c>
      <c r="G32" s="225">
        <v>568129</v>
      </c>
      <c r="H32" s="225">
        <v>442171</v>
      </c>
      <c r="I32" s="328">
        <v>14</v>
      </c>
      <c r="J32" s="225">
        <v>435724</v>
      </c>
      <c r="K32" s="225">
        <v>80073</v>
      </c>
      <c r="L32" s="369">
        <v>2605082</v>
      </c>
      <c r="M32" s="1088"/>
    </row>
    <row r="33" spans="1:13" s="1059" customFormat="1" ht="15" customHeight="1">
      <c r="A33" s="1190" t="s">
        <v>378</v>
      </c>
      <c r="B33" s="309">
        <v>6</v>
      </c>
      <c r="C33" s="309">
        <v>14</v>
      </c>
      <c r="D33" s="309" t="s">
        <v>41</v>
      </c>
      <c r="E33" s="309">
        <v>3</v>
      </c>
      <c r="F33" s="225">
        <v>327471</v>
      </c>
      <c r="G33" s="225">
        <v>58271</v>
      </c>
      <c r="H33" s="225">
        <v>53158</v>
      </c>
      <c r="I33" s="328">
        <v>16.2</v>
      </c>
      <c r="J33" s="225">
        <v>39391</v>
      </c>
      <c r="K33" s="225">
        <v>30981</v>
      </c>
      <c r="L33" s="369">
        <v>327471</v>
      </c>
      <c r="M33" s="1088"/>
    </row>
    <row r="34" spans="1:13" s="1059" customFormat="1" ht="15" customHeight="1">
      <c r="A34" s="1190" t="s">
        <v>379</v>
      </c>
      <c r="B34" s="309">
        <v>17</v>
      </c>
      <c r="C34" s="309">
        <v>63</v>
      </c>
      <c r="D34" s="309">
        <v>1</v>
      </c>
      <c r="E34" s="309">
        <v>19</v>
      </c>
      <c r="F34" s="225">
        <v>278166</v>
      </c>
      <c r="G34" s="225">
        <v>69458</v>
      </c>
      <c r="H34" s="225">
        <v>28776</v>
      </c>
      <c r="I34" s="328">
        <v>10.3</v>
      </c>
      <c r="J34" s="225">
        <v>47251</v>
      </c>
      <c r="K34" s="225">
        <v>5982</v>
      </c>
      <c r="L34" s="369">
        <v>186992</v>
      </c>
      <c r="M34" s="1088"/>
    </row>
    <row r="35" spans="1:13" s="1059" customFormat="1" ht="15" customHeight="1">
      <c r="A35" s="1190" t="s">
        <v>380</v>
      </c>
      <c r="B35" s="309">
        <v>17</v>
      </c>
      <c r="C35" s="309">
        <v>60</v>
      </c>
      <c r="D35" s="309" t="s">
        <v>41</v>
      </c>
      <c r="E35" s="309">
        <v>6</v>
      </c>
      <c r="F35" s="225">
        <v>296272</v>
      </c>
      <c r="G35" s="225">
        <v>73965</v>
      </c>
      <c r="H35" s="225">
        <v>38275</v>
      </c>
      <c r="I35" s="328">
        <v>12.9</v>
      </c>
      <c r="J35" s="225">
        <v>130177</v>
      </c>
      <c r="K35" s="225">
        <v>7558</v>
      </c>
      <c r="L35" s="369">
        <v>176576</v>
      </c>
      <c r="M35" s="1088"/>
    </row>
    <row r="36" spans="1:13" s="1059" customFormat="1" ht="15" customHeight="1">
      <c r="A36" s="1190" t="s">
        <v>381</v>
      </c>
      <c r="B36" s="309">
        <v>24</v>
      </c>
      <c r="C36" s="309">
        <v>15</v>
      </c>
      <c r="D36" s="309">
        <v>2</v>
      </c>
      <c r="E36" s="309">
        <v>6</v>
      </c>
      <c r="F36" s="225">
        <v>2088411</v>
      </c>
      <c r="G36" s="225">
        <v>284925</v>
      </c>
      <c r="H36" s="225">
        <v>215397</v>
      </c>
      <c r="I36" s="328">
        <v>10.3</v>
      </c>
      <c r="J36" s="225">
        <v>630632</v>
      </c>
      <c r="K36" s="225">
        <v>118187</v>
      </c>
      <c r="L36" s="369">
        <v>1095834</v>
      </c>
      <c r="M36" s="1088"/>
    </row>
    <row r="37" spans="1:13" s="1059" customFormat="1" ht="15" customHeight="1">
      <c r="A37" s="1190" t="s">
        <v>382</v>
      </c>
      <c r="B37" s="309">
        <v>25</v>
      </c>
      <c r="C37" s="309">
        <v>35</v>
      </c>
      <c r="D37" s="309" t="s">
        <v>41</v>
      </c>
      <c r="E37" s="309">
        <v>3</v>
      </c>
      <c r="F37" s="225">
        <v>1733823</v>
      </c>
      <c r="G37" s="225">
        <v>389453</v>
      </c>
      <c r="H37" s="225">
        <v>298723</v>
      </c>
      <c r="I37" s="328">
        <v>17.2</v>
      </c>
      <c r="J37" s="225">
        <v>155455</v>
      </c>
      <c r="K37" s="225">
        <v>11730</v>
      </c>
      <c r="L37" s="369">
        <v>1409245</v>
      </c>
      <c r="M37" s="1088"/>
    </row>
    <row r="38" spans="1:13" s="1059" customFormat="1" ht="15" customHeight="1">
      <c r="A38" s="1190" t="s">
        <v>383</v>
      </c>
      <c r="B38" s="309">
        <v>12</v>
      </c>
      <c r="C38" s="309">
        <v>18</v>
      </c>
      <c r="D38" s="309" t="s">
        <v>41</v>
      </c>
      <c r="E38" s="309">
        <v>7</v>
      </c>
      <c r="F38" s="225">
        <v>535818</v>
      </c>
      <c r="G38" s="225">
        <v>189556</v>
      </c>
      <c r="H38" s="225">
        <v>101301</v>
      </c>
      <c r="I38" s="328">
        <v>18.899999999999999</v>
      </c>
      <c r="J38" s="225">
        <v>15175</v>
      </c>
      <c r="K38" s="225">
        <v>2031</v>
      </c>
      <c r="L38" s="369">
        <v>353104</v>
      </c>
      <c r="M38" s="1088"/>
    </row>
    <row r="39" spans="1:13" s="1059" customFormat="1" ht="15" customHeight="1">
      <c r="A39" s="1190" t="s">
        <v>384</v>
      </c>
      <c r="B39" s="309">
        <v>15</v>
      </c>
      <c r="C39" s="309">
        <v>28</v>
      </c>
      <c r="D39" s="309" t="s">
        <v>41</v>
      </c>
      <c r="E39" s="309">
        <v>7</v>
      </c>
      <c r="F39" s="225">
        <v>175919</v>
      </c>
      <c r="G39" s="225">
        <v>49796</v>
      </c>
      <c r="H39" s="225">
        <v>39761</v>
      </c>
      <c r="I39" s="328">
        <v>22.6</v>
      </c>
      <c r="J39" s="225">
        <v>25957</v>
      </c>
      <c r="K39" s="225">
        <v>4700</v>
      </c>
      <c r="L39" s="369">
        <v>171721</v>
      </c>
      <c r="M39" s="1088"/>
    </row>
    <row r="40" spans="1:13" s="1059" customFormat="1" ht="15" customHeight="1">
      <c r="A40" s="1190" t="s">
        <v>385</v>
      </c>
      <c r="B40" s="309">
        <v>35</v>
      </c>
      <c r="C40" s="309">
        <v>55</v>
      </c>
      <c r="D40" s="309" t="s">
        <v>41</v>
      </c>
      <c r="E40" s="309">
        <v>22</v>
      </c>
      <c r="F40" s="225">
        <v>1514893</v>
      </c>
      <c r="G40" s="225">
        <v>165572</v>
      </c>
      <c r="H40" s="225">
        <v>109764</v>
      </c>
      <c r="I40" s="328">
        <v>7.2</v>
      </c>
      <c r="J40" s="225">
        <v>271166</v>
      </c>
      <c r="K40" s="225">
        <v>59007</v>
      </c>
      <c r="L40" s="369">
        <v>923327</v>
      </c>
      <c r="M40" s="1088"/>
    </row>
    <row r="41" spans="1:13" s="1059" customFormat="1" ht="15" customHeight="1">
      <c r="A41" s="1190" t="s">
        <v>386</v>
      </c>
      <c r="B41" s="309">
        <v>21</v>
      </c>
      <c r="C41" s="309">
        <v>56</v>
      </c>
      <c r="D41" s="309" t="s">
        <v>41</v>
      </c>
      <c r="E41" s="309">
        <v>19</v>
      </c>
      <c r="F41" s="225">
        <v>359070</v>
      </c>
      <c r="G41" s="225">
        <v>39230</v>
      </c>
      <c r="H41" s="225">
        <v>20627</v>
      </c>
      <c r="I41" s="328">
        <v>5.7</v>
      </c>
      <c r="J41" s="225">
        <v>40413</v>
      </c>
      <c r="K41" s="225">
        <v>15678</v>
      </c>
      <c r="L41" s="369">
        <v>169820</v>
      </c>
      <c r="M41" s="1088"/>
    </row>
    <row r="42" spans="1:13" s="1024" customFormat="1" ht="15" customHeight="1">
      <c r="A42" s="2588" t="s">
        <v>2942</v>
      </c>
      <c r="B42" s="2588"/>
      <c r="C42" s="2588"/>
      <c r="D42" s="2588"/>
      <c r="E42" s="2588"/>
      <c r="I42" s="1191"/>
      <c r="J42" s="1191"/>
      <c r="K42" s="1191"/>
      <c r="M42" s="1036"/>
    </row>
    <row r="43" spans="1:13" s="1058" customFormat="1" ht="15" customHeight="1">
      <c r="A43" s="1056" t="s">
        <v>2173</v>
      </c>
      <c r="I43" s="1192"/>
      <c r="J43" s="1192"/>
      <c r="K43" s="1192"/>
      <c r="M43" s="1057"/>
    </row>
    <row r="44" spans="1:13" s="1024" customFormat="1" ht="15" customHeight="1">
      <c r="A44" s="2588"/>
      <c r="B44" s="2588"/>
      <c r="C44" s="2588"/>
      <c r="D44" s="2588"/>
      <c r="E44" s="2588"/>
      <c r="I44" s="1191"/>
      <c r="J44" s="1191"/>
      <c r="K44" s="1191"/>
      <c r="M44" s="1036"/>
    </row>
    <row r="45" spans="1:13" s="1058" customFormat="1" ht="15" customHeight="1">
      <c r="A45" s="1056"/>
      <c r="M45" s="1057"/>
    </row>
    <row r="46" spans="1:13" ht="15" customHeight="1"/>
    <row r="47" spans="1:13" ht="15" customHeight="1"/>
    <row r="48" spans="1:13" ht="15" customHeight="1"/>
  </sheetData>
  <mergeCells count="22">
    <mergeCell ref="A1:L1"/>
    <mergeCell ref="A2:L2"/>
    <mergeCell ref="A3:A8"/>
    <mergeCell ref="B3:B8"/>
    <mergeCell ref="C3:E3"/>
    <mergeCell ref="F3:L3"/>
    <mergeCell ref="C4:D5"/>
    <mergeCell ref="E4:E8"/>
    <mergeCell ref="F4:F8"/>
    <mergeCell ref="G4:H5"/>
    <mergeCell ref="A11:L11"/>
    <mergeCell ref="A25:L25"/>
    <mergeCell ref="A42:E42"/>
    <mergeCell ref="A44:E44"/>
    <mergeCell ref="I4:I8"/>
    <mergeCell ref="J4:J8"/>
    <mergeCell ref="K4:K8"/>
    <mergeCell ref="L4:L8"/>
    <mergeCell ref="C6:C8"/>
    <mergeCell ref="D6:D8"/>
    <mergeCell ref="G6:G8"/>
    <mergeCell ref="H6:H8"/>
  </mergeCells>
  <hyperlinks>
    <hyperlink ref="A2" location="'spis tablic'!A1" display="'spis tablic'!A1" xr:uid="{00000000-0004-0000-6500-000000000000}"/>
    <hyperlink ref="A2:L2" location="'Spis tablic_DZIAŁ VII'!A1" display="'Spis tablic_DZIAŁ VII'!A1" xr:uid="{00000000-0004-0000-6500-000001000000}"/>
  </hyperlinks>
  <pageMargins left="0.7" right="0.7" top="0.75" bottom="0.75" header="0.3" footer="0.3"/>
  <pageSetup paperSize="9"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J31"/>
  <sheetViews>
    <sheetView topLeftCell="A13" zoomScaleNormal="100" workbookViewId="0">
      <selection activeCell="O16" sqref="O16:O17"/>
    </sheetView>
  </sheetViews>
  <sheetFormatPr defaultColWidth="10" defaultRowHeight="11.4"/>
  <cols>
    <col min="1" max="1" width="28.33203125" style="1071" customWidth="1"/>
    <col min="2" max="9" width="13.88671875" style="1071" customWidth="1"/>
    <col min="10" max="10" width="10" style="1184"/>
    <col min="11" max="16384" width="10" style="1071"/>
  </cols>
  <sheetData>
    <row r="1" spans="1:10" s="1022" customFormat="1" ht="30" customHeight="1">
      <c r="A1" s="2533" t="s">
        <v>2384</v>
      </c>
      <c r="B1" s="2533"/>
      <c r="C1" s="2533"/>
      <c r="D1" s="2533"/>
      <c r="E1" s="2533"/>
      <c r="F1" s="2533"/>
      <c r="G1" s="2533"/>
      <c r="H1" s="2533"/>
      <c r="I1" s="2533"/>
      <c r="J1" s="1104"/>
    </row>
    <row r="2" spans="1:10" s="1023" customFormat="1" ht="24.9" customHeight="1">
      <c r="A2" s="2042" t="s">
        <v>11</v>
      </c>
      <c r="B2" s="2042"/>
      <c r="C2" s="2042"/>
      <c r="D2" s="2042"/>
      <c r="E2" s="2042"/>
      <c r="F2" s="2042"/>
      <c r="G2" s="2042"/>
      <c r="H2" s="2042"/>
      <c r="I2" s="2042"/>
      <c r="J2" s="1166"/>
    </row>
    <row r="3" spans="1:10" s="1096" customFormat="1" ht="24.9" customHeight="1">
      <c r="A3" s="2559" t="s">
        <v>360</v>
      </c>
      <c r="B3" s="2552" t="s">
        <v>1749</v>
      </c>
      <c r="C3" s="2552"/>
      <c r="D3" s="2552"/>
      <c r="E3" s="2552"/>
      <c r="F3" s="2629" t="s">
        <v>1750</v>
      </c>
      <c r="G3" s="2629"/>
      <c r="H3" s="2629"/>
      <c r="I3" s="2572"/>
      <c r="J3" s="1088"/>
    </row>
    <row r="4" spans="1:10" s="1096" customFormat="1" ht="24.9" customHeight="1">
      <c r="A4" s="2628"/>
      <c r="B4" s="2552" t="s">
        <v>1152</v>
      </c>
      <c r="C4" s="2568" t="s">
        <v>1751</v>
      </c>
      <c r="D4" s="2559"/>
      <c r="E4" s="2552" t="s">
        <v>217</v>
      </c>
      <c r="F4" s="2552" t="s">
        <v>390</v>
      </c>
      <c r="G4" s="2568" t="s">
        <v>1751</v>
      </c>
      <c r="H4" s="2559"/>
      <c r="I4" s="2568" t="s">
        <v>217</v>
      </c>
      <c r="J4" s="1088"/>
    </row>
    <row r="5" spans="1:10" s="1096" customFormat="1" ht="24.9" customHeight="1">
      <c r="A5" s="2628"/>
      <c r="B5" s="2553"/>
      <c r="C5" s="2579"/>
      <c r="D5" s="2561"/>
      <c r="E5" s="2553"/>
      <c r="F5" s="2553"/>
      <c r="G5" s="2579"/>
      <c r="H5" s="2561"/>
      <c r="I5" s="2630"/>
      <c r="J5" s="1088"/>
    </row>
    <row r="6" spans="1:10" s="1096" customFormat="1" ht="24.9" customHeight="1">
      <c r="A6" s="2628"/>
      <c r="B6" s="2553"/>
      <c r="C6" s="2552" t="s">
        <v>1752</v>
      </c>
      <c r="D6" s="2552" t="s">
        <v>1753</v>
      </c>
      <c r="E6" s="2553"/>
      <c r="F6" s="2553"/>
      <c r="G6" s="2552" t="s">
        <v>1754</v>
      </c>
      <c r="H6" s="2552" t="s">
        <v>1755</v>
      </c>
      <c r="I6" s="2630"/>
      <c r="J6" s="1088"/>
    </row>
    <row r="7" spans="1:10" s="1096" customFormat="1" ht="24.9" customHeight="1">
      <c r="A7" s="2561"/>
      <c r="B7" s="2554"/>
      <c r="C7" s="2554"/>
      <c r="D7" s="2554"/>
      <c r="E7" s="2554"/>
      <c r="F7" s="2554"/>
      <c r="G7" s="2554"/>
      <c r="H7" s="2554"/>
      <c r="I7" s="2631"/>
      <c r="J7" s="1088"/>
    </row>
    <row r="8" spans="1:10" s="1059" customFormat="1" ht="15" customHeight="1">
      <c r="A8" s="1185" t="s">
        <v>2903</v>
      </c>
      <c r="B8" s="1050">
        <v>359</v>
      </c>
      <c r="C8" s="1050">
        <v>20</v>
      </c>
      <c r="D8" s="1050">
        <v>42</v>
      </c>
      <c r="E8" s="1050">
        <v>297</v>
      </c>
      <c r="F8" s="225">
        <v>20109094</v>
      </c>
      <c r="G8" s="225">
        <v>7971351</v>
      </c>
      <c r="H8" s="225">
        <v>2777367</v>
      </c>
      <c r="I8" s="346">
        <v>9360376</v>
      </c>
      <c r="J8" s="1088"/>
    </row>
    <row r="9" spans="1:10" s="1059" customFormat="1" ht="15" customHeight="1">
      <c r="A9" s="1193" t="s">
        <v>2641</v>
      </c>
      <c r="B9" s="1141">
        <v>361</v>
      </c>
      <c r="C9" s="1141">
        <v>19</v>
      </c>
      <c r="D9" s="1141">
        <v>41</v>
      </c>
      <c r="E9" s="1141">
        <v>301</v>
      </c>
      <c r="F9" s="324">
        <v>19459222</v>
      </c>
      <c r="G9" s="324">
        <v>7812391</v>
      </c>
      <c r="H9" s="324">
        <v>2696390</v>
      </c>
      <c r="I9" s="326">
        <v>8950441</v>
      </c>
      <c r="J9" s="1088"/>
    </row>
    <row r="10" spans="1:10" s="1059" customFormat="1" ht="15" customHeight="1">
      <c r="A10" s="1190" t="s">
        <v>75</v>
      </c>
      <c r="B10" s="1050">
        <v>36</v>
      </c>
      <c r="C10" s="1050">
        <v>2</v>
      </c>
      <c r="D10" s="1050">
        <v>5</v>
      </c>
      <c r="E10" s="1050">
        <v>29</v>
      </c>
      <c r="F10" s="225">
        <v>3669978</v>
      </c>
      <c r="G10" s="225">
        <v>2139041</v>
      </c>
      <c r="H10" s="225">
        <v>388615</v>
      </c>
      <c r="I10" s="346">
        <v>1142322</v>
      </c>
      <c r="J10" s="1088"/>
    </row>
    <row r="11" spans="1:10" s="1059" customFormat="1" ht="15" customHeight="1">
      <c r="A11" s="1190" t="s">
        <v>76</v>
      </c>
      <c r="B11" s="1050">
        <v>22</v>
      </c>
      <c r="C11" s="1050">
        <v>1</v>
      </c>
      <c r="D11" s="1050">
        <v>2</v>
      </c>
      <c r="E11" s="1050">
        <v>19</v>
      </c>
      <c r="F11" s="225">
        <v>915264</v>
      </c>
      <c r="G11" s="225">
        <v>106744</v>
      </c>
      <c r="H11" s="225">
        <v>26411</v>
      </c>
      <c r="I11" s="346">
        <v>782109</v>
      </c>
      <c r="J11" s="1088"/>
    </row>
    <row r="12" spans="1:10" s="1059" customFormat="1" ht="15" customHeight="1">
      <c r="A12" s="1190" t="s">
        <v>373</v>
      </c>
      <c r="B12" s="1050">
        <v>14</v>
      </c>
      <c r="C12" s="1050">
        <v>1</v>
      </c>
      <c r="D12" s="1050">
        <v>2</v>
      </c>
      <c r="E12" s="1050">
        <v>11</v>
      </c>
      <c r="F12" s="225">
        <v>447963</v>
      </c>
      <c r="G12" s="225">
        <v>207573</v>
      </c>
      <c r="H12" s="225">
        <v>105490</v>
      </c>
      <c r="I12" s="346">
        <v>134900</v>
      </c>
      <c r="J12" s="1088"/>
    </row>
    <row r="13" spans="1:10" s="1059" customFormat="1" ht="15" customHeight="1">
      <c r="A13" s="1190" t="s">
        <v>374</v>
      </c>
      <c r="B13" s="1050">
        <v>5</v>
      </c>
      <c r="C13" s="1050" t="s">
        <v>41</v>
      </c>
      <c r="D13" s="1050">
        <v>1</v>
      </c>
      <c r="E13" s="1050">
        <v>4</v>
      </c>
      <c r="F13" s="225">
        <v>99652</v>
      </c>
      <c r="G13" s="1050" t="s">
        <v>41</v>
      </c>
      <c r="H13" s="225">
        <v>93922</v>
      </c>
      <c r="I13" s="346">
        <v>5730</v>
      </c>
      <c r="J13" s="1088"/>
    </row>
    <row r="14" spans="1:10" s="1059" customFormat="1" ht="15" customHeight="1">
      <c r="A14" s="1190" t="s">
        <v>375</v>
      </c>
      <c r="B14" s="1050">
        <v>18</v>
      </c>
      <c r="C14" s="1050">
        <v>2</v>
      </c>
      <c r="D14" s="1050">
        <v>2</v>
      </c>
      <c r="E14" s="1050">
        <v>14</v>
      </c>
      <c r="F14" s="225">
        <v>2133183</v>
      </c>
      <c r="G14" s="225">
        <v>1543985</v>
      </c>
      <c r="H14" s="225">
        <v>218260</v>
      </c>
      <c r="I14" s="346">
        <v>370938</v>
      </c>
      <c r="J14" s="1088"/>
    </row>
    <row r="15" spans="1:10" s="1059" customFormat="1" ht="15" customHeight="1">
      <c r="A15" s="1190" t="s">
        <v>80</v>
      </c>
      <c r="B15" s="1050">
        <v>55</v>
      </c>
      <c r="C15" s="1050">
        <v>1</v>
      </c>
      <c r="D15" s="1050">
        <v>2</v>
      </c>
      <c r="E15" s="1050">
        <v>52</v>
      </c>
      <c r="F15" s="225">
        <v>1725016</v>
      </c>
      <c r="G15" s="225">
        <v>419311</v>
      </c>
      <c r="H15" s="225">
        <v>164386</v>
      </c>
      <c r="I15" s="346">
        <v>1141319</v>
      </c>
      <c r="J15" s="1088"/>
    </row>
    <row r="16" spans="1:10" s="1059" customFormat="1" ht="15" customHeight="1">
      <c r="A16" s="1190" t="s">
        <v>377</v>
      </c>
      <c r="B16" s="1050">
        <v>39</v>
      </c>
      <c r="C16" s="1050">
        <v>2</v>
      </c>
      <c r="D16" s="1050">
        <v>3</v>
      </c>
      <c r="E16" s="1050">
        <v>34</v>
      </c>
      <c r="F16" s="225">
        <v>3158323</v>
      </c>
      <c r="G16" s="225">
        <v>1081722</v>
      </c>
      <c r="H16" s="225">
        <v>300264</v>
      </c>
      <c r="I16" s="346">
        <v>1776337</v>
      </c>
      <c r="J16" s="1088"/>
    </row>
    <row r="17" spans="1:10" s="1059" customFormat="1" ht="15" customHeight="1">
      <c r="A17" s="1190" t="s">
        <v>378</v>
      </c>
      <c r="B17" s="1050">
        <v>6</v>
      </c>
      <c r="C17" s="1050">
        <v>1</v>
      </c>
      <c r="D17" s="1050" t="s">
        <v>41</v>
      </c>
      <c r="E17" s="1050">
        <v>5</v>
      </c>
      <c r="F17" s="225">
        <v>327471</v>
      </c>
      <c r="G17" s="225">
        <v>307916</v>
      </c>
      <c r="H17" s="1050" t="s">
        <v>41</v>
      </c>
      <c r="I17" s="346">
        <v>19555</v>
      </c>
      <c r="J17" s="1088"/>
    </row>
    <row r="18" spans="1:10" s="1059" customFormat="1" ht="15" customHeight="1">
      <c r="A18" s="1190" t="s">
        <v>379</v>
      </c>
      <c r="B18" s="1050">
        <v>17</v>
      </c>
      <c r="C18" s="1050" t="s">
        <v>41</v>
      </c>
      <c r="D18" s="1050">
        <v>1</v>
      </c>
      <c r="E18" s="1050">
        <v>16</v>
      </c>
      <c r="F18" s="225">
        <v>278166</v>
      </c>
      <c r="G18" s="1050" t="s">
        <v>41</v>
      </c>
      <c r="H18" s="225">
        <v>47506</v>
      </c>
      <c r="I18" s="346">
        <v>230660</v>
      </c>
      <c r="J18" s="1088"/>
    </row>
    <row r="19" spans="1:10" s="1059" customFormat="1" ht="15" customHeight="1">
      <c r="A19" s="1190" t="s">
        <v>380</v>
      </c>
      <c r="B19" s="1050">
        <v>17</v>
      </c>
      <c r="C19" s="1050">
        <v>1</v>
      </c>
      <c r="D19" s="1050">
        <v>2</v>
      </c>
      <c r="E19" s="1050">
        <v>14</v>
      </c>
      <c r="F19" s="225">
        <v>296272</v>
      </c>
      <c r="G19" s="225">
        <v>43800</v>
      </c>
      <c r="H19" s="225">
        <v>76739</v>
      </c>
      <c r="I19" s="346">
        <v>175733</v>
      </c>
      <c r="J19" s="1088"/>
    </row>
    <row r="20" spans="1:10" s="1059" customFormat="1" ht="15" customHeight="1">
      <c r="A20" s="1190" t="s">
        <v>381</v>
      </c>
      <c r="B20" s="1050">
        <v>24</v>
      </c>
      <c r="C20" s="1050">
        <v>4</v>
      </c>
      <c r="D20" s="1050">
        <v>5</v>
      </c>
      <c r="E20" s="1050">
        <v>15</v>
      </c>
      <c r="F20" s="225">
        <v>2088411</v>
      </c>
      <c r="G20" s="225">
        <v>1035821</v>
      </c>
      <c r="H20" s="225">
        <v>322041</v>
      </c>
      <c r="I20" s="346">
        <v>730549</v>
      </c>
      <c r="J20" s="1088"/>
    </row>
    <row r="21" spans="1:10" s="1059" customFormat="1" ht="15" customHeight="1">
      <c r="A21" s="1190" t="s">
        <v>382</v>
      </c>
      <c r="B21" s="1050">
        <v>25</v>
      </c>
      <c r="C21" s="1050">
        <v>1</v>
      </c>
      <c r="D21" s="1050">
        <v>4</v>
      </c>
      <c r="E21" s="1050">
        <v>20</v>
      </c>
      <c r="F21" s="225">
        <v>1733823</v>
      </c>
      <c r="G21" s="225">
        <v>426909</v>
      </c>
      <c r="H21" s="225">
        <v>181669</v>
      </c>
      <c r="I21" s="346">
        <v>1125245</v>
      </c>
      <c r="J21" s="1088"/>
    </row>
    <row r="22" spans="1:10" s="1059" customFormat="1" ht="15" customHeight="1">
      <c r="A22" s="1190" t="s">
        <v>383</v>
      </c>
      <c r="B22" s="1050">
        <v>12</v>
      </c>
      <c r="C22" s="1050" t="s">
        <v>41</v>
      </c>
      <c r="D22" s="1050">
        <v>1</v>
      </c>
      <c r="E22" s="1050">
        <v>11</v>
      </c>
      <c r="F22" s="225">
        <v>535818</v>
      </c>
      <c r="G22" s="1050" t="s">
        <v>41</v>
      </c>
      <c r="H22" s="225">
        <v>42979</v>
      </c>
      <c r="I22" s="346">
        <v>492839</v>
      </c>
      <c r="J22" s="1088"/>
    </row>
    <row r="23" spans="1:10" s="1059" customFormat="1" ht="15" customHeight="1">
      <c r="A23" s="1190" t="s">
        <v>384</v>
      </c>
      <c r="B23" s="1050">
        <v>15</v>
      </c>
      <c r="C23" s="1050">
        <v>1</v>
      </c>
      <c r="D23" s="1050">
        <v>1</v>
      </c>
      <c r="E23" s="1050">
        <v>13</v>
      </c>
      <c r="F23" s="225">
        <v>175919</v>
      </c>
      <c r="G23" s="225">
        <v>40000</v>
      </c>
      <c r="H23" s="225">
        <v>12618</v>
      </c>
      <c r="I23" s="346">
        <v>123301</v>
      </c>
      <c r="J23" s="1088"/>
    </row>
    <row r="24" spans="1:10" s="1059" customFormat="1" ht="15" customHeight="1">
      <c r="A24" s="1190" t="s">
        <v>385</v>
      </c>
      <c r="B24" s="1050">
        <v>35</v>
      </c>
      <c r="C24" s="1050">
        <v>2</v>
      </c>
      <c r="D24" s="1050">
        <v>6</v>
      </c>
      <c r="E24" s="1050">
        <v>27</v>
      </c>
      <c r="F24" s="225">
        <v>1514893</v>
      </c>
      <c r="G24" s="225">
        <v>459569</v>
      </c>
      <c r="H24" s="225">
        <v>648765</v>
      </c>
      <c r="I24" s="346">
        <v>406559</v>
      </c>
      <c r="J24" s="1088"/>
    </row>
    <row r="25" spans="1:10" s="1059" customFormat="1" ht="15" customHeight="1">
      <c r="A25" s="1190" t="s">
        <v>90</v>
      </c>
      <c r="B25" s="1050">
        <v>21</v>
      </c>
      <c r="C25" s="1050" t="s">
        <v>41</v>
      </c>
      <c r="D25" s="1050">
        <v>4</v>
      </c>
      <c r="E25" s="1050">
        <v>17</v>
      </c>
      <c r="F25" s="225">
        <v>359070</v>
      </c>
      <c r="G25" s="1050" t="s">
        <v>41</v>
      </c>
      <c r="H25" s="225">
        <v>66725</v>
      </c>
      <c r="I25" s="346">
        <v>292345</v>
      </c>
      <c r="J25" s="1088"/>
    </row>
    <row r="26" spans="1:10" s="1059" customFormat="1" ht="15" customHeight="1">
      <c r="B26" s="1194"/>
      <c r="C26" s="1194"/>
      <c r="D26" s="1194"/>
      <c r="E26" s="1194"/>
      <c r="F26" s="1194"/>
      <c r="G26" s="1194"/>
      <c r="H26" s="1194"/>
      <c r="I26" s="1194"/>
      <c r="J26" s="1088"/>
    </row>
    <row r="27" spans="1:10" s="1059" customFormat="1" ht="15" customHeight="1">
      <c r="A27" s="1195"/>
      <c r="B27" s="1194"/>
      <c r="C27" s="1194"/>
      <c r="D27" s="1194"/>
      <c r="E27" s="1194"/>
      <c r="F27" s="1194"/>
      <c r="G27" s="1194"/>
      <c r="H27" s="1194"/>
      <c r="I27" s="1194"/>
      <c r="J27" s="1088"/>
    </row>
    <row r="28" spans="1:10" s="1059" customFormat="1" ht="15" customHeight="1">
      <c r="A28" s="1196"/>
      <c r="B28" s="1196"/>
      <c r="C28" s="1196"/>
      <c r="D28" s="1196"/>
      <c r="E28" s="1196"/>
      <c r="F28" s="1196"/>
      <c r="J28" s="1088"/>
    </row>
    <row r="29" spans="1:10" s="1059" customFormat="1" ht="15" customHeight="1">
      <c r="J29" s="1088"/>
    </row>
    <row r="30" spans="1:10" s="1059" customFormat="1" ht="15" customHeight="1">
      <c r="J30" s="1088"/>
    </row>
    <row r="31" spans="1:10" s="1059" customFormat="1" ht="15" customHeight="1">
      <c r="J31" s="1088"/>
    </row>
  </sheetData>
  <mergeCells count="15">
    <mergeCell ref="A1:I1"/>
    <mergeCell ref="A2:I2"/>
    <mergeCell ref="A3:A7"/>
    <mergeCell ref="B3:E3"/>
    <mergeCell ref="F3:I3"/>
    <mergeCell ref="B4:B7"/>
    <mergeCell ref="C4:D5"/>
    <mergeCell ref="E4:E7"/>
    <mergeCell ref="F4:F7"/>
    <mergeCell ref="G4:H5"/>
    <mergeCell ref="I4:I7"/>
    <mergeCell ref="C6:C7"/>
    <mergeCell ref="D6:D7"/>
    <mergeCell ref="G6:G7"/>
    <mergeCell ref="H6:H7"/>
  </mergeCells>
  <hyperlinks>
    <hyperlink ref="A2" location="'spis tablic'!A1" display="'spis tablic'!A1" xr:uid="{00000000-0004-0000-6600-000000000000}"/>
    <hyperlink ref="A2:I2" location="'Spis tablic_DZIAŁ VII'!A1" display="'Spis tablic_DZIAŁ VII'!A1" xr:uid="{00000000-0004-0000-6600-000001000000}"/>
  </hyperlinks>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L57"/>
  <sheetViews>
    <sheetView zoomScaleNormal="100" workbookViewId="0">
      <selection activeCell="L18" sqref="L18"/>
    </sheetView>
  </sheetViews>
  <sheetFormatPr defaultColWidth="10" defaultRowHeight="11.4"/>
  <cols>
    <col min="1" max="1" width="28.33203125" style="1127" customWidth="1"/>
    <col min="2" max="8" width="16.109375" style="1127" customWidth="1"/>
    <col min="9" max="9" width="10" style="1197"/>
    <col min="10" max="16384" width="10" style="1127"/>
  </cols>
  <sheetData>
    <row r="1" spans="1:12" s="1621" customFormat="1" ht="50.1" customHeight="1">
      <c r="A1" s="2634" t="s">
        <v>1756</v>
      </c>
      <c r="B1" s="2634"/>
      <c r="C1" s="2634"/>
      <c r="D1" s="2634"/>
      <c r="E1" s="2634"/>
      <c r="F1" s="2634"/>
      <c r="G1" s="2634"/>
      <c r="H1" s="2634"/>
      <c r="I1" s="1620"/>
    </row>
    <row r="2" spans="1:12" s="1272" customFormat="1" ht="50.1" customHeight="1">
      <c r="A2" s="2532" t="s">
        <v>2386</v>
      </c>
      <c r="B2" s="2532"/>
      <c r="C2" s="2532"/>
      <c r="D2" s="2532"/>
      <c r="E2" s="2532"/>
      <c r="F2" s="2532"/>
      <c r="G2" s="2532"/>
      <c r="H2" s="2532"/>
      <c r="I2" s="1287"/>
      <c r="J2" s="2635"/>
      <c r="K2" s="2635"/>
      <c r="L2" s="2635"/>
    </row>
    <row r="3" spans="1:12" s="1103" customFormat="1" ht="24.9" customHeight="1">
      <c r="A3" s="2042" t="s">
        <v>11</v>
      </c>
      <c r="B3" s="2042"/>
      <c r="C3" s="2042"/>
      <c r="D3" s="2042"/>
      <c r="E3" s="2042"/>
      <c r="F3" s="2042"/>
      <c r="G3" s="2042"/>
      <c r="H3" s="2042"/>
      <c r="I3" s="1622"/>
      <c r="J3" s="1623"/>
      <c r="K3" s="1623"/>
      <c r="L3" s="1623"/>
    </row>
    <row r="4" spans="1:12" s="1261" customFormat="1" ht="24.9" customHeight="1">
      <c r="A4" s="2636" t="s">
        <v>1757</v>
      </c>
      <c r="B4" s="2522" t="s">
        <v>951</v>
      </c>
      <c r="C4" s="2543" t="s">
        <v>1758</v>
      </c>
      <c r="D4" s="2544"/>
      <c r="E4" s="2571"/>
      <c r="F4" s="2543" t="s">
        <v>1032</v>
      </c>
      <c r="G4" s="2544"/>
      <c r="H4" s="2544"/>
      <c r="I4" s="1264"/>
    </row>
    <row r="5" spans="1:12" s="1261" customFormat="1" ht="24.9" customHeight="1">
      <c r="A5" s="2637"/>
      <c r="B5" s="2523"/>
      <c r="C5" s="2522" t="s">
        <v>211</v>
      </c>
      <c r="D5" s="2543" t="s">
        <v>1759</v>
      </c>
      <c r="E5" s="2571"/>
      <c r="F5" s="2522" t="s">
        <v>128</v>
      </c>
      <c r="G5" s="2543" t="s">
        <v>1760</v>
      </c>
      <c r="H5" s="2544"/>
      <c r="I5" s="1264"/>
    </row>
    <row r="6" spans="1:12" s="1261" customFormat="1" ht="24.9" customHeight="1">
      <c r="A6" s="2637"/>
      <c r="B6" s="2523"/>
      <c r="C6" s="2523"/>
      <c r="D6" s="2522" t="s">
        <v>128</v>
      </c>
      <c r="E6" s="2521" t="s">
        <v>1761</v>
      </c>
      <c r="F6" s="2523"/>
      <c r="G6" s="2522" t="s">
        <v>1762</v>
      </c>
      <c r="H6" s="2520" t="s">
        <v>1763</v>
      </c>
      <c r="I6" s="1264"/>
    </row>
    <row r="7" spans="1:12" s="1261" customFormat="1" ht="24.9" customHeight="1">
      <c r="A7" s="2637"/>
      <c r="B7" s="2523"/>
      <c r="C7" s="2523"/>
      <c r="D7" s="2523"/>
      <c r="E7" s="2584"/>
      <c r="F7" s="2523"/>
      <c r="G7" s="2523"/>
      <c r="H7" s="2587"/>
      <c r="I7" s="1264"/>
    </row>
    <row r="8" spans="1:12" s="1261" customFormat="1" ht="24.9" customHeight="1">
      <c r="A8" s="2637"/>
      <c r="B8" s="2523"/>
      <c r="C8" s="2523"/>
      <c r="D8" s="2523"/>
      <c r="E8" s="2584"/>
      <c r="F8" s="2523"/>
      <c r="G8" s="2523"/>
      <c r="H8" s="2587"/>
      <c r="I8" s="1264"/>
    </row>
    <row r="9" spans="1:12" s="1261" customFormat="1" ht="24.9" customHeight="1">
      <c r="A9" s="2637"/>
      <c r="B9" s="2523"/>
      <c r="C9" s="2523"/>
      <c r="D9" s="2523"/>
      <c r="E9" s="2584"/>
      <c r="F9" s="2523"/>
      <c r="G9" s="2523"/>
      <c r="H9" s="2587"/>
      <c r="I9" s="1264"/>
    </row>
    <row r="10" spans="1:12" s="1261" customFormat="1" ht="24.9" customHeight="1">
      <c r="A10" s="2638"/>
      <c r="B10" s="2523"/>
      <c r="C10" s="2523"/>
      <c r="D10" s="2523"/>
      <c r="E10" s="2584"/>
      <c r="F10" s="2523"/>
      <c r="G10" s="2523"/>
      <c r="H10" s="2587"/>
      <c r="I10" s="1264"/>
    </row>
    <row r="11" spans="1:12" s="1272" customFormat="1" ht="21" customHeight="1">
      <c r="A11" s="1198"/>
      <c r="B11" s="2632" t="s">
        <v>1764</v>
      </c>
      <c r="C11" s="2632"/>
      <c r="D11" s="2632"/>
      <c r="E11" s="2632"/>
      <c r="F11" s="2632"/>
      <c r="G11" s="2632"/>
      <c r="H11" s="2632"/>
      <c r="I11" s="1287"/>
    </row>
    <row r="12" spans="1:12" s="1130" customFormat="1" ht="15" customHeight="1">
      <c r="A12" s="1199" t="s">
        <v>1856</v>
      </c>
      <c r="B12" s="1200">
        <v>310</v>
      </c>
      <c r="C12" s="309">
        <v>205</v>
      </c>
      <c r="D12" s="309">
        <v>174</v>
      </c>
      <c r="E12" s="309">
        <v>30</v>
      </c>
      <c r="F12" s="309">
        <v>105</v>
      </c>
      <c r="G12" s="309">
        <v>29</v>
      </c>
      <c r="H12" s="310">
        <v>38</v>
      </c>
      <c r="I12" s="1201"/>
    </row>
    <row r="13" spans="1:12" s="1205" customFormat="1" ht="15" customHeight="1">
      <c r="A13" s="1202" t="s">
        <v>2385</v>
      </c>
      <c r="B13" s="1203">
        <v>321</v>
      </c>
      <c r="C13" s="304">
        <v>211</v>
      </c>
      <c r="D13" s="304">
        <v>179</v>
      </c>
      <c r="E13" s="304">
        <v>31</v>
      </c>
      <c r="F13" s="304">
        <v>110</v>
      </c>
      <c r="G13" s="304">
        <v>30</v>
      </c>
      <c r="H13" s="305">
        <v>38</v>
      </c>
      <c r="I13" s="1204"/>
    </row>
    <row r="14" spans="1:12" s="1130" customFormat="1" ht="15" customHeight="1">
      <c r="A14" s="1198" t="s">
        <v>408</v>
      </c>
      <c r="B14" s="1200">
        <v>24</v>
      </c>
      <c r="C14" s="309">
        <v>13</v>
      </c>
      <c r="D14" s="309">
        <v>12</v>
      </c>
      <c r="E14" s="1050" t="s">
        <v>41</v>
      </c>
      <c r="F14" s="309">
        <v>11</v>
      </c>
      <c r="G14" s="309">
        <v>1</v>
      </c>
      <c r="H14" s="310">
        <v>5</v>
      </c>
      <c r="I14" s="1201"/>
    </row>
    <row r="15" spans="1:12" s="1130" customFormat="1" ht="15" customHeight="1">
      <c r="A15" s="1198" t="s">
        <v>372</v>
      </c>
      <c r="B15" s="1200">
        <v>16</v>
      </c>
      <c r="C15" s="309">
        <v>13</v>
      </c>
      <c r="D15" s="309">
        <v>12</v>
      </c>
      <c r="E15" s="1050" t="s">
        <v>41</v>
      </c>
      <c r="F15" s="309">
        <v>3</v>
      </c>
      <c r="G15" s="309">
        <v>1</v>
      </c>
      <c r="H15" s="1137" t="s">
        <v>41</v>
      </c>
      <c r="I15" s="1201"/>
    </row>
    <row r="16" spans="1:12" s="1130" customFormat="1" ht="15" customHeight="1">
      <c r="A16" s="1198" t="s">
        <v>373</v>
      </c>
      <c r="B16" s="1200">
        <v>8</v>
      </c>
      <c r="C16" s="309">
        <v>4</v>
      </c>
      <c r="D16" s="309">
        <v>4</v>
      </c>
      <c r="E16" s="1050" t="s">
        <v>41</v>
      </c>
      <c r="F16" s="309">
        <v>4</v>
      </c>
      <c r="G16" s="309">
        <v>3</v>
      </c>
      <c r="H16" s="310">
        <v>1</v>
      </c>
      <c r="I16" s="1201"/>
    </row>
    <row r="17" spans="1:9" s="1130" customFormat="1" ht="15" customHeight="1">
      <c r="A17" s="1198" t="s">
        <v>374</v>
      </c>
      <c r="B17" s="1200">
        <v>4</v>
      </c>
      <c r="C17" s="309">
        <v>3</v>
      </c>
      <c r="D17" s="309">
        <v>2</v>
      </c>
      <c r="E17" s="1050" t="s">
        <v>41</v>
      </c>
      <c r="F17" s="309">
        <v>1</v>
      </c>
      <c r="G17" s="309">
        <v>1</v>
      </c>
      <c r="H17" s="1137" t="s">
        <v>41</v>
      </c>
      <c r="I17" s="1201"/>
    </row>
    <row r="18" spans="1:9" s="1130" customFormat="1" ht="15" customHeight="1">
      <c r="A18" s="1198" t="s">
        <v>375</v>
      </c>
      <c r="B18" s="1200">
        <v>34</v>
      </c>
      <c r="C18" s="309">
        <v>27</v>
      </c>
      <c r="D18" s="309">
        <v>17</v>
      </c>
      <c r="E18" s="309">
        <v>2</v>
      </c>
      <c r="F18" s="309">
        <v>7</v>
      </c>
      <c r="G18" s="309">
        <v>2</v>
      </c>
      <c r="H18" s="310">
        <v>1</v>
      </c>
      <c r="I18" s="1201"/>
    </row>
    <row r="19" spans="1:9" s="1130" customFormat="1" ht="15" customHeight="1">
      <c r="A19" s="1198" t="s">
        <v>376</v>
      </c>
      <c r="B19" s="1200">
        <v>56</v>
      </c>
      <c r="C19" s="309">
        <v>31</v>
      </c>
      <c r="D19" s="309">
        <v>24</v>
      </c>
      <c r="E19" s="309">
        <v>10</v>
      </c>
      <c r="F19" s="309">
        <v>25</v>
      </c>
      <c r="G19" s="309">
        <v>7</v>
      </c>
      <c r="H19" s="310">
        <v>11</v>
      </c>
      <c r="I19" s="1201"/>
    </row>
    <row r="20" spans="1:9" s="1130" customFormat="1" ht="15" customHeight="1">
      <c r="A20" s="1198" t="s">
        <v>377</v>
      </c>
      <c r="B20" s="1200">
        <v>53</v>
      </c>
      <c r="C20" s="309">
        <v>25</v>
      </c>
      <c r="D20" s="309">
        <v>19</v>
      </c>
      <c r="E20" s="309">
        <v>3</v>
      </c>
      <c r="F20" s="309">
        <v>28</v>
      </c>
      <c r="G20" s="309">
        <v>3</v>
      </c>
      <c r="H20" s="310">
        <v>8</v>
      </c>
      <c r="I20" s="1201"/>
    </row>
    <row r="21" spans="1:9" s="1130" customFormat="1" ht="15" customHeight="1">
      <c r="A21" s="1198" t="s">
        <v>378</v>
      </c>
      <c r="B21" s="1200">
        <v>2</v>
      </c>
      <c r="C21" s="309">
        <v>1</v>
      </c>
      <c r="D21" s="309">
        <v>1</v>
      </c>
      <c r="E21" s="1050" t="s">
        <v>41</v>
      </c>
      <c r="F21" s="309">
        <v>1</v>
      </c>
      <c r="G21" s="309">
        <v>1</v>
      </c>
      <c r="H21" s="1137" t="s">
        <v>41</v>
      </c>
      <c r="I21" s="1201"/>
    </row>
    <row r="22" spans="1:9" s="1130" customFormat="1" ht="15" customHeight="1">
      <c r="A22" s="1198" t="s">
        <v>379</v>
      </c>
      <c r="B22" s="1200">
        <v>6</v>
      </c>
      <c r="C22" s="309">
        <v>6</v>
      </c>
      <c r="D22" s="309">
        <v>6</v>
      </c>
      <c r="E22" s="309">
        <v>2</v>
      </c>
      <c r="F22" s="1050" t="s">
        <v>41</v>
      </c>
      <c r="G22" s="1050" t="s">
        <v>41</v>
      </c>
      <c r="H22" s="1137" t="s">
        <v>41</v>
      </c>
      <c r="I22" s="1201"/>
    </row>
    <row r="23" spans="1:9" s="1130" customFormat="1" ht="15" customHeight="1">
      <c r="A23" s="1198" t="s">
        <v>380</v>
      </c>
      <c r="B23" s="1200">
        <v>11</v>
      </c>
      <c r="C23" s="309">
        <v>11</v>
      </c>
      <c r="D23" s="309">
        <v>11</v>
      </c>
      <c r="E23" s="309">
        <v>1</v>
      </c>
      <c r="F23" s="1050" t="s">
        <v>41</v>
      </c>
      <c r="G23" s="1050" t="s">
        <v>41</v>
      </c>
      <c r="H23" s="1137" t="s">
        <v>41</v>
      </c>
      <c r="I23" s="1201"/>
    </row>
    <row r="24" spans="1:9" s="1130" customFormat="1" ht="15" customHeight="1">
      <c r="A24" s="1198" t="s">
        <v>381</v>
      </c>
      <c r="B24" s="1200">
        <v>26</v>
      </c>
      <c r="C24" s="309">
        <v>15</v>
      </c>
      <c r="D24" s="309">
        <v>13</v>
      </c>
      <c r="E24" s="309">
        <v>4</v>
      </c>
      <c r="F24" s="309">
        <v>11</v>
      </c>
      <c r="G24" s="309">
        <v>6</v>
      </c>
      <c r="H24" s="310">
        <v>3</v>
      </c>
      <c r="I24" s="1201"/>
    </row>
    <row r="25" spans="1:9" s="1130" customFormat="1" ht="15" customHeight="1">
      <c r="A25" s="1198" t="s">
        <v>382</v>
      </c>
      <c r="B25" s="1200">
        <v>37</v>
      </c>
      <c r="C25" s="309">
        <v>30</v>
      </c>
      <c r="D25" s="309">
        <v>29</v>
      </c>
      <c r="E25" s="309">
        <v>3</v>
      </c>
      <c r="F25" s="309">
        <v>7</v>
      </c>
      <c r="G25" s="309">
        <v>3</v>
      </c>
      <c r="H25" s="310">
        <v>3</v>
      </c>
      <c r="I25" s="1201"/>
    </row>
    <row r="26" spans="1:9" s="1130" customFormat="1" ht="15" customHeight="1">
      <c r="A26" s="1198" t="s">
        <v>383</v>
      </c>
      <c r="B26" s="1200">
        <v>9</v>
      </c>
      <c r="C26" s="309">
        <v>8</v>
      </c>
      <c r="D26" s="309">
        <v>8</v>
      </c>
      <c r="E26" s="309">
        <v>3</v>
      </c>
      <c r="F26" s="309">
        <v>1</v>
      </c>
      <c r="G26" s="1050" t="s">
        <v>41</v>
      </c>
      <c r="H26" s="310">
        <v>1</v>
      </c>
      <c r="I26" s="1201"/>
    </row>
    <row r="27" spans="1:9" s="1130" customFormat="1" ht="15" customHeight="1">
      <c r="A27" s="1198" t="s">
        <v>384</v>
      </c>
      <c r="B27" s="1200">
        <v>6</v>
      </c>
      <c r="C27" s="309">
        <v>6</v>
      </c>
      <c r="D27" s="309">
        <v>6</v>
      </c>
      <c r="E27" s="1050" t="s">
        <v>41</v>
      </c>
      <c r="F27" s="1050" t="s">
        <v>41</v>
      </c>
      <c r="G27" s="1050" t="s">
        <v>41</v>
      </c>
      <c r="H27" s="1137" t="s">
        <v>41</v>
      </c>
      <c r="I27" s="1201"/>
    </row>
    <row r="28" spans="1:9" s="1130" customFormat="1" ht="15" customHeight="1">
      <c r="A28" s="1198" t="s">
        <v>385</v>
      </c>
      <c r="B28" s="1200">
        <v>19</v>
      </c>
      <c r="C28" s="309">
        <v>12</v>
      </c>
      <c r="D28" s="309">
        <v>10</v>
      </c>
      <c r="E28" s="309">
        <v>3</v>
      </c>
      <c r="F28" s="309">
        <v>7</v>
      </c>
      <c r="G28" s="1050" t="s">
        <v>41</v>
      </c>
      <c r="H28" s="310">
        <v>3</v>
      </c>
      <c r="I28" s="1201"/>
    </row>
    <row r="29" spans="1:9" s="1130" customFormat="1" ht="15" customHeight="1">
      <c r="A29" s="1198" t="s">
        <v>386</v>
      </c>
      <c r="B29" s="1200">
        <v>10</v>
      </c>
      <c r="C29" s="309">
        <v>6</v>
      </c>
      <c r="D29" s="309">
        <v>5</v>
      </c>
      <c r="E29" s="1050" t="s">
        <v>41</v>
      </c>
      <c r="F29" s="309">
        <v>4</v>
      </c>
      <c r="G29" s="309">
        <v>2</v>
      </c>
      <c r="H29" s="310">
        <v>2</v>
      </c>
      <c r="I29" s="1201"/>
    </row>
    <row r="30" spans="1:9" s="1272" customFormat="1" ht="21" customHeight="1">
      <c r="A30" s="1198"/>
      <c r="B30" s="2633" t="s">
        <v>1765</v>
      </c>
      <c r="C30" s="2633"/>
      <c r="D30" s="2633"/>
      <c r="E30" s="2633"/>
      <c r="F30" s="2633"/>
      <c r="G30" s="2633"/>
      <c r="H30" s="2633"/>
      <c r="I30" s="1287"/>
    </row>
    <row r="31" spans="1:9" s="1130" customFormat="1" ht="15" customHeight="1">
      <c r="A31" s="1199" t="s">
        <v>1856</v>
      </c>
      <c r="B31" s="309">
        <v>204</v>
      </c>
      <c r="C31" s="309">
        <v>115</v>
      </c>
      <c r="D31" s="309">
        <v>88</v>
      </c>
      <c r="E31" s="309">
        <v>2</v>
      </c>
      <c r="F31" s="309">
        <v>89</v>
      </c>
      <c r="G31" s="309">
        <v>21</v>
      </c>
      <c r="H31" s="310">
        <v>32</v>
      </c>
      <c r="I31" s="1201"/>
    </row>
    <row r="32" spans="1:9" s="1205" customFormat="1" ht="15" customHeight="1">
      <c r="A32" s="1202" t="s">
        <v>2385</v>
      </c>
      <c r="B32" s="304">
        <v>212</v>
      </c>
      <c r="C32" s="304">
        <v>120</v>
      </c>
      <c r="D32" s="304">
        <v>92</v>
      </c>
      <c r="E32" s="304">
        <v>2</v>
      </c>
      <c r="F32" s="304">
        <v>92</v>
      </c>
      <c r="G32" s="304">
        <v>20</v>
      </c>
      <c r="H32" s="305">
        <v>32</v>
      </c>
      <c r="I32" s="1204"/>
    </row>
    <row r="33" spans="1:10" s="1130" customFormat="1" ht="15" customHeight="1">
      <c r="A33" s="1198" t="s">
        <v>1766</v>
      </c>
      <c r="B33" s="309">
        <v>6</v>
      </c>
      <c r="C33" s="309">
        <v>6</v>
      </c>
      <c r="D33" s="309">
        <v>6</v>
      </c>
      <c r="E33" s="1050" t="s">
        <v>41</v>
      </c>
      <c r="F33" s="1050" t="s">
        <v>41</v>
      </c>
      <c r="G33" s="1050" t="s">
        <v>41</v>
      </c>
      <c r="H33" s="1137" t="s">
        <v>41</v>
      </c>
      <c r="I33" s="1201"/>
      <c r="J33" s="1624"/>
    </row>
    <row r="34" spans="1:10" s="1130" customFormat="1" ht="15" customHeight="1">
      <c r="A34" s="1198" t="s">
        <v>1767</v>
      </c>
      <c r="B34" s="309">
        <v>8</v>
      </c>
      <c r="C34" s="309">
        <v>6</v>
      </c>
      <c r="D34" s="309">
        <v>6</v>
      </c>
      <c r="E34" s="1050" t="s">
        <v>41</v>
      </c>
      <c r="F34" s="309">
        <v>2</v>
      </c>
      <c r="G34" s="1050" t="s">
        <v>41</v>
      </c>
      <c r="H34" s="1137" t="s">
        <v>41</v>
      </c>
      <c r="I34" s="1201"/>
      <c r="J34" s="1624"/>
    </row>
    <row r="35" spans="1:10" s="1130" customFormat="1" ht="15" customHeight="1">
      <c r="A35" s="1198" t="s">
        <v>1768</v>
      </c>
      <c r="B35" s="309">
        <v>15</v>
      </c>
      <c r="C35" s="309">
        <v>8</v>
      </c>
      <c r="D35" s="309">
        <v>6</v>
      </c>
      <c r="E35" s="1050" t="s">
        <v>41</v>
      </c>
      <c r="F35" s="309">
        <v>7</v>
      </c>
      <c r="G35" s="309">
        <v>4</v>
      </c>
      <c r="H35" s="310">
        <v>2</v>
      </c>
      <c r="I35" s="1201"/>
      <c r="J35" s="1624"/>
    </row>
    <row r="36" spans="1:10" s="1130" customFormat="1" ht="15" customHeight="1">
      <c r="A36" s="1198" t="s">
        <v>1769</v>
      </c>
      <c r="B36" s="309">
        <v>1</v>
      </c>
      <c r="C36" s="309">
        <v>1</v>
      </c>
      <c r="D36" s="309">
        <v>1</v>
      </c>
      <c r="E36" s="1050" t="s">
        <v>41</v>
      </c>
      <c r="F36" s="1050" t="s">
        <v>41</v>
      </c>
      <c r="G36" s="1050" t="s">
        <v>41</v>
      </c>
      <c r="H36" s="1137" t="s">
        <v>41</v>
      </c>
      <c r="I36" s="1201"/>
      <c r="J36" s="1624"/>
    </row>
    <row r="37" spans="1:10" s="1130" customFormat="1" ht="15" customHeight="1">
      <c r="A37" s="1198" t="s">
        <v>1770</v>
      </c>
      <c r="B37" s="309">
        <v>11</v>
      </c>
      <c r="C37" s="309">
        <v>9</v>
      </c>
      <c r="D37" s="309">
        <v>8</v>
      </c>
      <c r="E37" s="1050" t="s">
        <v>41</v>
      </c>
      <c r="F37" s="309">
        <v>2</v>
      </c>
      <c r="G37" s="309">
        <v>1</v>
      </c>
      <c r="H37" s="1137" t="s">
        <v>41</v>
      </c>
      <c r="I37" s="1201"/>
      <c r="J37" s="1624"/>
    </row>
    <row r="38" spans="1:10" s="1130" customFormat="1" ht="15" customHeight="1">
      <c r="A38" s="1198" t="s">
        <v>1771</v>
      </c>
      <c r="B38" s="309">
        <v>5</v>
      </c>
      <c r="C38" s="309">
        <v>4</v>
      </c>
      <c r="D38" s="309">
        <v>4</v>
      </c>
      <c r="E38" s="1050" t="s">
        <v>41</v>
      </c>
      <c r="F38" s="309">
        <v>1</v>
      </c>
      <c r="G38" s="1050" t="s">
        <v>41</v>
      </c>
      <c r="H38" s="310">
        <v>1</v>
      </c>
      <c r="I38" s="1201"/>
      <c r="J38" s="1624"/>
    </row>
    <row r="39" spans="1:10" s="1130" customFormat="1" ht="15" customHeight="1">
      <c r="A39" s="1198" t="s">
        <v>1772</v>
      </c>
      <c r="B39" s="309">
        <v>38</v>
      </c>
      <c r="C39" s="309">
        <v>15</v>
      </c>
      <c r="D39" s="309">
        <v>10</v>
      </c>
      <c r="E39" s="1050" t="s">
        <v>41</v>
      </c>
      <c r="F39" s="309">
        <v>23</v>
      </c>
      <c r="G39" s="309">
        <v>5</v>
      </c>
      <c r="H39" s="310">
        <v>11</v>
      </c>
      <c r="I39" s="1201"/>
      <c r="J39" s="1624"/>
    </row>
    <row r="40" spans="1:10" s="1130" customFormat="1" ht="15" customHeight="1">
      <c r="A40" s="1198" t="s">
        <v>1773</v>
      </c>
      <c r="B40" s="309">
        <v>5</v>
      </c>
      <c r="C40" s="309">
        <v>2</v>
      </c>
      <c r="D40" s="309">
        <v>2</v>
      </c>
      <c r="E40" s="1050" t="s">
        <v>41</v>
      </c>
      <c r="F40" s="309">
        <v>3</v>
      </c>
      <c r="G40" s="309">
        <v>2</v>
      </c>
      <c r="H40" s="310">
        <v>1</v>
      </c>
      <c r="I40" s="1201"/>
      <c r="J40" s="1624"/>
    </row>
    <row r="41" spans="1:10" s="1130" customFormat="1" ht="15" customHeight="1">
      <c r="A41" s="1198" t="s">
        <v>1774</v>
      </c>
      <c r="B41" s="309">
        <v>29</v>
      </c>
      <c r="C41" s="309">
        <v>22</v>
      </c>
      <c r="D41" s="309">
        <v>12</v>
      </c>
      <c r="E41" s="1050" t="s">
        <v>41</v>
      </c>
      <c r="F41" s="309">
        <v>7</v>
      </c>
      <c r="G41" s="309">
        <v>2</v>
      </c>
      <c r="H41" s="310">
        <v>1</v>
      </c>
      <c r="I41" s="1201"/>
      <c r="J41" s="1624"/>
    </row>
    <row r="42" spans="1:10" s="1130" customFormat="1" ht="15" customHeight="1">
      <c r="A42" s="1198" t="s">
        <v>1775</v>
      </c>
      <c r="B42" s="309">
        <v>5</v>
      </c>
      <c r="C42" s="309">
        <v>5</v>
      </c>
      <c r="D42" s="309">
        <v>5</v>
      </c>
      <c r="E42" s="1050" t="s">
        <v>41</v>
      </c>
      <c r="F42" s="1050" t="s">
        <v>41</v>
      </c>
      <c r="G42" s="1050" t="s">
        <v>41</v>
      </c>
      <c r="H42" s="1137" t="s">
        <v>41</v>
      </c>
      <c r="I42" s="1201"/>
      <c r="J42" s="1624"/>
    </row>
    <row r="43" spans="1:10" s="1130" customFormat="1" ht="15" customHeight="1">
      <c r="A43" s="1198" t="s">
        <v>1776</v>
      </c>
      <c r="B43" s="309">
        <v>2</v>
      </c>
      <c r="C43" s="309">
        <v>1</v>
      </c>
      <c r="D43" s="309">
        <v>1</v>
      </c>
      <c r="E43" s="1050" t="s">
        <v>41</v>
      </c>
      <c r="F43" s="309">
        <v>1</v>
      </c>
      <c r="G43" s="309">
        <v>1</v>
      </c>
      <c r="H43" s="1137" t="s">
        <v>41</v>
      </c>
      <c r="I43" s="1201"/>
      <c r="J43" s="1624"/>
    </row>
    <row r="44" spans="1:10" s="1130" customFormat="1" ht="15" customHeight="1">
      <c r="A44" s="1198" t="s">
        <v>1777</v>
      </c>
      <c r="B44" s="309">
        <v>8</v>
      </c>
      <c r="C44" s="309">
        <v>3</v>
      </c>
      <c r="D44" s="309">
        <v>2</v>
      </c>
      <c r="E44" s="1050" t="s">
        <v>41</v>
      </c>
      <c r="F44" s="309">
        <v>5</v>
      </c>
      <c r="G44" s="1050" t="s">
        <v>41</v>
      </c>
      <c r="H44" s="310">
        <v>2</v>
      </c>
      <c r="I44" s="1201"/>
      <c r="J44" s="1624"/>
    </row>
    <row r="45" spans="1:10" s="1130" customFormat="1" ht="15" customHeight="1">
      <c r="A45" s="1198" t="s">
        <v>1778</v>
      </c>
      <c r="B45" s="309">
        <v>2</v>
      </c>
      <c r="C45" s="309">
        <v>2</v>
      </c>
      <c r="D45" s="309">
        <v>2</v>
      </c>
      <c r="E45" s="1050" t="s">
        <v>41</v>
      </c>
      <c r="F45" s="1050" t="s">
        <v>41</v>
      </c>
      <c r="G45" s="1050" t="s">
        <v>41</v>
      </c>
      <c r="H45" s="1137" t="s">
        <v>41</v>
      </c>
      <c r="I45" s="1201"/>
      <c r="J45" s="1624"/>
    </row>
    <row r="46" spans="1:10" s="1130" customFormat="1" ht="15" customHeight="1">
      <c r="A46" s="1198" t="s">
        <v>1779</v>
      </c>
      <c r="B46" s="309">
        <v>6</v>
      </c>
      <c r="C46" s="309">
        <v>3</v>
      </c>
      <c r="D46" s="309">
        <v>2</v>
      </c>
      <c r="E46" s="1050" t="s">
        <v>41</v>
      </c>
      <c r="F46" s="309">
        <v>3</v>
      </c>
      <c r="G46" s="309">
        <v>1</v>
      </c>
      <c r="H46" s="310">
        <v>2</v>
      </c>
      <c r="I46" s="1201"/>
      <c r="J46" s="1624"/>
    </row>
    <row r="47" spans="1:10" s="1130" customFormat="1" ht="15" customHeight="1">
      <c r="A47" s="1198" t="s">
        <v>1780</v>
      </c>
      <c r="B47" s="309">
        <v>6</v>
      </c>
      <c r="C47" s="309">
        <v>5</v>
      </c>
      <c r="D47" s="309">
        <v>4</v>
      </c>
      <c r="E47" s="1050" t="s">
        <v>41</v>
      </c>
      <c r="F47" s="309">
        <v>1</v>
      </c>
      <c r="G47" s="309">
        <v>1</v>
      </c>
      <c r="H47" s="1137" t="s">
        <v>41</v>
      </c>
      <c r="I47" s="1201"/>
      <c r="J47" s="1624"/>
    </row>
    <row r="48" spans="1:10" s="1130" customFormat="1" ht="15" customHeight="1">
      <c r="A48" s="1198" t="s">
        <v>1781</v>
      </c>
      <c r="B48" s="309">
        <v>43</v>
      </c>
      <c r="C48" s="309">
        <v>17</v>
      </c>
      <c r="D48" s="309">
        <v>12</v>
      </c>
      <c r="E48" s="309">
        <v>2</v>
      </c>
      <c r="F48" s="309">
        <v>26</v>
      </c>
      <c r="G48" s="309">
        <v>2</v>
      </c>
      <c r="H48" s="310">
        <v>7</v>
      </c>
      <c r="I48" s="1201"/>
      <c r="J48" s="1624"/>
    </row>
    <row r="49" spans="1:10" s="1130" customFormat="1" ht="15" customHeight="1">
      <c r="A49" s="1198" t="s">
        <v>1782</v>
      </c>
      <c r="B49" s="309">
        <v>19</v>
      </c>
      <c r="C49" s="309">
        <v>9</v>
      </c>
      <c r="D49" s="309">
        <v>8</v>
      </c>
      <c r="E49" s="1050" t="s">
        <v>41</v>
      </c>
      <c r="F49" s="309">
        <v>10</v>
      </c>
      <c r="G49" s="1050" t="s">
        <v>41</v>
      </c>
      <c r="H49" s="310">
        <v>5</v>
      </c>
      <c r="I49" s="1201"/>
      <c r="J49" s="1624"/>
    </row>
    <row r="50" spans="1:10" s="1130" customFormat="1" ht="15" customHeight="1">
      <c r="A50" s="1198" t="s">
        <v>1783</v>
      </c>
      <c r="B50" s="309">
        <v>3</v>
      </c>
      <c r="C50" s="309">
        <v>2</v>
      </c>
      <c r="D50" s="309">
        <v>1</v>
      </c>
      <c r="E50" s="1050" t="s">
        <v>41</v>
      </c>
      <c r="F50" s="309">
        <v>1</v>
      </c>
      <c r="G50" s="309">
        <v>1</v>
      </c>
      <c r="H50" s="1137" t="s">
        <v>41</v>
      </c>
      <c r="I50" s="1201"/>
      <c r="J50" s="1624"/>
    </row>
    <row r="51" spans="1:10" s="1130" customFormat="1" ht="15" customHeight="1">
      <c r="I51" s="1201"/>
    </row>
    <row r="52" spans="1:10" s="1130" customFormat="1" ht="15" customHeight="1">
      <c r="I52" s="1201"/>
    </row>
    <row r="53" spans="1:10" s="1130" customFormat="1" ht="15" customHeight="1">
      <c r="I53" s="1201"/>
    </row>
    <row r="54" spans="1:10" s="1130" customFormat="1" ht="15" customHeight="1">
      <c r="I54" s="1201"/>
    </row>
    <row r="55" spans="1:10" s="1130" customFormat="1" ht="15" customHeight="1">
      <c r="I55" s="1201"/>
    </row>
    <row r="56" spans="1:10" s="1130" customFormat="1" ht="15" customHeight="1">
      <c r="I56" s="1201"/>
    </row>
    <row r="57" spans="1:10" s="1130" customFormat="1" ht="15" customHeight="1">
      <c r="I57" s="1201"/>
    </row>
  </sheetData>
  <mergeCells count="18">
    <mergeCell ref="A1:H1"/>
    <mergeCell ref="A2:H2"/>
    <mergeCell ref="J2:L2"/>
    <mergeCell ref="A3:H3"/>
    <mergeCell ref="A4:A10"/>
    <mergeCell ref="B4:B10"/>
    <mergeCell ref="C4:E4"/>
    <mergeCell ref="F4:H4"/>
    <mergeCell ref="C5:C10"/>
    <mergeCell ref="D5:E5"/>
    <mergeCell ref="B11:H11"/>
    <mergeCell ref="B30:H30"/>
    <mergeCell ref="F5:F10"/>
    <mergeCell ref="G5:H5"/>
    <mergeCell ref="D6:D10"/>
    <mergeCell ref="E6:E10"/>
    <mergeCell ref="G6:G10"/>
    <mergeCell ref="H6:H10"/>
  </mergeCells>
  <hyperlinks>
    <hyperlink ref="A3" location="'spis tablic'!A1" display="'spis tablic'!A1" xr:uid="{00000000-0004-0000-6700-000000000000}"/>
    <hyperlink ref="A3:H3" location="'Spis tablic_DZIAŁ VII'!A1" display="'Spis tablic_DZIAŁ VII'!A1" xr:uid="{00000000-0004-0000-6700-000001000000}"/>
  </hyperlinks>
  <pageMargins left="0.75" right="0.75" top="1" bottom="1" header="0.5" footer="0.5"/>
  <pageSetup paperSize="9"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M66"/>
  <sheetViews>
    <sheetView zoomScaleNormal="100" workbookViewId="0">
      <selection sqref="A1:K1"/>
    </sheetView>
  </sheetViews>
  <sheetFormatPr defaultColWidth="10" defaultRowHeight="11.4"/>
  <cols>
    <col min="1" max="1" width="39.44140625" style="1018" customWidth="1"/>
    <col min="2" max="11" width="13.88671875" style="1018" customWidth="1"/>
    <col min="12" max="12" width="10" style="1018"/>
    <col min="13" max="13" width="22.6640625" style="1018" customWidth="1"/>
    <col min="14" max="16384" width="10" style="1018"/>
  </cols>
  <sheetData>
    <row r="1" spans="1:13" ht="50.1" customHeight="1">
      <c r="A1" s="2640" t="s">
        <v>2388</v>
      </c>
      <c r="B1" s="2533"/>
      <c r="C1" s="2533"/>
      <c r="D1" s="2533"/>
      <c r="E1" s="2533"/>
      <c r="F1" s="2533"/>
      <c r="G1" s="2533"/>
      <c r="H1" s="2533"/>
      <c r="I1" s="2533"/>
      <c r="J1" s="2533"/>
      <c r="K1" s="2533"/>
    </row>
    <row r="2" spans="1:13" s="1128" customFormat="1" ht="24.9" customHeight="1">
      <c r="A2" s="2042" t="s">
        <v>11</v>
      </c>
      <c r="B2" s="2042"/>
      <c r="C2" s="2042"/>
      <c r="D2" s="2042"/>
      <c r="E2" s="2042"/>
      <c r="F2" s="2042"/>
      <c r="G2" s="2042"/>
      <c r="H2" s="2042"/>
      <c r="I2" s="2042"/>
      <c r="J2" s="2042"/>
      <c r="K2" s="2042"/>
    </row>
    <row r="3" spans="1:13" s="1244" customFormat="1" ht="24.9" customHeight="1">
      <c r="A3" s="2559" t="s">
        <v>1703</v>
      </c>
      <c r="B3" s="2552" t="s">
        <v>951</v>
      </c>
      <c r="C3" s="2572" t="s">
        <v>1784</v>
      </c>
      <c r="D3" s="2573"/>
      <c r="E3" s="2573"/>
      <c r="F3" s="2573"/>
      <c r="G3" s="2573"/>
      <c r="H3" s="2573"/>
      <c r="I3" s="2573"/>
      <c r="J3" s="2573"/>
      <c r="K3" s="2573"/>
    </row>
    <row r="4" spans="1:13" s="1244" customFormat="1" ht="24.9" customHeight="1">
      <c r="A4" s="2628"/>
      <c r="B4" s="2553"/>
      <c r="C4" s="2552" t="s">
        <v>1785</v>
      </c>
      <c r="D4" s="2552" t="s">
        <v>1786</v>
      </c>
      <c r="E4" s="2552" t="s">
        <v>1787</v>
      </c>
      <c r="F4" s="2552" t="s">
        <v>1788</v>
      </c>
      <c r="G4" s="2552" t="s">
        <v>1789</v>
      </c>
      <c r="H4" s="2552" t="s">
        <v>1790</v>
      </c>
      <c r="I4" s="2552" t="s">
        <v>1791</v>
      </c>
      <c r="J4" s="2552" t="s">
        <v>1792</v>
      </c>
      <c r="K4" s="2576" t="s">
        <v>1793</v>
      </c>
    </row>
    <row r="5" spans="1:13" s="1244" customFormat="1" ht="24.9" customHeight="1">
      <c r="A5" s="2628"/>
      <c r="B5" s="2553"/>
      <c r="C5" s="2553"/>
      <c r="D5" s="2553"/>
      <c r="E5" s="2553"/>
      <c r="F5" s="2553"/>
      <c r="G5" s="2553"/>
      <c r="H5" s="2553"/>
      <c r="I5" s="2553"/>
      <c r="J5" s="2553"/>
      <c r="K5" s="2639"/>
    </row>
    <row r="6" spans="1:13" s="1244" customFormat="1" ht="24.9" customHeight="1">
      <c r="A6" s="2561"/>
      <c r="B6" s="2554"/>
      <c r="C6" s="2554"/>
      <c r="D6" s="2554"/>
      <c r="E6" s="2554"/>
      <c r="F6" s="2554"/>
      <c r="G6" s="2554"/>
      <c r="H6" s="2554"/>
      <c r="I6" s="2554"/>
      <c r="J6" s="2554"/>
      <c r="K6" s="2577"/>
    </row>
    <row r="7" spans="1:13" ht="15" customHeight="1">
      <c r="A7" s="1199" t="s">
        <v>2389</v>
      </c>
      <c r="B7" s="261">
        <v>1170361</v>
      </c>
      <c r="C7" s="261">
        <v>447486</v>
      </c>
      <c r="D7" s="261">
        <v>4769</v>
      </c>
      <c r="E7" s="261">
        <v>227081</v>
      </c>
      <c r="F7" s="261">
        <v>26448</v>
      </c>
      <c r="G7" s="261">
        <v>946</v>
      </c>
      <c r="H7" s="261">
        <v>1858</v>
      </c>
      <c r="I7" s="261">
        <v>121172</v>
      </c>
      <c r="J7" s="261">
        <v>331164</v>
      </c>
      <c r="K7" s="1206">
        <v>3203</v>
      </c>
    </row>
    <row r="8" spans="1:13" s="1208" customFormat="1" ht="15" customHeight="1">
      <c r="A8" s="1168" t="s">
        <v>2390</v>
      </c>
      <c r="B8" s="324">
        <v>1188093</v>
      </c>
      <c r="C8" s="324">
        <v>448067</v>
      </c>
      <c r="D8" s="324">
        <v>4709</v>
      </c>
      <c r="E8" s="324">
        <v>228006</v>
      </c>
      <c r="F8" s="324">
        <v>26785</v>
      </c>
      <c r="G8" s="324">
        <v>960</v>
      </c>
      <c r="H8" s="324">
        <v>1879</v>
      </c>
      <c r="I8" s="324">
        <v>122521</v>
      </c>
      <c r="J8" s="324">
        <v>345640</v>
      </c>
      <c r="K8" s="1207">
        <v>3168</v>
      </c>
      <c r="M8" s="1209"/>
    </row>
    <row r="9" spans="1:13" s="1212" customFormat="1" ht="15" customHeight="1">
      <c r="A9" s="1210" t="s">
        <v>408</v>
      </c>
      <c r="B9" s="225">
        <v>3000</v>
      </c>
      <c r="C9" s="225">
        <v>801</v>
      </c>
      <c r="D9" s="225">
        <v>55</v>
      </c>
      <c r="E9" s="225">
        <v>791</v>
      </c>
      <c r="F9" s="225">
        <v>174</v>
      </c>
      <c r="G9" s="225">
        <v>3</v>
      </c>
      <c r="H9" s="225">
        <v>614</v>
      </c>
      <c r="I9" s="225">
        <v>280</v>
      </c>
      <c r="J9" s="225" t="s">
        <v>41</v>
      </c>
      <c r="K9" s="1211">
        <v>282</v>
      </c>
      <c r="M9" s="514"/>
    </row>
    <row r="10" spans="1:13" s="1212" customFormat="1" ht="15" customHeight="1">
      <c r="A10" s="1210" t="s">
        <v>372</v>
      </c>
      <c r="B10" s="225">
        <v>647619</v>
      </c>
      <c r="C10" s="225">
        <v>428508</v>
      </c>
      <c r="D10" s="225">
        <v>333</v>
      </c>
      <c r="E10" s="225">
        <v>200023</v>
      </c>
      <c r="F10" s="225">
        <v>16319</v>
      </c>
      <c r="G10" s="225">
        <v>33</v>
      </c>
      <c r="H10" s="225">
        <v>296</v>
      </c>
      <c r="I10" s="225">
        <v>1750</v>
      </c>
      <c r="J10" s="225">
        <v>224</v>
      </c>
      <c r="K10" s="1211">
        <v>42</v>
      </c>
      <c r="M10" s="514"/>
    </row>
    <row r="11" spans="1:13" s="1212" customFormat="1" ht="15" customHeight="1">
      <c r="A11" s="1210" t="s">
        <v>373</v>
      </c>
      <c r="B11" s="225">
        <v>5324</v>
      </c>
      <c r="C11" s="225">
        <v>542</v>
      </c>
      <c r="D11" s="225">
        <v>6</v>
      </c>
      <c r="E11" s="225">
        <v>282</v>
      </c>
      <c r="F11" s="225">
        <v>4053</v>
      </c>
      <c r="G11" s="225">
        <v>1</v>
      </c>
      <c r="H11" s="225" t="s">
        <v>41</v>
      </c>
      <c r="I11" s="225">
        <v>410</v>
      </c>
      <c r="J11" s="225">
        <v>6</v>
      </c>
      <c r="K11" s="1211">
        <v>13</v>
      </c>
      <c r="M11" s="514"/>
    </row>
    <row r="12" spans="1:13" s="1212" customFormat="1" ht="15" customHeight="1">
      <c r="A12" s="1210" t="s">
        <v>374</v>
      </c>
      <c r="B12" s="225">
        <v>1760</v>
      </c>
      <c r="C12" s="225">
        <v>364</v>
      </c>
      <c r="D12" s="225">
        <v>113</v>
      </c>
      <c r="E12" s="225">
        <v>450</v>
      </c>
      <c r="F12" s="225">
        <v>329</v>
      </c>
      <c r="G12" s="225">
        <v>87</v>
      </c>
      <c r="H12" s="225">
        <v>51</v>
      </c>
      <c r="I12" s="225">
        <v>365</v>
      </c>
      <c r="J12" s="225" t="s">
        <v>41</v>
      </c>
      <c r="K12" s="1211">
        <v>1</v>
      </c>
      <c r="M12" s="514"/>
    </row>
    <row r="13" spans="1:13" s="1212" customFormat="1" ht="15" customHeight="1">
      <c r="A13" s="1210" t="s">
        <v>375</v>
      </c>
      <c r="B13" s="225">
        <v>19960</v>
      </c>
      <c r="C13" s="225">
        <v>1720</v>
      </c>
      <c r="D13" s="225">
        <v>40</v>
      </c>
      <c r="E13" s="225">
        <v>17476</v>
      </c>
      <c r="F13" s="225">
        <v>469</v>
      </c>
      <c r="G13" s="225">
        <v>29</v>
      </c>
      <c r="H13" s="225">
        <v>20</v>
      </c>
      <c r="I13" s="225">
        <v>199</v>
      </c>
      <c r="J13" s="225">
        <v>7</v>
      </c>
      <c r="K13" s="1211" t="s">
        <v>41</v>
      </c>
      <c r="M13" s="514"/>
    </row>
    <row r="14" spans="1:13" s="1212" customFormat="1" ht="15" customHeight="1">
      <c r="A14" s="1210" t="s">
        <v>376</v>
      </c>
      <c r="B14" s="225">
        <v>98514</v>
      </c>
      <c r="C14" s="225">
        <v>2532</v>
      </c>
      <c r="D14" s="225">
        <v>1201</v>
      </c>
      <c r="E14" s="225">
        <v>776</v>
      </c>
      <c r="F14" s="225">
        <v>391</v>
      </c>
      <c r="G14" s="225">
        <v>318</v>
      </c>
      <c r="H14" s="225">
        <v>51</v>
      </c>
      <c r="I14" s="225">
        <v>16725</v>
      </c>
      <c r="J14" s="225">
        <v>76369</v>
      </c>
      <c r="K14" s="1211">
        <v>16</v>
      </c>
      <c r="M14" s="514"/>
    </row>
    <row r="15" spans="1:13" s="1212" customFormat="1" ht="15" customHeight="1">
      <c r="A15" s="1210" t="s">
        <v>377</v>
      </c>
      <c r="B15" s="225">
        <v>12953</v>
      </c>
      <c r="C15" s="225">
        <v>2649</v>
      </c>
      <c r="D15" s="225">
        <v>1832</v>
      </c>
      <c r="E15" s="225">
        <v>2960</v>
      </c>
      <c r="F15" s="225">
        <v>1008</v>
      </c>
      <c r="G15" s="225">
        <v>69</v>
      </c>
      <c r="H15" s="225">
        <v>122</v>
      </c>
      <c r="I15" s="225">
        <v>1269</v>
      </c>
      <c r="J15" s="225">
        <v>316</v>
      </c>
      <c r="K15" s="1211">
        <v>2712</v>
      </c>
      <c r="M15" s="514"/>
    </row>
    <row r="16" spans="1:13" s="1212" customFormat="1" ht="15" customHeight="1">
      <c r="A16" s="1213" t="s">
        <v>1794</v>
      </c>
      <c r="B16" s="225"/>
      <c r="C16" s="225"/>
      <c r="D16" s="225"/>
      <c r="E16" s="225"/>
      <c r="F16" s="225"/>
      <c r="G16" s="225"/>
      <c r="H16" s="225"/>
      <c r="I16" s="225"/>
      <c r="J16" s="225"/>
      <c r="K16" s="1211"/>
      <c r="M16" s="514"/>
    </row>
    <row r="17" spans="1:13" s="1212" customFormat="1" ht="21" customHeight="1">
      <c r="A17" s="1185" t="s">
        <v>2391</v>
      </c>
      <c r="B17" s="225">
        <v>3793</v>
      </c>
      <c r="C17" s="225">
        <v>702</v>
      </c>
      <c r="D17" s="225">
        <v>153</v>
      </c>
      <c r="E17" s="225">
        <v>2173</v>
      </c>
      <c r="F17" s="225">
        <v>344</v>
      </c>
      <c r="G17" s="225">
        <v>6</v>
      </c>
      <c r="H17" s="225" t="s">
        <v>41</v>
      </c>
      <c r="I17" s="225">
        <v>297</v>
      </c>
      <c r="J17" s="225">
        <v>118</v>
      </c>
      <c r="K17" s="1211" t="s">
        <v>41</v>
      </c>
      <c r="M17" s="514"/>
    </row>
    <row r="18" spans="1:13" s="1212" customFormat="1" ht="21" customHeight="1">
      <c r="A18" s="1185" t="s">
        <v>2392</v>
      </c>
      <c r="B18" s="225">
        <v>3429</v>
      </c>
      <c r="C18" s="225">
        <v>137</v>
      </c>
      <c r="D18" s="225">
        <v>104</v>
      </c>
      <c r="E18" s="225">
        <v>8</v>
      </c>
      <c r="F18" s="225">
        <v>117</v>
      </c>
      <c r="G18" s="225">
        <v>43</v>
      </c>
      <c r="H18" s="225" t="s">
        <v>41</v>
      </c>
      <c r="I18" s="225">
        <v>214</v>
      </c>
      <c r="J18" s="225">
        <v>100</v>
      </c>
      <c r="K18" s="1211">
        <v>2706</v>
      </c>
      <c r="M18" s="514"/>
    </row>
    <row r="19" spans="1:13" s="1212" customFormat="1" ht="21" customHeight="1">
      <c r="A19" s="1213" t="s">
        <v>2393</v>
      </c>
      <c r="B19" s="225">
        <v>1799</v>
      </c>
      <c r="C19" s="225">
        <v>160</v>
      </c>
      <c r="D19" s="225">
        <v>1272</v>
      </c>
      <c r="E19" s="225">
        <v>54</v>
      </c>
      <c r="F19" s="225">
        <v>96</v>
      </c>
      <c r="G19" s="225">
        <v>8</v>
      </c>
      <c r="H19" s="225">
        <v>74</v>
      </c>
      <c r="I19" s="225">
        <v>135</v>
      </c>
      <c r="J19" s="225" t="s">
        <v>41</v>
      </c>
      <c r="K19" s="1211" t="s">
        <v>41</v>
      </c>
      <c r="M19" s="514"/>
    </row>
    <row r="20" spans="1:13" s="1212" customFormat="1" ht="15" customHeight="1">
      <c r="A20" s="1210" t="s">
        <v>378</v>
      </c>
      <c r="B20" s="225">
        <v>1241</v>
      </c>
      <c r="C20" s="225">
        <v>602</v>
      </c>
      <c r="D20" s="225">
        <v>18</v>
      </c>
      <c r="E20" s="225">
        <v>101</v>
      </c>
      <c r="F20" s="225">
        <v>39</v>
      </c>
      <c r="G20" s="225">
        <v>39</v>
      </c>
      <c r="H20" s="225">
        <v>25</v>
      </c>
      <c r="I20" s="225">
        <v>289</v>
      </c>
      <c r="J20" s="225">
        <v>121</v>
      </c>
      <c r="K20" s="1211">
        <v>7</v>
      </c>
      <c r="M20" s="514"/>
    </row>
    <row r="21" spans="1:13" s="1212" customFormat="1" ht="15" customHeight="1">
      <c r="A21" s="1210" t="s">
        <v>379</v>
      </c>
      <c r="B21" s="225">
        <v>345446</v>
      </c>
      <c r="C21" s="225">
        <v>1974</v>
      </c>
      <c r="D21" s="225">
        <v>230</v>
      </c>
      <c r="E21" s="225">
        <v>578</v>
      </c>
      <c r="F21" s="225">
        <v>550</v>
      </c>
      <c r="G21" s="225">
        <v>19</v>
      </c>
      <c r="H21" s="225">
        <v>27</v>
      </c>
      <c r="I21" s="225">
        <v>76990</v>
      </c>
      <c r="J21" s="225">
        <v>264850</v>
      </c>
      <c r="K21" s="1211">
        <v>30</v>
      </c>
      <c r="M21" s="514"/>
    </row>
    <row r="22" spans="1:13" s="1212" customFormat="1" ht="15" customHeight="1">
      <c r="A22" s="1210" t="s">
        <v>380</v>
      </c>
      <c r="B22" s="225">
        <v>20440</v>
      </c>
      <c r="C22" s="225">
        <v>1668</v>
      </c>
      <c r="D22" s="225">
        <v>183</v>
      </c>
      <c r="E22" s="225">
        <v>690</v>
      </c>
      <c r="F22" s="225">
        <v>1709</v>
      </c>
      <c r="G22" s="225">
        <v>23</v>
      </c>
      <c r="H22" s="225">
        <v>3</v>
      </c>
      <c r="I22" s="225">
        <v>13242</v>
      </c>
      <c r="J22" s="225">
        <v>80</v>
      </c>
      <c r="K22" s="1211" t="s">
        <v>41</v>
      </c>
      <c r="M22" s="514"/>
    </row>
    <row r="23" spans="1:13" s="1212" customFormat="1" ht="15" customHeight="1">
      <c r="A23" s="1210" t="s">
        <v>381</v>
      </c>
      <c r="B23" s="225">
        <v>4328</v>
      </c>
      <c r="C23" s="225">
        <v>966</v>
      </c>
      <c r="D23" s="225">
        <v>160</v>
      </c>
      <c r="E23" s="225">
        <v>523</v>
      </c>
      <c r="F23" s="225">
        <v>181</v>
      </c>
      <c r="G23" s="225">
        <v>167</v>
      </c>
      <c r="H23" s="225">
        <v>433</v>
      </c>
      <c r="I23" s="225">
        <v>1225</v>
      </c>
      <c r="J23" s="225">
        <v>644</v>
      </c>
      <c r="K23" s="1211" t="s">
        <v>41</v>
      </c>
      <c r="M23" s="514"/>
    </row>
    <row r="24" spans="1:13" s="1212" customFormat="1" ht="15" customHeight="1">
      <c r="A24" s="1210" t="s">
        <v>382</v>
      </c>
      <c r="B24" s="225">
        <v>5637</v>
      </c>
      <c r="C24" s="225">
        <v>1701</v>
      </c>
      <c r="D24" s="225">
        <v>174</v>
      </c>
      <c r="E24" s="225">
        <v>896</v>
      </c>
      <c r="F24" s="225">
        <v>547</v>
      </c>
      <c r="G24" s="225">
        <v>49</v>
      </c>
      <c r="H24" s="225">
        <v>50</v>
      </c>
      <c r="I24" s="225">
        <v>322</v>
      </c>
      <c r="J24" s="225">
        <v>1846</v>
      </c>
      <c r="K24" s="1211">
        <v>32</v>
      </c>
      <c r="M24" s="514"/>
    </row>
    <row r="25" spans="1:13" s="1212" customFormat="1" ht="15" customHeight="1">
      <c r="A25" s="1210" t="s">
        <v>383</v>
      </c>
      <c r="B25" s="225">
        <v>6068</v>
      </c>
      <c r="C25" s="225">
        <v>1697</v>
      </c>
      <c r="D25" s="225">
        <v>212</v>
      </c>
      <c r="E25" s="225">
        <v>1055</v>
      </c>
      <c r="F25" s="225">
        <v>397</v>
      </c>
      <c r="G25" s="225">
        <v>66</v>
      </c>
      <c r="H25" s="225">
        <v>91</v>
      </c>
      <c r="I25" s="225">
        <v>2546</v>
      </c>
      <c r="J25" s="225">
        <v>2</v>
      </c>
      <c r="K25" s="1211" t="s">
        <v>41</v>
      </c>
      <c r="M25" s="514"/>
    </row>
    <row r="26" spans="1:13" s="1212" customFormat="1" ht="15" customHeight="1">
      <c r="A26" s="1210" t="s">
        <v>384</v>
      </c>
      <c r="B26" s="225">
        <v>2465</v>
      </c>
      <c r="C26" s="225">
        <v>676</v>
      </c>
      <c r="D26" s="225">
        <v>49</v>
      </c>
      <c r="E26" s="225">
        <v>539</v>
      </c>
      <c r="F26" s="225">
        <v>184</v>
      </c>
      <c r="G26" s="225">
        <v>28</v>
      </c>
      <c r="H26" s="225">
        <v>56</v>
      </c>
      <c r="I26" s="225">
        <v>917</v>
      </c>
      <c r="J26" s="225">
        <v>2</v>
      </c>
      <c r="K26" s="1211" t="s">
        <v>41</v>
      </c>
      <c r="M26" s="514"/>
    </row>
    <row r="27" spans="1:13" s="1212" customFormat="1" ht="15" customHeight="1">
      <c r="A27" s="1210" t="s">
        <v>385</v>
      </c>
      <c r="B27" s="225">
        <v>13110</v>
      </c>
      <c r="C27" s="225">
        <v>1480</v>
      </c>
      <c r="D27" s="225">
        <v>99</v>
      </c>
      <c r="E27" s="225">
        <v>861</v>
      </c>
      <c r="F27" s="225">
        <v>417</v>
      </c>
      <c r="G27" s="225">
        <v>20</v>
      </c>
      <c r="H27" s="225">
        <v>40</v>
      </c>
      <c r="I27" s="225">
        <v>5991</v>
      </c>
      <c r="J27" s="225">
        <v>1169</v>
      </c>
      <c r="K27" s="1211">
        <v>33</v>
      </c>
    </row>
    <row r="28" spans="1:13" s="1212" customFormat="1" ht="15" customHeight="1">
      <c r="A28" s="1210" t="s">
        <v>386</v>
      </c>
      <c r="B28" s="225">
        <v>228</v>
      </c>
      <c r="C28" s="225">
        <v>187</v>
      </c>
      <c r="D28" s="225">
        <v>4</v>
      </c>
      <c r="E28" s="225">
        <v>5</v>
      </c>
      <c r="F28" s="225">
        <v>18</v>
      </c>
      <c r="G28" s="225">
        <v>9</v>
      </c>
      <c r="H28" s="225" t="s">
        <v>41</v>
      </c>
      <c r="I28" s="225">
        <v>1</v>
      </c>
      <c r="J28" s="225">
        <v>4</v>
      </c>
      <c r="K28" s="1211" t="s">
        <v>41</v>
      </c>
    </row>
    <row r="29" spans="1:13" s="1212" customFormat="1" ht="15" customHeight="1">
      <c r="B29" s="1214"/>
      <c r="C29" s="1214"/>
      <c r="D29" s="1214"/>
      <c r="E29" s="1214"/>
      <c r="F29" s="1214"/>
      <c r="G29" s="1214"/>
      <c r="H29" s="1214"/>
      <c r="I29" s="1214"/>
      <c r="J29" s="1214"/>
      <c r="K29" s="1214"/>
    </row>
    <row r="30" spans="1:13" s="1212" customFormat="1" ht="15" customHeight="1"/>
    <row r="31" spans="1:13" ht="15" customHeight="1"/>
    <row r="32" spans="1: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14">
    <mergeCell ref="H4:H6"/>
    <mergeCell ref="I4:I6"/>
    <mergeCell ref="J4:J6"/>
    <mergeCell ref="K4:K6"/>
    <mergeCell ref="A1:K1"/>
    <mergeCell ref="A2:K2"/>
    <mergeCell ref="A3:A6"/>
    <mergeCell ref="B3:B6"/>
    <mergeCell ref="C3:K3"/>
    <mergeCell ref="C4:C6"/>
    <mergeCell ref="D4:D6"/>
    <mergeCell ref="E4:E6"/>
    <mergeCell ref="F4:F6"/>
    <mergeCell ref="G4:G6"/>
  </mergeCells>
  <hyperlinks>
    <hyperlink ref="A2" location="'spis tablic'!A1" display="'spis tablic'!A1" xr:uid="{00000000-0004-0000-6800-000000000000}"/>
    <hyperlink ref="A2:K2" location="'Spis tablic_DZIAŁ VII'!A1" display="'Spis tablic_DZIAŁ VII'!A1" xr:uid="{00000000-0004-0000-6800-000001000000}"/>
  </hyperlinks>
  <pageMargins left="0.75" right="0.75" top="1" bottom="1" header="0.5" footer="0.5"/>
  <pageSetup paperSize="9"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N32"/>
  <sheetViews>
    <sheetView topLeftCell="A4" zoomScaleNormal="100" workbookViewId="0">
      <selection activeCell="C17" sqref="C17"/>
    </sheetView>
  </sheetViews>
  <sheetFormatPr defaultColWidth="10" defaultRowHeight="11.4"/>
  <cols>
    <col min="1" max="1" width="28.33203125" style="1127" customWidth="1"/>
    <col min="2" max="8" width="13.88671875" style="1127" customWidth="1"/>
    <col min="9" max="9" width="13.88671875" style="1197" customWidth="1"/>
    <col min="10" max="14" width="13.88671875" style="1127" customWidth="1"/>
    <col min="15" max="16384" width="10" style="1127"/>
  </cols>
  <sheetData>
    <row r="1" spans="1:14" ht="30" customHeight="1">
      <c r="A1" s="2640" t="s">
        <v>2396</v>
      </c>
      <c r="B1" s="2533"/>
      <c r="C1" s="2533"/>
      <c r="D1" s="2533"/>
      <c r="E1" s="2533"/>
      <c r="F1" s="2533"/>
      <c r="G1" s="2533"/>
      <c r="H1" s="2533"/>
      <c r="I1" s="1215"/>
      <c r="J1" s="1216"/>
      <c r="K1" s="1216"/>
      <c r="L1" s="1216"/>
      <c r="M1" s="1216"/>
      <c r="N1" s="1216"/>
    </row>
    <row r="2" spans="1:14" s="1128" customFormat="1" ht="24.9" customHeight="1">
      <c r="A2" s="2042" t="s">
        <v>11</v>
      </c>
      <c r="B2" s="2042"/>
      <c r="C2" s="2042"/>
      <c r="D2" s="2042"/>
      <c r="E2" s="2042"/>
      <c r="F2" s="2042"/>
      <c r="G2" s="2042"/>
      <c r="H2" s="2042"/>
      <c r="I2" s="2042"/>
      <c r="J2" s="2042"/>
      <c r="K2" s="2042"/>
      <c r="L2" s="2042"/>
      <c r="M2" s="2042"/>
      <c r="N2" s="2042"/>
    </row>
    <row r="3" spans="1:14" s="1261" customFormat="1" ht="24.9" customHeight="1">
      <c r="A3" s="2521" t="s">
        <v>360</v>
      </c>
      <c r="B3" s="2536" t="s">
        <v>2395</v>
      </c>
      <c r="C3" s="2544" t="s">
        <v>123</v>
      </c>
      <c r="D3" s="2544"/>
      <c r="E3" s="2544"/>
      <c r="F3" s="2544"/>
      <c r="G3" s="2544"/>
      <c r="H3" s="2544"/>
      <c r="I3" s="2543" t="s">
        <v>1795</v>
      </c>
      <c r="J3" s="2643"/>
      <c r="K3" s="2643"/>
      <c r="L3" s="2643"/>
      <c r="M3" s="2643"/>
      <c r="N3" s="2643"/>
    </row>
    <row r="4" spans="1:14" s="1261" customFormat="1" ht="24.9" customHeight="1">
      <c r="A4" s="2584"/>
      <c r="B4" s="2641"/>
      <c r="C4" s="2544" t="s">
        <v>1796</v>
      </c>
      <c r="D4" s="2544"/>
      <c r="E4" s="2571"/>
      <c r="F4" s="2522" t="s">
        <v>1797</v>
      </c>
      <c r="G4" s="2520" t="s">
        <v>1798</v>
      </c>
      <c r="H4" s="2539"/>
      <c r="I4" s="2543" t="s">
        <v>1796</v>
      </c>
      <c r="J4" s="2544"/>
      <c r="K4" s="2571"/>
      <c r="L4" s="2522" t="s">
        <v>1797</v>
      </c>
      <c r="M4" s="2520" t="s">
        <v>1798</v>
      </c>
      <c r="N4" s="2539"/>
    </row>
    <row r="5" spans="1:14" s="1261" customFormat="1" ht="24.9" customHeight="1">
      <c r="A5" s="2584"/>
      <c r="B5" s="2641"/>
      <c r="C5" s="2521" t="s">
        <v>390</v>
      </c>
      <c r="D5" s="2543" t="s">
        <v>1033</v>
      </c>
      <c r="E5" s="2571"/>
      <c r="F5" s="2523"/>
      <c r="G5" s="2562"/>
      <c r="H5" s="2590"/>
      <c r="I5" s="2522" t="s">
        <v>390</v>
      </c>
      <c r="J5" s="2543" t="s">
        <v>1033</v>
      </c>
      <c r="K5" s="2571"/>
      <c r="L5" s="2523"/>
      <c r="M5" s="2562"/>
      <c r="N5" s="2590"/>
    </row>
    <row r="6" spans="1:14" s="1261" customFormat="1" ht="24.9" customHeight="1">
      <c r="A6" s="2584"/>
      <c r="B6" s="2641"/>
      <c r="C6" s="2584"/>
      <c r="D6" s="2522" t="s">
        <v>1799</v>
      </c>
      <c r="E6" s="2522" t="s">
        <v>1800</v>
      </c>
      <c r="F6" s="2523"/>
      <c r="G6" s="2522" t="s">
        <v>390</v>
      </c>
      <c r="H6" s="2521" t="s">
        <v>1801</v>
      </c>
      <c r="I6" s="2523"/>
      <c r="J6" s="2520" t="s">
        <v>1799</v>
      </c>
      <c r="K6" s="2522" t="s">
        <v>1800</v>
      </c>
      <c r="L6" s="2523"/>
      <c r="M6" s="2522" t="s">
        <v>390</v>
      </c>
      <c r="N6" s="2520" t="s">
        <v>1802</v>
      </c>
    </row>
    <row r="7" spans="1:14" s="1261" customFormat="1" ht="24.9" customHeight="1">
      <c r="A7" s="2584"/>
      <c r="B7" s="2641"/>
      <c r="C7" s="2584"/>
      <c r="D7" s="2523"/>
      <c r="E7" s="2523"/>
      <c r="F7" s="2523"/>
      <c r="G7" s="2523"/>
      <c r="H7" s="2584"/>
      <c r="I7" s="2523"/>
      <c r="J7" s="2587"/>
      <c r="K7" s="2523"/>
      <c r="L7" s="2523"/>
      <c r="M7" s="2523"/>
      <c r="N7" s="2587"/>
    </row>
    <row r="8" spans="1:14" s="1261" customFormat="1" ht="24.9" customHeight="1">
      <c r="A8" s="2535"/>
      <c r="B8" s="2642"/>
      <c r="C8" s="2535"/>
      <c r="D8" s="2524"/>
      <c r="E8" s="2524"/>
      <c r="F8" s="2524"/>
      <c r="G8" s="2524"/>
      <c r="H8" s="2535"/>
      <c r="I8" s="2524"/>
      <c r="J8" s="2562"/>
      <c r="K8" s="2524"/>
      <c r="L8" s="2524"/>
      <c r="M8" s="2524"/>
      <c r="N8" s="2562"/>
    </row>
    <row r="9" spans="1:14" s="1130" customFormat="1" ht="15" customHeight="1">
      <c r="A9" s="1199" t="s">
        <v>1856</v>
      </c>
      <c r="B9" s="261">
        <v>310</v>
      </c>
      <c r="C9" s="261">
        <v>4140</v>
      </c>
      <c r="D9" s="261">
        <v>245</v>
      </c>
      <c r="E9" s="261">
        <v>869</v>
      </c>
      <c r="F9" s="261">
        <v>4253</v>
      </c>
      <c r="G9" s="261">
        <v>4483916</v>
      </c>
      <c r="H9" s="261">
        <v>1390951</v>
      </c>
      <c r="I9" s="261">
        <v>3228</v>
      </c>
      <c r="J9" s="261">
        <v>222</v>
      </c>
      <c r="K9" s="261">
        <v>765</v>
      </c>
      <c r="L9" s="261">
        <v>3316</v>
      </c>
      <c r="M9" s="261">
        <v>4136502</v>
      </c>
      <c r="N9" s="1206">
        <v>1353301</v>
      </c>
    </row>
    <row r="10" spans="1:14" s="1205" customFormat="1" ht="15" customHeight="1">
      <c r="A10" s="1202" t="s">
        <v>2397</v>
      </c>
      <c r="B10" s="324">
        <v>321</v>
      </c>
      <c r="C10" s="324">
        <v>4172</v>
      </c>
      <c r="D10" s="324">
        <v>268</v>
      </c>
      <c r="E10" s="324">
        <v>784</v>
      </c>
      <c r="F10" s="324">
        <v>4270</v>
      </c>
      <c r="G10" s="324">
        <v>6369203</v>
      </c>
      <c r="H10" s="324">
        <v>2993457</v>
      </c>
      <c r="I10" s="324">
        <v>3243</v>
      </c>
      <c r="J10" s="324">
        <v>239</v>
      </c>
      <c r="K10" s="324">
        <v>693</v>
      </c>
      <c r="L10" s="324">
        <v>3315</v>
      </c>
      <c r="M10" s="324">
        <v>5857088</v>
      </c>
      <c r="N10" s="1207">
        <v>2941167</v>
      </c>
    </row>
    <row r="11" spans="1:14" s="1130" customFormat="1" ht="15" customHeight="1">
      <c r="A11" s="1198" t="s">
        <v>408</v>
      </c>
      <c r="B11" s="225">
        <v>24</v>
      </c>
      <c r="C11" s="225">
        <v>497</v>
      </c>
      <c r="D11" s="225">
        <v>37</v>
      </c>
      <c r="E11" s="225">
        <v>159</v>
      </c>
      <c r="F11" s="225">
        <v>505</v>
      </c>
      <c r="G11" s="225">
        <v>183002</v>
      </c>
      <c r="H11" s="225">
        <v>20592</v>
      </c>
      <c r="I11" s="225">
        <v>411</v>
      </c>
      <c r="J11" s="225">
        <v>32</v>
      </c>
      <c r="K11" s="225">
        <v>141</v>
      </c>
      <c r="L11" s="225">
        <v>419</v>
      </c>
      <c r="M11" s="225">
        <v>114213</v>
      </c>
      <c r="N11" s="1211">
        <v>8172</v>
      </c>
    </row>
    <row r="12" spans="1:14" s="1130" customFormat="1" ht="15" customHeight="1">
      <c r="A12" s="1198" t="s">
        <v>372</v>
      </c>
      <c r="B12" s="225">
        <v>16</v>
      </c>
      <c r="C12" s="225">
        <v>216</v>
      </c>
      <c r="D12" s="225">
        <v>11</v>
      </c>
      <c r="E12" s="225">
        <v>40</v>
      </c>
      <c r="F12" s="225">
        <v>250</v>
      </c>
      <c r="G12" s="225">
        <v>290628</v>
      </c>
      <c r="H12" s="225">
        <v>55922</v>
      </c>
      <c r="I12" s="225">
        <v>182</v>
      </c>
      <c r="J12" s="225">
        <v>10</v>
      </c>
      <c r="K12" s="225">
        <v>31</v>
      </c>
      <c r="L12" s="225">
        <v>215</v>
      </c>
      <c r="M12" s="225">
        <v>282988</v>
      </c>
      <c r="N12" s="1211">
        <v>50922</v>
      </c>
    </row>
    <row r="13" spans="1:14" s="1130" customFormat="1" ht="15" customHeight="1">
      <c r="A13" s="1198" t="s">
        <v>373</v>
      </c>
      <c r="B13" s="225">
        <v>8</v>
      </c>
      <c r="C13" s="225">
        <v>101</v>
      </c>
      <c r="D13" s="225">
        <v>4</v>
      </c>
      <c r="E13" s="225">
        <v>15</v>
      </c>
      <c r="F13" s="225">
        <v>104</v>
      </c>
      <c r="G13" s="225">
        <v>64434</v>
      </c>
      <c r="H13" s="225">
        <v>4756</v>
      </c>
      <c r="I13" s="225">
        <v>55</v>
      </c>
      <c r="J13" s="225">
        <v>4</v>
      </c>
      <c r="K13" s="225">
        <v>15</v>
      </c>
      <c r="L13" s="225">
        <v>58</v>
      </c>
      <c r="M13" s="225">
        <v>31434</v>
      </c>
      <c r="N13" s="1211">
        <v>4756</v>
      </c>
    </row>
    <row r="14" spans="1:14" s="1130" customFormat="1" ht="15" customHeight="1">
      <c r="A14" s="1198" t="s">
        <v>374</v>
      </c>
      <c r="B14" s="225">
        <v>4</v>
      </c>
      <c r="C14" s="225">
        <v>48</v>
      </c>
      <c r="D14" s="225">
        <v>2</v>
      </c>
      <c r="E14" s="225">
        <v>13</v>
      </c>
      <c r="F14" s="225">
        <v>48</v>
      </c>
      <c r="G14" s="225">
        <v>26499</v>
      </c>
      <c r="H14" s="225">
        <v>13000</v>
      </c>
      <c r="I14" s="225">
        <v>41</v>
      </c>
      <c r="J14" s="225">
        <v>2</v>
      </c>
      <c r="K14" s="225">
        <v>13</v>
      </c>
      <c r="L14" s="225">
        <v>41</v>
      </c>
      <c r="M14" s="225">
        <v>25939</v>
      </c>
      <c r="N14" s="1211">
        <v>13000</v>
      </c>
    </row>
    <row r="15" spans="1:14" s="1130" customFormat="1" ht="15" customHeight="1">
      <c r="A15" s="1198" t="s">
        <v>375</v>
      </c>
      <c r="B15" s="225">
        <v>34</v>
      </c>
      <c r="C15" s="225">
        <v>329</v>
      </c>
      <c r="D15" s="225">
        <v>11</v>
      </c>
      <c r="E15" s="225">
        <v>27</v>
      </c>
      <c r="F15" s="225">
        <v>335</v>
      </c>
      <c r="G15" s="225">
        <v>187169</v>
      </c>
      <c r="H15" s="225">
        <v>51730</v>
      </c>
      <c r="I15" s="225">
        <v>257</v>
      </c>
      <c r="J15" s="225">
        <v>10</v>
      </c>
      <c r="K15" s="225">
        <v>24</v>
      </c>
      <c r="L15" s="225">
        <v>257</v>
      </c>
      <c r="M15" s="225">
        <v>158779</v>
      </c>
      <c r="N15" s="1211">
        <v>50730</v>
      </c>
    </row>
    <row r="16" spans="1:14" s="1130" customFormat="1" ht="15" customHeight="1">
      <c r="A16" s="1198" t="s">
        <v>376</v>
      </c>
      <c r="B16" s="225">
        <v>56</v>
      </c>
      <c r="C16" s="225">
        <v>561</v>
      </c>
      <c r="D16" s="225">
        <v>22</v>
      </c>
      <c r="E16" s="225">
        <v>56</v>
      </c>
      <c r="F16" s="225">
        <v>564</v>
      </c>
      <c r="G16" s="225">
        <v>2512807</v>
      </c>
      <c r="H16" s="225">
        <v>2079425</v>
      </c>
      <c r="I16" s="225">
        <v>417</v>
      </c>
      <c r="J16" s="225">
        <v>22</v>
      </c>
      <c r="K16" s="225">
        <v>53</v>
      </c>
      <c r="L16" s="225">
        <v>418</v>
      </c>
      <c r="M16" s="225">
        <v>2470175</v>
      </c>
      <c r="N16" s="1211">
        <v>2079425</v>
      </c>
    </row>
    <row r="17" spans="1:14" s="1130" customFormat="1" ht="15" customHeight="1">
      <c r="A17" s="1198" t="s">
        <v>377</v>
      </c>
      <c r="B17" s="225">
        <v>53</v>
      </c>
      <c r="C17" s="225">
        <v>604</v>
      </c>
      <c r="D17" s="225">
        <v>53</v>
      </c>
      <c r="E17" s="225">
        <v>96</v>
      </c>
      <c r="F17" s="225">
        <v>628</v>
      </c>
      <c r="G17" s="225">
        <v>1363694</v>
      </c>
      <c r="H17" s="225">
        <v>245647</v>
      </c>
      <c r="I17" s="225">
        <v>337</v>
      </c>
      <c r="J17" s="225">
        <v>45</v>
      </c>
      <c r="K17" s="225">
        <v>62</v>
      </c>
      <c r="L17" s="225">
        <v>346</v>
      </c>
      <c r="M17" s="225">
        <v>1117936</v>
      </c>
      <c r="N17" s="1211">
        <v>228927</v>
      </c>
    </row>
    <row r="18" spans="1:14" s="1130" customFormat="1" ht="15" customHeight="1">
      <c r="A18" s="1198" t="s">
        <v>378</v>
      </c>
      <c r="B18" s="225">
        <v>2</v>
      </c>
      <c r="C18" s="225">
        <v>52</v>
      </c>
      <c r="D18" s="225">
        <v>11</v>
      </c>
      <c r="E18" s="225">
        <v>5</v>
      </c>
      <c r="F18" s="225">
        <v>53</v>
      </c>
      <c r="G18" s="225">
        <v>125525</v>
      </c>
      <c r="H18" s="225">
        <v>95472</v>
      </c>
      <c r="I18" s="225">
        <v>37</v>
      </c>
      <c r="J18" s="225">
        <v>11</v>
      </c>
      <c r="K18" s="225">
        <v>1</v>
      </c>
      <c r="L18" s="225">
        <v>38</v>
      </c>
      <c r="M18" s="225">
        <v>121626</v>
      </c>
      <c r="N18" s="1211">
        <v>95472</v>
      </c>
    </row>
    <row r="19" spans="1:14" s="1130" customFormat="1" ht="15" customHeight="1">
      <c r="A19" s="1198" t="s">
        <v>379</v>
      </c>
      <c r="B19" s="225">
        <v>6</v>
      </c>
      <c r="C19" s="225">
        <v>154</v>
      </c>
      <c r="D19" s="225">
        <v>22</v>
      </c>
      <c r="E19" s="225">
        <v>6</v>
      </c>
      <c r="F19" s="225">
        <v>157</v>
      </c>
      <c r="G19" s="225">
        <v>137390</v>
      </c>
      <c r="H19" s="225">
        <v>19012</v>
      </c>
      <c r="I19" s="225">
        <v>154</v>
      </c>
      <c r="J19" s="225">
        <v>22</v>
      </c>
      <c r="K19" s="225">
        <v>6</v>
      </c>
      <c r="L19" s="225">
        <v>157</v>
      </c>
      <c r="M19" s="225">
        <v>137390</v>
      </c>
      <c r="N19" s="1211">
        <v>19012</v>
      </c>
    </row>
    <row r="20" spans="1:14" s="1130" customFormat="1" ht="15" customHeight="1">
      <c r="A20" s="1198" t="s">
        <v>380</v>
      </c>
      <c r="B20" s="225">
        <v>11</v>
      </c>
      <c r="C20" s="225">
        <v>108</v>
      </c>
      <c r="D20" s="225">
        <v>5</v>
      </c>
      <c r="E20" s="225">
        <v>7</v>
      </c>
      <c r="F20" s="225">
        <v>109</v>
      </c>
      <c r="G20" s="225">
        <v>71076</v>
      </c>
      <c r="H20" s="225">
        <v>21000</v>
      </c>
      <c r="I20" s="225">
        <v>108</v>
      </c>
      <c r="J20" s="225">
        <v>5</v>
      </c>
      <c r="K20" s="225">
        <v>7</v>
      </c>
      <c r="L20" s="225">
        <v>109</v>
      </c>
      <c r="M20" s="225">
        <v>71076</v>
      </c>
      <c r="N20" s="1211">
        <v>21000</v>
      </c>
    </row>
    <row r="21" spans="1:14" s="1130" customFormat="1" ht="15" customHeight="1">
      <c r="A21" s="1198" t="s">
        <v>381</v>
      </c>
      <c r="B21" s="225">
        <v>26</v>
      </c>
      <c r="C21" s="225">
        <v>263</v>
      </c>
      <c r="D21" s="225">
        <v>22</v>
      </c>
      <c r="E21" s="225">
        <v>51</v>
      </c>
      <c r="F21" s="225">
        <v>266</v>
      </c>
      <c r="G21" s="225">
        <v>245725</v>
      </c>
      <c r="H21" s="225">
        <v>17124</v>
      </c>
      <c r="I21" s="225">
        <v>173</v>
      </c>
      <c r="J21" s="225">
        <v>19</v>
      </c>
      <c r="K21" s="225">
        <v>45</v>
      </c>
      <c r="L21" s="225">
        <v>174</v>
      </c>
      <c r="M21" s="225">
        <v>218828</v>
      </c>
      <c r="N21" s="1211">
        <v>16824</v>
      </c>
    </row>
    <row r="22" spans="1:14" s="1130" customFormat="1" ht="15" customHeight="1">
      <c r="A22" s="1198" t="s">
        <v>382</v>
      </c>
      <c r="B22" s="225">
        <v>37</v>
      </c>
      <c r="C22" s="225">
        <v>459</v>
      </c>
      <c r="D22" s="225">
        <v>10</v>
      </c>
      <c r="E22" s="225">
        <v>58</v>
      </c>
      <c r="F22" s="225">
        <v>465</v>
      </c>
      <c r="G22" s="225">
        <v>356639</v>
      </c>
      <c r="H22" s="225">
        <v>16527</v>
      </c>
      <c r="I22" s="225">
        <v>381</v>
      </c>
      <c r="J22" s="225">
        <v>7</v>
      </c>
      <c r="K22" s="225">
        <v>58</v>
      </c>
      <c r="L22" s="225">
        <v>387</v>
      </c>
      <c r="M22" s="225">
        <v>333389</v>
      </c>
      <c r="N22" s="1211">
        <v>15877</v>
      </c>
    </row>
    <row r="23" spans="1:14" s="1130" customFormat="1" ht="15" customHeight="1">
      <c r="A23" s="1198" t="s">
        <v>383</v>
      </c>
      <c r="B23" s="225">
        <v>9</v>
      </c>
      <c r="C23" s="225">
        <v>87</v>
      </c>
      <c r="D23" s="225">
        <v>3</v>
      </c>
      <c r="E23" s="225">
        <v>15</v>
      </c>
      <c r="F23" s="225">
        <v>87</v>
      </c>
      <c r="G23" s="225">
        <v>40228</v>
      </c>
      <c r="H23" s="225">
        <v>5400</v>
      </c>
      <c r="I23" s="225">
        <v>83</v>
      </c>
      <c r="J23" s="225">
        <v>3</v>
      </c>
      <c r="K23" s="225">
        <v>15</v>
      </c>
      <c r="L23" s="225">
        <v>83</v>
      </c>
      <c r="M23" s="225">
        <v>38728</v>
      </c>
      <c r="N23" s="1211">
        <v>5400</v>
      </c>
    </row>
    <row r="24" spans="1:14" s="1130" customFormat="1" ht="15" customHeight="1">
      <c r="A24" s="1198" t="s">
        <v>384</v>
      </c>
      <c r="B24" s="225">
        <v>6</v>
      </c>
      <c r="C24" s="225">
        <v>73</v>
      </c>
      <c r="D24" s="225">
        <v>1</v>
      </c>
      <c r="E24" s="225">
        <v>18</v>
      </c>
      <c r="F24" s="225">
        <v>76</v>
      </c>
      <c r="G24" s="225">
        <v>112033</v>
      </c>
      <c r="H24" s="225">
        <v>5000</v>
      </c>
      <c r="I24" s="225">
        <v>73</v>
      </c>
      <c r="J24" s="225">
        <v>1</v>
      </c>
      <c r="K24" s="225">
        <v>18</v>
      </c>
      <c r="L24" s="225">
        <v>76</v>
      </c>
      <c r="M24" s="225">
        <v>112033</v>
      </c>
      <c r="N24" s="1211">
        <v>5000</v>
      </c>
    </row>
    <row r="25" spans="1:14" s="1130" customFormat="1" ht="15" customHeight="1">
      <c r="A25" s="1198" t="s">
        <v>385</v>
      </c>
      <c r="B25" s="225">
        <v>19</v>
      </c>
      <c r="C25" s="225">
        <v>413</v>
      </c>
      <c r="D25" s="225">
        <v>46</v>
      </c>
      <c r="E25" s="225">
        <v>139</v>
      </c>
      <c r="F25" s="225">
        <v>413</v>
      </c>
      <c r="G25" s="225">
        <v>585227</v>
      </c>
      <c r="H25" s="225">
        <v>340810</v>
      </c>
      <c r="I25" s="225">
        <v>368</v>
      </c>
      <c r="J25" s="225">
        <v>43</v>
      </c>
      <c r="K25" s="225">
        <v>125</v>
      </c>
      <c r="L25" s="225">
        <v>368</v>
      </c>
      <c r="M25" s="225">
        <v>560527</v>
      </c>
      <c r="N25" s="1211">
        <v>326410</v>
      </c>
    </row>
    <row r="26" spans="1:14" s="1130" customFormat="1" ht="15" customHeight="1">
      <c r="A26" s="1198" t="s">
        <v>386</v>
      </c>
      <c r="B26" s="225">
        <v>10</v>
      </c>
      <c r="C26" s="225">
        <v>207</v>
      </c>
      <c r="D26" s="225">
        <v>8</v>
      </c>
      <c r="E26" s="225">
        <v>79</v>
      </c>
      <c r="F26" s="225">
        <v>210</v>
      </c>
      <c r="G26" s="225">
        <v>67127</v>
      </c>
      <c r="H26" s="225">
        <v>2040</v>
      </c>
      <c r="I26" s="225">
        <v>166</v>
      </c>
      <c r="J26" s="225">
        <v>3</v>
      </c>
      <c r="K26" s="225">
        <v>79</v>
      </c>
      <c r="L26" s="225">
        <v>169</v>
      </c>
      <c r="M26" s="225">
        <v>62027</v>
      </c>
      <c r="N26" s="1211">
        <v>240</v>
      </c>
    </row>
    <row r="27" spans="1:14" s="1130" customFormat="1" ht="15" customHeight="1">
      <c r="I27" s="1201"/>
    </row>
    <row r="28" spans="1:14" s="1130" customFormat="1" ht="15" customHeight="1">
      <c r="I28" s="1201"/>
    </row>
    <row r="29" spans="1:14" s="1130" customFormat="1" ht="15" customHeight="1">
      <c r="I29" s="1201"/>
    </row>
    <row r="30" spans="1:14" s="1130" customFormat="1" ht="15" customHeight="1">
      <c r="I30" s="1201"/>
    </row>
    <row r="31" spans="1:14" s="1130" customFormat="1" ht="15" customHeight="1">
      <c r="I31" s="1201"/>
    </row>
    <row r="32" spans="1:14" s="1130" customFormat="1" ht="15" customHeight="1">
      <c r="I32" s="1201"/>
    </row>
  </sheetData>
  <mergeCells count="24">
    <mergeCell ref="B3:B8"/>
    <mergeCell ref="A1:H1"/>
    <mergeCell ref="A2:N2"/>
    <mergeCell ref="A3:A8"/>
    <mergeCell ref="C3:H3"/>
    <mergeCell ref="I3:N3"/>
    <mergeCell ref="C4:E4"/>
    <mergeCell ref="F4:F8"/>
    <mergeCell ref="C5:C8"/>
    <mergeCell ref="D5:E5"/>
    <mergeCell ref="I5:I8"/>
    <mergeCell ref="J5:K5"/>
    <mergeCell ref="D6:D8"/>
    <mergeCell ref="E6:E8"/>
    <mergeCell ref="N6:N8"/>
    <mergeCell ref="G4:H5"/>
    <mergeCell ref="I4:K4"/>
    <mergeCell ref="L4:L8"/>
    <mergeCell ref="M4:N5"/>
    <mergeCell ref="G6:G8"/>
    <mergeCell ref="H6:H8"/>
    <mergeCell ref="J6:J8"/>
    <mergeCell ref="K6:K8"/>
    <mergeCell ref="M6:M8"/>
  </mergeCells>
  <hyperlinks>
    <hyperlink ref="A2" location="'spis tablic'!A1" display="'spis tablic'!A1" xr:uid="{00000000-0004-0000-6900-000000000000}"/>
    <hyperlink ref="A2:N2" location="'Spis tablic_DZIAŁ VII'!A1" display="'Spis tablic_DZIAŁ VII'!A1" xr:uid="{00000000-0004-0000-6900-000001000000}"/>
  </hyperlinks>
  <pageMargins left="0.75" right="0.75" top="1" bottom="1" header="0.5" footer="0.5"/>
  <pageSetup paperSize="9"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R63"/>
  <sheetViews>
    <sheetView topLeftCell="D1" zoomScaleNormal="100" workbookViewId="0">
      <selection activeCell="A13" sqref="A13"/>
    </sheetView>
  </sheetViews>
  <sheetFormatPr defaultColWidth="10" defaultRowHeight="11.4"/>
  <cols>
    <col min="1" max="1" width="39.44140625" style="1071" customWidth="1"/>
    <col min="2" max="16" width="13.88671875" style="1071" customWidth="1"/>
    <col min="17" max="16384" width="10" style="1071"/>
  </cols>
  <sheetData>
    <row r="1" spans="1:17" ht="30" customHeight="1">
      <c r="A1" s="2640" t="s">
        <v>2399</v>
      </c>
      <c r="B1" s="2533"/>
      <c r="C1" s="2533"/>
      <c r="D1" s="2533"/>
      <c r="E1" s="2533"/>
      <c r="F1" s="2533"/>
      <c r="G1" s="2533"/>
      <c r="H1" s="2533"/>
      <c r="I1" s="2533"/>
      <c r="J1" s="2533"/>
      <c r="K1" s="2533"/>
      <c r="L1" s="2533"/>
      <c r="M1" s="2533"/>
      <c r="N1" s="2533"/>
      <c r="O1" s="2533"/>
      <c r="P1" s="2533"/>
    </row>
    <row r="2" spans="1:17" s="1151" customFormat="1" ht="24.9" customHeight="1">
      <c r="A2" s="2042" t="s">
        <v>11</v>
      </c>
      <c r="B2" s="2042"/>
      <c r="C2" s="2042"/>
      <c r="D2" s="2042"/>
      <c r="E2" s="2042"/>
      <c r="F2" s="2042"/>
      <c r="G2" s="2042"/>
      <c r="H2" s="2042"/>
      <c r="I2" s="2042"/>
      <c r="J2" s="2042"/>
      <c r="K2" s="2042"/>
      <c r="L2" s="2042"/>
      <c r="M2" s="2042"/>
      <c r="N2" s="2042"/>
      <c r="O2" s="2042"/>
      <c r="P2" s="2042"/>
    </row>
    <row r="3" spans="1:17" s="1096" customFormat="1" ht="24.9" customHeight="1">
      <c r="A3" s="2559" t="s">
        <v>1703</v>
      </c>
      <c r="B3" s="2572" t="s">
        <v>1803</v>
      </c>
      <c r="C3" s="2573"/>
      <c r="D3" s="2573"/>
      <c r="E3" s="2573"/>
      <c r="F3" s="2573"/>
      <c r="G3" s="2573"/>
      <c r="H3" s="2573"/>
      <c r="I3" s="2573"/>
      <c r="J3" s="2573"/>
      <c r="K3" s="2573"/>
      <c r="L3" s="2573"/>
      <c r="M3" s="2649"/>
      <c r="N3" s="2568" t="s">
        <v>1804</v>
      </c>
      <c r="O3" s="2576"/>
      <c r="P3" s="2576"/>
    </row>
    <row r="4" spans="1:17" s="1096" customFormat="1" ht="24.9" customHeight="1">
      <c r="A4" s="2628"/>
      <c r="B4" s="2650" t="s">
        <v>1615</v>
      </c>
      <c r="C4" s="2651"/>
      <c r="D4" s="2651"/>
      <c r="E4" s="2652"/>
      <c r="F4" s="2572" t="s">
        <v>1805</v>
      </c>
      <c r="G4" s="2573"/>
      <c r="H4" s="2573"/>
      <c r="I4" s="2649"/>
      <c r="J4" s="2572" t="s">
        <v>1806</v>
      </c>
      <c r="K4" s="2573"/>
      <c r="L4" s="2573"/>
      <c r="M4" s="2649"/>
      <c r="N4" s="2579"/>
      <c r="O4" s="2577"/>
      <c r="P4" s="2577"/>
      <c r="Q4" s="1319"/>
    </row>
    <row r="5" spans="1:17" s="1096" customFormat="1" ht="24.9" customHeight="1">
      <c r="A5" s="2628"/>
      <c r="B5" s="2546" t="s">
        <v>2401</v>
      </c>
      <c r="C5" s="2648"/>
      <c r="D5" s="2536" t="s">
        <v>2407</v>
      </c>
      <c r="E5" s="2636" t="s">
        <v>2406</v>
      </c>
      <c r="F5" s="2546" t="s">
        <v>2401</v>
      </c>
      <c r="G5" s="2648"/>
      <c r="H5" s="2536" t="s">
        <v>2405</v>
      </c>
      <c r="I5" s="2636" t="s">
        <v>2404</v>
      </c>
      <c r="J5" s="2546" t="s">
        <v>2401</v>
      </c>
      <c r="K5" s="2648"/>
      <c r="L5" s="2536" t="s">
        <v>2400</v>
      </c>
      <c r="M5" s="2636" t="s">
        <v>2403</v>
      </c>
      <c r="N5" s="2546" t="s">
        <v>2401</v>
      </c>
      <c r="O5" s="2648"/>
      <c r="P5" s="2546" t="s">
        <v>2400</v>
      </c>
      <c r="Q5" s="2639"/>
    </row>
    <row r="6" spans="1:17" s="1096" customFormat="1" ht="24.9" customHeight="1">
      <c r="A6" s="2628"/>
      <c r="B6" s="2536" t="s">
        <v>2290</v>
      </c>
      <c r="C6" s="2546" t="s">
        <v>2402</v>
      </c>
      <c r="D6" s="2537"/>
      <c r="E6" s="2637"/>
      <c r="F6" s="2536" t="s">
        <v>2290</v>
      </c>
      <c r="G6" s="2546" t="s">
        <v>2402</v>
      </c>
      <c r="H6" s="2537"/>
      <c r="I6" s="2637"/>
      <c r="J6" s="2536" t="s">
        <v>2290</v>
      </c>
      <c r="K6" s="2546" t="s">
        <v>2402</v>
      </c>
      <c r="L6" s="2537"/>
      <c r="M6" s="2637"/>
      <c r="N6" s="2536" t="s">
        <v>2290</v>
      </c>
      <c r="O6" s="2546" t="s">
        <v>2402</v>
      </c>
      <c r="P6" s="2583"/>
      <c r="Q6" s="2639"/>
    </row>
    <row r="7" spans="1:17" s="1096" customFormat="1" ht="33" customHeight="1">
      <c r="A7" s="2561"/>
      <c r="B7" s="2538"/>
      <c r="C7" s="2548"/>
      <c r="D7" s="2538"/>
      <c r="E7" s="2638"/>
      <c r="F7" s="2538"/>
      <c r="G7" s="2548"/>
      <c r="H7" s="2538"/>
      <c r="I7" s="2638"/>
      <c r="J7" s="2538"/>
      <c r="K7" s="2548"/>
      <c r="L7" s="2538"/>
      <c r="M7" s="2638"/>
      <c r="N7" s="2538"/>
      <c r="O7" s="2548"/>
      <c r="P7" s="2548"/>
      <c r="Q7" s="2639"/>
    </row>
    <row r="8" spans="1:17" ht="21" customHeight="1">
      <c r="A8" s="1217"/>
      <c r="B8" s="2644" t="s">
        <v>1807</v>
      </c>
      <c r="C8" s="2644"/>
      <c r="D8" s="2644"/>
      <c r="E8" s="2644"/>
      <c r="F8" s="2644"/>
      <c r="G8" s="2644"/>
      <c r="H8" s="2645"/>
      <c r="I8" s="2645"/>
      <c r="J8" s="2645"/>
      <c r="K8" s="2645"/>
      <c r="L8" s="2645"/>
      <c r="M8" s="2645"/>
      <c r="N8" s="2645"/>
      <c r="O8" s="2645"/>
      <c r="P8" s="2645"/>
      <c r="Q8" s="1184"/>
    </row>
    <row r="9" spans="1:17" s="1059" customFormat="1" ht="15" customHeight="1">
      <c r="A9" s="1218" t="s">
        <v>2408</v>
      </c>
      <c r="B9" s="225">
        <v>2925</v>
      </c>
      <c r="C9" s="309">
        <v>633</v>
      </c>
      <c r="D9" s="225">
        <v>2967</v>
      </c>
      <c r="E9" s="225">
        <v>3412523</v>
      </c>
      <c r="F9" s="309">
        <v>190</v>
      </c>
      <c r="G9" s="309">
        <v>84</v>
      </c>
      <c r="H9" s="309">
        <v>226</v>
      </c>
      <c r="I9" s="225">
        <v>527888</v>
      </c>
      <c r="J9" s="309">
        <v>113</v>
      </c>
      <c r="K9" s="309">
        <v>48</v>
      </c>
      <c r="L9" s="309">
        <v>123</v>
      </c>
      <c r="M9" s="225">
        <v>196091</v>
      </c>
      <c r="N9" s="309">
        <v>47</v>
      </c>
      <c r="O9" s="309">
        <v>21</v>
      </c>
      <c r="P9" s="1219">
        <v>49</v>
      </c>
    </row>
    <row r="10" spans="1:17" s="1220" customFormat="1" ht="15" customHeight="1">
      <c r="A10" s="1202" t="s">
        <v>2409</v>
      </c>
      <c r="B10" s="324">
        <v>2935</v>
      </c>
      <c r="C10" s="324">
        <v>557</v>
      </c>
      <c r="D10" s="324">
        <v>2972</v>
      </c>
      <c r="E10" s="324">
        <v>5345095</v>
      </c>
      <c r="F10" s="324">
        <v>195</v>
      </c>
      <c r="G10" s="324">
        <v>90</v>
      </c>
      <c r="H10" s="324">
        <v>221</v>
      </c>
      <c r="I10" s="324">
        <v>359413</v>
      </c>
      <c r="J10" s="324">
        <v>113</v>
      </c>
      <c r="K10" s="324">
        <v>46</v>
      </c>
      <c r="L10" s="324">
        <v>122</v>
      </c>
      <c r="M10" s="324">
        <v>152580</v>
      </c>
      <c r="N10" s="324">
        <v>48</v>
      </c>
      <c r="O10" s="324">
        <v>20</v>
      </c>
      <c r="P10" s="1207">
        <v>48</v>
      </c>
    </row>
    <row r="11" spans="1:17" s="1059" customFormat="1" ht="15" customHeight="1">
      <c r="A11" s="1083" t="s">
        <v>408</v>
      </c>
      <c r="B11" s="225">
        <v>372</v>
      </c>
      <c r="C11" s="225">
        <v>117</v>
      </c>
      <c r="D11" s="225">
        <v>379</v>
      </c>
      <c r="E11" s="225">
        <v>88235</v>
      </c>
      <c r="F11" s="225">
        <v>25</v>
      </c>
      <c r="G11" s="225">
        <v>18</v>
      </c>
      <c r="H11" s="225">
        <v>25</v>
      </c>
      <c r="I11" s="225">
        <v>19737</v>
      </c>
      <c r="J11" s="225">
        <v>14</v>
      </c>
      <c r="K11" s="225">
        <v>6</v>
      </c>
      <c r="L11" s="225">
        <v>15</v>
      </c>
      <c r="M11" s="225">
        <v>6241</v>
      </c>
      <c r="N11" s="225">
        <v>10</v>
      </c>
      <c r="O11" s="225">
        <v>7</v>
      </c>
      <c r="P11" s="1211">
        <v>10</v>
      </c>
    </row>
    <row r="12" spans="1:17" s="1059" customFormat="1" ht="15" customHeight="1">
      <c r="A12" s="1083" t="s">
        <v>372</v>
      </c>
      <c r="B12" s="225">
        <v>142</v>
      </c>
      <c r="C12" s="225">
        <v>24</v>
      </c>
      <c r="D12" s="225">
        <v>145</v>
      </c>
      <c r="E12" s="225">
        <v>216553</v>
      </c>
      <c r="F12" s="225">
        <v>27</v>
      </c>
      <c r="G12" s="225">
        <v>2</v>
      </c>
      <c r="H12" s="225">
        <v>50</v>
      </c>
      <c r="I12" s="225">
        <v>29022</v>
      </c>
      <c r="J12" s="225">
        <v>13</v>
      </c>
      <c r="K12" s="225">
        <v>5</v>
      </c>
      <c r="L12" s="225">
        <v>20</v>
      </c>
      <c r="M12" s="225">
        <v>37413</v>
      </c>
      <c r="N12" s="225">
        <v>3</v>
      </c>
      <c r="O12" s="225" t="s">
        <v>41</v>
      </c>
      <c r="P12" s="1211">
        <v>3</v>
      </c>
    </row>
    <row r="13" spans="1:17" s="1059" customFormat="1" ht="15" customHeight="1">
      <c r="A13" s="1083" t="s">
        <v>373</v>
      </c>
      <c r="B13" s="225">
        <v>48</v>
      </c>
      <c r="C13" s="225">
        <v>12</v>
      </c>
      <c r="D13" s="225">
        <v>51</v>
      </c>
      <c r="E13" s="225">
        <v>25604</v>
      </c>
      <c r="F13" s="225">
        <v>2</v>
      </c>
      <c r="G13" s="225">
        <v>1</v>
      </c>
      <c r="H13" s="225">
        <v>2</v>
      </c>
      <c r="I13" s="225">
        <v>3950</v>
      </c>
      <c r="J13" s="225">
        <v>5</v>
      </c>
      <c r="K13" s="225">
        <v>2</v>
      </c>
      <c r="L13" s="225">
        <v>5</v>
      </c>
      <c r="M13" s="225">
        <v>1880</v>
      </c>
      <c r="N13" s="225">
        <v>1</v>
      </c>
      <c r="O13" s="225">
        <v>1</v>
      </c>
      <c r="P13" s="1211">
        <v>1</v>
      </c>
    </row>
    <row r="14" spans="1:17" s="1059" customFormat="1" ht="15" customHeight="1">
      <c r="A14" s="1083" t="s">
        <v>374</v>
      </c>
      <c r="B14" s="225">
        <v>36</v>
      </c>
      <c r="C14" s="225">
        <v>8</v>
      </c>
      <c r="D14" s="225">
        <v>36</v>
      </c>
      <c r="E14" s="225">
        <v>23046</v>
      </c>
      <c r="F14" s="225">
        <v>2</v>
      </c>
      <c r="G14" s="225">
        <v>2</v>
      </c>
      <c r="H14" s="225">
        <v>2</v>
      </c>
      <c r="I14" s="225">
        <v>1225</v>
      </c>
      <c r="J14" s="225">
        <v>3</v>
      </c>
      <c r="K14" s="225">
        <v>3</v>
      </c>
      <c r="L14" s="225">
        <v>3</v>
      </c>
      <c r="M14" s="225">
        <v>1668</v>
      </c>
      <c r="N14" s="225" t="s">
        <v>41</v>
      </c>
      <c r="O14" s="225" t="s">
        <v>41</v>
      </c>
      <c r="P14" s="1211" t="s">
        <v>41</v>
      </c>
    </row>
    <row r="15" spans="1:17" s="1059" customFormat="1" ht="15" customHeight="1">
      <c r="A15" s="1083" t="s">
        <v>375</v>
      </c>
      <c r="B15" s="225">
        <v>247</v>
      </c>
      <c r="C15" s="225">
        <v>19</v>
      </c>
      <c r="D15" s="225">
        <v>247</v>
      </c>
      <c r="E15" s="225">
        <v>153199</v>
      </c>
      <c r="F15" s="225">
        <v>3</v>
      </c>
      <c r="G15" s="225">
        <v>3</v>
      </c>
      <c r="H15" s="225">
        <v>3</v>
      </c>
      <c r="I15" s="225">
        <v>1800</v>
      </c>
      <c r="J15" s="225">
        <v>7</v>
      </c>
      <c r="K15" s="225">
        <v>2</v>
      </c>
      <c r="L15" s="225">
        <v>7</v>
      </c>
      <c r="M15" s="225">
        <v>3780</v>
      </c>
      <c r="N15" s="225" t="s">
        <v>41</v>
      </c>
      <c r="O15" s="225" t="s">
        <v>41</v>
      </c>
      <c r="P15" s="1211" t="s">
        <v>41</v>
      </c>
    </row>
    <row r="16" spans="1:17" s="1059" customFormat="1" ht="15" customHeight="1">
      <c r="A16" s="1083" t="s">
        <v>376</v>
      </c>
      <c r="B16" s="225">
        <v>375</v>
      </c>
      <c r="C16" s="225">
        <v>40</v>
      </c>
      <c r="D16" s="225">
        <v>376</v>
      </c>
      <c r="E16" s="225">
        <v>2394827</v>
      </c>
      <c r="F16" s="225">
        <v>31</v>
      </c>
      <c r="G16" s="225">
        <v>12</v>
      </c>
      <c r="H16" s="225">
        <v>31</v>
      </c>
      <c r="I16" s="225">
        <v>59747</v>
      </c>
      <c r="J16" s="225">
        <v>11</v>
      </c>
      <c r="K16" s="225">
        <v>1</v>
      </c>
      <c r="L16" s="225">
        <v>11</v>
      </c>
      <c r="M16" s="225">
        <v>15601</v>
      </c>
      <c r="N16" s="225">
        <v>2</v>
      </c>
      <c r="O16" s="225" t="s">
        <v>41</v>
      </c>
      <c r="P16" s="1211">
        <v>2</v>
      </c>
    </row>
    <row r="17" spans="1:18" s="1059" customFormat="1" ht="15" customHeight="1">
      <c r="A17" s="1083" t="s">
        <v>377</v>
      </c>
      <c r="B17" s="225">
        <v>320</v>
      </c>
      <c r="C17" s="225">
        <v>54</v>
      </c>
      <c r="D17" s="225">
        <v>329</v>
      </c>
      <c r="E17" s="225">
        <v>939249</v>
      </c>
      <c r="F17" s="225">
        <v>13</v>
      </c>
      <c r="G17" s="225">
        <v>5</v>
      </c>
      <c r="H17" s="225">
        <v>13</v>
      </c>
      <c r="I17" s="225">
        <v>172638</v>
      </c>
      <c r="J17" s="225">
        <v>4</v>
      </c>
      <c r="K17" s="225">
        <v>3</v>
      </c>
      <c r="L17" s="225">
        <v>4</v>
      </c>
      <c r="M17" s="225">
        <v>6049</v>
      </c>
      <c r="N17" s="225">
        <v>2</v>
      </c>
      <c r="O17" s="225" t="s">
        <v>41</v>
      </c>
      <c r="P17" s="1211">
        <v>2</v>
      </c>
    </row>
    <row r="18" spans="1:18" s="1059" customFormat="1" ht="15" customHeight="1">
      <c r="A18" s="1083" t="s">
        <v>1794</v>
      </c>
      <c r="B18" s="225" t="s">
        <v>231</v>
      </c>
      <c r="C18" s="225" t="s">
        <v>231</v>
      </c>
      <c r="D18" s="225" t="s">
        <v>231</v>
      </c>
      <c r="E18" s="225" t="s">
        <v>231</v>
      </c>
      <c r="F18" s="225" t="s">
        <v>231</v>
      </c>
      <c r="G18" s="225" t="s">
        <v>231</v>
      </c>
      <c r="H18" s="225" t="s">
        <v>231</v>
      </c>
      <c r="I18" s="225" t="s">
        <v>231</v>
      </c>
      <c r="J18" s="225" t="s">
        <v>231</v>
      </c>
      <c r="K18" s="225" t="s">
        <v>231</v>
      </c>
      <c r="L18" s="225" t="s">
        <v>231</v>
      </c>
      <c r="M18" s="225" t="s">
        <v>231</v>
      </c>
      <c r="N18" s="225" t="s">
        <v>231</v>
      </c>
      <c r="O18" s="225" t="s">
        <v>231</v>
      </c>
      <c r="P18" s="1211" t="s">
        <v>231</v>
      </c>
    </row>
    <row r="19" spans="1:18" s="1059" customFormat="1" ht="21" customHeight="1">
      <c r="A19" s="1221" t="s">
        <v>2411</v>
      </c>
      <c r="B19" s="225">
        <v>17</v>
      </c>
      <c r="C19" s="225">
        <v>17</v>
      </c>
      <c r="D19" s="225">
        <v>17</v>
      </c>
      <c r="E19" s="225">
        <v>329383</v>
      </c>
      <c r="F19" s="225">
        <v>1</v>
      </c>
      <c r="G19" s="225">
        <v>1</v>
      </c>
      <c r="H19" s="225">
        <v>1</v>
      </c>
      <c r="I19" s="225">
        <v>134463</v>
      </c>
      <c r="J19" s="225" t="s">
        <v>41</v>
      </c>
      <c r="K19" s="225" t="s">
        <v>41</v>
      </c>
      <c r="L19" s="225" t="s">
        <v>41</v>
      </c>
      <c r="M19" s="225" t="s">
        <v>41</v>
      </c>
      <c r="N19" s="225" t="s">
        <v>41</v>
      </c>
      <c r="O19" s="225" t="s">
        <v>41</v>
      </c>
      <c r="P19" s="1211" t="s">
        <v>41</v>
      </c>
    </row>
    <row r="20" spans="1:18" s="1059" customFormat="1" ht="21" customHeight="1">
      <c r="A20" s="1084" t="s">
        <v>2412</v>
      </c>
      <c r="B20" s="225">
        <v>13</v>
      </c>
      <c r="C20" s="225">
        <v>13</v>
      </c>
      <c r="D20" s="225">
        <v>13</v>
      </c>
      <c r="E20" s="225">
        <v>71505</v>
      </c>
      <c r="F20" s="225">
        <v>3</v>
      </c>
      <c r="G20" s="225">
        <v>3</v>
      </c>
      <c r="H20" s="225">
        <v>3</v>
      </c>
      <c r="I20" s="225">
        <v>30022</v>
      </c>
      <c r="J20" s="225">
        <v>3</v>
      </c>
      <c r="K20" s="225">
        <v>3</v>
      </c>
      <c r="L20" s="225">
        <v>3</v>
      </c>
      <c r="M20" s="225">
        <v>4341</v>
      </c>
      <c r="N20" s="225" t="s">
        <v>41</v>
      </c>
      <c r="O20" s="225" t="s">
        <v>41</v>
      </c>
      <c r="P20" s="1211" t="s">
        <v>41</v>
      </c>
    </row>
    <row r="21" spans="1:18" s="1059" customFormat="1" ht="21" customHeight="1">
      <c r="A21" s="1084" t="s">
        <v>2410</v>
      </c>
      <c r="B21" s="225">
        <v>20</v>
      </c>
      <c r="C21" s="225" t="s">
        <v>41</v>
      </c>
      <c r="D21" s="225">
        <v>20</v>
      </c>
      <c r="E21" s="225">
        <v>5253</v>
      </c>
      <c r="F21" s="225">
        <v>7</v>
      </c>
      <c r="G21" s="225" t="s">
        <v>41</v>
      </c>
      <c r="H21" s="225">
        <v>7</v>
      </c>
      <c r="I21" s="225">
        <v>6164</v>
      </c>
      <c r="J21" s="225">
        <v>1</v>
      </c>
      <c r="K21" s="225" t="s">
        <v>41</v>
      </c>
      <c r="L21" s="225">
        <v>1</v>
      </c>
      <c r="M21" s="225">
        <v>1708</v>
      </c>
      <c r="N21" s="225" t="s">
        <v>41</v>
      </c>
      <c r="O21" s="225" t="s">
        <v>41</v>
      </c>
      <c r="P21" s="1211" t="s">
        <v>41</v>
      </c>
    </row>
    <row r="22" spans="1:18" s="1059" customFormat="1" ht="15" customHeight="1">
      <c r="A22" s="1083" t="s">
        <v>378</v>
      </c>
      <c r="B22" s="225">
        <v>36</v>
      </c>
      <c r="C22" s="225">
        <v>1</v>
      </c>
      <c r="D22" s="225">
        <v>37</v>
      </c>
      <c r="E22" s="225">
        <v>120600</v>
      </c>
      <c r="F22" s="225" t="s">
        <v>41</v>
      </c>
      <c r="G22" s="225" t="s">
        <v>41</v>
      </c>
      <c r="H22" s="225" t="s">
        <v>41</v>
      </c>
      <c r="I22" s="225" t="s">
        <v>41</v>
      </c>
      <c r="J22" s="225">
        <v>1</v>
      </c>
      <c r="K22" s="225" t="s">
        <v>41</v>
      </c>
      <c r="L22" s="225">
        <v>1</v>
      </c>
      <c r="M22" s="225">
        <v>1026</v>
      </c>
      <c r="N22" s="225" t="s">
        <v>41</v>
      </c>
      <c r="O22" s="225" t="s">
        <v>41</v>
      </c>
      <c r="P22" s="1211" t="s">
        <v>41</v>
      </c>
      <c r="Q22" s="1194"/>
      <c r="R22" s="1194"/>
    </row>
    <row r="23" spans="1:18" s="1059" customFormat="1" ht="15" customHeight="1">
      <c r="A23" s="1083" t="s">
        <v>379</v>
      </c>
      <c r="B23" s="225">
        <v>136</v>
      </c>
      <c r="C23" s="225">
        <v>5</v>
      </c>
      <c r="D23" s="225">
        <v>139</v>
      </c>
      <c r="E23" s="225">
        <v>123364</v>
      </c>
      <c r="F23" s="225">
        <v>6</v>
      </c>
      <c r="G23" s="225">
        <v>1</v>
      </c>
      <c r="H23" s="225">
        <v>6</v>
      </c>
      <c r="I23" s="225">
        <v>3700</v>
      </c>
      <c r="J23" s="225">
        <v>12</v>
      </c>
      <c r="K23" s="225" t="s">
        <v>41</v>
      </c>
      <c r="L23" s="225">
        <v>12</v>
      </c>
      <c r="M23" s="225">
        <v>10326</v>
      </c>
      <c r="N23" s="225">
        <v>3</v>
      </c>
      <c r="O23" s="225" t="s">
        <v>41</v>
      </c>
      <c r="P23" s="1211">
        <v>3</v>
      </c>
      <c r="Q23" s="1194"/>
      <c r="R23" s="1194"/>
    </row>
    <row r="24" spans="1:18" s="1059" customFormat="1" ht="15" customHeight="1">
      <c r="A24" s="1083" t="s">
        <v>380</v>
      </c>
      <c r="B24" s="225">
        <v>102</v>
      </c>
      <c r="C24" s="225">
        <v>2</v>
      </c>
      <c r="D24" s="225">
        <v>103</v>
      </c>
      <c r="E24" s="225">
        <v>63308</v>
      </c>
      <c r="F24" s="225">
        <v>3</v>
      </c>
      <c r="G24" s="225">
        <v>3</v>
      </c>
      <c r="H24" s="225">
        <v>3</v>
      </c>
      <c r="I24" s="225">
        <v>6764</v>
      </c>
      <c r="J24" s="225">
        <v>3</v>
      </c>
      <c r="K24" s="225">
        <v>2</v>
      </c>
      <c r="L24" s="225">
        <v>3</v>
      </c>
      <c r="M24" s="225">
        <v>1004</v>
      </c>
      <c r="N24" s="225">
        <v>3</v>
      </c>
      <c r="O24" s="225">
        <v>3</v>
      </c>
      <c r="P24" s="1211">
        <v>3</v>
      </c>
      <c r="Q24" s="1194"/>
      <c r="R24" s="1194"/>
    </row>
    <row r="25" spans="1:18" s="1059" customFormat="1" ht="15" customHeight="1">
      <c r="A25" s="1083" t="s">
        <v>381</v>
      </c>
      <c r="B25" s="225">
        <v>143</v>
      </c>
      <c r="C25" s="225">
        <v>28</v>
      </c>
      <c r="D25" s="225">
        <v>144</v>
      </c>
      <c r="E25" s="225">
        <v>178818</v>
      </c>
      <c r="F25" s="225">
        <v>19</v>
      </c>
      <c r="G25" s="225">
        <v>11</v>
      </c>
      <c r="H25" s="225">
        <v>19</v>
      </c>
      <c r="I25" s="225">
        <v>26288</v>
      </c>
      <c r="J25" s="225">
        <v>11</v>
      </c>
      <c r="K25" s="225">
        <v>6</v>
      </c>
      <c r="L25" s="225">
        <v>11</v>
      </c>
      <c r="M25" s="225">
        <v>13722</v>
      </c>
      <c r="N25" s="225">
        <v>4</v>
      </c>
      <c r="O25" s="225">
        <v>1</v>
      </c>
      <c r="P25" s="1211">
        <v>4</v>
      </c>
      <c r="Q25" s="1194"/>
      <c r="R25" s="1194"/>
    </row>
    <row r="26" spans="1:18" s="1059" customFormat="1" ht="15" customHeight="1">
      <c r="A26" s="1083" t="s">
        <v>382</v>
      </c>
      <c r="B26" s="225">
        <v>353</v>
      </c>
      <c r="C26" s="225">
        <v>41</v>
      </c>
      <c r="D26" s="225">
        <v>355</v>
      </c>
      <c r="E26" s="225">
        <v>286705</v>
      </c>
      <c r="F26" s="225">
        <v>15</v>
      </c>
      <c r="G26" s="225">
        <v>8</v>
      </c>
      <c r="H26" s="225">
        <v>18</v>
      </c>
      <c r="I26" s="225">
        <v>11975</v>
      </c>
      <c r="J26" s="225">
        <v>13</v>
      </c>
      <c r="K26" s="225">
        <v>9</v>
      </c>
      <c r="L26" s="225">
        <v>14</v>
      </c>
      <c r="M26" s="225">
        <v>34709</v>
      </c>
      <c r="N26" s="225">
        <v>1</v>
      </c>
      <c r="O26" s="225" t="s">
        <v>41</v>
      </c>
      <c r="P26" s="1211">
        <v>1</v>
      </c>
      <c r="Q26" s="1194"/>
      <c r="R26" s="1194"/>
    </row>
    <row r="27" spans="1:18" s="1059" customFormat="1" ht="15" customHeight="1">
      <c r="A27" s="1083" t="s">
        <v>383</v>
      </c>
      <c r="B27" s="225">
        <v>80</v>
      </c>
      <c r="C27" s="225">
        <v>15</v>
      </c>
      <c r="D27" s="225">
        <v>80</v>
      </c>
      <c r="E27" s="225">
        <v>37628</v>
      </c>
      <c r="F27" s="225">
        <v>1</v>
      </c>
      <c r="G27" s="225" t="s">
        <v>41</v>
      </c>
      <c r="H27" s="225">
        <v>1</v>
      </c>
      <c r="I27" s="225">
        <v>868</v>
      </c>
      <c r="J27" s="225">
        <v>2</v>
      </c>
      <c r="K27" s="225" t="s">
        <v>41</v>
      </c>
      <c r="L27" s="225">
        <v>2</v>
      </c>
      <c r="M27" s="225">
        <v>232</v>
      </c>
      <c r="N27" s="225" t="s">
        <v>41</v>
      </c>
      <c r="O27" s="225" t="s">
        <v>41</v>
      </c>
      <c r="P27" s="1211" t="s">
        <v>41</v>
      </c>
      <c r="Q27" s="1194"/>
      <c r="R27" s="1194"/>
    </row>
    <row r="28" spans="1:18" s="1059" customFormat="1" ht="15" customHeight="1">
      <c r="A28" s="1083" t="s">
        <v>384</v>
      </c>
      <c r="B28" s="225">
        <v>64</v>
      </c>
      <c r="C28" s="225">
        <v>15</v>
      </c>
      <c r="D28" s="225">
        <v>67</v>
      </c>
      <c r="E28" s="225">
        <v>100187</v>
      </c>
      <c r="F28" s="225">
        <v>6</v>
      </c>
      <c r="G28" s="225">
        <v>3</v>
      </c>
      <c r="H28" s="225">
        <v>6</v>
      </c>
      <c r="I28" s="225">
        <v>11219</v>
      </c>
      <c r="J28" s="225">
        <v>3</v>
      </c>
      <c r="K28" s="225" t="s">
        <v>41</v>
      </c>
      <c r="L28" s="225">
        <v>3</v>
      </c>
      <c r="M28" s="225">
        <v>627</v>
      </c>
      <c r="N28" s="225">
        <v>1</v>
      </c>
      <c r="O28" s="225" t="s">
        <v>41</v>
      </c>
      <c r="P28" s="1211">
        <v>1</v>
      </c>
      <c r="Q28" s="1194"/>
      <c r="R28" s="1194"/>
    </row>
    <row r="29" spans="1:18" s="1059" customFormat="1" ht="15" customHeight="1">
      <c r="A29" s="1083" t="s">
        <v>385</v>
      </c>
      <c r="B29" s="225">
        <v>323</v>
      </c>
      <c r="C29" s="225">
        <v>100</v>
      </c>
      <c r="D29" s="225">
        <v>323</v>
      </c>
      <c r="E29" s="225">
        <v>542595</v>
      </c>
      <c r="F29" s="225">
        <v>38</v>
      </c>
      <c r="G29" s="225">
        <v>20</v>
      </c>
      <c r="H29" s="225">
        <v>38</v>
      </c>
      <c r="I29" s="225">
        <v>6630</v>
      </c>
      <c r="J29" s="225">
        <v>7</v>
      </c>
      <c r="K29" s="225">
        <v>5</v>
      </c>
      <c r="L29" s="225">
        <v>7</v>
      </c>
      <c r="M29" s="225">
        <v>11302</v>
      </c>
      <c r="N29" s="225">
        <v>16</v>
      </c>
      <c r="O29" s="225">
        <v>8</v>
      </c>
      <c r="P29" s="1211">
        <v>16</v>
      </c>
      <c r="Q29" s="1194"/>
      <c r="R29" s="1194"/>
    </row>
    <row r="30" spans="1:18" s="1059" customFormat="1" ht="15" customHeight="1">
      <c r="A30" s="1083" t="s">
        <v>386</v>
      </c>
      <c r="B30" s="225">
        <v>158</v>
      </c>
      <c r="C30" s="225">
        <v>76</v>
      </c>
      <c r="D30" s="225">
        <v>161</v>
      </c>
      <c r="E30" s="225">
        <v>51177</v>
      </c>
      <c r="F30" s="225">
        <v>4</v>
      </c>
      <c r="G30" s="225">
        <v>1</v>
      </c>
      <c r="H30" s="225">
        <v>4</v>
      </c>
      <c r="I30" s="225">
        <v>3850</v>
      </c>
      <c r="J30" s="225">
        <v>4</v>
      </c>
      <c r="K30" s="225">
        <v>2</v>
      </c>
      <c r="L30" s="225">
        <v>4</v>
      </c>
      <c r="M30" s="225">
        <v>7000</v>
      </c>
      <c r="N30" s="225">
        <v>2</v>
      </c>
      <c r="O30" s="225" t="s">
        <v>41</v>
      </c>
      <c r="P30" s="1211">
        <v>2</v>
      </c>
      <c r="Q30" s="1194"/>
      <c r="R30" s="1194"/>
    </row>
    <row r="31" spans="1:18" s="1222" customFormat="1" ht="21" customHeight="1">
      <c r="A31" s="1083"/>
      <c r="B31" s="2646" t="s">
        <v>1808</v>
      </c>
      <c r="C31" s="2646"/>
      <c r="D31" s="2646"/>
      <c r="E31" s="2646"/>
      <c r="F31" s="2646"/>
      <c r="G31" s="2646"/>
      <c r="H31" s="2646"/>
      <c r="I31" s="2646"/>
      <c r="J31" s="2646"/>
      <c r="K31" s="2646"/>
      <c r="L31" s="2646"/>
      <c r="M31" s="2646"/>
      <c r="N31" s="2647"/>
      <c r="O31" s="2647"/>
      <c r="P31" s="2647"/>
    </row>
    <row r="32" spans="1:18" s="1059" customFormat="1" ht="15" customHeight="1">
      <c r="A32" s="1218" t="s">
        <v>2408</v>
      </c>
      <c r="B32" s="309">
        <v>845</v>
      </c>
      <c r="C32" s="309">
        <v>87</v>
      </c>
      <c r="D32" s="309">
        <v>870</v>
      </c>
      <c r="E32" s="225">
        <v>305344</v>
      </c>
      <c r="F32" s="309">
        <v>58</v>
      </c>
      <c r="G32" s="309">
        <v>14</v>
      </c>
      <c r="H32" s="309">
        <v>58</v>
      </c>
      <c r="I32" s="225">
        <v>37980</v>
      </c>
      <c r="J32" s="309">
        <v>9</v>
      </c>
      <c r="K32" s="309">
        <v>3</v>
      </c>
      <c r="L32" s="309">
        <v>9</v>
      </c>
      <c r="M32" s="225">
        <v>4090</v>
      </c>
      <c r="N32" s="309">
        <v>12</v>
      </c>
      <c r="O32" s="309">
        <v>1</v>
      </c>
      <c r="P32" s="1219">
        <v>12</v>
      </c>
    </row>
    <row r="33" spans="1:16" s="1220" customFormat="1" ht="15" customHeight="1">
      <c r="A33" s="1202" t="s">
        <v>2409</v>
      </c>
      <c r="B33" s="324">
        <v>850</v>
      </c>
      <c r="C33" s="324">
        <v>71</v>
      </c>
      <c r="D33" s="324">
        <v>876</v>
      </c>
      <c r="E33" s="324">
        <v>416771</v>
      </c>
      <c r="F33" s="324">
        <v>49</v>
      </c>
      <c r="G33" s="324">
        <v>16</v>
      </c>
      <c r="H33" s="324">
        <v>49</v>
      </c>
      <c r="I33" s="324">
        <v>80502</v>
      </c>
      <c r="J33" s="324">
        <v>30</v>
      </c>
      <c r="K33" s="324">
        <v>4</v>
      </c>
      <c r="L33" s="324">
        <v>30</v>
      </c>
      <c r="M33" s="324">
        <v>14842</v>
      </c>
      <c r="N33" s="324">
        <v>14</v>
      </c>
      <c r="O33" s="324" t="s">
        <v>41</v>
      </c>
      <c r="P33" s="1207">
        <v>14</v>
      </c>
    </row>
    <row r="34" spans="1:16" s="1059" customFormat="1" ht="15" customHeight="1">
      <c r="A34" s="1223" t="s">
        <v>75</v>
      </c>
      <c r="B34" s="225">
        <v>69</v>
      </c>
      <c r="C34" s="225">
        <v>6</v>
      </c>
      <c r="D34" s="225">
        <v>69</v>
      </c>
      <c r="E34" s="225">
        <v>37085</v>
      </c>
      <c r="F34" s="225">
        <v>13</v>
      </c>
      <c r="G34" s="225">
        <v>11</v>
      </c>
      <c r="H34" s="225">
        <v>13</v>
      </c>
      <c r="I34" s="225">
        <v>27974</v>
      </c>
      <c r="J34" s="225">
        <v>4</v>
      </c>
      <c r="K34" s="225">
        <v>1</v>
      </c>
      <c r="L34" s="225">
        <v>4</v>
      </c>
      <c r="M34" s="225">
        <v>3730</v>
      </c>
      <c r="N34" s="225">
        <v>1</v>
      </c>
      <c r="O34" s="225" t="s">
        <v>41</v>
      </c>
      <c r="P34" s="1211">
        <v>1</v>
      </c>
    </row>
    <row r="35" spans="1:16" s="1059" customFormat="1" ht="15" customHeight="1">
      <c r="A35" s="1201" t="s">
        <v>2428</v>
      </c>
      <c r="B35" s="225">
        <v>33</v>
      </c>
      <c r="C35" s="225">
        <v>9</v>
      </c>
      <c r="D35" s="225">
        <v>34</v>
      </c>
      <c r="E35" s="225">
        <v>7540</v>
      </c>
      <c r="F35" s="225" t="s">
        <v>41</v>
      </c>
      <c r="G35" s="225" t="s">
        <v>41</v>
      </c>
      <c r="H35" s="225" t="s">
        <v>41</v>
      </c>
      <c r="I35" s="225" t="s">
        <v>41</v>
      </c>
      <c r="J35" s="225">
        <v>1</v>
      </c>
      <c r="K35" s="225" t="s">
        <v>41</v>
      </c>
      <c r="L35" s="225">
        <v>1</v>
      </c>
      <c r="M35" s="225">
        <v>100</v>
      </c>
      <c r="N35" s="225" t="s">
        <v>41</v>
      </c>
      <c r="O35" s="225" t="s">
        <v>41</v>
      </c>
      <c r="P35" s="1211" t="s">
        <v>41</v>
      </c>
    </row>
    <row r="36" spans="1:16" s="1059" customFormat="1" ht="15" customHeight="1">
      <c r="A36" s="1201" t="s">
        <v>77</v>
      </c>
      <c r="B36" s="225">
        <v>46</v>
      </c>
      <c r="C36" s="225" t="s">
        <v>41</v>
      </c>
      <c r="D36" s="225">
        <v>46</v>
      </c>
      <c r="E36" s="225">
        <v>33000</v>
      </c>
      <c r="F36" s="225" t="s">
        <v>41</v>
      </c>
      <c r="G36" s="225" t="s">
        <v>41</v>
      </c>
      <c r="H36" s="225" t="s">
        <v>41</v>
      </c>
      <c r="I36" s="225" t="s">
        <v>41</v>
      </c>
      <c r="J36" s="225" t="s">
        <v>41</v>
      </c>
      <c r="K36" s="225" t="s">
        <v>41</v>
      </c>
      <c r="L36" s="225" t="s">
        <v>41</v>
      </c>
      <c r="M36" s="225" t="s">
        <v>41</v>
      </c>
      <c r="N36" s="225" t="s">
        <v>41</v>
      </c>
      <c r="O36" s="225" t="s">
        <v>41</v>
      </c>
      <c r="P36" s="1211" t="s">
        <v>41</v>
      </c>
    </row>
    <row r="37" spans="1:16" s="1059" customFormat="1" ht="15" customHeight="1">
      <c r="A37" s="1201" t="s">
        <v>78</v>
      </c>
      <c r="B37" s="225">
        <v>6</v>
      </c>
      <c r="C37" s="225" t="s">
        <v>41</v>
      </c>
      <c r="D37" s="225">
        <v>6</v>
      </c>
      <c r="E37" s="225">
        <v>480</v>
      </c>
      <c r="F37" s="225" t="s">
        <v>41</v>
      </c>
      <c r="G37" s="225" t="s">
        <v>41</v>
      </c>
      <c r="H37" s="225" t="s">
        <v>41</v>
      </c>
      <c r="I37" s="225" t="s">
        <v>41</v>
      </c>
      <c r="J37" s="225">
        <v>1</v>
      </c>
      <c r="K37" s="225" t="s">
        <v>41</v>
      </c>
      <c r="L37" s="225">
        <v>1</v>
      </c>
      <c r="M37" s="225">
        <v>80</v>
      </c>
      <c r="N37" s="225" t="s">
        <v>41</v>
      </c>
      <c r="O37" s="225" t="s">
        <v>41</v>
      </c>
      <c r="P37" s="1211" t="s">
        <v>41</v>
      </c>
    </row>
    <row r="38" spans="1:16" s="1059" customFormat="1" ht="15" customHeight="1">
      <c r="A38" s="1201" t="s">
        <v>79</v>
      </c>
      <c r="B38" s="225">
        <v>60</v>
      </c>
      <c r="C38" s="225">
        <v>3</v>
      </c>
      <c r="D38" s="225">
        <v>66</v>
      </c>
      <c r="E38" s="225">
        <v>27770</v>
      </c>
      <c r="F38" s="225">
        <v>9</v>
      </c>
      <c r="G38" s="225" t="s">
        <v>41</v>
      </c>
      <c r="H38" s="225">
        <v>9</v>
      </c>
      <c r="I38" s="225">
        <v>320</v>
      </c>
      <c r="J38" s="225">
        <v>3</v>
      </c>
      <c r="K38" s="225" t="s">
        <v>41</v>
      </c>
      <c r="L38" s="225">
        <v>3</v>
      </c>
      <c r="M38" s="225">
        <v>300</v>
      </c>
      <c r="N38" s="225" t="s">
        <v>41</v>
      </c>
      <c r="O38" s="225" t="s">
        <v>41</v>
      </c>
      <c r="P38" s="1211" t="s">
        <v>41</v>
      </c>
    </row>
    <row r="39" spans="1:16" s="1059" customFormat="1" ht="15" customHeight="1">
      <c r="A39" s="1201" t="s">
        <v>80</v>
      </c>
      <c r="B39" s="225">
        <v>133</v>
      </c>
      <c r="C39" s="225">
        <v>2</v>
      </c>
      <c r="D39" s="225">
        <v>135</v>
      </c>
      <c r="E39" s="225">
        <v>38522</v>
      </c>
      <c r="F39" s="225">
        <v>3</v>
      </c>
      <c r="G39" s="225" t="s">
        <v>41</v>
      </c>
      <c r="H39" s="225">
        <v>3</v>
      </c>
      <c r="I39" s="225">
        <v>1000</v>
      </c>
      <c r="J39" s="225">
        <v>8</v>
      </c>
      <c r="K39" s="225">
        <v>1</v>
      </c>
      <c r="L39" s="225">
        <v>8</v>
      </c>
      <c r="M39" s="225">
        <v>3110</v>
      </c>
      <c r="N39" s="225">
        <v>1</v>
      </c>
      <c r="O39" s="225" t="s">
        <v>41</v>
      </c>
      <c r="P39" s="1211">
        <v>1</v>
      </c>
    </row>
    <row r="40" spans="1:16" s="1059" customFormat="1" ht="15" customHeight="1">
      <c r="A40" s="1201" t="s">
        <v>81</v>
      </c>
      <c r="B40" s="225">
        <v>248</v>
      </c>
      <c r="C40" s="225">
        <v>30</v>
      </c>
      <c r="D40" s="225">
        <v>263</v>
      </c>
      <c r="E40" s="225">
        <v>188587</v>
      </c>
      <c r="F40" s="225">
        <v>13</v>
      </c>
      <c r="G40" s="225">
        <v>3</v>
      </c>
      <c r="H40" s="225">
        <v>13</v>
      </c>
      <c r="I40" s="225">
        <v>50471</v>
      </c>
      <c r="J40" s="225">
        <v>6</v>
      </c>
      <c r="K40" s="225">
        <v>1</v>
      </c>
      <c r="L40" s="225">
        <v>6</v>
      </c>
      <c r="M40" s="225">
        <v>6700</v>
      </c>
      <c r="N40" s="225">
        <v>11</v>
      </c>
      <c r="O40" s="225" t="s">
        <v>41</v>
      </c>
      <c r="P40" s="1211">
        <v>11</v>
      </c>
    </row>
    <row r="41" spans="1:16" s="1059" customFormat="1" ht="15" customHeight="1">
      <c r="A41" s="1201" t="s">
        <v>82</v>
      </c>
      <c r="B41" s="225">
        <v>13</v>
      </c>
      <c r="C41" s="225">
        <v>4</v>
      </c>
      <c r="D41" s="225">
        <v>13</v>
      </c>
      <c r="E41" s="225">
        <v>3800</v>
      </c>
      <c r="F41" s="225">
        <v>1</v>
      </c>
      <c r="G41" s="225" t="s">
        <v>41</v>
      </c>
      <c r="H41" s="225">
        <v>1</v>
      </c>
      <c r="I41" s="225">
        <v>47</v>
      </c>
      <c r="J41" s="225">
        <v>1</v>
      </c>
      <c r="K41" s="225" t="s">
        <v>41</v>
      </c>
      <c r="L41" s="225">
        <v>1</v>
      </c>
      <c r="M41" s="225">
        <v>52</v>
      </c>
      <c r="N41" s="225" t="s">
        <v>41</v>
      </c>
      <c r="O41" s="225" t="s">
        <v>41</v>
      </c>
      <c r="P41" s="1211" t="s">
        <v>41</v>
      </c>
    </row>
    <row r="42" spans="1:16" s="1059" customFormat="1" ht="15" customHeight="1">
      <c r="A42" s="1083" t="s">
        <v>379</v>
      </c>
      <c r="B42" s="225" t="s">
        <v>41</v>
      </c>
      <c r="C42" s="225" t="s">
        <v>41</v>
      </c>
      <c r="D42" s="225" t="s">
        <v>41</v>
      </c>
      <c r="E42" s="225" t="s">
        <v>41</v>
      </c>
      <c r="F42" s="225" t="s">
        <v>41</v>
      </c>
      <c r="G42" s="225" t="s">
        <v>41</v>
      </c>
      <c r="H42" s="225" t="s">
        <v>41</v>
      </c>
      <c r="I42" s="225" t="s">
        <v>41</v>
      </c>
      <c r="J42" s="225" t="s">
        <v>41</v>
      </c>
      <c r="K42" s="225" t="s">
        <v>41</v>
      </c>
      <c r="L42" s="225" t="s">
        <v>41</v>
      </c>
      <c r="M42" s="225" t="s">
        <v>41</v>
      </c>
      <c r="N42" s="225" t="s">
        <v>41</v>
      </c>
      <c r="O42" s="225" t="s">
        <v>41</v>
      </c>
      <c r="P42" s="1211" t="s">
        <v>41</v>
      </c>
    </row>
    <row r="43" spans="1:16" s="1059" customFormat="1" ht="15" customHeight="1">
      <c r="A43" s="1083" t="s">
        <v>380</v>
      </c>
      <c r="B43" s="225" t="s">
        <v>41</v>
      </c>
      <c r="C43" s="225" t="s">
        <v>41</v>
      </c>
      <c r="D43" s="225" t="s">
        <v>41</v>
      </c>
      <c r="E43" s="225" t="s">
        <v>41</v>
      </c>
      <c r="F43" s="225" t="s">
        <v>41</v>
      </c>
      <c r="G43" s="225" t="s">
        <v>41</v>
      </c>
      <c r="H43" s="225" t="s">
        <v>41</v>
      </c>
      <c r="I43" s="225" t="s">
        <v>41</v>
      </c>
      <c r="J43" s="225" t="s">
        <v>41</v>
      </c>
      <c r="K43" s="225" t="s">
        <v>41</v>
      </c>
      <c r="L43" s="225" t="s">
        <v>41</v>
      </c>
      <c r="M43" s="225" t="s">
        <v>41</v>
      </c>
      <c r="N43" s="225" t="s">
        <v>41</v>
      </c>
      <c r="O43" s="225" t="s">
        <v>41</v>
      </c>
      <c r="P43" s="1211" t="s">
        <v>41</v>
      </c>
    </row>
    <row r="44" spans="1:16" s="1059" customFormat="1" ht="15" customHeight="1">
      <c r="A44" s="1201" t="s">
        <v>85</v>
      </c>
      <c r="B44" s="225">
        <v>88</v>
      </c>
      <c r="C44" s="225">
        <v>4</v>
      </c>
      <c r="D44" s="225">
        <v>90</v>
      </c>
      <c r="E44" s="225">
        <v>26697</v>
      </c>
      <c r="F44" s="225">
        <v>2</v>
      </c>
      <c r="G44" s="225">
        <v>2</v>
      </c>
      <c r="H44" s="225">
        <v>2</v>
      </c>
      <c r="I44" s="225">
        <v>200</v>
      </c>
      <c r="J44" s="225" t="s">
        <v>41</v>
      </c>
      <c r="K44" s="225" t="s">
        <v>41</v>
      </c>
      <c r="L44" s="225" t="s">
        <v>41</v>
      </c>
      <c r="M44" s="225" t="s">
        <v>41</v>
      </c>
      <c r="N44" s="225" t="s">
        <v>41</v>
      </c>
      <c r="O44" s="225" t="s">
        <v>41</v>
      </c>
      <c r="P44" s="1211" t="s">
        <v>41</v>
      </c>
    </row>
    <row r="45" spans="1:16" s="1059" customFormat="1" ht="15" customHeight="1">
      <c r="A45" s="1201" t="s">
        <v>86</v>
      </c>
      <c r="B45" s="225">
        <v>67</v>
      </c>
      <c r="C45" s="225" t="s">
        <v>41</v>
      </c>
      <c r="D45" s="225">
        <v>67</v>
      </c>
      <c r="E45" s="225">
        <v>22540</v>
      </c>
      <c r="F45" s="225">
        <v>8</v>
      </c>
      <c r="G45" s="225" t="s">
        <v>41</v>
      </c>
      <c r="H45" s="225">
        <v>8</v>
      </c>
      <c r="I45" s="225">
        <v>490</v>
      </c>
      <c r="J45" s="225">
        <v>3</v>
      </c>
      <c r="K45" s="225" t="s">
        <v>41</v>
      </c>
      <c r="L45" s="225">
        <v>3</v>
      </c>
      <c r="M45" s="225">
        <v>220</v>
      </c>
      <c r="N45" s="225" t="s">
        <v>41</v>
      </c>
      <c r="O45" s="225" t="s">
        <v>41</v>
      </c>
      <c r="P45" s="1211" t="s">
        <v>41</v>
      </c>
    </row>
    <row r="46" spans="1:16" s="1059" customFormat="1" ht="15" customHeight="1">
      <c r="A46" s="1201" t="s">
        <v>87</v>
      </c>
      <c r="B46" s="225">
        <v>4</v>
      </c>
      <c r="C46" s="225" t="s">
        <v>41</v>
      </c>
      <c r="D46" s="225">
        <v>4</v>
      </c>
      <c r="E46" s="225">
        <v>1500</v>
      </c>
      <c r="F46" s="225" t="s">
        <v>41</v>
      </c>
      <c r="G46" s="225" t="s">
        <v>41</v>
      </c>
      <c r="H46" s="225" t="s">
        <v>41</v>
      </c>
      <c r="I46" s="225" t="s">
        <v>41</v>
      </c>
      <c r="J46" s="225" t="s">
        <v>41</v>
      </c>
      <c r="K46" s="225" t="s">
        <v>41</v>
      </c>
      <c r="L46" s="225" t="s">
        <v>41</v>
      </c>
      <c r="M46" s="225" t="s">
        <v>41</v>
      </c>
      <c r="N46" s="225" t="s">
        <v>41</v>
      </c>
      <c r="O46" s="225" t="s">
        <v>41</v>
      </c>
      <c r="P46" s="1211" t="s">
        <v>41</v>
      </c>
    </row>
    <row r="47" spans="1:16" s="1059" customFormat="1" ht="15" customHeight="1">
      <c r="A47" s="1083" t="s">
        <v>384</v>
      </c>
      <c r="B47" s="225" t="s">
        <v>41</v>
      </c>
      <c r="C47" s="225" t="s">
        <v>41</v>
      </c>
      <c r="D47" s="225" t="s">
        <v>41</v>
      </c>
      <c r="E47" s="225" t="s">
        <v>41</v>
      </c>
      <c r="F47" s="225" t="s">
        <v>41</v>
      </c>
      <c r="G47" s="225" t="s">
        <v>41</v>
      </c>
      <c r="H47" s="225" t="s">
        <v>41</v>
      </c>
      <c r="I47" s="225" t="s">
        <v>41</v>
      </c>
      <c r="J47" s="225" t="s">
        <v>41</v>
      </c>
      <c r="K47" s="225" t="s">
        <v>41</v>
      </c>
      <c r="L47" s="225" t="s">
        <v>41</v>
      </c>
      <c r="M47" s="225" t="s">
        <v>41</v>
      </c>
      <c r="N47" s="225" t="s">
        <v>41</v>
      </c>
      <c r="O47" s="225" t="s">
        <v>41</v>
      </c>
      <c r="P47" s="1211" t="s">
        <v>41</v>
      </c>
    </row>
    <row r="48" spans="1:16" s="1059" customFormat="1" ht="15" customHeight="1">
      <c r="A48" s="1201" t="s">
        <v>89</v>
      </c>
      <c r="B48" s="225">
        <v>43</v>
      </c>
      <c r="C48" s="225">
        <v>13</v>
      </c>
      <c r="D48" s="225">
        <v>43</v>
      </c>
      <c r="E48" s="225">
        <v>24200</v>
      </c>
      <c r="F48" s="225" t="s">
        <v>41</v>
      </c>
      <c r="G48" s="225" t="s">
        <v>41</v>
      </c>
      <c r="H48" s="225" t="s">
        <v>41</v>
      </c>
      <c r="I48" s="225" t="s">
        <v>41</v>
      </c>
      <c r="J48" s="225">
        <v>2</v>
      </c>
      <c r="K48" s="225">
        <v>1</v>
      </c>
      <c r="L48" s="225">
        <v>2</v>
      </c>
      <c r="M48" s="225">
        <v>500</v>
      </c>
      <c r="N48" s="225">
        <v>1</v>
      </c>
      <c r="O48" s="225" t="s">
        <v>41</v>
      </c>
      <c r="P48" s="1211">
        <v>1</v>
      </c>
    </row>
    <row r="49" spans="1:16" s="1059" customFormat="1" ht="15" customHeight="1">
      <c r="A49" s="1201" t="s">
        <v>90</v>
      </c>
      <c r="B49" s="225">
        <v>40</v>
      </c>
      <c r="C49" s="225" t="s">
        <v>41</v>
      </c>
      <c r="D49" s="225">
        <v>40</v>
      </c>
      <c r="E49" s="225">
        <v>5050</v>
      </c>
      <c r="F49" s="225" t="s">
        <v>41</v>
      </c>
      <c r="G49" s="225" t="s">
        <v>41</v>
      </c>
      <c r="H49" s="225" t="s">
        <v>41</v>
      </c>
      <c r="I49" s="225" t="s">
        <v>41</v>
      </c>
      <c r="J49" s="225">
        <v>1</v>
      </c>
      <c r="K49" s="225" t="s">
        <v>41</v>
      </c>
      <c r="L49" s="225">
        <v>1</v>
      </c>
      <c r="M49" s="225">
        <v>50</v>
      </c>
      <c r="N49" s="225" t="s">
        <v>41</v>
      </c>
      <c r="O49" s="225" t="s">
        <v>41</v>
      </c>
      <c r="P49" s="1211" t="s">
        <v>41</v>
      </c>
    </row>
    <row r="50" spans="1:16" s="1059" customFormat="1" ht="15" customHeight="1">
      <c r="B50" s="1224"/>
      <c r="C50" s="1224"/>
      <c r="D50" s="1224"/>
      <c r="E50" s="1224"/>
      <c r="F50" s="1224"/>
      <c r="G50" s="1224"/>
      <c r="H50" s="1224"/>
      <c r="I50" s="1224"/>
      <c r="J50" s="1224"/>
      <c r="K50" s="1224"/>
      <c r="L50" s="1224"/>
      <c r="M50" s="1224"/>
      <c r="N50" s="1224"/>
      <c r="O50" s="1224"/>
      <c r="P50" s="1224"/>
    </row>
    <row r="51" spans="1:16" s="1059" customFormat="1" ht="15" customHeight="1">
      <c r="B51" s="1225"/>
      <c r="C51" s="1225"/>
      <c r="D51" s="1225"/>
      <c r="E51" s="1225"/>
      <c r="F51" s="1225"/>
      <c r="G51" s="1225"/>
      <c r="H51" s="1225"/>
      <c r="I51" s="1225"/>
      <c r="J51" s="1225"/>
      <c r="K51" s="1225"/>
      <c r="L51" s="1225"/>
      <c r="M51" s="1225"/>
      <c r="N51" s="1225"/>
      <c r="O51" s="1225"/>
      <c r="P51" s="1225"/>
    </row>
    <row r="52" spans="1:16" s="1059" customFormat="1" ht="15" customHeight="1">
      <c r="B52" s="1225"/>
      <c r="C52" s="1225"/>
      <c r="D52" s="1225"/>
      <c r="E52" s="1225"/>
      <c r="F52" s="1225"/>
      <c r="G52" s="1225"/>
      <c r="H52" s="1225"/>
      <c r="I52" s="1225"/>
      <c r="J52" s="1225"/>
      <c r="K52" s="1225"/>
      <c r="L52" s="1225"/>
      <c r="M52" s="1225"/>
      <c r="N52" s="1225"/>
      <c r="O52" s="1225"/>
      <c r="P52" s="1225"/>
    </row>
    <row r="53" spans="1:16" s="1059" customFormat="1" ht="15" customHeight="1">
      <c r="B53" s="1225"/>
      <c r="C53" s="1225"/>
      <c r="D53" s="1225"/>
      <c r="E53" s="1225"/>
      <c r="F53" s="1225"/>
      <c r="G53" s="1225"/>
      <c r="H53" s="1225"/>
      <c r="I53" s="1225"/>
      <c r="J53" s="1225"/>
      <c r="K53" s="1225"/>
      <c r="L53" s="1225"/>
      <c r="M53" s="1225"/>
      <c r="N53" s="1225"/>
      <c r="O53" s="1225"/>
      <c r="P53" s="1225"/>
    </row>
    <row r="54" spans="1:16" s="1059" customFormat="1" ht="15" customHeight="1">
      <c r="B54" s="1225"/>
      <c r="C54" s="1225"/>
      <c r="D54" s="1225"/>
      <c r="E54" s="1225"/>
      <c r="F54" s="1225"/>
      <c r="G54" s="1225"/>
      <c r="H54" s="1225"/>
      <c r="I54" s="1225"/>
      <c r="J54" s="1225"/>
      <c r="K54" s="1225"/>
      <c r="L54" s="1225"/>
      <c r="M54" s="1225"/>
      <c r="N54" s="1225"/>
      <c r="O54" s="1225"/>
      <c r="P54" s="1225"/>
    </row>
    <row r="55" spans="1:16" s="1059" customFormat="1" ht="15" customHeight="1">
      <c r="B55" s="1226"/>
      <c r="C55" s="1226"/>
      <c r="D55" s="1226"/>
      <c r="E55" s="1226"/>
      <c r="F55" s="1226"/>
      <c r="G55" s="1226"/>
      <c r="H55" s="1226"/>
      <c r="I55" s="1226"/>
      <c r="J55" s="1226"/>
      <c r="K55" s="1226"/>
      <c r="L55" s="1226"/>
      <c r="M55" s="1226"/>
      <c r="N55" s="1226"/>
      <c r="O55" s="1226"/>
      <c r="P55" s="1226"/>
    </row>
    <row r="56" spans="1:16">
      <c r="B56" s="1227"/>
      <c r="C56" s="1227"/>
      <c r="D56" s="1227"/>
      <c r="E56" s="1227"/>
      <c r="F56" s="1227"/>
      <c r="G56" s="1227"/>
      <c r="H56" s="1227"/>
      <c r="I56" s="1227"/>
      <c r="J56" s="1227"/>
      <c r="K56" s="1227"/>
      <c r="L56" s="1227"/>
      <c r="M56" s="1227"/>
      <c r="N56" s="1227"/>
      <c r="O56" s="1227"/>
      <c r="P56" s="1227"/>
    </row>
    <row r="57" spans="1:16">
      <c r="B57" s="1227"/>
      <c r="C57" s="1227"/>
      <c r="D57" s="1227"/>
      <c r="E57" s="1227"/>
      <c r="F57" s="1227"/>
      <c r="G57" s="1227"/>
      <c r="H57" s="1227"/>
      <c r="I57" s="1227"/>
      <c r="J57" s="1227"/>
      <c r="K57" s="1227"/>
      <c r="L57" s="1227"/>
      <c r="M57" s="1227"/>
      <c r="N57" s="1227"/>
      <c r="O57" s="1227"/>
      <c r="P57" s="1227"/>
    </row>
    <row r="58" spans="1:16">
      <c r="B58" s="1227"/>
      <c r="C58" s="1227"/>
      <c r="D58" s="1227"/>
      <c r="E58" s="1227"/>
      <c r="F58" s="1227"/>
      <c r="G58" s="1227"/>
      <c r="H58" s="1227"/>
      <c r="I58" s="1227"/>
      <c r="J58" s="1227"/>
      <c r="K58" s="1227"/>
      <c r="L58" s="1227"/>
      <c r="M58" s="1227"/>
      <c r="N58" s="1227"/>
      <c r="O58" s="1227"/>
      <c r="P58" s="1227"/>
    </row>
    <row r="59" spans="1:16">
      <c r="B59" s="1227"/>
      <c r="C59" s="1227"/>
      <c r="D59" s="1227"/>
      <c r="E59" s="1227"/>
      <c r="F59" s="1227"/>
      <c r="G59" s="1227"/>
      <c r="H59" s="1227"/>
      <c r="I59" s="1227"/>
      <c r="J59" s="1227"/>
      <c r="K59" s="1227"/>
      <c r="L59" s="1227"/>
      <c r="M59" s="1227"/>
      <c r="N59" s="1227"/>
      <c r="O59" s="1227"/>
      <c r="P59" s="1227"/>
    </row>
    <row r="60" spans="1:16">
      <c r="B60" s="1227"/>
      <c r="C60" s="1227"/>
      <c r="D60" s="1227"/>
      <c r="E60" s="1227"/>
      <c r="F60" s="1227"/>
      <c r="G60" s="1227"/>
      <c r="H60" s="1227"/>
      <c r="I60" s="1227"/>
      <c r="J60" s="1227"/>
      <c r="K60" s="1227"/>
      <c r="L60" s="1227"/>
      <c r="M60" s="1227"/>
      <c r="N60" s="1227"/>
      <c r="O60" s="1227"/>
      <c r="P60" s="1227"/>
    </row>
    <row r="61" spans="1:16">
      <c r="B61" s="1227"/>
      <c r="C61" s="1227"/>
      <c r="D61" s="1227"/>
      <c r="E61" s="1227"/>
      <c r="F61" s="1227"/>
      <c r="G61" s="1227"/>
      <c r="H61" s="1227"/>
      <c r="I61" s="1227"/>
      <c r="J61" s="1227"/>
      <c r="K61" s="1227"/>
      <c r="L61" s="1227"/>
      <c r="M61" s="1227"/>
      <c r="N61" s="1227"/>
      <c r="O61" s="1227"/>
      <c r="P61" s="1227"/>
    </row>
    <row r="62" spans="1:16">
      <c r="B62" s="1227"/>
      <c r="C62" s="1227"/>
      <c r="D62" s="1227"/>
      <c r="E62" s="1227"/>
      <c r="F62" s="1227"/>
      <c r="G62" s="1227"/>
      <c r="H62" s="1227"/>
      <c r="I62" s="1227"/>
      <c r="J62" s="1227"/>
      <c r="K62" s="1227"/>
      <c r="L62" s="1227"/>
      <c r="M62" s="1227"/>
      <c r="N62" s="1227"/>
      <c r="O62" s="1227"/>
      <c r="P62" s="1227"/>
    </row>
    <row r="63" spans="1:16">
      <c r="B63" s="1227"/>
      <c r="C63" s="1227"/>
      <c r="D63" s="1227"/>
      <c r="E63" s="1227"/>
      <c r="F63" s="1227"/>
      <c r="G63" s="1227"/>
      <c r="H63" s="1227"/>
      <c r="I63" s="1227"/>
      <c r="J63" s="1227"/>
      <c r="K63" s="1227"/>
      <c r="L63" s="1227"/>
      <c r="M63" s="1227"/>
      <c r="N63" s="1227"/>
      <c r="O63" s="1227"/>
      <c r="P63" s="1227"/>
    </row>
  </sheetData>
  <mergeCells count="30">
    <mergeCell ref="A1:P1"/>
    <mergeCell ref="A2:P2"/>
    <mergeCell ref="A3:A7"/>
    <mergeCell ref="B3:M3"/>
    <mergeCell ref="N3:P4"/>
    <mergeCell ref="B4:E4"/>
    <mergeCell ref="F4:I4"/>
    <mergeCell ref="J4:M4"/>
    <mergeCell ref="B5:C5"/>
    <mergeCell ref="D5:D7"/>
    <mergeCell ref="Q5:Q7"/>
    <mergeCell ref="B6:B7"/>
    <mergeCell ref="C6:C7"/>
    <mergeCell ref="F6:F7"/>
    <mergeCell ref="G6:G7"/>
    <mergeCell ref="J6:J7"/>
    <mergeCell ref="K6:K7"/>
    <mergeCell ref="E5:E7"/>
    <mergeCell ref="F5:G5"/>
    <mergeCell ref="H5:H7"/>
    <mergeCell ref="I5:I7"/>
    <mergeCell ref="J5:K5"/>
    <mergeCell ref="L5:L7"/>
    <mergeCell ref="N6:N7"/>
    <mergeCell ref="O6:O7"/>
    <mergeCell ref="B8:P8"/>
    <mergeCell ref="B31:P31"/>
    <mergeCell ref="M5:M7"/>
    <mergeCell ref="N5:O5"/>
    <mergeCell ref="P5:P7"/>
  </mergeCells>
  <hyperlinks>
    <hyperlink ref="A2" location="'spis tablic'!A1" display="'spis tablic'!A1" xr:uid="{00000000-0004-0000-6A00-000000000000}"/>
    <hyperlink ref="A2:P2" location="'Spis tablic_DZIAŁ VII'!A1" display="'Spis tablic_DZIAŁ VII'!A1" xr:uid="{00000000-0004-0000-6A00-000001000000}"/>
  </hyperlinks>
  <pageMargins left="0.75" right="0.75" top="1" bottom="1" header="0.5" footer="0.5"/>
  <pageSetup paperSize="9"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N235"/>
  <sheetViews>
    <sheetView zoomScaleNormal="100" workbookViewId="0">
      <selection activeCell="L12" sqref="L12"/>
    </sheetView>
  </sheetViews>
  <sheetFormatPr defaultColWidth="10" defaultRowHeight="11.4"/>
  <cols>
    <col min="1" max="1" width="39.44140625" style="1071" customWidth="1"/>
    <col min="2" max="2" width="13.88671875" style="1184" customWidth="1"/>
    <col min="3" max="9" width="13.88671875" style="1071" customWidth="1"/>
    <col min="10" max="10" width="13.88671875" style="1234" customWidth="1"/>
    <col min="11" max="16384" width="10" style="1071"/>
  </cols>
  <sheetData>
    <row r="1" spans="1:13" s="1022" customFormat="1" ht="30" customHeight="1">
      <c r="A1" s="2640" t="s">
        <v>2415</v>
      </c>
      <c r="B1" s="2533"/>
      <c r="C1" s="2533"/>
      <c r="D1" s="2533"/>
      <c r="E1" s="2533"/>
      <c r="F1" s="2533"/>
      <c r="G1" s="2533"/>
      <c r="H1" s="2533"/>
      <c r="I1" s="2533"/>
      <c r="J1" s="2533"/>
    </row>
    <row r="2" spans="1:13" s="1022" customFormat="1" ht="24.9" customHeight="1">
      <c r="A2" s="2042" t="s">
        <v>11</v>
      </c>
      <c r="B2" s="2042"/>
      <c r="C2" s="2042"/>
      <c r="D2" s="2042"/>
      <c r="E2" s="2042"/>
      <c r="F2" s="2042"/>
      <c r="G2" s="2042"/>
      <c r="H2" s="2042"/>
      <c r="I2" s="2042"/>
      <c r="J2" s="2042"/>
    </row>
    <row r="3" spans="1:13" s="1096" customFormat="1" ht="24.9" customHeight="1">
      <c r="A3" s="2539" t="s">
        <v>1809</v>
      </c>
      <c r="B3" s="2654" t="s">
        <v>2395</v>
      </c>
      <c r="C3" s="2654"/>
      <c r="D3" s="2520" t="s">
        <v>1810</v>
      </c>
      <c r="E3" s="2539"/>
      <c r="F3" s="2521"/>
      <c r="G3" s="2568" t="s">
        <v>1811</v>
      </c>
      <c r="H3" s="2559"/>
      <c r="I3" s="2568" t="s">
        <v>1812</v>
      </c>
      <c r="J3" s="2576"/>
    </row>
    <row r="4" spans="1:13" s="1096" customFormat="1" ht="24.9" customHeight="1">
      <c r="A4" s="2653"/>
      <c r="B4" s="2654"/>
      <c r="C4" s="2654"/>
      <c r="D4" s="2587"/>
      <c r="E4" s="2653"/>
      <c r="F4" s="2584"/>
      <c r="G4" s="2630"/>
      <c r="H4" s="2628"/>
      <c r="I4" s="2630"/>
      <c r="J4" s="2639"/>
    </row>
    <row r="5" spans="1:13" s="1096" customFormat="1" ht="24.9" customHeight="1">
      <c r="A5" s="2653"/>
      <c r="B5" s="2654" t="s">
        <v>2290</v>
      </c>
      <c r="C5" s="2654" t="s">
        <v>2416</v>
      </c>
      <c r="D5" s="2552" t="s">
        <v>1813</v>
      </c>
      <c r="E5" s="2552" t="s">
        <v>1797</v>
      </c>
      <c r="F5" s="2552" t="s">
        <v>1814</v>
      </c>
      <c r="G5" s="2552" t="s">
        <v>1815</v>
      </c>
      <c r="H5" s="2552" t="s">
        <v>1091</v>
      </c>
      <c r="I5" s="2552" t="s">
        <v>1816</v>
      </c>
      <c r="J5" s="2546" t="s">
        <v>2417</v>
      </c>
    </row>
    <row r="6" spans="1:13" s="1096" customFormat="1" ht="24.9" customHeight="1">
      <c r="A6" s="2653"/>
      <c r="B6" s="2654"/>
      <c r="C6" s="2654"/>
      <c r="D6" s="2553"/>
      <c r="E6" s="2553"/>
      <c r="F6" s="2553"/>
      <c r="G6" s="2553"/>
      <c r="H6" s="2553"/>
      <c r="I6" s="2553"/>
      <c r="J6" s="2583"/>
    </row>
    <row r="7" spans="1:13" s="1096" customFormat="1" ht="63.75" customHeight="1">
      <c r="A7" s="2590"/>
      <c r="B7" s="2654"/>
      <c r="C7" s="2654"/>
      <c r="D7" s="2554"/>
      <c r="E7" s="2554"/>
      <c r="F7" s="2554"/>
      <c r="G7" s="2554"/>
      <c r="H7" s="2554"/>
      <c r="I7" s="2554"/>
      <c r="J7" s="2548"/>
    </row>
    <row r="8" spans="1:13" ht="15" customHeight="1">
      <c r="A8" s="1228" t="s">
        <v>2389</v>
      </c>
      <c r="B8" s="1229">
        <v>310</v>
      </c>
      <c r="C8" s="1229">
        <v>190</v>
      </c>
      <c r="D8" s="1229">
        <v>4140</v>
      </c>
      <c r="E8" s="1229">
        <v>4253</v>
      </c>
      <c r="F8" s="1229">
        <v>4483916</v>
      </c>
      <c r="G8" s="1229">
        <v>18736</v>
      </c>
      <c r="H8" s="1229">
        <v>626898</v>
      </c>
      <c r="I8" s="1229">
        <v>6910</v>
      </c>
      <c r="J8" s="1230">
        <v>808209</v>
      </c>
    </row>
    <row r="9" spans="1:13" s="1220" customFormat="1" ht="15" customHeight="1">
      <c r="A9" s="1202" t="s">
        <v>2418</v>
      </c>
      <c r="B9" s="1231">
        <v>321</v>
      </c>
      <c r="C9" s="1231">
        <v>203</v>
      </c>
      <c r="D9" s="1231">
        <v>4172</v>
      </c>
      <c r="E9" s="1231">
        <v>4270</v>
      </c>
      <c r="F9" s="1231">
        <v>6369203</v>
      </c>
      <c r="G9" s="1231">
        <v>18859</v>
      </c>
      <c r="H9" s="1231">
        <v>578247</v>
      </c>
      <c r="I9" s="1231">
        <v>7124</v>
      </c>
      <c r="J9" s="1232">
        <v>966313</v>
      </c>
    </row>
    <row r="10" spans="1:13" s="1220" customFormat="1" ht="15" customHeight="1">
      <c r="A10" s="1168" t="s">
        <v>479</v>
      </c>
      <c r="B10" s="225">
        <v>93</v>
      </c>
      <c r="C10" s="225">
        <v>59</v>
      </c>
      <c r="D10" s="225">
        <v>1020</v>
      </c>
      <c r="E10" s="225">
        <v>1029</v>
      </c>
      <c r="F10" s="225">
        <v>2869446</v>
      </c>
      <c r="G10" s="225">
        <v>3191</v>
      </c>
      <c r="H10" s="225">
        <v>110232</v>
      </c>
      <c r="I10" s="225">
        <v>1799</v>
      </c>
      <c r="J10" s="1211">
        <v>411050</v>
      </c>
    </row>
    <row r="11" spans="1:13" s="1059" customFormat="1" ht="15" customHeight="1">
      <c r="A11" s="1237" t="s">
        <v>480</v>
      </c>
      <c r="B11" s="225">
        <v>56</v>
      </c>
      <c r="C11" s="225">
        <v>30</v>
      </c>
      <c r="D11" s="225">
        <v>561</v>
      </c>
      <c r="E11" s="225">
        <v>564</v>
      </c>
      <c r="F11" s="225">
        <v>2512807</v>
      </c>
      <c r="G11" s="225">
        <v>2147</v>
      </c>
      <c r="H11" s="225">
        <v>80455</v>
      </c>
      <c r="I11" s="225">
        <v>1036</v>
      </c>
      <c r="J11" s="1211">
        <v>126905</v>
      </c>
    </row>
    <row r="12" spans="1:13" s="1059" customFormat="1" ht="15" customHeight="1">
      <c r="A12" s="1619" t="s">
        <v>481</v>
      </c>
      <c r="B12" s="225">
        <v>5</v>
      </c>
      <c r="C12" s="225">
        <v>3</v>
      </c>
      <c r="D12" s="225">
        <v>43</v>
      </c>
      <c r="E12" s="225">
        <v>43</v>
      </c>
      <c r="F12" s="225">
        <v>16506</v>
      </c>
      <c r="G12" s="225">
        <v>199</v>
      </c>
      <c r="H12" s="225">
        <v>6587</v>
      </c>
      <c r="I12" s="225">
        <v>60</v>
      </c>
      <c r="J12" s="1211">
        <v>3514</v>
      </c>
    </row>
    <row r="13" spans="1:13" s="1059" customFormat="1" ht="15" customHeight="1">
      <c r="A13" s="1619" t="s">
        <v>482</v>
      </c>
      <c r="B13" s="225">
        <v>38</v>
      </c>
      <c r="C13" s="225">
        <v>15</v>
      </c>
      <c r="D13" s="225">
        <v>308</v>
      </c>
      <c r="E13" s="225">
        <v>311</v>
      </c>
      <c r="F13" s="225">
        <v>2327553</v>
      </c>
      <c r="G13" s="225">
        <v>1116</v>
      </c>
      <c r="H13" s="225">
        <v>44067</v>
      </c>
      <c r="I13" s="225">
        <v>532</v>
      </c>
      <c r="J13" s="1211">
        <v>77484</v>
      </c>
    </row>
    <row r="14" spans="1:13" s="1059" customFormat="1" ht="15" customHeight="1">
      <c r="A14" s="1619" t="s">
        <v>483</v>
      </c>
      <c r="B14" s="225">
        <v>4</v>
      </c>
      <c r="C14" s="225">
        <v>4</v>
      </c>
      <c r="D14" s="225">
        <v>60</v>
      </c>
      <c r="E14" s="225">
        <v>60</v>
      </c>
      <c r="F14" s="225">
        <v>45558</v>
      </c>
      <c r="G14" s="225">
        <v>497</v>
      </c>
      <c r="H14" s="225">
        <v>8250</v>
      </c>
      <c r="I14" s="225">
        <v>195</v>
      </c>
      <c r="J14" s="1211">
        <v>18840</v>
      </c>
    </row>
    <row r="15" spans="1:13" s="1059" customFormat="1" ht="15" customHeight="1">
      <c r="A15" s="1619" t="s">
        <v>484</v>
      </c>
      <c r="B15" s="225">
        <v>2</v>
      </c>
      <c r="C15" s="225">
        <v>2</v>
      </c>
      <c r="D15" s="225">
        <v>26</v>
      </c>
      <c r="E15" s="225">
        <v>26</v>
      </c>
      <c r="F15" s="225">
        <v>3076</v>
      </c>
      <c r="G15" s="225">
        <v>15</v>
      </c>
      <c r="H15" s="225">
        <v>994</v>
      </c>
      <c r="I15" s="225">
        <v>64</v>
      </c>
      <c r="J15" s="1211">
        <v>2327</v>
      </c>
    </row>
    <row r="16" spans="1:13" s="1059" customFormat="1" ht="15" customHeight="1">
      <c r="A16" s="1619" t="s">
        <v>485</v>
      </c>
      <c r="B16" s="225">
        <v>3</v>
      </c>
      <c r="C16" s="225">
        <v>2</v>
      </c>
      <c r="D16" s="225">
        <v>97</v>
      </c>
      <c r="E16" s="225">
        <v>97</v>
      </c>
      <c r="F16" s="225">
        <v>96255</v>
      </c>
      <c r="G16" s="225">
        <v>191</v>
      </c>
      <c r="H16" s="225">
        <v>16507</v>
      </c>
      <c r="I16" s="225">
        <v>116</v>
      </c>
      <c r="J16" s="1211">
        <v>18653</v>
      </c>
      <c r="K16" s="1088"/>
      <c r="L16" s="1088"/>
      <c r="M16" s="1088"/>
    </row>
    <row r="17" spans="1:14" s="1059" customFormat="1" ht="15" customHeight="1">
      <c r="A17" s="1619" t="s">
        <v>486</v>
      </c>
      <c r="B17" s="225">
        <v>4</v>
      </c>
      <c r="C17" s="225">
        <v>4</v>
      </c>
      <c r="D17" s="225">
        <v>27</v>
      </c>
      <c r="E17" s="225">
        <v>27</v>
      </c>
      <c r="F17" s="225">
        <v>23859</v>
      </c>
      <c r="G17" s="225">
        <v>129</v>
      </c>
      <c r="H17" s="225">
        <v>4050</v>
      </c>
      <c r="I17" s="225">
        <v>69</v>
      </c>
      <c r="J17" s="1211">
        <v>6087</v>
      </c>
      <c r="K17" s="1088"/>
      <c r="L17" s="1088"/>
      <c r="M17" s="1088"/>
    </row>
    <row r="18" spans="1:14" s="1059" customFormat="1" ht="15" customHeight="1">
      <c r="A18" s="1237" t="s">
        <v>487</v>
      </c>
      <c r="B18" s="225">
        <v>37</v>
      </c>
      <c r="C18" s="225">
        <v>29</v>
      </c>
      <c r="D18" s="225">
        <v>459</v>
      </c>
      <c r="E18" s="225">
        <v>465</v>
      </c>
      <c r="F18" s="225">
        <v>356639</v>
      </c>
      <c r="G18" s="225">
        <v>1044</v>
      </c>
      <c r="H18" s="225">
        <v>29777</v>
      </c>
      <c r="I18" s="225">
        <v>763</v>
      </c>
      <c r="J18" s="1211">
        <v>284145</v>
      </c>
      <c r="K18" s="1225"/>
      <c r="L18" s="1225"/>
      <c r="M18" s="1225"/>
      <c r="N18" s="1225"/>
    </row>
    <row r="19" spans="1:14" s="1059" customFormat="1" ht="15" customHeight="1">
      <c r="A19" s="1619" t="s">
        <v>488</v>
      </c>
      <c r="B19" s="225">
        <v>6</v>
      </c>
      <c r="C19" s="225">
        <v>5</v>
      </c>
      <c r="D19" s="225">
        <v>81</v>
      </c>
      <c r="E19" s="225">
        <v>81</v>
      </c>
      <c r="F19" s="225">
        <v>68043</v>
      </c>
      <c r="G19" s="225">
        <v>295</v>
      </c>
      <c r="H19" s="225">
        <v>9597</v>
      </c>
      <c r="I19" s="225">
        <v>120</v>
      </c>
      <c r="J19" s="1211">
        <v>13775</v>
      </c>
    </row>
    <row r="20" spans="1:14" s="1059" customFormat="1" ht="15" customHeight="1">
      <c r="A20" s="1619" t="s">
        <v>489</v>
      </c>
      <c r="B20" s="225">
        <v>3</v>
      </c>
      <c r="C20" s="225">
        <v>2</v>
      </c>
      <c r="D20" s="225">
        <v>20</v>
      </c>
      <c r="E20" s="225">
        <v>20</v>
      </c>
      <c r="F20" s="225">
        <v>6658</v>
      </c>
      <c r="G20" s="225">
        <v>113</v>
      </c>
      <c r="H20" s="225">
        <v>1603</v>
      </c>
      <c r="I20" s="225">
        <v>42</v>
      </c>
      <c r="J20" s="1211">
        <v>8940</v>
      </c>
    </row>
    <row r="21" spans="1:14" s="1059" customFormat="1" ht="15" customHeight="1">
      <c r="A21" s="1619" t="s">
        <v>490</v>
      </c>
      <c r="B21" s="225">
        <v>4</v>
      </c>
      <c r="C21" s="225">
        <v>2</v>
      </c>
      <c r="D21" s="225">
        <v>121</v>
      </c>
      <c r="E21" s="225">
        <v>125</v>
      </c>
      <c r="F21" s="225">
        <v>16265</v>
      </c>
      <c r="G21" s="225">
        <v>52</v>
      </c>
      <c r="H21" s="225">
        <v>2249</v>
      </c>
      <c r="I21" s="225">
        <v>161</v>
      </c>
      <c r="J21" s="1211">
        <v>5896</v>
      </c>
    </row>
    <row r="22" spans="1:14" s="1059" customFormat="1" ht="15" customHeight="1">
      <c r="A22" s="1619" t="s">
        <v>491</v>
      </c>
      <c r="B22" s="225">
        <v>2</v>
      </c>
      <c r="C22" s="225">
        <v>1</v>
      </c>
      <c r="D22" s="225">
        <v>30</v>
      </c>
      <c r="E22" s="225">
        <v>30</v>
      </c>
      <c r="F22" s="225">
        <v>11300</v>
      </c>
      <c r="G22" s="225">
        <v>4</v>
      </c>
      <c r="H22" s="225">
        <v>120</v>
      </c>
      <c r="I22" s="225">
        <v>67</v>
      </c>
      <c r="J22" s="1211">
        <v>2728</v>
      </c>
    </row>
    <row r="23" spans="1:14" s="1059" customFormat="1" ht="15" customHeight="1">
      <c r="A23" s="1619" t="s">
        <v>492</v>
      </c>
      <c r="B23" s="225">
        <v>13</v>
      </c>
      <c r="C23" s="225">
        <v>10</v>
      </c>
      <c r="D23" s="225">
        <v>101</v>
      </c>
      <c r="E23" s="225">
        <v>102</v>
      </c>
      <c r="F23" s="225">
        <v>119751</v>
      </c>
      <c r="G23" s="225">
        <v>245</v>
      </c>
      <c r="H23" s="225">
        <v>7143</v>
      </c>
      <c r="I23" s="225">
        <v>145</v>
      </c>
      <c r="J23" s="1211">
        <v>229520</v>
      </c>
    </row>
    <row r="24" spans="1:14" s="1059" customFormat="1" ht="15" customHeight="1">
      <c r="A24" s="1619" t="s">
        <v>493</v>
      </c>
      <c r="B24" s="225">
        <v>5</v>
      </c>
      <c r="C24" s="225">
        <v>5</v>
      </c>
      <c r="D24" s="225">
        <v>58</v>
      </c>
      <c r="E24" s="225">
        <v>59</v>
      </c>
      <c r="F24" s="225">
        <v>102971</v>
      </c>
      <c r="G24" s="225">
        <v>167</v>
      </c>
      <c r="H24" s="225">
        <v>5460</v>
      </c>
      <c r="I24" s="225">
        <v>131</v>
      </c>
      <c r="J24" s="1211">
        <v>9074</v>
      </c>
    </row>
    <row r="25" spans="1:14" s="1059" customFormat="1" ht="15" customHeight="1">
      <c r="A25" s="1619" t="s">
        <v>494</v>
      </c>
      <c r="B25" s="225">
        <v>2</v>
      </c>
      <c r="C25" s="225">
        <v>2</v>
      </c>
      <c r="D25" s="225">
        <v>26</v>
      </c>
      <c r="E25" s="225">
        <v>26</v>
      </c>
      <c r="F25" s="225">
        <v>21421</v>
      </c>
      <c r="G25" s="225">
        <v>163</v>
      </c>
      <c r="H25" s="225">
        <v>3205</v>
      </c>
      <c r="I25" s="225">
        <v>59</v>
      </c>
      <c r="J25" s="1211">
        <v>13502</v>
      </c>
    </row>
    <row r="26" spans="1:14" s="1059" customFormat="1" ht="15" customHeight="1">
      <c r="A26" s="1619" t="s">
        <v>495</v>
      </c>
      <c r="B26" s="225">
        <v>2</v>
      </c>
      <c r="C26" s="225">
        <v>2</v>
      </c>
      <c r="D26" s="225">
        <v>22</v>
      </c>
      <c r="E26" s="225">
        <v>22</v>
      </c>
      <c r="F26" s="225">
        <v>10230</v>
      </c>
      <c r="G26" s="225">
        <v>5</v>
      </c>
      <c r="H26" s="225">
        <v>400</v>
      </c>
      <c r="I26" s="225">
        <v>38</v>
      </c>
      <c r="J26" s="1211">
        <v>710</v>
      </c>
    </row>
    <row r="27" spans="1:14" s="1220" customFormat="1" ht="15" customHeight="1">
      <c r="A27" s="1168" t="s">
        <v>496</v>
      </c>
      <c r="B27" s="324">
        <v>33</v>
      </c>
      <c r="C27" s="324">
        <v>19</v>
      </c>
      <c r="D27" s="324">
        <v>668</v>
      </c>
      <c r="E27" s="324">
        <v>671</v>
      </c>
      <c r="F27" s="324">
        <v>678853</v>
      </c>
      <c r="G27" s="324">
        <v>1923</v>
      </c>
      <c r="H27" s="324">
        <v>59829</v>
      </c>
      <c r="I27" s="324">
        <v>736</v>
      </c>
      <c r="J27" s="1207">
        <v>89271</v>
      </c>
    </row>
    <row r="28" spans="1:14" s="1059" customFormat="1" ht="15" customHeight="1">
      <c r="A28" s="1237" t="s">
        <v>497</v>
      </c>
      <c r="B28" s="225">
        <v>4</v>
      </c>
      <c r="C28" s="225">
        <v>2</v>
      </c>
      <c r="D28" s="225">
        <v>48</v>
      </c>
      <c r="E28" s="225">
        <v>48</v>
      </c>
      <c r="F28" s="225">
        <v>26499</v>
      </c>
      <c r="G28" s="225">
        <v>396</v>
      </c>
      <c r="H28" s="225">
        <v>9802</v>
      </c>
      <c r="I28" s="225">
        <v>93</v>
      </c>
      <c r="J28" s="1211">
        <v>8979</v>
      </c>
    </row>
    <row r="29" spans="1:14" s="1059" customFormat="1" ht="15" customHeight="1">
      <c r="A29" s="1619" t="s">
        <v>498</v>
      </c>
      <c r="B29" s="225">
        <v>1</v>
      </c>
      <c r="C29" s="225">
        <v>1</v>
      </c>
      <c r="D29" s="225">
        <v>19</v>
      </c>
      <c r="E29" s="225">
        <v>19</v>
      </c>
      <c r="F29" s="225">
        <v>17833</v>
      </c>
      <c r="G29" s="225">
        <v>212</v>
      </c>
      <c r="H29" s="225">
        <v>3973</v>
      </c>
      <c r="I29" s="225">
        <v>27</v>
      </c>
      <c r="J29" s="1211">
        <v>1941</v>
      </c>
    </row>
    <row r="30" spans="1:14" s="1059" customFormat="1" ht="15" customHeight="1">
      <c r="A30" s="1619" t="s">
        <v>499</v>
      </c>
      <c r="B30" s="225">
        <v>3</v>
      </c>
      <c r="C30" s="225">
        <v>1</v>
      </c>
      <c r="D30" s="225">
        <v>29</v>
      </c>
      <c r="E30" s="225">
        <v>29</v>
      </c>
      <c r="F30" s="225">
        <v>8666</v>
      </c>
      <c r="G30" s="225">
        <v>184</v>
      </c>
      <c r="H30" s="225">
        <v>5829</v>
      </c>
      <c r="I30" s="225">
        <v>66</v>
      </c>
      <c r="J30" s="1211">
        <v>7038</v>
      </c>
    </row>
    <row r="31" spans="1:14" s="1059" customFormat="1" ht="15" customHeight="1">
      <c r="A31" s="1237" t="s">
        <v>500</v>
      </c>
      <c r="B31" s="225">
        <v>19</v>
      </c>
      <c r="C31" s="225">
        <v>11</v>
      </c>
      <c r="D31" s="225">
        <v>413</v>
      </c>
      <c r="E31" s="225">
        <v>413</v>
      </c>
      <c r="F31" s="225">
        <v>585227</v>
      </c>
      <c r="G31" s="225">
        <v>1017</v>
      </c>
      <c r="H31" s="225">
        <v>36178</v>
      </c>
      <c r="I31" s="225">
        <v>498</v>
      </c>
      <c r="J31" s="1211">
        <v>70122</v>
      </c>
    </row>
    <row r="32" spans="1:14" s="1059" customFormat="1" ht="15" customHeight="1">
      <c r="A32" s="1619" t="s">
        <v>501</v>
      </c>
      <c r="B32" s="225">
        <v>5</v>
      </c>
      <c r="C32" s="225">
        <v>4</v>
      </c>
      <c r="D32" s="225">
        <v>101</v>
      </c>
      <c r="E32" s="225">
        <v>101</v>
      </c>
      <c r="F32" s="225">
        <v>75066</v>
      </c>
      <c r="G32" s="225">
        <v>238</v>
      </c>
      <c r="H32" s="225">
        <v>9643</v>
      </c>
      <c r="I32" s="225">
        <v>93</v>
      </c>
      <c r="J32" s="1211">
        <v>7002</v>
      </c>
    </row>
    <row r="33" spans="1:10" s="1059" customFormat="1" ht="15" customHeight="1">
      <c r="A33" s="1619" t="s">
        <v>502</v>
      </c>
      <c r="B33" s="225">
        <v>1</v>
      </c>
      <c r="C33" s="225" t="s">
        <v>41</v>
      </c>
      <c r="D33" s="225">
        <v>10</v>
      </c>
      <c r="E33" s="225">
        <v>10</v>
      </c>
      <c r="F33" s="225">
        <v>410</v>
      </c>
      <c r="G33" s="225">
        <v>18</v>
      </c>
      <c r="H33" s="225">
        <v>424</v>
      </c>
      <c r="I33" s="225">
        <v>32</v>
      </c>
      <c r="J33" s="1211">
        <v>1350</v>
      </c>
    </row>
    <row r="34" spans="1:10" s="1059" customFormat="1" ht="15" customHeight="1">
      <c r="A34" s="1619" t="s">
        <v>503</v>
      </c>
      <c r="B34" s="225">
        <v>2</v>
      </c>
      <c r="C34" s="225" t="s">
        <v>41</v>
      </c>
      <c r="D34" s="225">
        <v>23</v>
      </c>
      <c r="E34" s="225">
        <v>23</v>
      </c>
      <c r="F34" s="225">
        <v>10935</v>
      </c>
      <c r="G34" s="225">
        <v>201</v>
      </c>
      <c r="H34" s="225">
        <v>4868</v>
      </c>
      <c r="I34" s="225">
        <v>131</v>
      </c>
      <c r="J34" s="1211">
        <v>4532</v>
      </c>
    </row>
    <row r="35" spans="1:10" s="1059" customFormat="1" ht="15" customHeight="1">
      <c r="A35" s="1619" t="s">
        <v>504</v>
      </c>
      <c r="B35" s="225">
        <v>1</v>
      </c>
      <c r="C35" s="225">
        <v>1</v>
      </c>
      <c r="D35" s="225">
        <v>17</v>
      </c>
      <c r="E35" s="225">
        <v>17</v>
      </c>
      <c r="F35" s="225">
        <v>10500</v>
      </c>
      <c r="G35" s="225">
        <v>21</v>
      </c>
      <c r="H35" s="225">
        <v>2700</v>
      </c>
      <c r="I35" s="225">
        <v>34</v>
      </c>
      <c r="J35" s="1211">
        <v>5030</v>
      </c>
    </row>
    <row r="36" spans="1:10" s="1059" customFormat="1" ht="15" customHeight="1">
      <c r="A36" s="1619" t="s">
        <v>505</v>
      </c>
      <c r="B36" s="225">
        <v>2</v>
      </c>
      <c r="C36" s="225">
        <v>2</v>
      </c>
      <c r="D36" s="225">
        <v>14</v>
      </c>
      <c r="E36" s="225">
        <v>14</v>
      </c>
      <c r="F36" s="225">
        <v>4200</v>
      </c>
      <c r="G36" s="225">
        <v>39</v>
      </c>
      <c r="H36" s="225">
        <v>1590</v>
      </c>
      <c r="I36" s="225">
        <v>85</v>
      </c>
      <c r="J36" s="1211">
        <v>4455</v>
      </c>
    </row>
    <row r="37" spans="1:10" s="1059" customFormat="1" ht="15" customHeight="1">
      <c r="A37" s="1619" t="s">
        <v>506</v>
      </c>
      <c r="B37" s="225">
        <v>8</v>
      </c>
      <c r="C37" s="225">
        <v>4</v>
      </c>
      <c r="D37" s="225">
        <v>248</v>
      </c>
      <c r="E37" s="225">
        <v>248</v>
      </c>
      <c r="F37" s="225">
        <v>484116</v>
      </c>
      <c r="G37" s="225">
        <v>500</v>
      </c>
      <c r="H37" s="225">
        <v>16953</v>
      </c>
      <c r="I37" s="225">
        <v>123</v>
      </c>
      <c r="J37" s="1211">
        <v>47753</v>
      </c>
    </row>
    <row r="38" spans="1:10" s="1059" customFormat="1" ht="15" customHeight="1">
      <c r="A38" s="1237" t="s">
        <v>507</v>
      </c>
      <c r="B38" s="225">
        <v>10</v>
      </c>
      <c r="C38" s="225">
        <v>6</v>
      </c>
      <c r="D38" s="225">
        <v>207</v>
      </c>
      <c r="E38" s="225">
        <v>210</v>
      </c>
      <c r="F38" s="225">
        <v>67127</v>
      </c>
      <c r="G38" s="225">
        <v>510</v>
      </c>
      <c r="H38" s="225">
        <v>13849</v>
      </c>
      <c r="I38" s="225">
        <v>145</v>
      </c>
      <c r="J38" s="1211">
        <v>10170</v>
      </c>
    </row>
    <row r="39" spans="1:10" s="1059" customFormat="1" ht="15" customHeight="1">
      <c r="A39" s="1619" t="s">
        <v>508</v>
      </c>
      <c r="B39" s="225">
        <v>3</v>
      </c>
      <c r="C39" s="225">
        <v>3</v>
      </c>
      <c r="D39" s="225">
        <v>27</v>
      </c>
      <c r="E39" s="225">
        <v>27</v>
      </c>
      <c r="F39" s="225">
        <v>23375</v>
      </c>
      <c r="G39" s="225">
        <v>16</v>
      </c>
      <c r="H39" s="225">
        <v>605</v>
      </c>
      <c r="I39" s="225">
        <v>49</v>
      </c>
      <c r="J39" s="1211">
        <v>4012</v>
      </c>
    </row>
    <row r="40" spans="1:10" s="1059" customFormat="1" ht="15" customHeight="1">
      <c r="A40" s="1619" t="s">
        <v>509</v>
      </c>
      <c r="B40" s="225" t="s">
        <v>41</v>
      </c>
      <c r="C40" s="225" t="s">
        <v>41</v>
      </c>
      <c r="D40" s="225" t="s">
        <v>41</v>
      </c>
      <c r="E40" s="225" t="s">
        <v>41</v>
      </c>
      <c r="F40" s="225" t="s">
        <v>41</v>
      </c>
      <c r="G40" s="225" t="s">
        <v>41</v>
      </c>
      <c r="H40" s="225" t="s">
        <v>41</v>
      </c>
      <c r="I40" s="225" t="s">
        <v>41</v>
      </c>
      <c r="J40" s="1211" t="s">
        <v>41</v>
      </c>
    </row>
    <row r="41" spans="1:10" s="1059" customFormat="1" ht="15" customHeight="1">
      <c r="A41" s="1619" t="s">
        <v>510</v>
      </c>
      <c r="B41" s="225">
        <v>6</v>
      </c>
      <c r="C41" s="225">
        <v>2</v>
      </c>
      <c r="D41" s="225">
        <v>171</v>
      </c>
      <c r="E41" s="225">
        <v>174</v>
      </c>
      <c r="F41" s="225">
        <v>42987</v>
      </c>
      <c r="G41" s="225">
        <v>358</v>
      </c>
      <c r="H41" s="225">
        <v>9336</v>
      </c>
      <c r="I41" s="225">
        <v>96</v>
      </c>
      <c r="J41" s="1211">
        <v>6158</v>
      </c>
    </row>
    <row r="42" spans="1:10" s="1220" customFormat="1" ht="15" customHeight="1">
      <c r="A42" s="1619" t="s">
        <v>511</v>
      </c>
      <c r="B42" s="225">
        <v>1</v>
      </c>
      <c r="C42" s="225">
        <v>1</v>
      </c>
      <c r="D42" s="225">
        <v>9</v>
      </c>
      <c r="E42" s="225">
        <v>9</v>
      </c>
      <c r="F42" s="225">
        <v>765</v>
      </c>
      <c r="G42" s="225">
        <v>136</v>
      </c>
      <c r="H42" s="225">
        <v>3908</v>
      </c>
      <c r="I42" s="225" t="s">
        <v>41</v>
      </c>
      <c r="J42" s="1211" t="s">
        <v>41</v>
      </c>
    </row>
    <row r="43" spans="1:10" s="1220" customFormat="1" ht="15" customHeight="1">
      <c r="A43" s="1168" t="s">
        <v>512</v>
      </c>
      <c r="B43" s="324">
        <v>26</v>
      </c>
      <c r="C43" s="324">
        <v>18</v>
      </c>
      <c r="D43" s="324">
        <v>549</v>
      </c>
      <c r="E43" s="324">
        <v>558</v>
      </c>
      <c r="F43" s="324">
        <v>308527</v>
      </c>
      <c r="G43" s="324">
        <v>1388</v>
      </c>
      <c r="H43" s="324">
        <v>39975</v>
      </c>
      <c r="I43" s="324">
        <v>925</v>
      </c>
      <c r="J43" s="1207">
        <v>67901</v>
      </c>
    </row>
    <row r="44" spans="1:10" s="1059" customFormat="1" ht="15" customHeight="1">
      <c r="A44" s="1237" t="s">
        <v>513</v>
      </c>
      <c r="B44" s="225">
        <v>24</v>
      </c>
      <c r="C44" s="225">
        <v>18</v>
      </c>
      <c r="D44" s="225">
        <v>497</v>
      </c>
      <c r="E44" s="225">
        <v>505</v>
      </c>
      <c r="F44" s="225">
        <v>183002</v>
      </c>
      <c r="G44" s="225">
        <v>897</v>
      </c>
      <c r="H44" s="225">
        <v>26883</v>
      </c>
      <c r="I44" s="225">
        <v>849</v>
      </c>
      <c r="J44" s="1211">
        <v>54782</v>
      </c>
    </row>
    <row r="45" spans="1:10" s="1059" customFormat="1" ht="15" customHeight="1">
      <c r="A45" s="1619" t="s">
        <v>514</v>
      </c>
      <c r="B45" s="225">
        <v>2</v>
      </c>
      <c r="C45" s="225">
        <v>1</v>
      </c>
      <c r="D45" s="225">
        <v>27</v>
      </c>
      <c r="E45" s="225">
        <v>27</v>
      </c>
      <c r="F45" s="225">
        <v>9247</v>
      </c>
      <c r="G45" s="225">
        <v>167</v>
      </c>
      <c r="H45" s="225">
        <v>2748</v>
      </c>
      <c r="I45" s="225">
        <v>38</v>
      </c>
      <c r="J45" s="1211">
        <v>4930</v>
      </c>
    </row>
    <row r="46" spans="1:10" s="1059" customFormat="1" ht="15" customHeight="1">
      <c r="A46" s="1619" t="s">
        <v>515</v>
      </c>
      <c r="B46" s="225">
        <v>1</v>
      </c>
      <c r="C46" s="225" t="s">
        <v>41</v>
      </c>
      <c r="D46" s="225">
        <v>23</v>
      </c>
      <c r="E46" s="225">
        <v>27</v>
      </c>
      <c r="F46" s="225">
        <v>11785</v>
      </c>
      <c r="G46" s="225">
        <v>44</v>
      </c>
      <c r="H46" s="225">
        <v>2424</v>
      </c>
      <c r="I46" s="225">
        <v>29</v>
      </c>
      <c r="J46" s="1211">
        <v>5800</v>
      </c>
    </row>
    <row r="47" spans="1:10" s="1059" customFormat="1" ht="15" customHeight="1">
      <c r="A47" s="1619" t="s">
        <v>516</v>
      </c>
      <c r="B47" s="225">
        <v>2</v>
      </c>
      <c r="C47" s="225">
        <v>2</v>
      </c>
      <c r="D47" s="225">
        <v>34</v>
      </c>
      <c r="E47" s="225">
        <v>34</v>
      </c>
      <c r="F47" s="225">
        <v>17629</v>
      </c>
      <c r="G47" s="225">
        <v>234</v>
      </c>
      <c r="H47" s="225">
        <v>4819</v>
      </c>
      <c r="I47" s="225">
        <v>75</v>
      </c>
      <c r="J47" s="1211">
        <v>6842</v>
      </c>
    </row>
    <row r="48" spans="1:10" s="1059" customFormat="1" ht="15" customHeight="1">
      <c r="A48" s="1619" t="s">
        <v>517</v>
      </c>
      <c r="B48" s="225" t="s">
        <v>41</v>
      </c>
      <c r="C48" s="225" t="s">
        <v>41</v>
      </c>
      <c r="D48" s="225" t="s">
        <v>41</v>
      </c>
      <c r="E48" s="225" t="s">
        <v>41</v>
      </c>
      <c r="F48" s="225" t="s">
        <v>41</v>
      </c>
      <c r="G48" s="225" t="s">
        <v>41</v>
      </c>
      <c r="H48" s="225" t="s">
        <v>41</v>
      </c>
      <c r="I48" s="225" t="s">
        <v>41</v>
      </c>
      <c r="J48" s="1211" t="s">
        <v>41</v>
      </c>
    </row>
    <row r="49" spans="1:10" s="1059" customFormat="1" ht="15" customHeight="1">
      <c r="A49" s="1619" t="s">
        <v>518</v>
      </c>
      <c r="B49" s="225">
        <v>19</v>
      </c>
      <c r="C49" s="225">
        <v>15</v>
      </c>
      <c r="D49" s="225">
        <v>413</v>
      </c>
      <c r="E49" s="225">
        <v>417</v>
      </c>
      <c r="F49" s="225">
        <v>144341</v>
      </c>
      <c r="G49" s="225">
        <v>452</v>
      </c>
      <c r="H49" s="225">
        <v>16892</v>
      </c>
      <c r="I49" s="225">
        <v>707</v>
      </c>
      <c r="J49" s="1211">
        <v>37210</v>
      </c>
    </row>
    <row r="50" spans="1:10" s="1220" customFormat="1" ht="15" customHeight="1">
      <c r="A50" s="1237" t="s">
        <v>519</v>
      </c>
      <c r="B50" s="225">
        <v>2</v>
      </c>
      <c r="C50" s="225" t="s">
        <v>41</v>
      </c>
      <c r="D50" s="225">
        <v>52</v>
      </c>
      <c r="E50" s="225">
        <v>53</v>
      </c>
      <c r="F50" s="225">
        <v>125525</v>
      </c>
      <c r="G50" s="225">
        <v>491</v>
      </c>
      <c r="H50" s="225">
        <v>13092</v>
      </c>
      <c r="I50" s="225">
        <v>76</v>
      </c>
      <c r="J50" s="1211">
        <v>13119</v>
      </c>
    </row>
    <row r="51" spans="1:10" s="1220" customFormat="1" ht="15" customHeight="1">
      <c r="A51" s="1619" t="s">
        <v>520</v>
      </c>
      <c r="B51" s="225" t="s">
        <v>41</v>
      </c>
      <c r="C51" s="225" t="s">
        <v>41</v>
      </c>
      <c r="D51" s="225" t="s">
        <v>41</v>
      </c>
      <c r="E51" s="225" t="s">
        <v>41</v>
      </c>
      <c r="F51" s="225" t="s">
        <v>41</v>
      </c>
      <c r="G51" s="225" t="s">
        <v>41</v>
      </c>
      <c r="H51" s="225" t="s">
        <v>41</v>
      </c>
      <c r="I51" s="225" t="s">
        <v>41</v>
      </c>
      <c r="J51" s="1211" t="s">
        <v>41</v>
      </c>
    </row>
    <row r="52" spans="1:10" s="1059" customFormat="1" ht="15" customHeight="1">
      <c r="A52" s="1619" t="s">
        <v>521</v>
      </c>
      <c r="B52" s="225">
        <v>2</v>
      </c>
      <c r="C52" s="225" t="s">
        <v>41</v>
      </c>
      <c r="D52" s="225">
        <v>52</v>
      </c>
      <c r="E52" s="225">
        <v>53</v>
      </c>
      <c r="F52" s="225">
        <v>125525</v>
      </c>
      <c r="G52" s="225">
        <v>491</v>
      </c>
      <c r="H52" s="225">
        <v>13092</v>
      </c>
      <c r="I52" s="225">
        <v>76</v>
      </c>
      <c r="J52" s="1211">
        <v>13119</v>
      </c>
    </row>
    <row r="53" spans="1:10" s="1220" customFormat="1" ht="15" customHeight="1">
      <c r="A53" s="1171" t="s">
        <v>522</v>
      </c>
      <c r="B53" s="324">
        <v>48</v>
      </c>
      <c r="C53" s="324">
        <v>32</v>
      </c>
      <c r="D53" s="324">
        <v>552</v>
      </c>
      <c r="E53" s="324">
        <v>592</v>
      </c>
      <c r="F53" s="324">
        <v>648386</v>
      </c>
      <c r="G53" s="324">
        <v>4173</v>
      </c>
      <c r="H53" s="324">
        <v>115406</v>
      </c>
      <c r="I53" s="324">
        <v>1090</v>
      </c>
      <c r="J53" s="1207">
        <v>112190</v>
      </c>
    </row>
    <row r="54" spans="1:10" s="1220" customFormat="1" ht="15" customHeight="1">
      <c r="A54" s="1237" t="s">
        <v>523</v>
      </c>
      <c r="B54" s="225">
        <v>16</v>
      </c>
      <c r="C54" s="225">
        <v>10</v>
      </c>
      <c r="D54" s="225">
        <v>216</v>
      </c>
      <c r="E54" s="225">
        <v>250</v>
      </c>
      <c r="F54" s="225">
        <v>290628</v>
      </c>
      <c r="G54" s="225">
        <v>1812</v>
      </c>
      <c r="H54" s="225">
        <v>60425</v>
      </c>
      <c r="I54" s="225">
        <v>333</v>
      </c>
      <c r="J54" s="1211">
        <v>34220</v>
      </c>
    </row>
    <row r="55" spans="1:10" s="1059" customFormat="1" ht="15" customHeight="1">
      <c r="A55" s="1619" t="s">
        <v>524</v>
      </c>
      <c r="B55" s="225">
        <v>14</v>
      </c>
      <c r="C55" s="225">
        <v>9</v>
      </c>
      <c r="D55" s="225">
        <v>196</v>
      </c>
      <c r="E55" s="225">
        <v>230</v>
      </c>
      <c r="F55" s="225">
        <v>284615</v>
      </c>
      <c r="G55" s="225">
        <v>1698</v>
      </c>
      <c r="H55" s="225">
        <v>58128</v>
      </c>
      <c r="I55" s="225">
        <v>287</v>
      </c>
      <c r="J55" s="1211">
        <v>31311</v>
      </c>
    </row>
    <row r="56" spans="1:10" s="1059" customFormat="1" ht="15" customHeight="1">
      <c r="A56" s="1619" t="s">
        <v>525</v>
      </c>
      <c r="B56" s="225" t="s">
        <v>41</v>
      </c>
      <c r="C56" s="225" t="s">
        <v>41</v>
      </c>
      <c r="D56" s="225" t="s">
        <v>41</v>
      </c>
      <c r="E56" s="225" t="s">
        <v>41</v>
      </c>
      <c r="F56" s="225" t="s">
        <v>41</v>
      </c>
      <c r="G56" s="225" t="s">
        <v>41</v>
      </c>
      <c r="H56" s="225" t="s">
        <v>41</v>
      </c>
      <c r="I56" s="225" t="s">
        <v>41</v>
      </c>
      <c r="J56" s="1211" t="s">
        <v>41</v>
      </c>
    </row>
    <row r="57" spans="1:10" s="1059" customFormat="1" ht="15" customHeight="1">
      <c r="A57" s="1619" t="s">
        <v>526</v>
      </c>
      <c r="B57" s="225">
        <v>1</v>
      </c>
      <c r="C57" s="225" t="s">
        <v>41</v>
      </c>
      <c r="D57" s="225">
        <v>17</v>
      </c>
      <c r="E57" s="225">
        <v>17</v>
      </c>
      <c r="F57" s="225">
        <v>4413</v>
      </c>
      <c r="G57" s="225">
        <v>114</v>
      </c>
      <c r="H57" s="225">
        <v>2297</v>
      </c>
      <c r="I57" s="225">
        <v>46</v>
      </c>
      <c r="J57" s="1211">
        <v>2909</v>
      </c>
    </row>
    <row r="58" spans="1:10" s="1059" customFormat="1" ht="15" customHeight="1">
      <c r="A58" s="1619" t="s">
        <v>527</v>
      </c>
      <c r="B58" s="225">
        <v>1</v>
      </c>
      <c r="C58" s="225">
        <v>1</v>
      </c>
      <c r="D58" s="225">
        <v>3</v>
      </c>
      <c r="E58" s="225">
        <v>3</v>
      </c>
      <c r="F58" s="225">
        <v>1600</v>
      </c>
      <c r="G58" s="225" t="s">
        <v>41</v>
      </c>
      <c r="H58" s="225" t="s">
        <v>41</v>
      </c>
      <c r="I58" s="225" t="s">
        <v>41</v>
      </c>
      <c r="J58" s="1211" t="s">
        <v>41</v>
      </c>
    </row>
    <row r="59" spans="1:10" s="1059" customFormat="1" ht="15" customHeight="1">
      <c r="A59" s="1619" t="s">
        <v>528</v>
      </c>
      <c r="B59" s="225" t="s">
        <v>41</v>
      </c>
      <c r="C59" s="225" t="s">
        <v>41</v>
      </c>
      <c r="D59" s="225" t="s">
        <v>41</v>
      </c>
      <c r="E59" s="225" t="s">
        <v>41</v>
      </c>
      <c r="F59" s="225" t="s">
        <v>41</v>
      </c>
      <c r="G59" s="225" t="s">
        <v>41</v>
      </c>
      <c r="H59" s="225" t="s">
        <v>41</v>
      </c>
      <c r="I59" s="225" t="s">
        <v>41</v>
      </c>
      <c r="J59" s="1211" t="s">
        <v>41</v>
      </c>
    </row>
    <row r="60" spans="1:10" s="1059" customFormat="1" ht="15" customHeight="1">
      <c r="A60" s="1237" t="s">
        <v>529</v>
      </c>
      <c r="B60" s="225">
        <v>26</v>
      </c>
      <c r="C60" s="225">
        <v>17</v>
      </c>
      <c r="D60" s="225">
        <v>263</v>
      </c>
      <c r="E60" s="225">
        <v>266</v>
      </c>
      <c r="F60" s="225">
        <v>245725</v>
      </c>
      <c r="G60" s="225">
        <v>2008</v>
      </c>
      <c r="H60" s="225">
        <v>43501</v>
      </c>
      <c r="I60" s="225">
        <v>550</v>
      </c>
      <c r="J60" s="1211">
        <v>50590</v>
      </c>
    </row>
    <row r="61" spans="1:10" s="1059" customFormat="1" ht="15" customHeight="1">
      <c r="A61" s="1619" t="s">
        <v>530</v>
      </c>
      <c r="B61" s="225">
        <v>1</v>
      </c>
      <c r="C61" s="225" t="s">
        <v>41</v>
      </c>
      <c r="D61" s="225">
        <v>11</v>
      </c>
      <c r="E61" s="225">
        <v>11</v>
      </c>
      <c r="F61" s="225">
        <v>894</v>
      </c>
      <c r="G61" s="225">
        <v>4</v>
      </c>
      <c r="H61" s="225">
        <v>120</v>
      </c>
      <c r="I61" s="225">
        <v>9</v>
      </c>
      <c r="J61" s="1211">
        <v>53</v>
      </c>
    </row>
    <row r="62" spans="1:10" s="1059" customFormat="1" ht="15" customHeight="1">
      <c r="A62" s="1619" t="s">
        <v>531</v>
      </c>
      <c r="B62" s="225">
        <v>1</v>
      </c>
      <c r="C62" s="225">
        <v>1</v>
      </c>
      <c r="D62" s="225">
        <v>11</v>
      </c>
      <c r="E62" s="225">
        <v>11</v>
      </c>
      <c r="F62" s="225">
        <v>10362</v>
      </c>
      <c r="G62" s="225">
        <v>537</v>
      </c>
      <c r="H62" s="225">
        <v>5982</v>
      </c>
      <c r="I62" s="225">
        <v>48</v>
      </c>
      <c r="J62" s="1211">
        <v>3735</v>
      </c>
    </row>
    <row r="63" spans="1:10" s="1220" customFormat="1" ht="15" customHeight="1">
      <c r="A63" s="1619" t="s">
        <v>532</v>
      </c>
      <c r="B63" s="225">
        <v>3</v>
      </c>
      <c r="C63" s="225">
        <v>3</v>
      </c>
      <c r="D63" s="225">
        <v>63</v>
      </c>
      <c r="E63" s="225">
        <v>63</v>
      </c>
      <c r="F63" s="225">
        <v>48566</v>
      </c>
      <c r="G63" s="225">
        <v>298</v>
      </c>
      <c r="H63" s="225">
        <v>9169</v>
      </c>
      <c r="I63" s="225">
        <v>154</v>
      </c>
      <c r="J63" s="1211">
        <v>7930</v>
      </c>
    </row>
    <row r="64" spans="1:10" s="1059" customFormat="1" ht="15" customHeight="1">
      <c r="A64" s="1619" t="s">
        <v>533</v>
      </c>
      <c r="B64" s="225">
        <v>21</v>
      </c>
      <c r="C64" s="225">
        <v>13</v>
      </c>
      <c r="D64" s="225">
        <v>178</v>
      </c>
      <c r="E64" s="225">
        <v>181</v>
      </c>
      <c r="F64" s="225">
        <v>185903</v>
      </c>
      <c r="G64" s="225">
        <v>1169</v>
      </c>
      <c r="H64" s="225">
        <v>28230</v>
      </c>
      <c r="I64" s="225">
        <v>339</v>
      </c>
      <c r="J64" s="1211">
        <v>38872</v>
      </c>
    </row>
    <row r="65" spans="1:10" s="1059" customFormat="1" ht="15" customHeight="1">
      <c r="A65" s="1619" t="s">
        <v>534</v>
      </c>
      <c r="B65" s="225" t="s">
        <v>41</v>
      </c>
      <c r="C65" s="225" t="s">
        <v>41</v>
      </c>
      <c r="D65" s="225" t="s">
        <v>41</v>
      </c>
      <c r="E65" s="225" t="s">
        <v>41</v>
      </c>
      <c r="F65" s="225" t="s">
        <v>41</v>
      </c>
      <c r="G65" s="225" t="s">
        <v>41</v>
      </c>
      <c r="H65" s="225" t="s">
        <v>41</v>
      </c>
      <c r="I65" s="225" t="s">
        <v>41</v>
      </c>
      <c r="J65" s="1211" t="s">
        <v>41</v>
      </c>
    </row>
    <row r="66" spans="1:10" s="1024" customFormat="1" ht="15" customHeight="1">
      <c r="A66" s="1237" t="s">
        <v>535</v>
      </c>
      <c r="B66" s="225">
        <v>6</v>
      </c>
      <c r="C66" s="225">
        <v>5</v>
      </c>
      <c r="D66" s="225">
        <v>73</v>
      </c>
      <c r="E66" s="225">
        <v>76</v>
      </c>
      <c r="F66" s="225">
        <v>112033</v>
      </c>
      <c r="G66" s="225">
        <v>353</v>
      </c>
      <c r="H66" s="225">
        <v>11480</v>
      </c>
      <c r="I66" s="225">
        <v>207</v>
      </c>
      <c r="J66" s="1211">
        <v>27380</v>
      </c>
    </row>
    <row r="67" spans="1:10" s="1024" customFormat="1" ht="15" customHeight="1">
      <c r="A67" s="1619" t="s">
        <v>536</v>
      </c>
      <c r="B67" s="225">
        <v>1</v>
      </c>
      <c r="C67" s="225">
        <v>1</v>
      </c>
      <c r="D67" s="225">
        <v>22</v>
      </c>
      <c r="E67" s="225">
        <v>22</v>
      </c>
      <c r="F67" s="225">
        <v>15526</v>
      </c>
      <c r="G67" s="225">
        <v>94</v>
      </c>
      <c r="H67" s="225">
        <v>5649</v>
      </c>
      <c r="I67" s="225">
        <v>47</v>
      </c>
      <c r="J67" s="1211">
        <v>8725</v>
      </c>
    </row>
    <row r="68" spans="1:10" s="1024" customFormat="1" ht="15" customHeight="1">
      <c r="A68" s="1619" t="s">
        <v>537</v>
      </c>
      <c r="B68" s="225" t="s">
        <v>41</v>
      </c>
      <c r="C68" s="225" t="s">
        <v>41</v>
      </c>
      <c r="D68" s="225" t="s">
        <v>41</v>
      </c>
      <c r="E68" s="225" t="s">
        <v>41</v>
      </c>
      <c r="F68" s="225" t="s">
        <v>41</v>
      </c>
      <c r="G68" s="225" t="s">
        <v>41</v>
      </c>
      <c r="H68" s="225" t="s">
        <v>41</v>
      </c>
      <c r="I68" s="225" t="s">
        <v>41</v>
      </c>
      <c r="J68" s="1211" t="s">
        <v>41</v>
      </c>
    </row>
    <row r="69" spans="1:10" s="1059" customFormat="1" ht="15" customHeight="1">
      <c r="A69" s="1619" t="s">
        <v>538</v>
      </c>
      <c r="B69" s="225">
        <v>5</v>
      </c>
      <c r="C69" s="225">
        <v>4</v>
      </c>
      <c r="D69" s="225">
        <v>51</v>
      </c>
      <c r="E69" s="225">
        <v>54</v>
      </c>
      <c r="F69" s="225">
        <v>96507</v>
      </c>
      <c r="G69" s="225">
        <v>259</v>
      </c>
      <c r="H69" s="225">
        <v>5831</v>
      </c>
      <c r="I69" s="225">
        <v>160</v>
      </c>
      <c r="J69" s="1211">
        <v>18655</v>
      </c>
    </row>
    <row r="70" spans="1:10" s="1220" customFormat="1" ht="15" customHeight="1">
      <c r="A70" s="1171" t="s">
        <v>539</v>
      </c>
      <c r="B70" s="324">
        <v>43</v>
      </c>
      <c r="C70" s="324">
        <v>25</v>
      </c>
      <c r="D70" s="324">
        <v>416</v>
      </c>
      <c r="E70" s="324">
        <v>422</v>
      </c>
      <c r="F70" s="324">
        <v>227397</v>
      </c>
      <c r="G70" s="324">
        <v>954</v>
      </c>
      <c r="H70" s="324">
        <v>43412</v>
      </c>
      <c r="I70" s="324">
        <v>758</v>
      </c>
      <c r="J70" s="1207">
        <v>31503</v>
      </c>
    </row>
    <row r="71" spans="1:10" s="1059" customFormat="1" ht="15" customHeight="1">
      <c r="A71" s="1237" t="s">
        <v>540</v>
      </c>
      <c r="B71" s="225">
        <v>34</v>
      </c>
      <c r="C71" s="225">
        <v>17</v>
      </c>
      <c r="D71" s="225">
        <v>329</v>
      </c>
      <c r="E71" s="225">
        <v>335</v>
      </c>
      <c r="F71" s="225">
        <v>187169</v>
      </c>
      <c r="G71" s="225">
        <v>348</v>
      </c>
      <c r="H71" s="225">
        <v>24853</v>
      </c>
      <c r="I71" s="225">
        <v>507</v>
      </c>
      <c r="J71" s="1211">
        <v>20241</v>
      </c>
    </row>
    <row r="72" spans="1:10" s="1059" customFormat="1" ht="15" customHeight="1">
      <c r="A72" s="1619" t="s">
        <v>541</v>
      </c>
      <c r="B72" s="225">
        <v>2</v>
      </c>
      <c r="C72" s="225">
        <v>2</v>
      </c>
      <c r="D72" s="225">
        <v>16</v>
      </c>
      <c r="E72" s="225">
        <v>16</v>
      </c>
      <c r="F72" s="225">
        <v>25330</v>
      </c>
      <c r="G72" s="225">
        <v>66</v>
      </c>
      <c r="H72" s="225">
        <v>12230</v>
      </c>
      <c r="I72" s="225">
        <v>27</v>
      </c>
      <c r="J72" s="1211">
        <v>1050</v>
      </c>
    </row>
    <row r="73" spans="1:10" s="1220" customFormat="1" ht="15" customHeight="1">
      <c r="A73" s="1619" t="s">
        <v>542</v>
      </c>
      <c r="B73" s="225">
        <v>29</v>
      </c>
      <c r="C73" s="225">
        <v>12</v>
      </c>
      <c r="D73" s="225">
        <v>269</v>
      </c>
      <c r="E73" s="225">
        <v>275</v>
      </c>
      <c r="F73" s="225">
        <v>94147</v>
      </c>
      <c r="G73" s="225">
        <v>207</v>
      </c>
      <c r="H73" s="225">
        <v>7735</v>
      </c>
      <c r="I73" s="225">
        <v>394</v>
      </c>
      <c r="J73" s="1211">
        <v>13560</v>
      </c>
    </row>
    <row r="74" spans="1:10" s="1059" customFormat="1" ht="15" customHeight="1">
      <c r="A74" s="1619" t="s">
        <v>543</v>
      </c>
      <c r="B74" s="225">
        <v>1</v>
      </c>
      <c r="C74" s="225">
        <v>1</v>
      </c>
      <c r="D74" s="225">
        <v>17</v>
      </c>
      <c r="E74" s="225">
        <v>17</v>
      </c>
      <c r="F74" s="225">
        <v>5100</v>
      </c>
      <c r="G74" s="225">
        <v>51</v>
      </c>
      <c r="H74" s="225">
        <v>2756</v>
      </c>
      <c r="I74" s="225">
        <v>35</v>
      </c>
      <c r="J74" s="1211">
        <v>2120</v>
      </c>
    </row>
    <row r="75" spans="1:10" s="1059" customFormat="1" ht="15" customHeight="1">
      <c r="A75" s="1619" t="s">
        <v>544</v>
      </c>
      <c r="B75" s="225">
        <v>1</v>
      </c>
      <c r="C75" s="225">
        <v>1</v>
      </c>
      <c r="D75" s="225">
        <v>1</v>
      </c>
      <c r="E75" s="225">
        <v>1</v>
      </c>
      <c r="F75" s="225">
        <v>192</v>
      </c>
      <c r="G75" s="225">
        <v>5</v>
      </c>
      <c r="H75" s="225">
        <v>92</v>
      </c>
      <c r="I75" s="225">
        <v>3</v>
      </c>
      <c r="J75" s="1211">
        <v>75</v>
      </c>
    </row>
    <row r="76" spans="1:10" s="1059" customFormat="1" ht="15" customHeight="1">
      <c r="A76" s="1619" t="s">
        <v>545</v>
      </c>
      <c r="B76" s="225">
        <v>1</v>
      </c>
      <c r="C76" s="225">
        <v>1</v>
      </c>
      <c r="D76" s="225">
        <v>26</v>
      </c>
      <c r="E76" s="225">
        <v>26</v>
      </c>
      <c r="F76" s="225">
        <v>62400</v>
      </c>
      <c r="G76" s="225">
        <v>19</v>
      </c>
      <c r="H76" s="225">
        <v>2040</v>
      </c>
      <c r="I76" s="225">
        <v>48</v>
      </c>
      <c r="J76" s="1211">
        <v>3436</v>
      </c>
    </row>
    <row r="77" spans="1:10" s="1059" customFormat="1" ht="15" customHeight="1">
      <c r="A77" s="1237" t="s">
        <v>546</v>
      </c>
      <c r="B77" s="225">
        <v>9</v>
      </c>
      <c r="C77" s="225">
        <v>8</v>
      </c>
      <c r="D77" s="225">
        <v>87</v>
      </c>
      <c r="E77" s="225">
        <v>87</v>
      </c>
      <c r="F77" s="225">
        <v>40228</v>
      </c>
      <c r="G77" s="225">
        <v>606</v>
      </c>
      <c r="H77" s="225">
        <v>18559</v>
      </c>
      <c r="I77" s="225">
        <v>251</v>
      </c>
      <c r="J77" s="1211">
        <v>11262</v>
      </c>
    </row>
    <row r="78" spans="1:10" s="1059" customFormat="1" ht="15" customHeight="1">
      <c r="A78" s="1619" t="s">
        <v>547</v>
      </c>
      <c r="B78" s="225">
        <v>6</v>
      </c>
      <c r="C78" s="225">
        <v>5</v>
      </c>
      <c r="D78" s="225">
        <v>58</v>
      </c>
      <c r="E78" s="225">
        <v>58</v>
      </c>
      <c r="F78" s="225">
        <v>27820</v>
      </c>
      <c r="G78" s="225">
        <v>458</v>
      </c>
      <c r="H78" s="225">
        <v>16040</v>
      </c>
      <c r="I78" s="225">
        <v>174</v>
      </c>
      <c r="J78" s="1211">
        <v>8662</v>
      </c>
    </row>
    <row r="79" spans="1:10" s="1059" customFormat="1" ht="15" customHeight="1">
      <c r="A79" s="1619" t="s">
        <v>548</v>
      </c>
      <c r="B79" s="225">
        <v>3</v>
      </c>
      <c r="C79" s="225">
        <v>3</v>
      </c>
      <c r="D79" s="225">
        <v>29</v>
      </c>
      <c r="E79" s="225">
        <v>29</v>
      </c>
      <c r="F79" s="225">
        <v>12408</v>
      </c>
      <c r="G79" s="225">
        <v>148</v>
      </c>
      <c r="H79" s="225">
        <v>2519</v>
      </c>
      <c r="I79" s="225">
        <v>77</v>
      </c>
      <c r="J79" s="1211">
        <v>2600</v>
      </c>
    </row>
    <row r="80" spans="1:10" s="1220" customFormat="1" ht="15" customHeight="1">
      <c r="A80" s="1171" t="s">
        <v>549</v>
      </c>
      <c r="B80" s="324">
        <v>25</v>
      </c>
      <c r="C80" s="324">
        <v>15</v>
      </c>
      <c r="D80" s="324">
        <v>363</v>
      </c>
      <c r="E80" s="324">
        <v>370</v>
      </c>
      <c r="F80" s="324">
        <v>272900</v>
      </c>
      <c r="G80" s="324">
        <v>3527</v>
      </c>
      <c r="H80" s="324">
        <v>92010</v>
      </c>
      <c r="I80" s="324">
        <v>845</v>
      </c>
      <c r="J80" s="1207">
        <v>79332</v>
      </c>
    </row>
    <row r="81" spans="1:10" s="1059" customFormat="1" ht="15" customHeight="1">
      <c r="A81" s="1172" t="s">
        <v>550</v>
      </c>
      <c r="B81" s="225">
        <v>8</v>
      </c>
      <c r="C81" s="225">
        <v>3</v>
      </c>
      <c r="D81" s="225">
        <v>101</v>
      </c>
      <c r="E81" s="225">
        <v>104</v>
      </c>
      <c r="F81" s="225">
        <v>64434</v>
      </c>
      <c r="G81" s="225">
        <v>320</v>
      </c>
      <c r="H81" s="225">
        <v>10642</v>
      </c>
      <c r="I81" s="225">
        <v>215</v>
      </c>
      <c r="J81" s="1211">
        <v>20034</v>
      </c>
    </row>
    <row r="82" spans="1:10" s="1059" customFormat="1" ht="15" customHeight="1">
      <c r="A82" s="1619" t="s">
        <v>551</v>
      </c>
      <c r="B82" s="225">
        <v>1</v>
      </c>
      <c r="C82" s="225" t="s">
        <v>41</v>
      </c>
      <c r="D82" s="225">
        <v>13</v>
      </c>
      <c r="E82" s="225">
        <v>13</v>
      </c>
      <c r="F82" s="225">
        <v>5125</v>
      </c>
      <c r="G82" s="225">
        <v>16</v>
      </c>
      <c r="H82" s="225">
        <v>2610</v>
      </c>
      <c r="I82" s="225">
        <v>29</v>
      </c>
      <c r="J82" s="1211">
        <v>1530</v>
      </c>
    </row>
    <row r="83" spans="1:10" s="1059" customFormat="1" ht="14.25" customHeight="1">
      <c r="A83" s="1619" t="s">
        <v>552</v>
      </c>
      <c r="B83" s="225">
        <v>2</v>
      </c>
      <c r="C83" s="225">
        <v>1</v>
      </c>
      <c r="D83" s="225">
        <v>38</v>
      </c>
      <c r="E83" s="225">
        <v>41</v>
      </c>
      <c r="F83" s="225">
        <v>21666</v>
      </c>
      <c r="G83" s="225">
        <v>125</v>
      </c>
      <c r="H83" s="225">
        <v>3067</v>
      </c>
      <c r="I83" s="225">
        <v>75</v>
      </c>
      <c r="J83" s="1211">
        <v>7669</v>
      </c>
    </row>
    <row r="84" spans="1:10" s="1059" customFormat="1" ht="15" customHeight="1">
      <c r="A84" s="1619" t="s">
        <v>553</v>
      </c>
      <c r="B84" s="225">
        <v>5</v>
      </c>
      <c r="C84" s="225">
        <v>2</v>
      </c>
      <c r="D84" s="225">
        <v>50</v>
      </c>
      <c r="E84" s="225">
        <v>50</v>
      </c>
      <c r="F84" s="225">
        <v>37643</v>
      </c>
      <c r="G84" s="225">
        <v>179</v>
      </c>
      <c r="H84" s="225">
        <v>4965</v>
      </c>
      <c r="I84" s="225">
        <v>111</v>
      </c>
      <c r="J84" s="1211">
        <v>10835</v>
      </c>
    </row>
    <row r="85" spans="1:10" s="1059" customFormat="1" ht="15" customHeight="1">
      <c r="A85" s="1619" t="s">
        <v>554</v>
      </c>
      <c r="B85" s="225" t="s">
        <v>41</v>
      </c>
      <c r="C85" s="225" t="s">
        <v>41</v>
      </c>
      <c r="D85" s="225" t="s">
        <v>41</v>
      </c>
      <c r="E85" s="225" t="s">
        <v>41</v>
      </c>
      <c r="F85" s="225" t="s">
        <v>41</v>
      </c>
      <c r="G85" s="225" t="s">
        <v>41</v>
      </c>
      <c r="H85" s="225" t="s">
        <v>41</v>
      </c>
      <c r="I85" s="225" t="s">
        <v>41</v>
      </c>
      <c r="J85" s="1211" t="s">
        <v>41</v>
      </c>
    </row>
    <row r="86" spans="1:10" s="1059" customFormat="1" ht="15" customHeight="1">
      <c r="A86" s="1237" t="s">
        <v>555</v>
      </c>
      <c r="B86" s="225">
        <v>6</v>
      </c>
      <c r="C86" s="225">
        <v>3</v>
      </c>
      <c r="D86" s="225">
        <v>154</v>
      </c>
      <c r="E86" s="225">
        <v>157</v>
      </c>
      <c r="F86" s="225">
        <v>137390</v>
      </c>
      <c r="G86" s="225">
        <v>1402</v>
      </c>
      <c r="H86" s="225">
        <v>38997</v>
      </c>
      <c r="I86" s="225">
        <v>404</v>
      </c>
      <c r="J86" s="1211">
        <v>24878</v>
      </c>
    </row>
    <row r="87" spans="1:10" s="1220" customFormat="1" ht="15" customHeight="1">
      <c r="A87" s="1619" t="s">
        <v>556</v>
      </c>
      <c r="B87" s="225">
        <v>2</v>
      </c>
      <c r="C87" s="225">
        <v>1</v>
      </c>
      <c r="D87" s="225">
        <v>30</v>
      </c>
      <c r="E87" s="225">
        <v>30</v>
      </c>
      <c r="F87" s="225">
        <v>25183</v>
      </c>
      <c r="G87" s="225">
        <v>893</v>
      </c>
      <c r="H87" s="225">
        <v>22143</v>
      </c>
      <c r="I87" s="225">
        <v>155</v>
      </c>
      <c r="J87" s="1211">
        <v>6058</v>
      </c>
    </row>
    <row r="88" spans="1:10" s="1024" customFormat="1" ht="15" customHeight="1">
      <c r="A88" s="1619" t="s">
        <v>557</v>
      </c>
      <c r="B88" s="225">
        <v>1</v>
      </c>
      <c r="C88" s="225">
        <v>1</v>
      </c>
      <c r="D88" s="225">
        <v>42</v>
      </c>
      <c r="E88" s="225">
        <v>42</v>
      </c>
      <c r="F88" s="225">
        <v>12000</v>
      </c>
      <c r="G88" s="225">
        <v>294</v>
      </c>
      <c r="H88" s="225">
        <v>4500</v>
      </c>
      <c r="I88" s="225">
        <v>77</v>
      </c>
      <c r="J88" s="1211">
        <v>10825</v>
      </c>
    </row>
    <row r="89" spans="1:10" s="1024" customFormat="1" ht="15" customHeight="1">
      <c r="A89" s="1619" t="s">
        <v>558</v>
      </c>
      <c r="B89" s="225">
        <v>2</v>
      </c>
      <c r="C89" s="225" t="s">
        <v>41</v>
      </c>
      <c r="D89" s="225">
        <v>67</v>
      </c>
      <c r="E89" s="225">
        <v>70</v>
      </c>
      <c r="F89" s="225">
        <v>96507</v>
      </c>
      <c r="G89" s="225">
        <v>213</v>
      </c>
      <c r="H89" s="225">
        <v>12144</v>
      </c>
      <c r="I89" s="225">
        <v>128</v>
      </c>
      <c r="J89" s="1211">
        <v>6455</v>
      </c>
    </row>
    <row r="90" spans="1:10" s="1024" customFormat="1" ht="15" customHeight="1">
      <c r="A90" s="1619" t="s">
        <v>559</v>
      </c>
      <c r="B90" s="225">
        <v>1</v>
      </c>
      <c r="C90" s="225">
        <v>1</v>
      </c>
      <c r="D90" s="225">
        <v>15</v>
      </c>
      <c r="E90" s="225">
        <v>15</v>
      </c>
      <c r="F90" s="225">
        <v>3700</v>
      </c>
      <c r="G90" s="225">
        <v>2</v>
      </c>
      <c r="H90" s="225">
        <v>210</v>
      </c>
      <c r="I90" s="225">
        <v>44</v>
      </c>
      <c r="J90" s="1211">
        <v>1540</v>
      </c>
    </row>
    <row r="91" spans="1:10" s="1024" customFormat="1" ht="15" customHeight="1">
      <c r="A91" s="1237" t="s">
        <v>560</v>
      </c>
      <c r="B91" s="225">
        <v>11</v>
      </c>
      <c r="C91" s="225">
        <v>9</v>
      </c>
      <c r="D91" s="225">
        <v>108</v>
      </c>
      <c r="E91" s="225">
        <v>109</v>
      </c>
      <c r="F91" s="225">
        <v>71076</v>
      </c>
      <c r="G91" s="225">
        <v>1805</v>
      </c>
      <c r="H91" s="225">
        <v>42371</v>
      </c>
      <c r="I91" s="225">
        <v>226</v>
      </c>
      <c r="J91" s="1211">
        <v>34420</v>
      </c>
    </row>
    <row r="92" spans="1:10" s="1024" customFormat="1" ht="15" customHeight="1">
      <c r="A92" s="1619" t="s">
        <v>561</v>
      </c>
      <c r="B92" s="225">
        <v>6</v>
      </c>
      <c r="C92" s="225">
        <v>6</v>
      </c>
      <c r="D92" s="225">
        <v>62</v>
      </c>
      <c r="E92" s="225">
        <v>63</v>
      </c>
      <c r="F92" s="225">
        <v>52330</v>
      </c>
      <c r="G92" s="225">
        <v>1556</v>
      </c>
      <c r="H92" s="225">
        <v>36230</v>
      </c>
      <c r="I92" s="225">
        <v>137</v>
      </c>
      <c r="J92" s="1211">
        <v>27905</v>
      </c>
    </row>
    <row r="93" spans="1:10" s="1024" customFormat="1" ht="15" customHeight="1">
      <c r="A93" s="1619" t="s">
        <v>562</v>
      </c>
      <c r="B93" s="225">
        <v>3</v>
      </c>
      <c r="C93" s="225">
        <v>1</v>
      </c>
      <c r="D93" s="225">
        <v>34</v>
      </c>
      <c r="E93" s="225">
        <v>34</v>
      </c>
      <c r="F93" s="225">
        <v>6877</v>
      </c>
      <c r="G93" s="225">
        <v>49</v>
      </c>
      <c r="H93" s="225">
        <v>1645</v>
      </c>
      <c r="I93" s="225">
        <v>61</v>
      </c>
      <c r="J93" s="1211">
        <v>3368</v>
      </c>
    </row>
    <row r="94" spans="1:10" s="1024" customFormat="1" ht="15" customHeight="1">
      <c r="A94" s="1619" t="s">
        <v>563</v>
      </c>
      <c r="B94" s="225">
        <v>2</v>
      </c>
      <c r="C94" s="225">
        <v>2</v>
      </c>
      <c r="D94" s="225">
        <v>12</v>
      </c>
      <c r="E94" s="225">
        <v>12</v>
      </c>
      <c r="F94" s="225">
        <v>11869</v>
      </c>
      <c r="G94" s="225">
        <v>200</v>
      </c>
      <c r="H94" s="225">
        <v>4496</v>
      </c>
      <c r="I94" s="225">
        <v>28</v>
      </c>
      <c r="J94" s="1211">
        <v>3147</v>
      </c>
    </row>
    <row r="95" spans="1:10" s="1170" customFormat="1" ht="15" customHeight="1">
      <c r="A95" s="1171" t="s">
        <v>564</v>
      </c>
      <c r="B95" s="324">
        <v>53</v>
      </c>
      <c r="C95" s="324">
        <v>35</v>
      </c>
      <c r="D95" s="324">
        <v>604</v>
      </c>
      <c r="E95" s="324">
        <v>628</v>
      </c>
      <c r="F95" s="324">
        <v>1363694</v>
      </c>
      <c r="G95" s="324">
        <v>3703</v>
      </c>
      <c r="H95" s="324">
        <v>117383</v>
      </c>
      <c r="I95" s="324">
        <v>971</v>
      </c>
      <c r="J95" s="1207">
        <v>175066</v>
      </c>
    </row>
    <row r="96" spans="1:10" s="1059" customFormat="1" ht="15" customHeight="1">
      <c r="A96" s="1237" t="s">
        <v>565</v>
      </c>
      <c r="B96" s="225">
        <v>44</v>
      </c>
      <c r="C96" s="225">
        <v>30</v>
      </c>
      <c r="D96" s="225">
        <v>446</v>
      </c>
      <c r="E96" s="225">
        <v>467</v>
      </c>
      <c r="F96" s="225">
        <v>1196436</v>
      </c>
      <c r="G96" s="225">
        <v>2838</v>
      </c>
      <c r="H96" s="225">
        <v>91532</v>
      </c>
      <c r="I96" s="225">
        <v>622</v>
      </c>
      <c r="J96" s="1211">
        <v>149911</v>
      </c>
    </row>
    <row r="97" spans="1:10" s="1059" customFormat="1" ht="15" customHeight="1">
      <c r="A97" s="1619" t="s">
        <v>566</v>
      </c>
      <c r="B97" s="225">
        <v>43</v>
      </c>
      <c r="C97" s="225">
        <v>29</v>
      </c>
      <c r="D97" s="225">
        <v>438</v>
      </c>
      <c r="E97" s="225">
        <v>459</v>
      </c>
      <c r="F97" s="225">
        <v>1192436</v>
      </c>
      <c r="G97" s="225">
        <v>2836</v>
      </c>
      <c r="H97" s="225">
        <v>91032</v>
      </c>
      <c r="I97" s="225">
        <v>622</v>
      </c>
      <c r="J97" s="1211">
        <v>149911</v>
      </c>
    </row>
    <row r="98" spans="1:10" s="1059" customFormat="1" ht="15" customHeight="1">
      <c r="A98" s="1619" t="s">
        <v>567</v>
      </c>
      <c r="B98" s="225">
        <v>1</v>
      </c>
      <c r="C98" s="225">
        <v>1</v>
      </c>
      <c r="D98" s="225">
        <v>8</v>
      </c>
      <c r="E98" s="225">
        <v>8</v>
      </c>
      <c r="F98" s="225">
        <v>4000</v>
      </c>
      <c r="G98" s="225">
        <v>2</v>
      </c>
      <c r="H98" s="225">
        <v>500</v>
      </c>
      <c r="I98" s="225" t="s">
        <v>41</v>
      </c>
      <c r="J98" s="1211" t="s">
        <v>41</v>
      </c>
    </row>
    <row r="99" spans="1:10" s="1059" customFormat="1" ht="15" customHeight="1">
      <c r="A99" s="1619" t="s">
        <v>568</v>
      </c>
      <c r="B99" s="225" t="s">
        <v>41</v>
      </c>
      <c r="C99" s="225" t="s">
        <v>41</v>
      </c>
      <c r="D99" s="225" t="s">
        <v>41</v>
      </c>
      <c r="E99" s="225" t="s">
        <v>41</v>
      </c>
      <c r="F99" s="225" t="s">
        <v>41</v>
      </c>
      <c r="G99" s="225" t="s">
        <v>41</v>
      </c>
      <c r="H99" s="225" t="s">
        <v>41</v>
      </c>
      <c r="I99" s="225" t="s">
        <v>41</v>
      </c>
      <c r="J99" s="1211" t="s">
        <v>41</v>
      </c>
    </row>
    <row r="100" spans="1:10" s="1059" customFormat="1" ht="15" customHeight="1">
      <c r="A100" s="1237" t="s">
        <v>569</v>
      </c>
      <c r="B100" s="225">
        <v>9</v>
      </c>
      <c r="C100" s="225">
        <v>5</v>
      </c>
      <c r="D100" s="225">
        <v>158</v>
      </c>
      <c r="E100" s="225">
        <v>161</v>
      </c>
      <c r="F100" s="225">
        <v>167258</v>
      </c>
      <c r="G100" s="225">
        <v>865</v>
      </c>
      <c r="H100" s="225">
        <v>25851</v>
      </c>
      <c r="I100" s="225">
        <v>349</v>
      </c>
      <c r="J100" s="1211">
        <v>25155</v>
      </c>
    </row>
    <row r="101" spans="1:10" s="1059" customFormat="1" ht="15" customHeight="1">
      <c r="A101" s="1619" t="s">
        <v>570</v>
      </c>
      <c r="B101" s="225">
        <v>2</v>
      </c>
      <c r="C101" s="225">
        <v>1</v>
      </c>
      <c r="D101" s="225">
        <v>22</v>
      </c>
      <c r="E101" s="225">
        <v>22</v>
      </c>
      <c r="F101" s="225">
        <v>11230</v>
      </c>
      <c r="G101" s="225">
        <v>30</v>
      </c>
      <c r="H101" s="225">
        <v>1156</v>
      </c>
      <c r="I101" s="225">
        <v>49</v>
      </c>
      <c r="J101" s="1211">
        <v>1860</v>
      </c>
    </row>
    <row r="102" spans="1:10" s="1059" customFormat="1" ht="15" customHeight="1">
      <c r="A102" s="1619" t="s">
        <v>571</v>
      </c>
      <c r="B102" s="225">
        <v>1</v>
      </c>
      <c r="C102" s="225">
        <v>1</v>
      </c>
      <c r="D102" s="225">
        <v>32</v>
      </c>
      <c r="E102" s="225">
        <v>32</v>
      </c>
      <c r="F102" s="225">
        <v>68987</v>
      </c>
      <c r="G102" s="225">
        <v>195</v>
      </c>
      <c r="H102" s="225">
        <v>3511</v>
      </c>
      <c r="I102" s="225">
        <v>54</v>
      </c>
      <c r="J102" s="1211">
        <v>1286</v>
      </c>
    </row>
    <row r="103" spans="1:10" s="1059" customFormat="1" ht="15" customHeight="1">
      <c r="A103" s="1619" t="s">
        <v>572</v>
      </c>
      <c r="B103" s="225">
        <v>4</v>
      </c>
      <c r="C103" s="225">
        <v>1</v>
      </c>
      <c r="D103" s="225">
        <v>84</v>
      </c>
      <c r="E103" s="225">
        <v>85</v>
      </c>
      <c r="F103" s="225">
        <v>59204</v>
      </c>
      <c r="G103" s="225">
        <v>547</v>
      </c>
      <c r="H103" s="225">
        <v>17477</v>
      </c>
      <c r="I103" s="225">
        <v>199</v>
      </c>
      <c r="J103" s="1211">
        <v>19336</v>
      </c>
    </row>
    <row r="104" spans="1:10" s="1059" customFormat="1" ht="15" customHeight="1">
      <c r="A104" s="1619" t="s">
        <v>573</v>
      </c>
      <c r="B104" s="225">
        <v>1</v>
      </c>
      <c r="C104" s="225">
        <v>1</v>
      </c>
      <c r="D104" s="225">
        <v>12</v>
      </c>
      <c r="E104" s="225">
        <v>14</v>
      </c>
      <c r="F104" s="225">
        <v>27337</v>
      </c>
      <c r="G104" s="225">
        <v>87</v>
      </c>
      <c r="H104" s="225">
        <v>3327</v>
      </c>
      <c r="I104" s="225">
        <v>29</v>
      </c>
      <c r="J104" s="1211">
        <v>2473</v>
      </c>
    </row>
    <row r="105" spans="1:10" s="1059" customFormat="1" ht="15" customHeight="1">
      <c r="A105" s="1619" t="s">
        <v>574</v>
      </c>
      <c r="B105" s="225">
        <v>1</v>
      </c>
      <c r="C105" s="225">
        <v>1</v>
      </c>
      <c r="D105" s="225">
        <v>8</v>
      </c>
      <c r="E105" s="225">
        <v>8</v>
      </c>
      <c r="F105" s="225">
        <v>500</v>
      </c>
      <c r="G105" s="225">
        <v>6</v>
      </c>
      <c r="H105" s="225">
        <v>380</v>
      </c>
      <c r="I105" s="225">
        <v>18</v>
      </c>
      <c r="J105" s="1211">
        <v>200</v>
      </c>
    </row>
    <row r="106" spans="1:10" s="1059" customFormat="1" ht="15" customHeight="1">
      <c r="A106" s="1619" t="s">
        <v>575</v>
      </c>
      <c r="B106" s="225" t="s">
        <v>41</v>
      </c>
      <c r="C106" s="225" t="s">
        <v>41</v>
      </c>
      <c r="D106" s="225" t="s">
        <v>41</v>
      </c>
      <c r="E106" s="225" t="s">
        <v>41</v>
      </c>
      <c r="F106" s="225" t="s">
        <v>41</v>
      </c>
      <c r="G106" s="225" t="s">
        <v>41</v>
      </c>
      <c r="H106" s="225" t="s">
        <v>41</v>
      </c>
      <c r="I106" s="225" t="s">
        <v>41</v>
      </c>
      <c r="J106" s="1211" t="s">
        <v>41</v>
      </c>
    </row>
    <row r="107" spans="1:10" s="1059" customFormat="1" ht="15" customHeight="1">
      <c r="A107" s="1088"/>
      <c r="B107" s="1233"/>
      <c r="C107" s="1233"/>
      <c r="D107" s="1233"/>
      <c r="E107" s="1233"/>
      <c r="F107" s="1233"/>
      <c r="G107" s="1233"/>
      <c r="H107" s="1233"/>
      <c r="I107" s="1233"/>
      <c r="J107" s="1233"/>
    </row>
    <row r="108" spans="1:10" s="1059" customFormat="1" ht="15" customHeight="1">
      <c r="A108" s="1088"/>
      <c r="B108" s="1088"/>
      <c r="C108" s="1088"/>
      <c r="D108" s="1088"/>
      <c r="E108" s="1088"/>
      <c r="F108" s="1088"/>
      <c r="G108" s="1088"/>
      <c r="H108" s="1088"/>
      <c r="I108" s="1088"/>
      <c r="J108" s="1088"/>
    </row>
    <row r="109" spans="1:10" s="1059" customFormat="1" ht="15" customHeight="1">
      <c r="A109" s="1088"/>
      <c r="B109" s="1088"/>
      <c r="C109" s="1088"/>
      <c r="D109" s="1088"/>
      <c r="E109" s="1088"/>
      <c r="F109" s="1088"/>
      <c r="G109" s="1088"/>
      <c r="H109" s="1088"/>
      <c r="I109" s="1088"/>
      <c r="J109" s="1088"/>
    </row>
    <row r="110" spans="1:10" s="1059" customFormat="1" ht="15" customHeight="1">
      <c r="A110" s="1088"/>
      <c r="B110" s="1088"/>
      <c r="C110" s="1088"/>
      <c r="D110" s="1088"/>
      <c r="E110" s="1088"/>
      <c r="F110" s="1088"/>
      <c r="G110" s="1088"/>
      <c r="H110" s="1088"/>
      <c r="I110" s="1088"/>
      <c r="J110" s="1088"/>
    </row>
    <row r="111" spans="1:10" s="1059" customFormat="1" ht="15" customHeight="1">
      <c r="A111" s="1088"/>
      <c r="B111" s="1088"/>
      <c r="C111" s="1088"/>
      <c r="D111" s="1088"/>
      <c r="E111" s="1088"/>
      <c r="F111" s="1088"/>
      <c r="G111" s="1088"/>
      <c r="H111" s="1088"/>
      <c r="I111" s="1088"/>
      <c r="J111" s="1088"/>
    </row>
    <row r="112" spans="1:10" s="1059" customFormat="1" ht="15" customHeight="1">
      <c r="A112" s="1088"/>
      <c r="B112" s="1088"/>
      <c r="C112" s="1088"/>
      <c r="D112" s="1088"/>
      <c r="E112" s="1088"/>
      <c r="F112" s="1088"/>
      <c r="G112" s="1088"/>
      <c r="H112" s="1088"/>
      <c r="I112" s="1088"/>
      <c r="J112" s="1088"/>
    </row>
    <row r="113" spans="1:10" s="1059" customFormat="1" ht="15" customHeight="1">
      <c r="A113" s="1088"/>
      <c r="B113" s="1088"/>
      <c r="C113" s="1088"/>
      <c r="D113" s="1088"/>
      <c r="E113" s="1088"/>
      <c r="F113" s="1088"/>
      <c r="G113" s="1088"/>
      <c r="H113" s="1088"/>
      <c r="I113" s="1088"/>
      <c r="J113" s="1088"/>
    </row>
    <row r="114" spans="1:10" s="1059" customFormat="1" ht="15" customHeight="1">
      <c r="A114" s="1088"/>
      <c r="B114" s="1088"/>
      <c r="C114" s="1088"/>
      <c r="D114" s="1088"/>
      <c r="E114" s="1088"/>
      <c r="F114" s="1088"/>
      <c r="G114" s="1088"/>
      <c r="H114" s="1088"/>
      <c r="I114" s="1088"/>
      <c r="J114" s="1088"/>
    </row>
    <row r="115" spans="1:10" s="1059" customFormat="1" ht="15" customHeight="1">
      <c r="A115" s="1088"/>
      <c r="B115" s="1088"/>
      <c r="C115" s="1088"/>
      <c r="D115" s="1088"/>
      <c r="E115" s="1088"/>
      <c r="F115" s="1088"/>
      <c r="G115" s="1088"/>
      <c r="H115" s="1088"/>
      <c r="I115" s="1088"/>
      <c r="J115" s="1088"/>
    </row>
    <row r="116" spans="1:10" s="1059" customFormat="1" ht="15" customHeight="1">
      <c r="A116" s="1088"/>
      <c r="B116" s="1088"/>
      <c r="C116" s="1088"/>
      <c r="D116" s="1088"/>
      <c r="E116" s="1088"/>
      <c r="F116" s="1088"/>
      <c r="G116" s="1088"/>
      <c r="H116" s="1088"/>
      <c r="I116" s="1088"/>
      <c r="J116" s="1088"/>
    </row>
    <row r="117" spans="1:10" s="1059" customFormat="1" ht="15" customHeight="1">
      <c r="A117" s="1088"/>
      <c r="B117" s="1088"/>
      <c r="C117" s="1088"/>
      <c r="D117" s="1088"/>
      <c r="E117" s="1088"/>
      <c r="F117" s="1088"/>
      <c r="G117" s="1088"/>
      <c r="H117" s="1088"/>
      <c r="I117" s="1088"/>
      <c r="J117" s="1088"/>
    </row>
    <row r="118" spans="1:10" s="1059" customFormat="1" ht="15" customHeight="1">
      <c r="A118" s="1088"/>
      <c r="B118" s="1088"/>
      <c r="C118" s="1088"/>
      <c r="D118" s="1088"/>
      <c r="E118" s="1088"/>
      <c r="F118" s="1088"/>
      <c r="G118" s="1088"/>
      <c r="H118" s="1088"/>
      <c r="I118" s="1088"/>
      <c r="J118" s="1088"/>
    </row>
    <row r="119" spans="1:10" s="1059" customFormat="1" ht="15" customHeight="1">
      <c r="A119" s="1088"/>
      <c r="B119" s="1088"/>
      <c r="C119" s="1088"/>
      <c r="D119" s="1088"/>
      <c r="E119" s="1088"/>
      <c r="F119" s="1088"/>
      <c r="G119" s="1088"/>
      <c r="H119" s="1088"/>
      <c r="I119" s="1088"/>
      <c r="J119" s="1088"/>
    </row>
    <row r="120" spans="1:10" s="1059" customFormat="1" ht="15" customHeight="1">
      <c r="A120" s="1088"/>
      <c r="B120" s="1088"/>
      <c r="C120" s="1088"/>
      <c r="D120" s="1088"/>
      <c r="E120" s="1088"/>
      <c r="F120" s="1088"/>
      <c r="G120" s="1088"/>
      <c r="H120" s="1088"/>
      <c r="I120" s="1088"/>
      <c r="J120" s="1088"/>
    </row>
    <row r="121" spans="1:10" s="1059" customFormat="1" ht="15" customHeight="1">
      <c r="A121" s="1088"/>
      <c r="B121" s="1088"/>
      <c r="C121" s="1088"/>
      <c r="D121" s="1088"/>
      <c r="E121" s="1088"/>
      <c r="F121" s="1088"/>
      <c r="G121" s="1088"/>
      <c r="H121" s="1088"/>
      <c r="I121" s="1088"/>
      <c r="J121" s="1088"/>
    </row>
    <row r="122" spans="1:10" s="1059" customFormat="1" ht="15" customHeight="1">
      <c r="A122" s="1088"/>
      <c r="B122" s="1088"/>
      <c r="C122" s="1088"/>
      <c r="D122" s="1088"/>
      <c r="E122" s="1088"/>
      <c r="F122" s="1088"/>
      <c r="G122" s="1088"/>
      <c r="H122" s="1088"/>
      <c r="I122" s="1088"/>
      <c r="J122" s="1088"/>
    </row>
    <row r="123" spans="1:10" s="1059" customFormat="1" ht="15" customHeight="1">
      <c r="A123" s="1088"/>
      <c r="B123" s="1088"/>
      <c r="C123" s="1088"/>
      <c r="D123" s="1088"/>
      <c r="E123" s="1088"/>
      <c r="F123" s="1088"/>
      <c r="G123" s="1088"/>
      <c r="H123" s="1088"/>
      <c r="I123" s="1088"/>
      <c r="J123" s="1088"/>
    </row>
    <row r="124" spans="1:10" s="1059" customFormat="1" ht="15" customHeight="1">
      <c r="A124" s="1088"/>
      <c r="B124" s="1088"/>
      <c r="C124" s="1088"/>
      <c r="D124" s="1088"/>
      <c r="E124" s="1088"/>
      <c r="F124" s="1088"/>
      <c r="G124" s="1088"/>
      <c r="H124" s="1088"/>
      <c r="I124" s="1088"/>
      <c r="J124" s="1088"/>
    </row>
    <row r="125" spans="1:10" s="1059" customFormat="1" ht="15" customHeight="1">
      <c r="A125" s="1088"/>
      <c r="B125" s="1088"/>
      <c r="C125" s="1088"/>
      <c r="D125" s="1088"/>
      <c r="E125" s="1088"/>
      <c r="F125" s="1088"/>
      <c r="G125" s="1088"/>
      <c r="H125" s="1088"/>
      <c r="I125" s="1088"/>
      <c r="J125" s="1088"/>
    </row>
    <row r="126" spans="1:10" s="1059" customFormat="1" ht="15" customHeight="1">
      <c r="A126" s="1088"/>
      <c r="B126" s="1088"/>
      <c r="C126" s="1088"/>
      <c r="D126" s="1088"/>
      <c r="E126" s="1088"/>
      <c r="F126" s="1088"/>
      <c r="G126" s="1088"/>
      <c r="H126" s="1088"/>
      <c r="I126" s="1088"/>
      <c r="J126" s="1088"/>
    </row>
    <row r="127" spans="1:10" s="1059" customFormat="1" ht="15" customHeight="1">
      <c r="A127" s="1088"/>
      <c r="B127" s="1088"/>
      <c r="C127" s="1088"/>
      <c r="D127" s="1088"/>
      <c r="E127" s="1088"/>
      <c r="F127" s="1088"/>
      <c r="G127" s="1088"/>
      <c r="H127" s="1088"/>
      <c r="I127" s="1088"/>
      <c r="J127" s="1088"/>
    </row>
    <row r="128" spans="1:10" s="1059" customFormat="1" ht="15" customHeight="1">
      <c r="A128" s="1088"/>
      <c r="B128" s="1088"/>
      <c r="C128" s="1088"/>
      <c r="D128" s="1088"/>
      <c r="E128" s="1088"/>
      <c r="F128" s="1088"/>
      <c r="G128" s="1088"/>
      <c r="H128" s="1088"/>
      <c r="I128" s="1088"/>
      <c r="J128" s="1088"/>
    </row>
    <row r="129" spans="1:10" s="1059" customFormat="1" ht="15" customHeight="1">
      <c r="A129" s="1088"/>
      <c r="B129" s="1088"/>
      <c r="C129" s="1088"/>
      <c r="D129" s="1088"/>
      <c r="E129" s="1088"/>
      <c r="F129" s="1088"/>
      <c r="G129" s="1088"/>
      <c r="H129" s="1088"/>
      <c r="I129" s="1088"/>
      <c r="J129" s="1088"/>
    </row>
    <row r="130" spans="1:10" s="1059" customFormat="1" ht="15" customHeight="1">
      <c r="A130" s="1088"/>
      <c r="B130" s="1088"/>
      <c r="C130" s="1088"/>
      <c r="D130" s="1088"/>
      <c r="E130" s="1088"/>
      <c r="F130" s="1088"/>
      <c r="G130" s="1088"/>
      <c r="H130" s="1088"/>
      <c r="I130" s="1088"/>
      <c r="J130" s="1088"/>
    </row>
    <row r="131" spans="1:10" s="1059" customFormat="1" ht="15" customHeight="1">
      <c r="A131" s="1088"/>
      <c r="B131" s="1088"/>
      <c r="C131" s="1088"/>
      <c r="D131" s="1088"/>
      <c r="E131" s="1088"/>
      <c r="F131" s="1088"/>
      <c r="G131" s="1088"/>
      <c r="H131" s="1088"/>
      <c r="I131" s="1088"/>
      <c r="J131" s="1088"/>
    </row>
    <row r="132" spans="1:10" s="1059" customFormat="1" ht="15" customHeight="1">
      <c r="A132" s="1088"/>
      <c r="B132" s="1088"/>
      <c r="C132" s="1088"/>
      <c r="D132" s="1088"/>
      <c r="E132" s="1088"/>
      <c r="F132" s="1088"/>
      <c r="G132" s="1088"/>
      <c r="H132" s="1088"/>
      <c r="I132" s="1088"/>
      <c r="J132" s="1088"/>
    </row>
    <row r="133" spans="1:10" s="1059" customFormat="1" ht="15" customHeight="1">
      <c r="A133" s="1088"/>
      <c r="B133" s="1088"/>
      <c r="C133" s="1088"/>
      <c r="D133" s="1088"/>
      <c r="E133" s="1088"/>
      <c r="F133" s="1088"/>
      <c r="G133" s="1088"/>
      <c r="H133" s="1088"/>
      <c r="I133" s="1088"/>
      <c r="J133" s="1088"/>
    </row>
    <row r="134" spans="1:10" s="1059" customFormat="1" ht="15" customHeight="1">
      <c r="A134" s="1088"/>
      <c r="B134" s="1088"/>
      <c r="C134" s="1088"/>
      <c r="D134" s="1088"/>
      <c r="E134" s="1088"/>
      <c r="F134" s="1088"/>
      <c r="G134" s="1088"/>
      <c r="H134" s="1088"/>
      <c r="I134" s="1088"/>
      <c r="J134" s="1088"/>
    </row>
    <row r="135" spans="1:10" s="1059" customFormat="1" ht="15" customHeight="1">
      <c r="A135" s="1088"/>
      <c r="B135" s="1088"/>
      <c r="C135" s="1088"/>
      <c r="D135" s="1088"/>
      <c r="E135" s="1088"/>
      <c r="F135" s="1088"/>
      <c r="G135" s="1088"/>
      <c r="H135" s="1088"/>
      <c r="I135" s="1088"/>
      <c r="J135" s="1088"/>
    </row>
    <row r="136" spans="1:10" s="1059" customFormat="1" ht="15" customHeight="1">
      <c r="A136" s="1088"/>
      <c r="B136" s="1088"/>
      <c r="C136" s="1088"/>
      <c r="D136" s="1088"/>
      <c r="E136" s="1088"/>
      <c r="F136" s="1088"/>
      <c r="G136" s="1088"/>
      <c r="H136" s="1088"/>
      <c r="I136" s="1088"/>
      <c r="J136" s="1088"/>
    </row>
    <row r="137" spans="1:10" s="1059" customFormat="1" ht="15" customHeight="1">
      <c r="A137" s="1088"/>
      <c r="B137" s="1088"/>
      <c r="C137" s="1088"/>
      <c r="D137" s="1088"/>
      <c r="E137" s="1088"/>
      <c r="F137" s="1088"/>
      <c r="G137" s="1088"/>
      <c r="H137" s="1088"/>
      <c r="I137" s="1088"/>
      <c r="J137" s="1088"/>
    </row>
    <row r="138" spans="1:10" s="1059" customFormat="1" ht="15" customHeight="1">
      <c r="A138" s="1088"/>
      <c r="B138" s="1088"/>
      <c r="C138" s="1088"/>
      <c r="D138" s="1088"/>
      <c r="E138" s="1088"/>
      <c r="F138" s="1088"/>
      <c r="G138" s="1088"/>
      <c r="H138" s="1088"/>
      <c r="I138" s="1088"/>
      <c r="J138" s="1088"/>
    </row>
    <row r="139" spans="1:10" s="1059" customFormat="1" ht="15" customHeight="1">
      <c r="A139" s="1088"/>
      <c r="B139" s="1088"/>
      <c r="C139" s="1088"/>
      <c r="D139" s="1088"/>
      <c r="E139" s="1088"/>
      <c r="F139" s="1088"/>
      <c r="G139" s="1088"/>
      <c r="H139" s="1088"/>
      <c r="I139" s="1088"/>
      <c r="J139" s="1088"/>
    </row>
    <row r="140" spans="1:10" s="1059" customFormat="1" ht="15" customHeight="1">
      <c r="A140" s="1088"/>
      <c r="B140" s="1088"/>
      <c r="C140" s="1088"/>
      <c r="D140" s="1088"/>
      <c r="E140" s="1088"/>
      <c r="F140" s="1088"/>
      <c r="G140" s="1088"/>
      <c r="H140" s="1088"/>
      <c r="I140" s="1088"/>
      <c r="J140" s="1088"/>
    </row>
    <row r="141" spans="1:10" s="1059" customFormat="1" ht="15" customHeight="1">
      <c r="A141" s="1088"/>
      <c r="B141" s="1088"/>
      <c r="C141" s="1088"/>
      <c r="D141" s="1088"/>
      <c r="E141" s="1088"/>
      <c r="F141" s="1088"/>
      <c r="G141" s="1088"/>
      <c r="H141" s="1088"/>
      <c r="I141" s="1088"/>
      <c r="J141" s="1088"/>
    </row>
    <row r="142" spans="1:10" s="1059" customFormat="1" ht="15" customHeight="1">
      <c r="A142" s="1088"/>
      <c r="B142" s="1088"/>
      <c r="C142" s="1088"/>
      <c r="D142" s="1088"/>
      <c r="E142" s="1088"/>
      <c r="F142" s="1088"/>
      <c r="G142" s="1088"/>
      <c r="H142" s="1088"/>
      <c r="I142" s="1088"/>
      <c r="J142" s="1088"/>
    </row>
    <row r="143" spans="1:10" s="1059" customFormat="1" ht="15" customHeight="1">
      <c r="A143" s="1088"/>
      <c r="B143" s="1088"/>
      <c r="C143" s="1088"/>
      <c r="D143" s="1088"/>
      <c r="E143" s="1088"/>
      <c r="F143" s="1088"/>
      <c r="G143" s="1088"/>
      <c r="H143" s="1088"/>
      <c r="I143" s="1088"/>
      <c r="J143" s="1088"/>
    </row>
    <row r="144" spans="1:10" s="1059" customFormat="1" ht="15" customHeight="1">
      <c r="A144" s="1088"/>
      <c r="B144" s="1088"/>
      <c r="C144" s="1088"/>
      <c r="D144" s="1088"/>
      <c r="E144" s="1088"/>
      <c r="F144" s="1088"/>
      <c r="G144" s="1088"/>
      <c r="H144" s="1088"/>
      <c r="I144" s="1088"/>
      <c r="J144" s="1088"/>
    </row>
    <row r="145" spans="1:10" s="1059" customFormat="1" ht="15" customHeight="1">
      <c r="A145" s="1088"/>
      <c r="B145" s="1088"/>
      <c r="C145" s="1088"/>
      <c r="D145" s="1088"/>
      <c r="E145" s="1088"/>
      <c r="F145" s="1088"/>
      <c r="G145" s="1088"/>
      <c r="H145" s="1088"/>
      <c r="I145" s="1088"/>
      <c r="J145" s="1088"/>
    </row>
    <row r="146" spans="1:10" s="1059" customFormat="1" ht="15" customHeight="1">
      <c r="A146" s="1088"/>
      <c r="B146" s="1088"/>
      <c r="C146" s="1088"/>
      <c r="D146" s="1088"/>
      <c r="E146" s="1088"/>
      <c r="F146" s="1088"/>
      <c r="G146" s="1088"/>
      <c r="H146" s="1088"/>
      <c r="I146" s="1088"/>
      <c r="J146" s="1088"/>
    </row>
    <row r="147" spans="1:10" s="1059" customFormat="1" ht="15" customHeight="1">
      <c r="A147" s="1088"/>
      <c r="B147" s="1088"/>
      <c r="C147" s="1088"/>
      <c r="D147" s="1088"/>
      <c r="E147" s="1088"/>
      <c r="F147" s="1088"/>
      <c r="G147" s="1088"/>
      <c r="H147" s="1088"/>
      <c r="I147" s="1088"/>
      <c r="J147" s="1088"/>
    </row>
    <row r="148" spans="1:10" s="1059" customFormat="1" ht="15" customHeight="1">
      <c r="A148" s="1088"/>
      <c r="B148" s="1088"/>
      <c r="C148" s="1088"/>
      <c r="D148" s="1088"/>
      <c r="E148" s="1088"/>
      <c r="F148" s="1088"/>
      <c r="G148" s="1088"/>
      <c r="H148" s="1088"/>
      <c r="I148" s="1088"/>
      <c r="J148" s="1088"/>
    </row>
    <row r="149" spans="1:10" s="1059" customFormat="1" ht="15" customHeight="1">
      <c r="A149" s="1088"/>
      <c r="B149" s="1088"/>
      <c r="C149" s="1088"/>
      <c r="D149" s="1088"/>
      <c r="E149" s="1088"/>
      <c r="F149" s="1088"/>
      <c r="G149" s="1088"/>
      <c r="H149" s="1088"/>
      <c r="I149" s="1088"/>
      <c r="J149" s="1088"/>
    </row>
    <row r="150" spans="1:10" s="1059" customFormat="1" ht="15" customHeight="1">
      <c r="A150" s="1088"/>
      <c r="B150" s="1088"/>
      <c r="C150" s="1088"/>
      <c r="D150" s="1088"/>
      <c r="E150" s="1088"/>
      <c r="F150" s="1088"/>
      <c r="G150" s="1088"/>
      <c r="H150" s="1088"/>
      <c r="I150" s="1088"/>
      <c r="J150" s="1088"/>
    </row>
    <row r="151" spans="1:10" s="1059" customFormat="1" ht="15" customHeight="1">
      <c r="A151" s="1088"/>
      <c r="B151" s="1088"/>
      <c r="C151" s="1088"/>
      <c r="D151" s="1088"/>
      <c r="E151" s="1088"/>
      <c r="F151" s="1088"/>
      <c r="G151" s="1088"/>
      <c r="H151" s="1088"/>
      <c r="I151" s="1088"/>
      <c r="J151" s="1088"/>
    </row>
    <row r="152" spans="1:10" s="1059" customFormat="1" ht="15" customHeight="1">
      <c r="A152" s="1088"/>
      <c r="B152" s="1088"/>
      <c r="C152" s="1088"/>
      <c r="D152" s="1088"/>
      <c r="E152" s="1088"/>
      <c r="F152" s="1088"/>
      <c r="G152" s="1088"/>
      <c r="H152" s="1088"/>
      <c r="I152" s="1088"/>
      <c r="J152" s="1088"/>
    </row>
    <row r="153" spans="1:10" s="1059" customFormat="1" ht="15" customHeight="1">
      <c r="A153" s="1088"/>
      <c r="B153" s="1088"/>
      <c r="C153" s="1088"/>
      <c r="D153" s="1088"/>
      <c r="E153" s="1088"/>
      <c r="F153" s="1088"/>
      <c r="G153" s="1088"/>
      <c r="H153" s="1088"/>
      <c r="I153" s="1088"/>
      <c r="J153" s="1088"/>
    </row>
    <row r="154" spans="1:10" s="1059" customFormat="1" ht="15" customHeight="1">
      <c r="A154" s="1088"/>
      <c r="B154" s="1088"/>
      <c r="C154" s="1088"/>
      <c r="D154" s="1088"/>
      <c r="E154" s="1088"/>
      <c r="F154" s="1088"/>
      <c r="G154" s="1088"/>
      <c r="H154" s="1088"/>
      <c r="I154" s="1088"/>
      <c r="J154" s="1088"/>
    </row>
    <row r="155" spans="1:10" s="1059" customFormat="1" ht="15" customHeight="1">
      <c r="A155" s="1088"/>
      <c r="B155" s="1088"/>
      <c r="C155" s="1088"/>
      <c r="D155" s="1088"/>
      <c r="E155" s="1088"/>
      <c r="F155" s="1088"/>
      <c r="G155" s="1088"/>
      <c r="H155" s="1088"/>
      <c r="I155" s="1088"/>
      <c r="J155" s="1088"/>
    </row>
    <row r="156" spans="1:10" s="1059" customFormat="1" ht="15" customHeight="1">
      <c r="A156" s="1088"/>
      <c r="B156" s="1088"/>
      <c r="C156" s="1088"/>
      <c r="D156" s="1088"/>
      <c r="E156" s="1088"/>
      <c r="F156" s="1088"/>
      <c r="G156" s="1088"/>
      <c r="H156" s="1088"/>
      <c r="I156" s="1088"/>
      <c r="J156" s="1088"/>
    </row>
    <row r="157" spans="1:10" s="1059" customFormat="1" ht="15" customHeight="1">
      <c r="A157" s="1088"/>
      <c r="B157" s="1088"/>
      <c r="C157" s="1088"/>
      <c r="D157" s="1088"/>
      <c r="E157" s="1088"/>
      <c r="F157" s="1088"/>
      <c r="G157" s="1088"/>
      <c r="H157" s="1088"/>
      <c r="I157" s="1088"/>
      <c r="J157" s="1088"/>
    </row>
    <row r="158" spans="1:10" s="1059" customFormat="1" ht="15" customHeight="1">
      <c r="A158" s="1088"/>
      <c r="B158" s="1088"/>
      <c r="C158" s="1088"/>
      <c r="D158" s="1088"/>
      <c r="E158" s="1088"/>
      <c r="F158" s="1088"/>
      <c r="G158" s="1088"/>
      <c r="H158" s="1088"/>
      <c r="I158" s="1088"/>
      <c r="J158" s="1088"/>
    </row>
    <row r="159" spans="1:10" s="1059" customFormat="1" ht="15" customHeight="1">
      <c r="A159" s="1088"/>
      <c r="B159" s="1088"/>
      <c r="C159" s="1088"/>
      <c r="D159" s="1088"/>
      <c r="E159" s="1088"/>
      <c r="F159" s="1088"/>
      <c r="G159" s="1088"/>
      <c r="H159" s="1088"/>
      <c r="I159" s="1088"/>
      <c r="J159" s="1088"/>
    </row>
    <row r="160" spans="1:10" s="1059" customFormat="1" ht="15" customHeight="1">
      <c r="A160" s="1088"/>
      <c r="B160" s="1088"/>
      <c r="C160" s="1088"/>
      <c r="D160" s="1088"/>
      <c r="E160" s="1088"/>
      <c r="F160" s="1088"/>
      <c r="G160" s="1088"/>
      <c r="H160" s="1088"/>
      <c r="I160" s="1088"/>
      <c r="J160" s="1088"/>
    </row>
    <row r="161" spans="1:10" s="1059" customFormat="1" ht="15" customHeight="1">
      <c r="A161" s="1088"/>
      <c r="B161" s="1088"/>
      <c r="C161" s="1088"/>
      <c r="D161" s="1088"/>
      <c r="E161" s="1088"/>
      <c r="F161" s="1088"/>
      <c r="G161" s="1088"/>
      <c r="H161" s="1088"/>
      <c r="I161" s="1088"/>
      <c r="J161" s="1088"/>
    </row>
    <row r="162" spans="1:10" s="1059" customFormat="1" ht="15" customHeight="1">
      <c r="A162" s="1088"/>
      <c r="B162" s="1088"/>
      <c r="C162" s="1088"/>
      <c r="D162" s="1088"/>
      <c r="E162" s="1088"/>
      <c r="F162" s="1088"/>
      <c r="G162" s="1088"/>
      <c r="H162" s="1088"/>
      <c r="I162" s="1088"/>
      <c r="J162" s="1088"/>
    </row>
    <row r="163" spans="1:10" s="1059" customFormat="1" ht="15" customHeight="1">
      <c r="A163" s="1088"/>
      <c r="B163" s="1088"/>
      <c r="C163" s="1088"/>
      <c r="D163" s="1088"/>
      <c r="E163" s="1088"/>
      <c r="F163" s="1088"/>
      <c r="G163" s="1088"/>
      <c r="H163" s="1088"/>
      <c r="I163" s="1088"/>
      <c r="J163" s="1088"/>
    </row>
    <row r="164" spans="1:10" s="1059" customFormat="1" ht="15" customHeight="1">
      <c r="A164" s="1088"/>
      <c r="B164" s="1088"/>
      <c r="C164" s="1088"/>
      <c r="D164" s="1088"/>
      <c r="E164" s="1088"/>
      <c r="F164" s="1088"/>
      <c r="G164" s="1088"/>
      <c r="H164" s="1088"/>
      <c r="I164" s="1088"/>
      <c r="J164" s="1088"/>
    </row>
    <row r="165" spans="1:10" s="1059" customFormat="1" ht="15" customHeight="1">
      <c r="A165" s="1088"/>
      <c r="B165" s="1088"/>
      <c r="C165" s="1088"/>
      <c r="D165" s="1088"/>
      <c r="E165" s="1088"/>
      <c r="F165" s="1088"/>
      <c r="G165" s="1088"/>
      <c r="H165" s="1088"/>
      <c r="I165" s="1088"/>
      <c r="J165" s="1088"/>
    </row>
    <row r="166" spans="1:10" s="1059" customFormat="1" ht="15" customHeight="1">
      <c r="A166" s="1088"/>
      <c r="B166" s="1088"/>
      <c r="C166" s="1088"/>
      <c r="D166" s="1088"/>
      <c r="E166" s="1088"/>
      <c r="F166" s="1088"/>
      <c r="G166" s="1088"/>
      <c r="H166" s="1088"/>
      <c r="I166" s="1088"/>
      <c r="J166" s="1088"/>
    </row>
    <row r="167" spans="1:10" s="1059" customFormat="1" ht="15" customHeight="1">
      <c r="A167" s="1088"/>
      <c r="B167" s="1088"/>
      <c r="C167" s="1088"/>
      <c r="D167" s="1088"/>
      <c r="E167" s="1088"/>
      <c r="F167" s="1088"/>
      <c r="G167" s="1088"/>
      <c r="H167" s="1088"/>
      <c r="I167" s="1088"/>
      <c r="J167" s="1088"/>
    </row>
    <row r="168" spans="1:10" s="1059" customFormat="1" ht="15" customHeight="1">
      <c r="A168" s="1088"/>
      <c r="B168" s="1088"/>
      <c r="C168" s="1088"/>
      <c r="D168" s="1088"/>
      <c r="E168" s="1088"/>
      <c r="F168" s="1088"/>
      <c r="G168" s="1088"/>
      <c r="H168" s="1088"/>
      <c r="I168" s="1088"/>
      <c r="J168" s="1088"/>
    </row>
    <row r="169" spans="1:10" s="1059" customFormat="1" ht="15" customHeight="1">
      <c r="A169" s="1088"/>
      <c r="B169" s="1088"/>
      <c r="C169" s="1088"/>
      <c r="D169" s="1088"/>
      <c r="E169" s="1088"/>
      <c r="F169" s="1088"/>
      <c r="G169" s="1088"/>
      <c r="H169" s="1088"/>
      <c r="I169" s="1088"/>
      <c r="J169" s="1088"/>
    </row>
    <row r="170" spans="1:10" s="1059" customFormat="1" ht="15" customHeight="1">
      <c r="A170" s="1088"/>
      <c r="B170" s="1088"/>
      <c r="C170" s="1088"/>
      <c r="D170" s="1088"/>
      <c r="E170" s="1088"/>
      <c r="F170" s="1088"/>
      <c r="G170" s="1088"/>
      <c r="H170" s="1088"/>
      <c r="I170" s="1088"/>
      <c r="J170" s="1088"/>
    </row>
    <row r="171" spans="1:10" s="1059" customFormat="1" ht="15" customHeight="1">
      <c r="A171" s="1088"/>
      <c r="B171" s="1088"/>
      <c r="C171" s="1088"/>
      <c r="D171" s="1088"/>
      <c r="E171" s="1088"/>
      <c r="F171" s="1088"/>
      <c r="G171" s="1088"/>
      <c r="H171" s="1088"/>
      <c r="I171" s="1088"/>
      <c r="J171" s="1088"/>
    </row>
    <row r="172" spans="1:10" s="1059" customFormat="1" ht="15" customHeight="1">
      <c r="A172" s="1088"/>
      <c r="B172" s="1088"/>
      <c r="C172" s="1088"/>
      <c r="D172" s="1088"/>
      <c r="E172" s="1088"/>
      <c r="F172" s="1088"/>
      <c r="G172" s="1088"/>
      <c r="H172" s="1088"/>
      <c r="I172" s="1088"/>
      <c r="J172" s="1088"/>
    </row>
    <row r="173" spans="1:10" s="1059" customFormat="1" ht="15" customHeight="1">
      <c r="A173" s="1088"/>
      <c r="B173" s="1088"/>
      <c r="C173" s="1088"/>
      <c r="D173" s="1088"/>
      <c r="E173" s="1088"/>
      <c r="F173" s="1088"/>
      <c r="G173" s="1088"/>
      <c r="H173" s="1088"/>
      <c r="I173" s="1088"/>
      <c r="J173" s="1088"/>
    </row>
    <row r="174" spans="1:10" s="1059" customFormat="1" ht="15" customHeight="1">
      <c r="A174" s="1088"/>
      <c r="B174" s="1088"/>
      <c r="C174" s="1088"/>
      <c r="D174" s="1088"/>
      <c r="E174" s="1088"/>
      <c r="F174" s="1088"/>
      <c r="G174" s="1088"/>
      <c r="H174" s="1088"/>
      <c r="I174" s="1088"/>
      <c r="J174" s="1088"/>
    </row>
    <row r="175" spans="1:10" s="1059" customFormat="1" ht="15" customHeight="1">
      <c r="A175" s="1088"/>
      <c r="B175" s="1088"/>
      <c r="C175" s="1088"/>
      <c r="D175" s="1088"/>
      <c r="E175" s="1088"/>
      <c r="F175" s="1088"/>
      <c r="G175" s="1088"/>
      <c r="H175" s="1088"/>
      <c r="I175" s="1088"/>
      <c r="J175" s="1088"/>
    </row>
    <row r="176" spans="1:10">
      <c r="A176" s="1184"/>
      <c r="C176" s="1184"/>
      <c r="D176" s="1184"/>
      <c r="E176" s="1184"/>
      <c r="F176" s="1184"/>
      <c r="G176" s="1184"/>
      <c r="H176" s="1184"/>
      <c r="I176" s="1184"/>
      <c r="J176" s="1184"/>
    </row>
    <row r="177" spans="1:10">
      <c r="A177" s="1184"/>
      <c r="C177" s="1184"/>
      <c r="D177" s="1184"/>
      <c r="E177" s="1184"/>
      <c r="F177" s="1184"/>
      <c r="G177" s="1184"/>
      <c r="H177" s="1184"/>
      <c r="I177" s="1184"/>
      <c r="J177" s="1184"/>
    </row>
    <row r="178" spans="1:10">
      <c r="A178" s="1184"/>
      <c r="C178" s="1184"/>
      <c r="D178" s="1184"/>
      <c r="E178" s="1184"/>
      <c r="F178" s="1184"/>
      <c r="G178" s="1184"/>
      <c r="H178" s="1184"/>
      <c r="I178" s="1184"/>
      <c r="J178" s="1184"/>
    </row>
    <row r="179" spans="1:10">
      <c r="A179" s="1184"/>
      <c r="C179" s="1184"/>
      <c r="D179" s="1184"/>
      <c r="E179" s="1184"/>
      <c r="F179" s="1184"/>
      <c r="G179" s="1184"/>
      <c r="H179" s="1184"/>
      <c r="I179" s="1184"/>
      <c r="J179" s="1184"/>
    </row>
    <row r="180" spans="1:10">
      <c r="A180" s="1184"/>
      <c r="C180" s="1184"/>
      <c r="D180" s="1184"/>
      <c r="E180" s="1184"/>
      <c r="F180" s="1184"/>
      <c r="G180" s="1184"/>
      <c r="H180" s="1184"/>
      <c r="I180" s="1184"/>
      <c r="J180" s="1184"/>
    </row>
    <row r="181" spans="1:10">
      <c r="A181" s="1184"/>
      <c r="C181" s="1184"/>
      <c r="D181" s="1184"/>
      <c r="E181" s="1184"/>
      <c r="F181" s="1184"/>
      <c r="G181" s="1184"/>
      <c r="H181" s="1184"/>
      <c r="I181" s="1184"/>
      <c r="J181" s="1184"/>
    </row>
    <row r="182" spans="1:10">
      <c r="A182" s="1184"/>
      <c r="C182" s="1184"/>
      <c r="D182" s="1184"/>
      <c r="E182" s="1184"/>
      <c r="F182" s="1184"/>
      <c r="G182" s="1184"/>
      <c r="H182" s="1184"/>
      <c r="I182" s="1184"/>
      <c r="J182" s="1184"/>
    </row>
    <row r="183" spans="1:10">
      <c r="A183" s="1184"/>
      <c r="C183" s="1184"/>
      <c r="D183" s="1184"/>
      <c r="E183" s="1184"/>
      <c r="F183" s="1184"/>
      <c r="G183" s="1184"/>
      <c r="H183" s="1184"/>
      <c r="I183" s="1184"/>
      <c r="J183" s="1184"/>
    </row>
    <row r="184" spans="1:10">
      <c r="A184" s="1184"/>
      <c r="C184" s="1184"/>
      <c r="D184" s="1184"/>
      <c r="E184" s="1184"/>
      <c r="F184" s="1184"/>
      <c r="G184" s="1184"/>
      <c r="H184" s="1184"/>
      <c r="I184" s="1184"/>
      <c r="J184" s="1184"/>
    </row>
    <row r="185" spans="1:10">
      <c r="A185" s="1184"/>
      <c r="C185" s="1184"/>
      <c r="D185" s="1184"/>
      <c r="E185" s="1184"/>
      <c r="F185" s="1184"/>
      <c r="G185" s="1184"/>
      <c r="H185" s="1184"/>
      <c r="I185" s="1184"/>
      <c r="J185" s="1184"/>
    </row>
    <row r="186" spans="1:10">
      <c r="A186" s="1184"/>
      <c r="C186" s="1184"/>
      <c r="D186" s="1184"/>
      <c r="E186" s="1184"/>
      <c r="F186" s="1184"/>
      <c r="G186" s="1184"/>
      <c r="H186" s="1184"/>
      <c r="I186" s="1184"/>
      <c r="J186" s="1184"/>
    </row>
    <row r="187" spans="1:10">
      <c r="A187" s="1184"/>
      <c r="C187" s="1184"/>
      <c r="D187" s="1184"/>
      <c r="E187" s="1184"/>
      <c r="F187" s="1184"/>
      <c r="G187" s="1184"/>
      <c r="H187" s="1184"/>
      <c r="I187" s="1184"/>
      <c r="J187" s="1184"/>
    </row>
    <row r="188" spans="1:10">
      <c r="A188" s="1184"/>
      <c r="C188" s="1184"/>
      <c r="D188" s="1184"/>
      <c r="E188" s="1184"/>
      <c r="F188" s="1184"/>
      <c r="G188" s="1184"/>
      <c r="H188" s="1184"/>
      <c r="I188" s="1184"/>
      <c r="J188" s="1184"/>
    </row>
    <row r="189" spans="1:10">
      <c r="A189" s="1184"/>
      <c r="C189" s="1184"/>
      <c r="D189" s="1184"/>
      <c r="E189" s="1184"/>
      <c r="F189" s="1184"/>
      <c r="G189" s="1184"/>
      <c r="H189" s="1184"/>
      <c r="I189" s="1184"/>
      <c r="J189" s="1184"/>
    </row>
    <row r="190" spans="1:10">
      <c r="A190" s="1184"/>
      <c r="C190" s="1184"/>
      <c r="D190" s="1184"/>
      <c r="E190" s="1184"/>
      <c r="F190" s="1184"/>
      <c r="G190" s="1184"/>
      <c r="H190" s="1184"/>
      <c r="I190" s="1184"/>
      <c r="J190" s="1184"/>
    </row>
    <row r="191" spans="1:10">
      <c r="A191" s="1184"/>
      <c r="C191" s="1184"/>
      <c r="D191" s="1184"/>
      <c r="E191" s="1184"/>
      <c r="F191" s="1184"/>
      <c r="G191" s="1184"/>
      <c r="H191" s="1184"/>
      <c r="I191" s="1184"/>
      <c r="J191" s="1184"/>
    </row>
    <row r="192" spans="1:10">
      <c r="A192" s="1184"/>
      <c r="C192" s="1184"/>
      <c r="D192" s="1184"/>
      <c r="E192" s="1184"/>
      <c r="F192" s="1184"/>
      <c r="G192" s="1184"/>
      <c r="H192" s="1184"/>
      <c r="I192" s="1184"/>
      <c r="J192" s="1184"/>
    </row>
    <row r="193" spans="1:10">
      <c r="A193" s="1184"/>
      <c r="C193" s="1184"/>
      <c r="D193" s="1184"/>
      <c r="E193" s="1184"/>
      <c r="F193" s="1184"/>
      <c r="G193" s="1184"/>
      <c r="H193" s="1184"/>
      <c r="I193" s="1184"/>
      <c r="J193" s="1184"/>
    </row>
    <row r="194" spans="1:10">
      <c r="A194" s="1184"/>
      <c r="C194" s="1184"/>
      <c r="D194" s="1184"/>
      <c r="E194" s="1184"/>
      <c r="F194" s="1184"/>
      <c r="G194" s="1184"/>
      <c r="H194" s="1184"/>
      <c r="I194" s="1184"/>
      <c r="J194" s="1184"/>
    </row>
    <row r="195" spans="1:10">
      <c r="A195" s="1184"/>
      <c r="C195" s="1184"/>
      <c r="D195" s="1184"/>
      <c r="E195" s="1184"/>
      <c r="F195" s="1184"/>
      <c r="G195" s="1184"/>
      <c r="H195" s="1184"/>
      <c r="I195" s="1184"/>
      <c r="J195" s="1184"/>
    </row>
    <row r="196" spans="1:10">
      <c r="A196" s="1184"/>
      <c r="C196" s="1184"/>
      <c r="D196" s="1184"/>
      <c r="E196" s="1184"/>
      <c r="F196" s="1184"/>
      <c r="G196" s="1184"/>
      <c r="H196" s="1184"/>
      <c r="I196" s="1184"/>
      <c r="J196" s="1184"/>
    </row>
    <row r="197" spans="1:10">
      <c r="A197" s="1184"/>
      <c r="C197" s="1184"/>
      <c r="D197" s="1184"/>
      <c r="E197" s="1184"/>
      <c r="F197" s="1184"/>
      <c r="G197" s="1184"/>
      <c r="H197" s="1184"/>
      <c r="I197" s="1184"/>
      <c r="J197" s="1184"/>
    </row>
    <row r="198" spans="1:10">
      <c r="A198" s="1184"/>
      <c r="C198" s="1184"/>
      <c r="D198" s="1184"/>
      <c r="E198" s="1184"/>
      <c r="F198" s="1184"/>
      <c r="G198" s="1184"/>
      <c r="H198" s="1184"/>
      <c r="I198" s="1184"/>
      <c r="J198" s="1184"/>
    </row>
    <row r="199" spans="1:10">
      <c r="A199" s="1184"/>
      <c r="C199" s="1184"/>
      <c r="D199" s="1184"/>
      <c r="E199" s="1184"/>
      <c r="F199" s="1184"/>
      <c r="G199" s="1184"/>
      <c r="H199" s="1184"/>
      <c r="I199" s="1184"/>
      <c r="J199" s="1184"/>
    </row>
    <row r="200" spans="1:10">
      <c r="A200" s="1184"/>
      <c r="C200" s="1184"/>
      <c r="D200" s="1184"/>
      <c r="E200" s="1184"/>
      <c r="F200" s="1184"/>
      <c r="G200" s="1184"/>
      <c r="H200" s="1184"/>
      <c r="I200" s="1184"/>
      <c r="J200" s="1184"/>
    </row>
    <row r="201" spans="1:10">
      <c r="A201" s="1184"/>
      <c r="C201" s="1184"/>
      <c r="D201" s="1184"/>
      <c r="E201" s="1184"/>
      <c r="F201" s="1184"/>
      <c r="G201" s="1184"/>
      <c r="H201" s="1184"/>
      <c r="I201" s="1184"/>
      <c r="J201" s="1184"/>
    </row>
    <row r="202" spans="1:10">
      <c r="A202" s="1184"/>
      <c r="C202" s="1184"/>
      <c r="D202" s="1184"/>
      <c r="E202" s="1184"/>
      <c r="F202" s="1184"/>
      <c r="G202" s="1184"/>
      <c r="H202" s="1184"/>
      <c r="I202" s="1184"/>
      <c r="J202" s="1184"/>
    </row>
    <row r="203" spans="1:10">
      <c r="A203" s="1184"/>
      <c r="C203" s="1184"/>
      <c r="D203" s="1184"/>
      <c r="E203" s="1184"/>
      <c r="F203" s="1184"/>
      <c r="G203" s="1184"/>
      <c r="H203" s="1184"/>
      <c r="I203" s="1184"/>
      <c r="J203" s="1184"/>
    </row>
    <row r="204" spans="1:10">
      <c r="A204" s="1184"/>
      <c r="C204" s="1184"/>
      <c r="D204" s="1184"/>
      <c r="E204" s="1184"/>
      <c r="F204" s="1184"/>
      <c r="G204" s="1184"/>
      <c r="H204" s="1184"/>
      <c r="I204" s="1184"/>
      <c r="J204" s="1184"/>
    </row>
    <row r="205" spans="1:10">
      <c r="A205" s="1184"/>
      <c r="C205" s="1184"/>
      <c r="D205" s="1184"/>
      <c r="E205" s="1184"/>
      <c r="F205" s="1184"/>
      <c r="G205" s="1184"/>
      <c r="H205" s="1184"/>
      <c r="I205" s="1184"/>
      <c r="J205" s="1184"/>
    </row>
    <row r="206" spans="1:10">
      <c r="A206" s="1184"/>
      <c r="C206" s="1184"/>
      <c r="D206" s="1184"/>
      <c r="E206" s="1184"/>
      <c r="F206" s="1184"/>
      <c r="G206" s="1184"/>
      <c r="H206" s="1184"/>
      <c r="I206" s="1184"/>
      <c r="J206" s="1184"/>
    </row>
    <row r="207" spans="1:10">
      <c r="A207" s="1184"/>
      <c r="C207" s="1184"/>
      <c r="D207" s="1184"/>
      <c r="E207" s="1184"/>
      <c r="F207" s="1184"/>
      <c r="G207" s="1184"/>
      <c r="H207" s="1184"/>
      <c r="I207" s="1184"/>
      <c r="J207" s="1184"/>
    </row>
    <row r="208" spans="1:10">
      <c r="A208" s="1184"/>
      <c r="C208" s="1184"/>
      <c r="D208" s="1184"/>
      <c r="E208" s="1184"/>
      <c r="F208" s="1184"/>
      <c r="G208" s="1184"/>
      <c r="H208" s="1184"/>
      <c r="I208" s="1184"/>
      <c r="J208" s="1184"/>
    </row>
    <row r="209" spans="1:10">
      <c r="A209" s="1184"/>
      <c r="C209" s="1184"/>
      <c r="D209" s="1184"/>
      <c r="E209" s="1184"/>
      <c r="F209" s="1184"/>
      <c r="G209" s="1184"/>
      <c r="H209" s="1184"/>
      <c r="I209" s="1184"/>
      <c r="J209" s="1184"/>
    </row>
    <row r="210" spans="1:10">
      <c r="A210" s="1184"/>
      <c r="C210" s="1184"/>
      <c r="D210" s="1184"/>
      <c r="E210" s="1184"/>
      <c r="F210" s="1184"/>
      <c r="G210" s="1184"/>
      <c r="H210" s="1184"/>
      <c r="I210" s="1184"/>
      <c r="J210" s="1184"/>
    </row>
    <row r="211" spans="1:10">
      <c r="A211" s="1184"/>
      <c r="C211" s="1184"/>
      <c r="D211" s="1184"/>
      <c r="E211" s="1184"/>
      <c r="F211" s="1184"/>
      <c r="G211" s="1184"/>
      <c r="H211" s="1184"/>
      <c r="I211" s="1184"/>
      <c r="J211" s="1184"/>
    </row>
    <row r="212" spans="1:10">
      <c r="A212" s="1184"/>
      <c r="C212" s="1184"/>
      <c r="D212" s="1184"/>
      <c r="E212" s="1184"/>
      <c r="F212" s="1184"/>
      <c r="G212" s="1184"/>
      <c r="H212" s="1184"/>
      <c r="I212" s="1184"/>
      <c r="J212" s="1184"/>
    </row>
    <row r="213" spans="1:10">
      <c r="A213" s="1184"/>
      <c r="C213" s="1184"/>
      <c r="D213" s="1184"/>
      <c r="E213" s="1184"/>
      <c r="F213" s="1184"/>
      <c r="G213" s="1184"/>
      <c r="H213" s="1184"/>
      <c r="I213" s="1184"/>
      <c r="J213" s="1184"/>
    </row>
    <row r="214" spans="1:10">
      <c r="A214" s="1184"/>
      <c r="C214" s="1184"/>
      <c r="D214" s="1184"/>
      <c r="E214" s="1184"/>
      <c r="F214" s="1184"/>
      <c r="G214" s="1184"/>
      <c r="H214" s="1184"/>
      <c r="I214" s="1184"/>
      <c r="J214" s="1184"/>
    </row>
    <row r="215" spans="1:10">
      <c r="A215" s="1184"/>
      <c r="C215" s="1184"/>
      <c r="D215" s="1184"/>
      <c r="E215" s="1184"/>
      <c r="F215" s="1184"/>
      <c r="G215" s="1184"/>
      <c r="H215" s="1184"/>
      <c r="I215" s="1184"/>
      <c r="J215" s="1184"/>
    </row>
    <row r="216" spans="1:10">
      <c r="A216" s="1184"/>
      <c r="C216" s="1184"/>
      <c r="D216" s="1184"/>
      <c r="E216" s="1184"/>
      <c r="F216" s="1184"/>
      <c r="G216" s="1184"/>
      <c r="H216" s="1184"/>
      <c r="I216" s="1184"/>
      <c r="J216" s="1184"/>
    </row>
    <row r="217" spans="1:10">
      <c r="A217" s="1184"/>
      <c r="C217" s="1184"/>
      <c r="D217" s="1184"/>
      <c r="E217" s="1184"/>
      <c r="F217" s="1184"/>
      <c r="G217" s="1184"/>
      <c r="H217" s="1184"/>
      <c r="I217" s="1184"/>
      <c r="J217" s="1184"/>
    </row>
    <row r="218" spans="1:10">
      <c r="A218" s="1184"/>
      <c r="C218" s="1184"/>
      <c r="D218" s="1184"/>
      <c r="E218" s="1184"/>
      <c r="F218" s="1184"/>
      <c r="G218" s="1184"/>
      <c r="H218" s="1184"/>
      <c r="I218" s="1184"/>
      <c r="J218" s="1184"/>
    </row>
    <row r="219" spans="1:10">
      <c r="A219" s="1184"/>
      <c r="C219" s="1184"/>
      <c r="D219" s="1184"/>
      <c r="E219" s="1184"/>
      <c r="F219" s="1184"/>
      <c r="G219" s="1184"/>
      <c r="H219" s="1184"/>
      <c r="I219" s="1184"/>
      <c r="J219" s="1184"/>
    </row>
    <row r="220" spans="1:10">
      <c r="A220" s="1184"/>
      <c r="C220" s="1184"/>
      <c r="D220" s="1184"/>
      <c r="E220" s="1184"/>
      <c r="F220" s="1184"/>
      <c r="G220" s="1184"/>
      <c r="H220" s="1184"/>
      <c r="I220" s="1184"/>
      <c r="J220" s="1184"/>
    </row>
    <row r="221" spans="1:10">
      <c r="A221" s="1184"/>
      <c r="C221" s="1184"/>
      <c r="D221" s="1184"/>
      <c r="E221" s="1184"/>
      <c r="F221" s="1184"/>
      <c r="G221" s="1184"/>
      <c r="H221" s="1184"/>
      <c r="I221" s="1184"/>
      <c r="J221" s="1184"/>
    </row>
    <row r="222" spans="1:10">
      <c r="A222" s="1184"/>
      <c r="C222" s="1184"/>
      <c r="D222" s="1184"/>
      <c r="E222" s="1184"/>
      <c r="F222" s="1184"/>
      <c r="G222" s="1184"/>
      <c r="H222" s="1184"/>
      <c r="I222" s="1184"/>
      <c r="J222" s="1184"/>
    </row>
    <row r="223" spans="1:10">
      <c r="A223" s="1184"/>
      <c r="C223" s="1184"/>
      <c r="D223" s="1184"/>
      <c r="E223" s="1184"/>
      <c r="F223" s="1184"/>
      <c r="G223" s="1184"/>
      <c r="H223" s="1184"/>
      <c r="I223" s="1184"/>
      <c r="J223" s="1184"/>
    </row>
    <row r="224" spans="1:10">
      <c r="A224" s="1184"/>
      <c r="C224" s="1184"/>
      <c r="D224" s="1184"/>
      <c r="E224" s="1184"/>
      <c r="F224" s="1184"/>
      <c r="G224" s="1184"/>
      <c r="H224" s="1184"/>
      <c r="I224" s="1184"/>
      <c r="J224" s="1184"/>
    </row>
    <row r="225" spans="1:10">
      <c r="A225" s="1184"/>
      <c r="C225" s="1184"/>
      <c r="D225" s="1184"/>
      <c r="E225" s="1184"/>
      <c r="F225" s="1184"/>
      <c r="G225" s="1184"/>
      <c r="H225" s="1184"/>
      <c r="I225" s="1184"/>
      <c r="J225" s="1184"/>
    </row>
    <row r="226" spans="1:10">
      <c r="A226" s="1184"/>
      <c r="C226" s="1184"/>
      <c r="D226" s="1184"/>
      <c r="E226" s="1184"/>
      <c r="F226" s="1184"/>
      <c r="G226" s="1184"/>
      <c r="H226" s="1184"/>
      <c r="I226" s="1184"/>
      <c r="J226" s="1184"/>
    </row>
    <row r="227" spans="1:10">
      <c r="A227" s="1184"/>
      <c r="C227" s="1184"/>
      <c r="D227" s="1184"/>
      <c r="E227" s="1184"/>
      <c r="F227" s="1184"/>
      <c r="G227" s="1184"/>
      <c r="H227" s="1184"/>
      <c r="I227" s="1184"/>
      <c r="J227" s="1184"/>
    </row>
    <row r="228" spans="1:10">
      <c r="A228" s="1184"/>
      <c r="C228" s="1184"/>
      <c r="D228" s="1184"/>
      <c r="E228" s="1184"/>
      <c r="F228" s="1184"/>
      <c r="G228" s="1184"/>
      <c r="H228" s="1184"/>
      <c r="I228" s="1184"/>
      <c r="J228" s="1184"/>
    </row>
    <row r="229" spans="1:10">
      <c r="A229" s="1184"/>
      <c r="C229" s="1184"/>
      <c r="D229" s="1184"/>
      <c r="E229" s="1184"/>
      <c r="F229" s="1184"/>
      <c r="G229" s="1184"/>
      <c r="H229" s="1184"/>
      <c r="I229" s="1184"/>
      <c r="J229" s="1184"/>
    </row>
    <row r="230" spans="1:10">
      <c r="A230" s="1184"/>
      <c r="C230" s="1184"/>
      <c r="D230" s="1184"/>
      <c r="E230" s="1184"/>
      <c r="F230" s="1184"/>
      <c r="G230" s="1184"/>
      <c r="H230" s="1184"/>
      <c r="I230" s="1184"/>
      <c r="J230" s="1184"/>
    </row>
    <row r="231" spans="1:10">
      <c r="A231" s="1184"/>
      <c r="C231" s="1184"/>
      <c r="D231" s="1184"/>
      <c r="E231" s="1184"/>
      <c r="F231" s="1184"/>
      <c r="G231" s="1184"/>
      <c r="H231" s="1184"/>
      <c r="I231" s="1184"/>
      <c r="J231" s="1184"/>
    </row>
    <row r="232" spans="1:10">
      <c r="A232" s="1184"/>
      <c r="C232" s="1184"/>
      <c r="D232" s="1184"/>
      <c r="E232" s="1184"/>
      <c r="F232" s="1184"/>
      <c r="G232" s="1184"/>
      <c r="H232" s="1184"/>
      <c r="I232" s="1184"/>
      <c r="J232" s="1184"/>
    </row>
    <row r="233" spans="1:10">
      <c r="A233" s="1184"/>
      <c r="C233" s="1184"/>
      <c r="D233" s="1184"/>
      <c r="E233" s="1184"/>
      <c r="F233" s="1184"/>
      <c r="G233" s="1184"/>
      <c r="H233" s="1184"/>
      <c r="I233" s="1184"/>
      <c r="J233" s="1184"/>
    </row>
    <row r="234" spans="1:10">
      <c r="A234" s="1184"/>
      <c r="C234" s="1184"/>
      <c r="D234" s="1184"/>
      <c r="E234" s="1184"/>
      <c r="F234" s="1184"/>
      <c r="G234" s="1184"/>
      <c r="H234" s="1184"/>
      <c r="I234" s="1184"/>
      <c r="J234" s="1184"/>
    </row>
    <row r="235" spans="1:10">
      <c r="A235" s="1184"/>
      <c r="C235" s="1184"/>
      <c r="D235" s="1184"/>
      <c r="E235" s="1184"/>
      <c r="F235" s="1184"/>
      <c r="G235" s="1184"/>
      <c r="H235" s="1184"/>
      <c r="I235" s="1184"/>
      <c r="J235" s="1184"/>
    </row>
  </sheetData>
  <mergeCells count="16">
    <mergeCell ref="J5:J7"/>
    <mergeCell ref="A1:J1"/>
    <mergeCell ref="A2:J2"/>
    <mergeCell ref="A3:A7"/>
    <mergeCell ref="B3:C4"/>
    <mergeCell ref="D3:F4"/>
    <mergeCell ref="G3:H4"/>
    <mergeCell ref="I3:J4"/>
    <mergeCell ref="B5:B7"/>
    <mergeCell ref="C5:C7"/>
    <mergeCell ref="D5:D7"/>
    <mergeCell ref="E5:E7"/>
    <mergeCell ref="F5:F7"/>
    <mergeCell ref="G5:G7"/>
    <mergeCell ref="H5:H7"/>
    <mergeCell ref="I5:I7"/>
  </mergeCells>
  <hyperlinks>
    <hyperlink ref="A2" location="'spis tablic'!A1" display="'spis tablic'!A1" xr:uid="{00000000-0004-0000-6B00-000000000000}"/>
    <hyperlink ref="A2:J2" location="'Spis tablic_DZIAŁ VII'!A1" display="'Spis tablic_DZIAŁ VII'!A1" xr:uid="{00000000-0004-0000-6B00-000001000000}"/>
  </hyperlinks>
  <pageMargins left="0.75" right="0.75" top="1" bottom="1" header="0.5" footer="0.5"/>
  <pageSetup paperSize="9"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ageSetUpPr fitToPage="1"/>
  </sheetPr>
  <dimension ref="A1:D46"/>
  <sheetViews>
    <sheetView topLeftCell="A28" zoomScaleNormal="100" workbookViewId="0"/>
  </sheetViews>
  <sheetFormatPr defaultColWidth="10" defaultRowHeight="11.4"/>
  <cols>
    <col min="1" max="1" width="14.6640625" style="1016" customWidth="1"/>
    <col min="2" max="2" width="9.109375" style="1016" customWidth="1"/>
    <col min="3" max="16384" width="10" style="1016"/>
  </cols>
  <sheetData>
    <row r="1" spans="1:4" s="1017" customFormat="1" ht="15" customHeight="1">
      <c r="A1" s="1015" t="s">
        <v>1817</v>
      </c>
      <c r="B1" s="1015" t="s">
        <v>1818</v>
      </c>
    </row>
    <row r="2" spans="1:4" s="1630" customFormat="1" ht="15" customHeight="1">
      <c r="A2" s="1014" t="s">
        <v>1819</v>
      </c>
      <c r="B2" s="1014" t="s">
        <v>1820</v>
      </c>
    </row>
    <row r="3" spans="1:4" s="1017" customFormat="1" ht="15" customHeight="1">
      <c r="A3" s="1295" t="s">
        <v>2</v>
      </c>
      <c r="B3" s="1626"/>
    </row>
    <row r="4" spans="1:4" s="1630" customFormat="1" ht="15" customHeight="1">
      <c r="A4" s="1270" t="s">
        <v>3</v>
      </c>
      <c r="B4" s="1270"/>
    </row>
    <row r="5" spans="1:4" s="1625" customFormat="1" ht="15" customHeight="1">
      <c r="A5" s="1627" t="s">
        <v>2420</v>
      </c>
      <c r="B5" s="1809" t="s">
        <v>1821</v>
      </c>
      <c r="D5" s="1631"/>
    </row>
    <row r="6" spans="1:4" s="1270" customFormat="1" ht="15" customHeight="1">
      <c r="A6" s="1784" t="s">
        <v>1822</v>
      </c>
      <c r="B6" s="1810" t="s">
        <v>1823</v>
      </c>
      <c r="D6" s="1854"/>
    </row>
    <row r="7" spans="1:4" s="1625" customFormat="1" ht="15" customHeight="1">
      <c r="A7" s="1627" t="s">
        <v>2434</v>
      </c>
      <c r="B7" s="1809" t="s">
        <v>1824</v>
      </c>
      <c r="D7" s="1631"/>
    </row>
    <row r="8" spans="1:4" s="1270" customFormat="1" ht="15" customHeight="1">
      <c r="A8" s="1270" t="s">
        <v>1822</v>
      </c>
      <c r="B8" s="1810" t="s">
        <v>1825</v>
      </c>
      <c r="D8" s="1854"/>
    </row>
    <row r="9" spans="1:4" s="1625" customFormat="1" ht="15" customHeight="1">
      <c r="A9" s="1627" t="s">
        <v>2437</v>
      </c>
      <c r="B9" s="1809" t="s">
        <v>1826</v>
      </c>
      <c r="D9" s="1631"/>
    </row>
    <row r="10" spans="1:4" s="1270" customFormat="1" ht="15" customHeight="1">
      <c r="A10" s="828" t="s">
        <v>1822</v>
      </c>
      <c r="B10" s="1810" t="s">
        <v>1827</v>
      </c>
      <c r="D10" s="1854"/>
    </row>
    <row r="11" spans="1:4" s="1625" customFormat="1" ht="15" customHeight="1">
      <c r="A11" s="1627" t="s">
        <v>2439</v>
      </c>
      <c r="B11" s="1809" t="s">
        <v>1828</v>
      </c>
      <c r="D11" s="1631"/>
    </row>
    <row r="12" spans="1:4" s="1270" customFormat="1" ht="15" customHeight="1">
      <c r="A12" s="828" t="s">
        <v>1822</v>
      </c>
      <c r="B12" s="1810" t="s">
        <v>1829</v>
      </c>
      <c r="D12" s="1854"/>
    </row>
    <row r="13" spans="1:4" s="1625" customFormat="1" ht="15" customHeight="1">
      <c r="A13" s="1627" t="s">
        <v>2441</v>
      </c>
      <c r="B13" s="1809" t="s">
        <v>1830</v>
      </c>
      <c r="D13" s="1631"/>
    </row>
    <row r="14" spans="1:4" s="1270" customFormat="1" ht="15" customHeight="1">
      <c r="A14" s="828"/>
      <c r="B14" s="1810" t="s">
        <v>1831</v>
      </c>
      <c r="D14" s="1854"/>
    </row>
    <row r="15" spans="1:4" s="1625" customFormat="1" ht="15" customHeight="1">
      <c r="A15" s="1627" t="s">
        <v>2444</v>
      </c>
      <c r="B15" s="1809" t="s">
        <v>1832</v>
      </c>
      <c r="D15" s="1631"/>
    </row>
    <row r="16" spans="1:4" s="1270" customFormat="1" ht="15" customHeight="1">
      <c r="A16" s="828"/>
      <c r="B16" s="1810" t="s">
        <v>1833</v>
      </c>
      <c r="D16" s="1854"/>
    </row>
    <row r="17" spans="1:4" s="1625" customFormat="1" ht="15" customHeight="1">
      <c r="A17" s="1627" t="s">
        <v>2446</v>
      </c>
      <c r="B17" s="1809" t="s">
        <v>1834</v>
      </c>
      <c r="D17" s="1631"/>
    </row>
    <row r="18" spans="1:4" s="1270" customFormat="1" ht="15" customHeight="1">
      <c r="A18" s="828"/>
      <c r="B18" s="1810" t="s">
        <v>1835</v>
      </c>
      <c r="D18" s="1854"/>
    </row>
    <row r="19" spans="1:4" s="1625" customFormat="1" ht="15" customHeight="1">
      <c r="A19" s="1627" t="s">
        <v>2451</v>
      </c>
      <c r="B19" s="1809" t="s">
        <v>3021</v>
      </c>
      <c r="D19" s="1631"/>
    </row>
    <row r="20" spans="1:4" s="1270" customFormat="1" ht="15" customHeight="1">
      <c r="A20" s="828"/>
      <c r="B20" s="1810" t="s">
        <v>3022</v>
      </c>
      <c r="D20" s="1854"/>
    </row>
    <row r="21" spans="1:4" s="1625" customFormat="1" ht="15" customHeight="1">
      <c r="A21" s="1627" t="s">
        <v>2453</v>
      </c>
      <c r="B21" s="1989" t="s">
        <v>2998</v>
      </c>
      <c r="D21" s="1631"/>
    </row>
    <row r="22" spans="1:4" s="1270" customFormat="1" ht="15" customHeight="1">
      <c r="A22" s="828"/>
      <c r="B22" s="1988" t="s">
        <v>3023</v>
      </c>
      <c r="D22" s="1854"/>
    </row>
    <row r="23" spans="1:4" s="1625" customFormat="1" ht="15" customHeight="1">
      <c r="A23" s="1627" t="s">
        <v>2456</v>
      </c>
      <c r="B23" s="1989" t="s">
        <v>2999</v>
      </c>
      <c r="D23" s="1631"/>
    </row>
    <row r="24" spans="1:4" s="1270" customFormat="1" ht="15" customHeight="1">
      <c r="A24" s="828"/>
      <c r="B24" s="1988" t="s">
        <v>3025</v>
      </c>
      <c r="D24" s="1854"/>
    </row>
    <row r="25" spans="1:4" s="1625" customFormat="1" ht="15" customHeight="1">
      <c r="A25" s="1627" t="s">
        <v>2458</v>
      </c>
      <c r="B25" s="1809" t="s">
        <v>1836</v>
      </c>
      <c r="D25" s="1631"/>
    </row>
    <row r="26" spans="1:4" s="1270" customFormat="1" ht="15" customHeight="1">
      <c r="A26" s="828"/>
      <c r="B26" s="1810" t="s">
        <v>1837</v>
      </c>
      <c r="D26" s="1854"/>
    </row>
    <row r="27" spans="1:4" s="1625" customFormat="1" ht="15" customHeight="1">
      <c r="A27" s="1627" t="s">
        <v>2460</v>
      </c>
      <c r="B27" s="1809" t="s">
        <v>1838</v>
      </c>
      <c r="D27" s="1631"/>
    </row>
    <row r="28" spans="1:4" s="1270" customFormat="1" ht="15" customHeight="1">
      <c r="A28" s="828" t="s">
        <v>1839</v>
      </c>
      <c r="B28" s="1810" t="s">
        <v>1840</v>
      </c>
      <c r="D28" s="1854"/>
    </row>
    <row r="29" spans="1:4" s="1625" customFormat="1" ht="15" customHeight="1">
      <c r="A29" s="1627" t="s">
        <v>2461</v>
      </c>
      <c r="B29" s="1809" t="s">
        <v>3027</v>
      </c>
      <c r="D29" s="1631"/>
    </row>
    <row r="30" spans="1:4" s="1270" customFormat="1" ht="15" customHeight="1">
      <c r="A30" s="828"/>
      <c r="B30" s="1988" t="s">
        <v>3028</v>
      </c>
      <c r="D30" s="1854"/>
    </row>
    <row r="31" spans="1:4" s="1625" customFormat="1" ht="15" customHeight="1">
      <c r="A31" s="1627" t="s">
        <v>2462</v>
      </c>
      <c r="B31" s="1989" t="s">
        <v>3000</v>
      </c>
      <c r="D31" s="1631"/>
    </row>
    <row r="32" spans="1:4" s="1270" customFormat="1" ht="15" customHeight="1">
      <c r="A32" s="828"/>
      <c r="B32" s="1988" t="s">
        <v>3032</v>
      </c>
      <c r="D32" s="1854"/>
    </row>
    <row r="33" spans="1:4" s="1625" customFormat="1" ht="15" customHeight="1">
      <c r="A33" s="1627" t="s">
        <v>2463</v>
      </c>
      <c r="B33" s="1989" t="s">
        <v>3001</v>
      </c>
      <c r="D33" s="1631"/>
    </row>
    <row r="34" spans="1:4" s="1270" customFormat="1" ht="15" customHeight="1">
      <c r="A34" s="828" t="s">
        <v>1839</v>
      </c>
      <c r="B34" s="1988" t="s">
        <v>3036</v>
      </c>
      <c r="D34" s="1854"/>
    </row>
    <row r="35" spans="1:4" s="1625" customFormat="1" ht="15" customHeight="1">
      <c r="A35" s="1627" t="s">
        <v>2466</v>
      </c>
      <c r="B35" s="1809" t="s">
        <v>1841</v>
      </c>
      <c r="D35" s="1631"/>
    </row>
    <row r="36" spans="1:4" s="1270" customFormat="1" ht="15" customHeight="1">
      <c r="A36" s="828" t="s">
        <v>1839</v>
      </c>
      <c r="B36" s="1810" t="s">
        <v>1842</v>
      </c>
      <c r="D36" s="1854"/>
    </row>
    <row r="37" spans="1:4" s="1625" customFormat="1" ht="15" customHeight="1">
      <c r="A37" s="1627" t="s">
        <v>2467</v>
      </c>
      <c r="B37" s="1809" t="s">
        <v>1843</v>
      </c>
    </row>
    <row r="38" spans="1:4" s="1270" customFormat="1" ht="15" customHeight="1">
      <c r="A38" s="828"/>
      <c r="B38" s="1810" t="s">
        <v>1844</v>
      </c>
    </row>
    <row r="39" spans="1:4" ht="15" customHeight="1">
      <c r="B39" s="1017"/>
    </row>
    <row r="40" spans="1:4" ht="15" customHeight="1"/>
    <row r="41" spans="1:4" ht="15" customHeight="1"/>
    <row r="42" spans="1:4" ht="15" customHeight="1"/>
    <row r="43" spans="1:4" ht="15" customHeight="1"/>
    <row r="44" spans="1:4" ht="15" customHeight="1"/>
    <row r="45" spans="1:4" ht="15" customHeight="1"/>
    <row r="46" spans="1:4" ht="15" customHeight="1"/>
  </sheetData>
  <hyperlinks>
    <hyperlink ref="A5" location="'Tabl.1(100)'!A1" display="Tabl. 1(100).    " xr:uid="{00000000-0004-0000-6C00-000000000000}"/>
    <hyperlink ref="B5:B6" location="'Tabl.1(100)'!A1" display="Działalność teatrów i instytucji muzycznych według siedziby" xr:uid="{00000000-0004-0000-6C00-000001000000}"/>
    <hyperlink ref="A7" location="'Tabl.2(101)'!A1" display="Tabl. 2(101).    " xr:uid="{00000000-0004-0000-6C00-000002000000}"/>
    <hyperlink ref="B7:B8" location="'Tabl.2(101)'!A1" display="Teatry i instytucje muzyczne według siedziby" xr:uid="{00000000-0004-0000-6C00-000003000000}"/>
    <hyperlink ref="A9" location="'Tabl.3(102)'!A1" display="Tabl. 3(102).     " xr:uid="{00000000-0004-0000-6C00-000004000000}"/>
    <hyperlink ref="B9:B10" location="'Tabl.3(102)'!A1" display="Sceny w teatrach i instytucjach muzycznych według siedziby " xr:uid="{00000000-0004-0000-6C00-000005000000}"/>
    <hyperlink ref="A11" location="'Tabl.4(103)'!A1" display="Tabl. 4(103).     " xr:uid="{00000000-0004-0000-6C00-000006000000}"/>
    <hyperlink ref="B11:B12" location="'Tabl.4(103)'!A1" display="Miejsca na widowni w stałych salach w teatrach i instytucjach muzycznych według siedziby" xr:uid="{00000000-0004-0000-6C00-000007000000}"/>
    <hyperlink ref="A13" location="'Tabl.5(104)'!A1" display="Tabl. 5(104).    " xr:uid="{00000000-0004-0000-6C00-000008000000}"/>
    <hyperlink ref="B13:B14" location="'Tabl.5(104)'!A1" display="Przedstawienia i koncerty w teatrach i instytucjach muzycznych według siedziby" xr:uid="{00000000-0004-0000-6C00-000009000000}"/>
    <hyperlink ref="A15" location="'Tabl.6(105)'!A1" display="Tabl. 6(105).    " xr:uid="{00000000-0004-0000-6C00-00000A000000}"/>
    <hyperlink ref="B15:B16" location="'Tabl.6(105)'!A1" display="Widzowie i słuchacze w teatrach i instytucjach muzycznych według siedziby " xr:uid="{00000000-0004-0000-6C00-00000B000000}"/>
    <hyperlink ref="A17" location="'Tabl.7(106)'!A1" display="Tabl. 7(106).    " xr:uid="{00000000-0004-0000-6C00-00000C000000}"/>
    <hyperlink ref="B17:B18" location="'Tabl.7(106)'!A1" display="Przedstawienia i koncerty oraz widzowie i  słuchacze w stałych salach w teatrach i instytucjach muzycznych według siedziby" xr:uid="{00000000-0004-0000-6C00-00000D000000}"/>
    <hyperlink ref="A19" location="'Tabl.8(107)'!A1" display="Tabl. 8(107).   " xr:uid="{00000000-0004-0000-6C00-00000E000000}"/>
    <hyperlink ref="B19:B20" location="'Tabl.8(107)'!A1" display="Przedstawienia i koncerty oraz widzowie i słuchacze w teatrach i instytucjach muzycznych według siedziby" xr:uid="{00000000-0004-0000-6C00-00000F000000}"/>
    <hyperlink ref="A21" location="'Tabl.9(108)'!A1" display="Tabl. 9(108).   " xr:uid="{00000000-0004-0000-6C00-000010000000}"/>
    <hyperlink ref="B21:B22" location="'Tabl.9(108)'!A1" display="Inne formy działalności organizowane przez teatry i instytucje muzyczne według siedziby" xr:uid="{00000000-0004-0000-6C00-000011000000}"/>
    <hyperlink ref="A23" location="'Tabl.10(109)'!A1" display="Tabl. 10(109).   " xr:uid="{00000000-0004-0000-6C00-000012000000}"/>
    <hyperlink ref="B23:B24" location="'Tabl.10(109)'!A1" display="Uczestnicy innych form działalności organizowanej przez teatry i instytucje muzyczne według siedziby" xr:uid="{00000000-0004-0000-6C00-000013000000}"/>
    <hyperlink ref="A25" location="'Tabl.11(110)'!A1" display="Tabl. 11(110).   " xr:uid="{00000000-0004-0000-6C00-000014000000}"/>
    <hyperlink ref="B25:B26" location="'Tabl.11(110)'!A1" display="Przedstawienia i koncerty zespołów i artystów zagranicznych w teatrach i instytucjach muzycznych według siedziby " xr:uid="{00000000-0004-0000-6C00-000015000000}"/>
    <hyperlink ref="A27" location="'Tabl.12(111)'!A1" display="Tabl. 12(111).    " xr:uid="{00000000-0004-0000-6C00-000016000000}"/>
    <hyperlink ref="B27:B28" location="'Tabl.12(111)'!A1" display="Widzowie i słuchacze na przedstawieniach zespołów i artystów zagranicznych w teatrach i instytucjach muzycznych według siedziby  " xr:uid="{00000000-0004-0000-6C00-000017000000}"/>
    <hyperlink ref="A29" location="'Tabl.13(112)'!A1" display="Tabl. 13(112).   " xr:uid="{00000000-0004-0000-6C00-000018000000}"/>
    <hyperlink ref="B29:B30" location="'Tabl.13(112)'!A1" display="Działalność przedsiębiorstw (agencji) estradowych " xr:uid="{00000000-0004-0000-6C00-000019000000}"/>
    <hyperlink ref="A31" location="'Tabl.14(113)'!A1" display="Tabl. 14(113).   " xr:uid="{00000000-0004-0000-6C00-00001A000000}"/>
    <hyperlink ref="B31:B32" location="'Tabl.14(113)'!A1" display="Wybrane wskaźniki dotyczące teatrów, instytucji muzycznych i rozrywkowych " xr:uid="{00000000-0004-0000-6C00-00001B000000}"/>
    <hyperlink ref="A33" location="'Tabl.15(114)'!A1" display="Tabl. 15(114).   " xr:uid="{00000000-0004-0000-6C00-00001C000000}"/>
    <hyperlink ref="B33:B34" location="'Tabl.15(114)'!A1" display="Działalność za granicą teatrów, instytucji muzycznych i rozrywkowych według krajów " xr:uid="{00000000-0004-0000-6C00-00001D000000}"/>
    <hyperlink ref="A35" location="'Tabl.16(115)'!A1" display="Tabl. 16(115).   " xr:uid="{00000000-0004-0000-6C00-00001E000000}"/>
    <hyperlink ref="B35:B36" location="'Tabl.16(115)'!A1" display="Przedstawienia zrealizowane za granicą według rodzajów instytucji i województw" xr:uid="{00000000-0004-0000-6C00-00001F000000}"/>
    <hyperlink ref="A37" location="'Tabl.17(116)'!A1" display="Tabl. 17(116).   " xr:uid="{00000000-0004-0000-6C00-000020000000}"/>
    <hyperlink ref="B37:B38" location="'Tabl.17(116)'!A1" display="Wybrane dane o działalności teatrów i instytucji muzycznych według makroregionów (NUTS 1), regionów (NUTS 2) i podregionów (NUTS 3) " xr:uid="{00000000-0004-0000-6C00-000021000000}"/>
  </hyperlinks>
  <pageMargins left="0.7" right="0.7" top="0.75" bottom="0.75" header="0.3" footer="0.3"/>
  <pageSetup paperSize="9" scale="70" orientation="landscape"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O34"/>
  <sheetViews>
    <sheetView topLeftCell="C2" zoomScaleNormal="100" workbookViewId="0">
      <selection activeCell="F28" sqref="F28"/>
    </sheetView>
  </sheetViews>
  <sheetFormatPr defaultColWidth="10" defaultRowHeight="11.4"/>
  <cols>
    <col min="1" max="1" width="28.44140625" style="1018" customWidth="1"/>
    <col min="2" max="3" width="16.33203125" style="1018" customWidth="1"/>
    <col min="4" max="4" width="14.109375" style="1018" customWidth="1"/>
    <col min="5" max="14" width="16.33203125" style="1018" customWidth="1"/>
    <col min="15" max="15" width="10.33203125" style="1018" customWidth="1"/>
    <col min="16" max="16384" width="10" style="1018"/>
  </cols>
  <sheetData>
    <row r="1" spans="1:15" s="1296" customFormat="1" ht="15" customHeight="1">
      <c r="A1" s="2656" t="s">
        <v>2419</v>
      </c>
      <c r="B1" s="2656"/>
      <c r="C1" s="2656"/>
      <c r="D1" s="2656"/>
      <c r="E1" s="2656"/>
      <c r="F1" s="2656"/>
      <c r="G1" s="2656"/>
      <c r="H1" s="2656"/>
      <c r="I1" s="2656"/>
      <c r="J1" s="2656"/>
      <c r="K1" s="2656"/>
      <c r="L1" s="2656"/>
      <c r="M1" s="1629"/>
      <c r="N1" s="1629"/>
    </row>
    <row r="2" spans="1:15" s="1296" customFormat="1" ht="15" customHeight="1">
      <c r="A2" s="2656"/>
      <c r="B2" s="2656"/>
      <c r="C2" s="2656"/>
      <c r="D2" s="2656"/>
      <c r="E2" s="2656"/>
      <c r="F2" s="2656"/>
      <c r="G2" s="2656"/>
      <c r="H2" s="2656"/>
      <c r="I2" s="2656"/>
      <c r="J2" s="2656"/>
      <c r="K2" s="2656"/>
      <c r="L2" s="2656"/>
      <c r="M2" s="1629"/>
      <c r="N2" s="1629"/>
    </row>
    <row r="3" spans="1:15" s="1019" customFormat="1" ht="24.9" customHeight="1">
      <c r="A3" s="2115" t="s">
        <v>11</v>
      </c>
      <c r="B3" s="2115"/>
      <c r="C3" s="2115"/>
      <c r="D3" s="2115"/>
      <c r="E3" s="2115"/>
      <c r="F3" s="2115"/>
      <c r="G3" s="2115"/>
      <c r="H3" s="2115"/>
      <c r="I3" s="2115"/>
      <c r="J3" s="2115"/>
      <c r="K3" s="2115"/>
      <c r="L3" s="2115"/>
      <c r="M3" s="2115"/>
      <c r="N3" s="2115"/>
    </row>
    <row r="4" spans="1:15" s="1244" customFormat="1" ht="24.9" customHeight="1">
      <c r="A4" s="2559" t="s">
        <v>360</v>
      </c>
      <c r="B4" s="2629" t="s">
        <v>1845</v>
      </c>
      <c r="C4" s="2655"/>
      <c r="D4" s="2629" t="s">
        <v>1846</v>
      </c>
      <c r="E4" s="2572" t="s">
        <v>1847</v>
      </c>
      <c r="F4" s="2573"/>
      <c r="G4" s="2573"/>
      <c r="H4" s="2573"/>
      <c r="I4" s="2649"/>
      <c r="J4" s="2572" t="s">
        <v>1848</v>
      </c>
      <c r="K4" s="2573"/>
      <c r="L4" s="2573"/>
      <c r="M4" s="2573"/>
      <c r="N4" s="2573"/>
    </row>
    <row r="5" spans="1:15" s="1244" customFormat="1" ht="24.9" customHeight="1">
      <c r="A5" s="2628"/>
      <c r="B5" s="2655"/>
      <c r="C5" s="2655"/>
      <c r="D5" s="2629"/>
      <c r="E5" s="2552" t="s">
        <v>390</v>
      </c>
      <c r="F5" s="2568" t="s">
        <v>1849</v>
      </c>
      <c r="G5" s="2559"/>
      <c r="H5" s="2568" t="s">
        <v>1850</v>
      </c>
      <c r="I5" s="2552" t="s">
        <v>1851</v>
      </c>
      <c r="J5" s="2552" t="s">
        <v>390</v>
      </c>
      <c r="K5" s="2568" t="s">
        <v>1849</v>
      </c>
      <c r="L5" s="2559"/>
      <c r="M5" s="2568" t="s">
        <v>1850</v>
      </c>
      <c r="N5" s="2568" t="s">
        <v>1851</v>
      </c>
      <c r="O5" s="1297"/>
    </row>
    <row r="6" spans="1:15" s="1244" customFormat="1" ht="24.9" customHeight="1">
      <c r="A6" s="2628"/>
      <c r="B6" s="2629" t="s">
        <v>390</v>
      </c>
      <c r="C6" s="2629" t="s">
        <v>1852</v>
      </c>
      <c r="D6" s="2629"/>
      <c r="E6" s="2553"/>
      <c r="F6" s="2579"/>
      <c r="G6" s="2561"/>
      <c r="H6" s="2630"/>
      <c r="I6" s="2553"/>
      <c r="J6" s="2553"/>
      <c r="K6" s="2579"/>
      <c r="L6" s="2561"/>
      <c r="M6" s="2630"/>
      <c r="N6" s="2630"/>
      <c r="O6" s="1297"/>
    </row>
    <row r="7" spans="1:15" s="1244" customFormat="1" ht="36.75" customHeight="1">
      <c r="A7" s="2628"/>
      <c r="B7" s="2657"/>
      <c r="C7" s="2655"/>
      <c r="D7" s="2655"/>
      <c r="E7" s="2553"/>
      <c r="F7" s="2552" t="s">
        <v>1853</v>
      </c>
      <c r="G7" s="2552" t="s">
        <v>1854</v>
      </c>
      <c r="H7" s="2630"/>
      <c r="I7" s="2553"/>
      <c r="J7" s="2553"/>
      <c r="K7" s="2552" t="s">
        <v>211</v>
      </c>
      <c r="L7" s="2552" t="s">
        <v>1854</v>
      </c>
      <c r="M7" s="2630"/>
      <c r="N7" s="2630"/>
      <c r="O7" s="1297"/>
    </row>
    <row r="8" spans="1:15" s="1244" customFormat="1" ht="24.9" customHeight="1">
      <c r="A8" s="2561"/>
      <c r="B8" s="2629" t="s">
        <v>1855</v>
      </c>
      <c r="C8" s="2655"/>
      <c r="D8" s="2655"/>
      <c r="E8" s="2554"/>
      <c r="F8" s="2554"/>
      <c r="G8" s="2554"/>
      <c r="H8" s="2579"/>
      <c r="I8" s="2554"/>
      <c r="J8" s="2554"/>
      <c r="K8" s="2554"/>
      <c r="L8" s="2554"/>
      <c r="M8" s="2579"/>
      <c r="N8" s="2579"/>
      <c r="O8" s="1297"/>
    </row>
    <row r="9" spans="1:15" s="1212" customFormat="1" ht="15" customHeight="1">
      <c r="A9" s="1237" t="s">
        <v>1856</v>
      </c>
      <c r="B9" s="309">
        <v>206</v>
      </c>
      <c r="C9" s="309">
        <v>180</v>
      </c>
      <c r="D9" s="1238">
        <v>102854</v>
      </c>
      <c r="E9" s="1239">
        <v>60519</v>
      </c>
      <c r="F9" s="261">
        <v>55116</v>
      </c>
      <c r="G9" s="1121">
        <v>37212</v>
      </c>
      <c r="H9" s="225">
        <v>1147</v>
      </c>
      <c r="I9" s="225">
        <v>5403</v>
      </c>
      <c r="J9" s="225">
        <v>12162430</v>
      </c>
      <c r="K9" s="225">
        <v>11032411</v>
      </c>
      <c r="L9" s="1121">
        <v>8140142</v>
      </c>
      <c r="M9" s="1121">
        <v>409679</v>
      </c>
      <c r="N9" s="369">
        <v>1130019</v>
      </c>
      <c r="O9" s="1214"/>
    </row>
    <row r="10" spans="1:15" s="1208" customFormat="1" ht="15" customHeight="1">
      <c r="A10" s="1168" t="s">
        <v>1857</v>
      </c>
      <c r="B10" s="1240">
        <v>206</v>
      </c>
      <c r="C10" s="1241">
        <v>179</v>
      </c>
      <c r="D10" s="324">
        <v>102096</v>
      </c>
      <c r="E10" s="324">
        <v>63119</v>
      </c>
      <c r="F10" s="324">
        <v>57007</v>
      </c>
      <c r="G10" s="1119">
        <v>39860</v>
      </c>
      <c r="H10" s="324">
        <v>889</v>
      </c>
      <c r="I10" s="324">
        <v>6112</v>
      </c>
      <c r="J10" s="324">
        <v>12981568</v>
      </c>
      <c r="K10" s="324">
        <v>11884768</v>
      </c>
      <c r="L10" s="324">
        <v>8495286</v>
      </c>
      <c r="M10" s="324">
        <v>382474</v>
      </c>
      <c r="N10" s="367">
        <v>1096800</v>
      </c>
    </row>
    <row r="11" spans="1:15" s="1212" customFormat="1" ht="15" customHeight="1">
      <c r="A11" s="1210" t="s">
        <v>584</v>
      </c>
      <c r="B11" s="1242">
        <v>20</v>
      </c>
      <c r="C11" s="1243">
        <v>17</v>
      </c>
      <c r="D11" s="225">
        <v>8315</v>
      </c>
      <c r="E11" s="225">
        <v>6137</v>
      </c>
      <c r="F11" s="225">
        <v>6025</v>
      </c>
      <c r="G11" s="1121">
        <v>3385</v>
      </c>
      <c r="H11" s="225">
        <v>84</v>
      </c>
      <c r="I11" s="225">
        <v>112</v>
      </c>
      <c r="J11" s="225">
        <v>878574</v>
      </c>
      <c r="K11" s="225">
        <v>854782</v>
      </c>
      <c r="L11" s="225">
        <v>646090</v>
      </c>
      <c r="M11" s="225">
        <v>27781</v>
      </c>
      <c r="N11" s="369">
        <v>23792</v>
      </c>
    </row>
    <row r="12" spans="1:15" s="1212" customFormat="1" ht="15" customHeight="1">
      <c r="A12" s="1210" t="s">
        <v>585</v>
      </c>
      <c r="B12" s="1242">
        <v>8</v>
      </c>
      <c r="C12" s="1243">
        <v>7</v>
      </c>
      <c r="D12" s="225">
        <v>4963</v>
      </c>
      <c r="E12" s="225">
        <v>3181</v>
      </c>
      <c r="F12" s="225">
        <v>3139</v>
      </c>
      <c r="G12" s="1121">
        <v>1842</v>
      </c>
      <c r="H12" s="225">
        <v>32</v>
      </c>
      <c r="I12" s="225">
        <v>42</v>
      </c>
      <c r="J12" s="225">
        <v>553607</v>
      </c>
      <c r="K12" s="225">
        <v>540069</v>
      </c>
      <c r="L12" s="225">
        <v>380915</v>
      </c>
      <c r="M12" s="225">
        <v>13170</v>
      </c>
      <c r="N12" s="369">
        <v>13538</v>
      </c>
    </row>
    <row r="13" spans="1:15" s="1212" customFormat="1" ht="15" customHeight="1">
      <c r="A13" s="1210" t="s">
        <v>586</v>
      </c>
      <c r="B13" s="1242">
        <v>5</v>
      </c>
      <c r="C13" s="1243">
        <v>5</v>
      </c>
      <c r="D13" s="225">
        <v>1533</v>
      </c>
      <c r="E13" s="225">
        <v>728</v>
      </c>
      <c r="F13" s="225">
        <v>722</v>
      </c>
      <c r="G13" s="1121">
        <v>691</v>
      </c>
      <c r="H13" s="225">
        <v>7</v>
      </c>
      <c r="I13" s="225">
        <v>6</v>
      </c>
      <c r="J13" s="225">
        <v>142725</v>
      </c>
      <c r="K13" s="225">
        <v>138944</v>
      </c>
      <c r="L13" s="225">
        <v>127910</v>
      </c>
      <c r="M13" s="225">
        <v>2430</v>
      </c>
      <c r="N13" s="369">
        <v>3781</v>
      </c>
    </row>
    <row r="14" spans="1:15" s="1212" customFormat="1" ht="15" customHeight="1">
      <c r="A14" s="1210" t="s">
        <v>587</v>
      </c>
      <c r="B14" s="1242">
        <v>4</v>
      </c>
      <c r="C14" s="1243">
        <v>4</v>
      </c>
      <c r="D14" s="225">
        <v>2859</v>
      </c>
      <c r="E14" s="225">
        <v>6197</v>
      </c>
      <c r="F14" s="225">
        <v>3496</v>
      </c>
      <c r="G14" s="1121">
        <v>856</v>
      </c>
      <c r="H14" s="225">
        <v>2</v>
      </c>
      <c r="I14" s="225">
        <v>2701</v>
      </c>
      <c r="J14" s="225">
        <v>488865</v>
      </c>
      <c r="K14" s="225">
        <v>334235</v>
      </c>
      <c r="L14" s="225">
        <v>164347</v>
      </c>
      <c r="M14" s="225">
        <v>770</v>
      </c>
      <c r="N14" s="369">
        <v>154630</v>
      </c>
    </row>
    <row r="15" spans="1:15" s="1212" customFormat="1" ht="15" customHeight="1">
      <c r="A15" s="1210" t="s">
        <v>588</v>
      </c>
      <c r="B15" s="1242">
        <v>10</v>
      </c>
      <c r="C15" s="1243">
        <v>9</v>
      </c>
      <c r="D15" s="225">
        <v>5266</v>
      </c>
      <c r="E15" s="225">
        <v>2110</v>
      </c>
      <c r="F15" s="225">
        <v>1730</v>
      </c>
      <c r="G15" s="1121">
        <v>1988</v>
      </c>
      <c r="H15" s="225">
        <v>31</v>
      </c>
      <c r="I15" s="225">
        <v>380</v>
      </c>
      <c r="J15" s="225">
        <v>460134</v>
      </c>
      <c r="K15" s="225">
        <v>416273</v>
      </c>
      <c r="L15" s="225">
        <v>434529</v>
      </c>
      <c r="M15" s="225">
        <v>11165</v>
      </c>
      <c r="N15" s="369">
        <v>43861</v>
      </c>
    </row>
    <row r="16" spans="1:15" s="1212" customFormat="1" ht="15" customHeight="1">
      <c r="A16" s="1210" t="s">
        <v>589</v>
      </c>
      <c r="B16" s="1242">
        <v>27</v>
      </c>
      <c r="C16" s="1243">
        <v>20</v>
      </c>
      <c r="D16" s="225">
        <v>8242</v>
      </c>
      <c r="E16" s="225">
        <v>8073</v>
      </c>
      <c r="F16" s="225">
        <v>7826</v>
      </c>
      <c r="G16" s="1121">
        <v>6996</v>
      </c>
      <c r="H16" s="225">
        <v>221</v>
      </c>
      <c r="I16" s="225">
        <v>247</v>
      </c>
      <c r="J16" s="225">
        <v>1233708</v>
      </c>
      <c r="K16" s="225">
        <v>1088030</v>
      </c>
      <c r="L16" s="225">
        <v>913203</v>
      </c>
      <c r="M16" s="225">
        <v>68793</v>
      </c>
      <c r="N16" s="369">
        <v>145678</v>
      </c>
    </row>
    <row r="17" spans="1:15" s="1212" customFormat="1" ht="15" customHeight="1">
      <c r="A17" s="1210" t="s">
        <v>590</v>
      </c>
      <c r="B17" s="1242">
        <v>42</v>
      </c>
      <c r="C17" s="1243">
        <v>35</v>
      </c>
      <c r="D17" s="225">
        <v>20489</v>
      </c>
      <c r="E17" s="225">
        <v>14761</v>
      </c>
      <c r="F17" s="225">
        <v>13129</v>
      </c>
      <c r="G17" s="1121">
        <v>9776</v>
      </c>
      <c r="H17" s="225">
        <v>77</v>
      </c>
      <c r="I17" s="225">
        <v>1632</v>
      </c>
      <c r="J17" s="225">
        <v>4034305</v>
      </c>
      <c r="K17" s="225">
        <v>3550662</v>
      </c>
      <c r="L17" s="225">
        <v>2721859</v>
      </c>
      <c r="M17" s="225">
        <v>110405</v>
      </c>
      <c r="N17" s="369">
        <v>483643</v>
      </c>
    </row>
    <row r="18" spans="1:15" s="1212" customFormat="1" ht="15" customHeight="1">
      <c r="A18" s="1210" t="s">
        <v>591</v>
      </c>
      <c r="B18" s="1242">
        <v>4</v>
      </c>
      <c r="C18" s="1243">
        <v>4</v>
      </c>
      <c r="D18" s="225">
        <v>2286</v>
      </c>
      <c r="E18" s="225">
        <v>1093</v>
      </c>
      <c r="F18" s="225">
        <v>1065</v>
      </c>
      <c r="G18" s="1121">
        <v>940</v>
      </c>
      <c r="H18" s="225">
        <v>15</v>
      </c>
      <c r="I18" s="225">
        <v>28</v>
      </c>
      <c r="J18" s="225">
        <v>200285</v>
      </c>
      <c r="K18" s="225">
        <v>198412</v>
      </c>
      <c r="L18" s="225">
        <v>186765</v>
      </c>
      <c r="M18" s="225">
        <v>4851</v>
      </c>
      <c r="N18" s="369">
        <v>1873</v>
      </c>
    </row>
    <row r="19" spans="1:15" s="1212" customFormat="1" ht="15" customHeight="1">
      <c r="A19" s="1210" t="s">
        <v>592</v>
      </c>
      <c r="B19" s="1242">
        <v>4</v>
      </c>
      <c r="C19" s="1243">
        <v>4</v>
      </c>
      <c r="D19" s="225">
        <v>1780</v>
      </c>
      <c r="E19" s="225">
        <v>1419</v>
      </c>
      <c r="F19" s="225">
        <v>1377</v>
      </c>
      <c r="G19" s="1121">
        <v>621</v>
      </c>
      <c r="H19" s="225">
        <v>7</v>
      </c>
      <c r="I19" s="225">
        <v>42</v>
      </c>
      <c r="J19" s="225">
        <v>197507</v>
      </c>
      <c r="K19" s="225">
        <v>187931</v>
      </c>
      <c r="L19" s="225">
        <v>131520</v>
      </c>
      <c r="M19" s="225">
        <v>4153</v>
      </c>
      <c r="N19" s="369">
        <v>9576</v>
      </c>
    </row>
    <row r="20" spans="1:15" s="1212" customFormat="1" ht="15" customHeight="1">
      <c r="A20" s="1210" t="s">
        <v>593</v>
      </c>
      <c r="B20" s="1242">
        <v>8</v>
      </c>
      <c r="C20" s="1243">
        <v>7</v>
      </c>
      <c r="D20" s="225">
        <v>3876</v>
      </c>
      <c r="E20" s="225">
        <v>1875</v>
      </c>
      <c r="F20" s="225">
        <v>1498</v>
      </c>
      <c r="G20" s="1121">
        <v>1089</v>
      </c>
      <c r="H20" s="225">
        <v>17</v>
      </c>
      <c r="I20" s="225">
        <v>377</v>
      </c>
      <c r="J20" s="225">
        <v>227421</v>
      </c>
      <c r="K20" s="225">
        <v>190709</v>
      </c>
      <c r="L20" s="225">
        <v>139197</v>
      </c>
      <c r="M20" s="225">
        <v>3271</v>
      </c>
      <c r="N20" s="369">
        <v>36712</v>
      </c>
    </row>
    <row r="21" spans="1:15" s="1212" customFormat="1" ht="15" customHeight="1">
      <c r="A21" s="1210" t="s">
        <v>594</v>
      </c>
      <c r="B21" s="1242">
        <v>18</v>
      </c>
      <c r="C21" s="1243">
        <v>15</v>
      </c>
      <c r="D21" s="225">
        <v>14392</v>
      </c>
      <c r="E21" s="225">
        <v>3079</v>
      </c>
      <c r="F21" s="225">
        <v>2997</v>
      </c>
      <c r="G21" s="1121">
        <v>2506</v>
      </c>
      <c r="H21" s="225">
        <v>156</v>
      </c>
      <c r="I21" s="225">
        <v>82</v>
      </c>
      <c r="J21" s="225">
        <v>746778</v>
      </c>
      <c r="K21" s="225">
        <v>727145</v>
      </c>
      <c r="L21" s="225">
        <v>592474</v>
      </c>
      <c r="M21" s="225">
        <v>73315</v>
      </c>
      <c r="N21" s="369">
        <v>19633</v>
      </c>
    </row>
    <row r="22" spans="1:15" s="1212" customFormat="1" ht="15" customHeight="1">
      <c r="A22" s="1210" t="s">
        <v>595</v>
      </c>
      <c r="B22" s="1242">
        <v>23</v>
      </c>
      <c r="C22" s="1243">
        <v>20</v>
      </c>
      <c r="D22" s="225">
        <v>11143</v>
      </c>
      <c r="E22" s="225">
        <v>5409</v>
      </c>
      <c r="F22" s="225">
        <v>5173</v>
      </c>
      <c r="G22" s="1121">
        <v>3692</v>
      </c>
      <c r="H22" s="225">
        <v>43</v>
      </c>
      <c r="I22" s="225">
        <v>236</v>
      </c>
      <c r="J22" s="225">
        <v>1259224</v>
      </c>
      <c r="K22" s="225">
        <v>1141724</v>
      </c>
      <c r="L22" s="225">
        <v>907353</v>
      </c>
      <c r="M22" s="225">
        <v>13690</v>
      </c>
      <c r="N22" s="369">
        <v>117500</v>
      </c>
    </row>
    <row r="23" spans="1:15" s="1212" customFormat="1" ht="15" customHeight="1">
      <c r="A23" s="1210" t="s">
        <v>596</v>
      </c>
      <c r="B23" s="1242">
        <v>4</v>
      </c>
      <c r="C23" s="1243">
        <v>4</v>
      </c>
      <c r="D23" s="225">
        <v>1991</v>
      </c>
      <c r="E23" s="225">
        <v>2101</v>
      </c>
      <c r="F23" s="225">
        <v>2086</v>
      </c>
      <c r="G23" s="1121">
        <v>936</v>
      </c>
      <c r="H23" s="225">
        <v>36</v>
      </c>
      <c r="I23" s="225">
        <v>15</v>
      </c>
      <c r="J23" s="225">
        <v>240592</v>
      </c>
      <c r="K23" s="225">
        <v>236955</v>
      </c>
      <c r="L23" s="225">
        <v>127841</v>
      </c>
      <c r="M23" s="225">
        <v>7931</v>
      </c>
      <c r="N23" s="369">
        <v>3637</v>
      </c>
    </row>
    <row r="24" spans="1:15" s="1212" customFormat="1" ht="15" customHeight="1">
      <c r="A24" s="1210" t="s">
        <v>597</v>
      </c>
      <c r="B24" s="1242">
        <v>5</v>
      </c>
      <c r="C24" s="1243">
        <v>5</v>
      </c>
      <c r="D24" s="225">
        <v>1943</v>
      </c>
      <c r="E24" s="225">
        <v>1755</v>
      </c>
      <c r="F24" s="225">
        <v>1718</v>
      </c>
      <c r="G24" s="1121">
        <v>989</v>
      </c>
      <c r="H24" s="1628" t="s">
        <v>41</v>
      </c>
      <c r="I24" s="225">
        <v>37</v>
      </c>
      <c r="J24" s="225">
        <v>278167</v>
      </c>
      <c r="K24" s="225">
        <v>272470</v>
      </c>
      <c r="L24" s="225">
        <v>225864</v>
      </c>
      <c r="M24" s="1628" t="s">
        <v>41</v>
      </c>
      <c r="N24" s="369">
        <v>5697</v>
      </c>
    </row>
    <row r="25" spans="1:15" s="1212" customFormat="1" ht="15" customHeight="1">
      <c r="A25" s="1210" t="s">
        <v>458</v>
      </c>
      <c r="B25" s="1242">
        <v>16</v>
      </c>
      <c r="C25" s="1243">
        <v>15</v>
      </c>
      <c r="D25" s="225">
        <v>5962</v>
      </c>
      <c r="E25" s="225">
        <v>3154</v>
      </c>
      <c r="F25" s="225">
        <v>3028</v>
      </c>
      <c r="G25" s="1121">
        <v>1945</v>
      </c>
      <c r="H25" s="225">
        <v>154</v>
      </c>
      <c r="I25" s="225">
        <v>126</v>
      </c>
      <c r="J25" s="225">
        <v>562454</v>
      </c>
      <c r="K25" s="225">
        <v>540498</v>
      </c>
      <c r="L25" s="225">
        <v>412696</v>
      </c>
      <c r="M25" s="225">
        <v>39352</v>
      </c>
      <c r="N25" s="369">
        <v>21956</v>
      </c>
    </row>
    <row r="26" spans="1:15" s="1212" customFormat="1" ht="15" customHeight="1">
      <c r="A26" s="1210" t="s">
        <v>598</v>
      </c>
      <c r="B26" s="1242">
        <v>8</v>
      </c>
      <c r="C26" s="1243">
        <v>8</v>
      </c>
      <c r="D26" s="225">
        <v>7056</v>
      </c>
      <c r="E26" s="225">
        <v>2047</v>
      </c>
      <c r="F26" s="225">
        <v>1998</v>
      </c>
      <c r="G26" s="1121">
        <v>1608</v>
      </c>
      <c r="H26" s="225">
        <v>7</v>
      </c>
      <c r="I26" s="225">
        <v>49</v>
      </c>
      <c r="J26" s="225">
        <v>1477222</v>
      </c>
      <c r="K26" s="225">
        <v>1465929</v>
      </c>
      <c r="L26" s="225">
        <v>382723</v>
      </c>
      <c r="M26" s="225">
        <v>1397</v>
      </c>
      <c r="N26" s="369">
        <v>11293</v>
      </c>
    </row>
    <row r="27" spans="1:15" s="1212" customFormat="1" ht="15" customHeight="1">
      <c r="A27" s="1244"/>
      <c r="B27" s="1244"/>
      <c r="C27" s="1244"/>
      <c r="D27" s="1244"/>
      <c r="E27" s="1244"/>
      <c r="F27" s="1244"/>
      <c r="G27" s="1244"/>
      <c r="H27" s="1244"/>
      <c r="I27" s="1244"/>
      <c r="J27" s="1244"/>
      <c r="K27" s="1244"/>
      <c r="L27" s="1244"/>
      <c r="M27" s="1244"/>
      <c r="N27" s="1244"/>
      <c r="O27" s="1214"/>
    </row>
    <row r="28" spans="1:15" s="1244" customFormat="1" ht="15" customHeight="1">
      <c r="A28" s="1245"/>
    </row>
    <row r="29" spans="1:15" ht="15" customHeight="1"/>
    <row r="30" spans="1:15" ht="15" customHeight="1"/>
    <row r="31" spans="1:15" ht="15" customHeight="1"/>
    <row r="32" spans="1:15" ht="15" customHeight="1"/>
    <row r="33" spans="7:7" ht="15" customHeight="1"/>
    <row r="34" spans="7:7" ht="15" customHeight="1">
      <c r="G34" s="1246"/>
    </row>
  </sheetData>
  <mergeCells count="22">
    <mergeCell ref="A1:L2"/>
    <mergeCell ref="A3:N3"/>
    <mergeCell ref="A4:A8"/>
    <mergeCell ref="B4:C5"/>
    <mergeCell ref="D4:D7"/>
    <mergeCell ref="E4:I4"/>
    <mergeCell ref="J4:N4"/>
    <mergeCell ref="E5:E8"/>
    <mergeCell ref="F5:G6"/>
    <mergeCell ref="H5:H8"/>
    <mergeCell ref="M5:M8"/>
    <mergeCell ref="N5:N8"/>
    <mergeCell ref="B6:B7"/>
    <mergeCell ref="C6:C7"/>
    <mergeCell ref="F7:F8"/>
    <mergeCell ref="G7:G8"/>
    <mergeCell ref="K7:K8"/>
    <mergeCell ref="L7:L8"/>
    <mergeCell ref="B8:D8"/>
    <mergeCell ref="I5:I8"/>
    <mergeCell ref="J5:J8"/>
    <mergeCell ref="K5:L6"/>
  </mergeCells>
  <hyperlinks>
    <hyperlink ref="A3" location="'spis tablic'!A1" display="Powrót do spisu tablic Return to list of tables" xr:uid="{00000000-0004-0000-6D00-000000000000}"/>
    <hyperlink ref="A3:N3" location="'Spis tablic_DZIAŁ VIII'!A1" display="'Spis tablic_DZIAŁ VIII'!A1" xr:uid="{00000000-0004-0000-6D00-000001000000}"/>
  </hyperlinks>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N74"/>
  <sheetViews>
    <sheetView zoomScaleNormal="100" workbookViewId="0"/>
  </sheetViews>
  <sheetFormatPr defaultColWidth="10" defaultRowHeight="11.4"/>
  <cols>
    <col min="1" max="1" width="28.44140625" style="1127" customWidth="1"/>
    <col min="2" max="11" width="16.33203125" style="1127" customWidth="1"/>
    <col min="12" max="12" width="9.6640625" style="1127" customWidth="1"/>
    <col min="13" max="16384" width="10" style="1127"/>
  </cols>
  <sheetData>
    <row r="1" spans="1:12" s="1369" customFormat="1" ht="15" customHeight="1">
      <c r="A1" s="1247" t="s">
        <v>2433</v>
      </c>
      <c r="B1" s="1248"/>
      <c r="C1" s="1635"/>
      <c r="D1" s="1635"/>
      <c r="E1" s="1635"/>
      <c r="F1" s="1635"/>
      <c r="G1" s="1635"/>
      <c r="H1" s="1635"/>
      <c r="I1" s="1635"/>
      <c r="J1" s="1635"/>
      <c r="K1" s="1635"/>
    </row>
    <row r="2" spans="1:12" s="1369" customFormat="1" ht="15" customHeight="1">
      <c r="A2" s="1250" t="s">
        <v>1858</v>
      </c>
      <c r="B2" s="1635"/>
      <c r="C2" s="1635"/>
      <c r="D2" s="1635"/>
      <c r="E2" s="1635"/>
      <c r="F2" s="1635"/>
      <c r="G2" s="1635"/>
      <c r="H2" s="1635"/>
      <c r="I2" s="1635"/>
      <c r="J2" s="1635"/>
      <c r="K2" s="1635"/>
    </row>
    <row r="3" spans="1:12" s="1369" customFormat="1" ht="15" customHeight="1">
      <c r="A3" s="1251" t="s">
        <v>1859</v>
      </c>
      <c r="B3" s="1635"/>
      <c r="C3" s="1635"/>
      <c r="D3" s="1635"/>
      <c r="E3" s="1635"/>
      <c r="F3" s="1635"/>
      <c r="G3" s="1635"/>
      <c r="H3" s="1635"/>
      <c r="I3" s="1635"/>
      <c r="J3" s="1635"/>
      <c r="K3" s="1635"/>
    </row>
    <row r="4" spans="1:12" s="1369" customFormat="1" ht="15" customHeight="1">
      <c r="A4" s="1251" t="s">
        <v>1860</v>
      </c>
      <c r="B4" s="1635"/>
      <c r="C4" s="1635"/>
      <c r="D4" s="1635"/>
      <c r="E4" s="1635"/>
      <c r="F4" s="1635"/>
      <c r="G4" s="1635"/>
      <c r="H4" s="1635"/>
      <c r="I4" s="1635"/>
      <c r="J4" s="1635"/>
      <c r="K4" s="1635"/>
    </row>
    <row r="5" spans="1:12" s="1272" customFormat="1" ht="24.9" customHeight="1">
      <c r="A5" s="2115" t="s">
        <v>11</v>
      </c>
      <c r="B5" s="2115"/>
      <c r="C5" s="2115"/>
      <c r="D5" s="2115"/>
      <c r="E5" s="2115"/>
      <c r="F5" s="2115"/>
      <c r="G5" s="2115"/>
      <c r="H5" s="2115"/>
      <c r="I5" s="2115"/>
      <c r="J5" s="2115"/>
      <c r="K5" s="2115"/>
    </row>
    <row r="6" spans="1:12" s="1261" customFormat="1" ht="24.9" customHeight="1">
      <c r="A6" s="2559" t="s">
        <v>360</v>
      </c>
      <c r="B6" s="2521" t="s">
        <v>123</v>
      </c>
      <c r="C6" s="2520" t="s">
        <v>1861</v>
      </c>
      <c r="D6" s="2539"/>
      <c r="E6" s="2521"/>
      <c r="F6" s="2520" t="s">
        <v>1862</v>
      </c>
      <c r="G6" s="2539"/>
      <c r="H6" s="2521"/>
      <c r="I6" s="2520" t="s">
        <v>1863</v>
      </c>
      <c r="J6" s="2521"/>
      <c r="K6" s="2539" t="s">
        <v>1864</v>
      </c>
    </row>
    <row r="7" spans="1:12" s="1261" customFormat="1" ht="24.9" customHeight="1">
      <c r="A7" s="2628"/>
      <c r="B7" s="2584"/>
      <c r="C7" s="2562"/>
      <c r="D7" s="2590"/>
      <c r="E7" s="2535"/>
      <c r="F7" s="2562"/>
      <c r="G7" s="2590"/>
      <c r="H7" s="2535"/>
      <c r="I7" s="2562"/>
      <c r="J7" s="2535"/>
      <c r="K7" s="2653"/>
    </row>
    <row r="8" spans="1:12" s="1261" customFormat="1" ht="24.9" customHeight="1">
      <c r="A8" s="2628"/>
      <c r="B8" s="2584"/>
      <c r="C8" s="2522" t="s">
        <v>128</v>
      </c>
      <c r="D8" s="2522" t="s">
        <v>1865</v>
      </c>
      <c r="E8" s="2522" t="s">
        <v>1866</v>
      </c>
      <c r="F8" s="2522" t="s">
        <v>128</v>
      </c>
      <c r="G8" s="2522" t="s">
        <v>1867</v>
      </c>
      <c r="H8" s="2522" t="s">
        <v>1868</v>
      </c>
      <c r="I8" s="2522" t="s">
        <v>128</v>
      </c>
      <c r="J8" s="2522" t="s">
        <v>1869</v>
      </c>
      <c r="K8" s="2653"/>
    </row>
    <row r="9" spans="1:12" s="1261" customFormat="1" ht="24.9" customHeight="1">
      <c r="A9" s="2628"/>
      <c r="B9" s="2584"/>
      <c r="C9" s="2523"/>
      <c r="D9" s="2523"/>
      <c r="E9" s="2523"/>
      <c r="F9" s="2523"/>
      <c r="G9" s="2523"/>
      <c r="H9" s="2523"/>
      <c r="I9" s="2523"/>
      <c r="J9" s="2523"/>
      <c r="K9" s="2653"/>
    </row>
    <row r="10" spans="1:12" s="1261" customFormat="1" ht="24.9" customHeight="1">
      <c r="A10" s="2561"/>
      <c r="B10" s="2535"/>
      <c r="C10" s="2524"/>
      <c r="D10" s="2524"/>
      <c r="E10" s="2524"/>
      <c r="F10" s="2524"/>
      <c r="G10" s="2524"/>
      <c r="H10" s="2524"/>
      <c r="I10" s="2524"/>
      <c r="J10" s="2524"/>
      <c r="K10" s="2590"/>
    </row>
    <row r="11" spans="1:12" s="1157" customFormat="1" ht="21" customHeight="1">
      <c r="A11" s="1634"/>
      <c r="B11" s="2658" t="s">
        <v>1047</v>
      </c>
      <c r="C11" s="2658"/>
      <c r="D11" s="2658"/>
      <c r="E11" s="2658"/>
      <c r="F11" s="2658"/>
      <c r="G11" s="2658"/>
      <c r="H11" s="2658"/>
      <c r="I11" s="2658"/>
      <c r="J11" s="2658"/>
      <c r="K11" s="2658"/>
    </row>
    <row r="12" spans="1:12" s="1130" customFormat="1" ht="15" customHeight="1">
      <c r="A12" s="1237" t="s">
        <v>1856</v>
      </c>
      <c r="B12" s="309">
        <v>206</v>
      </c>
      <c r="C12" s="309">
        <v>125</v>
      </c>
      <c r="D12" s="309">
        <v>93</v>
      </c>
      <c r="E12" s="309">
        <v>32</v>
      </c>
      <c r="F12" s="1050">
        <v>32</v>
      </c>
      <c r="G12" s="1050">
        <v>12</v>
      </c>
      <c r="H12" s="309">
        <v>20</v>
      </c>
      <c r="I12" s="309">
        <v>46</v>
      </c>
      <c r="J12" s="309">
        <v>24</v>
      </c>
      <c r="K12" s="393">
        <v>3</v>
      </c>
    </row>
    <row r="13" spans="1:12" s="1130" customFormat="1" ht="15" customHeight="1">
      <c r="A13" s="1168" t="s">
        <v>1857</v>
      </c>
      <c r="B13" s="304">
        <v>206</v>
      </c>
      <c r="C13" s="304">
        <v>125</v>
      </c>
      <c r="D13" s="304">
        <v>93</v>
      </c>
      <c r="E13" s="304">
        <v>32</v>
      </c>
      <c r="F13" s="1141">
        <v>32</v>
      </c>
      <c r="G13" s="1141">
        <v>12</v>
      </c>
      <c r="H13" s="304">
        <v>20</v>
      </c>
      <c r="I13" s="304">
        <v>46</v>
      </c>
      <c r="J13" s="304">
        <v>24</v>
      </c>
      <c r="K13" s="305">
        <v>3</v>
      </c>
      <c r="L13" s="1252"/>
    </row>
    <row r="14" spans="1:12" s="1130" customFormat="1" ht="15" customHeight="1">
      <c r="A14" s="1135" t="s">
        <v>584</v>
      </c>
      <c r="B14" s="309">
        <v>20</v>
      </c>
      <c r="C14" s="309">
        <v>12</v>
      </c>
      <c r="D14" s="309">
        <v>8</v>
      </c>
      <c r="E14" s="309">
        <v>4</v>
      </c>
      <c r="F14" s="1050">
        <v>3</v>
      </c>
      <c r="G14" s="1050">
        <v>1</v>
      </c>
      <c r="H14" s="309">
        <v>2</v>
      </c>
      <c r="I14" s="309">
        <v>5</v>
      </c>
      <c r="J14" s="309">
        <v>3</v>
      </c>
      <c r="K14" s="1137" t="s">
        <v>41</v>
      </c>
      <c r="L14" s="1162"/>
    </row>
    <row r="15" spans="1:12" s="1130" customFormat="1" ht="15" customHeight="1">
      <c r="A15" s="1135" t="s">
        <v>76</v>
      </c>
      <c r="B15" s="309">
        <v>8</v>
      </c>
      <c r="C15" s="309">
        <v>4</v>
      </c>
      <c r="D15" s="309">
        <v>2</v>
      </c>
      <c r="E15" s="309">
        <v>2</v>
      </c>
      <c r="F15" s="1050">
        <v>2</v>
      </c>
      <c r="G15" s="1050">
        <v>1</v>
      </c>
      <c r="H15" s="309">
        <v>1</v>
      </c>
      <c r="I15" s="309">
        <v>2</v>
      </c>
      <c r="J15" s="309">
        <v>1</v>
      </c>
      <c r="K15" s="1137" t="s">
        <v>41</v>
      </c>
      <c r="L15" s="1162"/>
    </row>
    <row r="16" spans="1:12" s="1130" customFormat="1" ht="15" customHeight="1">
      <c r="A16" s="1135" t="s">
        <v>586</v>
      </c>
      <c r="B16" s="309">
        <v>5</v>
      </c>
      <c r="C16" s="309">
        <v>2</v>
      </c>
      <c r="D16" s="309">
        <v>1</v>
      </c>
      <c r="E16" s="309">
        <v>1</v>
      </c>
      <c r="F16" s="1050">
        <v>1</v>
      </c>
      <c r="G16" s="1050" t="s">
        <v>41</v>
      </c>
      <c r="H16" s="309">
        <v>1</v>
      </c>
      <c r="I16" s="309">
        <v>2</v>
      </c>
      <c r="J16" s="309">
        <v>1</v>
      </c>
      <c r="K16" s="1137" t="s">
        <v>41</v>
      </c>
      <c r="L16" s="1162"/>
    </row>
    <row r="17" spans="1:12" s="1130" customFormat="1" ht="15" customHeight="1">
      <c r="A17" s="1135" t="s">
        <v>587</v>
      </c>
      <c r="B17" s="309">
        <v>4</v>
      </c>
      <c r="C17" s="309">
        <v>2</v>
      </c>
      <c r="D17" s="309">
        <v>2</v>
      </c>
      <c r="E17" s="1050" t="s">
        <v>41</v>
      </c>
      <c r="F17" s="1050" t="s">
        <v>41</v>
      </c>
      <c r="G17" s="1050" t="s">
        <v>41</v>
      </c>
      <c r="H17" s="1050" t="s">
        <v>41</v>
      </c>
      <c r="I17" s="309">
        <v>2</v>
      </c>
      <c r="J17" s="309">
        <v>2</v>
      </c>
      <c r="K17" s="1137" t="s">
        <v>41</v>
      </c>
      <c r="L17" s="1162"/>
    </row>
    <row r="18" spans="1:12" s="1130" customFormat="1" ht="15" customHeight="1">
      <c r="A18" s="1135" t="s">
        <v>588</v>
      </c>
      <c r="B18" s="309">
        <v>10</v>
      </c>
      <c r="C18" s="309">
        <v>7</v>
      </c>
      <c r="D18" s="309">
        <v>4</v>
      </c>
      <c r="E18" s="309">
        <v>3</v>
      </c>
      <c r="F18" s="1050">
        <v>2</v>
      </c>
      <c r="G18" s="1050">
        <v>1</v>
      </c>
      <c r="H18" s="309">
        <v>1</v>
      </c>
      <c r="I18" s="309">
        <v>1</v>
      </c>
      <c r="J18" s="309">
        <v>1</v>
      </c>
      <c r="K18" s="1137" t="s">
        <v>41</v>
      </c>
      <c r="L18" s="1162"/>
    </row>
    <row r="19" spans="1:12" s="1130" customFormat="1" ht="15" customHeight="1">
      <c r="A19" s="1135" t="s">
        <v>589</v>
      </c>
      <c r="B19" s="309">
        <v>27</v>
      </c>
      <c r="C19" s="309">
        <v>18</v>
      </c>
      <c r="D19" s="309">
        <v>16</v>
      </c>
      <c r="E19" s="309">
        <v>2</v>
      </c>
      <c r="F19" s="1050">
        <v>5</v>
      </c>
      <c r="G19" s="1050">
        <v>1</v>
      </c>
      <c r="H19" s="309">
        <v>4</v>
      </c>
      <c r="I19" s="309">
        <v>4</v>
      </c>
      <c r="J19" s="309">
        <v>1</v>
      </c>
      <c r="K19" s="1137" t="s">
        <v>41</v>
      </c>
      <c r="L19" s="1162"/>
    </row>
    <row r="20" spans="1:12" s="1130" customFormat="1" ht="15" customHeight="1">
      <c r="A20" s="1135" t="s">
        <v>590</v>
      </c>
      <c r="B20" s="309">
        <v>42</v>
      </c>
      <c r="C20" s="309">
        <v>27</v>
      </c>
      <c r="D20" s="309">
        <v>24</v>
      </c>
      <c r="E20" s="309">
        <v>3</v>
      </c>
      <c r="F20" s="1050">
        <v>7</v>
      </c>
      <c r="G20" s="1050">
        <v>3</v>
      </c>
      <c r="H20" s="309">
        <v>4</v>
      </c>
      <c r="I20" s="309">
        <v>6</v>
      </c>
      <c r="J20" s="309">
        <v>1</v>
      </c>
      <c r="K20" s="310">
        <v>2</v>
      </c>
      <c r="L20" s="395"/>
    </row>
    <row r="21" spans="1:12" s="1130" customFormat="1" ht="15" customHeight="1">
      <c r="A21" s="1135" t="s">
        <v>591</v>
      </c>
      <c r="B21" s="309">
        <v>4</v>
      </c>
      <c r="C21" s="309">
        <v>3</v>
      </c>
      <c r="D21" s="309">
        <v>2</v>
      </c>
      <c r="E21" s="309">
        <v>1</v>
      </c>
      <c r="F21" s="1050" t="s">
        <v>41</v>
      </c>
      <c r="G21" s="1050" t="s">
        <v>41</v>
      </c>
      <c r="H21" s="1050" t="s">
        <v>41</v>
      </c>
      <c r="I21" s="309">
        <v>1</v>
      </c>
      <c r="J21" s="309">
        <v>1</v>
      </c>
      <c r="K21" s="1137" t="s">
        <v>41</v>
      </c>
      <c r="L21" s="1162"/>
    </row>
    <row r="22" spans="1:12" s="1130" customFormat="1" ht="15" customHeight="1">
      <c r="A22" s="1135" t="s">
        <v>592</v>
      </c>
      <c r="B22" s="309">
        <v>4</v>
      </c>
      <c r="C22" s="309">
        <v>3</v>
      </c>
      <c r="D22" s="309">
        <v>2</v>
      </c>
      <c r="E22" s="309">
        <v>1</v>
      </c>
      <c r="F22" s="1050" t="s">
        <v>41</v>
      </c>
      <c r="G22" s="1050" t="s">
        <v>41</v>
      </c>
      <c r="H22" s="1050" t="s">
        <v>41</v>
      </c>
      <c r="I22" s="309">
        <v>1</v>
      </c>
      <c r="J22" s="309">
        <v>1</v>
      </c>
      <c r="K22" s="1137" t="s">
        <v>41</v>
      </c>
      <c r="L22" s="1162"/>
    </row>
    <row r="23" spans="1:12" s="1130" customFormat="1" ht="15" customHeight="1">
      <c r="A23" s="1135" t="s">
        <v>593</v>
      </c>
      <c r="B23" s="309">
        <v>8</v>
      </c>
      <c r="C23" s="309">
        <v>6</v>
      </c>
      <c r="D23" s="309">
        <v>2</v>
      </c>
      <c r="E23" s="309">
        <v>4</v>
      </c>
      <c r="F23" s="1050">
        <v>1</v>
      </c>
      <c r="G23" s="1050">
        <v>1</v>
      </c>
      <c r="H23" s="1050" t="s">
        <v>41</v>
      </c>
      <c r="I23" s="309">
        <v>1</v>
      </c>
      <c r="J23" s="309">
        <v>1</v>
      </c>
      <c r="K23" s="1137" t="s">
        <v>41</v>
      </c>
      <c r="L23" s="1162"/>
    </row>
    <row r="24" spans="1:12" s="1130" customFormat="1" ht="15" customHeight="1">
      <c r="A24" s="1135" t="s">
        <v>594</v>
      </c>
      <c r="B24" s="309">
        <v>18</v>
      </c>
      <c r="C24" s="309">
        <v>10</v>
      </c>
      <c r="D24" s="309">
        <v>8</v>
      </c>
      <c r="E24" s="309">
        <v>2</v>
      </c>
      <c r="F24" s="1050">
        <v>3</v>
      </c>
      <c r="G24" s="1050">
        <v>1</v>
      </c>
      <c r="H24" s="309">
        <v>2</v>
      </c>
      <c r="I24" s="309">
        <v>5</v>
      </c>
      <c r="J24" s="309">
        <v>2</v>
      </c>
      <c r="K24" s="1137" t="s">
        <v>41</v>
      </c>
      <c r="L24" s="1162"/>
    </row>
    <row r="25" spans="1:12" s="1130" customFormat="1" ht="15" customHeight="1">
      <c r="A25" s="1135" t="s">
        <v>595</v>
      </c>
      <c r="B25" s="309">
        <v>23</v>
      </c>
      <c r="C25" s="309">
        <v>12</v>
      </c>
      <c r="D25" s="309">
        <v>9</v>
      </c>
      <c r="E25" s="309">
        <v>3</v>
      </c>
      <c r="F25" s="1050">
        <v>3</v>
      </c>
      <c r="G25" s="1050">
        <v>1</v>
      </c>
      <c r="H25" s="309">
        <v>2</v>
      </c>
      <c r="I25" s="309">
        <v>7</v>
      </c>
      <c r="J25" s="309">
        <v>3</v>
      </c>
      <c r="K25" s="310">
        <v>1</v>
      </c>
      <c r="L25" s="395"/>
    </row>
    <row r="26" spans="1:12" s="1130" customFormat="1" ht="15" customHeight="1">
      <c r="A26" s="1135" t="s">
        <v>596</v>
      </c>
      <c r="B26" s="309">
        <v>4</v>
      </c>
      <c r="C26" s="309">
        <v>2</v>
      </c>
      <c r="D26" s="309">
        <v>1</v>
      </c>
      <c r="E26" s="309">
        <v>1</v>
      </c>
      <c r="F26" s="1050">
        <v>1</v>
      </c>
      <c r="G26" s="1050" t="s">
        <v>41</v>
      </c>
      <c r="H26" s="309">
        <v>1</v>
      </c>
      <c r="I26" s="309">
        <v>1</v>
      </c>
      <c r="J26" s="309">
        <v>1</v>
      </c>
      <c r="K26" s="1137" t="s">
        <v>41</v>
      </c>
      <c r="L26" s="1162"/>
    </row>
    <row r="27" spans="1:12" s="1130" customFormat="1" ht="15" customHeight="1">
      <c r="A27" s="1135" t="s">
        <v>384</v>
      </c>
      <c r="B27" s="309">
        <v>5</v>
      </c>
      <c r="C27" s="309">
        <v>3</v>
      </c>
      <c r="D27" s="309">
        <v>2</v>
      </c>
      <c r="E27" s="309">
        <v>1</v>
      </c>
      <c r="F27" s="1050" t="s">
        <v>41</v>
      </c>
      <c r="G27" s="1050" t="s">
        <v>41</v>
      </c>
      <c r="H27" s="1050" t="s">
        <v>41</v>
      </c>
      <c r="I27" s="309">
        <v>2</v>
      </c>
      <c r="J27" s="309">
        <v>1</v>
      </c>
      <c r="K27" s="1137" t="s">
        <v>41</v>
      </c>
      <c r="L27" s="1162"/>
    </row>
    <row r="28" spans="1:12" s="1130" customFormat="1" ht="15" customHeight="1">
      <c r="A28" s="1135" t="s">
        <v>458</v>
      </c>
      <c r="B28" s="309">
        <v>16</v>
      </c>
      <c r="C28" s="309">
        <v>9</v>
      </c>
      <c r="D28" s="309">
        <v>6</v>
      </c>
      <c r="E28" s="309">
        <v>3</v>
      </c>
      <c r="F28" s="1050">
        <v>3</v>
      </c>
      <c r="G28" s="1050">
        <v>1</v>
      </c>
      <c r="H28" s="309">
        <v>2</v>
      </c>
      <c r="I28" s="309">
        <v>4</v>
      </c>
      <c r="J28" s="309">
        <v>2</v>
      </c>
      <c r="K28" s="1137" t="s">
        <v>41</v>
      </c>
      <c r="L28" s="1162"/>
    </row>
    <row r="29" spans="1:12" s="1130" customFormat="1" ht="15" customHeight="1">
      <c r="A29" s="1135" t="s">
        <v>90</v>
      </c>
      <c r="B29" s="396">
        <v>8</v>
      </c>
      <c r="C29" s="396">
        <v>5</v>
      </c>
      <c r="D29" s="396">
        <v>4</v>
      </c>
      <c r="E29" s="396">
        <v>1</v>
      </c>
      <c r="F29" s="1086">
        <v>1</v>
      </c>
      <c r="G29" s="1086">
        <v>1</v>
      </c>
      <c r="H29" s="1086" t="s">
        <v>41</v>
      </c>
      <c r="I29" s="396">
        <v>2</v>
      </c>
      <c r="J29" s="396">
        <v>2</v>
      </c>
      <c r="K29" s="1253" t="s">
        <v>41</v>
      </c>
      <c r="L29" s="1162"/>
    </row>
    <row r="30" spans="1:12" s="1130" customFormat="1" ht="21" customHeight="1">
      <c r="A30" s="1254"/>
      <c r="B30" s="2545" t="s">
        <v>1870</v>
      </c>
      <c r="C30" s="2545"/>
      <c r="D30" s="2545"/>
      <c r="E30" s="2545"/>
      <c r="F30" s="2545"/>
      <c r="G30" s="2545"/>
      <c r="H30" s="2545"/>
      <c r="I30" s="2545"/>
      <c r="J30" s="2545"/>
      <c r="K30" s="2545"/>
    </row>
    <row r="31" spans="1:12" s="1130" customFormat="1" ht="15" customHeight="1">
      <c r="A31" s="1237" t="s">
        <v>1856</v>
      </c>
      <c r="B31" s="1085">
        <v>180</v>
      </c>
      <c r="C31" s="1085">
        <v>103</v>
      </c>
      <c r="D31" s="1085">
        <v>75</v>
      </c>
      <c r="E31" s="1085">
        <v>28</v>
      </c>
      <c r="F31" s="1048">
        <v>28</v>
      </c>
      <c r="G31" s="1048">
        <v>12</v>
      </c>
      <c r="H31" s="1085">
        <v>16</v>
      </c>
      <c r="I31" s="1255">
        <v>46</v>
      </c>
      <c r="J31" s="1255">
        <v>24</v>
      </c>
      <c r="K31" s="1256">
        <v>3</v>
      </c>
    </row>
    <row r="32" spans="1:12" s="1130" customFormat="1" ht="15" customHeight="1">
      <c r="A32" s="1168" t="s">
        <v>1857</v>
      </c>
      <c r="B32" s="304">
        <v>179</v>
      </c>
      <c r="C32" s="304">
        <v>102</v>
      </c>
      <c r="D32" s="304">
        <v>74</v>
      </c>
      <c r="E32" s="304">
        <v>28</v>
      </c>
      <c r="F32" s="1141">
        <v>28</v>
      </c>
      <c r="G32" s="1141">
        <v>12</v>
      </c>
      <c r="H32" s="304">
        <v>16</v>
      </c>
      <c r="I32" s="1109">
        <v>46</v>
      </c>
      <c r="J32" s="304">
        <v>24</v>
      </c>
      <c r="K32" s="1257">
        <v>3</v>
      </c>
    </row>
    <row r="33" spans="1:14" s="1130" customFormat="1" ht="15" customHeight="1">
      <c r="A33" s="1135" t="s">
        <v>584</v>
      </c>
      <c r="B33" s="309">
        <v>17</v>
      </c>
      <c r="C33" s="309">
        <v>9</v>
      </c>
      <c r="D33" s="309">
        <v>6</v>
      </c>
      <c r="E33" s="309">
        <v>3</v>
      </c>
      <c r="F33" s="1050">
        <v>3</v>
      </c>
      <c r="G33" s="1050">
        <v>1</v>
      </c>
      <c r="H33" s="309">
        <v>2</v>
      </c>
      <c r="I33" s="1107">
        <v>5</v>
      </c>
      <c r="J33" s="309">
        <v>3</v>
      </c>
      <c r="K33" s="1258" t="s">
        <v>41</v>
      </c>
      <c r="L33" s="1036"/>
      <c r="M33" s="1259"/>
      <c r="N33" s="1036"/>
    </row>
    <row r="34" spans="1:14" s="1130" customFormat="1" ht="15" customHeight="1">
      <c r="A34" s="1135" t="s">
        <v>76</v>
      </c>
      <c r="B34" s="309">
        <v>7</v>
      </c>
      <c r="C34" s="309">
        <v>4</v>
      </c>
      <c r="D34" s="309">
        <v>2</v>
      </c>
      <c r="E34" s="309">
        <v>2</v>
      </c>
      <c r="F34" s="1050">
        <v>1</v>
      </c>
      <c r="G34" s="1050">
        <v>1</v>
      </c>
      <c r="H34" s="1050" t="s">
        <v>41</v>
      </c>
      <c r="I34" s="1107">
        <v>2</v>
      </c>
      <c r="J34" s="309">
        <v>1</v>
      </c>
      <c r="K34" s="1258" t="s">
        <v>41</v>
      </c>
    </row>
    <row r="35" spans="1:14" s="1130" customFormat="1" ht="15" customHeight="1">
      <c r="A35" s="1135" t="s">
        <v>586</v>
      </c>
      <c r="B35" s="309">
        <v>5</v>
      </c>
      <c r="C35" s="309">
        <v>2</v>
      </c>
      <c r="D35" s="309">
        <v>1</v>
      </c>
      <c r="E35" s="309">
        <v>1</v>
      </c>
      <c r="F35" s="1050">
        <v>1</v>
      </c>
      <c r="G35" s="1050" t="s">
        <v>41</v>
      </c>
      <c r="H35" s="309">
        <v>1</v>
      </c>
      <c r="I35" s="1107">
        <v>2</v>
      </c>
      <c r="J35" s="309">
        <v>1</v>
      </c>
      <c r="K35" s="1258" t="s">
        <v>41</v>
      </c>
      <c r="N35" s="868"/>
    </row>
    <row r="36" spans="1:14" s="1130" customFormat="1" ht="15" customHeight="1">
      <c r="A36" s="1135" t="s">
        <v>587</v>
      </c>
      <c r="B36" s="309">
        <v>4</v>
      </c>
      <c r="C36" s="309">
        <v>2</v>
      </c>
      <c r="D36" s="309">
        <v>2</v>
      </c>
      <c r="E36" s="1050" t="s">
        <v>41</v>
      </c>
      <c r="F36" s="1050" t="s">
        <v>41</v>
      </c>
      <c r="G36" s="1050" t="s">
        <v>41</v>
      </c>
      <c r="H36" s="1050" t="s">
        <v>41</v>
      </c>
      <c r="I36" s="1107">
        <v>2</v>
      </c>
      <c r="J36" s="309">
        <v>2</v>
      </c>
      <c r="K36" s="1258" t="s">
        <v>41</v>
      </c>
    </row>
    <row r="37" spans="1:14" s="1130" customFormat="1" ht="15" customHeight="1">
      <c r="A37" s="1135" t="s">
        <v>588</v>
      </c>
      <c r="B37" s="309">
        <v>9</v>
      </c>
      <c r="C37" s="309">
        <v>6</v>
      </c>
      <c r="D37" s="309">
        <v>4</v>
      </c>
      <c r="E37" s="309">
        <v>2</v>
      </c>
      <c r="F37" s="1050">
        <v>2</v>
      </c>
      <c r="G37" s="1050">
        <v>1</v>
      </c>
      <c r="H37" s="309">
        <v>1</v>
      </c>
      <c r="I37" s="1107">
        <v>1</v>
      </c>
      <c r="J37" s="309">
        <v>1</v>
      </c>
      <c r="K37" s="1258" t="s">
        <v>41</v>
      </c>
    </row>
    <row r="38" spans="1:14" s="1130" customFormat="1" ht="15" customHeight="1">
      <c r="A38" s="1135" t="s">
        <v>589</v>
      </c>
      <c r="B38" s="309">
        <v>20</v>
      </c>
      <c r="C38" s="309">
        <v>13</v>
      </c>
      <c r="D38" s="309">
        <v>11</v>
      </c>
      <c r="E38" s="309">
        <v>2</v>
      </c>
      <c r="F38" s="1050">
        <v>3</v>
      </c>
      <c r="G38" s="1050">
        <v>1</v>
      </c>
      <c r="H38" s="309">
        <v>2</v>
      </c>
      <c r="I38" s="1107">
        <v>4</v>
      </c>
      <c r="J38" s="309">
        <v>1</v>
      </c>
      <c r="K38" s="1258" t="s">
        <v>41</v>
      </c>
    </row>
    <row r="39" spans="1:14" s="1130" customFormat="1" ht="15" customHeight="1">
      <c r="A39" s="1135" t="s">
        <v>590</v>
      </c>
      <c r="B39" s="309">
        <v>35</v>
      </c>
      <c r="C39" s="309">
        <v>21</v>
      </c>
      <c r="D39" s="309">
        <v>18</v>
      </c>
      <c r="E39" s="309">
        <v>3</v>
      </c>
      <c r="F39" s="1050">
        <v>6</v>
      </c>
      <c r="G39" s="1050">
        <v>3</v>
      </c>
      <c r="H39" s="309">
        <v>3</v>
      </c>
      <c r="I39" s="1107">
        <v>6</v>
      </c>
      <c r="J39" s="309">
        <v>1</v>
      </c>
      <c r="K39" s="393">
        <v>2</v>
      </c>
    </row>
    <row r="40" spans="1:14" s="1130" customFormat="1" ht="15" customHeight="1">
      <c r="A40" s="1135" t="s">
        <v>591</v>
      </c>
      <c r="B40" s="309">
        <v>4</v>
      </c>
      <c r="C40" s="309">
        <v>3</v>
      </c>
      <c r="D40" s="309">
        <v>2</v>
      </c>
      <c r="E40" s="309">
        <v>1</v>
      </c>
      <c r="F40" s="1050" t="s">
        <v>41</v>
      </c>
      <c r="G40" s="1050" t="s">
        <v>41</v>
      </c>
      <c r="H40" s="1050" t="s">
        <v>41</v>
      </c>
      <c r="I40" s="1107">
        <v>1</v>
      </c>
      <c r="J40" s="309">
        <v>1</v>
      </c>
      <c r="K40" s="1258" t="s">
        <v>41</v>
      </c>
      <c r="L40" s="1260"/>
    </row>
    <row r="41" spans="1:14" s="1130" customFormat="1" ht="15" customHeight="1">
      <c r="A41" s="1135" t="s">
        <v>592</v>
      </c>
      <c r="B41" s="309">
        <v>4</v>
      </c>
      <c r="C41" s="309">
        <v>3</v>
      </c>
      <c r="D41" s="309">
        <v>2</v>
      </c>
      <c r="E41" s="309">
        <v>1</v>
      </c>
      <c r="F41" s="1050" t="s">
        <v>41</v>
      </c>
      <c r="G41" s="1050" t="s">
        <v>41</v>
      </c>
      <c r="H41" s="1050" t="s">
        <v>41</v>
      </c>
      <c r="I41" s="1107">
        <v>1</v>
      </c>
      <c r="J41" s="309">
        <v>1</v>
      </c>
      <c r="K41" s="1258" t="s">
        <v>41</v>
      </c>
      <c r="L41" s="1201"/>
    </row>
    <row r="42" spans="1:14" s="1130" customFormat="1" ht="15" customHeight="1">
      <c r="A42" s="1135" t="s">
        <v>593</v>
      </c>
      <c r="B42" s="309">
        <v>7</v>
      </c>
      <c r="C42" s="309">
        <v>5</v>
      </c>
      <c r="D42" s="309">
        <v>2</v>
      </c>
      <c r="E42" s="309">
        <v>3</v>
      </c>
      <c r="F42" s="1050">
        <v>1</v>
      </c>
      <c r="G42" s="1050">
        <v>1</v>
      </c>
      <c r="H42" s="1050" t="s">
        <v>41</v>
      </c>
      <c r="I42" s="1107">
        <v>1</v>
      </c>
      <c r="J42" s="309">
        <v>1</v>
      </c>
      <c r="K42" s="1258" t="s">
        <v>41</v>
      </c>
    </row>
    <row r="43" spans="1:14" s="1130" customFormat="1" ht="15" customHeight="1">
      <c r="A43" s="1135" t="s">
        <v>594</v>
      </c>
      <c r="B43" s="309">
        <v>15</v>
      </c>
      <c r="C43" s="309">
        <v>7</v>
      </c>
      <c r="D43" s="309">
        <v>5</v>
      </c>
      <c r="E43" s="309">
        <v>2</v>
      </c>
      <c r="F43" s="1050">
        <v>3</v>
      </c>
      <c r="G43" s="1050">
        <v>1</v>
      </c>
      <c r="H43" s="309">
        <v>2</v>
      </c>
      <c r="I43" s="1107">
        <v>5</v>
      </c>
      <c r="J43" s="309">
        <v>2</v>
      </c>
      <c r="K43" s="1258" t="s">
        <v>41</v>
      </c>
    </row>
    <row r="44" spans="1:14" s="1130" customFormat="1" ht="15" customHeight="1">
      <c r="A44" s="1135" t="s">
        <v>595</v>
      </c>
      <c r="B44" s="309">
        <v>20</v>
      </c>
      <c r="C44" s="309">
        <v>9</v>
      </c>
      <c r="D44" s="309">
        <v>6</v>
      </c>
      <c r="E44" s="309">
        <v>3</v>
      </c>
      <c r="F44" s="1050">
        <v>3</v>
      </c>
      <c r="G44" s="1050">
        <v>1</v>
      </c>
      <c r="H44" s="309">
        <v>2</v>
      </c>
      <c r="I44" s="1107">
        <v>7</v>
      </c>
      <c r="J44" s="309">
        <v>3</v>
      </c>
      <c r="K44" s="393">
        <v>1</v>
      </c>
    </row>
    <row r="45" spans="1:14" s="1130" customFormat="1" ht="15" customHeight="1">
      <c r="A45" s="1135" t="s">
        <v>596</v>
      </c>
      <c r="B45" s="309">
        <v>4</v>
      </c>
      <c r="C45" s="309">
        <v>2</v>
      </c>
      <c r="D45" s="309">
        <v>1</v>
      </c>
      <c r="E45" s="309">
        <v>1</v>
      </c>
      <c r="F45" s="1050">
        <v>1</v>
      </c>
      <c r="G45" s="1050" t="s">
        <v>41</v>
      </c>
      <c r="H45" s="309">
        <v>1</v>
      </c>
      <c r="I45" s="1107">
        <v>1</v>
      </c>
      <c r="J45" s="309">
        <v>1</v>
      </c>
      <c r="K45" s="1258" t="s">
        <v>41</v>
      </c>
    </row>
    <row r="46" spans="1:14" s="1130" customFormat="1" ht="15" customHeight="1">
      <c r="A46" s="1135" t="s">
        <v>384</v>
      </c>
      <c r="B46" s="309">
        <v>5</v>
      </c>
      <c r="C46" s="309">
        <v>3</v>
      </c>
      <c r="D46" s="309">
        <v>2</v>
      </c>
      <c r="E46" s="309">
        <v>1</v>
      </c>
      <c r="F46" s="1050" t="s">
        <v>41</v>
      </c>
      <c r="G46" s="1050" t="s">
        <v>41</v>
      </c>
      <c r="H46" s="1050" t="s">
        <v>41</v>
      </c>
      <c r="I46" s="1107">
        <v>2</v>
      </c>
      <c r="J46" s="309">
        <v>1</v>
      </c>
      <c r="K46" s="1258" t="s">
        <v>41</v>
      </c>
    </row>
    <row r="47" spans="1:14" s="1130" customFormat="1" ht="15" customHeight="1">
      <c r="A47" s="1135" t="s">
        <v>458</v>
      </c>
      <c r="B47" s="309">
        <v>15</v>
      </c>
      <c r="C47" s="309">
        <v>8</v>
      </c>
      <c r="D47" s="309">
        <v>6</v>
      </c>
      <c r="E47" s="309">
        <v>2</v>
      </c>
      <c r="F47" s="1050">
        <v>3</v>
      </c>
      <c r="G47" s="1050">
        <v>1</v>
      </c>
      <c r="H47" s="309">
        <v>2</v>
      </c>
      <c r="I47" s="1107">
        <v>4</v>
      </c>
      <c r="J47" s="309">
        <v>2</v>
      </c>
      <c r="K47" s="1258" t="s">
        <v>41</v>
      </c>
    </row>
    <row r="48" spans="1:14" s="1130" customFormat="1" ht="15" customHeight="1">
      <c r="A48" s="1135" t="s">
        <v>90</v>
      </c>
      <c r="B48" s="309">
        <v>8</v>
      </c>
      <c r="C48" s="309">
        <v>5</v>
      </c>
      <c r="D48" s="309">
        <v>4</v>
      </c>
      <c r="E48" s="309">
        <v>1</v>
      </c>
      <c r="F48" s="1050">
        <v>1</v>
      </c>
      <c r="G48" s="1050">
        <v>1</v>
      </c>
      <c r="H48" s="1050" t="s">
        <v>41</v>
      </c>
      <c r="I48" s="1107">
        <v>2</v>
      </c>
      <c r="J48" s="309">
        <v>2</v>
      </c>
      <c r="K48" s="1258" t="s">
        <v>41</v>
      </c>
    </row>
    <row r="49" spans="1:8" s="1130" customFormat="1" ht="15" customHeight="1">
      <c r="A49" s="1212" t="s">
        <v>1871</v>
      </c>
    </row>
    <row r="50" spans="1:8" s="1262" customFormat="1" ht="15" customHeight="1">
      <c r="A50" s="1262" t="s">
        <v>1872</v>
      </c>
    </row>
    <row r="51" spans="1:8" s="1261" customFormat="1" ht="15" customHeight="1">
      <c r="H51" s="1264"/>
    </row>
    <row r="52" spans="1:8" s="1261" customFormat="1" ht="15" customHeight="1"/>
    <row r="53" spans="1:8" s="1261" customFormat="1" ht="15" customHeight="1"/>
    <row r="54" spans="1:8" s="1261" customFormat="1" ht="15" customHeight="1">
      <c r="A54" s="1265"/>
    </row>
    <row r="55" spans="1:8" s="1261" customFormat="1" ht="15" customHeight="1">
      <c r="A55" s="1265"/>
    </row>
    <row r="56" spans="1:8" s="1261" customFormat="1" ht="15" customHeight="1">
      <c r="A56" s="1265"/>
    </row>
    <row r="57" spans="1:8" s="1261" customFormat="1" ht="15" customHeight="1">
      <c r="A57" s="1265"/>
    </row>
    <row r="58" spans="1:8" s="1261" customFormat="1" ht="15" customHeight="1">
      <c r="A58" s="1265"/>
    </row>
    <row r="59" spans="1:8" s="1261" customFormat="1" ht="15" customHeight="1">
      <c r="A59" s="1265"/>
    </row>
    <row r="60" spans="1:8" s="1261" customFormat="1" ht="15" customHeight="1">
      <c r="A60" s="1265"/>
    </row>
    <row r="61" spans="1:8" s="1261" customFormat="1" ht="15" customHeight="1">
      <c r="A61" s="1265"/>
    </row>
    <row r="62" spans="1:8">
      <c r="A62" s="1266"/>
    </row>
    <row r="63" spans="1:8">
      <c r="A63" s="1266"/>
    </row>
    <row r="64" spans="1:8">
      <c r="A64" s="1266"/>
    </row>
    <row r="65" spans="1:1">
      <c r="A65" s="1266"/>
    </row>
    <row r="66" spans="1:1">
      <c r="A66" s="1266"/>
    </row>
    <row r="67" spans="1:1">
      <c r="A67" s="1266"/>
    </row>
    <row r="68" spans="1:1">
      <c r="A68" s="1266"/>
    </row>
    <row r="69" spans="1:1">
      <c r="A69" s="1266"/>
    </row>
    <row r="70" spans="1:1">
      <c r="A70" s="1266"/>
    </row>
    <row r="71" spans="1:1">
      <c r="A71" s="1266"/>
    </row>
    <row r="72" spans="1:1">
      <c r="A72" s="1266"/>
    </row>
    <row r="73" spans="1:1">
      <c r="A73" s="1266"/>
    </row>
    <row r="74" spans="1:1">
      <c r="A74" s="1266"/>
    </row>
  </sheetData>
  <mergeCells count="17">
    <mergeCell ref="A5:K5"/>
    <mergeCell ref="A6:A10"/>
    <mergeCell ref="B6:B10"/>
    <mergeCell ref="C6:E7"/>
    <mergeCell ref="F6:H7"/>
    <mergeCell ref="I6:J7"/>
    <mergeCell ref="K6:K10"/>
    <mergeCell ref="C8:C10"/>
    <mergeCell ref="D8:D10"/>
    <mergeCell ref="E8:E10"/>
    <mergeCell ref="B30:K30"/>
    <mergeCell ref="F8:F10"/>
    <mergeCell ref="G8:G10"/>
    <mergeCell ref="H8:H10"/>
    <mergeCell ref="I8:I10"/>
    <mergeCell ref="J8:J10"/>
    <mergeCell ref="B11:K11"/>
  </mergeCells>
  <hyperlinks>
    <hyperlink ref="A5" location="'spis tablic'!A1" display="Powrót do spisu tablic Return to list of tables" xr:uid="{00000000-0004-0000-6E00-000000000000}"/>
    <hyperlink ref="A5:K5" location="'Spis tablic_DZIAŁ VIII'!A1" display="'Spis tablic_DZIAŁ VIII'!A1" xr:uid="{00000000-0004-0000-6E00-000001000000}"/>
  </hyperlinks>
  <pageMargins left="0.7" right="0.7" top="0.75" bottom="0.75" header="0.3" footer="0.3"/>
  <pageSetup paperSize="256"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K44"/>
  <sheetViews>
    <sheetView topLeftCell="A7" zoomScaleNormal="100" workbookViewId="0">
      <selection activeCell="A10" sqref="A10"/>
    </sheetView>
  </sheetViews>
  <sheetFormatPr defaultColWidth="10" defaultRowHeight="11.4"/>
  <cols>
    <col min="1" max="1" width="28.44140625" style="1127" customWidth="1"/>
    <col min="2" max="9" width="16.33203125" style="1127" customWidth="1"/>
    <col min="10" max="10" width="10.33203125" style="1127" customWidth="1"/>
    <col min="11" max="16384" width="10" style="1127"/>
  </cols>
  <sheetData>
    <row r="1" spans="1:11" s="1369" customFormat="1" ht="15" customHeight="1">
      <c r="A1" s="1267" t="s">
        <v>2435</v>
      </c>
      <c r="B1" s="1268"/>
      <c r="C1" s="1271"/>
      <c r="D1" s="1271"/>
      <c r="E1" s="1271"/>
      <c r="F1" s="1271"/>
      <c r="G1" s="1271"/>
      <c r="H1" s="1271"/>
      <c r="I1" s="1271"/>
    </row>
    <row r="2" spans="1:11" s="1369" customFormat="1" ht="15" customHeight="1">
      <c r="A2" s="1270" t="s">
        <v>1873</v>
      </c>
      <c r="B2" s="1270"/>
      <c r="C2" s="1271"/>
      <c r="D2" s="1271"/>
      <c r="E2" s="1271"/>
      <c r="F2" s="1271"/>
      <c r="G2" s="1271"/>
      <c r="H2" s="1271"/>
      <c r="I2" s="1271"/>
    </row>
    <row r="3" spans="1:11" s="1272" customFormat="1" ht="24.9" customHeight="1">
      <c r="A3" s="2115" t="s">
        <v>11</v>
      </c>
      <c r="B3" s="2115"/>
      <c r="C3" s="2115"/>
      <c r="D3" s="2115"/>
      <c r="E3" s="2115"/>
      <c r="F3" s="2115"/>
      <c r="G3" s="2115"/>
      <c r="H3" s="2115"/>
      <c r="I3" s="2115"/>
    </row>
    <row r="4" spans="1:11" s="1273" customFormat="1" ht="24.9" customHeight="1">
      <c r="A4" s="2559" t="s">
        <v>360</v>
      </c>
      <c r="B4" s="2521" t="s">
        <v>123</v>
      </c>
      <c r="C4" s="2520" t="s">
        <v>1874</v>
      </c>
      <c r="D4" s="2539"/>
      <c r="E4" s="2521"/>
      <c r="F4" s="2520" t="s">
        <v>1862</v>
      </c>
      <c r="G4" s="2539"/>
      <c r="H4" s="2521"/>
      <c r="I4" s="2520" t="s">
        <v>1875</v>
      </c>
    </row>
    <row r="5" spans="1:11" s="1273" customFormat="1" ht="24.9" customHeight="1">
      <c r="A5" s="2628"/>
      <c r="B5" s="2584"/>
      <c r="C5" s="2562"/>
      <c r="D5" s="2590"/>
      <c r="E5" s="2535"/>
      <c r="F5" s="2562"/>
      <c r="G5" s="2590"/>
      <c r="H5" s="2535"/>
      <c r="I5" s="2587"/>
      <c r="K5" s="1855"/>
    </row>
    <row r="6" spans="1:11" s="1273" customFormat="1" ht="24.9" customHeight="1">
      <c r="A6" s="2628"/>
      <c r="B6" s="2584"/>
      <c r="C6" s="2522" t="s">
        <v>128</v>
      </c>
      <c r="D6" s="2522" t="s">
        <v>1865</v>
      </c>
      <c r="E6" s="2522" t="s">
        <v>1866</v>
      </c>
      <c r="F6" s="2522" t="s">
        <v>128</v>
      </c>
      <c r="G6" s="2522" t="s">
        <v>1867</v>
      </c>
      <c r="H6" s="2522" t="s">
        <v>1868</v>
      </c>
      <c r="I6" s="2587"/>
    </row>
    <row r="7" spans="1:11" s="1273" customFormat="1" ht="24.9" customHeight="1">
      <c r="A7" s="2628"/>
      <c r="B7" s="2584"/>
      <c r="C7" s="2523"/>
      <c r="D7" s="2523"/>
      <c r="E7" s="2523"/>
      <c r="F7" s="2523"/>
      <c r="G7" s="2523"/>
      <c r="H7" s="2523"/>
      <c r="I7" s="2587"/>
    </row>
    <row r="8" spans="1:11" s="1261" customFormat="1" ht="24.9" customHeight="1">
      <c r="A8" s="2561"/>
      <c r="B8" s="2535"/>
      <c r="C8" s="2524"/>
      <c r="D8" s="2524"/>
      <c r="E8" s="2524"/>
      <c r="F8" s="2524"/>
      <c r="G8" s="2524"/>
      <c r="H8" s="2524"/>
      <c r="I8" s="2562"/>
    </row>
    <row r="9" spans="1:11" s="1130" customFormat="1" ht="15" customHeight="1">
      <c r="A9" s="1237" t="s">
        <v>1856</v>
      </c>
      <c r="B9" s="309">
        <v>378</v>
      </c>
      <c r="C9" s="309">
        <v>259</v>
      </c>
      <c r="D9" s="309">
        <v>203</v>
      </c>
      <c r="E9" s="309">
        <v>56</v>
      </c>
      <c r="F9" s="309">
        <v>53</v>
      </c>
      <c r="G9" s="309">
        <v>26</v>
      </c>
      <c r="H9" s="309">
        <v>27</v>
      </c>
      <c r="I9" s="395">
        <v>64</v>
      </c>
    </row>
    <row r="10" spans="1:11" s="1130" customFormat="1" ht="15" customHeight="1">
      <c r="A10" s="1168" t="s">
        <v>1857</v>
      </c>
      <c r="B10" s="304">
        <v>379</v>
      </c>
      <c r="C10" s="304">
        <v>259</v>
      </c>
      <c r="D10" s="304">
        <v>202</v>
      </c>
      <c r="E10" s="304">
        <v>57</v>
      </c>
      <c r="F10" s="304">
        <v>53</v>
      </c>
      <c r="G10" s="304">
        <v>26</v>
      </c>
      <c r="H10" s="304">
        <v>27</v>
      </c>
      <c r="I10" s="1252">
        <v>65</v>
      </c>
      <c r="J10" s="1201"/>
    </row>
    <row r="11" spans="1:11" s="1130" customFormat="1" ht="15" customHeight="1">
      <c r="A11" s="1135" t="s">
        <v>584</v>
      </c>
      <c r="B11" s="309">
        <v>31</v>
      </c>
      <c r="C11" s="309">
        <v>20</v>
      </c>
      <c r="D11" s="309">
        <v>14</v>
      </c>
      <c r="E11" s="309">
        <v>6</v>
      </c>
      <c r="F11" s="309">
        <v>4</v>
      </c>
      <c r="G11" s="309">
        <v>1</v>
      </c>
      <c r="H11" s="309">
        <v>3</v>
      </c>
      <c r="I11" s="395">
        <v>7</v>
      </c>
    </row>
    <row r="12" spans="1:11" s="1130" customFormat="1" ht="15" customHeight="1">
      <c r="A12" s="1135" t="s">
        <v>76</v>
      </c>
      <c r="B12" s="309">
        <v>17</v>
      </c>
      <c r="C12" s="309">
        <v>11</v>
      </c>
      <c r="D12" s="309">
        <v>5</v>
      </c>
      <c r="E12" s="309">
        <v>6</v>
      </c>
      <c r="F12" s="309">
        <v>3</v>
      </c>
      <c r="G12" s="309">
        <v>2</v>
      </c>
      <c r="H12" s="309">
        <v>1</v>
      </c>
      <c r="I12" s="395">
        <v>3</v>
      </c>
    </row>
    <row r="13" spans="1:11" s="1130" customFormat="1" ht="15" customHeight="1">
      <c r="A13" s="1135" t="s">
        <v>586</v>
      </c>
      <c r="B13" s="309">
        <v>6</v>
      </c>
      <c r="C13" s="309">
        <v>3</v>
      </c>
      <c r="D13" s="309">
        <v>2</v>
      </c>
      <c r="E13" s="309">
        <v>1</v>
      </c>
      <c r="F13" s="309">
        <v>1</v>
      </c>
      <c r="G13" s="1050" t="s">
        <v>41</v>
      </c>
      <c r="H13" s="309">
        <v>1</v>
      </c>
      <c r="I13" s="395">
        <v>2</v>
      </c>
    </row>
    <row r="14" spans="1:11" s="1130" customFormat="1" ht="15" customHeight="1">
      <c r="A14" s="1135" t="s">
        <v>587</v>
      </c>
      <c r="B14" s="309">
        <v>10</v>
      </c>
      <c r="C14" s="309">
        <v>6</v>
      </c>
      <c r="D14" s="309">
        <v>6</v>
      </c>
      <c r="E14" s="1050" t="s">
        <v>41</v>
      </c>
      <c r="F14" s="1050" t="s">
        <v>41</v>
      </c>
      <c r="G14" s="1050" t="s">
        <v>41</v>
      </c>
      <c r="H14" s="1050" t="s">
        <v>41</v>
      </c>
      <c r="I14" s="395">
        <v>4</v>
      </c>
    </row>
    <row r="15" spans="1:11" s="1130" customFormat="1" ht="15" customHeight="1">
      <c r="A15" s="1135" t="s">
        <v>588</v>
      </c>
      <c r="B15" s="309">
        <v>19</v>
      </c>
      <c r="C15" s="309">
        <v>13</v>
      </c>
      <c r="D15" s="309">
        <v>7</v>
      </c>
      <c r="E15" s="309">
        <v>6</v>
      </c>
      <c r="F15" s="309">
        <v>4</v>
      </c>
      <c r="G15" s="309">
        <v>2</v>
      </c>
      <c r="H15" s="309">
        <v>2</v>
      </c>
      <c r="I15" s="395">
        <v>2</v>
      </c>
    </row>
    <row r="16" spans="1:11" s="1130" customFormat="1" ht="15" customHeight="1">
      <c r="A16" s="1135" t="s">
        <v>589</v>
      </c>
      <c r="B16" s="309">
        <v>45</v>
      </c>
      <c r="C16" s="309">
        <v>37</v>
      </c>
      <c r="D16" s="309">
        <v>33</v>
      </c>
      <c r="E16" s="309">
        <v>4</v>
      </c>
      <c r="F16" s="309">
        <v>4</v>
      </c>
      <c r="G16" s="309">
        <v>2</v>
      </c>
      <c r="H16" s="309">
        <v>2</v>
      </c>
      <c r="I16" s="395">
        <v>4</v>
      </c>
    </row>
    <row r="17" spans="1:9" s="1130" customFormat="1" ht="15" customHeight="1">
      <c r="A17" s="1135" t="s">
        <v>590</v>
      </c>
      <c r="B17" s="309">
        <v>80</v>
      </c>
      <c r="C17" s="309">
        <v>62</v>
      </c>
      <c r="D17" s="309">
        <v>57</v>
      </c>
      <c r="E17" s="309">
        <v>5</v>
      </c>
      <c r="F17" s="309">
        <v>13</v>
      </c>
      <c r="G17" s="309">
        <v>6</v>
      </c>
      <c r="H17" s="309">
        <v>7</v>
      </c>
      <c r="I17" s="395">
        <v>4</v>
      </c>
    </row>
    <row r="18" spans="1:9" s="1130" customFormat="1" ht="15" customHeight="1">
      <c r="A18" s="1135" t="s">
        <v>591</v>
      </c>
      <c r="B18" s="309">
        <v>12</v>
      </c>
      <c r="C18" s="309">
        <v>9</v>
      </c>
      <c r="D18" s="309">
        <v>6</v>
      </c>
      <c r="E18" s="309">
        <v>3</v>
      </c>
      <c r="F18" s="1050" t="s">
        <v>41</v>
      </c>
      <c r="G18" s="1050" t="s">
        <v>41</v>
      </c>
      <c r="H18" s="1050" t="s">
        <v>41</v>
      </c>
      <c r="I18" s="395">
        <v>3</v>
      </c>
    </row>
    <row r="19" spans="1:9" s="1130" customFormat="1" ht="15" customHeight="1">
      <c r="A19" s="1135" t="s">
        <v>592</v>
      </c>
      <c r="B19" s="309">
        <v>7</v>
      </c>
      <c r="C19" s="309">
        <v>5</v>
      </c>
      <c r="D19" s="309">
        <v>3</v>
      </c>
      <c r="E19" s="309">
        <v>2</v>
      </c>
      <c r="F19" s="1050" t="s">
        <v>41</v>
      </c>
      <c r="G19" s="1050" t="s">
        <v>41</v>
      </c>
      <c r="H19" s="1050" t="s">
        <v>41</v>
      </c>
      <c r="I19" s="395">
        <v>2</v>
      </c>
    </row>
    <row r="20" spans="1:9" s="1130" customFormat="1" ht="15" customHeight="1">
      <c r="A20" s="1135" t="s">
        <v>593</v>
      </c>
      <c r="B20" s="309">
        <v>16</v>
      </c>
      <c r="C20" s="309">
        <v>10</v>
      </c>
      <c r="D20" s="309">
        <v>3</v>
      </c>
      <c r="E20" s="309">
        <v>7</v>
      </c>
      <c r="F20" s="309">
        <v>5</v>
      </c>
      <c r="G20" s="309">
        <v>5</v>
      </c>
      <c r="H20" s="1050" t="s">
        <v>41</v>
      </c>
      <c r="I20" s="395">
        <v>1</v>
      </c>
    </row>
    <row r="21" spans="1:9" s="1130" customFormat="1" ht="15" customHeight="1">
      <c r="A21" s="1135" t="s">
        <v>594</v>
      </c>
      <c r="B21" s="309">
        <v>35</v>
      </c>
      <c r="C21" s="309">
        <v>22</v>
      </c>
      <c r="D21" s="309">
        <v>18</v>
      </c>
      <c r="E21" s="309">
        <v>4</v>
      </c>
      <c r="F21" s="309">
        <v>5</v>
      </c>
      <c r="G21" s="309">
        <v>1</v>
      </c>
      <c r="H21" s="309">
        <v>4</v>
      </c>
      <c r="I21" s="395">
        <v>8</v>
      </c>
    </row>
    <row r="22" spans="1:9" s="1130" customFormat="1" ht="15" customHeight="1">
      <c r="A22" s="1135" t="s">
        <v>595</v>
      </c>
      <c r="B22" s="309">
        <v>41</v>
      </c>
      <c r="C22" s="309">
        <v>22</v>
      </c>
      <c r="D22" s="309">
        <v>17</v>
      </c>
      <c r="E22" s="309">
        <v>5</v>
      </c>
      <c r="F22" s="309">
        <v>5</v>
      </c>
      <c r="G22" s="309">
        <v>2</v>
      </c>
      <c r="H22" s="309">
        <v>3</v>
      </c>
      <c r="I22" s="395">
        <v>13</v>
      </c>
    </row>
    <row r="23" spans="1:9" s="1130" customFormat="1" ht="15" customHeight="1">
      <c r="A23" s="1135" t="s">
        <v>596</v>
      </c>
      <c r="B23" s="309">
        <v>8</v>
      </c>
      <c r="C23" s="309">
        <v>4</v>
      </c>
      <c r="D23" s="309">
        <v>2</v>
      </c>
      <c r="E23" s="309">
        <v>2</v>
      </c>
      <c r="F23" s="309">
        <v>1</v>
      </c>
      <c r="G23" s="1050" t="s">
        <v>41</v>
      </c>
      <c r="H23" s="309">
        <v>1</v>
      </c>
      <c r="I23" s="395">
        <v>3</v>
      </c>
    </row>
    <row r="24" spans="1:9" s="1130" customFormat="1" ht="15" customHeight="1">
      <c r="A24" s="1135" t="s">
        <v>384</v>
      </c>
      <c r="B24" s="309">
        <v>9</v>
      </c>
      <c r="C24" s="309">
        <v>7</v>
      </c>
      <c r="D24" s="309">
        <v>5</v>
      </c>
      <c r="E24" s="309">
        <v>2</v>
      </c>
      <c r="F24" s="1050" t="s">
        <v>41</v>
      </c>
      <c r="G24" s="1050" t="s">
        <v>41</v>
      </c>
      <c r="H24" s="1050" t="s">
        <v>41</v>
      </c>
      <c r="I24" s="395">
        <v>2</v>
      </c>
    </row>
    <row r="25" spans="1:9" s="1130" customFormat="1" ht="15" customHeight="1">
      <c r="A25" s="1135" t="s">
        <v>458</v>
      </c>
      <c r="B25" s="309">
        <v>26</v>
      </c>
      <c r="C25" s="309">
        <v>16</v>
      </c>
      <c r="D25" s="309">
        <v>13</v>
      </c>
      <c r="E25" s="309">
        <v>3</v>
      </c>
      <c r="F25" s="309">
        <v>7</v>
      </c>
      <c r="G25" s="309">
        <v>4</v>
      </c>
      <c r="H25" s="309">
        <v>3</v>
      </c>
      <c r="I25" s="395">
        <v>3</v>
      </c>
    </row>
    <row r="26" spans="1:9" s="1130" customFormat="1" ht="15" customHeight="1">
      <c r="A26" s="1135" t="s">
        <v>90</v>
      </c>
      <c r="B26" s="309">
        <v>17</v>
      </c>
      <c r="C26" s="309">
        <v>12</v>
      </c>
      <c r="D26" s="309">
        <v>11</v>
      </c>
      <c r="E26" s="309">
        <v>1</v>
      </c>
      <c r="F26" s="309">
        <v>1</v>
      </c>
      <c r="G26" s="309">
        <v>1</v>
      </c>
      <c r="H26" s="1050" t="s">
        <v>41</v>
      </c>
      <c r="I26" s="395">
        <v>4</v>
      </c>
    </row>
    <row r="27" spans="1:9" s="1261" customFormat="1" ht="15" customHeight="1">
      <c r="A27" s="1212" t="s">
        <v>2436</v>
      </c>
    </row>
    <row r="28" spans="1:9" s="1263" customFormat="1" ht="15" customHeight="1">
      <c r="A28" s="1262" t="s">
        <v>1872</v>
      </c>
    </row>
    <row r="29" spans="1:9" s="1261" customFormat="1" ht="15" customHeight="1"/>
    <row r="30" spans="1:9" s="1261" customFormat="1" ht="15" customHeight="1"/>
    <row r="31" spans="1:9" s="1261" customFormat="1" ht="15" customHeight="1"/>
    <row r="32" spans="1:9" s="1261" customFormat="1" ht="15" customHeight="1"/>
    <row r="33" s="1261" customFormat="1" ht="15" customHeight="1"/>
    <row r="34" s="1261" customFormat="1" ht="15" customHeight="1"/>
    <row r="35" s="1261" customFormat="1" ht="15" customHeight="1"/>
    <row r="36" s="1261" customFormat="1" ht="15" customHeight="1"/>
    <row r="37" s="1261" customFormat="1" ht="15" customHeight="1"/>
    <row r="38" s="1261" customFormat="1" ht="15" customHeight="1"/>
    <row r="39" s="1261" customFormat="1" ht="15" customHeight="1"/>
    <row r="40" s="1261" customFormat="1" ht="15" customHeight="1"/>
    <row r="41" s="1261" customFormat="1" ht="15" customHeight="1"/>
    <row r="42" s="1261" customFormat="1" ht="15" customHeight="1"/>
    <row r="43" s="1261" customFormat="1" ht="15" customHeight="1"/>
    <row r="44" s="1261" customFormat="1" ht="15" customHeight="1"/>
  </sheetData>
  <mergeCells count="12">
    <mergeCell ref="G6:G8"/>
    <mergeCell ref="H6:H8"/>
    <mergeCell ref="A3:I3"/>
    <mergeCell ref="A4:A8"/>
    <mergeCell ref="B4:B8"/>
    <mergeCell ref="C4:E5"/>
    <mergeCell ref="F4:H5"/>
    <mergeCell ref="I4:I8"/>
    <mergeCell ref="C6:C8"/>
    <mergeCell ref="D6:D8"/>
    <mergeCell ref="E6:E8"/>
    <mergeCell ref="F6:F8"/>
  </mergeCells>
  <hyperlinks>
    <hyperlink ref="A3" location="'spis tablic'!A1" display="Powrót do spisu tablic Return to list of tables" xr:uid="{00000000-0004-0000-6F00-000000000000}"/>
    <hyperlink ref="A3:I3" location="'Spis tablic_DZIAŁ VIII'!A1" display="'Spis tablic_DZIAŁ VIII'!A1" xr:uid="{00000000-0004-0000-6F00-000001000000}"/>
  </hyperlinks>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L35"/>
  <sheetViews>
    <sheetView topLeftCell="A7" zoomScaleNormal="100" workbookViewId="0">
      <selection activeCell="A2" sqref="A2"/>
    </sheetView>
  </sheetViews>
  <sheetFormatPr defaultColWidth="10" defaultRowHeight="11.4"/>
  <cols>
    <col min="1" max="1" width="28.44140625" style="1127" customWidth="1"/>
    <col min="2" max="11" width="16.33203125" style="1127" customWidth="1"/>
    <col min="12" max="12" width="9.44140625" style="1127" customWidth="1"/>
    <col min="13" max="16384" width="10" style="1127"/>
  </cols>
  <sheetData>
    <row r="1" spans="1:12" s="1249" customFormat="1" ht="15" customHeight="1">
      <c r="A1" s="1267" t="s">
        <v>2438</v>
      </c>
      <c r="B1" s="1268"/>
      <c r="C1" s="1269"/>
      <c r="D1" s="1269"/>
      <c r="E1" s="1269"/>
      <c r="F1" s="1269"/>
      <c r="G1" s="1269"/>
      <c r="H1" s="1269"/>
      <c r="I1" s="1269"/>
      <c r="J1" s="1269"/>
      <c r="K1" s="1269"/>
    </row>
    <row r="2" spans="1:12" s="1249" customFormat="1" ht="15" customHeight="1">
      <c r="A2" s="1271" t="s">
        <v>1858</v>
      </c>
      <c r="B2" s="1269"/>
      <c r="C2" s="1269"/>
      <c r="D2" s="1269"/>
      <c r="E2" s="1269"/>
      <c r="F2" s="1269"/>
      <c r="G2" s="1269"/>
      <c r="H2" s="1269"/>
      <c r="I2" s="1269"/>
      <c r="J2" s="1269"/>
      <c r="K2" s="1269"/>
    </row>
    <row r="3" spans="1:12" s="1249" customFormat="1" ht="15" customHeight="1">
      <c r="A3" s="1270" t="s">
        <v>1877</v>
      </c>
      <c r="B3" s="1269"/>
      <c r="C3" s="1269"/>
      <c r="D3" s="1269"/>
      <c r="E3" s="1269"/>
      <c r="F3" s="1269"/>
      <c r="G3" s="1269"/>
      <c r="H3" s="1269"/>
      <c r="I3" s="1269"/>
      <c r="J3" s="1269"/>
      <c r="K3" s="1269"/>
    </row>
    <row r="4" spans="1:12" s="1249" customFormat="1" ht="15" customHeight="1">
      <c r="A4" s="1270" t="s">
        <v>1878</v>
      </c>
      <c r="C4" s="1269"/>
      <c r="D4" s="1269"/>
      <c r="E4" s="1269"/>
      <c r="F4" s="1269"/>
      <c r="G4" s="1269"/>
      <c r="H4" s="1269"/>
      <c r="I4" s="1269"/>
      <c r="J4" s="1269"/>
      <c r="K4" s="1269"/>
    </row>
    <row r="5" spans="1:12" s="1128" customFormat="1" ht="24.9" customHeight="1">
      <c r="A5" s="2115" t="s">
        <v>11</v>
      </c>
      <c r="B5" s="2115"/>
      <c r="C5" s="2115"/>
      <c r="D5" s="2115"/>
      <c r="E5" s="2115"/>
      <c r="F5" s="2115"/>
      <c r="G5" s="2115"/>
      <c r="H5" s="2115"/>
      <c r="I5" s="2115"/>
      <c r="J5" s="2115"/>
      <c r="K5" s="2115"/>
    </row>
    <row r="6" spans="1:12" s="1261" customFormat="1" ht="24.9" customHeight="1">
      <c r="A6" s="2559" t="s">
        <v>360</v>
      </c>
      <c r="B6" s="2521" t="s">
        <v>123</v>
      </c>
      <c r="C6" s="2520" t="s">
        <v>1874</v>
      </c>
      <c r="D6" s="2539"/>
      <c r="E6" s="2521"/>
      <c r="F6" s="2520" t="s">
        <v>1862</v>
      </c>
      <c r="G6" s="2539"/>
      <c r="H6" s="2521"/>
      <c r="I6" s="2520" t="s">
        <v>1879</v>
      </c>
      <c r="J6" s="2521"/>
      <c r="K6" s="2520" t="s">
        <v>1864</v>
      </c>
    </row>
    <row r="7" spans="1:12" s="1261" customFormat="1" ht="24.9" customHeight="1">
      <c r="A7" s="2628"/>
      <c r="B7" s="2584"/>
      <c r="C7" s="2562"/>
      <c r="D7" s="2590"/>
      <c r="E7" s="2535"/>
      <c r="F7" s="2562"/>
      <c r="G7" s="2590"/>
      <c r="H7" s="2535"/>
      <c r="I7" s="2562"/>
      <c r="J7" s="2535"/>
      <c r="K7" s="2587"/>
    </row>
    <row r="8" spans="1:12" s="1261" customFormat="1" ht="24.9" customHeight="1">
      <c r="A8" s="2628"/>
      <c r="B8" s="2584"/>
      <c r="C8" s="2522" t="s">
        <v>128</v>
      </c>
      <c r="D8" s="2522" t="s">
        <v>1865</v>
      </c>
      <c r="E8" s="2522" t="s">
        <v>1866</v>
      </c>
      <c r="F8" s="2522" t="s">
        <v>128</v>
      </c>
      <c r="G8" s="2522" t="s">
        <v>1867</v>
      </c>
      <c r="H8" s="2522" t="s">
        <v>1868</v>
      </c>
      <c r="I8" s="2522" t="s">
        <v>128</v>
      </c>
      <c r="J8" s="2522" t="s">
        <v>1869</v>
      </c>
      <c r="K8" s="2587"/>
    </row>
    <row r="9" spans="1:12" s="1130" customFormat="1" ht="24.9" customHeight="1">
      <c r="A9" s="2628"/>
      <c r="B9" s="2584"/>
      <c r="C9" s="2523"/>
      <c r="D9" s="2523"/>
      <c r="E9" s="2523"/>
      <c r="F9" s="2523"/>
      <c r="G9" s="2523"/>
      <c r="H9" s="2523"/>
      <c r="I9" s="2523"/>
      <c r="J9" s="2523"/>
      <c r="K9" s="2587"/>
    </row>
    <row r="10" spans="1:12" s="1130" customFormat="1" ht="24.9" customHeight="1">
      <c r="A10" s="2561"/>
      <c r="B10" s="2535"/>
      <c r="C10" s="2524"/>
      <c r="D10" s="2524"/>
      <c r="E10" s="2524"/>
      <c r="F10" s="2524"/>
      <c r="G10" s="2524"/>
      <c r="H10" s="2524"/>
      <c r="I10" s="2524"/>
      <c r="J10" s="2524"/>
      <c r="K10" s="2562"/>
    </row>
    <row r="11" spans="1:12" s="1130" customFormat="1" ht="15" customHeight="1">
      <c r="A11" s="1237" t="s">
        <v>1856</v>
      </c>
      <c r="B11" s="225">
        <v>102854</v>
      </c>
      <c r="C11" s="225">
        <v>48000</v>
      </c>
      <c r="D11" s="225">
        <v>40404</v>
      </c>
      <c r="E11" s="225">
        <v>7596</v>
      </c>
      <c r="F11" s="225">
        <v>20409</v>
      </c>
      <c r="G11" s="225">
        <v>11358</v>
      </c>
      <c r="H11" s="225">
        <v>9051</v>
      </c>
      <c r="I11" s="225">
        <v>33755</v>
      </c>
      <c r="J11" s="225">
        <v>24918</v>
      </c>
      <c r="K11" s="395">
        <v>690</v>
      </c>
    </row>
    <row r="12" spans="1:12" s="1130" customFormat="1" ht="15" customHeight="1">
      <c r="A12" s="1168" t="s">
        <v>1857</v>
      </c>
      <c r="B12" s="324">
        <v>102096</v>
      </c>
      <c r="C12" s="324">
        <v>47183</v>
      </c>
      <c r="D12" s="324">
        <v>39719</v>
      </c>
      <c r="E12" s="324">
        <v>7464</v>
      </c>
      <c r="F12" s="324">
        <v>20365</v>
      </c>
      <c r="G12" s="324">
        <v>11358</v>
      </c>
      <c r="H12" s="324">
        <v>9007</v>
      </c>
      <c r="I12" s="324">
        <v>33858</v>
      </c>
      <c r="J12" s="324">
        <v>25021</v>
      </c>
      <c r="K12" s="1252">
        <v>690</v>
      </c>
      <c r="L12" s="1201"/>
    </row>
    <row r="13" spans="1:12" s="1130" customFormat="1" ht="15" customHeight="1">
      <c r="A13" s="1135" t="s">
        <v>584</v>
      </c>
      <c r="B13" s="225">
        <v>8315</v>
      </c>
      <c r="C13" s="225">
        <v>3278</v>
      </c>
      <c r="D13" s="225">
        <v>2481</v>
      </c>
      <c r="E13" s="225">
        <v>797</v>
      </c>
      <c r="F13" s="225">
        <v>1604</v>
      </c>
      <c r="G13" s="225">
        <v>589</v>
      </c>
      <c r="H13" s="225">
        <v>1015</v>
      </c>
      <c r="I13" s="225">
        <v>3433</v>
      </c>
      <c r="J13" s="225">
        <v>3433</v>
      </c>
      <c r="K13" s="1162" t="s">
        <v>41</v>
      </c>
      <c r="L13" s="1201"/>
    </row>
    <row r="14" spans="1:12" s="1130" customFormat="1" ht="15" customHeight="1">
      <c r="A14" s="1135" t="s">
        <v>585</v>
      </c>
      <c r="B14" s="225">
        <v>4963</v>
      </c>
      <c r="C14" s="225">
        <v>1946</v>
      </c>
      <c r="D14" s="225">
        <v>978</v>
      </c>
      <c r="E14" s="225">
        <v>968</v>
      </c>
      <c r="F14" s="225">
        <v>1105</v>
      </c>
      <c r="G14" s="225">
        <v>951</v>
      </c>
      <c r="H14" s="225">
        <v>154</v>
      </c>
      <c r="I14" s="225">
        <v>1912</v>
      </c>
      <c r="J14" s="225">
        <v>1032</v>
      </c>
      <c r="K14" s="1162" t="s">
        <v>41</v>
      </c>
      <c r="L14" s="1201"/>
    </row>
    <row r="15" spans="1:12" s="1130" customFormat="1" ht="15" customHeight="1">
      <c r="A15" s="1135" t="s">
        <v>586</v>
      </c>
      <c r="B15" s="225">
        <v>1533</v>
      </c>
      <c r="C15" s="225">
        <v>511</v>
      </c>
      <c r="D15" s="225">
        <v>323</v>
      </c>
      <c r="E15" s="225">
        <v>188</v>
      </c>
      <c r="F15" s="225">
        <v>318</v>
      </c>
      <c r="G15" s="225" t="s">
        <v>41</v>
      </c>
      <c r="H15" s="225">
        <v>318</v>
      </c>
      <c r="I15" s="225">
        <v>704</v>
      </c>
      <c r="J15" s="225">
        <v>554</v>
      </c>
      <c r="K15" s="1162" t="s">
        <v>41</v>
      </c>
      <c r="L15" s="1201"/>
    </row>
    <row r="16" spans="1:12" s="1130" customFormat="1" ht="15" customHeight="1">
      <c r="A16" s="1135" t="s">
        <v>587</v>
      </c>
      <c r="B16" s="225">
        <v>2859</v>
      </c>
      <c r="C16" s="225">
        <v>1535</v>
      </c>
      <c r="D16" s="225">
        <v>1535</v>
      </c>
      <c r="E16" s="225" t="s">
        <v>41</v>
      </c>
      <c r="F16" s="225" t="s">
        <v>41</v>
      </c>
      <c r="G16" s="225" t="s">
        <v>41</v>
      </c>
      <c r="H16" s="225" t="s">
        <v>41</v>
      </c>
      <c r="I16" s="225">
        <v>1324</v>
      </c>
      <c r="J16" s="225">
        <v>1324</v>
      </c>
      <c r="K16" s="1162" t="s">
        <v>41</v>
      </c>
      <c r="L16" s="1201"/>
    </row>
    <row r="17" spans="1:12" s="1130" customFormat="1" ht="15" customHeight="1">
      <c r="A17" s="1135" t="s">
        <v>588</v>
      </c>
      <c r="B17" s="225">
        <v>5266</v>
      </c>
      <c r="C17" s="225">
        <v>2281</v>
      </c>
      <c r="D17" s="225">
        <v>1693</v>
      </c>
      <c r="E17" s="225">
        <v>588</v>
      </c>
      <c r="F17" s="225">
        <v>2227</v>
      </c>
      <c r="G17" s="225">
        <v>1274</v>
      </c>
      <c r="H17" s="225">
        <v>953</v>
      </c>
      <c r="I17" s="225">
        <v>758</v>
      </c>
      <c r="J17" s="225">
        <v>758</v>
      </c>
      <c r="K17" s="1162" t="s">
        <v>41</v>
      </c>
      <c r="L17" s="1201"/>
    </row>
    <row r="18" spans="1:12" s="1130" customFormat="1" ht="15" customHeight="1">
      <c r="A18" s="1135" t="s">
        <v>589</v>
      </c>
      <c r="B18" s="225">
        <v>8242</v>
      </c>
      <c r="C18" s="225">
        <v>5900</v>
      </c>
      <c r="D18" s="225">
        <v>5153</v>
      </c>
      <c r="E18" s="225">
        <v>747</v>
      </c>
      <c r="F18" s="225">
        <v>1364</v>
      </c>
      <c r="G18" s="225">
        <v>900</v>
      </c>
      <c r="H18" s="225">
        <v>464</v>
      </c>
      <c r="I18" s="225">
        <v>978</v>
      </c>
      <c r="J18" s="225">
        <v>928</v>
      </c>
      <c r="K18" s="1162" t="s">
        <v>41</v>
      </c>
      <c r="L18" s="1201"/>
    </row>
    <row r="19" spans="1:12" s="1130" customFormat="1" ht="15" customHeight="1">
      <c r="A19" s="1135" t="s">
        <v>590</v>
      </c>
      <c r="B19" s="225">
        <v>20489</v>
      </c>
      <c r="C19" s="225">
        <v>12390</v>
      </c>
      <c r="D19" s="225">
        <v>11816</v>
      </c>
      <c r="E19" s="225">
        <v>574</v>
      </c>
      <c r="F19" s="225">
        <v>5083</v>
      </c>
      <c r="G19" s="225">
        <v>2816</v>
      </c>
      <c r="H19" s="225">
        <v>2267</v>
      </c>
      <c r="I19" s="225">
        <v>2476</v>
      </c>
      <c r="J19" s="225">
        <v>1397</v>
      </c>
      <c r="K19" s="395">
        <v>540</v>
      </c>
      <c r="L19" s="1201"/>
    </row>
    <row r="20" spans="1:12" s="1130" customFormat="1" ht="15" customHeight="1">
      <c r="A20" s="1135" t="s">
        <v>591</v>
      </c>
      <c r="B20" s="225">
        <v>2286</v>
      </c>
      <c r="C20" s="225">
        <v>1571</v>
      </c>
      <c r="D20" s="225">
        <v>1228</v>
      </c>
      <c r="E20" s="225">
        <v>343</v>
      </c>
      <c r="F20" s="225" t="s">
        <v>41</v>
      </c>
      <c r="G20" s="225" t="s">
        <v>41</v>
      </c>
      <c r="H20" s="225" t="s">
        <v>41</v>
      </c>
      <c r="I20" s="225">
        <v>715</v>
      </c>
      <c r="J20" s="225">
        <v>715</v>
      </c>
      <c r="K20" s="1162" t="s">
        <v>41</v>
      </c>
      <c r="L20" s="1201"/>
    </row>
    <row r="21" spans="1:12" s="1130" customFormat="1" ht="15" customHeight="1">
      <c r="A21" s="1135" t="s">
        <v>592</v>
      </c>
      <c r="B21" s="225">
        <v>1780</v>
      </c>
      <c r="C21" s="225">
        <v>929</v>
      </c>
      <c r="D21" s="225">
        <v>653</v>
      </c>
      <c r="E21" s="225">
        <v>276</v>
      </c>
      <c r="F21" s="225" t="s">
        <v>41</v>
      </c>
      <c r="G21" s="225" t="s">
        <v>41</v>
      </c>
      <c r="H21" s="225" t="s">
        <v>41</v>
      </c>
      <c r="I21" s="225">
        <v>851</v>
      </c>
      <c r="J21" s="225">
        <v>851</v>
      </c>
      <c r="K21" s="1162" t="s">
        <v>41</v>
      </c>
      <c r="L21" s="1201"/>
    </row>
    <row r="22" spans="1:12" s="1130" customFormat="1" ht="15" customHeight="1">
      <c r="A22" s="1135" t="s">
        <v>593</v>
      </c>
      <c r="B22" s="225">
        <v>3876</v>
      </c>
      <c r="C22" s="225">
        <v>1296</v>
      </c>
      <c r="D22" s="225">
        <v>646</v>
      </c>
      <c r="E22" s="225">
        <v>650</v>
      </c>
      <c r="F22" s="225">
        <v>2178</v>
      </c>
      <c r="G22" s="225">
        <v>2178</v>
      </c>
      <c r="H22" s="225" t="s">
        <v>41</v>
      </c>
      <c r="I22" s="225">
        <v>402</v>
      </c>
      <c r="J22" s="225">
        <v>402</v>
      </c>
      <c r="K22" s="1162" t="s">
        <v>41</v>
      </c>
      <c r="L22" s="1201"/>
    </row>
    <row r="23" spans="1:12" s="1130" customFormat="1" ht="15" customHeight="1">
      <c r="A23" s="1135" t="s">
        <v>594</v>
      </c>
      <c r="B23" s="225">
        <v>14392</v>
      </c>
      <c r="C23" s="225">
        <v>3916</v>
      </c>
      <c r="D23" s="225">
        <v>3256</v>
      </c>
      <c r="E23" s="225">
        <v>660</v>
      </c>
      <c r="F23" s="225">
        <v>2143</v>
      </c>
      <c r="G23" s="225">
        <v>476</v>
      </c>
      <c r="H23" s="225">
        <v>1667</v>
      </c>
      <c r="I23" s="225">
        <v>8333</v>
      </c>
      <c r="J23" s="225">
        <v>7698</v>
      </c>
      <c r="K23" s="1162" t="s">
        <v>41</v>
      </c>
      <c r="L23" s="1201"/>
    </row>
    <row r="24" spans="1:12" s="1130" customFormat="1" ht="15" customHeight="1">
      <c r="A24" s="1135" t="s">
        <v>595</v>
      </c>
      <c r="B24" s="225">
        <v>11143</v>
      </c>
      <c r="C24" s="225">
        <v>4710</v>
      </c>
      <c r="D24" s="225">
        <v>3953</v>
      </c>
      <c r="E24" s="225">
        <v>757</v>
      </c>
      <c r="F24" s="225">
        <v>1434</v>
      </c>
      <c r="G24" s="225">
        <v>567</v>
      </c>
      <c r="H24" s="225">
        <v>867</v>
      </c>
      <c r="I24" s="225">
        <v>4849</v>
      </c>
      <c r="J24" s="225">
        <v>1709</v>
      </c>
      <c r="K24" s="395">
        <v>150</v>
      </c>
      <c r="L24" s="1201"/>
    </row>
    <row r="25" spans="1:12" s="1130" customFormat="1" ht="15" customHeight="1">
      <c r="A25" s="1135" t="s">
        <v>596</v>
      </c>
      <c r="B25" s="225">
        <v>1991</v>
      </c>
      <c r="C25" s="225">
        <v>559</v>
      </c>
      <c r="D25" s="225">
        <v>345</v>
      </c>
      <c r="E25" s="225">
        <v>214</v>
      </c>
      <c r="F25" s="225">
        <v>714</v>
      </c>
      <c r="G25" s="225" t="s">
        <v>41</v>
      </c>
      <c r="H25" s="225">
        <v>714</v>
      </c>
      <c r="I25" s="225">
        <v>718</v>
      </c>
      <c r="J25" s="225">
        <v>718</v>
      </c>
      <c r="K25" s="1162" t="s">
        <v>41</v>
      </c>
      <c r="L25" s="1201"/>
    </row>
    <row r="26" spans="1:12" s="1130" customFormat="1" ht="15" customHeight="1">
      <c r="A26" s="1135" t="s">
        <v>88</v>
      </c>
      <c r="B26" s="225">
        <v>1943</v>
      </c>
      <c r="C26" s="225">
        <v>1363</v>
      </c>
      <c r="D26" s="225">
        <v>1153</v>
      </c>
      <c r="E26" s="225">
        <v>210</v>
      </c>
      <c r="F26" s="225" t="s">
        <v>41</v>
      </c>
      <c r="G26" s="225" t="s">
        <v>41</v>
      </c>
      <c r="H26" s="225" t="s">
        <v>41</v>
      </c>
      <c r="I26" s="225">
        <v>580</v>
      </c>
      <c r="J26" s="225">
        <v>580</v>
      </c>
      <c r="K26" s="1162" t="s">
        <v>41</v>
      </c>
      <c r="L26" s="1201"/>
    </row>
    <row r="27" spans="1:12" s="1261" customFormat="1" ht="15" customHeight="1">
      <c r="A27" s="1135" t="s">
        <v>458</v>
      </c>
      <c r="B27" s="225">
        <v>5962</v>
      </c>
      <c r="C27" s="225">
        <v>2140</v>
      </c>
      <c r="D27" s="225">
        <v>1898</v>
      </c>
      <c r="E27" s="225">
        <v>242</v>
      </c>
      <c r="F27" s="225">
        <v>1656</v>
      </c>
      <c r="G27" s="225">
        <v>1068</v>
      </c>
      <c r="H27" s="225">
        <v>588</v>
      </c>
      <c r="I27" s="225">
        <v>2166</v>
      </c>
      <c r="J27" s="225">
        <v>1263</v>
      </c>
      <c r="K27" s="1162" t="s">
        <v>41</v>
      </c>
    </row>
    <row r="28" spans="1:12" s="1261" customFormat="1" ht="15" customHeight="1">
      <c r="A28" s="1135" t="s">
        <v>598</v>
      </c>
      <c r="B28" s="225">
        <v>7056</v>
      </c>
      <c r="C28" s="225">
        <v>2858</v>
      </c>
      <c r="D28" s="225">
        <v>2608</v>
      </c>
      <c r="E28" s="225">
        <v>250</v>
      </c>
      <c r="F28" s="225">
        <v>539</v>
      </c>
      <c r="G28" s="225">
        <v>539</v>
      </c>
      <c r="H28" s="225" t="s">
        <v>41</v>
      </c>
      <c r="I28" s="225">
        <v>3659</v>
      </c>
      <c r="J28" s="225">
        <v>1659</v>
      </c>
      <c r="K28" s="1162" t="s">
        <v>41</v>
      </c>
    </row>
    <row r="29" spans="1:12" s="1261" customFormat="1" ht="15" customHeight="1">
      <c r="A29" s="1212" t="s">
        <v>1876</v>
      </c>
    </row>
    <row r="30" spans="1:12" s="1636" customFormat="1" ht="15" customHeight="1">
      <c r="A30" s="1262" t="s">
        <v>1872</v>
      </c>
    </row>
    <row r="31" spans="1:12" s="1261" customFormat="1" ht="15" customHeight="1"/>
    <row r="32" spans="1:12" s="1261" customFormat="1" ht="15" customHeight="1"/>
    <row r="33" spans="3:3" s="1261" customFormat="1" ht="15" customHeight="1"/>
    <row r="34" spans="3:3" s="1261" customFormat="1" ht="15" customHeight="1"/>
    <row r="35" spans="3:3" s="1261" customFormat="1" ht="15" customHeight="1">
      <c r="C35" s="1273"/>
    </row>
  </sheetData>
  <mergeCells count="15">
    <mergeCell ref="A5:K5"/>
    <mergeCell ref="A6:A10"/>
    <mergeCell ref="B6:B10"/>
    <mergeCell ref="C6:E7"/>
    <mergeCell ref="F6:H7"/>
    <mergeCell ref="I6:J7"/>
    <mergeCell ref="K6:K10"/>
    <mergeCell ref="C8:C10"/>
    <mergeCell ref="D8:D10"/>
    <mergeCell ref="E8:E10"/>
    <mergeCell ref="F8:F10"/>
    <mergeCell ref="G8:G10"/>
    <mergeCell ref="H8:H10"/>
    <mergeCell ref="I8:I10"/>
    <mergeCell ref="J8:J10"/>
  </mergeCells>
  <hyperlinks>
    <hyperlink ref="A5" location="'spis tablic'!A1" display="Powrót do spisu tablic Return to list of tables" xr:uid="{00000000-0004-0000-7000-000000000000}"/>
    <hyperlink ref="A5:K5" location="'Spis tablic_DZIAŁ VIII'!A1" display="'Spis tablic_DZIAŁ VIII'!A1" xr:uid="{00000000-0004-0000-7000-000001000000}"/>
  </hyperlinks>
  <pageMargins left="0.7" right="0.7" top="0.75" bottom="0.75" header="0.3" footer="0.3"/>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W87"/>
  <sheetViews>
    <sheetView topLeftCell="A25" zoomScaleNormal="100" workbookViewId="0">
      <selection activeCell="M44" sqref="M44"/>
    </sheetView>
  </sheetViews>
  <sheetFormatPr defaultColWidth="10" defaultRowHeight="11.4"/>
  <cols>
    <col min="1" max="1" width="28.44140625" style="1272" customWidth="1"/>
    <col min="2" max="6" width="16.33203125" style="1272" customWidth="1"/>
    <col min="7" max="10" width="16.33203125" style="1157" customWidth="1"/>
    <col min="11" max="11" width="16.33203125" style="1272" customWidth="1"/>
    <col min="12" max="12" width="9.44140625" style="1272" customWidth="1"/>
    <col min="13" max="17" width="10" style="1272"/>
    <col min="18" max="18" width="11.6640625" style="1272" customWidth="1"/>
    <col min="19" max="16384" width="10" style="1272"/>
  </cols>
  <sheetData>
    <row r="1" spans="1:23" s="1369" customFormat="1" ht="15" customHeight="1">
      <c r="A1" s="1267" t="s">
        <v>2440</v>
      </c>
      <c r="B1" s="1268"/>
      <c r="C1" s="1271"/>
      <c r="D1" s="1271"/>
      <c r="E1" s="1271"/>
      <c r="F1" s="1271"/>
      <c r="G1" s="1271"/>
      <c r="H1" s="1271"/>
      <c r="I1" s="1271"/>
      <c r="J1" s="1271"/>
      <c r="K1" s="1271"/>
    </row>
    <row r="2" spans="1:23" s="1369" customFormat="1" ht="15" customHeight="1">
      <c r="A2" s="1270" t="s">
        <v>1880</v>
      </c>
      <c r="C2" s="1271"/>
      <c r="D2" s="1271"/>
      <c r="E2" s="1271"/>
      <c r="F2" s="1271"/>
      <c r="G2" s="1271"/>
      <c r="H2" s="1271"/>
      <c r="I2" s="1271"/>
      <c r="J2" s="1271"/>
      <c r="K2" s="1271"/>
    </row>
    <row r="3" spans="1:23" s="1103" customFormat="1" ht="24.9" customHeight="1">
      <c r="A3" s="2115" t="s">
        <v>11</v>
      </c>
      <c r="B3" s="2115"/>
      <c r="C3" s="2115"/>
      <c r="D3" s="2115"/>
      <c r="E3" s="2115"/>
      <c r="F3" s="2115"/>
      <c r="G3" s="2115"/>
      <c r="H3" s="2115"/>
      <c r="I3" s="2115"/>
      <c r="J3" s="2115"/>
      <c r="K3" s="2115"/>
    </row>
    <row r="4" spans="1:23" ht="24.9" customHeight="1">
      <c r="A4" s="2559" t="s">
        <v>360</v>
      </c>
      <c r="B4" s="2521" t="s">
        <v>123</v>
      </c>
      <c r="C4" s="2520" t="s">
        <v>1861</v>
      </c>
      <c r="D4" s="2539"/>
      <c r="E4" s="2521"/>
      <c r="F4" s="2520" t="s">
        <v>1862</v>
      </c>
      <c r="G4" s="2539"/>
      <c r="H4" s="2521"/>
      <c r="I4" s="2520" t="s">
        <v>1879</v>
      </c>
      <c r="J4" s="2521"/>
      <c r="K4" s="2520" t="s">
        <v>1881</v>
      </c>
    </row>
    <row r="5" spans="1:23" ht="24.9" customHeight="1">
      <c r="A5" s="2628"/>
      <c r="B5" s="2584"/>
      <c r="C5" s="2562"/>
      <c r="D5" s="2590"/>
      <c r="E5" s="2535"/>
      <c r="F5" s="2562"/>
      <c r="G5" s="2590"/>
      <c r="H5" s="2535"/>
      <c r="I5" s="2562"/>
      <c r="J5" s="2535"/>
      <c r="K5" s="2587"/>
    </row>
    <row r="6" spans="1:23" ht="24.9" customHeight="1">
      <c r="A6" s="2628"/>
      <c r="B6" s="2584"/>
      <c r="C6" s="2522" t="s">
        <v>128</v>
      </c>
      <c r="D6" s="2522" t="s">
        <v>1865</v>
      </c>
      <c r="E6" s="2522" t="s">
        <v>1866</v>
      </c>
      <c r="F6" s="2522" t="s">
        <v>128</v>
      </c>
      <c r="G6" s="2522" t="s">
        <v>1867</v>
      </c>
      <c r="H6" s="2522" t="s">
        <v>1868</v>
      </c>
      <c r="I6" s="2522" t="s">
        <v>128</v>
      </c>
      <c r="J6" s="2522" t="s">
        <v>1869</v>
      </c>
      <c r="K6" s="2587"/>
    </row>
    <row r="7" spans="1:23" ht="24.9" customHeight="1">
      <c r="A7" s="2628"/>
      <c r="B7" s="2584"/>
      <c r="C7" s="2523"/>
      <c r="D7" s="2523"/>
      <c r="E7" s="2523"/>
      <c r="F7" s="2523"/>
      <c r="G7" s="2523"/>
      <c r="H7" s="2523"/>
      <c r="I7" s="2523"/>
      <c r="J7" s="2523"/>
      <c r="K7" s="2587"/>
    </row>
    <row r="8" spans="1:23" ht="24.9" customHeight="1">
      <c r="A8" s="2561"/>
      <c r="B8" s="2535"/>
      <c r="C8" s="2524"/>
      <c r="D8" s="2524"/>
      <c r="E8" s="2524"/>
      <c r="F8" s="2524"/>
      <c r="G8" s="2524"/>
      <c r="H8" s="2524"/>
      <c r="I8" s="2524"/>
      <c r="J8" s="2524"/>
      <c r="K8" s="2562"/>
    </row>
    <row r="9" spans="1:23" s="1130" customFormat="1" ht="21" customHeight="1">
      <c r="A9" s="1274"/>
      <c r="B9" s="2660" t="s">
        <v>1047</v>
      </c>
      <c r="C9" s="2661"/>
      <c r="D9" s="2661"/>
      <c r="E9" s="2661"/>
      <c r="F9" s="2661"/>
      <c r="G9" s="2661"/>
      <c r="H9" s="2661"/>
      <c r="I9" s="2661"/>
      <c r="J9" s="2661"/>
      <c r="K9" s="2661"/>
    </row>
    <row r="10" spans="1:23" s="1130" customFormat="1" ht="15" customHeight="1">
      <c r="A10" s="1237" t="s">
        <v>1856</v>
      </c>
      <c r="B10" s="225">
        <v>60519</v>
      </c>
      <c r="C10" s="225">
        <v>31899</v>
      </c>
      <c r="D10" s="225">
        <v>23298</v>
      </c>
      <c r="E10" s="225">
        <v>8601</v>
      </c>
      <c r="F10" s="225">
        <v>5485</v>
      </c>
      <c r="G10" s="225">
        <v>1927</v>
      </c>
      <c r="H10" s="225">
        <v>3558</v>
      </c>
      <c r="I10" s="225">
        <v>22566</v>
      </c>
      <c r="J10" s="225">
        <v>15004</v>
      </c>
      <c r="K10" s="395">
        <v>569</v>
      </c>
      <c r="L10" s="1637"/>
      <c r="M10" s="1638"/>
      <c r="N10" s="1276"/>
      <c r="O10" s="1639"/>
      <c r="P10" s="1639"/>
      <c r="Q10" s="1277"/>
      <c r="R10" s="1277"/>
      <c r="S10" s="1277"/>
      <c r="T10" s="1277"/>
      <c r="U10" s="1277"/>
      <c r="V10" s="1277"/>
      <c r="W10" s="1277"/>
    </row>
    <row r="11" spans="1:23" s="1130" customFormat="1" ht="15" customHeight="1">
      <c r="A11" s="1168" t="s">
        <v>1857</v>
      </c>
      <c r="B11" s="324">
        <v>63119</v>
      </c>
      <c r="C11" s="324">
        <v>33482</v>
      </c>
      <c r="D11" s="324">
        <v>24598</v>
      </c>
      <c r="E11" s="324">
        <v>8884</v>
      </c>
      <c r="F11" s="324">
        <v>5418</v>
      </c>
      <c r="G11" s="324">
        <v>1846</v>
      </c>
      <c r="H11" s="1119">
        <v>3572</v>
      </c>
      <c r="I11" s="1119">
        <v>23617</v>
      </c>
      <c r="J11" s="1119">
        <v>16206</v>
      </c>
      <c r="K11" s="1252">
        <v>602</v>
      </c>
      <c r="L11" s="484"/>
      <c r="M11" s="1640"/>
      <c r="N11" s="1276"/>
      <c r="O11" s="1639"/>
      <c r="P11" s="1639"/>
      <c r="Q11" s="1277"/>
      <c r="R11" s="1277"/>
      <c r="S11" s="1277"/>
      <c r="T11" s="1277"/>
      <c r="U11" s="1277"/>
      <c r="V11" s="1277"/>
      <c r="W11" s="1277"/>
    </row>
    <row r="12" spans="1:23" s="1130" customFormat="1" ht="15" customHeight="1">
      <c r="A12" s="1278" t="s">
        <v>584</v>
      </c>
      <c r="B12" s="225">
        <v>6137</v>
      </c>
      <c r="C12" s="225">
        <v>2505</v>
      </c>
      <c r="D12" s="225">
        <v>1724</v>
      </c>
      <c r="E12" s="225">
        <v>781</v>
      </c>
      <c r="F12" s="225">
        <v>595</v>
      </c>
      <c r="G12" s="225">
        <v>136</v>
      </c>
      <c r="H12" s="1121">
        <v>459</v>
      </c>
      <c r="I12" s="1121">
        <v>3037</v>
      </c>
      <c r="J12" s="1121">
        <v>2971</v>
      </c>
      <c r="K12" s="1162" t="s">
        <v>41</v>
      </c>
      <c r="L12" s="484"/>
      <c r="M12" s="1640"/>
      <c r="N12" s="1276"/>
      <c r="O12" s="1639"/>
      <c r="P12" s="1639"/>
      <c r="Q12" s="1279"/>
      <c r="R12" s="1279"/>
      <c r="S12" s="1279"/>
      <c r="T12" s="1279"/>
      <c r="U12" s="1279"/>
      <c r="V12" s="1279"/>
      <c r="W12" s="1279"/>
    </row>
    <row r="13" spans="1:23" s="1130" customFormat="1" ht="15" customHeight="1">
      <c r="A13" s="1278" t="s">
        <v>76</v>
      </c>
      <c r="B13" s="225">
        <v>3181</v>
      </c>
      <c r="C13" s="225">
        <v>929</v>
      </c>
      <c r="D13" s="225">
        <v>441</v>
      </c>
      <c r="E13" s="225">
        <v>488</v>
      </c>
      <c r="F13" s="225">
        <v>462</v>
      </c>
      <c r="G13" s="225">
        <v>118</v>
      </c>
      <c r="H13" s="1121">
        <v>344</v>
      </c>
      <c r="I13" s="1121">
        <v>1790</v>
      </c>
      <c r="J13" s="1121">
        <v>1268</v>
      </c>
      <c r="K13" s="1162" t="s">
        <v>41</v>
      </c>
      <c r="L13" s="484"/>
      <c r="M13" s="1640"/>
      <c r="N13" s="1276"/>
      <c r="O13" s="1639"/>
      <c r="P13" s="1639"/>
      <c r="Q13" s="1279"/>
      <c r="R13" s="1279"/>
      <c r="S13" s="1279"/>
      <c r="T13" s="1279"/>
      <c r="U13" s="1279"/>
      <c r="V13" s="1279"/>
      <c r="W13" s="1279"/>
    </row>
    <row r="14" spans="1:23" s="1130" customFormat="1" ht="15" customHeight="1">
      <c r="A14" s="1278" t="s">
        <v>586</v>
      </c>
      <c r="B14" s="225">
        <v>728</v>
      </c>
      <c r="C14" s="225">
        <v>521</v>
      </c>
      <c r="D14" s="225">
        <v>268</v>
      </c>
      <c r="E14" s="225">
        <v>253</v>
      </c>
      <c r="F14" s="225">
        <v>96</v>
      </c>
      <c r="G14" s="225" t="s">
        <v>41</v>
      </c>
      <c r="H14" s="1121">
        <v>96</v>
      </c>
      <c r="I14" s="1121">
        <v>111</v>
      </c>
      <c r="J14" s="1121">
        <v>65</v>
      </c>
      <c r="K14" s="1162" t="s">
        <v>41</v>
      </c>
      <c r="L14" s="484"/>
      <c r="M14" s="1640"/>
      <c r="N14" s="1276"/>
      <c r="O14" s="1639"/>
      <c r="P14" s="1639"/>
      <c r="Q14" s="1279"/>
      <c r="R14" s="1279"/>
      <c r="S14" s="1279"/>
      <c r="T14" s="1279"/>
      <c r="U14" s="1279"/>
      <c r="V14" s="1279"/>
      <c r="W14" s="1279"/>
    </row>
    <row r="15" spans="1:23" s="1130" customFormat="1" ht="15" customHeight="1">
      <c r="A15" s="1278" t="s">
        <v>587</v>
      </c>
      <c r="B15" s="225">
        <v>6197</v>
      </c>
      <c r="C15" s="225">
        <v>619</v>
      </c>
      <c r="D15" s="225">
        <v>619</v>
      </c>
      <c r="E15" s="225" t="s">
        <v>41</v>
      </c>
      <c r="F15" s="225" t="s">
        <v>41</v>
      </c>
      <c r="G15" s="225" t="s">
        <v>41</v>
      </c>
      <c r="H15" s="1121" t="s">
        <v>41</v>
      </c>
      <c r="I15" s="1121">
        <v>5578</v>
      </c>
      <c r="J15" s="1121">
        <v>449</v>
      </c>
      <c r="K15" s="1162" t="s">
        <v>41</v>
      </c>
      <c r="L15" s="484"/>
      <c r="M15" s="1640"/>
      <c r="N15" s="1276"/>
      <c r="O15" s="1639"/>
      <c r="P15" s="1639"/>
      <c r="Q15" s="1279"/>
      <c r="R15" s="1279"/>
      <c r="S15" s="1279"/>
      <c r="T15" s="1279"/>
      <c r="U15" s="1279"/>
      <c r="V15" s="1279"/>
      <c r="W15" s="1279"/>
    </row>
    <row r="16" spans="1:23" s="1130" customFormat="1" ht="15" customHeight="1">
      <c r="A16" s="1278" t="s">
        <v>588</v>
      </c>
      <c r="B16" s="225">
        <v>2110</v>
      </c>
      <c r="C16" s="225">
        <v>1703</v>
      </c>
      <c r="D16" s="225">
        <v>933</v>
      </c>
      <c r="E16" s="225">
        <v>770</v>
      </c>
      <c r="F16" s="225">
        <v>320</v>
      </c>
      <c r="G16" s="225">
        <v>150</v>
      </c>
      <c r="H16" s="1121">
        <v>170</v>
      </c>
      <c r="I16" s="1121">
        <v>87</v>
      </c>
      <c r="J16" s="1121">
        <v>87</v>
      </c>
      <c r="K16" s="1162" t="s">
        <v>41</v>
      </c>
      <c r="L16" s="484"/>
      <c r="M16" s="1640"/>
      <c r="N16" s="1276"/>
      <c r="O16" s="1639"/>
      <c r="P16" s="1639"/>
      <c r="Q16" s="1279"/>
      <c r="R16" s="1279"/>
      <c r="S16" s="1279"/>
      <c r="T16" s="1279"/>
      <c r="U16" s="1279"/>
      <c r="V16" s="1279"/>
      <c r="W16" s="1279"/>
    </row>
    <row r="17" spans="1:23" s="1130" customFormat="1" ht="15" customHeight="1">
      <c r="A17" s="1278" t="s">
        <v>589</v>
      </c>
      <c r="B17" s="225">
        <v>8073</v>
      </c>
      <c r="C17" s="225">
        <v>5016</v>
      </c>
      <c r="D17" s="225">
        <v>4408</v>
      </c>
      <c r="E17" s="225">
        <v>608</v>
      </c>
      <c r="F17" s="225">
        <v>341</v>
      </c>
      <c r="G17" s="225">
        <v>144</v>
      </c>
      <c r="H17" s="1121">
        <v>197</v>
      </c>
      <c r="I17" s="1121">
        <v>2716</v>
      </c>
      <c r="J17" s="1121">
        <v>2562</v>
      </c>
      <c r="K17" s="1162" t="s">
        <v>41</v>
      </c>
      <c r="L17" s="484"/>
      <c r="M17" s="1640"/>
      <c r="N17" s="1276"/>
      <c r="O17" s="1639"/>
      <c r="P17" s="1639"/>
      <c r="Q17" s="1279"/>
      <c r="R17" s="1279"/>
      <c r="S17" s="1279"/>
      <c r="T17" s="1279"/>
      <c r="U17" s="1279"/>
      <c r="V17" s="1279"/>
      <c r="W17" s="1279"/>
    </row>
    <row r="18" spans="1:23" s="1130" customFormat="1" ht="15" customHeight="1">
      <c r="A18" s="1278" t="s">
        <v>590</v>
      </c>
      <c r="B18" s="225">
        <v>14761</v>
      </c>
      <c r="C18" s="225">
        <v>9339</v>
      </c>
      <c r="D18" s="225">
        <v>8197</v>
      </c>
      <c r="E18" s="225">
        <v>1142</v>
      </c>
      <c r="F18" s="225">
        <v>1626</v>
      </c>
      <c r="G18" s="225">
        <v>448</v>
      </c>
      <c r="H18" s="1121">
        <v>1178</v>
      </c>
      <c r="I18" s="1121">
        <v>3362</v>
      </c>
      <c r="J18" s="1121">
        <v>2609</v>
      </c>
      <c r="K18" s="395">
        <v>434</v>
      </c>
      <c r="L18" s="484"/>
      <c r="M18" s="1640"/>
      <c r="N18" s="1276"/>
      <c r="O18" s="1639"/>
      <c r="P18" s="1639"/>
      <c r="Q18" s="1279"/>
      <c r="R18" s="1279"/>
      <c r="S18" s="1279"/>
      <c r="T18" s="1279"/>
      <c r="U18" s="1279"/>
      <c r="V18" s="1279"/>
      <c r="W18" s="1279"/>
    </row>
    <row r="19" spans="1:23" s="1130" customFormat="1" ht="15" customHeight="1">
      <c r="A19" s="1278" t="s">
        <v>591</v>
      </c>
      <c r="B19" s="225">
        <v>1093</v>
      </c>
      <c r="C19" s="225">
        <v>818</v>
      </c>
      <c r="D19" s="225">
        <v>482</v>
      </c>
      <c r="E19" s="225">
        <v>336</v>
      </c>
      <c r="F19" s="225" t="s">
        <v>41</v>
      </c>
      <c r="G19" s="225" t="s">
        <v>41</v>
      </c>
      <c r="H19" s="1121" t="s">
        <v>41</v>
      </c>
      <c r="I19" s="1121">
        <v>275</v>
      </c>
      <c r="J19" s="1121">
        <v>275</v>
      </c>
      <c r="K19" s="1162" t="s">
        <v>41</v>
      </c>
      <c r="L19" s="484"/>
      <c r="M19" s="1640"/>
      <c r="N19" s="1276"/>
      <c r="O19" s="1639"/>
      <c r="P19" s="1639"/>
      <c r="Q19" s="1279"/>
      <c r="R19" s="1279"/>
      <c r="S19" s="1279"/>
      <c r="T19" s="1279"/>
      <c r="U19" s="1279"/>
      <c r="V19" s="1279"/>
      <c r="W19" s="1279"/>
    </row>
    <row r="20" spans="1:23" s="1130" customFormat="1" ht="15" customHeight="1">
      <c r="A20" s="1278" t="s">
        <v>592</v>
      </c>
      <c r="B20" s="225">
        <v>1419</v>
      </c>
      <c r="C20" s="225">
        <v>620</v>
      </c>
      <c r="D20" s="225">
        <v>300</v>
      </c>
      <c r="E20" s="225">
        <v>320</v>
      </c>
      <c r="F20" s="225" t="s">
        <v>41</v>
      </c>
      <c r="G20" s="225" t="s">
        <v>41</v>
      </c>
      <c r="H20" s="1121" t="s">
        <v>41</v>
      </c>
      <c r="I20" s="1121">
        <v>799</v>
      </c>
      <c r="J20" s="1121">
        <v>799</v>
      </c>
      <c r="K20" s="1162" t="s">
        <v>41</v>
      </c>
      <c r="L20" s="484"/>
      <c r="M20" s="1640"/>
      <c r="N20" s="1276"/>
      <c r="O20" s="1639"/>
      <c r="P20" s="1639"/>
      <c r="Q20" s="1279"/>
      <c r="R20" s="1279"/>
      <c r="S20" s="1279"/>
      <c r="T20" s="1279"/>
      <c r="U20" s="1279"/>
      <c r="V20" s="1279"/>
      <c r="W20" s="1279"/>
    </row>
    <row r="21" spans="1:23" s="1130" customFormat="1" ht="15" customHeight="1">
      <c r="A21" s="1278" t="s">
        <v>593</v>
      </c>
      <c r="B21" s="225">
        <v>1875</v>
      </c>
      <c r="C21" s="225">
        <v>1426</v>
      </c>
      <c r="D21" s="225">
        <v>270</v>
      </c>
      <c r="E21" s="225">
        <v>1156</v>
      </c>
      <c r="F21" s="225">
        <v>160</v>
      </c>
      <c r="G21" s="225">
        <v>160</v>
      </c>
      <c r="H21" s="1121" t="s">
        <v>41</v>
      </c>
      <c r="I21" s="1121">
        <v>289</v>
      </c>
      <c r="J21" s="1121">
        <v>289</v>
      </c>
      <c r="K21" s="1162" t="s">
        <v>41</v>
      </c>
      <c r="L21" s="484"/>
      <c r="M21" s="1640"/>
      <c r="N21" s="1276"/>
      <c r="O21" s="1639"/>
      <c r="P21" s="1639"/>
      <c r="Q21" s="1279"/>
      <c r="R21" s="1279"/>
      <c r="S21" s="1279"/>
      <c r="T21" s="1279"/>
      <c r="U21" s="1279"/>
      <c r="V21" s="1279"/>
      <c r="W21" s="1279"/>
    </row>
    <row r="22" spans="1:23" s="1130" customFormat="1" ht="15" customHeight="1">
      <c r="A22" s="1278" t="s">
        <v>594</v>
      </c>
      <c r="B22" s="225">
        <v>3079</v>
      </c>
      <c r="C22" s="225">
        <v>2034</v>
      </c>
      <c r="D22" s="225">
        <v>1505</v>
      </c>
      <c r="E22" s="225">
        <v>529</v>
      </c>
      <c r="F22" s="225">
        <v>517</v>
      </c>
      <c r="G22" s="225">
        <v>148</v>
      </c>
      <c r="H22" s="1121">
        <v>369</v>
      </c>
      <c r="I22" s="1121">
        <v>528</v>
      </c>
      <c r="J22" s="1121">
        <v>259</v>
      </c>
      <c r="K22" s="1162" t="s">
        <v>41</v>
      </c>
      <c r="L22" s="484"/>
      <c r="M22" s="1640"/>
      <c r="N22" s="1276"/>
      <c r="O22" s="1639"/>
      <c r="P22" s="1639"/>
      <c r="Q22" s="1279"/>
      <c r="R22" s="1279"/>
      <c r="S22" s="1279"/>
      <c r="T22" s="1279"/>
      <c r="U22" s="1279"/>
      <c r="V22" s="1279"/>
      <c r="W22" s="1279"/>
    </row>
    <row r="23" spans="1:23" s="1130" customFormat="1" ht="15" customHeight="1">
      <c r="A23" s="1278" t="s">
        <v>595</v>
      </c>
      <c r="B23" s="225">
        <v>5409</v>
      </c>
      <c r="C23" s="225">
        <v>2851</v>
      </c>
      <c r="D23" s="225">
        <v>2057</v>
      </c>
      <c r="E23" s="225">
        <v>794</v>
      </c>
      <c r="F23" s="225">
        <v>561</v>
      </c>
      <c r="G23" s="225">
        <v>181</v>
      </c>
      <c r="H23" s="1121">
        <v>380</v>
      </c>
      <c r="I23" s="1121">
        <v>1829</v>
      </c>
      <c r="J23" s="1121">
        <v>1529</v>
      </c>
      <c r="K23" s="395">
        <v>168</v>
      </c>
      <c r="L23" s="484"/>
      <c r="M23" s="1640"/>
      <c r="N23" s="1276"/>
      <c r="O23" s="1639"/>
      <c r="P23" s="1639"/>
      <c r="Q23" s="1279"/>
      <c r="R23" s="1279"/>
      <c r="S23" s="1279"/>
      <c r="T23" s="1279"/>
      <c r="U23" s="1279"/>
      <c r="V23" s="1279"/>
      <c r="W23" s="1279"/>
    </row>
    <row r="24" spans="1:23" s="1130" customFormat="1" ht="15" customHeight="1">
      <c r="A24" s="1278" t="s">
        <v>596</v>
      </c>
      <c r="B24" s="225">
        <v>2101</v>
      </c>
      <c r="C24" s="225">
        <v>817</v>
      </c>
      <c r="D24" s="225">
        <v>362</v>
      </c>
      <c r="E24" s="225">
        <v>455</v>
      </c>
      <c r="F24" s="225">
        <v>62</v>
      </c>
      <c r="G24" s="225" t="s">
        <v>41</v>
      </c>
      <c r="H24" s="1121">
        <v>62</v>
      </c>
      <c r="I24" s="1121">
        <v>1222</v>
      </c>
      <c r="J24" s="1121">
        <v>1222</v>
      </c>
      <c r="K24" s="1162" t="s">
        <v>41</v>
      </c>
      <c r="L24" s="484"/>
      <c r="M24" s="1640"/>
      <c r="N24" s="1276"/>
      <c r="O24" s="1639"/>
      <c r="P24" s="1639"/>
      <c r="Q24" s="1279"/>
      <c r="R24" s="1279"/>
      <c r="S24" s="1279"/>
      <c r="T24" s="1279"/>
      <c r="U24" s="1279"/>
      <c r="V24" s="1279"/>
      <c r="W24" s="1279"/>
    </row>
    <row r="25" spans="1:23" s="1130" customFormat="1" ht="15" customHeight="1">
      <c r="A25" s="1278" t="s">
        <v>384</v>
      </c>
      <c r="B25" s="225">
        <v>1755</v>
      </c>
      <c r="C25" s="225">
        <v>901</v>
      </c>
      <c r="D25" s="225">
        <v>480</v>
      </c>
      <c r="E25" s="225">
        <v>421</v>
      </c>
      <c r="F25" s="225" t="s">
        <v>41</v>
      </c>
      <c r="G25" s="225" t="s">
        <v>41</v>
      </c>
      <c r="H25" s="1121" t="s">
        <v>41</v>
      </c>
      <c r="I25" s="1121">
        <v>854</v>
      </c>
      <c r="J25" s="1121">
        <v>812</v>
      </c>
      <c r="K25" s="1162" t="s">
        <v>41</v>
      </c>
      <c r="L25" s="484"/>
      <c r="M25" s="1640"/>
      <c r="N25" s="1276"/>
      <c r="O25" s="1639"/>
      <c r="P25" s="1639"/>
      <c r="Q25" s="1279"/>
      <c r="R25" s="1279"/>
      <c r="S25" s="1279"/>
      <c r="T25" s="1279"/>
      <c r="U25" s="1279"/>
      <c r="V25" s="1279"/>
      <c r="W25" s="1279"/>
    </row>
    <row r="26" spans="1:23" s="1130" customFormat="1" ht="15" customHeight="1">
      <c r="A26" s="1278" t="s">
        <v>458</v>
      </c>
      <c r="B26" s="225">
        <v>3154</v>
      </c>
      <c r="C26" s="225">
        <v>1711</v>
      </c>
      <c r="D26" s="225">
        <v>1270</v>
      </c>
      <c r="E26" s="225">
        <v>441</v>
      </c>
      <c r="F26" s="225">
        <v>583</v>
      </c>
      <c r="G26" s="225">
        <v>266</v>
      </c>
      <c r="H26" s="1121">
        <v>317</v>
      </c>
      <c r="I26" s="1121">
        <v>860</v>
      </c>
      <c r="J26" s="1121">
        <v>807</v>
      </c>
      <c r="K26" s="1162" t="s">
        <v>41</v>
      </c>
      <c r="L26" s="484"/>
      <c r="M26" s="1640"/>
      <c r="N26" s="1276"/>
      <c r="O26" s="1639"/>
      <c r="P26" s="1639"/>
      <c r="Q26" s="1279"/>
      <c r="R26" s="1279"/>
      <c r="S26" s="1279"/>
      <c r="T26" s="1279"/>
      <c r="U26" s="1279"/>
      <c r="V26" s="1279"/>
      <c r="W26" s="1279"/>
    </row>
    <row r="27" spans="1:23" s="1130" customFormat="1" ht="15" customHeight="1">
      <c r="A27" s="1278" t="s">
        <v>386</v>
      </c>
      <c r="B27" s="225">
        <v>2047</v>
      </c>
      <c r="C27" s="225">
        <v>1672</v>
      </c>
      <c r="D27" s="225">
        <v>1282</v>
      </c>
      <c r="E27" s="225">
        <v>390</v>
      </c>
      <c r="F27" s="225">
        <v>95</v>
      </c>
      <c r="G27" s="225">
        <v>95</v>
      </c>
      <c r="H27" s="1121" t="s">
        <v>41</v>
      </c>
      <c r="I27" s="1121">
        <v>280</v>
      </c>
      <c r="J27" s="1121">
        <v>203</v>
      </c>
      <c r="K27" s="1162" t="s">
        <v>41</v>
      </c>
      <c r="L27" s="1064"/>
      <c r="N27" s="1280"/>
      <c r="O27" s="1280"/>
      <c r="P27" s="1279"/>
      <c r="Q27" s="1279"/>
      <c r="R27" s="1279"/>
      <c r="S27" s="1279"/>
      <c r="T27" s="1279"/>
      <c r="U27" s="1279"/>
      <c r="V27" s="1279"/>
      <c r="W27" s="1279"/>
    </row>
    <row r="28" spans="1:23" s="1024" customFormat="1" ht="21" customHeight="1">
      <c r="A28" s="1036"/>
      <c r="B28" s="2545" t="s">
        <v>1065</v>
      </c>
      <c r="C28" s="2659"/>
      <c r="D28" s="2659"/>
      <c r="E28" s="2659"/>
      <c r="F28" s="2659"/>
      <c r="G28" s="2659"/>
      <c r="H28" s="2659"/>
      <c r="I28" s="2659"/>
      <c r="J28" s="2659"/>
      <c r="K28" s="2659"/>
    </row>
    <row r="29" spans="1:23" s="1130" customFormat="1" ht="15" customHeight="1">
      <c r="A29" s="1237" t="s">
        <v>1856</v>
      </c>
      <c r="B29" s="309">
        <v>336</v>
      </c>
      <c r="C29" s="309">
        <v>310</v>
      </c>
      <c r="D29" s="309">
        <v>311</v>
      </c>
      <c r="E29" s="309">
        <v>307</v>
      </c>
      <c r="F29" s="309">
        <v>196</v>
      </c>
      <c r="G29" s="309">
        <v>161</v>
      </c>
      <c r="H29" s="309">
        <v>222</v>
      </c>
      <c r="I29" s="309">
        <v>491</v>
      </c>
      <c r="J29" s="309">
        <v>625</v>
      </c>
      <c r="K29" s="395">
        <v>190</v>
      </c>
      <c r="N29" s="1279"/>
      <c r="O29" s="1279"/>
      <c r="P29" s="1279"/>
      <c r="Q29" s="1279"/>
      <c r="R29" s="1279"/>
      <c r="S29" s="1279"/>
      <c r="T29" s="1279"/>
      <c r="U29" s="1279"/>
      <c r="V29" s="1279"/>
      <c r="W29" s="1279"/>
    </row>
    <row r="30" spans="1:23" s="1130" customFormat="1" ht="15" customHeight="1">
      <c r="A30" s="1168" t="s">
        <v>1857</v>
      </c>
      <c r="B30" s="304">
        <v>353</v>
      </c>
      <c r="C30" s="304">
        <v>328</v>
      </c>
      <c r="D30" s="304">
        <v>332</v>
      </c>
      <c r="E30" s="304">
        <v>317</v>
      </c>
      <c r="F30" s="304">
        <v>194</v>
      </c>
      <c r="G30" s="304">
        <v>154</v>
      </c>
      <c r="H30" s="304">
        <v>223</v>
      </c>
      <c r="I30" s="304">
        <v>513</v>
      </c>
      <c r="J30" s="304">
        <v>675</v>
      </c>
      <c r="K30" s="1252">
        <v>201</v>
      </c>
      <c r="N30" s="1279"/>
      <c r="O30" s="1279"/>
      <c r="P30" s="1279"/>
      <c r="Q30" s="1279"/>
      <c r="R30" s="1279"/>
      <c r="S30" s="1279"/>
      <c r="T30" s="1279"/>
      <c r="U30" s="1279"/>
      <c r="V30" s="1279"/>
      <c r="W30" s="1279"/>
    </row>
    <row r="31" spans="1:23" s="1130" customFormat="1" ht="15" customHeight="1">
      <c r="A31" s="1278" t="s">
        <v>584</v>
      </c>
      <c r="B31" s="309">
        <v>361</v>
      </c>
      <c r="C31" s="309">
        <v>278</v>
      </c>
      <c r="D31" s="309">
        <v>287</v>
      </c>
      <c r="E31" s="309">
        <v>260</v>
      </c>
      <c r="F31" s="309">
        <v>198</v>
      </c>
      <c r="G31" s="309">
        <v>136</v>
      </c>
      <c r="H31" s="309">
        <v>230</v>
      </c>
      <c r="I31" s="309">
        <v>607</v>
      </c>
      <c r="J31" s="309">
        <v>990</v>
      </c>
      <c r="K31" s="1162" t="s">
        <v>41</v>
      </c>
      <c r="M31" s="1064"/>
      <c r="N31" s="1279"/>
      <c r="O31" s="1279"/>
      <c r="P31" s="1279"/>
      <c r="Q31" s="1279"/>
      <c r="R31" s="1279"/>
      <c r="S31" s="1279"/>
      <c r="T31" s="1279"/>
      <c r="U31" s="1279"/>
      <c r="V31" s="1279"/>
      <c r="W31" s="1279"/>
    </row>
    <row r="32" spans="1:23" s="1130" customFormat="1" ht="15" customHeight="1">
      <c r="A32" s="1278" t="s">
        <v>76</v>
      </c>
      <c r="B32" s="309">
        <v>454</v>
      </c>
      <c r="C32" s="309">
        <v>232</v>
      </c>
      <c r="D32" s="309">
        <v>221</v>
      </c>
      <c r="E32" s="309">
        <v>244</v>
      </c>
      <c r="F32" s="309">
        <v>462</v>
      </c>
      <c r="G32" s="309">
        <v>118</v>
      </c>
      <c r="H32" s="1050" t="s">
        <v>41</v>
      </c>
      <c r="I32" s="309">
        <v>895</v>
      </c>
      <c r="J32" s="225">
        <v>1268</v>
      </c>
      <c r="K32" s="1162" t="s">
        <v>41</v>
      </c>
      <c r="N32" s="1279"/>
      <c r="O32" s="1279"/>
      <c r="P32" s="1279"/>
      <c r="Q32" s="1279"/>
      <c r="R32" s="1279"/>
      <c r="S32" s="1279"/>
      <c r="T32" s="1279"/>
      <c r="U32" s="1279"/>
      <c r="V32" s="1279"/>
      <c r="W32" s="1279"/>
    </row>
    <row r="33" spans="1:23" s="1130" customFormat="1" ht="15" customHeight="1">
      <c r="A33" s="1278" t="s">
        <v>586</v>
      </c>
      <c r="B33" s="309">
        <v>146</v>
      </c>
      <c r="C33" s="309">
        <v>261</v>
      </c>
      <c r="D33" s="309">
        <v>268</v>
      </c>
      <c r="E33" s="309">
        <v>253</v>
      </c>
      <c r="F33" s="309">
        <v>96</v>
      </c>
      <c r="G33" s="1050" t="s">
        <v>41</v>
      </c>
      <c r="H33" s="309">
        <v>96</v>
      </c>
      <c r="I33" s="309">
        <v>56</v>
      </c>
      <c r="J33" s="309">
        <v>65</v>
      </c>
      <c r="K33" s="1162" t="s">
        <v>41</v>
      </c>
      <c r="N33" s="1279"/>
      <c r="O33" s="1279"/>
      <c r="P33" s="1279"/>
      <c r="Q33" s="1279"/>
      <c r="R33" s="1279"/>
      <c r="S33" s="1279"/>
      <c r="T33" s="1279"/>
      <c r="U33" s="1279"/>
      <c r="V33" s="1279"/>
      <c r="W33" s="1279"/>
    </row>
    <row r="34" spans="1:23" s="1130" customFormat="1" ht="15" customHeight="1">
      <c r="A34" s="1278" t="s">
        <v>587</v>
      </c>
      <c r="B34" s="225">
        <v>1549</v>
      </c>
      <c r="C34" s="309">
        <v>310</v>
      </c>
      <c r="D34" s="309">
        <v>310</v>
      </c>
      <c r="E34" s="1050" t="s">
        <v>41</v>
      </c>
      <c r="F34" s="1050" t="s">
        <v>41</v>
      </c>
      <c r="G34" s="1050" t="s">
        <v>41</v>
      </c>
      <c r="H34" s="1050" t="s">
        <v>41</v>
      </c>
      <c r="I34" s="225">
        <v>2789</v>
      </c>
      <c r="J34" s="309">
        <v>225</v>
      </c>
      <c r="K34" s="1162" t="s">
        <v>41</v>
      </c>
      <c r="N34" s="1279"/>
      <c r="O34" s="1279"/>
      <c r="P34" s="1279"/>
      <c r="Q34" s="1279"/>
      <c r="R34" s="1279"/>
      <c r="S34" s="1279"/>
      <c r="T34" s="1279"/>
      <c r="U34" s="1279"/>
      <c r="V34" s="1279"/>
      <c r="W34" s="1279"/>
    </row>
    <row r="35" spans="1:23" s="1130" customFormat="1" ht="15" customHeight="1">
      <c r="A35" s="1278" t="s">
        <v>588</v>
      </c>
      <c r="B35" s="309">
        <v>234</v>
      </c>
      <c r="C35" s="309">
        <v>284</v>
      </c>
      <c r="D35" s="309">
        <v>233</v>
      </c>
      <c r="E35" s="309">
        <v>385</v>
      </c>
      <c r="F35" s="309">
        <v>160</v>
      </c>
      <c r="G35" s="309">
        <v>150</v>
      </c>
      <c r="H35" s="309">
        <v>170</v>
      </c>
      <c r="I35" s="309">
        <v>87</v>
      </c>
      <c r="J35" s="309">
        <v>87</v>
      </c>
      <c r="K35" s="1162" t="s">
        <v>41</v>
      </c>
      <c r="N35" s="1279"/>
      <c r="O35" s="1279"/>
      <c r="P35" s="1279"/>
      <c r="Q35" s="1279"/>
      <c r="R35" s="1279"/>
      <c r="S35" s="1279"/>
      <c r="T35" s="1279"/>
      <c r="U35" s="1279"/>
      <c r="V35" s="1279"/>
      <c r="W35" s="1279"/>
    </row>
    <row r="36" spans="1:23" s="1130" customFormat="1" ht="15" customHeight="1">
      <c r="A36" s="1278" t="s">
        <v>589</v>
      </c>
      <c r="B36" s="309">
        <v>404</v>
      </c>
      <c r="C36" s="309">
        <v>386</v>
      </c>
      <c r="D36" s="309">
        <v>401</v>
      </c>
      <c r="E36" s="309">
        <v>304</v>
      </c>
      <c r="F36" s="309">
        <v>114</v>
      </c>
      <c r="G36" s="309">
        <v>144</v>
      </c>
      <c r="H36" s="309">
        <v>99</v>
      </c>
      <c r="I36" s="309">
        <v>679</v>
      </c>
      <c r="J36" s="225">
        <v>2562</v>
      </c>
      <c r="K36" s="1162" t="s">
        <v>41</v>
      </c>
      <c r="N36" s="1279"/>
      <c r="O36" s="1279"/>
      <c r="P36" s="1279"/>
      <c r="Q36" s="1279"/>
      <c r="R36" s="1279"/>
      <c r="S36" s="1279"/>
      <c r="T36" s="1279"/>
      <c r="U36" s="1279"/>
      <c r="V36" s="1279"/>
      <c r="W36" s="1279"/>
    </row>
    <row r="37" spans="1:23" s="1130" customFormat="1" ht="15" customHeight="1">
      <c r="A37" s="1278" t="s">
        <v>590</v>
      </c>
      <c r="B37" s="309">
        <v>422</v>
      </c>
      <c r="C37" s="309">
        <v>445</v>
      </c>
      <c r="D37" s="309">
        <v>455</v>
      </c>
      <c r="E37" s="309">
        <v>381</v>
      </c>
      <c r="F37" s="309">
        <v>271</v>
      </c>
      <c r="G37" s="309">
        <v>149</v>
      </c>
      <c r="H37" s="309">
        <v>393</v>
      </c>
      <c r="I37" s="309">
        <v>560</v>
      </c>
      <c r="J37" s="225">
        <v>2609</v>
      </c>
      <c r="K37" s="395">
        <v>217</v>
      </c>
      <c r="N37" s="1279"/>
      <c r="O37" s="1279"/>
      <c r="P37" s="1279"/>
      <c r="Q37" s="1279"/>
      <c r="R37" s="1279"/>
      <c r="S37" s="1279"/>
      <c r="T37" s="1279"/>
      <c r="U37" s="1279"/>
      <c r="V37" s="1279"/>
      <c r="W37" s="1279"/>
    </row>
    <row r="38" spans="1:23" s="1130" customFormat="1" ht="15" customHeight="1">
      <c r="A38" s="1278" t="s">
        <v>591</v>
      </c>
      <c r="B38" s="309">
        <v>273</v>
      </c>
      <c r="C38" s="309">
        <v>273</v>
      </c>
      <c r="D38" s="309">
        <v>241</v>
      </c>
      <c r="E38" s="309">
        <v>336</v>
      </c>
      <c r="F38" s="1050" t="s">
        <v>41</v>
      </c>
      <c r="G38" s="1050" t="s">
        <v>41</v>
      </c>
      <c r="H38" s="1050" t="s">
        <v>41</v>
      </c>
      <c r="I38" s="309">
        <v>275</v>
      </c>
      <c r="J38" s="309">
        <v>275</v>
      </c>
      <c r="K38" s="1162" t="s">
        <v>41</v>
      </c>
      <c r="N38" s="1279"/>
      <c r="O38" s="1279"/>
      <c r="P38" s="1279"/>
      <c r="Q38" s="1279"/>
      <c r="R38" s="1279"/>
      <c r="S38" s="1279"/>
      <c r="T38" s="1279"/>
      <c r="U38" s="1279"/>
      <c r="V38" s="1279"/>
      <c r="W38" s="1279"/>
    </row>
    <row r="39" spans="1:23" s="1130" customFormat="1" ht="15" customHeight="1">
      <c r="A39" s="1278" t="s">
        <v>592</v>
      </c>
      <c r="B39" s="309">
        <v>355</v>
      </c>
      <c r="C39" s="309">
        <v>207</v>
      </c>
      <c r="D39" s="309">
        <v>150</v>
      </c>
      <c r="E39" s="309">
        <v>320</v>
      </c>
      <c r="F39" s="1050" t="s">
        <v>41</v>
      </c>
      <c r="G39" s="1050" t="s">
        <v>41</v>
      </c>
      <c r="H39" s="1050" t="s">
        <v>41</v>
      </c>
      <c r="I39" s="309">
        <v>799</v>
      </c>
      <c r="J39" s="309">
        <v>799</v>
      </c>
      <c r="K39" s="1162" t="s">
        <v>41</v>
      </c>
      <c r="N39" s="1279"/>
      <c r="O39" s="1279"/>
      <c r="P39" s="1279"/>
      <c r="Q39" s="1279"/>
      <c r="R39" s="1279"/>
      <c r="S39" s="1279"/>
      <c r="T39" s="1279"/>
      <c r="U39" s="1279"/>
      <c r="V39" s="1279"/>
      <c r="W39" s="1279"/>
    </row>
    <row r="40" spans="1:23" s="1130" customFormat="1" ht="15" customHeight="1">
      <c r="A40" s="1278" t="s">
        <v>593</v>
      </c>
      <c r="B40" s="309">
        <v>268</v>
      </c>
      <c r="C40" s="309">
        <v>285</v>
      </c>
      <c r="D40" s="309">
        <v>135</v>
      </c>
      <c r="E40" s="309">
        <v>385</v>
      </c>
      <c r="F40" s="309">
        <v>160</v>
      </c>
      <c r="G40" s="309">
        <v>160</v>
      </c>
      <c r="H40" s="1050" t="s">
        <v>41</v>
      </c>
      <c r="I40" s="309">
        <v>289</v>
      </c>
      <c r="J40" s="309">
        <v>289</v>
      </c>
      <c r="K40" s="1162" t="s">
        <v>41</v>
      </c>
      <c r="N40" s="1279"/>
      <c r="O40" s="1279"/>
      <c r="P40" s="1279"/>
      <c r="Q40" s="1279"/>
      <c r="R40" s="1279"/>
      <c r="S40" s="1279"/>
      <c r="T40" s="1279"/>
      <c r="U40" s="1279"/>
      <c r="V40" s="1279"/>
      <c r="W40" s="1279"/>
    </row>
    <row r="41" spans="1:23" s="1130" customFormat="1" ht="15" customHeight="1">
      <c r="A41" s="1278" t="s">
        <v>594</v>
      </c>
      <c r="B41" s="309">
        <v>205</v>
      </c>
      <c r="C41" s="309">
        <v>291</v>
      </c>
      <c r="D41" s="309">
        <v>301</v>
      </c>
      <c r="E41" s="309">
        <v>265</v>
      </c>
      <c r="F41" s="309">
        <v>172</v>
      </c>
      <c r="G41" s="309">
        <v>148</v>
      </c>
      <c r="H41" s="309">
        <v>185</v>
      </c>
      <c r="I41" s="309">
        <v>106</v>
      </c>
      <c r="J41" s="309">
        <v>130</v>
      </c>
      <c r="K41" s="1162" t="s">
        <v>41</v>
      </c>
      <c r="N41" s="1279"/>
      <c r="O41" s="1279"/>
      <c r="P41" s="1279"/>
      <c r="Q41" s="1279"/>
      <c r="R41" s="1279"/>
      <c r="S41" s="1279"/>
      <c r="T41" s="1279"/>
      <c r="U41" s="1279"/>
      <c r="V41" s="1279"/>
      <c r="W41" s="1279"/>
    </row>
    <row r="42" spans="1:23" s="1130" customFormat="1" ht="15" customHeight="1">
      <c r="A42" s="1278" t="s">
        <v>595</v>
      </c>
      <c r="B42" s="309">
        <v>270</v>
      </c>
      <c r="C42" s="309">
        <v>317</v>
      </c>
      <c r="D42" s="309">
        <v>343</v>
      </c>
      <c r="E42" s="309">
        <v>265</v>
      </c>
      <c r="F42" s="309">
        <v>187</v>
      </c>
      <c r="G42" s="309">
        <v>181</v>
      </c>
      <c r="H42" s="309">
        <v>190</v>
      </c>
      <c r="I42" s="309">
        <v>261</v>
      </c>
      <c r="J42" s="309">
        <v>510</v>
      </c>
      <c r="K42" s="395">
        <v>168</v>
      </c>
      <c r="N42" s="1279"/>
      <c r="O42" s="1279"/>
      <c r="P42" s="1279"/>
      <c r="Q42" s="1279"/>
      <c r="R42" s="1279"/>
      <c r="S42" s="1279"/>
      <c r="T42" s="1279"/>
      <c r="U42" s="1279"/>
      <c r="V42" s="1279"/>
      <c r="W42" s="1279"/>
    </row>
    <row r="43" spans="1:23" s="1130" customFormat="1" ht="15" customHeight="1">
      <c r="A43" s="1278" t="s">
        <v>596</v>
      </c>
      <c r="B43" s="309">
        <v>525</v>
      </c>
      <c r="C43" s="309">
        <v>409</v>
      </c>
      <c r="D43" s="309">
        <v>362</v>
      </c>
      <c r="E43" s="309">
        <v>455</v>
      </c>
      <c r="F43" s="309">
        <v>62</v>
      </c>
      <c r="G43" s="1050" t="s">
        <v>41</v>
      </c>
      <c r="H43" s="309">
        <v>62</v>
      </c>
      <c r="I43" s="225">
        <v>1222</v>
      </c>
      <c r="J43" s="225">
        <v>1222</v>
      </c>
      <c r="K43" s="1162" t="s">
        <v>41</v>
      </c>
      <c r="L43" s="1201"/>
      <c r="N43" s="1279"/>
      <c r="O43" s="1279"/>
      <c r="P43" s="1279"/>
      <c r="Q43" s="1279"/>
      <c r="R43" s="1279"/>
      <c r="S43" s="1279"/>
      <c r="T43" s="1279"/>
      <c r="U43" s="1279"/>
      <c r="V43" s="1279"/>
      <c r="W43" s="1279"/>
    </row>
    <row r="44" spans="1:23" s="1130" customFormat="1" ht="15" customHeight="1">
      <c r="A44" s="1278" t="s">
        <v>384</v>
      </c>
      <c r="B44" s="309">
        <v>351</v>
      </c>
      <c r="C44" s="309">
        <v>300</v>
      </c>
      <c r="D44" s="309">
        <v>240</v>
      </c>
      <c r="E44" s="309">
        <v>421</v>
      </c>
      <c r="F44" s="1050" t="s">
        <v>41</v>
      </c>
      <c r="G44" s="1050" t="s">
        <v>41</v>
      </c>
      <c r="H44" s="1050" t="s">
        <v>41</v>
      </c>
      <c r="I44" s="309">
        <v>427</v>
      </c>
      <c r="J44" s="309">
        <v>812</v>
      </c>
      <c r="K44" s="1162" t="s">
        <v>41</v>
      </c>
      <c r="L44" s="1201"/>
      <c r="N44" s="1279"/>
      <c r="O44" s="1279"/>
      <c r="P44" s="1279"/>
      <c r="Q44" s="1279"/>
      <c r="R44" s="1279"/>
      <c r="S44" s="1279"/>
      <c r="T44" s="1279"/>
      <c r="U44" s="1279"/>
      <c r="V44" s="1279"/>
      <c r="W44" s="1279"/>
    </row>
    <row r="45" spans="1:23" s="1130" customFormat="1" ht="15" customHeight="1">
      <c r="A45" s="1278" t="s">
        <v>458</v>
      </c>
      <c r="B45" s="309">
        <v>210</v>
      </c>
      <c r="C45" s="309">
        <v>214</v>
      </c>
      <c r="D45" s="309">
        <v>212</v>
      </c>
      <c r="E45" s="309">
        <v>221</v>
      </c>
      <c r="F45" s="309">
        <v>194</v>
      </c>
      <c r="G45" s="309">
        <v>266</v>
      </c>
      <c r="H45" s="309">
        <v>159</v>
      </c>
      <c r="I45" s="309">
        <v>215</v>
      </c>
      <c r="J45" s="309">
        <v>404</v>
      </c>
      <c r="K45" s="1162" t="s">
        <v>41</v>
      </c>
      <c r="L45" s="1201"/>
      <c r="N45" s="1279"/>
      <c r="O45" s="1279"/>
      <c r="P45" s="1279"/>
      <c r="Q45" s="1279"/>
      <c r="R45" s="1279"/>
      <c r="S45" s="1279"/>
      <c r="T45" s="1279"/>
      <c r="U45" s="1279"/>
      <c r="V45" s="1279"/>
      <c r="W45" s="1279"/>
    </row>
    <row r="46" spans="1:23" s="1130" customFormat="1" ht="15" customHeight="1">
      <c r="A46" s="1278" t="s">
        <v>90</v>
      </c>
      <c r="B46" s="309">
        <v>256</v>
      </c>
      <c r="C46" s="309">
        <v>334</v>
      </c>
      <c r="D46" s="309">
        <v>321</v>
      </c>
      <c r="E46" s="309">
        <v>390</v>
      </c>
      <c r="F46" s="309">
        <v>95</v>
      </c>
      <c r="G46" s="309">
        <v>95</v>
      </c>
      <c r="H46" s="1050" t="s">
        <v>41</v>
      </c>
      <c r="I46" s="309">
        <v>140</v>
      </c>
      <c r="J46" s="309">
        <v>102</v>
      </c>
      <c r="K46" s="1162" t="s">
        <v>41</v>
      </c>
      <c r="L46" s="1201"/>
      <c r="N46" s="1279"/>
      <c r="O46" s="1279"/>
      <c r="P46" s="1279"/>
      <c r="Q46" s="1279"/>
      <c r="R46" s="1279"/>
      <c r="S46" s="1279"/>
      <c r="T46" s="1279"/>
      <c r="U46" s="1279"/>
      <c r="V46" s="1279"/>
      <c r="W46" s="1279"/>
    </row>
    <row r="47" spans="1:23" s="1130" customFormat="1" ht="15" customHeight="1">
      <c r="A47" s="1212" t="s">
        <v>1876</v>
      </c>
      <c r="G47" s="1024"/>
      <c r="H47" s="1024"/>
      <c r="I47" s="1024"/>
      <c r="J47" s="1024"/>
      <c r="K47" s="1201"/>
    </row>
    <row r="48" spans="1:23" s="1281" customFormat="1" ht="15" customHeight="1">
      <c r="A48" s="1262" t="s">
        <v>1872</v>
      </c>
      <c r="G48" s="1058"/>
      <c r="H48" s="1058"/>
      <c r="I48" s="1058"/>
      <c r="J48" s="1058"/>
      <c r="K48" s="1149"/>
    </row>
    <row r="49" spans="2:11" s="1130" customFormat="1" ht="15" customHeight="1">
      <c r="G49" s="1024"/>
      <c r="H49" s="1024"/>
      <c r="I49" s="1024"/>
      <c r="J49" s="1024"/>
      <c r="K49" s="1201"/>
    </row>
    <row r="50" spans="2:11" s="1130" customFormat="1" ht="15" customHeight="1">
      <c r="B50" s="1282"/>
      <c r="C50" s="1282"/>
      <c r="D50" s="1282"/>
      <c r="E50" s="1282"/>
      <c r="F50" s="1282"/>
      <c r="G50" s="1282"/>
      <c r="H50" s="1282"/>
      <c r="I50" s="1282"/>
      <c r="J50" s="1282"/>
      <c r="K50" s="1282"/>
    </row>
    <row r="51" spans="2:11" s="1130" customFormat="1" ht="15" customHeight="1">
      <c r="B51" s="1276"/>
      <c r="C51" s="1276"/>
      <c r="D51" s="1276"/>
      <c r="E51" s="1276"/>
      <c r="F51" s="1283"/>
      <c r="G51" s="1276"/>
      <c r="H51" s="1276"/>
      <c r="I51" s="1284"/>
      <c r="J51" s="1284"/>
      <c r="K51" s="1284"/>
    </row>
    <row r="52" spans="2:11" s="1130" customFormat="1" ht="15" customHeight="1">
      <c r="B52" s="1285"/>
      <c r="C52" s="1285"/>
      <c r="D52" s="1285"/>
      <c r="E52" s="1285"/>
      <c r="F52" s="1286"/>
      <c r="G52" s="1285"/>
      <c r="H52" s="236"/>
      <c r="I52" s="1282"/>
      <c r="J52" s="1282"/>
      <c r="K52" s="1282"/>
    </row>
    <row r="53" spans="2:11" s="1130" customFormat="1" ht="15" customHeight="1">
      <c r="B53" s="1285"/>
      <c r="C53" s="1285"/>
      <c r="D53" s="1285"/>
      <c r="E53" s="1285"/>
      <c r="F53" s="1286"/>
      <c r="G53" s="1285"/>
      <c r="H53" s="1282"/>
      <c r="I53" s="1282"/>
      <c r="J53" s="1282"/>
      <c r="K53" s="1282"/>
    </row>
    <row r="54" spans="2:11" s="1130" customFormat="1" ht="15" customHeight="1">
      <c r="B54" s="1285"/>
      <c r="C54" s="1285"/>
      <c r="D54" s="1285"/>
      <c r="E54" s="1285"/>
      <c r="F54" s="1286"/>
      <c r="G54" s="1282"/>
      <c r="H54" s="236"/>
      <c r="I54" s="1282"/>
      <c r="J54" s="1282"/>
      <c r="K54" s="1282"/>
    </row>
    <row r="55" spans="2:11" s="1130" customFormat="1" ht="15" customHeight="1">
      <c r="B55" s="1285"/>
      <c r="C55" s="1285"/>
      <c r="D55" s="1285"/>
      <c r="E55" s="1282"/>
      <c r="F55" s="1282"/>
      <c r="G55" s="1282"/>
      <c r="H55" s="1282"/>
      <c r="I55" s="1282"/>
      <c r="J55" s="1282"/>
      <c r="K55" s="1282"/>
    </row>
    <row r="56" spans="2:11" s="1130" customFormat="1" ht="15" customHeight="1">
      <c r="B56" s="1285"/>
      <c r="C56" s="1285"/>
      <c r="D56" s="1285"/>
      <c r="E56" s="1285"/>
      <c r="F56" s="1286"/>
      <c r="G56" s="1285"/>
      <c r="H56" s="236"/>
      <c r="I56" s="1282"/>
      <c r="J56" s="1282"/>
      <c r="K56" s="1282"/>
    </row>
    <row r="57" spans="2:11" s="1130" customFormat="1" ht="15" customHeight="1">
      <c r="B57" s="1285"/>
      <c r="C57" s="1285"/>
      <c r="D57" s="1285"/>
      <c r="E57" s="1285"/>
      <c r="F57" s="1286"/>
      <c r="G57" s="1285"/>
      <c r="H57" s="236"/>
      <c r="I57" s="1282"/>
      <c r="J57" s="1282"/>
      <c r="K57" s="1282"/>
    </row>
    <row r="58" spans="2:11">
      <c r="B58" s="1285"/>
      <c r="C58" s="1285"/>
      <c r="D58" s="1285"/>
      <c r="E58" s="1285"/>
      <c r="F58" s="1286"/>
      <c r="G58" s="1285"/>
      <c r="H58" s="236"/>
      <c r="I58" s="1282"/>
      <c r="J58" s="1282"/>
      <c r="K58" s="1282"/>
    </row>
    <row r="59" spans="2:11">
      <c r="B59" s="1285"/>
      <c r="C59" s="1285"/>
      <c r="D59" s="1285"/>
      <c r="E59" s="1285"/>
      <c r="F59" s="1282"/>
      <c r="G59" s="1282"/>
      <c r="H59" s="1282"/>
      <c r="I59" s="1282"/>
      <c r="J59" s="1282"/>
      <c r="K59" s="1282"/>
    </row>
    <row r="60" spans="2:11">
      <c r="B60" s="1285"/>
      <c r="C60" s="1285"/>
      <c r="D60" s="1285"/>
      <c r="E60" s="1285"/>
      <c r="F60" s="1282"/>
      <c r="G60" s="1282"/>
      <c r="H60" s="1282"/>
      <c r="I60" s="1282"/>
      <c r="J60" s="1282"/>
      <c r="K60" s="1282"/>
    </row>
    <row r="61" spans="2:11">
      <c r="B61" s="1285"/>
      <c r="C61" s="1285"/>
      <c r="D61" s="1285"/>
      <c r="E61" s="1285"/>
      <c r="F61" s="1286"/>
      <c r="G61" s="1285"/>
      <c r="H61" s="1282"/>
      <c r="I61" s="1282"/>
      <c r="J61" s="1282"/>
      <c r="K61" s="1282"/>
    </row>
    <row r="62" spans="2:11">
      <c r="B62" s="1285"/>
      <c r="C62" s="1285"/>
      <c r="D62" s="1285"/>
      <c r="E62" s="1285"/>
      <c r="F62" s="1286"/>
      <c r="G62" s="1285"/>
      <c r="H62" s="236"/>
      <c r="I62" s="1282"/>
      <c r="J62" s="1282"/>
      <c r="K62" s="1282"/>
    </row>
    <row r="63" spans="2:11">
      <c r="B63" s="1285"/>
      <c r="C63" s="1285"/>
      <c r="D63" s="1285"/>
      <c r="E63" s="1285"/>
      <c r="F63" s="1286"/>
      <c r="G63" s="1285"/>
      <c r="H63" s="236"/>
      <c r="I63" s="1282"/>
      <c r="J63" s="1282"/>
      <c r="K63" s="1282"/>
    </row>
    <row r="64" spans="2:11">
      <c r="B64" s="1285"/>
      <c r="C64" s="1285"/>
      <c r="D64" s="1285"/>
      <c r="E64" s="1285"/>
      <c r="F64" s="1286"/>
      <c r="G64" s="1282"/>
      <c r="H64" s="236"/>
      <c r="I64" s="1282"/>
      <c r="J64" s="1282"/>
      <c r="K64" s="1282"/>
    </row>
    <row r="65" spans="2:11">
      <c r="B65" s="1285"/>
      <c r="C65" s="1285"/>
      <c r="D65" s="1285"/>
      <c r="E65" s="1285"/>
      <c r="F65" s="1282"/>
      <c r="G65" s="1282"/>
      <c r="H65" s="1282"/>
      <c r="I65" s="1282"/>
      <c r="J65" s="1282"/>
      <c r="K65" s="1282"/>
    </row>
    <row r="66" spans="2:11">
      <c r="B66" s="1285"/>
      <c r="C66" s="1285"/>
      <c r="D66" s="1285"/>
      <c r="E66" s="1285"/>
      <c r="F66" s="1286"/>
      <c r="G66" s="1285"/>
      <c r="H66" s="236"/>
      <c r="I66" s="1282"/>
      <c r="J66" s="1282"/>
      <c r="K66" s="1282"/>
    </row>
    <row r="67" spans="2:11">
      <c r="B67" s="1285"/>
      <c r="C67" s="1285"/>
      <c r="D67" s="1285"/>
      <c r="E67" s="1285"/>
      <c r="F67" s="1286"/>
      <c r="G67" s="1285"/>
      <c r="H67" s="1282"/>
      <c r="I67" s="1282"/>
      <c r="J67" s="1282"/>
      <c r="K67" s="1282"/>
    </row>
    <row r="68" spans="2:11">
      <c r="B68" s="1287"/>
      <c r="C68" s="1287"/>
      <c r="D68" s="1287"/>
      <c r="E68" s="1287"/>
      <c r="F68" s="1287"/>
      <c r="G68" s="1156"/>
      <c r="H68" s="1156"/>
      <c r="I68" s="1156"/>
      <c r="J68" s="1156"/>
      <c r="K68" s="1287"/>
    </row>
    <row r="69" spans="2:11">
      <c r="B69" s="1287"/>
      <c r="C69" s="1287"/>
      <c r="D69" s="1287"/>
      <c r="E69" s="1287"/>
      <c r="F69" s="1287"/>
      <c r="G69" s="1287"/>
      <c r="H69" s="1287"/>
      <c r="I69" s="1287"/>
      <c r="J69" s="1287"/>
      <c r="K69" s="1287"/>
    </row>
    <row r="70" spans="2:11">
      <c r="B70" s="1287"/>
      <c r="C70" s="1287"/>
      <c r="D70" s="1287"/>
      <c r="E70" s="1287"/>
      <c r="F70" s="1287"/>
      <c r="G70" s="1287"/>
      <c r="H70" s="1287"/>
      <c r="I70" s="1287"/>
      <c r="J70" s="1287"/>
      <c r="K70" s="1287"/>
    </row>
    <row r="71" spans="2:11">
      <c r="B71" s="1287"/>
      <c r="C71" s="1287"/>
      <c r="D71" s="1287"/>
      <c r="E71" s="1287"/>
      <c r="F71" s="1287"/>
      <c r="G71" s="1287"/>
      <c r="H71" s="1287"/>
      <c r="I71" s="1287"/>
      <c r="J71" s="1287"/>
      <c r="K71" s="1282"/>
    </row>
    <row r="72" spans="2:11">
      <c r="B72" s="1287"/>
      <c r="C72" s="1287"/>
      <c r="D72" s="1287"/>
      <c r="E72" s="1287"/>
      <c r="F72" s="1287"/>
      <c r="G72" s="1287"/>
      <c r="H72" s="1287"/>
      <c r="I72" s="1287"/>
      <c r="J72" s="1287"/>
      <c r="K72" s="1282"/>
    </row>
    <row r="73" spans="2:11">
      <c r="B73" s="1287"/>
      <c r="C73" s="1287"/>
      <c r="D73" s="1287"/>
      <c r="E73" s="1287"/>
      <c r="F73" s="1287"/>
      <c r="G73" s="1282"/>
      <c r="H73" s="1287"/>
      <c r="I73" s="1287"/>
      <c r="J73" s="1287"/>
      <c r="K73" s="1282"/>
    </row>
    <row r="74" spans="2:11">
      <c r="B74" s="1287"/>
      <c r="C74" s="1287"/>
      <c r="D74" s="1287"/>
      <c r="E74" s="1282"/>
      <c r="F74" s="1282"/>
      <c r="G74" s="1282"/>
      <c r="H74" s="1282"/>
      <c r="I74" s="1287"/>
      <c r="J74" s="1287"/>
      <c r="K74" s="1282"/>
    </row>
    <row r="75" spans="2:11">
      <c r="B75" s="1287"/>
      <c r="C75" s="1287"/>
      <c r="D75" s="1287"/>
      <c r="E75" s="1287"/>
      <c r="F75" s="1287"/>
      <c r="G75" s="1287"/>
      <c r="H75" s="1287"/>
      <c r="I75" s="1287"/>
      <c r="J75" s="1287"/>
      <c r="K75" s="1282"/>
    </row>
    <row r="76" spans="2:11">
      <c r="B76" s="1287"/>
      <c r="C76" s="1287"/>
      <c r="D76" s="1287"/>
      <c r="E76" s="1287"/>
      <c r="F76" s="1287"/>
      <c r="G76" s="1287"/>
      <c r="H76" s="1287"/>
      <c r="I76" s="1287"/>
      <c r="J76" s="1287"/>
      <c r="K76" s="1282"/>
    </row>
    <row r="77" spans="2:11">
      <c r="B77" s="1287"/>
      <c r="C77" s="1287"/>
      <c r="D77" s="1287"/>
      <c r="E77" s="1287"/>
      <c r="F77" s="1287"/>
      <c r="G77" s="1287"/>
      <c r="H77" s="1287"/>
      <c r="I77" s="1287"/>
      <c r="J77" s="1287"/>
      <c r="K77" s="1287"/>
    </row>
    <row r="78" spans="2:11">
      <c r="B78" s="1287"/>
      <c r="C78" s="1287"/>
      <c r="D78" s="1287"/>
      <c r="E78" s="1287"/>
      <c r="F78" s="1282"/>
      <c r="G78" s="1282"/>
      <c r="H78" s="1282"/>
      <c r="I78" s="1287"/>
      <c r="J78" s="1287"/>
      <c r="K78" s="1282"/>
    </row>
    <row r="79" spans="2:11">
      <c r="B79" s="1287"/>
      <c r="C79" s="1287"/>
      <c r="D79" s="1287"/>
      <c r="E79" s="1287"/>
      <c r="F79" s="1282"/>
      <c r="G79" s="1282"/>
      <c r="H79" s="1282"/>
      <c r="I79" s="1287"/>
      <c r="J79" s="1287"/>
      <c r="K79" s="1282"/>
    </row>
    <row r="80" spans="2:11">
      <c r="B80" s="1287"/>
      <c r="C80" s="1287"/>
      <c r="D80" s="1287"/>
      <c r="E80" s="1287"/>
      <c r="F80" s="1287"/>
      <c r="G80" s="1287"/>
      <c r="H80" s="1282"/>
      <c r="I80" s="1287"/>
      <c r="J80" s="1287"/>
      <c r="K80" s="1282"/>
    </row>
    <row r="81" spans="2:11">
      <c r="B81" s="1287"/>
      <c r="C81" s="1287"/>
      <c r="D81" s="1287"/>
      <c r="E81" s="1287"/>
      <c r="F81" s="1287"/>
      <c r="G81" s="1287"/>
      <c r="H81" s="1287"/>
      <c r="I81" s="1287"/>
      <c r="J81" s="1287"/>
      <c r="K81" s="1282"/>
    </row>
    <row r="82" spans="2:11">
      <c r="B82" s="1287"/>
      <c r="C82" s="1287"/>
      <c r="D82" s="1287"/>
      <c r="E82" s="1287"/>
      <c r="F82" s="1287"/>
      <c r="G82" s="1287"/>
      <c r="H82" s="1287"/>
      <c r="I82" s="1287"/>
      <c r="J82" s="1287"/>
      <c r="K82" s="1287"/>
    </row>
    <row r="83" spans="2:11">
      <c r="B83" s="1287"/>
      <c r="C83" s="1287"/>
      <c r="D83" s="1287"/>
      <c r="E83" s="1287"/>
      <c r="F83" s="1287"/>
      <c r="G83" s="1282"/>
      <c r="H83" s="1287"/>
      <c r="I83" s="1287"/>
      <c r="J83" s="1287"/>
      <c r="K83" s="1282"/>
    </row>
    <row r="84" spans="2:11">
      <c r="B84" s="1287"/>
      <c r="C84" s="1287"/>
      <c r="D84" s="1287"/>
      <c r="E84" s="1287"/>
      <c r="F84" s="1282"/>
      <c r="G84" s="1282"/>
      <c r="H84" s="1282"/>
      <c r="I84" s="1287"/>
      <c r="J84" s="1287"/>
      <c r="K84" s="1282"/>
    </row>
    <row r="85" spans="2:11">
      <c r="B85" s="1287"/>
      <c r="C85" s="1287"/>
      <c r="D85" s="1287"/>
      <c r="E85" s="1287"/>
      <c r="F85" s="1282"/>
      <c r="G85" s="1287"/>
      <c r="H85" s="1287"/>
      <c r="I85" s="1287"/>
      <c r="J85" s="1287"/>
      <c r="K85" s="1282"/>
    </row>
    <row r="86" spans="2:11">
      <c r="B86" s="1287"/>
      <c r="C86" s="1287"/>
      <c r="D86" s="1287"/>
      <c r="E86" s="1287"/>
      <c r="F86" s="1287"/>
      <c r="G86" s="1287"/>
      <c r="H86" s="1282"/>
      <c r="I86" s="1287"/>
      <c r="J86" s="1287"/>
      <c r="K86" s="1282"/>
    </row>
    <row r="87" spans="2:11">
      <c r="B87" s="1287"/>
      <c r="C87" s="1287"/>
      <c r="D87" s="1287"/>
      <c r="E87" s="1287"/>
      <c r="F87" s="1287"/>
      <c r="G87" s="1287"/>
      <c r="H87" s="1287"/>
      <c r="I87" s="1287"/>
      <c r="J87" s="1287"/>
      <c r="K87" s="1287"/>
    </row>
  </sheetData>
  <mergeCells count="17">
    <mergeCell ref="A3:K3"/>
    <mergeCell ref="A4:A8"/>
    <mergeCell ref="B4:B8"/>
    <mergeCell ref="C4:E5"/>
    <mergeCell ref="F4:H5"/>
    <mergeCell ref="I4:J5"/>
    <mergeCell ref="K4:K8"/>
    <mergeCell ref="C6:C8"/>
    <mergeCell ref="D6:D8"/>
    <mergeCell ref="E6:E8"/>
    <mergeCell ref="B28:K28"/>
    <mergeCell ref="F6:F8"/>
    <mergeCell ref="G6:G8"/>
    <mergeCell ref="H6:H8"/>
    <mergeCell ref="I6:I8"/>
    <mergeCell ref="J6:J8"/>
    <mergeCell ref="B9:K9"/>
  </mergeCells>
  <hyperlinks>
    <hyperlink ref="A3" location="'spis tablic'!A1" display="Powrót do spisu tablic Return to list of tables" xr:uid="{00000000-0004-0000-7100-000000000000}"/>
    <hyperlink ref="A3:K3" location="'Spis tablic_DZIAŁ VIII'!A1" display="'Spis tablic_DZIAŁ VIII'!A1" xr:uid="{00000000-0004-0000-7100-000001000000}"/>
  </hyperlinks>
  <pageMargins left="0.7" right="0.7" top="0.75" bottom="0.75" header="0.3" footer="0.3"/>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L138"/>
  <sheetViews>
    <sheetView zoomScaleNormal="100" workbookViewId="0">
      <selection activeCell="J6" sqref="J6:J8"/>
    </sheetView>
  </sheetViews>
  <sheetFormatPr defaultColWidth="10" defaultRowHeight="11.4"/>
  <cols>
    <col min="1" max="1" width="28.44140625" style="1022" customWidth="1"/>
    <col min="2" max="11" width="16.33203125" style="1022" customWidth="1"/>
    <col min="12" max="12" width="9" style="1022" customWidth="1"/>
    <col min="13" max="16384" width="10" style="1022"/>
  </cols>
  <sheetData>
    <row r="1" spans="1:12" s="1641" customFormat="1" ht="15" customHeight="1">
      <c r="A1" s="1267" t="s">
        <v>2442</v>
      </c>
      <c r="B1" s="1268"/>
      <c r="C1" s="1271"/>
      <c r="D1" s="1271"/>
      <c r="E1" s="1271"/>
      <c r="F1" s="1271"/>
      <c r="G1" s="1271"/>
      <c r="H1" s="1271"/>
      <c r="I1" s="1271"/>
      <c r="J1" s="1271"/>
      <c r="K1" s="1271"/>
    </row>
    <row r="2" spans="1:12" s="1641" customFormat="1" ht="15" customHeight="1">
      <c r="A2" s="1270" t="s">
        <v>1882</v>
      </c>
      <c r="C2" s="1271"/>
      <c r="D2" s="1271"/>
      <c r="E2" s="1271"/>
      <c r="F2" s="1271"/>
      <c r="G2" s="1271"/>
      <c r="H2" s="1271"/>
      <c r="I2" s="1271"/>
      <c r="J2" s="1271"/>
      <c r="K2" s="1271"/>
    </row>
    <row r="3" spans="1:12" s="1151" customFormat="1" ht="24.9" customHeight="1">
      <c r="A3" s="2115" t="s">
        <v>11</v>
      </c>
      <c r="B3" s="2115"/>
      <c r="C3" s="2115"/>
      <c r="D3" s="2115"/>
      <c r="E3" s="2115"/>
      <c r="F3" s="2115"/>
      <c r="G3" s="2115"/>
      <c r="H3" s="2115"/>
      <c r="I3" s="2115"/>
      <c r="J3" s="2115"/>
      <c r="K3" s="2115"/>
    </row>
    <row r="4" spans="1:12" s="1067" customFormat="1" ht="24.9" customHeight="1">
      <c r="A4" s="2559" t="s">
        <v>360</v>
      </c>
      <c r="B4" s="2521" t="s">
        <v>123</v>
      </c>
      <c r="C4" s="2520" t="s">
        <v>1861</v>
      </c>
      <c r="D4" s="2539"/>
      <c r="E4" s="2521"/>
      <c r="F4" s="2520" t="s">
        <v>1862</v>
      </c>
      <c r="G4" s="2539"/>
      <c r="H4" s="2521"/>
      <c r="I4" s="2520" t="s">
        <v>1883</v>
      </c>
      <c r="J4" s="2521"/>
      <c r="K4" s="2520" t="s">
        <v>1884</v>
      </c>
    </row>
    <row r="5" spans="1:12" s="1067" customFormat="1" ht="24.9" customHeight="1">
      <c r="A5" s="2628"/>
      <c r="B5" s="2584"/>
      <c r="C5" s="2562"/>
      <c r="D5" s="2590"/>
      <c r="E5" s="2535"/>
      <c r="F5" s="2562"/>
      <c r="G5" s="2590"/>
      <c r="H5" s="2535"/>
      <c r="I5" s="2562"/>
      <c r="J5" s="2535"/>
      <c r="K5" s="2587"/>
    </row>
    <row r="6" spans="1:12" s="1067" customFormat="1" ht="24.9" customHeight="1">
      <c r="A6" s="2628"/>
      <c r="B6" s="2584"/>
      <c r="C6" s="2522" t="s">
        <v>128</v>
      </c>
      <c r="D6" s="2522" t="s">
        <v>1865</v>
      </c>
      <c r="E6" s="2522" t="s">
        <v>1866</v>
      </c>
      <c r="F6" s="2522" t="s">
        <v>128</v>
      </c>
      <c r="G6" s="2522" t="s">
        <v>1867</v>
      </c>
      <c r="H6" s="2522" t="s">
        <v>1868</v>
      </c>
      <c r="I6" s="2522" t="s">
        <v>128</v>
      </c>
      <c r="J6" s="2522" t="s">
        <v>1869</v>
      </c>
      <c r="K6" s="2587"/>
    </row>
    <row r="7" spans="1:12" s="1067" customFormat="1" ht="24.9" customHeight="1">
      <c r="A7" s="2628"/>
      <c r="B7" s="2584"/>
      <c r="C7" s="2523"/>
      <c r="D7" s="2523"/>
      <c r="E7" s="2523"/>
      <c r="F7" s="2523"/>
      <c r="G7" s="2523"/>
      <c r="H7" s="2523"/>
      <c r="I7" s="2523"/>
      <c r="J7" s="2523"/>
      <c r="K7" s="2587"/>
    </row>
    <row r="8" spans="1:12" s="1067" customFormat="1" ht="24.9" customHeight="1">
      <c r="A8" s="2561"/>
      <c r="B8" s="2535"/>
      <c r="C8" s="2524"/>
      <c r="D8" s="2524"/>
      <c r="E8" s="2524"/>
      <c r="F8" s="2524"/>
      <c r="G8" s="2524"/>
      <c r="H8" s="2524"/>
      <c r="I8" s="2524"/>
      <c r="J8" s="2524"/>
      <c r="K8" s="2562"/>
    </row>
    <row r="9" spans="1:12" s="1067" customFormat="1" ht="21" customHeight="1">
      <c r="A9" s="1045"/>
      <c r="B9" s="2658" t="s">
        <v>1047</v>
      </c>
      <c r="C9" s="2658"/>
      <c r="D9" s="2658"/>
      <c r="E9" s="2658"/>
      <c r="F9" s="2658"/>
      <c r="G9" s="2658"/>
      <c r="H9" s="2658"/>
      <c r="I9" s="2658"/>
      <c r="J9" s="2658"/>
      <c r="K9" s="2658"/>
    </row>
    <row r="10" spans="1:12" s="1024" customFormat="1" ht="15" customHeight="1">
      <c r="A10" s="1237" t="s">
        <v>1856</v>
      </c>
      <c r="B10" s="225">
        <v>12162430</v>
      </c>
      <c r="C10" s="225">
        <v>5445576</v>
      </c>
      <c r="D10" s="225">
        <v>4393145</v>
      </c>
      <c r="E10" s="225">
        <v>1052431</v>
      </c>
      <c r="F10" s="225">
        <v>2180631</v>
      </c>
      <c r="G10" s="225">
        <v>920835</v>
      </c>
      <c r="H10" s="225">
        <v>1259796</v>
      </c>
      <c r="I10" s="225">
        <v>4042757</v>
      </c>
      <c r="J10" s="225">
        <v>2420767</v>
      </c>
      <c r="K10" s="369">
        <v>493466</v>
      </c>
      <c r="L10" s="1036"/>
    </row>
    <row r="11" spans="1:12" s="1024" customFormat="1" ht="15" customHeight="1">
      <c r="A11" s="1168" t="s">
        <v>1857</v>
      </c>
      <c r="B11" s="324">
        <v>12981568</v>
      </c>
      <c r="C11" s="324">
        <v>5725382</v>
      </c>
      <c r="D11" s="324">
        <v>4652534</v>
      </c>
      <c r="E11" s="324">
        <v>1072848</v>
      </c>
      <c r="F11" s="324">
        <v>2240214</v>
      </c>
      <c r="G11" s="324">
        <v>975210</v>
      </c>
      <c r="H11" s="324">
        <v>1265004</v>
      </c>
      <c r="I11" s="324">
        <v>4485601</v>
      </c>
      <c r="J11" s="324">
        <v>2438877</v>
      </c>
      <c r="K11" s="367">
        <v>530371</v>
      </c>
      <c r="L11" s="1036"/>
    </row>
    <row r="12" spans="1:12" s="1024" customFormat="1" ht="15" customHeight="1">
      <c r="A12" s="1111" t="s">
        <v>584</v>
      </c>
      <c r="B12" s="225">
        <v>878574</v>
      </c>
      <c r="C12" s="225">
        <v>302994</v>
      </c>
      <c r="D12" s="225">
        <v>202051</v>
      </c>
      <c r="E12" s="225">
        <v>100943</v>
      </c>
      <c r="F12" s="225">
        <v>190016</v>
      </c>
      <c r="G12" s="225">
        <v>74417</v>
      </c>
      <c r="H12" s="225">
        <v>115599</v>
      </c>
      <c r="I12" s="225">
        <v>385564</v>
      </c>
      <c r="J12" s="225">
        <v>363614</v>
      </c>
      <c r="K12" s="369" t="s">
        <v>41</v>
      </c>
      <c r="L12" s="1036"/>
    </row>
    <row r="13" spans="1:12" s="1024" customFormat="1" ht="15" customHeight="1">
      <c r="A13" s="1111" t="s">
        <v>76</v>
      </c>
      <c r="B13" s="225">
        <v>553607</v>
      </c>
      <c r="C13" s="225">
        <v>125346</v>
      </c>
      <c r="D13" s="225">
        <v>59635</v>
      </c>
      <c r="E13" s="225">
        <v>65711</v>
      </c>
      <c r="F13" s="225">
        <v>131723</v>
      </c>
      <c r="G13" s="225">
        <v>81828</v>
      </c>
      <c r="H13" s="225">
        <v>49895</v>
      </c>
      <c r="I13" s="225">
        <v>296538</v>
      </c>
      <c r="J13" s="225">
        <v>206244</v>
      </c>
      <c r="K13" s="369" t="s">
        <v>41</v>
      </c>
      <c r="L13" s="1036"/>
    </row>
    <row r="14" spans="1:12" s="1024" customFormat="1" ht="15" customHeight="1">
      <c r="A14" s="1111" t="s">
        <v>586</v>
      </c>
      <c r="B14" s="225">
        <v>142725</v>
      </c>
      <c r="C14" s="225">
        <v>64795</v>
      </c>
      <c r="D14" s="225">
        <v>32185</v>
      </c>
      <c r="E14" s="225">
        <v>32610</v>
      </c>
      <c r="F14" s="225">
        <v>34230</v>
      </c>
      <c r="G14" s="225" t="s">
        <v>41</v>
      </c>
      <c r="H14" s="225">
        <v>34230</v>
      </c>
      <c r="I14" s="225">
        <v>43700</v>
      </c>
      <c r="J14" s="225">
        <v>32000</v>
      </c>
      <c r="K14" s="369" t="s">
        <v>41</v>
      </c>
      <c r="L14" s="1036"/>
    </row>
    <row r="15" spans="1:12" s="1024" customFormat="1" ht="15" customHeight="1">
      <c r="A15" s="1111" t="s">
        <v>587</v>
      </c>
      <c r="B15" s="225">
        <v>488865</v>
      </c>
      <c r="C15" s="225">
        <v>125044</v>
      </c>
      <c r="D15" s="225">
        <v>125044</v>
      </c>
      <c r="E15" s="225" t="s">
        <v>41</v>
      </c>
      <c r="F15" s="225" t="s">
        <v>41</v>
      </c>
      <c r="G15" s="225" t="s">
        <v>41</v>
      </c>
      <c r="H15" s="225" t="s">
        <v>41</v>
      </c>
      <c r="I15" s="225">
        <v>363821</v>
      </c>
      <c r="J15" s="225">
        <v>91718</v>
      </c>
      <c r="K15" s="369" t="s">
        <v>41</v>
      </c>
      <c r="L15" s="1036"/>
    </row>
    <row r="16" spans="1:12" s="1024" customFormat="1" ht="15" customHeight="1">
      <c r="A16" s="1111" t="s">
        <v>588</v>
      </c>
      <c r="B16" s="225">
        <v>460134</v>
      </c>
      <c r="C16" s="225">
        <v>207159</v>
      </c>
      <c r="D16" s="225">
        <v>144489</v>
      </c>
      <c r="E16" s="225">
        <v>62670</v>
      </c>
      <c r="F16" s="225">
        <v>208449</v>
      </c>
      <c r="G16" s="225">
        <v>100373</v>
      </c>
      <c r="H16" s="225">
        <v>108076</v>
      </c>
      <c r="I16" s="225">
        <v>44526</v>
      </c>
      <c r="J16" s="225">
        <v>44526</v>
      </c>
      <c r="K16" s="369" t="s">
        <v>41</v>
      </c>
      <c r="L16" s="1036"/>
    </row>
    <row r="17" spans="1:12" s="1024" customFormat="1" ht="15" customHeight="1">
      <c r="A17" s="1111" t="s">
        <v>589</v>
      </c>
      <c r="B17" s="225">
        <v>1233708</v>
      </c>
      <c r="C17" s="225">
        <v>790717</v>
      </c>
      <c r="D17" s="225">
        <v>682300</v>
      </c>
      <c r="E17" s="225">
        <v>108417</v>
      </c>
      <c r="F17" s="225">
        <v>148776</v>
      </c>
      <c r="G17" s="225">
        <v>83180</v>
      </c>
      <c r="H17" s="225">
        <v>65596</v>
      </c>
      <c r="I17" s="225">
        <v>294215</v>
      </c>
      <c r="J17" s="225">
        <v>141835</v>
      </c>
      <c r="K17" s="369" t="s">
        <v>41</v>
      </c>
      <c r="L17" s="1036"/>
    </row>
    <row r="18" spans="1:12" s="1024" customFormat="1" ht="15" customHeight="1">
      <c r="A18" s="1111" t="s">
        <v>590</v>
      </c>
      <c r="B18" s="225">
        <v>4034305</v>
      </c>
      <c r="C18" s="225">
        <v>2154548</v>
      </c>
      <c r="D18" s="225">
        <v>2020792</v>
      </c>
      <c r="E18" s="225">
        <v>133756</v>
      </c>
      <c r="F18" s="225">
        <v>760662</v>
      </c>
      <c r="G18" s="225">
        <v>306326</v>
      </c>
      <c r="H18" s="225">
        <v>454336</v>
      </c>
      <c r="I18" s="225">
        <v>761794</v>
      </c>
      <c r="J18" s="225">
        <v>587545</v>
      </c>
      <c r="K18" s="369">
        <v>357301</v>
      </c>
      <c r="L18" s="1036"/>
    </row>
    <row r="19" spans="1:12" s="1024" customFormat="1" ht="15" customHeight="1">
      <c r="A19" s="1111" t="s">
        <v>591</v>
      </c>
      <c r="B19" s="225">
        <v>200285</v>
      </c>
      <c r="C19" s="225">
        <v>125306</v>
      </c>
      <c r="D19" s="225">
        <v>93049</v>
      </c>
      <c r="E19" s="225">
        <v>32257</v>
      </c>
      <c r="F19" s="225" t="s">
        <v>41</v>
      </c>
      <c r="G19" s="225" t="s">
        <v>41</v>
      </c>
      <c r="H19" s="225" t="s">
        <v>41</v>
      </c>
      <c r="I19" s="225">
        <v>74979</v>
      </c>
      <c r="J19" s="225">
        <v>74979</v>
      </c>
      <c r="K19" s="369" t="s">
        <v>41</v>
      </c>
      <c r="L19" s="1036"/>
    </row>
    <row r="20" spans="1:12" s="1024" customFormat="1" ht="15" customHeight="1">
      <c r="A20" s="1111" t="s">
        <v>592</v>
      </c>
      <c r="B20" s="225">
        <v>197507</v>
      </c>
      <c r="C20" s="225">
        <v>108891</v>
      </c>
      <c r="D20" s="225">
        <v>58538</v>
      </c>
      <c r="E20" s="225">
        <v>50353</v>
      </c>
      <c r="F20" s="225" t="s">
        <v>41</v>
      </c>
      <c r="G20" s="225" t="s">
        <v>41</v>
      </c>
      <c r="H20" s="225" t="s">
        <v>41</v>
      </c>
      <c r="I20" s="225">
        <v>88616</v>
      </c>
      <c r="J20" s="225">
        <v>88616</v>
      </c>
      <c r="K20" s="369" t="s">
        <v>41</v>
      </c>
      <c r="L20" s="1036"/>
    </row>
    <row r="21" spans="1:12" s="1024" customFormat="1" ht="15" customHeight="1">
      <c r="A21" s="1111" t="s">
        <v>593</v>
      </c>
      <c r="B21" s="225">
        <v>227421</v>
      </c>
      <c r="C21" s="225">
        <v>139195</v>
      </c>
      <c r="D21" s="225">
        <v>28158</v>
      </c>
      <c r="E21" s="225">
        <v>111037</v>
      </c>
      <c r="F21" s="225">
        <v>57401</v>
      </c>
      <c r="G21" s="225">
        <v>57401</v>
      </c>
      <c r="H21" s="225" t="s">
        <v>41</v>
      </c>
      <c r="I21" s="225">
        <v>30825</v>
      </c>
      <c r="J21" s="225">
        <v>30825</v>
      </c>
      <c r="K21" s="369" t="s">
        <v>41</v>
      </c>
      <c r="L21" s="1036"/>
    </row>
    <row r="22" spans="1:12" s="1024" customFormat="1" ht="15" customHeight="1">
      <c r="A22" s="1111" t="s">
        <v>594</v>
      </c>
      <c r="B22" s="225">
        <v>746778</v>
      </c>
      <c r="C22" s="225">
        <v>293694</v>
      </c>
      <c r="D22" s="225">
        <v>235906</v>
      </c>
      <c r="E22" s="225">
        <v>57788</v>
      </c>
      <c r="F22" s="225">
        <v>270588</v>
      </c>
      <c r="G22" s="225">
        <v>61639</v>
      </c>
      <c r="H22" s="225">
        <v>208949</v>
      </c>
      <c r="I22" s="225">
        <v>182496</v>
      </c>
      <c r="J22" s="225">
        <v>94850</v>
      </c>
      <c r="K22" s="369" t="s">
        <v>41</v>
      </c>
      <c r="L22" s="1036"/>
    </row>
    <row r="23" spans="1:12" s="1024" customFormat="1" ht="15" customHeight="1">
      <c r="A23" s="1111" t="s">
        <v>595</v>
      </c>
      <c r="B23" s="225">
        <v>1259224</v>
      </c>
      <c r="C23" s="225">
        <v>554342</v>
      </c>
      <c r="D23" s="225">
        <v>429955</v>
      </c>
      <c r="E23" s="225">
        <v>124387</v>
      </c>
      <c r="F23" s="225">
        <v>186756</v>
      </c>
      <c r="G23" s="225">
        <v>71862</v>
      </c>
      <c r="H23" s="225">
        <v>114894</v>
      </c>
      <c r="I23" s="225">
        <v>345056</v>
      </c>
      <c r="J23" s="225">
        <v>192023</v>
      </c>
      <c r="K23" s="369">
        <v>173070</v>
      </c>
      <c r="L23" s="1036"/>
    </row>
    <row r="24" spans="1:12" s="1024" customFormat="1" ht="15" customHeight="1">
      <c r="A24" s="1111" t="s">
        <v>596</v>
      </c>
      <c r="B24" s="225">
        <v>240592</v>
      </c>
      <c r="C24" s="225">
        <v>83866</v>
      </c>
      <c r="D24" s="225">
        <v>44526</v>
      </c>
      <c r="E24" s="225">
        <v>39340</v>
      </c>
      <c r="F24" s="225">
        <v>23000</v>
      </c>
      <c r="G24" s="225" t="s">
        <v>41</v>
      </c>
      <c r="H24" s="225">
        <v>23000</v>
      </c>
      <c r="I24" s="225">
        <v>133726</v>
      </c>
      <c r="J24" s="225">
        <v>133726</v>
      </c>
      <c r="K24" s="369" t="s">
        <v>41</v>
      </c>
      <c r="L24" s="1036"/>
    </row>
    <row r="25" spans="1:12" s="1024" customFormat="1" ht="15" customHeight="1">
      <c r="A25" s="1111" t="s">
        <v>384</v>
      </c>
      <c r="B25" s="225">
        <v>278167</v>
      </c>
      <c r="C25" s="225">
        <v>135310</v>
      </c>
      <c r="D25" s="225">
        <v>100175</v>
      </c>
      <c r="E25" s="225">
        <v>35135</v>
      </c>
      <c r="F25" s="225" t="s">
        <v>41</v>
      </c>
      <c r="G25" s="225" t="s">
        <v>41</v>
      </c>
      <c r="H25" s="225" t="s">
        <v>41</v>
      </c>
      <c r="I25" s="225">
        <v>142857</v>
      </c>
      <c r="J25" s="225">
        <v>132643</v>
      </c>
      <c r="K25" s="369" t="s">
        <v>41</v>
      </c>
      <c r="L25" s="1036"/>
    </row>
    <row r="26" spans="1:12" s="1024" customFormat="1" ht="15" customHeight="1">
      <c r="A26" s="1111" t="s">
        <v>458</v>
      </c>
      <c r="B26" s="225">
        <v>562454</v>
      </c>
      <c r="C26" s="225">
        <v>237633</v>
      </c>
      <c r="D26" s="225">
        <v>175448</v>
      </c>
      <c r="E26" s="225">
        <v>62185</v>
      </c>
      <c r="F26" s="225">
        <v>185466</v>
      </c>
      <c r="G26" s="225">
        <v>95037</v>
      </c>
      <c r="H26" s="225">
        <v>90429</v>
      </c>
      <c r="I26" s="225">
        <v>139355</v>
      </c>
      <c r="J26" s="225">
        <v>118200</v>
      </c>
      <c r="K26" s="369" t="s">
        <v>41</v>
      </c>
      <c r="L26" s="1036"/>
    </row>
    <row r="27" spans="1:12" s="1024" customFormat="1" ht="15" customHeight="1">
      <c r="A27" s="1111" t="s">
        <v>386</v>
      </c>
      <c r="B27" s="225">
        <v>1477222</v>
      </c>
      <c r="C27" s="225">
        <v>276542</v>
      </c>
      <c r="D27" s="225">
        <v>220283</v>
      </c>
      <c r="E27" s="225">
        <v>56259</v>
      </c>
      <c r="F27" s="225">
        <v>43147</v>
      </c>
      <c r="G27" s="225">
        <v>43147</v>
      </c>
      <c r="H27" s="225" t="s">
        <v>41</v>
      </c>
      <c r="I27" s="225">
        <v>1157533</v>
      </c>
      <c r="J27" s="225">
        <v>105533</v>
      </c>
      <c r="K27" s="369" t="s">
        <v>41</v>
      </c>
      <c r="L27" s="1036"/>
    </row>
    <row r="28" spans="1:12" s="1067" customFormat="1" ht="21" customHeight="1">
      <c r="A28" s="1049"/>
      <c r="B28" s="2545" t="s">
        <v>1885</v>
      </c>
      <c r="C28" s="2545"/>
      <c r="D28" s="2545"/>
      <c r="E28" s="2545"/>
      <c r="F28" s="2545"/>
      <c r="G28" s="2545"/>
      <c r="H28" s="2545"/>
      <c r="I28" s="2545"/>
      <c r="J28" s="2545"/>
      <c r="K28" s="2545"/>
    </row>
    <row r="29" spans="1:12" s="1024" customFormat="1" ht="15" customHeight="1">
      <c r="A29" s="1237" t="s">
        <v>1856</v>
      </c>
      <c r="B29" s="1288">
        <v>201</v>
      </c>
      <c r="C29" s="1288">
        <v>171</v>
      </c>
      <c r="D29" s="1288">
        <v>189</v>
      </c>
      <c r="E29" s="1288">
        <v>122</v>
      </c>
      <c r="F29" s="1288">
        <v>398</v>
      </c>
      <c r="G29" s="1288">
        <v>478</v>
      </c>
      <c r="H29" s="1289">
        <v>354</v>
      </c>
      <c r="I29" s="1289">
        <v>179</v>
      </c>
      <c r="J29" s="1289">
        <v>161</v>
      </c>
      <c r="K29" s="1290">
        <v>867</v>
      </c>
      <c r="L29" s="1036"/>
    </row>
    <row r="30" spans="1:12" s="1024" customFormat="1" ht="15" customHeight="1">
      <c r="A30" s="1168" t="s">
        <v>1857</v>
      </c>
      <c r="B30" s="1291">
        <v>206</v>
      </c>
      <c r="C30" s="1291">
        <v>171</v>
      </c>
      <c r="D30" s="1291">
        <v>189</v>
      </c>
      <c r="E30" s="1291">
        <v>121</v>
      </c>
      <c r="F30" s="1291">
        <v>413</v>
      </c>
      <c r="G30" s="1291">
        <v>528</v>
      </c>
      <c r="H30" s="1291">
        <v>354</v>
      </c>
      <c r="I30" s="1291">
        <v>190</v>
      </c>
      <c r="J30" s="1291">
        <v>150</v>
      </c>
      <c r="K30" s="1292">
        <v>881</v>
      </c>
      <c r="L30" s="1036"/>
    </row>
    <row r="31" spans="1:12" s="1024" customFormat="1" ht="15" customHeight="1">
      <c r="A31" s="1111" t="s">
        <v>584</v>
      </c>
      <c r="B31" s="1288">
        <v>143</v>
      </c>
      <c r="C31" s="1288">
        <v>121</v>
      </c>
      <c r="D31" s="1288">
        <v>117</v>
      </c>
      <c r="E31" s="1288">
        <v>129</v>
      </c>
      <c r="F31" s="1288">
        <v>319</v>
      </c>
      <c r="G31" s="1288">
        <v>547</v>
      </c>
      <c r="H31" s="1288">
        <v>252</v>
      </c>
      <c r="I31" s="1288">
        <v>127</v>
      </c>
      <c r="J31" s="1288">
        <v>122</v>
      </c>
      <c r="K31" s="1162" t="s">
        <v>41</v>
      </c>
      <c r="L31" s="1036"/>
    </row>
    <row r="32" spans="1:12" s="1024" customFormat="1" ht="15" customHeight="1">
      <c r="A32" s="1111" t="s">
        <v>76</v>
      </c>
      <c r="B32" s="1288">
        <v>174</v>
      </c>
      <c r="C32" s="1288">
        <v>135</v>
      </c>
      <c r="D32" s="1288">
        <v>135</v>
      </c>
      <c r="E32" s="1288">
        <v>135</v>
      </c>
      <c r="F32" s="1288">
        <v>285</v>
      </c>
      <c r="G32" s="1288">
        <v>693</v>
      </c>
      <c r="H32" s="1288">
        <v>145</v>
      </c>
      <c r="I32" s="1288">
        <v>166</v>
      </c>
      <c r="J32" s="1288">
        <v>163</v>
      </c>
      <c r="K32" s="1162" t="s">
        <v>41</v>
      </c>
      <c r="L32" s="1036"/>
    </row>
    <row r="33" spans="1:12" s="1024" customFormat="1" ht="15" customHeight="1">
      <c r="A33" s="1111" t="s">
        <v>586</v>
      </c>
      <c r="B33" s="1288">
        <v>196</v>
      </c>
      <c r="C33" s="1288">
        <v>124</v>
      </c>
      <c r="D33" s="1288">
        <v>120</v>
      </c>
      <c r="E33" s="1288">
        <v>129</v>
      </c>
      <c r="F33" s="1288">
        <v>357</v>
      </c>
      <c r="G33" s="1050" t="s">
        <v>41</v>
      </c>
      <c r="H33" s="1288">
        <v>357</v>
      </c>
      <c r="I33" s="1288">
        <v>394</v>
      </c>
      <c r="J33" s="1288">
        <v>492</v>
      </c>
      <c r="K33" s="1162" t="s">
        <v>41</v>
      </c>
      <c r="L33" s="1036"/>
    </row>
    <row r="34" spans="1:12" s="1024" customFormat="1" ht="15" customHeight="1">
      <c r="A34" s="1111" t="s">
        <v>587</v>
      </c>
      <c r="B34" s="1288">
        <v>79</v>
      </c>
      <c r="C34" s="1288">
        <v>202</v>
      </c>
      <c r="D34" s="1288">
        <v>202</v>
      </c>
      <c r="E34" s="1050" t="s">
        <v>41</v>
      </c>
      <c r="F34" s="1050" t="s">
        <v>41</v>
      </c>
      <c r="G34" s="1050" t="s">
        <v>41</v>
      </c>
      <c r="H34" s="1050" t="s">
        <v>41</v>
      </c>
      <c r="I34" s="1288">
        <v>65</v>
      </c>
      <c r="J34" s="1288">
        <v>204</v>
      </c>
      <c r="K34" s="1162" t="s">
        <v>41</v>
      </c>
      <c r="L34" s="1036"/>
    </row>
    <row r="35" spans="1:12" s="1024" customFormat="1" ht="15" customHeight="1">
      <c r="A35" s="1111" t="s">
        <v>588</v>
      </c>
      <c r="B35" s="1288">
        <v>218</v>
      </c>
      <c r="C35" s="1288">
        <v>122</v>
      </c>
      <c r="D35" s="1288">
        <v>155</v>
      </c>
      <c r="E35" s="1288">
        <v>81</v>
      </c>
      <c r="F35" s="1288">
        <v>651</v>
      </c>
      <c r="G35" s="1288">
        <v>669</v>
      </c>
      <c r="H35" s="1288">
        <v>636</v>
      </c>
      <c r="I35" s="1288">
        <v>512</v>
      </c>
      <c r="J35" s="1288">
        <v>512</v>
      </c>
      <c r="K35" s="1162" t="s">
        <v>41</v>
      </c>
      <c r="L35" s="1036"/>
    </row>
    <row r="36" spans="1:12" s="1024" customFormat="1" ht="15" customHeight="1">
      <c r="A36" s="1111" t="s">
        <v>589</v>
      </c>
      <c r="B36" s="1288">
        <v>153</v>
      </c>
      <c r="C36" s="1288">
        <v>158</v>
      </c>
      <c r="D36" s="1288">
        <v>155</v>
      </c>
      <c r="E36" s="1288">
        <v>178</v>
      </c>
      <c r="F36" s="1288">
        <v>436</v>
      </c>
      <c r="G36" s="1288">
        <v>578</v>
      </c>
      <c r="H36" s="1288">
        <v>333</v>
      </c>
      <c r="I36" s="1288">
        <v>108</v>
      </c>
      <c r="J36" s="1288">
        <v>55</v>
      </c>
      <c r="K36" s="1162" t="s">
        <v>41</v>
      </c>
      <c r="L36" s="1036"/>
    </row>
    <row r="37" spans="1:12" s="1024" customFormat="1" ht="15" customHeight="1">
      <c r="A37" s="1111" t="s">
        <v>590</v>
      </c>
      <c r="B37" s="1288">
        <v>273</v>
      </c>
      <c r="C37" s="1288">
        <v>231</v>
      </c>
      <c r="D37" s="1288">
        <v>247</v>
      </c>
      <c r="E37" s="1288">
        <v>117</v>
      </c>
      <c r="F37" s="1288">
        <v>468</v>
      </c>
      <c r="G37" s="1288">
        <v>684</v>
      </c>
      <c r="H37" s="1288">
        <v>386</v>
      </c>
      <c r="I37" s="1288">
        <v>227</v>
      </c>
      <c r="J37" s="1288">
        <v>225</v>
      </c>
      <c r="K37" s="1290">
        <v>823</v>
      </c>
      <c r="L37" s="1036"/>
    </row>
    <row r="38" spans="1:12" s="1024" customFormat="1" ht="15" customHeight="1">
      <c r="A38" s="1111" t="s">
        <v>591</v>
      </c>
      <c r="B38" s="1288">
        <v>183</v>
      </c>
      <c r="C38" s="1288">
        <v>153</v>
      </c>
      <c r="D38" s="1288">
        <v>193</v>
      </c>
      <c r="E38" s="1288">
        <v>96</v>
      </c>
      <c r="F38" s="1050" t="s">
        <v>41</v>
      </c>
      <c r="G38" s="1050" t="s">
        <v>41</v>
      </c>
      <c r="H38" s="1050" t="s">
        <v>41</v>
      </c>
      <c r="I38" s="1288">
        <v>273</v>
      </c>
      <c r="J38" s="1288">
        <v>273</v>
      </c>
      <c r="K38" s="1162" t="s">
        <v>41</v>
      </c>
      <c r="L38" s="1036"/>
    </row>
    <row r="39" spans="1:12" s="1024" customFormat="1" ht="15" customHeight="1">
      <c r="A39" s="1111" t="s">
        <v>592</v>
      </c>
      <c r="B39" s="1288">
        <v>139</v>
      </c>
      <c r="C39" s="1288">
        <v>176</v>
      </c>
      <c r="D39" s="1288">
        <v>195</v>
      </c>
      <c r="E39" s="1288">
        <v>157</v>
      </c>
      <c r="F39" s="1050" t="s">
        <v>41</v>
      </c>
      <c r="G39" s="1050" t="s">
        <v>41</v>
      </c>
      <c r="H39" s="1050" t="s">
        <v>41</v>
      </c>
      <c r="I39" s="1288">
        <v>111</v>
      </c>
      <c r="J39" s="1288">
        <v>111</v>
      </c>
      <c r="K39" s="1162" t="s">
        <v>41</v>
      </c>
      <c r="L39" s="1036"/>
    </row>
    <row r="40" spans="1:12" s="1024" customFormat="1" ht="15" customHeight="1">
      <c r="A40" s="1111" t="s">
        <v>593</v>
      </c>
      <c r="B40" s="1288">
        <v>121</v>
      </c>
      <c r="C40" s="1288">
        <v>98</v>
      </c>
      <c r="D40" s="1288">
        <v>104</v>
      </c>
      <c r="E40" s="1288">
        <v>96</v>
      </c>
      <c r="F40" s="1288">
        <v>359</v>
      </c>
      <c r="G40" s="1288">
        <v>359</v>
      </c>
      <c r="H40" s="1050" t="s">
        <v>41</v>
      </c>
      <c r="I40" s="1288">
        <v>107</v>
      </c>
      <c r="J40" s="1288">
        <v>107</v>
      </c>
      <c r="K40" s="1162" t="s">
        <v>41</v>
      </c>
      <c r="L40" s="1036"/>
    </row>
    <row r="41" spans="1:12" s="1024" customFormat="1" ht="15" customHeight="1">
      <c r="A41" s="1111" t="s">
        <v>594</v>
      </c>
      <c r="B41" s="1288">
        <v>243</v>
      </c>
      <c r="C41" s="1288">
        <v>144</v>
      </c>
      <c r="D41" s="1288">
        <v>157</v>
      </c>
      <c r="E41" s="1288">
        <v>109</v>
      </c>
      <c r="F41" s="1288">
        <v>523</v>
      </c>
      <c r="G41" s="1288">
        <v>416</v>
      </c>
      <c r="H41" s="1288">
        <v>566</v>
      </c>
      <c r="I41" s="1288">
        <v>346</v>
      </c>
      <c r="J41" s="1288">
        <v>366</v>
      </c>
      <c r="K41" s="1162" t="s">
        <v>41</v>
      </c>
      <c r="L41" s="1036"/>
    </row>
    <row r="42" spans="1:12" s="1024" customFormat="1" ht="15" customHeight="1">
      <c r="A42" s="1111" t="s">
        <v>595</v>
      </c>
      <c r="B42" s="1288">
        <v>233</v>
      </c>
      <c r="C42" s="1288">
        <v>194</v>
      </c>
      <c r="D42" s="1288">
        <v>209</v>
      </c>
      <c r="E42" s="1288">
        <v>157</v>
      </c>
      <c r="F42" s="1288">
        <v>333</v>
      </c>
      <c r="G42" s="1288">
        <v>397</v>
      </c>
      <c r="H42" s="1288">
        <v>302</v>
      </c>
      <c r="I42" s="1288">
        <v>189</v>
      </c>
      <c r="J42" s="1288">
        <v>126</v>
      </c>
      <c r="K42" s="369">
        <v>1030</v>
      </c>
      <c r="L42" s="1036"/>
    </row>
    <row r="43" spans="1:12" s="1024" customFormat="1" ht="15" customHeight="1">
      <c r="A43" s="1111" t="s">
        <v>596</v>
      </c>
      <c r="B43" s="1288">
        <v>115</v>
      </c>
      <c r="C43" s="1288">
        <v>103</v>
      </c>
      <c r="D43" s="1288">
        <v>123</v>
      </c>
      <c r="E43" s="1288">
        <v>86</v>
      </c>
      <c r="F43" s="1288">
        <v>371</v>
      </c>
      <c r="G43" s="1050" t="s">
        <v>41</v>
      </c>
      <c r="H43" s="1288">
        <v>371</v>
      </c>
      <c r="I43" s="1288">
        <v>109</v>
      </c>
      <c r="J43" s="1288">
        <v>109</v>
      </c>
      <c r="K43" s="1162" t="s">
        <v>41</v>
      </c>
      <c r="L43" s="1036"/>
    </row>
    <row r="44" spans="1:12" s="1024" customFormat="1" ht="15" customHeight="1">
      <c r="A44" s="1111" t="s">
        <v>384</v>
      </c>
      <c r="B44" s="1288">
        <v>158</v>
      </c>
      <c r="C44" s="1288">
        <v>150</v>
      </c>
      <c r="D44" s="1288">
        <v>209</v>
      </c>
      <c r="E44" s="1288">
        <v>83</v>
      </c>
      <c r="F44" s="1050" t="s">
        <v>41</v>
      </c>
      <c r="G44" s="1050" t="s">
        <v>41</v>
      </c>
      <c r="H44" s="1050" t="s">
        <v>41</v>
      </c>
      <c r="I44" s="1288">
        <v>167</v>
      </c>
      <c r="J44" s="1288">
        <v>163</v>
      </c>
      <c r="K44" s="1162" t="s">
        <v>41</v>
      </c>
      <c r="L44" s="1036"/>
    </row>
    <row r="45" spans="1:12" s="1024" customFormat="1" ht="15" customHeight="1">
      <c r="A45" s="1111" t="s">
        <v>458</v>
      </c>
      <c r="B45" s="1288">
        <v>178</v>
      </c>
      <c r="C45" s="1288">
        <v>139</v>
      </c>
      <c r="D45" s="1288">
        <v>138</v>
      </c>
      <c r="E45" s="1288">
        <v>141</v>
      </c>
      <c r="F45" s="1288">
        <v>318</v>
      </c>
      <c r="G45" s="1288">
        <v>357</v>
      </c>
      <c r="H45" s="1288">
        <v>285</v>
      </c>
      <c r="I45" s="1288">
        <v>162</v>
      </c>
      <c r="J45" s="1288">
        <v>146</v>
      </c>
      <c r="K45" s="1162" t="s">
        <v>41</v>
      </c>
      <c r="L45" s="1036"/>
    </row>
    <row r="46" spans="1:12" s="1024" customFormat="1" ht="15" customHeight="1">
      <c r="A46" s="1111" t="s">
        <v>386</v>
      </c>
      <c r="B46" s="1288">
        <v>722</v>
      </c>
      <c r="C46" s="1288">
        <v>165</v>
      </c>
      <c r="D46" s="1288">
        <v>172</v>
      </c>
      <c r="E46" s="1288">
        <v>144</v>
      </c>
      <c r="F46" s="1288">
        <v>454</v>
      </c>
      <c r="G46" s="1288">
        <v>454</v>
      </c>
      <c r="H46" s="1050" t="s">
        <v>41</v>
      </c>
      <c r="I46" s="225">
        <v>4134</v>
      </c>
      <c r="J46" s="1288">
        <v>520</v>
      </c>
      <c r="K46" s="1162" t="s">
        <v>41</v>
      </c>
      <c r="L46" s="1036"/>
    </row>
    <row r="47" spans="1:12" s="1067" customFormat="1" ht="15" customHeight="1">
      <c r="A47" s="1212" t="s">
        <v>2443</v>
      </c>
      <c r="F47" s="1063"/>
      <c r="K47" s="1063"/>
    </row>
    <row r="48" spans="1:12" s="1293" customFormat="1" ht="15" customHeight="1">
      <c r="A48" s="1262" t="s">
        <v>1872</v>
      </c>
      <c r="K48" s="1066"/>
    </row>
    <row r="49" spans="11:11" s="1067" customFormat="1" ht="15" customHeight="1">
      <c r="K49" s="1063"/>
    </row>
    <row r="50" spans="11:11" s="1067" customFormat="1" ht="15" customHeight="1">
      <c r="K50" s="1063"/>
    </row>
    <row r="51" spans="11:11" s="1067" customFormat="1" ht="15" customHeight="1">
      <c r="K51" s="1063"/>
    </row>
    <row r="52" spans="11:11" s="1067" customFormat="1" ht="15" customHeight="1">
      <c r="K52" s="1063"/>
    </row>
    <row r="53" spans="11:11" s="1067" customFormat="1" ht="15" customHeight="1">
      <c r="K53" s="1063"/>
    </row>
    <row r="54" spans="11:11" s="1067" customFormat="1" ht="15" customHeight="1"/>
    <row r="55" spans="11:11" s="1067" customFormat="1" ht="15" customHeight="1"/>
    <row r="56" spans="11:11" s="1067" customFormat="1" ht="15" customHeight="1"/>
    <row r="57" spans="11:11" s="1067" customFormat="1" ht="15" customHeight="1"/>
    <row r="58" spans="11:11" s="1067" customFormat="1" ht="15" customHeight="1"/>
    <row r="59" spans="11:11" s="1067" customFormat="1" ht="15" customHeight="1"/>
    <row r="60" spans="11:11" s="1067" customFormat="1" ht="15" customHeight="1"/>
    <row r="61" spans="11:11" s="1067" customFormat="1" ht="15" customHeight="1"/>
    <row r="62" spans="11:11" s="1067" customFormat="1" ht="15" customHeight="1"/>
    <row r="63" spans="11:11" s="1067" customFormat="1" ht="15" customHeight="1"/>
    <row r="64" spans="11:11" s="1067" customFormat="1" ht="15" customHeight="1"/>
    <row r="65" s="1067" customFormat="1" ht="15" customHeight="1"/>
    <row r="66" s="1067" customFormat="1" ht="15" customHeight="1"/>
    <row r="67" s="1067" customFormat="1" ht="15" customHeight="1"/>
    <row r="68" s="1067" customFormat="1" ht="15" customHeight="1"/>
    <row r="69" s="1067" customFormat="1" ht="15" customHeight="1"/>
    <row r="70" s="1067" customFormat="1" ht="15" customHeight="1"/>
    <row r="71" s="1067" customFormat="1" ht="15" customHeight="1"/>
    <row r="72" s="1067" customFormat="1" ht="15" customHeight="1"/>
    <row r="73" s="1067" customFormat="1" ht="15" customHeight="1"/>
    <row r="74" s="1067" customFormat="1" ht="15" customHeight="1"/>
    <row r="75" s="1067" customFormat="1" ht="15" customHeight="1"/>
    <row r="76" s="1067" customFormat="1" ht="15" customHeight="1"/>
    <row r="77" s="1067" customFormat="1" ht="15" customHeight="1"/>
    <row r="78" s="1067" customFormat="1" ht="15" customHeight="1"/>
    <row r="79" s="1067" customFormat="1" ht="15" customHeight="1"/>
    <row r="80" s="1067" customFormat="1" ht="15" customHeight="1"/>
    <row r="81" s="1067" customFormat="1" ht="15" customHeight="1"/>
    <row r="82" s="1067" customFormat="1" ht="15" customHeight="1"/>
    <row r="83" s="1067" customFormat="1" ht="15" customHeight="1"/>
    <row r="84" s="1067" customFormat="1" ht="15" customHeight="1"/>
    <row r="85" s="1067" customFormat="1" ht="15" customHeight="1"/>
    <row r="86" s="1067" customFormat="1" ht="15" customHeight="1"/>
    <row r="87" s="1067" customFormat="1" ht="15" customHeight="1"/>
    <row r="88" s="1067" customFormat="1" ht="15" customHeight="1"/>
    <row r="89" s="1067" customFormat="1" ht="15" customHeight="1"/>
    <row r="90" s="1067" customFormat="1" ht="15" customHeight="1"/>
    <row r="91" s="1067" customFormat="1" ht="15" customHeight="1"/>
    <row r="92" s="1067" customFormat="1" ht="15" customHeight="1"/>
    <row r="93" s="1067" customFormat="1" ht="15" customHeight="1"/>
    <row r="94" s="1067" customFormat="1" ht="15" customHeight="1"/>
    <row r="95" s="1067" customFormat="1" ht="15" customHeight="1"/>
    <row r="96" s="1067" customFormat="1" ht="15" customHeight="1"/>
    <row r="97" s="1067" customFormat="1" ht="15" customHeight="1"/>
    <row r="98" s="1067" customFormat="1" ht="15" customHeight="1"/>
    <row r="99" s="1067" customFormat="1" ht="15" customHeight="1"/>
    <row r="100" s="1067" customFormat="1" ht="15" customHeight="1"/>
    <row r="101" s="1067" customFormat="1" ht="15" customHeight="1"/>
    <row r="102" s="1067" customFormat="1" ht="15" customHeight="1"/>
    <row r="103" s="1067" customFormat="1" ht="15" customHeight="1"/>
    <row r="104" s="1067" customFormat="1" ht="15" customHeight="1"/>
    <row r="105" s="1067" customFormat="1" ht="15" customHeight="1"/>
    <row r="106" s="1067" customFormat="1" ht="15" customHeight="1"/>
    <row r="107" s="1067" customFormat="1" ht="15" customHeight="1"/>
    <row r="108" s="1067" customFormat="1" ht="15" customHeight="1"/>
    <row r="109" s="1067" customFormat="1" ht="15" customHeight="1"/>
    <row r="110" s="1067" customFormat="1" ht="15" customHeight="1"/>
    <row r="111" s="1067" customFormat="1" ht="15" customHeight="1"/>
    <row r="112" s="1067" customFormat="1" ht="15" customHeight="1"/>
    <row r="113" s="1067" customFormat="1" ht="15" customHeight="1"/>
    <row r="114" s="1067" customFormat="1" ht="15" customHeight="1"/>
    <row r="115" s="1067" customFormat="1" ht="15" customHeight="1"/>
    <row r="116" s="1067" customFormat="1" ht="15" customHeight="1"/>
    <row r="117" s="1067" customFormat="1" ht="15" customHeight="1"/>
    <row r="118" s="1067" customFormat="1" ht="15" customHeight="1"/>
    <row r="119" s="1067" customFormat="1" ht="15" customHeight="1"/>
    <row r="120" s="1067" customFormat="1" ht="15" customHeight="1"/>
    <row r="121" s="1067" customFormat="1" ht="15" customHeight="1"/>
    <row r="122" s="1067" customFormat="1" ht="15" customHeight="1"/>
    <row r="123" s="1067" customFormat="1" ht="15" customHeight="1"/>
    <row r="124" s="1067" customFormat="1" ht="15" customHeight="1"/>
    <row r="125" s="1067" customFormat="1" ht="15" customHeight="1"/>
    <row r="126" s="1067" customFormat="1" ht="15" customHeight="1"/>
    <row r="127" s="1067" customFormat="1" ht="15" customHeight="1"/>
    <row r="128" s="1067" customFormat="1" ht="15" customHeight="1"/>
    <row r="129" s="1067" customFormat="1" ht="15" customHeight="1"/>
    <row r="130" s="1067" customFormat="1" ht="15" customHeight="1"/>
    <row r="131" s="1067" customFormat="1" ht="15" customHeight="1"/>
    <row r="132" s="1067" customFormat="1" ht="15" customHeight="1"/>
    <row r="133" s="1067" customFormat="1" ht="15" customHeight="1"/>
    <row r="134" s="1067" customFormat="1" ht="15" customHeight="1"/>
    <row r="135" s="1067" customFormat="1" ht="15" customHeight="1"/>
    <row r="136" s="1067" customFormat="1" ht="15" customHeight="1"/>
    <row r="137" s="1067" customFormat="1" ht="15" customHeight="1"/>
    <row r="138" s="1067" customFormat="1" ht="15" customHeight="1"/>
  </sheetData>
  <mergeCells count="17">
    <mergeCell ref="A3:K3"/>
    <mergeCell ref="A4:A8"/>
    <mergeCell ref="B4:B8"/>
    <mergeCell ref="C4:E5"/>
    <mergeCell ref="F4:H5"/>
    <mergeCell ref="I4:J5"/>
    <mergeCell ref="K4:K8"/>
    <mergeCell ref="C6:C8"/>
    <mergeCell ref="D6:D8"/>
    <mergeCell ref="E6:E8"/>
    <mergeCell ref="B28:K28"/>
    <mergeCell ref="F6:F8"/>
    <mergeCell ref="G6:G8"/>
    <mergeCell ref="H6:H8"/>
    <mergeCell ref="I6:I8"/>
    <mergeCell ref="J6:J8"/>
    <mergeCell ref="B9:K9"/>
  </mergeCells>
  <hyperlinks>
    <hyperlink ref="A3" location="'spis tablic'!A1" display="Powrót do spisu tablic Return to list of tables" xr:uid="{00000000-0004-0000-7200-000000000000}"/>
    <hyperlink ref="A3:K3" location="'Spis tablic_DZIAŁ VIII'!A1" display="'Spis tablic_DZIAŁ VIII'!A1" xr:uid="{00000000-0004-0000-7200-000001000000}"/>
  </hyperlinks>
  <pageMargins left="0.7" right="0.7" top="0.75" bottom="0.75" header="0.3" footer="0.3"/>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M64"/>
  <sheetViews>
    <sheetView topLeftCell="A10" zoomScaleNormal="100" workbookViewId="0">
      <selection activeCell="J6" sqref="J6:J8"/>
    </sheetView>
  </sheetViews>
  <sheetFormatPr defaultColWidth="10" defaultRowHeight="11.4"/>
  <cols>
    <col min="1" max="1" width="28.44140625" style="1018" customWidth="1"/>
    <col min="2" max="11" width="16.33203125" style="1018" customWidth="1"/>
    <col min="12" max="63" width="9" style="1018" customWidth="1"/>
    <col min="64" max="16384" width="10" style="1018"/>
  </cols>
  <sheetData>
    <row r="1" spans="1:13" s="1296" customFormat="1" ht="15" customHeight="1">
      <c r="A1" s="1294" t="s">
        <v>2445</v>
      </c>
      <c r="B1" s="1295"/>
      <c r="C1" s="1626"/>
      <c r="D1" s="1626"/>
      <c r="E1" s="1626"/>
      <c r="F1" s="1626"/>
      <c r="G1" s="1626"/>
      <c r="H1" s="1626"/>
      <c r="I1" s="1626"/>
      <c r="J1" s="1626"/>
      <c r="K1" s="1626"/>
    </row>
    <row r="2" spans="1:13" s="1296" customFormat="1" ht="15" customHeight="1">
      <c r="A2" s="1270" t="s">
        <v>1886</v>
      </c>
      <c r="C2" s="1626"/>
      <c r="D2" s="1626"/>
      <c r="E2" s="1626"/>
      <c r="F2" s="1626"/>
      <c r="G2" s="1626"/>
      <c r="H2" s="1626"/>
      <c r="I2" s="1626"/>
      <c r="J2" s="1626"/>
      <c r="K2" s="1626"/>
    </row>
    <row r="3" spans="1:13" s="1103" customFormat="1" ht="24.9" customHeight="1">
      <c r="A3" s="2115" t="s">
        <v>11</v>
      </c>
      <c r="B3" s="2115"/>
      <c r="C3" s="2115"/>
      <c r="D3" s="2115"/>
      <c r="E3" s="2115"/>
      <c r="F3" s="2115"/>
      <c r="G3" s="2115"/>
      <c r="H3" s="2115"/>
      <c r="I3" s="2115"/>
      <c r="J3" s="2115"/>
      <c r="K3" s="2115"/>
    </row>
    <row r="4" spans="1:13" s="1244" customFormat="1" ht="24.9" customHeight="1">
      <c r="A4" s="2559" t="s">
        <v>360</v>
      </c>
      <c r="B4" s="2559" t="s">
        <v>123</v>
      </c>
      <c r="C4" s="2568" t="s">
        <v>1861</v>
      </c>
      <c r="D4" s="2576"/>
      <c r="E4" s="2559"/>
      <c r="F4" s="2568" t="s">
        <v>1887</v>
      </c>
      <c r="G4" s="2576"/>
      <c r="H4" s="2559"/>
      <c r="I4" s="2568" t="s">
        <v>1883</v>
      </c>
      <c r="J4" s="2559"/>
      <c r="K4" s="2568" t="s">
        <v>1888</v>
      </c>
      <c r="L4" s="1297"/>
    </row>
    <row r="5" spans="1:13" s="1244" customFormat="1" ht="24.9" customHeight="1">
      <c r="A5" s="2628"/>
      <c r="B5" s="2628"/>
      <c r="C5" s="2579"/>
      <c r="D5" s="2577"/>
      <c r="E5" s="2561"/>
      <c r="F5" s="2579"/>
      <c r="G5" s="2577"/>
      <c r="H5" s="2561"/>
      <c r="I5" s="2579"/>
      <c r="J5" s="2561"/>
      <c r="K5" s="2630"/>
      <c r="L5" s="1297"/>
    </row>
    <row r="6" spans="1:13" s="1244" customFormat="1" ht="24.9" customHeight="1">
      <c r="A6" s="2628"/>
      <c r="B6" s="2664"/>
      <c r="C6" s="2552" t="s">
        <v>211</v>
      </c>
      <c r="D6" s="2552" t="s">
        <v>1865</v>
      </c>
      <c r="E6" s="2552" t="s">
        <v>1889</v>
      </c>
      <c r="F6" s="2552" t="s">
        <v>211</v>
      </c>
      <c r="G6" s="2552" t="s">
        <v>1890</v>
      </c>
      <c r="H6" s="2522" t="s">
        <v>1868</v>
      </c>
      <c r="I6" s="2552" t="s">
        <v>211</v>
      </c>
      <c r="J6" s="2552" t="s">
        <v>1869</v>
      </c>
      <c r="K6" s="2665"/>
      <c r="L6" s="1297"/>
    </row>
    <row r="7" spans="1:13" s="1244" customFormat="1" ht="24.9" customHeight="1">
      <c r="A7" s="2628"/>
      <c r="B7" s="2664"/>
      <c r="C7" s="2553"/>
      <c r="D7" s="2553"/>
      <c r="E7" s="2553"/>
      <c r="F7" s="2553"/>
      <c r="G7" s="2553"/>
      <c r="H7" s="2523"/>
      <c r="I7" s="2553"/>
      <c r="J7" s="2553"/>
      <c r="K7" s="2665"/>
      <c r="L7" s="1297"/>
    </row>
    <row r="8" spans="1:13" s="1244" customFormat="1" ht="24.9" customHeight="1">
      <c r="A8" s="2561"/>
      <c r="B8" s="2567"/>
      <c r="C8" s="2564"/>
      <c r="D8" s="2564"/>
      <c r="E8" s="2564"/>
      <c r="F8" s="2564"/>
      <c r="G8" s="2564"/>
      <c r="H8" s="2524"/>
      <c r="I8" s="2564"/>
      <c r="J8" s="2564"/>
      <c r="K8" s="2666"/>
      <c r="L8" s="1297"/>
      <c r="M8" s="1245"/>
    </row>
    <row r="9" spans="1:13" s="1212" customFormat="1" ht="21" customHeight="1">
      <c r="A9" s="1302"/>
      <c r="B9" s="2663" t="s">
        <v>1891</v>
      </c>
      <c r="C9" s="2663"/>
      <c r="D9" s="2663"/>
      <c r="E9" s="2663"/>
      <c r="F9" s="2663"/>
      <c r="G9" s="2663"/>
      <c r="H9" s="2663"/>
      <c r="I9" s="2663"/>
      <c r="J9" s="2663"/>
      <c r="K9" s="2663"/>
      <c r="L9" s="1214"/>
    </row>
    <row r="10" spans="1:13" s="1212" customFormat="1" ht="15" customHeight="1">
      <c r="A10" s="1237" t="s">
        <v>1856</v>
      </c>
      <c r="B10" s="225">
        <v>37212</v>
      </c>
      <c r="C10" s="225">
        <v>27916</v>
      </c>
      <c r="D10" s="225">
        <v>20104</v>
      </c>
      <c r="E10" s="225">
        <v>7812</v>
      </c>
      <c r="F10" s="1121">
        <v>4970</v>
      </c>
      <c r="G10" s="1121">
        <v>1729</v>
      </c>
      <c r="H10" s="1121">
        <v>3241</v>
      </c>
      <c r="I10" s="1121">
        <v>4243</v>
      </c>
      <c r="J10" s="1121">
        <v>3667</v>
      </c>
      <c r="K10" s="395">
        <v>83</v>
      </c>
      <c r="L10" s="1214"/>
      <c r="M10" s="1214"/>
    </row>
    <row r="11" spans="1:13" s="1212" customFormat="1" ht="15" customHeight="1">
      <c r="A11" s="1168" t="s">
        <v>1857</v>
      </c>
      <c r="B11" s="324">
        <v>39860</v>
      </c>
      <c r="C11" s="324">
        <v>29179</v>
      </c>
      <c r="D11" s="1119">
        <v>21140</v>
      </c>
      <c r="E11" s="1119">
        <v>8039</v>
      </c>
      <c r="F11" s="1119">
        <v>4978</v>
      </c>
      <c r="G11" s="324">
        <v>1720</v>
      </c>
      <c r="H11" s="324">
        <v>3258</v>
      </c>
      <c r="I11" s="1119">
        <v>5614</v>
      </c>
      <c r="J11" s="1119">
        <v>5022</v>
      </c>
      <c r="K11" s="367">
        <v>89</v>
      </c>
      <c r="L11" s="1214"/>
      <c r="M11" s="1214"/>
    </row>
    <row r="12" spans="1:13" s="1212" customFormat="1" ht="15" customHeight="1">
      <c r="A12" s="1210" t="s">
        <v>584</v>
      </c>
      <c r="B12" s="225">
        <v>3385</v>
      </c>
      <c r="C12" s="225">
        <v>2332</v>
      </c>
      <c r="D12" s="1121">
        <v>1609</v>
      </c>
      <c r="E12" s="1121">
        <v>723</v>
      </c>
      <c r="F12" s="1121">
        <v>524</v>
      </c>
      <c r="G12" s="225">
        <v>136</v>
      </c>
      <c r="H12" s="225">
        <v>388</v>
      </c>
      <c r="I12" s="1121">
        <v>529</v>
      </c>
      <c r="J12" s="1121">
        <v>529</v>
      </c>
      <c r="K12" s="369" t="s">
        <v>41</v>
      </c>
      <c r="L12" s="1214"/>
      <c r="M12" s="1214"/>
    </row>
    <row r="13" spans="1:13" s="1212" customFormat="1" ht="15" customHeight="1">
      <c r="A13" s="1210" t="s">
        <v>585</v>
      </c>
      <c r="B13" s="225">
        <v>1842</v>
      </c>
      <c r="C13" s="225">
        <v>902</v>
      </c>
      <c r="D13" s="1121">
        <v>421</v>
      </c>
      <c r="E13" s="1121">
        <v>481</v>
      </c>
      <c r="F13" s="1121">
        <v>447</v>
      </c>
      <c r="G13" s="225">
        <v>118</v>
      </c>
      <c r="H13" s="225">
        <v>329</v>
      </c>
      <c r="I13" s="1121">
        <v>493</v>
      </c>
      <c r="J13" s="1121">
        <v>410</v>
      </c>
      <c r="K13" s="369" t="s">
        <v>41</v>
      </c>
      <c r="L13" s="1214"/>
      <c r="M13" s="1214"/>
    </row>
    <row r="14" spans="1:13" s="1212" customFormat="1" ht="15" customHeight="1">
      <c r="A14" s="1210" t="s">
        <v>586</v>
      </c>
      <c r="B14" s="225">
        <v>691</v>
      </c>
      <c r="C14" s="225">
        <v>502</v>
      </c>
      <c r="D14" s="1121">
        <v>253</v>
      </c>
      <c r="E14" s="1121">
        <v>249</v>
      </c>
      <c r="F14" s="1121">
        <v>95</v>
      </c>
      <c r="G14" s="225" t="s">
        <v>41</v>
      </c>
      <c r="H14" s="225">
        <v>95</v>
      </c>
      <c r="I14" s="1121">
        <v>94</v>
      </c>
      <c r="J14" s="1121">
        <v>65</v>
      </c>
      <c r="K14" s="369" t="s">
        <v>41</v>
      </c>
      <c r="L14" s="1214"/>
      <c r="M14" s="1214"/>
    </row>
    <row r="15" spans="1:13" s="1212" customFormat="1" ht="15" customHeight="1">
      <c r="A15" s="1210" t="s">
        <v>587</v>
      </c>
      <c r="B15" s="225">
        <v>856</v>
      </c>
      <c r="C15" s="225">
        <v>545</v>
      </c>
      <c r="D15" s="1121">
        <v>545</v>
      </c>
      <c r="E15" s="1121" t="s">
        <v>41</v>
      </c>
      <c r="F15" s="1121" t="s">
        <v>41</v>
      </c>
      <c r="G15" s="225" t="s">
        <v>41</v>
      </c>
      <c r="H15" s="225" t="s">
        <v>41</v>
      </c>
      <c r="I15" s="1121">
        <v>311</v>
      </c>
      <c r="J15" s="1121">
        <v>311</v>
      </c>
      <c r="K15" s="369" t="s">
        <v>41</v>
      </c>
      <c r="L15" s="1214"/>
      <c r="M15" s="1214"/>
    </row>
    <row r="16" spans="1:13" s="1212" customFormat="1" ht="15" customHeight="1">
      <c r="A16" s="1210" t="s">
        <v>588</v>
      </c>
      <c r="B16" s="225">
        <v>1988</v>
      </c>
      <c r="C16" s="225">
        <v>1616</v>
      </c>
      <c r="D16" s="1121">
        <v>848</v>
      </c>
      <c r="E16" s="1121">
        <v>768</v>
      </c>
      <c r="F16" s="1121">
        <v>300</v>
      </c>
      <c r="G16" s="225">
        <v>150</v>
      </c>
      <c r="H16" s="225">
        <v>150</v>
      </c>
      <c r="I16" s="1121">
        <v>72</v>
      </c>
      <c r="J16" s="1121">
        <v>72</v>
      </c>
      <c r="K16" s="369" t="s">
        <v>41</v>
      </c>
      <c r="L16" s="1214"/>
      <c r="M16" s="1214"/>
    </row>
    <row r="17" spans="1:13" s="1212" customFormat="1" ht="15" customHeight="1">
      <c r="A17" s="1210" t="s">
        <v>589</v>
      </c>
      <c r="B17" s="225">
        <v>6996</v>
      </c>
      <c r="C17" s="225">
        <v>4522</v>
      </c>
      <c r="D17" s="1121">
        <v>3931</v>
      </c>
      <c r="E17" s="1121">
        <v>591</v>
      </c>
      <c r="F17" s="1121">
        <v>298</v>
      </c>
      <c r="G17" s="225">
        <v>143</v>
      </c>
      <c r="H17" s="225">
        <v>155</v>
      </c>
      <c r="I17" s="1121">
        <v>2176</v>
      </c>
      <c r="J17" s="1121">
        <v>2172</v>
      </c>
      <c r="K17" s="369" t="s">
        <v>41</v>
      </c>
      <c r="L17" s="1214"/>
      <c r="M17" s="1214"/>
    </row>
    <row r="18" spans="1:13" s="1212" customFormat="1" ht="15" customHeight="1">
      <c r="A18" s="1210" t="s">
        <v>590</v>
      </c>
      <c r="B18" s="225">
        <v>9776</v>
      </c>
      <c r="C18" s="225">
        <v>8018</v>
      </c>
      <c r="D18" s="1121">
        <v>6923</v>
      </c>
      <c r="E18" s="1121">
        <v>1095</v>
      </c>
      <c r="F18" s="1121">
        <v>1491</v>
      </c>
      <c r="G18" s="225">
        <v>365</v>
      </c>
      <c r="H18" s="225">
        <v>1126</v>
      </c>
      <c r="I18" s="1121">
        <v>183</v>
      </c>
      <c r="J18" s="1121">
        <v>96</v>
      </c>
      <c r="K18" s="369">
        <v>84</v>
      </c>
      <c r="L18" s="1214"/>
      <c r="M18" s="1214"/>
    </row>
    <row r="19" spans="1:13" s="1212" customFormat="1" ht="15" customHeight="1">
      <c r="A19" s="1210" t="s">
        <v>591</v>
      </c>
      <c r="B19" s="225">
        <v>940</v>
      </c>
      <c r="C19" s="225">
        <v>759</v>
      </c>
      <c r="D19" s="1121">
        <v>425</v>
      </c>
      <c r="E19" s="1121">
        <v>334</v>
      </c>
      <c r="F19" s="1121" t="s">
        <v>41</v>
      </c>
      <c r="G19" s="225" t="s">
        <v>41</v>
      </c>
      <c r="H19" s="225" t="s">
        <v>41</v>
      </c>
      <c r="I19" s="1121">
        <v>181</v>
      </c>
      <c r="J19" s="1121">
        <v>181</v>
      </c>
      <c r="K19" s="369" t="s">
        <v>41</v>
      </c>
      <c r="L19" s="1214"/>
      <c r="M19" s="1214"/>
    </row>
    <row r="20" spans="1:13" s="1212" customFormat="1" ht="15" customHeight="1">
      <c r="A20" s="1210" t="s">
        <v>592</v>
      </c>
      <c r="B20" s="225">
        <v>621</v>
      </c>
      <c r="C20" s="225">
        <v>541</v>
      </c>
      <c r="D20" s="1121">
        <v>239</v>
      </c>
      <c r="E20" s="1121">
        <v>302</v>
      </c>
      <c r="F20" s="1121" t="s">
        <v>41</v>
      </c>
      <c r="G20" s="225" t="s">
        <v>41</v>
      </c>
      <c r="H20" s="225" t="s">
        <v>41</v>
      </c>
      <c r="I20" s="1121">
        <v>80</v>
      </c>
      <c r="J20" s="1121">
        <v>80</v>
      </c>
      <c r="K20" s="369" t="s">
        <v>41</v>
      </c>
      <c r="L20" s="1214"/>
      <c r="M20" s="1214"/>
    </row>
    <row r="21" spans="1:13" s="1212" customFormat="1" ht="15" customHeight="1">
      <c r="A21" s="1210" t="s">
        <v>593</v>
      </c>
      <c r="B21" s="225">
        <v>1089</v>
      </c>
      <c r="C21" s="225">
        <v>890</v>
      </c>
      <c r="D21" s="1121">
        <v>80</v>
      </c>
      <c r="E21" s="1121">
        <v>810</v>
      </c>
      <c r="F21" s="1121">
        <v>157</v>
      </c>
      <c r="G21" s="225">
        <v>157</v>
      </c>
      <c r="H21" s="225" t="s">
        <v>41</v>
      </c>
      <c r="I21" s="1121">
        <v>42</v>
      </c>
      <c r="J21" s="1121">
        <v>42</v>
      </c>
      <c r="K21" s="369" t="s">
        <v>41</v>
      </c>
      <c r="L21" s="1214"/>
      <c r="M21" s="1214"/>
    </row>
    <row r="22" spans="1:13" s="1212" customFormat="1" ht="15" customHeight="1">
      <c r="A22" s="1210" t="s">
        <v>594</v>
      </c>
      <c r="B22" s="225">
        <v>2506</v>
      </c>
      <c r="C22" s="225">
        <v>1725</v>
      </c>
      <c r="D22" s="1121">
        <v>1260</v>
      </c>
      <c r="E22" s="1121">
        <v>465</v>
      </c>
      <c r="F22" s="1121">
        <v>506</v>
      </c>
      <c r="G22" s="225">
        <v>141</v>
      </c>
      <c r="H22" s="225">
        <v>365</v>
      </c>
      <c r="I22" s="1121">
        <v>275</v>
      </c>
      <c r="J22" s="1121">
        <v>147</v>
      </c>
      <c r="K22" s="369" t="s">
        <v>41</v>
      </c>
      <c r="L22" s="1214"/>
      <c r="M22" s="1214"/>
    </row>
    <row r="23" spans="1:13" s="1212" customFormat="1" ht="15" customHeight="1">
      <c r="A23" s="1210" t="s">
        <v>595</v>
      </c>
      <c r="B23" s="225">
        <v>3692</v>
      </c>
      <c r="C23" s="225">
        <v>2522</v>
      </c>
      <c r="D23" s="1121">
        <v>1780</v>
      </c>
      <c r="E23" s="1121">
        <v>742</v>
      </c>
      <c r="F23" s="1121">
        <v>523</v>
      </c>
      <c r="G23" s="225">
        <v>159</v>
      </c>
      <c r="H23" s="225">
        <v>364</v>
      </c>
      <c r="I23" s="1121">
        <v>642</v>
      </c>
      <c r="J23" s="1121">
        <v>391</v>
      </c>
      <c r="K23" s="369">
        <v>5</v>
      </c>
      <c r="L23" s="1214"/>
      <c r="M23" s="1214"/>
    </row>
    <row r="24" spans="1:13" s="1212" customFormat="1" ht="15" customHeight="1">
      <c r="A24" s="1210" t="s">
        <v>596</v>
      </c>
      <c r="B24" s="225">
        <v>936</v>
      </c>
      <c r="C24" s="225">
        <v>793</v>
      </c>
      <c r="D24" s="1121">
        <v>354</v>
      </c>
      <c r="E24" s="1121">
        <v>439</v>
      </c>
      <c r="F24" s="1121">
        <v>46</v>
      </c>
      <c r="G24" s="225" t="s">
        <v>41</v>
      </c>
      <c r="H24" s="225">
        <v>46</v>
      </c>
      <c r="I24" s="1121">
        <v>97</v>
      </c>
      <c r="J24" s="1121">
        <v>97</v>
      </c>
      <c r="K24" s="369" t="s">
        <v>41</v>
      </c>
      <c r="L24" s="1214"/>
      <c r="M24" s="1214"/>
    </row>
    <row r="25" spans="1:13" s="1212" customFormat="1" ht="15" customHeight="1">
      <c r="A25" s="1210" t="s">
        <v>597</v>
      </c>
      <c r="B25" s="225">
        <v>989</v>
      </c>
      <c r="C25" s="225">
        <v>813</v>
      </c>
      <c r="D25" s="1121">
        <v>469</v>
      </c>
      <c r="E25" s="1121">
        <v>344</v>
      </c>
      <c r="F25" s="1121" t="s">
        <v>41</v>
      </c>
      <c r="G25" s="225" t="s">
        <v>41</v>
      </c>
      <c r="H25" s="225" t="s">
        <v>41</v>
      </c>
      <c r="I25" s="1121">
        <v>176</v>
      </c>
      <c r="J25" s="1121">
        <v>176</v>
      </c>
      <c r="K25" s="369" t="s">
        <v>41</v>
      </c>
      <c r="L25" s="1214"/>
      <c r="M25" s="1214"/>
    </row>
    <row r="26" spans="1:13" s="1212" customFormat="1" ht="15" customHeight="1">
      <c r="A26" s="1210" t="s">
        <v>458</v>
      </c>
      <c r="B26" s="225">
        <v>1945</v>
      </c>
      <c r="C26" s="225">
        <v>1357</v>
      </c>
      <c r="D26" s="1121">
        <v>1035</v>
      </c>
      <c r="E26" s="1121">
        <v>322</v>
      </c>
      <c r="F26" s="1121">
        <v>504</v>
      </c>
      <c r="G26" s="225">
        <v>264</v>
      </c>
      <c r="H26" s="225">
        <v>240</v>
      </c>
      <c r="I26" s="1121">
        <v>84</v>
      </c>
      <c r="J26" s="1121">
        <v>78</v>
      </c>
      <c r="K26" s="369" t="s">
        <v>41</v>
      </c>
      <c r="L26" s="1214"/>
      <c r="M26" s="1214"/>
    </row>
    <row r="27" spans="1:13" s="1212" customFormat="1" ht="15" customHeight="1">
      <c r="A27" s="1210" t="s">
        <v>598</v>
      </c>
      <c r="B27" s="225">
        <v>1608</v>
      </c>
      <c r="C27" s="225">
        <v>1342</v>
      </c>
      <c r="D27" s="1121">
        <v>968</v>
      </c>
      <c r="E27" s="1121">
        <v>374</v>
      </c>
      <c r="F27" s="1121">
        <v>87</v>
      </c>
      <c r="G27" s="225">
        <v>87</v>
      </c>
      <c r="H27" s="225" t="s">
        <v>41</v>
      </c>
      <c r="I27" s="1121">
        <v>179</v>
      </c>
      <c r="J27" s="1121">
        <v>175</v>
      </c>
      <c r="K27" s="369" t="s">
        <v>41</v>
      </c>
      <c r="L27" s="1214"/>
      <c r="M27" s="1214"/>
    </row>
    <row r="28" spans="1:13" s="1212" customFormat="1" ht="21" customHeight="1">
      <c r="A28" s="1302"/>
      <c r="B28" s="2662" t="s">
        <v>1892</v>
      </c>
      <c r="C28" s="2662"/>
      <c r="D28" s="2662"/>
      <c r="E28" s="2662"/>
      <c r="F28" s="2662"/>
      <c r="G28" s="2662"/>
      <c r="H28" s="2662"/>
      <c r="I28" s="2662"/>
      <c r="J28" s="2662"/>
      <c r="K28" s="2662"/>
      <c r="L28" s="1214"/>
    </row>
    <row r="29" spans="1:13" s="1212" customFormat="1" ht="15" customHeight="1">
      <c r="A29" s="1237" t="s">
        <v>1856</v>
      </c>
      <c r="B29" s="225">
        <v>8140142</v>
      </c>
      <c r="C29" s="225">
        <v>4728297</v>
      </c>
      <c r="D29" s="225">
        <v>3793048</v>
      </c>
      <c r="E29" s="225">
        <v>935249</v>
      </c>
      <c r="F29" s="225">
        <v>1989062</v>
      </c>
      <c r="G29" s="225">
        <v>833067</v>
      </c>
      <c r="H29" s="225">
        <v>1155995</v>
      </c>
      <c r="I29" s="225">
        <v>1385483</v>
      </c>
      <c r="J29" s="1121">
        <v>1166703</v>
      </c>
      <c r="K29" s="369">
        <v>37300</v>
      </c>
      <c r="L29" s="1214"/>
    </row>
    <row r="30" spans="1:13" s="1212" customFormat="1" ht="15" customHeight="1">
      <c r="A30" s="1168" t="s">
        <v>1857</v>
      </c>
      <c r="B30" s="324">
        <v>8495286</v>
      </c>
      <c r="C30" s="324">
        <v>4972623</v>
      </c>
      <c r="D30" s="324">
        <v>4005270</v>
      </c>
      <c r="E30" s="324">
        <v>967353</v>
      </c>
      <c r="F30" s="324">
        <v>2108752</v>
      </c>
      <c r="G30" s="324">
        <v>916853</v>
      </c>
      <c r="H30" s="324">
        <v>1191899</v>
      </c>
      <c r="I30" s="324">
        <v>1371565</v>
      </c>
      <c r="J30" s="324">
        <v>1160669</v>
      </c>
      <c r="K30" s="367">
        <v>42346</v>
      </c>
      <c r="L30" s="1214"/>
    </row>
    <row r="31" spans="1:13" s="1212" customFormat="1" ht="15" customHeight="1">
      <c r="A31" s="1210" t="s">
        <v>584</v>
      </c>
      <c r="B31" s="225">
        <v>646090</v>
      </c>
      <c r="C31" s="225">
        <v>279058</v>
      </c>
      <c r="D31" s="225">
        <v>186279</v>
      </c>
      <c r="E31" s="225">
        <v>92779</v>
      </c>
      <c r="F31" s="225">
        <v>179532</v>
      </c>
      <c r="G31" s="225">
        <v>74417</v>
      </c>
      <c r="H31" s="225">
        <v>105115</v>
      </c>
      <c r="I31" s="225">
        <v>187500</v>
      </c>
      <c r="J31" s="225">
        <v>187500</v>
      </c>
      <c r="K31" s="369" t="s">
        <v>41</v>
      </c>
      <c r="L31" s="1214"/>
    </row>
    <row r="32" spans="1:13" s="1212" customFormat="1" ht="15" customHeight="1">
      <c r="A32" s="1210" t="s">
        <v>585</v>
      </c>
      <c r="B32" s="225">
        <v>380915</v>
      </c>
      <c r="C32" s="225">
        <v>120218</v>
      </c>
      <c r="D32" s="225">
        <v>55957</v>
      </c>
      <c r="E32" s="225">
        <v>64261</v>
      </c>
      <c r="F32" s="225">
        <v>123746</v>
      </c>
      <c r="G32" s="225">
        <v>81828</v>
      </c>
      <c r="H32" s="225">
        <v>41918</v>
      </c>
      <c r="I32" s="225">
        <v>136951</v>
      </c>
      <c r="J32" s="225">
        <v>106461</v>
      </c>
      <c r="K32" s="369" t="s">
        <v>41</v>
      </c>
      <c r="L32" s="1214"/>
    </row>
    <row r="33" spans="1:12" s="1212" customFormat="1" ht="15" customHeight="1">
      <c r="A33" s="1210" t="s">
        <v>586</v>
      </c>
      <c r="B33" s="225">
        <v>127910</v>
      </c>
      <c r="C33" s="225">
        <v>62420</v>
      </c>
      <c r="D33" s="225">
        <v>30896</v>
      </c>
      <c r="E33" s="225">
        <v>31524</v>
      </c>
      <c r="F33" s="225">
        <v>30210</v>
      </c>
      <c r="G33" s="225" t="s">
        <v>41</v>
      </c>
      <c r="H33" s="225">
        <v>30210</v>
      </c>
      <c r="I33" s="225">
        <v>35280</v>
      </c>
      <c r="J33" s="225">
        <v>32000</v>
      </c>
      <c r="K33" s="369" t="s">
        <v>41</v>
      </c>
      <c r="L33" s="1214"/>
    </row>
    <row r="34" spans="1:12" s="1212" customFormat="1" ht="15" customHeight="1">
      <c r="A34" s="1210" t="s">
        <v>587</v>
      </c>
      <c r="B34" s="225">
        <v>164347</v>
      </c>
      <c r="C34" s="225">
        <v>104203</v>
      </c>
      <c r="D34" s="225">
        <v>104203</v>
      </c>
      <c r="E34" s="225" t="s">
        <v>41</v>
      </c>
      <c r="F34" s="225" t="s">
        <v>41</v>
      </c>
      <c r="G34" s="225" t="s">
        <v>41</v>
      </c>
      <c r="H34" s="225" t="s">
        <v>41</v>
      </c>
      <c r="I34" s="225">
        <v>60144</v>
      </c>
      <c r="J34" s="225">
        <v>60144</v>
      </c>
      <c r="K34" s="369" t="s">
        <v>41</v>
      </c>
      <c r="L34" s="1214"/>
    </row>
    <row r="35" spans="1:12" s="1212" customFormat="1" ht="15" customHeight="1">
      <c r="A35" s="1210" t="s">
        <v>588</v>
      </c>
      <c r="B35" s="225">
        <v>434529</v>
      </c>
      <c r="C35" s="225">
        <v>191689</v>
      </c>
      <c r="D35" s="225">
        <v>129146</v>
      </c>
      <c r="E35" s="225">
        <v>62543</v>
      </c>
      <c r="F35" s="225">
        <v>206263</v>
      </c>
      <c r="G35" s="225">
        <v>100373</v>
      </c>
      <c r="H35" s="225">
        <v>105890</v>
      </c>
      <c r="I35" s="225">
        <v>36577</v>
      </c>
      <c r="J35" s="225">
        <v>36577</v>
      </c>
      <c r="K35" s="369" t="s">
        <v>41</v>
      </c>
      <c r="L35" s="1214"/>
    </row>
    <row r="36" spans="1:12" s="1212" customFormat="1" ht="15" customHeight="1">
      <c r="A36" s="1210" t="s">
        <v>589</v>
      </c>
      <c r="B36" s="225">
        <v>913203</v>
      </c>
      <c r="C36" s="225">
        <v>674734</v>
      </c>
      <c r="D36" s="225">
        <v>570387</v>
      </c>
      <c r="E36" s="225">
        <v>104347</v>
      </c>
      <c r="F36" s="225">
        <v>132316</v>
      </c>
      <c r="G36" s="225">
        <v>82707</v>
      </c>
      <c r="H36" s="225">
        <v>49609</v>
      </c>
      <c r="I36" s="225">
        <v>106153</v>
      </c>
      <c r="J36" s="225">
        <v>105953</v>
      </c>
      <c r="K36" s="369" t="s">
        <v>41</v>
      </c>
      <c r="L36" s="1214"/>
    </row>
    <row r="37" spans="1:12" s="1212" customFormat="1" ht="15" customHeight="1">
      <c r="A37" s="1210" t="s">
        <v>590</v>
      </c>
      <c r="B37" s="225">
        <v>2721859</v>
      </c>
      <c r="C37" s="225">
        <v>1841018</v>
      </c>
      <c r="D37" s="225">
        <v>1713802</v>
      </c>
      <c r="E37" s="225">
        <v>127216</v>
      </c>
      <c r="F37" s="225">
        <v>725459</v>
      </c>
      <c r="G37" s="225">
        <v>288123</v>
      </c>
      <c r="H37" s="225">
        <v>437336</v>
      </c>
      <c r="I37" s="225">
        <v>113506</v>
      </c>
      <c r="J37" s="225">
        <v>83149</v>
      </c>
      <c r="K37" s="369">
        <v>41876</v>
      </c>
      <c r="L37" s="1214"/>
    </row>
    <row r="38" spans="1:12" s="1212" customFormat="1" ht="15" customHeight="1">
      <c r="A38" s="1210" t="s">
        <v>591</v>
      </c>
      <c r="B38" s="225">
        <v>186765</v>
      </c>
      <c r="C38" s="225">
        <v>121930</v>
      </c>
      <c r="D38" s="225">
        <v>90046</v>
      </c>
      <c r="E38" s="225">
        <v>31884</v>
      </c>
      <c r="F38" s="225" t="s">
        <v>41</v>
      </c>
      <c r="G38" s="225" t="s">
        <v>41</v>
      </c>
      <c r="H38" s="225" t="s">
        <v>41</v>
      </c>
      <c r="I38" s="225">
        <v>64835</v>
      </c>
      <c r="J38" s="225">
        <v>64835</v>
      </c>
      <c r="K38" s="369" t="s">
        <v>41</v>
      </c>
      <c r="L38" s="1214"/>
    </row>
    <row r="39" spans="1:12" s="1212" customFormat="1" ht="15" customHeight="1">
      <c r="A39" s="1210" t="s">
        <v>592</v>
      </c>
      <c r="B39" s="225">
        <v>131520</v>
      </c>
      <c r="C39" s="225">
        <v>92046</v>
      </c>
      <c r="D39" s="225">
        <v>46790</v>
      </c>
      <c r="E39" s="225">
        <v>45256</v>
      </c>
      <c r="F39" s="225" t="s">
        <v>41</v>
      </c>
      <c r="G39" s="225" t="s">
        <v>41</v>
      </c>
      <c r="H39" s="225" t="s">
        <v>41</v>
      </c>
      <c r="I39" s="225">
        <v>39474</v>
      </c>
      <c r="J39" s="225">
        <v>39474</v>
      </c>
      <c r="K39" s="369" t="s">
        <v>41</v>
      </c>
      <c r="L39" s="1214"/>
    </row>
    <row r="40" spans="1:12" s="1212" customFormat="1" ht="15" customHeight="1">
      <c r="A40" s="1210" t="s">
        <v>593</v>
      </c>
      <c r="B40" s="225">
        <v>139197</v>
      </c>
      <c r="C40" s="225">
        <v>71822</v>
      </c>
      <c r="D40" s="225">
        <v>1700</v>
      </c>
      <c r="E40" s="225">
        <v>70122</v>
      </c>
      <c r="F40" s="225">
        <v>57191</v>
      </c>
      <c r="G40" s="225">
        <v>57191</v>
      </c>
      <c r="H40" s="225" t="s">
        <v>41</v>
      </c>
      <c r="I40" s="225">
        <v>10184</v>
      </c>
      <c r="J40" s="225">
        <v>10184</v>
      </c>
      <c r="K40" s="369" t="s">
        <v>41</v>
      </c>
      <c r="L40" s="1214"/>
    </row>
    <row r="41" spans="1:12" s="1212" customFormat="1" ht="15" customHeight="1">
      <c r="A41" s="1210" t="s">
        <v>594</v>
      </c>
      <c r="B41" s="225">
        <v>592474</v>
      </c>
      <c r="C41" s="225">
        <v>250678</v>
      </c>
      <c r="D41" s="225">
        <v>198747</v>
      </c>
      <c r="E41" s="225">
        <v>51931</v>
      </c>
      <c r="F41" s="225">
        <v>262030</v>
      </c>
      <c r="G41" s="225">
        <v>53081</v>
      </c>
      <c r="H41" s="225">
        <v>208949</v>
      </c>
      <c r="I41" s="225">
        <v>79766</v>
      </c>
      <c r="J41" s="225">
        <v>74270</v>
      </c>
      <c r="K41" s="369" t="s">
        <v>41</v>
      </c>
      <c r="L41" s="1214"/>
    </row>
    <row r="42" spans="1:12" s="1212" customFormat="1" ht="15" customHeight="1">
      <c r="A42" s="1210" t="s">
        <v>595</v>
      </c>
      <c r="B42" s="225">
        <v>907353</v>
      </c>
      <c r="C42" s="225">
        <v>517546</v>
      </c>
      <c r="D42" s="225">
        <v>404274</v>
      </c>
      <c r="E42" s="225">
        <v>113272</v>
      </c>
      <c r="F42" s="225">
        <v>163847</v>
      </c>
      <c r="G42" s="225">
        <v>51336</v>
      </c>
      <c r="H42" s="225">
        <v>112511</v>
      </c>
      <c r="I42" s="225">
        <v>225490</v>
      </c>
      <c r="J42" s="225">
        <v>95636</v>
      </c>
      <c r="K42" s="369">
        <v>470</v>
      </c>
      <c r="L42" s="1214"/>
    </row>
    <row r="43" spans="1:12" s="1212" customFormat="1" ht="15" customHeight="1">
      <c r="A43" s="1210" t="s">
        <v>596</v>
      </c>
      <c r="B43" s="225">
        <v>127841</v>
      </c>
      <c r="C43" s="225">
        <v>80285</v>
      </c>
      <c r="D43" s="225">
        <v>43538</v>
      </c>
      <c r="E43" s="225">
        <v>36747</v>
      </c>
      <c r="F43" s="225">
        <v>21175</v>
      </c>
      <c r="G43" s="225" t="s">
        <v>41</v>
      </c>
      <c r="H43" s="225">
        <v>21175</v>
      </c>
      <c r="I43" s="225">
        <v>26381</v>
      </c>
      <c r="J43" s="225">
        <v>26381</v>
      </c>
      <c r="K43" s="369" t="s">
        <v>41</v>
      </c>
      <c r="L43" s="1214"/>
    </row>
    <row r="44" spans="1:12" s="1212" customFormat="1" ht="15" customHeight="1">
      <c r="A44" s="1210" t="s">
        <v>597</v>
      </c>
      <c r="B44" s="225">
        <v>225864</v>
      </c>
      <c r="C44" s="225">
        <v>129131</v>
      </c>
      <c r="D44" s="225">
        <v>98081</v>
      </c>
      <c r="E44" s="225">
        <v>31050</v>
      </c>
      <c r="F44" s="225" t="s">
        <v>41</v>
      </c>
      <c r="G44" s="225" t="s">
        <v>41</v>
      </c>
      <c r="H44" s="225" t="s">
        <v>41</v>
      </c>
      <c r="I44" s="225">
        <v>96733</v>
      </c>
      <c r="J44" s="225">
        <v>96733</v>
      </c>
      <c r="K44" s="369" t="s">
        <v>41</v>
      </c>
      <c r="L44" s="1214"/>
    </row>
    <row r="45" spans="1:12" s="1212" customFormat="1" ht="15" customHeight="1">
      <c r="A45" s="1210" t="s">
        <v>458</v>
      </c>
      <c r="B45" s="225">
        <v>412696</v>
      </c>
      <c r="C45" s="225">
        <v>185332</v>
      </c>
      <c r="D45" s="225">
        <v>135277</v>
      </c>
      <c r="E45" s="225">
        <v>50055</v>
      </c>
      <c r="F45" s="225">
        <v>173999</v>
      </c>
      <c r="G45" s="225">
        <v>94813</v>
      </c>
      <c r="H45" s="225">
        <v>79186</v>
      </c>
      <c r="I45" s="225">
        <v>53365</v>
      </c>
      <c r="J45" s="225">
        <v>50146</v>
      </c>
      <c r="K45" s="369" t="s">
        <v>41</v>
      </c>
      <c r="L45" s="1214"/>
    </row>
    <row r="46" spans="1:12" s="1212" customFormat="1" ht="15" customHeight="1">
      <c r="A46" s="1210" t="s">
        <v>598</v>
      </c>
      <c r="B46" s="225">
        <v>382723</v>
      </c>
      <c r="C46" s="225">
        <v>250513</v>
      </c>
      <c r="D46" s="225">
        <v>196147</v>
      </c>
      <c r="E46" s="225">
        <v>54366</v>
      </c>
      <c r="F46" s="225">
        <v>32984</v>
      </c>
      <c r="G46" s="225">
        <v>32984</v>
      </c>
      <c r="H46" s="225" t="s">
        <v>41</v>
      </c>
      <c r="I46" s="225">
        <v>99226</v>
      </c>
      <c r="J46" s="225">
        <v>91226</v>
      </c>
      <c r="K46" s="369" t="s">
        <v>41</v>
      </c>
      <c r="L46" s="1214"/>
    </row>
    <row r="47" spans="1:12" s="1212" customFormat="1" ht="15" customHeight="1">
      <c r="A47" s="1212" t="s">
        <v>1876</v>
      </c>
    </row>
    <row r="48" spans="1:12" s="1262" customFormat="1" ht="15" customHeight="1">
      <c r="A48" s="1262" t="s">
        <v>1872</v>
      </c>
    </row>
    <row r="49" s="1212" customFormat="1" ht="15" customHeight="1"/>
    <row r="50" s="1212" customFormat="1" ht="15" customHeight="1"/>
    <row r="51" s="1212" customFormat="1" ht="15" customHeight="1"/>
    <row r="52" s="1244" customFormat="1" ht="15" customHeight="1"/>
    <row r="53" s="1244" customFormat="1" ht="15" customHeight="1"/>
    <row r="54" s="1244" customFormat="1" ht="15" customHeight="1"/>
    <row r="55" s="1244" customFormat="1" ht="15" customHeight="1"/>
    <row r="56" s="1244" customFormat="1" ht="15" customHeight="1"/>
    <row r="57" s="1244" customFormat="1" ht="15" customHeight="1"/>
    <row r="58" s="1244" customFormat="1" ht="15" customHeight="1"/>
    <row r="59" s="1244" customFormat="1" ht="15" customHeight="1"/>
    <row r="60" s="1244" customFormat="1" ht="15" customHeight="1"/>
    <row r="61" s="1244" customFormat="1" ht="15" customHeight="1"/>
    <row r="62" s="1244" customFormat="1" ht="15" customHeight="1"/>
    <row r="63" s="1244" customFormat="1" ht="15" customHeight="1"/>
    <row r="64" s="1244" customFormat="1" ht="15" customHeight="1"/>
  </sheetData>
  <mergeCells count="17">
    <mergeCell ref="A3:K3"/>
    <mergeCell ref="A4:A8"/>
    <mergeCell ref="B4:B8"/>
    <mergeCell ref="C4:E5"/>
    <mergeCell ref="F4:H5"/>
    <mergeCell ref="I4:J5"/>
    <mergeCell ref="K4:K8"/>
    <mergeCell ref="C6:C8"/>
    <mergeCell ref="D6:D8"/>
    <mergeCell ref="E6:E8"/>
    <mergeCell ref="B28:K28"/>
    <mergeCell ref="F6:F8"/>
    <mergeCell ref="G6:G8"/>
    <mergeCell ref="H6:H8"/>
    <mergeCell ref="I6:I8"/>
    <mergeCell ref="J6:J8"/>
    <mergeCell ref="B9:K9"/>
  </mergeCells>
  <hyperlinks>
    <hyperlink ref="A3" location="'spis tablic'!A1" display="Powrót do spisu tablic Return to list of tables" xr:uid="{00000000-0004-0000-7300-000000000000}"/>
    <hyperlink ref="A3:K3" location="'Spis tablic_DZIAŁ VIII'!A1" display="'Spis tablic_DZIAŁ VIII'!A1" xr:uid="{00000000-0004-0000-7300-000001000000}"/>
  </hyperlinks>
  <pageMargins left="0.7" right="0.7" top="0.75" bottom="0.75" header="0.3" footer="0.3"/>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U55"/>
  <sheetViews>
    <sheetView zoomScaleNormal="100" workbookViewId="0"/>
  </sheetViews>
  <sheetFormatPr defaultColWidth="10" defaultRowHeight="11.4"/>
  <cols>
    <col min="1" max="1" width="26.5546875" style="1018" customWidth="1"/>
    <col min="2" max="11" width="16.33203125" style="1018" customWidth="1"/>
    <col min="12" max="12" width="10.6640625" style="1236" customWidth="1"/>
    <col min="13" max="16384" width="10" style="1018"/>
  </cols>
  <sheetData>
    <row r="1" spans="1:13" s="1296" customFormat="1" ht="15" customHeight="1">
      <c r="A1" s="1294" t="s">
        <v>2977</v>
      </c>
      <c r="B1" s="1295"/>
      <c r="C1" s="1626"/>
      <c r="D1" s="1626"/>
      <c r="E1" s="1626"/>
      <c r="F1" s="1626"/>
      <c r="G1" s="1626"/>
      <c r="H1" s="1626"/>
      <c r="I1" s="1626"/>
      <c r="J1" s="1626"/>
      <c r="K1" s="1626"/>
      <c r="L1" s="1642"/>
    </row>
    <row r="2" spans="1:13" s="1296" customFormat="1" ht="15" customHeight="1">
      <c r="A2" s="1270" t="s">
        <v>2447</v>
      </c>
      <c r="C2" s="1626"/>
      <c r="D2" s="1626"/>
      <c r="E2" s="1626"/>
      <c r="F2" s="1626"/>
      <c r="G2" s="1626"/>
      <c r="H2" s="1626"/>
      <c r="I2" s="1626"/>
      <c r="J2" s="1626"/>
      <c r="K2" s="1626"/>
      <c r="L2" s="1642"/>
    </row>
    <row r="3" spans="1:13" s="1103" customFormat="1" ht="24.9" customHeight="1">
      <c r="A3" s="2115" t="s">
        <v>11</v>
      </c>
      <c r="B3" s="2115"/>
      <c r="C3" s="2115"/>
      <c r="D3" s="2115"/>
      <c r="E3" s="2115"/>
      <c r="F3" s="2115"/>
      <c r="G3" s="2115"/>
      <c r="H3" s="2115"/>
      <c r="I3" s="2115"/>
      <c r="J3" s="2115"/>
      <c r="K3" s="2115"/>
      <c r="L3" s="1622"/>
    </row>
    <row r="4" spans="1:13" s="1244" customFormat="1" ht="24.9" customHeight="1">
      <c r="A4" s="2559" t="s">
        <v>360</v>
      </c>
      <c r="B4" s="2559" t="s">
        <v>123</v>
      </c>
      <c r="C4" s="2568" t="s">
        <v>1861</v>
      </c>
      <c r="D4" s="2576"/>
      <c r="E4" s="2559"/>
      <c r="F4" s="2568" t="s">
        <v>1862</v>
      </c>
      <c r="G4" s="2576"/>
      <c r="H4" s="2559"/>
      <c r="I4" s="2568" t="s">
        <v>1883</v>
      </c>
      <c r="J4" s="2559"/>
      <c r="K4" s="2568" t="s">
        <v>1893</v>
      </c>
      <c r="L4" s="1297"/>
    </row>
    <row r="5" spans="1:13" s="1244" customFormat="1" ht="24.9" customHeight="1">
      <c r="A5" s="2628"/>
      <c r="B5" s="2628"/>
      <c r="C5" s="2579"/>
      <c r="D5" s="2577"/>
      <c r="E5" s="2561"/>
      <c r="F5" s="2579"/>
      <c r="G5" s="2577"/>
      <c r="H5" s="2561"/>
      <c r="I5" s="2579"/>
      <c r="J5" s="2561"/>
      <c r="K5" s="2630"/>
      <c r="L5" s="1297"/>
    </row>
    <row r="6" spans="1:13" s="1244" customFormat="1" ht="24.9" customHeight="1">
      <c r="A6" s="2628"/>
      <c r="B6" s="2628"/>
      <c r="C6" s="2552" t="s">
        <v>128</v>
      </c>
      <c r="D6" s="2552" t="s">
        <v>1865</v>
      </c>
      <c r="E6" s="2552" t="s">
        <v>1894</v>
      </c>
      <c r="F6" s="2552" t="s">
        <v>128</v>
      </c>
      <c r="G6" s="2552" t="s">
        <v>1867</v>
      </c>
      <c r="H6" s="2522" t="s">
        <v>1868</v>
      </c>
      <c r="I6" s="2552" t="s">
        <v>128</v>
      </c>
      <c r="J6" s="2552" t="s">
        <v>1869</v>
      </c>
      <c r="K6" s="2630"/>
      <c r="L6" s="1297"/>
    </row>
    <row r="7" spans="1:13" s="1244" customFormat="1" ht="24.9" customHeight="1">
      <c r="A7" s="2628"/>
      <c r="B7" s="2628"/>
      <c r="C7" s="2553"/>
      <c r="D7" s="2553"/>
      <c r="E7" s="2553"/>
      <c r="F7" s="2553"/>
      <c r="G7" s="2553"/>
      <c r="H7" s="2537"/>
      <c r="I7" s="2553"/>
      <c r="J7" s="2553"/>
      <c r="K7" s="2630"/>
      <c r="L7" s="1297"/>
    </row>
    <row r="8" spans="1:13" s="1244" customFormat="1" ht="24.9" customHeight="1">
      <c r="A8" s="2561"/>
      <c r="B8" s="2561"/>
      <c r="C8" s="2554"/>
      <c r="D8" s="2554"/>
      <c r="E8" s="2554"/>
      <c r="F8" s="2554"/>
      <c r="G8" s="2554"/>
      <c r="H8" s="2538"/>
      <c r="I8" s="2554"/>
      <c r="J8" s="2554"/>
      <c r="K8" s="2579"/>
      <c r="L8" s="1297"/>
      <c r="M8" s="1245"/>
    </row>
    <row r="9" spans="1:13" s="1212" customFormat="1" ht="21" customHeight="1">
      <c r="A9" s="1298"/>
      <c r="B9" s="2662" t="s">
        <v>1891</v>
      </c>
      <c r="C9" s="2662"/>
      <c r="D9" s="2662"/>
      <c r="E9" s="2662"/>
      <c r="F9" s="2662"/>
      <c r="G9" s="2662"/>
      <c r="H9" s="2662"/>
      <c r="I9" s="2662"/>
      <c r="J9" s="2662"/>
      <c r="K9" s="2662"/>
      <c r="L9" s="1214"/>
    </row>
    <row r="10" spans="1:13" s="1212" customFormat="1" ht="15" customHeight="1">
      <c r="A10" s="1237" t="s">
        <v>2810</v>
      </c>
      <c r="B10" s="225">
        <v>60519</v>
      </c>
      <c r="C10" s="225">
        <v>31899</v>
      </c>
      <c r="D10" s="225">
        <v>23298</v>
      </c>
      <c r="E10" s="225">
        <v>8601</v>
      </c>
      <c r="F10" s="225">
        <v>5485</v>
      </c>
      <c r="G10" s="225">
        <v>1927</v>
      </c>
      <c r="H10" s="225">
        <v>3558</v>
      </c>
      <c r="I10" s="225">
        <v>22566</v>
      </c>
      <c r="J10" s="225">
        <v>15004</v>
      </c>
      <c r="K10" s="395">
        <v>569</v>
      </c>
      <c r="L10" s="1214"/>
      <c r="M10" s="1214"/>
    </row>
    <row r="11" spans="1:13" s="1212" customFormat="1" ht="15" customHeight="1">
      <c r="A11" s="1168" t="s">
        <v>2448</v>
      </c>
      <c r="B11" s="324">
        <v>63119</v>
      </c>
      <c r="C11" s="1119">
        <v>33482</v>
      </c>
      <c r="D11" s="1119">
        <v>24598</v>
      </c>
      <c r="E11" s="1119">
        <v>8884</v>
      </c>
      <c r="F11" s="1119">
        <v>5418</v>
      </c>
      <c r="G11" s="1119">
        <v>1846</v>
      </c>
      <c r="H11" s="1119">
        <v>3572</v>
      </c>
      <c r="I11" s="1119">
        <v>23617</v>
      </c>
      <c r="J11" s="1119">
        <v>16206</v>
      </c>
      <c r="K11" s="367">
        <v>602</v>
      </c>
      <c r="L11" s="1214"/>
      <c r="M11" s="1214"/>
    </row>
    <row r="12" spans="1:13" s="1212" customFormat="1" ht="15" customHeight="1">
      <c r="A12" s="1210" t="s">
        <v>584</v>
      </c>
      <c r="B12" s="225">
        <v>8426</v>
      </c>
      <c r="C12" s="1121">
        <v>2579</v>
      </c>
      <c r="D12" s="1121">
        <v>1809</v>
      </c>
      <c r="E12" s="1121">
        <v>770</v>
      </c>
      <c r="F12" s="1121">
        <v>601</v>
      </c>
      <c r="G12" s="1121">
        <v>139</v>
      </c>
      <c r="H12" s="1121">
        <v>462</v>
      </c>
      <c r="I12" s="1121">
        <v>5228</v>
      </c>
      <c r="J12" s="1121">
        <v>2934</v>
      </c>
      <c r="K12" s="369">
        <v>18</v>
      </c>
      <c r="L12" s="1214"/>
      <c r="M12" s="1214"/>
    </row>
    <row r="13" spans="1:13" s="1212" customFormat="1" ht="15" customHeight="1">
      <c r="A13" s="1210" t="s">
        <v>76</v>
      </c>
      <c r="B13" s="225">
        <v>3255</v>
      </c>
      <c r="C13" s="1121">
        <v>1007</v>
      </c>
      <c r="D13" s="1121">
        <v>510</v>
      </c>
      <c r="E13" s="1121">
        <v>497</v>
      </c>
      <c r="F13" s="1121">
        <v>454</v>
      </c>
      <c r="G13" s="1121">
        <v>123</v>
      </c>
      <c r="H13" s="1121">
        <v>331</v>
      </c>
      <c r="I13" s="1121">
        <v>1784</v>
      </c>
      <c r="J13" s="1121">
        <v>1256</v>
      </c>
      <c r="K13" s="369">
        <v>10</v>
      </c>
      <c r="L13" s="1214"/>
      <c r="M13" s="1214"/>
    </row>
    <row r="14" spans="1:13" s="1212" customFormat="1" ht="15" customHeight="1">
      <c r="A14" s="1210" t="s">
        <v>586</v>
      </c>
      <c r="B14" s="225">
        <v>835</v>
      </c>
      <c r="C14" s="1121">
        <v>612</v>
      </c>
      <c r="D14" s="1121">
        <v>352</v>
      </c>
      <c r="E14" s="1121">
        <v>260</v>
      </c>
      <c r="F14" s="1121">
        <v>99</v>
      </c>
      <c r="G14" s="1121">
        <v>1</v>
      </c>
      <c r="H14" s="1121">
        <v>98</v>
      </c>
      <c r="I14" s="1121">
        <v>114</v>
      </c>
      <c r="J14" s="1121">
        <v>67</v>
      </c>
      <c r="K14" s="369">
        <v>10</v>
      </c>
      <c r="L14" s="1214"/>
      <c r="M14" s="1214"/>
    </row>
    <row r="15" spans="1:13" s="1212" customFormat="1" ht="15" customHeight="1">
      <c r="A15" s="1210" t="s">
        <v>587</v>
      </c>
      <c r="B15" s="225">
        <v>3880</v>
      </c>
      <c r="C15" s="1121">
        <v>985</v>
      </c>
      <c r="D15" s="1121">
        <v>666</v>
      </c>
      <c r="E15" s="1121">
        <v>319</v>
      </c>
      <c r="F15" s="1121">
        <v>4</v>
      </c>
      <c r="G15" s="1121">
        <v>3</v>
      </c>
      <c r="H15" s="1121">
        <v>1</v>
      </c>
      <c r="I15" s="1121">
        <v>2890</v>
      </c>
      <c r="J15" s="1121">
        <v>450</v>
      </c>
      <c r="K15" s="369">
        <v>1</v>
      </c>
      <c r="L15" s="1214"/>
      <c r="M15" s="1214"/>
    </row>
    <row r="16" spans="1:13" s="1212" customFormat="1" ht="15" customHeight="1">
      <c r="A16" s="1210" t="s">
        <v>588</v>
      </c>
      <c r="B16" s="225">
        <v>2089</v>
      </c>
      <c r="C16" s="1121">
        <v>1445</v>
      </c>
      <c r="D16" s="1121">
        <v>982</v>
      </c>
      <c r="E16" s="1121">
        <v>463</v>
      </c>
      <c r="F16" s="1121">
        <v>322</v>
      </c>
      <c r="G16" s="1121">
        <v>150</v>
      </c>
      <c r="H16" s="1121">
        <v>172</v>
      </c>
      <c r="I16" s="1121">
        <v>311</v>
      </c>
      <c r="J16" s="1121">
        <v>303</v>
      </c>
      <c r="K16" s="369">
        <v>11</v>
      </c>
      <c r="L16" s="1214"/>
      <c r="M16" s="1214"/>
    </row>
    <row r="17" spans="1:21" s="1212" customFormat="1" ht="15" customHeight="1">
      <c r="A17" s="1210" t="s">
        <v>589</v>
      </c>
      <c r="B17" s="225">
        <v>8050</v>
      </c>
      <c r="C17" s="1121">
        <v>5004</v>
      </c>
      <c r="D17" s="1121">
        <v>4371</v>
      </c>
      <c r="E17" s="1121">
        <v>633</v>
      </c>
      <c r="F17" s="1121">
        <v>338</v>
      </c>
      <c r="G17" s="1121">
        <v>146</v>
      </c>
      <c r="H17" s="1121">
        <v>192</v>
      </c>
      <c r="I17" s="1121">
        <v>2689</v>
      </c>
      <c r="J17" s="1121">
        <v>2561</v>
      </c>
      <c r="K17" s="369">
        <v>19</v>
      </c>
      <c r="L17" s="1214"/>
      <c r="M17" s="1214"/>
    </row>
    <row r="18" spans="1:21" s="1212" customFormat="1" ht="15" customHeight="1">
      <c r="A18" s="1210" t="s">
        <v>590</v>
      </c>
      <c r="B18" s="225">
        <v>13501</v>
      </c>
      <c r="C18" s="1121">
        <v>8829</v>
      </c>
      <c r="D18" s="1121">
        <v>7555</v>
      </c>
      <c r="E18" s="1121">
        <v>1274</v>
      </c>
      <c r="F18" s="1121">
        <v>1627</v>
      </c>
      <c r="G18" s="1121">
        <v>431</v>
      </c>
      <c r="H18" s="1121">
        <v>1196</v>
      </c>
      <c r="I18" s="1121">
        <v>2712</v>
      </c>
      <c r="J18" s="1121">
        <v>1968</v>
      </c>
      <c r="K18" s="369">
        <v>333</v>
      </c>
      <c r="L18" s="1214"/>
      <c r="M18" s="1214"/>
    </row>
    <row r="19" spans="1:21" s="1212" customFormat="1" ht="15" customHeight="1">
      <c r="A19" s="1210" t="s">
        <v>591</v>
      </c>
      <c r="B19" s="225">
        <v>1122</v>
      </c>
      <c r="C19" s="1121">
        <v>831</v>
      </c>
      <c r="D19" s="1121">
        <v>481</v>
      </c>
      <c r="E19" s="1121">
        <v>350</v>
      </c>
      <c r="F19" s="1299" t="s">
        <v>41</v>
      </c>
      <c r="G19" s="1299" t="s">
        <v>41</v>
      </c>
      <c r="H19" s="1299" t="s">
        <v>41</v>
      </c>
      <c r="I19" s="1121">
        <v>285</v>
      </c>
      <c r="J19" s="1121">
        <v>285</v>
      </c>
      <c r="K19" s="369">
        <v>6</v>
      </c>
      <c r="L19" s="1214"/>
      <c r="M19" s="1214"/>
    </row>
    <row r="20" spans="1:21" s="1212" customFormat="1" ht="15" customHeight="1">
      <c r="A20" s="1210" t="s">
        <v>592</v>
      </c>
      <c r="B20" s="225">
        <v>1558</v>
      </c>
      <c r="C20" s="1121">
        <v>739</v>
      </c>
      <c r="D20" s="1121">
        <v>315</v>
      </c>
      <c r="E20" s="1121">
        <v>424</v>
      </c>
      <c r="F20" s="1121">
        <v>5</v>
      </c>
      <c r="G20" s="1121">
        <v>3</v>
      </c>
      <c r="H20" s="1121">
        <v>2</v>
      </c>
      <c r="I20" s="1121">
        <v>805</v>
      </c>
      <c r="J20" s="1121">
        <v>803</v>
      </c>
      <c r="K20" s="369">
        <v>9</v>
      </c>
      <c r="L20" s="1214"/>
      <c r="M20" s="1214"/>
    </row>
    <row r="21" spans="1:21" s="1212" customFormat="1" ht="15" customHeight="1">
      <c r="A21" s="1210" t="s">
        <v>593</v>
      </c>
      <c r="B21" s="225">
        <v>1758</v>
      </c>
      <c r="C21" s="1121">
        <v>1153</v>
      </c>
      <c r="D21" s="1121">
        <v>287</v>
      </c>
      <c r="E21" s="1121">
        <v>866</v>
      </c>
      <c r="F21" s="1121">
        <v>163</v>
      </c>
      <c r="G21" s="1121">
        <v>161</v>
      </c>
      <c r="H21" s="1121">
        <v>2</v>
      </c>
      <c r="I21" s="1121">
        <v>437</v>
      </c>
      <c r="J21" s="1121">
        <v>434</v>
      </c>
      <c r="K21" s="369">
        <v>5</v>
      </c>
      <c r="L21" s="1214"/>
      <c r="M21" s="1214"/>
    </row>
    <row r="22" spans="1:21" s="1212" customFormat="1" ht="15" customHeight="1">
      <c r="A22" s="1210" t="s">
        <v>594</v>
      </c>
      <c r="B22" s="225">
        <v>3202</v>
      </c>
      <c r="C22" s="1121">
        <v>2125</v>
      </c>
      <c r="D22" s="1121">
        <v>1599</v>
      </c>
      <c r="E22" s="1121">
        <v>526</v>
      </c>
      <c r="F22" s="1121">
        <v>518</v>
      </c>
      <c r="G22" s="1121">
        <v>148</v>
      </c>
      <c r="H22" s="1121">
        <v>370</v>
      </c>
      <c r="I22" s="1121">
        <v>545</v>
      </c>
      <c r="J22" s="1121">
        <v>268</v>
      </c>
      <c r="K22" s="369">
        <v>14</v>
      </c>
      <c r="L22" s="1214"/>
      <c r="M22" s="1214"/>
    </row>
    <row r="23" spans="1:21" s="1212" customFormat="1" ht="15" customHeight="1">
      <c r="A23" s="1210" t="s">
        <v>595</v>
      </c>
      <c r="B23" s="225">
        <v>5369</v>
      </c>
      <c r="C23" s="1121">
        <v>2938</v>
      </c>
      <c r="D23" s="1121">
        <v>2151</v>
      </c>
      <c r="E23" s="1121">
        <v>787</v>
      </c>
      <c r="F23" s="1121">
        <v>545</v>
      </c>
      <c r="G23" s="1121">
        <v>178</v>
      </c>
      <c r="H23" s="1121">
        <v>367</v>
      </c>
      <c r="I23" s="1121">
        <v>1782</v>
      </c>
      <c r="J23" s="1121">
        <v>1483</v>
      </c>
      <c r="K23" s="369">
        <v>104</v>
      </c>
      <c r="L23" s="1214"/>
      <c r="M23" s="1214"/>
    </row>
    <row r="24" spans="1:21" s="1212" customFormat="1" ht="15" customHeight="1">
      <c r="A24" s="1210" t="s">
        <v>596</v>
      </c>
      <c r="B24" s="225">
        <v>2134</v>
      </c>
      <c r="C24" s="1121">
        <v>835</v>
      </c>
      <c r="D24" s="1121">
        <v>383</v>
      </c>
      <c r="E24" s="1121">
        <v>452</v>
      </c>
      <c r="F24" s="1121">
        <v>60</v>
      </c>
      <c r="G24" s="1300" t="s">
        <v>41</v>
      </c>
      <c r="H24" s="1121">
        <v>60</v>
      </c>
      <c r="I24" s="1121">
        <v>1233</v>
      </c>
      <c r="J24" s="1121">
        <v>1233</v>
      </c>
      <c r="K24" s="369">
        <v>6</v>
      </c>
      <c r="L24" s="1214"/>
      <c r="M24" s="1214"/>
    </row>
    <row r="25" spans="1:21" s="1212" customFormat="1" ht="15" customHeight="1">
      <c r="A25" s="1210" t="s">
        <v>384</v>
      </c>
      <c r="B25" s="225">
        <v>2137</v>
      </c>
      <c r="C25" s="1121">
        <v>937</v>
      </c>
      <c r="D25" s="1121">
        <v>501</v>
      </c>
      <c r="E25" s="1121">
        <v>436</v>
      </c>
      <c r="F25" s="1299" t="s">
        <v>41</v>
      </c>
      <c r="G25" s="1301" t="s">
        <v>41</v>
      </c>
      <c r="H25" s="1299" t="s">
        <v>41</v>
      </c>
      <c r="I25" s="1121">
        <v>1177</v>
      </c>
      <c r="J25" s="1121">
        <v>1140</v>
      </c>
      <c r="K25" s="369">
        <v>23</v>
      </c>
      <c r="L25" s="1302"/>
      <c r="M25" s="1302"/>
      <c r="N25" s="1303"/>
      <c r="O25" s="1303"/>
      <c r="P25" s="1303"/>
      <c r="Q25" s="1303"/>
      <c r="R25" s="1303"/>
      <c r="S25" s="1303"/>
      <c r="T25" s="1303"/>
      <c r="U25" s="1303"/>
    </row>
    <row r="26" spans="1:21" s="1212" customFormat="1" ht="15" customHeight="1">
      <c r="A26" s="1210" t="s">
        <v>458</v>
      </c>
      <c r="B26" s="225">
        <v>3715</v>
      </c>
      <c r="C26" s="1121">
        <v>1771</v>
      </c>
      <c r="D26" s="1121">
        <v>1347</v>
      </c>
      <c r="E26" s="1121">
        <v>424</v>
      </c>
      <c r="F26" s="1121">
        <v>586</v>
      </c>
      <c r="G26" s="1121">
        <v>268</v>
      </c>
      <c r="H26" s="1121">
        <v>318</v>
      </c>
      <c r="I26" s="1121">
        <v>1340</v>
      </c>
      <c r="J26" s="1121">
        <v>816</v>
      </c>
      <c r="K26" s="369">
        <v>18</v>
      </c>
      <c r="L26" s="1214"/>
      <c r="M26" s="1214"/>
    </row>
    <row r="27" spans="1:21" s="1212" customFormat="1" ht="15" customHeight="1">
      <c r="A27" s="1210" t="s">
        <v>90</v>
      </c>
      <c r="B27" s="225">
        <v>2088</v>
      </c>
      <c r="C27" s="1121">
        <v>1692</v>
      </c>
      <c r="D27" s="1121">
        <v>1289</v>
      </c>
      <c r="E27" s="1121">
        <v>403</v>
      </c>
      <c r="F27" s="1121">
        <v>96</v>
      </c>
      <c r="G27" s="1121">
        <v>95</v>
      </c>
      <c r="H27" s="1121">
        <v>1</v>
      </c>
      <c r="I27" s="1121">
        <v>285</v>
      </c>
      <c r="J27" s="1121">
        <v>205</v>
      </c>
      <c r="K27" s="369">
        <v>15</v>
      </c>
      <c r="L27" s="1214"/>
      <c r="M27" s="1214"/>
    </row>
    <row r="28" spans="1:21" s="1212" customFormat="1" ht="21" customHeight="1">
      <c r="A28" s="1302"/>
      <c r="B28" s="2662" t="s">
        <v>1892</v>
      </c>
      <c r="C28" s="2667"/>
      <c r="D28" s="2667"/>
      <c r="E28" s="2667"/>
      <c r="F28" s="2667"/>
      <c r="G28" s="2667"/>
      <c r="H28" s="2667"/>
      <c r="I28" s="2667"/>
      <c r="J28" s="2667"/>
      <c r="K28" s="2667"/>
      <c r="L28" s="1214"/>
    </row>
    <row r="29" spans="1:21" s="1212" customFormat="1" ht="15" customHeight="1">
      <c r="A29" s="1237" t="s">
        <v>2642</v>
      </c>
      <c r="B29" s="225">
        <v>12162430</v>
      </c>
      <c r="C29" s="225">
        <v>5445576</v>
      </c>
      <c r="D29" s="225">
        <v>4393145</v>
      </c>
      <c r="E29" s="225">
        <v>1052431</v>
      </c>
      <c r="F29" s="225">
        <v>2180631</v>
      </c>
      <c r="G29" s="225">
        <v>920835</v>
      </c>
      <c r="H29" s="225">
        <v>1259796</v>
      </c>
      <c r="I29" s="225">
        <v>4042757</v>
      </c>
      <c r="J29" s="225">
        <v>2420767</v>
      </c>
      <c r="K29" s="413">
        <v>493466</v>
      </c>
      <c r="L29" s="1214"/>
    </row>
    <row r="30" spans="1:21" s="1212" customFormat="1" ht="15" customHeight="1">
      <c r="A30" s="1168" t="s">
        <v>2448</v>
      </c>
      <c r="B30" s="324">
        <v>12981568</v>
      </c>
      <c r="C30" s="324">
        <v>5725382</v>
      </c>
      <c r="D30" s="324">
        <v>4652534</v>
      </c>
      <c r="E30" s="324">
        <v>1072848</v>
      </c>
      <c r="F30" s="324">
        <v>2240214</v>
      </c>
      <c r="G30" s="324">
        <v>975210</v>
      </c>
      <c r="H30" s="324">
        <v>1265004</v>
      </c>
      <c r="I30" s="1119">
        <v>4485601</v>
      </c>
      <c r="J30" s="1119">
        <v>2438877</v>
      </c>
      <c r="K30" s="367">
        <v>530371</v>
      </c>
      <c r="L30" s="1214"/>
    </row>
    <row r="31" spans="1:21" s="1212" customFormat="1" ht="15" customHeight="1">
      <c r="A31" s="1210" t="s">
        <v>584</v>
      </c>
      <c r="B31" s="225">
        <v>1064809</v>
      </c>
      <c r="C31" s="225">
        <v>318697</v>
      </c>
      <c r="D31" s="225">
        <v>219750</v>
      </c>
      <c r="E31" s="225">
        <v>98947</v>
      </c>
      <c r="F31" s="225">
        <v>193185</v>
      </c>
      <c r="G31" s="225">
        <v>75767</v>
      </c>
      <c r="H31" s="225">
        <v>117418</v>
      </c>
      <c r="I31" s="1121">
        <v>525027</v>
      </c>
      <c r="J31" s="1121">
        <v>358459</v>
      </c>
      <c r="K31" s="369">
        <v>27900</v>
      </c>
      <c r="L31" s="1214"/>
    </row>
    <row r="32" spans="1:21" s="1212" customFormat="1" ht="15" customHeight="1">
      <c r="A32" s="1210" t="s">
        <v>76</v>
      </c>
      <c r="B32" s="225">
        <v>576295</v>
      </c>
      <c r="C32" s="225">
        <v>146255</v>
      </c>
      <c r="D32" s="225">
        <v>80024</v>
      </c>
      <c r="E32" s="225">
        <v>66231</v>
      </c>
      <c r="F32" s="225">
        <v>127217</v>
      </c>
      <c r="G32" s="225">
        <v>84025</v>
      </c>
      <c r="H32" s="225">
        <v>43192</v>
      </c>
      <c r="I32" s="1121">
        <v>298371</v>
      </c>
      <c r="J32" s="1121">
        <v>203592</v>
      </c>
      <c r="K32" s="369">
        <v>4452</v>
      </c>
      <c r="L32" s="1214"/>
    </row>
    <row r="33" spans="1:12" s="1212" customFormat="1" ht="15" customHeight="1">
      <c r="A33" s="1210" t="s">
        <v>586</v>
      </c>
      <c r="B33" s="225">
        <v>172868</v>
      </c>
      <c r="C33" s="225">
        <v>86986</v>
      </c>
      <c r="D33" s="225">
        <v>53527</v>
      </c>
      <c r="E33" s="225">
        <v>33459</v>
      </c>
      <c r="F33" s="225">
        <v>34386</v>
      </c>
      <c r="G33" s="225">
        <v>130</v>
      </c>
      <c r="H33" s="225">
        <v>34256</v>
      </c>
      <c r="I33" s="1121">
        <v>42846</v>
      </c>
      <c r="J33" s="1121">
        <v>32346</v>
      </c>
      <c r="K33" s="369">
        <v>8650</v>
      </c>
      <c r="L33" s="1214"/>
    </row>
    <row r="34" spans="1:12" s="1212" customFormat="1" ht="15" customHeight="1">
      <c r="A34" s="1210" t="s">
        <v>587</v>
      </c>
      <c r="B34" s="225">
        <v>381696</v>
      </c>
      <c r="C34" s="225">
        <v>166970</v>
      </c>
      <c r="D34" s="225">
        <v>138065</v>
      </c>
      <c r="E34" s="225">
        <v>28905</v>
      </c>
      <c r="F34" s="225">
        <v>616</v>
      </c>
      <c r="G34" s="225">
        <v>500</v>
      </c>
      <c r="H34" s="225">
        <v>116</v>
      </c>
      <c r="I34" s="1121">
        <v>213910</v>
      </c>
      <c r="J34" s="1121">
        <v>91886</v>
      </c>
      <c r="K34" s="369">
        <v>200</v>
      </c>
      <c r="L34" s="1214"/>
    </row>
    <row r="35" spans="1:12" s="1212" customFormat="1" ht="15" customHeight="1">
      <c r="A35" s="1210" t="s">
        <v>588</v>
      </c>
      <c r="B35" s="225">
        <v>517783</v>
      </c>
      <c r="C35" s="225">
        <v>194272</v>
      </c>
      <c r="D35" s="225">
        <v>159301</v>
      </c>
      <c r="E35" s="225">
        <v>34971</v>
      </c>
      <c r="F35" s="225">
        <v>209849</v>
      </c>
      <c r="G35" s="225">
        <v>100373</v>
      </c>
      <c r="H35" s="225">
        <v>109476</v>
      </c>
      <c r="I35" s="1121">
        <v>107314</v>
      </c>
      <c r="J35" s="1121">
        <v>89956</v>
      </c>
      <c r="K35" s="369">
        <v>6348</v>
      </c>
      <c r="L35" s="1214"/>
    </row>
    <row r="36" spans="1:12" s="1212" customFormat="1" ht="15" customHeight="1">
      <c r="A36" s="1210" t="s">
        <v>589</v>
      </c>
      <c r="B36" s="225">
        <v>1169175</v>
      </c>
      <c r="C36" s="225">
        <v>795500</v>
      </c>
      <c r="D36" s="225">
        <v>684520</v>
      </c>
      <c r="E36" s="225">
        <v>110980</v>
      </c>
      <c r="F36" s="225">
        <v>149467</v>
      </c>
      <c r="G36" s="225">
        <v>84463</v>
      </c>
      <c r="H36" s="225">
        <v>65004</v>
      </c>
      <c r="I36" s="1121">
        <v>198308</v>
      </c>
      <c r="J36" s="1121">
        <v>138435</v>
      </c>
      <c r="K36" s="369">
        <v>25900</v>
      </c>
      <c r="L36" s="1214"/>
    </row>
    <row r="37" spans="1:12" s="1212" customFormat="1" ht="15" customHeight="1">
      <c r="A37" s="1210" t="s">
        <v>590</v>
      </c>
      <c r="B37" s="225">
        <v>3633827</v>
      </c>
      <c r="C37" s="225">
        <v>1972866</v>
      </c>
      <c r="D37" s="225">
        <v>1820332</v>
      </c>
      <c r="E37" s="225">
        <v>152534</v>
      </c>
      <c r="F37" s="225">
        <v>759260</v>
      </c>
      <c r="G37" s="225">
        <v>302131</v>
      </c>
      <c r="H37" s="225">
        <v>457129</v>
      </c>
      <c r="I37" s="1121">
        <v>626470</v>
      </c>
      <c r="J37" s="1121">
        <v>459523</v>
      </c>
      <c r="K37" s="369">
        <v>275231</v>
      </c>
      <c r="L37" s="1214"/>
    </row>
    <row r="38" spans="1:12" s="1212" customFormat="1" ht="15" customHeight="1">
      <c r="A38" s="1210" t="s">
        <v>591</v>
      </c>
      <c r="B38" s="225">
        <v>217872</v>
      </c>
      <c r="C38" s="225">
        <v>132600</v>
      </c>
      <c r="D38" s="225">
        <v>98191</v>
      </c>
      <c r="E38" s="225">
        <v>34409</v>
      </c>
      <c r="F38" s="1299" t="s">
        <v>41</v>
      </c>
      <c r="G38" s="1299" t="s">
        <v>41</v>
      </c>
      <c r="H38" s="1299" t="s">
        <v>41</v>
      </c>
      <c r="I38" s="1121">
        <v>76482</v>
      </c>
      <c r="J38" s="1121">
        <v>76482</v>
      </c>
      <c r="K38" s="369">
        <v>8790</v>
      </c>
      <c r="L38" s="1214"/>
    </row>
    <row r="39" spans="1:12" s="1212" customFormat="1" ht="15" customHeight="1">
      <c r="A39" s="1210" t="s">
        <v>592</v>
      </c>
      <c r="B39" s="225">
        <v>214360</v>
      </c>
      <c r="C39" s="225">
        <v>116372</v>
      </c>
      <c r="D39" s="225">
        <v>63059</v>
      </c>
      <c r="E39" s="225">
        <v>53313</v>
      </c>
      <c r="F39" s="225">
        <v>1724</v>
      </c>
      <c r="G39" s="225">
        <v>1246</v>
      </c>
      <c r="H39" s="225">
        <v>478</v>
      </c>
      <c r="I39" s="1121">
        <v>89734</v>
      </c>
      <c r="J39" s="1121">
        <v>89314</v>
      </c>
      <c r="K39" s="369">
        <v>6530</v>
      </c>
      <c r="L39" s="1214"/>
    </row>
    <row r="40" spans="1:12" s="1212" customFormat="1" ht="15" customHeight="1">
      <c r="A40" s="1210" t="s">
        <v>593</v>
      </c>
      <c r="B40" s="225">
        <v>243041</v>
      </c>
      <c r="C40" s="225">
        <v>115543</v>
      </c>
      <c r="D40" s="225">
        <v>31808</v>
      </c>
      <c r="E40" s="225">
        <v>83735</v>
      </c>
      <c r="F40" s="225">
        <v>57850</v>
      </c>
      <c r="G40" s="225">
        <v>57581</v>
      </c>
      <c r="H40" s="225">
        <v>269</v>
      </c>
      <c r="I40" s="1121">
        <v>66348</v>
      </c>
      <c r="J40" s="1121">
        <v>65518</v>
      </c>
      <c r="K40" s="369">
        <v>3300</v>
      </c>
      <c r="L40" s="1214"/>
    </row>
    <row r="41" spans="1:12" s="1212" customFormat="1" ht="15" customHeight="1">
      <c r="A41" s="1210" t="s">
        <v>594</v>
      </c>
      <c r="B41" s="225">
        <v>804429</v>
      </c>
      <c r="C41" s="225">
        <v>320786</v>
      </c>
      <c r="D41" s="225">
        <v>264908</v>
      </c>
      <c r="E41" s="225">
        <v>55878</v>
      </c>
      <c r="F41" s="225">
        <v>271657</v>
      </c>
      <c r="G41" s="225">
        <v>61572</v>
      </c>
      <c r="H41" s="225">
        <v>210085</v>
      </c>
      <c r="I41" s="1121">
        <v>194836</v>
      </c>
      <c r="J41" s="1121">
        <v>97008</v>
      </c>
      <c r="K41" s="369">
        <v>17150</v>
      </c>
      <c r="L41" s="1214"/>
    </row>
    <row r="42" spans="1:12" s="1212" customFormat="1" ht="15" customHeight="1">
      <c r="A42" s="1210" t="s">
        <v>595</v>
      </c>
      <c r="B42" s="225">
        <v>1202966</v>
      </c>
      <c r="C42" s="225">
        <v>579660</v>
      </c>
      <c r="D42" s="225">
        <v>457975</v>
      </c>
      <c r="E42" s="225">
        <v>121685</v>
      </c>
      <c r="F42" s="225">
        <v>181962</v>
      </c>
      <c r="G42" s="225">
        <v>68551</v>
      </c>
      <c r="H42" s="225">
        <v>113411</v>
      </c>
      <c r="I42" s="1121">
        <v>341954</v>
      </c>
      <c r="J42" s="1121">
        <v>186926</v>
      </c>
      <c r="K42" s="369">
        <v>99390</v>
      </c>
      <c r="L42" s="1214"/>
    </row>
    <row r="43" spans="1:12" s="1212" customFormat="1" ht="15" customHeight="1">
      <c r="A43" s="1210" t="s">
        <v>596</v>
      </c>
      <c r="B43" s="225">
        <v>252891</v>
      </c>
      <c r="C43" s="225">
        <v>88671</v>
      </c>
      <c r="D43" s="225">
        <v>50155</v>
      </c>
      <c r="E43" s="225">
        <v>38516</v>
      </c>
      <c r="F43" s="225">
        <v>22120</v>
      </c>
      <c r="G43" s="1643" t="s">
        <v>41</v>
      </c>
      <c r="H43" s="225">
        <v>22120</v>
      </c>
      <c r="I43" s="1121">
        <v>136650</v>
      </c>
      <c r="J43" s="1121">
        <v>136650</v>
      </c>
      <c r="K43" s="369">
        <v>5450</v>
      </c>
      <c r="L43" s="1214"/>
    </row>
    <row r="44" spans="1:12" s="1212" customFormat="1" ht="15" customHeight="1">
      <c r="A44" s="1210" t="s">
        <v>384</v>
      </c>
      <c r="B44" s="225">
        <v>352418</v>
      </c>
      <c r="C44" s="225">
        <v>145277</v>
      </c>
      <c r="D44" s="225">
        <v>106656</v>
      </c>
      <c r="E44" s="225">
        <v>38621</v>
      </c>
      <c r="F44" s="1299" t="s">
        <v>41</v>
      </c>
      <c r="G44" s="1299" t="s">
        <v>41</v>
      </c>
      <c r="H44" s="1299" t="s">
        <v>41</v>
      </c>
      <c r="I44" s="1121">
        <v>198011</v>
      </c>
      <c r="J44" s="1121">
        <v>189056</v>
      </c>
      <c r="K44" s="369">
        <v>9130</v>
      </c>
      <c r="L44" s="1214"/>
    </row>
    <row r="45" spans="1:12" s="1212" customFormat="1" ht="15" customHeight="1">
      <c r="A45" s="1210" t="s">
        <v>458</v>
      </c>
      <c r="B45" s="225">
        <v>678557</v>
      </c>
      <c r="C45" s="225">
        <v>262477</v>
      </c>
      <c r="D45" s="225">
        <v>202019</v>
      </c>
      <c r="E45" s="225">
        <v>60458</v>
      </c>
      <c r="F45" s="225">
        <v>187744</v>
      </c>
      <c r="G45" s="225">
        <v>95724</v>
      </c>
      <c r="H45" s="225">
        <v>92020</v>
      </c>
      <c r="I45" s="1121">
        <v>210936</v>
      </c>
      <c r="J45" s="1121">
        <v>118998</v>
      </c>
      <c r="K45" s="369">
        <v>17400</v>
      </c>
      <c r="L45" s="1214"/>
    </row>
    <row r="46" spans="1:12" s="1212" customFormat="1" ht="15" customHeight="1">
      <c r="A46" s="1210" t="s">
        <v>386</v>
      </c>
      <c r="B46" s="225">
        <v>1498581</v>
      </c>
      <c r="C46" s="225">
        <v>282450</v>
      </c>
      <c r="D46" s="225">
        <v>222244</v>
      </c>
      <c r="E46" s="225">
        <v>60206</v>
      </c>
      <c r="F46" s="225">
        <v>43177</v>
      </c>
      <c r="G46" s="225">
        <v>43147</v>
      </c>
      <c r="H46" s="225">
        <v>30</v>
      </c>
      <c r="I46" s="1121">
        <v>1158404</v>
      </c>
      <c r="J46" s="1121">
        <v>104728</v>
      </c>
      <c r="K46" s="369">
        <v>14550</v>
      </c>
      <c r="L46" s="1214"/>
    </row>
    <row r="47" spans="1:12" s="1212" customFormat="1" ht="15" customHeight="1">
      <c r="A47" s="1212" t="s">
        <v>2449</v>
      </c>
      <c r="L47" s="1214"/>
    </row>
    <row r="48" spans="1:12" s="1262" customFormat="1" ht="15" customHeight="1">
      <c r="A48" s="1262" t="s">
        <v>2450</v>
      </c>
      <c r="L48" s="1147"/>
    </row>
    <row r="49" spans="1:12" s="1212" customFormat="1" ht="15" customHeight="1">
      <c r="A49" s="1212" t="s">
        <v>1876</v>
      </c>
      <c r="L49" s="1214"/>
    </row>
    <row r="50" spans="1:12" s="1262" customFormat="1" ht="15" customHeight="1">
      <c r="A50" s="1262" t="s">
        <v>1872</v>
      </c>
      <c r="L50" s="1147"/>
    </row>
    <row r="51" spans="1:12" s="1244" customFormat="1" ht="15" customHeight="1">
      <c r="L51" s="1297"/>
    </row>
    <row r="52" spans="1:12" s="1244" customFormat="1" ht="15" customHeight="1">
      <c r="L52" s="1297"/>
    </row>
    <row r="53" spans="1:12" s="1244" customFormat="1" ht="15" customHeight="1">
      <c r="L53" s="1297"/>
    </row>
    <row r="54" spans="1:12" s="1244" customFormat="1" ht="15" customHeight="1">
      <c r="L54" s="1297"/>
    </row>
    <row r="55" spans="1:12" s="1244" customFormat="1" ht="15" customHeight="1">
      <c r="L55" s="1297"/>
    </row>
  </sheetData>
  <mergeCells count="17">
    <mergeCell ref="A3:K3"/>
    <mergeCell ref="A4:A8"/>
    <mergeCell ref="B4:B8"/>
    <mergeCell ref="C4:E5"/>
    <mergeCell ref="F4:H5"/>
    <mergeCell ref="I4:J5"/>
    <mergeCell ref="K4:K8"/>
    <mergeCell ref="C6:C8"/>
    <mergeCell ref="D6:D8"/>
    <mergeCell ref="E6:E8"/>
    <mergeCell ref="B28:K28"/>
    <mergeCell ref="F6:F8"/>
    <mergeCell ref="G6:G8"/>
    <mergeCell ref="H6:H8"/>
    <mergeCell ref="I6:I8"/>
    <mergeCell ref="J6:J8"/>
    <mergeCell ref="B9:K9"/>
  </mergeCells>
  <hyperlinks>
    <hyperlink ref="A3" location="'spis tablic'!A1" display="Powrót do spisu tablic Return to list of tables" xr:uid="{00000000-0004-0000-7400-000000000000}"/>
    <hyperlink ref="A3:K3" location="'Spis tablic_DZIAŁ VIII'!A1" display="'Spis tablic_DZIAŁ VIII'!A1" xr:uid="{00000000-0004-0000-7400-000001000000}"/>
  </hyperlinks>
  <pageMargins left="0.7" right="0.7" top="0.75" bottom="0.7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AH57"/>
  <sheetViews>
    <sheetView topLeftCell="A22" zoomScaleNormal="100" workbookViewId="0">
      <selection activeCell="E15" sqref="E15"/>
    </sheetView>
  </sheetViews>
  <sheetFormatPr defaultColWidth="10" defaultRowHeight="11.4"/>
  <cols>
    <col min="1" max="1" width="28.44140625" style="1018" customWidth="1"/>
    <col min="2" max="11" width="16.33203125" style="1018" customWidth="1"/>
    <col min="12" max="12" width="16.33203125" style="1236" customWidth="1"/>
    <col min="13" max="16384" width="10" style="1018"/>
  </cols>
  <sheetData>
    <row r="1" spans="1:17" s="1296" customFormat="1" ht="13.2">
      <c r="A1" s="1294" t="s">
        <v>3024</v>
      </c>
      <c r="B1" s="1295"/>
      <c r="C1" s="1626"/>
      <c r="D1" s="1626"/>
      <c r="E1" s="1626"/>
      <c r="F1" s="1626"/>
      <c r="G1" s="1626"/>
      <c r="H1" s="1626"/>
      <c r="I1" s="1626"/>
      <c r="J1" s="1626"/>
      <c r="K1" s="2672"/>
      <c r="L1" s="2672"/>
    </row>
    <row r="2" spans="1:17" s="1296" customFormat="1" ht="13.2">
      <c r="A2" s="1304" t="s">
        <v>3018</v>
      </c>
      <c r="B2" s="1295"/>
      <c r="C2" s="1626"/>
      <c r="D2" s="1626"/>
      <c r="E2" s="1626"/>
      <c r="F2" s="1626"/>
      <c r="G2" s="1626"/>
      <c r="H2" s="1626"/>
      <c r="I2" s="1626"/>
      <c r="J2" s="1626"/>
      <c r="K2" s="1644"/>
      <c r="L2" s="1644"/>
    </row>
    <row r="3" spans="1:17" s="1103" customFormat="1" ht="24.9" customHeight="1">
      <c r="A3" s="2115" t="s">
        <v>11</v>
      </c>
      <c r="B3" s="2115"/>
      <c r="C3" s="2115"/>
      <c r="D3" s="2115"/>
      <c r="E3" s="2115"/>
      <c r="F3" s="2115"/>
      <c r="G3" s="2115"/>
      <c r="H3" s="2115"/>
      <c r="I3" s="2115"/>
      <c r="J3" s="2115"/>
      <c r="K3" s="2115"/>
      <c r="L3" s="2115"/>
    </row>
    <row r="4" spans="1:17" s="1244" customFormat="1" ht="24.9" customHeight="1">
      <c r="A4" s="2559" t="s">
        <v>360</v>
      </c>
      <c r="B4" s="2559" t="s">
        <v>1895</v>
      </c>
      <c r="C4" s="2673" t="s">
        <v>1896</v>
      </c>
      <c r="D4" s="2552" t="s">
        <v>1897</v>
      </c>
      <c r="E4" s="2552" t="s">
        <v>1898</v>
      </c>
      <c r="F4" s="2552" t="s">
        <v>1899</v>
      </c>
      <c r="G4" s="2536" t="s">
        <v>1900</v>
      </c>
      <c r="H4" s="2676" t="s">
        <v>1901</v>
      </c>
      <c r="I4" s="2677"/>
      <c r="J4" s="2520" t="s">
        <v>2452</v>
      </c>
      <c r="K4" s="2546" t="s">
        <v>2455</v>
      </c>
      <c r="L4" s="2520" t="s">
        <v>1902</v>
      </c>
    </row>
    <row r="5" spans="1:17" s="1244" customFormat="1" ht="24.9" customHeight="1">
      <c r="A5" s="2628"/>
      <c r="B5" s="2628"/>
      <c r="C5" s="2674"/>
      <c r="D5" s="2553"/>
      <c r="E5" s="2553"/>
      <c r="F5" s="2553"/>
      <c r="G5" s="2537"/>
      <c r="H5" s="2669" t="s">
        <v>1903</v>
      </c>
      <c r="I5" s="2669" t="s">
        <v>1904</v>
      </c>
      <c r="J5" s="2587"/>
      <c r="K5" s="2583"/>
      <c r="L5" s="2583"/>
    </row>
    <row r="6" spans="1:17" s="1244" customFormat="1" ht="24.9" customHeight="1">
      <c r="A6" s="2628"/>
      <c r="B6" s="2628"/>
      <c r="C6" s="2674"/>
      <c r="D6" s="2553"/>
      <c r="E6" s="2553"/>
      <c r="F6" s="2553"/>
      <c r="G6" s="2537"/>
      <c r="H6" s="2670"/>
      <c r="I6" s="2670"/>
      <c r="J6" s="2587"/>
      <c r="K6" s="2583"/>
      <c r="L6" s="2583"/>
    </row>
    <row r="7" spans="1:17" s="1244" customFormat="1" ht="24.9" customHeight="1">
      <c r="A7" s="2561"/>
      <c r="B7" s="2561"/>
      <c r="C7" s="2675"/>
      <c r="D7" s="2554"/>
      <c r="E7" s="2554"/>
      <c r="F7" s="2554"/>
      <c r="G7" s="2538"/>
      <c r="H7" s="2671"/>
      <c r="I7" s="2671"/>
      <c r="J7" s="2562"/>
      <c r="K7" s="2548"/>
      <c r="L7" s="2548"/>
    </row>
    <row r="8" spans="1:17" s="1212" customFormat="1" ht="21" customHeight="1">
      <c r="A8" s="1302"/>
      <c r="B8" s="2662" t="s">
        <v>1047</v>
      </c>
      <c r="C8" s="2662"/>
      <c r="D8" s="2662"/>
      <c r="E8" s="2662"/>
      <c r="F8" s="2662"/>
      <c r="G8" s="2662"/>
      <c r="H8" s="2662"/>
      <c r="I8" s="2662"/>
      <c r="J8" s="2662"/>
      <c r="K8" s="2662"/>
      <c r="L8" s="2662"/>
      <c r="M8" s="1059"/>
      <c r="N8" s="1059"/>
      <c r="O8" s="1059"/>
      <c r="P8" s="1059"/>
      <c r="Q8" s="1059"/>
    </row>
    <row r="9" spans="1:17" s="1212" customFormat="1" ht="15" customHeight="1">
      <c r="A9" s="1237" t="s">
        <v>1856</v>
      </c>
      <c r="B9" s="225">
        <v>2438</v>
      </c>
      <c r="C9" s="225">
        <v>1447</v>
      </c>
      <c r="D9" s="225">
        <v>132</v>
      </c>
      <c r="E9" s="225">
        <v>15451</v>
      </c>
      <c r="F9" s="225">
        <v>591</v>
      </c>
      <c r="G9" s="225">
        <v>516</v>
      </c>
      <c r="H9" s="225">
        <v>2274</v>
      </c>
      <c r="I9" s="225">
        <v>4296</v>
      </c>
      <c r="J9" s="225">
        <v>67</v>
      </c>
      <c r="K9" s="225">
        <v>162</v>
      </c>
      <c r="L9" s="369">
        <v>2026</v>
      </c>
      <c r="M9" s="1059"/>
      <c r="N9" s="1059"/>
      <c r="O9" s="1059"/>
      <c r="P9" s="1059"/>
      <c r="Q9" s="1059"/>
    </row>
    <row r="10" spans="1:17" s="1212" customFormat="1" ht="15" customHeight="1">
      <c r="A10" s="1168" t="s">
        <v>1857</v>
      </c>
      <c r="B10" s="324">
        <v>3136</v>
      </c>
      <c r="C10" s="324">
        <v>2423</v>
      </c>
      <c r="D10" s="324">
        <v>134</v>
      </c>
      <c r="E10" s="324">
        <v>15808</v>
      </c>
      <c r="F10" s="1119">
        <v>910</v>
      </c>
      <c r="G10" s="324">
        <v>708</v>
      </c>
      <c r="H10" s="1119">
        <v>2063</v>
      </c>
      <c r="I10" s="1119">
        <v>6867</v>
      </c>
      <c r="J10" s="1119">
        <v>45</v>
      </c>
      <c r="K10" s="1119">
        <v>144</v>
      </c>
      <c r="L10" s="367">
        <v>2979</v>
      </c>
      <c r="M10" s="1059"/>
      <c r="N10" s="1059"/>
      <c r="O10" s="1059"/>
      <c r="P10" s="1059"/>
      <c r="Q10" s="1059"/>
    </row>
    <row r="11" spans="1:17" s="1212" customFormat="1" ht="15" customHeight="1">
      <c r="A11" s="1210" t="s">
        <v>584</v>
      </c>
      <c r="B11" s="225">
        <v>421</v>
      </c>
      <c r="C11" s="225">
        <v>11</v>
      </c>
      <c r="D11" s="225">
        <v>2</v>
      </c>
      <c r="E11" s="225">
        <v>1907</v>
      </c>
      <c r="F11" s="1121">
        <v>40</v>
      </c>
      <c r="G11" s="225">
        <v>120</v>
      </c>
      <c r="H11" s="1121">
        <v>21</v>
      </c>
      <c r="I11" s="1121">
        <v>112</v>
      </c>
      <c r="J11" s="1121">
        <v>14</v>
      </c>
      <c r="K11" s="1299" t="s">
        <v>41</v>
      </c>
      <c r="L11" s="369">
        <v>186</v>
      </c>
      <c r="M11" s="1059"/>
      <c r="N11" s="1059"/>
      <c r="O11" s="1059"/>
      <c r="P11" s="1059"/>
      <c r="Q11" s="1059"/>
    </row>
    <row r="12" spans="1:17" s="1212" customFormat="1" ht="15" customHeight="1">
      <c r="A12" s="1210" t="s">
        <v>585</v>
      </c>
      <c r="B12" s="225">
        <v>16</v>
      </c>
      <c r="C12" s="225">
        <v>17</v>
      </c>
      <c r="D12" s="225">
        <v>5</v>
      </c>
      <c r="E12" s="225">
        <v>228</v>
      </c>
      <c r="F12" s="1121">
        <v>13</v>
      </c>
      <c r="G12" s="225">
        <v>22</v>
      </c>
      <c r="H12" s="1299" t="s">
        <v>41</v>
      </c>
      <c r="I12" s="1299" t="s">
        <v>41</v>
      </c>
      <c r="J12" s="1299" t="s">
        <v>41</v>
      </c>
      <c r="K12" s="1121">
        <v>9</v>
      </c>
      <c r="L12" s="369">
        <v>129</v>
      </c>
    </row>
    <row r="13" spans="1:17" s="1212" customFormat="1" ht="15" customHeight="1">
      <c r="A13" s="1210" t="s">
        <v>586</v>
      </c>
      <c r="B13" s="225">
        <v>216</v>
      </c>
      <c r="C13" s="225">
        <v>80</v>
      </c>
      <c r="D13" s="1299" t="s">
        <v>41</v>
      </c>
      <c r="E13" s="225">
        <v>476</v>
      </c>
      <c r="F13" s="1121">
        <v>22</v>
      </c>
      <c r="G13" s="225">
        <v>86</v>
      </c>
      <c r="H13" s="1299" t="s">
        <v>41</v>
      </c>
      <c r="I13" s="1299" t="s">
        <v>41</v>
      </c>
      <c r="J13" s="1121">
        <v>11</v>
      </c>
      <c r="K13" s="1299" t="s">
        <v>41</v>
      </c>
      <c r="L13" s="369">
        <v>12</v>
      </c>
    </row>
    <row r="14" spans="1:17" s="1212" customFormat="1" ht="15" customHeight="1">
      <c r="A14" s="1210" t="s">
        <v>587</v>
      </c>
      <c r="B14" s="225">
        <v>4</v>
      </c>
      <c r="C14" s="225">
        <v>1</v>
      </c>
      <c r="D14" s="225">
        <v>2</v>
      </c>
      <c r="E14" s="225">
        <v>145</v>
      </c>
      <c r="F14" s="1121">
        <v>60</v>
      </c>
      <c r="G14" s="225">
        <v>5</v>
      </c>
      <c r="H14" s="1121">
        <v>2</v>
      </c>
      <c r="I14" s="1121">
        <v>89</v>
      </c>
      <c r="J14" s="1121">
        <v>1</v>
      </c>
      <c r="K14" s="1121">
        <v>6</v>
      </c>
      <c r="L14" s="369">
        <v>77</v>
      </c>
    </row>
    <row r="15" spans="1:17" s="1212" customFormat="1" ht="15" customHeight="1">
      <c r="A15" s="1210" t="s">
        <v>588</v>
      </c>
      <c r="B15" s="225">
        <v>67</v>
      </c>
      <c r="C15" s="225">
        <v>124</v>
      </c>
      <c r="D15" s="225">
        <v>2</v>
      </c>
      <c r="E15" s="225">
        <v>1853</v>
      </c>
      <c r="F15" s="1121">
        <v>47</v>
      </c>
      <c r="G15" s="225">
        <v>15</v>
      </c>
      <c r="H15" s="1121">
        <v>16</v>
      </c>
      <c r="I15" s="1121">
        <v>63</v>
      </c>
      <c r="J15" s="1299" t="s">
        <v>41</v>
      </c>
      <c r="K15" s="1121">
        <v>9</v>
      </c>
      <c r="L15" s="369">
        <v>233</v>
      </c>
    </row>
    <row r="16" spans="1:17" s="1212" customFormat="1" ht="15" customHeight="1">
      <c r="A16" s="1210" t="s">
        <v>589</v>
      </c>
      <c r="B16" s="225">
        <v>699</v>
      </c>
      <c r="C16" s="225">
        <v>1290</v>
      </c>
      <c r="D16" s="225">
        <v>26</v>
      </c>
      <c r="E16" s="225">
        <v>1733</v>
      </c>
      <c r="F16" s="1121">
        <v>318</v>
      </c>
      <c r="G16" s="225">
        <v>142</v>
      </c>
      <c r="H16" s="1121">
        <v>510</v>
      </c>
      <c r="I16" s="1121">
        <v>560</v>
      </c>
      <c r="J16" s="1121">
        <v>1</v>
      </c>
      <c r="K16" s="1121">
        <v>7</v>
      </c>
      <c r="L16" s="369">
        <v>421</v>
      </c>
    </row>
    <row r="17" spans="1:34" s="1212" customFormat="1" ht="15" customHeight="1">
      <c r="A17" s="1210" t="s">
        <v>590</v>
      </c>
      <c r="B17" s="225">
        <v>649</v>
      </c>
      <c r="C17" s="225">
        <v>537</v>
      </c>
      <c r="D17" s="225">
        <v>10</v>
      </c>
      <c r="E17" s="225">
        <v>2214</v>
      </c>
      <c r="F17" s="1121">
        <v>79</v>
      </c>
      <c r="G17" s="225">
        <v>54</v>
      </c>
      <c r="H17" s="1121">
        <v>68</v>
      </c>
      <c r="I17" s="1121">
        <v>217</v>
      </c>
      <c r="J17" s="1121">
        <v>10</v>
      </c>
      <c r="K17" s="1121">
        <v>21</v>
      </c>
      <c r="L17" s="369">
        <v>1065</v>
      </c>
    </row>
    <row r="18" spans="1:34" s="1212" customFormat="1" ht="15" customHeight="1">
      <c r="A18" s="1210" t="s">
        <v>378</v>
      </c>
      <c r="B18" s="1299" t="s">
        <v>41</v>
      </c>
      <c r="C18" s="1299" t="s">
        <v>41</v>
      </c>
      <c r="D18" s="225">
        <v>2</v>
      </c>
      <c r="E18" s="225">
        <v>75</v>
      </c>
      <c r="F18" s="1121">
        <v>1</v>
      </c>
      <c r="G18" s="225">
        <v>33</v>
      </c>
      <c r="H18" s="1121">
        <v>18</v>
      </c>
      <c r="I18" s="1121">
        <v>149</v>
      </c>
      <c r="J18" s="1299" t="s">
        <v>41</v>
      </c>
      <c r="K18" s="1299" t="s">
        <v>41</v>
      </c>
      <c r="L18" s="1305" t="s">
        <v>41</v>
      </c>
      <c r="M18" s="1214"/>
    </row>
    <row r="19" spans="1:34" s="1212" customFormat="1" ht="15" customHeight="1">
      <c r="A19" s="1210" t="s">
        <v>592</v>
      </c>
      <c r="B19" s="225">
        <v>51</v>
      </c>
      <c r="C19" s="225">
        <v>18</v>
      </c>
      <c r="D19" s="225">
        <v>1</v>
      </c>
      <c r="E19" s="225">
        <v>153</v>
      </c>
      <c r="F19" s="1121">
        <v>138</v>
      </c>
      <c r="G19" s="225">
        <v>21</v>
      </c>
      <c r="H19" s="1121">
        <v>7</v>
      </c>
      <c r="I19" s="1121">
        <v>378</v>
      </c>
      <c r="J19" s="1299" t="s">
        <v>41</v>
      </c>
      <c r="K19" s="1299" t="s">
        <v>41</v>
      </c>
      <c r="L19" s="369">
        <v>17</v>
      </c>
    </row>
    <row r="20" spans="1:34" s="1212" customFormat="1" ht="15" customHeight="1">
      <c r="A20" s="1210" t="s">
        <v>593</v>
      </c>
      <c r="B20" s="225">
        <v>17</v>
      </c>
      <c r="C20" s="225">
        <v>5</v>
      </c>
      <c r="D20" s="225">
        <v>2</v>
      </c>
      <c r="E20" s="225">
        <v>23</v>
      </c>
      <c r="F20" s="1121">
        <v>17</v>
      </c>
      <c r="G20" s="225">
        <v>9</v>
      </c>
      <c r="H20" s="1121">
        <v>34</v>
      </c>
      <c r="I20" s="1121">
        <v>140</v>
      </c>
      <c r="J20" s="1121">
        <v>1</v>
      </c>
      <c r="K20" s="1121">
        <v>42</v>
      </c>
      <c r="L20" s="369">
        <v>50</v>
      </c>
    </row>
    <row r="21" spans="1:34" s="1212" customFormat="1" ht="15" customHeight="1">
      <c r="A21" s="1210" t="s">
        <v>594</v>
      </c>
      <c r="B21" s="225">
        <v>307</v>
      </c>
      <c r="C21" s="225">
        <v>32</v>
      </c>
      <c r="D21" s="225">
        <v>3</v>
      </c>
      <c r="E21" s="225">
        <v>1482</v>
      </c>
      <c r="F21" s="1121">
        <v>25</v>
      </c>
      <c r="G21" s="225">
        <v>15</v>
      </c>
      <c r="H21" s="1121">
        <v>12</v>
      </c>
      <c r="I21" s="1121">
        <v>371</v>
      </c>
      <c r="J21" s="1121">
        <v>6</v>
      </c>
      <c r="K21" s="1121">
        <v>29</v>
      </c>
      <c r="L21" s="369">
        <v>349</v>
      </c>
    </row>
    <row r="22" spans="1:34" s="1212" customFormat="1" ht="15" customHeight="1">
      <c r="A22" s="1210" t="s">
        <v>595</v>
      </c>
      <c r="B22" s="225">
        <v>234</v>
      </c>
      <c r="C22" s="225">
        <v>69</v>
      </c>
      <c r="D22" s="225">
        <v>41</v>
      </c>
      <c r="E22" s="225">
        <v>3472</v>
      </c>
      <c r="F22" s="1121">
        <v>30</v>
      </c>
      <c r="G22" s="225">
        <v>85</v>
      </c>
      <c r="H22" s="1121">
        <v>1126</v>
      </c>
      <c r="I22" s="1121">
        <v>1639</v>
      </c>
      <c r="J22" s="1299" t="s">
        <v>41</v>
      </c>
      <c r="K22" s="1121">
        <v>11</v>
      </c>
      <c r="L22" s="369">
        <v>267</v>
      </c>
    </row>
    <row r="23" spans="1:34" s="1212" customFormat="1" ht="15" customHeight="1">
      <c r="A23" s="1210" t="s">
        <v>596</v>
      </c>
      <c r="B23" s="225">
        <v>66</v>
      </c>
      <c r="C23" s="225">
        <v>51</v>
      </c>
      <c r="D23" s="225">
        <v>18</v>
      </c>
      <c r="E23" s="225">
        <v>241</v>
      </c>
      <c r="F23" s="1121">
        <v>12</v>
      </c>
      <c r="G23" s="225">
        <v>10</v>
      </c>
      <c r="H23" s="1121">
        <v>65</v>
      </c>
      <c r="I23" s="1121">
        <v>2943</v>
      </c>
      <c r="J23" s="1299" t="s">
        <v>41</v>
      </c>
      <c r="K23" s="1121">
        <v>9</v>
      </c>
      <c r="L23" s="369">
        <v>16</v>
      </c>
    </row>
    <row r="24" spans="1:34" s="1212" customFormat="1" ht="15" customHeight="1">
      <c r="A24" s="1210" t="s">
        <v>597</v>
      </c>
      <c r="B24" s="225">
        <v>73</v>
      </c>
      <c r="C24" s="1299" t="s">
        <v>41</v>
      </c>
      <c r="D24" s="225">
        <v>6</v>
      </c>
      <c r="E24" s="225">
        <v>538</v>
      </c>
      <c r="F24" s="1121">
        <v>23</v>
      </c>
      <c r="G24" s="225">
        <v>21</v>
      </c>
      <c r="H24" s="1121">
        <v>31</v>
      </c>
      <c r="I24" s="1121">
        <v>31</v>
      </c>
      <c r="J24" s="1299" t="s">
        <v>41</v>
      </c>
      <c r="K24" s="1299" t="s">
        <v>41</v>
      </c>
      <c r="L24" s="369">
        <v>1</v>
      </c>
    </row>
    <row r="25" spans="1:34" s="1212" customFormat="1" ht="15" customHeight="1">
      <c r="A25" s="1210" t="s">
        <v>458</v>
      </c>
      <c r="B25" s="225">
        <v>204</v>
      </c>
      <c r="C25" s="225">
        <v>181</v>
      </c>
      <c r="D25" s="225">
        <v>6</v>
      </c>
      <c r="E25" s="225">
        <v>746</v>
      </c>
      <c r="F25" s="1121">
        <v>71</v>
      </c>
      <c r="G25" s="225">
        <v>43</v>
      </c>
      <c r="H25" s="1121">
        <v>135</v>
      </c>
      <c r="I25" s="1121">
        <v>135</v>
      </c>
      <c r="J25" s="1121">
        <v>1</v>
      </c>
      <c r="K25" s="1121">
        <v>1</v>
      </c>
      <c r="L25" s="369">
        <v>11</v>
      </c>
    </row>
    <row r="26" spans="1:34" s="1212" customFormat="1" ht="15" customHeight="1">
      <c r="A26" s="1210" t="s">
        <v>598</v>
      </c>
      <c r="B26" s="225">
        <v>112</v>
      </c>
      <c r="C26" s="225">
        <v>7</v>
      </c>
      <c r="D26" s="225">
        <v>8</v>
      </c>
      <c r="E26" s="225">
        <v>522</v>
      </c>
      <c r="F26" s="1121">
        <v>14</v>
      </c>
      <c r="G26" s="225">
        <v>27</v>
      </c>
      <c r="H26" s="1121">
        <v>18</v>
      </c>
      <c r="I26" s="1121">
        <v>40</v>
      </c>
      <c r="J26" s="1299" t="s">
        <v>41</v>
      </c>
      <c r="K26" s="1299" t="s">
        <v>41</v>
      </c>
      <c r="L26" s="369">
        <v>145</v>
      </c>
    </row>
    <row r="27" spans="1:34" s="1212" customFormat="1" ht="21" customHeight="1">
      <c r="A27" s="1302"/>
      <c r="B27" s="2668" t="s">
        <v>1905</v>
      </c>
      <c r="C27" s="2668"/>
      <c r="D27" s="2668"/>
      <c r="E27" s="2668"/>
      <c r="F27" s="2668"/>
      <c r="G27" s="2668"/>
      <c r="H27" s="2668"/>
      <c r="I27" s="2668"/>
      <c r="J27" s="2668"/>
      <c r="K27" s="2668"/>
      <c r="L27" s="2668"/>
    </row>
    <row r="28" spans="1:34" s="1212" customFormat="1" ht="15" customHeight="1">
      <c r="A28" s="1237" t="s">
        <v>1856</v>
      </c>
      <c r="B28" s="225">
        <v>1066</v>
      </c>
      <c r="C28" s="225">
        <v>305</v>
      </c>
      <c r="D28" s="225">
        <v>43</v>
      </c>
      <c r="E28" s="225">
        <v>6081</v>
      </c>
      <c r="F28" s="225">
        <v>294</v>
      </c>
      <c r="G28" s="225">
        <v>85</v>
      </c>
      <c r="H28" s="225">
        <v>1169</v>
      </c>
      <c r="I28" s="225">
        <v>1439</v>
      </c>
      <c r="J28" s="309">
        <v>7</v>
      </c>
      <c r="K28" s="309">
        <v>2</v>
      </c>
      <c r="L28" s="395">
        <v>571</v>
      </c>
      <c r="M28" s="1214"/>
      <c r="O28" s="1214"/>
      <c r="P28" s="1214"/>
      <c r="Y28" s="1214"/>
      <c r="Z28" s="1214"/>
      <c r="AA28" s="1214"/>
      <c r="AB28" s="1214"/>
      <c r="AC28" s="1214"/>
      <c r="AD28" s="1214"/>
      <c r="AE28" s="1214"/>
      <c r="AF28" s="1214"/>
    </row>
    <row r="29" spans="1:34" s="1212" customFormat="1" ht="15" customHeight="1">
      <c r="A29" s="1168" t="s">
        <v>1857</v>
      </c>
      <c r="B29" s="304">
        <v>997</v>
      </c>
      <c r="C29" s="304">
        <v>305</v>
      </c>
      <c r="D29" s="304">
        <v>64</v>
      </c>
      <c r="E29" s="324">
        <v>5669</v>
      </c>
      <c r="F29" s="304">
        <v>366</v>
      </c>
      <c r="G29" s="304">
        <v>128</v>
      </c>
      <c r="H29" s="324">
        <v>1408</v>
      </c>
      <c r="I29" s="324">
        <v>1596</v>
      </c>
      <c r="J29" s="1109">
        <v>10</v>
      </c>
      <c r="K29" s="1299" t="s">
        <v>41</v>
      </c>
      <c r="L29" s="1252">
        <v>778</v>
      </c>
      <c r="M29" s="1214"/>
      <c r="O29" s="1214"/>
      <c r="P29" s="1214"/>
      <c r="Y29" s="1214"/>
      <c r="Z29" s="1214"/>
      <c r="AA29" s="1214"/>
      <c r="AB29" s="1214"/>
      <c r="AC29" s="1214"/>
      <c r="AD29" s="1214"/>
      <c r="AE29" s="1214"/>
      <c r="AF29" s="1214"/>
    </row>
    <row r="30" spans="1:34" s="1212" customFormat="1" ht="15" customHeight="1">
      <c r="A30" s="1210" t="s">
        <v>408</v>
      </c>
      <c r="B30" s="309">
        <v>63</v>
      </c>
      <c r="C30" s="1299" t="s">
        <v>41</v>
      </c>
      <c r="D30" s="309">
        <v>2</v>
      </c>
      <c r="E30" s="309">
        <v>1158</v>
      </c>
      <c r="F30" s="309">
        <v>20</v>
      </c>
      <c r="G30" s="309">
        <v>8</v>
      </c>
      <c r="H30" s="309">
        <v>4</v>
      </c>
      <c r="I30" s="309">
        <v>38</v>
      </c>
      <c r="J30" s="1107">
        <v>6</v>
      </c>
      <c r="K30" s="1299" t="s">
        <v>41</v>
      </c>
      <c r="L30" s="393">
        <v>13</v>
      </c>
      <c r="M30" s="1214"/>
      <c r="Z30" s="1214"/>
      <c r="AA30" s="1214"/>
      <c r="AB30" s="1214"/>
      <c r="AC30" s="1214"/>
      <c r="AD30" s="1214"/>
      <c r="AE30" s="1214"/>
      <c r="AF30" s="1214"/>
      <c r="AG30" s="1214"/>
      <c r="AH30" s="1214"/>
    </row>
    <row r="31" spans="1:34" s="1212" customFormat="1" ht="15" customHeight="1">
      <c r="A31" s="1210" t="s">
        <v>372</v>
      </c>
      <c r="B31" s="1299" t="s">
        <v>41</v>
      </c>
      <c r="C31" s="1299" t="s">
        <v>41</v>
      </c>
      <c r="D31" s="309">
        <v>3</v>
      </c>
      <c r="E31" s="309">
        <v>159</v>
      </c>
      <c r="F31" s="309">
        <v>2</v>
      </c>
      <c r="G31" s="309">
        <v>4</v>
      </c>
      <c r="H31" s="1299" t="s">
        <v>41</v>
      </c>
      <c r="I31" s="1299" t="s">
        <v>41</v>
      </c>
      <c r="J31" s="1299" t="s">
        <v>41</v>
      </c>
      <c r="K31" s="1299" t="s">
        <v>41</v>
      </c>
      <c r="L31" s="393">
        <v>6</v>
      </c>
      <c r="M31" s="1214"/>
      <c r="U31" s="1214"/>
      <c r="Z31" s="1214"/>
      <c r="AA31" s="1214"/>
      <c r="AB31" s="1214"/>
      <c r="AC31" s="1214"/>
      <c r="AD31" s="1214"/>
      <c r="AE31" s="1214"/>
      <c r="AF31" s="1214"/>
      <c r="AG31" s="1214"/>
    </row>
    <row r="32" spans="1:34" s="1212" customFormat="1" ht="15" customHeight="1">
      <c r="A32" s="1210" t="s">
        <v>373</v>
      </c>
      <c r="B32" s="309">
        <v>42</v>
      </c>
      <c r="C32" s="309">
        <v>15</v>
      </c>
      <c r="D32" s="1299" t="s">
        <v>41</v>
      </c>
      <c r="E32" s="309">
        <v>166</v>
      </c>
      <c r="F32" s="309">
        <v>1</v>
      </c>
      <c r="G32" s="1299" t="s">
        <v>41</v>
      </c>
      <c r="H32" s="1299" t="s">
        <v>41</v>
      </c>
      <c r="I32" s="1299" t="s">
        <v>41</v>
      </c>
      <c r="J32" s="1107">
        <v>1</v>
      </c>
      <c r="K32" s="1299" t="s">
        <v>41</v>
      </c>
      <c r="L32" s="1305" t="s">
        <v>41</v>
      </c>
      <c r="M32" s="1214"/>
    </row>
    <row r="33" spans="1:13" s="1212" customFormat="1" ht="15" customHeight="1">
      <c r="A33" s="1210" t="s">
        <v>374</v>
      </c>
      <c r="B33" s="309">
        <v>2</v>
      </c>
      <c r="C33" s="1299" t="s">
        <v>41</v>
      </c>
      <c r="D33" s="1299" t="s">
        <v>41</v>
      </c>
      <c r="E33" s="309">
        <v>11</v>
      </c>
      <c r="F33" s="309">
        <v>29</v>
      </c>
      <c r="G33" s="309">
        <v>4</v>
      </c>
      <c r="H33" s="309">
        <v>2</v>
      </c>
      <c r="I33" s="309">
        <v>89</v>
      </c>
      <c r="J33" s="1299" t="s">
        <v>41</v>
      </c>
      <c r="K33" s="1299" t="s">
        <v>41</v>
      </c>
      <c r="L33" s="393">
        <v>24</v>
      </c>
      <c r="M33" s="1214"/>
    </row>
    <row r="34" spans="1:13" s="1212" customFormat="1" ht="15" customHeight="1">
      <c r="A34" s="1210" t="s">
        <v>375</v>
      </c>
      <c r="B34" s="309">
        <v>2</v>
      </c>
      <c r="C34" s="309">
        <v>124</v>
      </c>
      <c r="D34" s="1299" t="s">
        <v>41</v>
      </c>
      <c r="E34" s="309">
        <v>785</v>
      </c>
      <c r="F34" s="309">
        <v>31</v>
      </c>
      <c r="G34" s="309">
        <v>1</v>
      </c>
      <c r="H34" s="1299" t="s">
        <v>41</v>
      </c>
      <c r="I34" s="1299" t="s">
        <v>41</v>
      </c>
      <c r="J34" s="1299" t="s">
        <v>41</v>
      </c>
      <c r="K34" s="1299" t="s">
        <v>41</v>
      </c>
      <c r="L34" s="393">
        <v>204</v>
      </c>
      <c r="M34" s="1214"/>
    </row>
    <row r="35" spans="1:13" s="1212" customFormat="1" ht="15" customHeight="1">
      <c r="A35" s="1210" t="s">
        <v>376</v>
      </c>
      <c r="B35" s="309">
        <v>293</v>
      </c>
      <c r="C35" s="309">
        <v>26</v>
      </c>
      <c r="D35" s="309">
        <v>2</v>
      </c>
      <c r="E35" s="309">
        <v>531</v>
      </c>
      <c r="F35" s="309">
        <v>206</v>
      </c>
      <c r="G35" s="309">
        <v>32</v>
      </c>
      <c r="H35" s="309">
        <v>508</v>
      </c>
      <c r="I35" s="309">
        <v>524</v>
      </c>
      <c r="J35" s="1299" t="s">
        <v>41</v>
      </c>
      <c r="K35" s="1299" t="s">
        <v>41</v>
      </c>
      <c r="L35" s="393">
        <v>94</v>
      </c>
      <c r="M35" s="1214"/>
    </row>
    <row r="36" spans="1:13" s="1212" customFormat="1" ht="15" customHeight="1">
      <c r="A36" s="1210" t="s">
        <v>377</v>
      </c>
      <c r="B36" s="309">
        <v>407</v>
      </c>
      <c r="C36" s="309">
        <v>22</v>
      </c>
      <c r="D36" s="309">
        <v>5</v>
      </c>
      <c r="E36" s="309">
        <v>373</v>
      </c>
      <c r="F36" s="309">
        <v>16</v>
      </c>
      <c r="G36" s="309">
        <v>15</v>
      </c>
      <c r="H36" s="309">
        <v>46</v>
      </c>
      <c r="I36" s="309">
        <v>97</v>
      </c>
      <c r="J36" s="1299" t="s">
        <v>41</v>
      </c>
      <c r="K36" s="1299" t="s">
        <v>41</v>
      </c>
      <c r="L36" s="393">
        <v>10</v>
      </c>
      <c r="M36" s="1214"/>
    </row>
    <row r="37" spans="1:13" s="1212" customFormat="1" ht="15" customHeight="1">
      <c r="A37" s="1210" t="s">
        <v>378</v>
      </c>
      <c r="B37" s="1299" t="s">
        <v>41</v>
      </c>
      <c r="C37" s="1299" t="s">
        <v>41</v>
      </c>
      <c r="D37" s="1299" t="s">
        <v>41</v>
      </c>
      <c r="E37" s="309">
        <v>20</v>
      </c>
      <c r="F37" s="1299" t="s">
        <v>41</v>
      </c>
      <c r="G37" s="1299" t="s">
        <v>41</v>
      </c>
      <c r="H37" s="1299" t="s">
        <v>41</v>
      </c>
      <c r="I37" s="1299" t="s">
        <v>41</v>
      </c>
      <c r="J37" s="1299" t="s">
        <v>41</v>
      </c>
      <c r="K37" s="1299" t="s">
        <v>41</v>
      </c>
      <c r="L37" s="1305" t="s">
        <v>41</v>
      </c>
      <c r="M37" s="1214"/>
    </row>
    <row r="38" spans="1:13" s="1212" customFormat="1" ht="15" customHeight="1">
      <c r="A38" s="1210" t="s">
        <v>379</v>
      </c>
      <c r="B38" s="309">
        <v>14</v>
      </c>
      <c r="C38" s="309">
        <v>2</v>
      </c>
      <c r="D38" s="1299" t="s">
        <v>41</v>
      </c>
      <c r="E38" s="309">
        <v>103</v>
      </c>
      <c r="F38" s="309">
        <v>3</v>
      </c>
      <c r="G38" s="309">
        <v>1</v>
      </c>
      <c r="H38" s="1299" t="s">
        <v>41</v>
      </c>
      <c r="I38" s="1299" t="s">
        <v>41</v>
      </c>
      <c r="J38" s="1299" t="s">
        <v>41</v>
      </c>
      <c r="K38" s="1299" t="s">
        <v>41</v>
      </c>
      <c r="L38" s="1305" t="s">
        <v>41</v>
      </c>
      <c r="M38" s="1214"/>
    </row>
    <row r="39" spans="1:13" s="1212" customFormat="1" ht="15" customHeight="1">
      <c r="A39" s="1210" t="s">
        <v>380</v>
      </c>
      <c r="B39" s="309">
        <v>13</v>
      </c>
      <c r="C39" s="1299" t="s">
        <v>41</v>
      </c>
      <c r="D39" s="309">
        <v>1</v>
      </c>
      <c r="E39" s="309">
        <v>6</v>
      </c>
      <c r="F39" s="1299" t="s">
        <v>41</v>
      </c>
      <c r="G39" s="1299" t="s">
        <v>41</v>
      </c>
      <c r="H39" s="309">
        <v>22</v>
      </c>
      <c r="I39" s="309">
        <v>22</v>
      </c>
      <c r="J39" s="1299" t="s">
        <v>41</v>
      </c>
      <c r="K39" s="1299" t="s">
        <v>41</v>
      </c>
      <c r="L39" s="393">
        <v>1</v>
      </c>
      <c r="M39" s="1214"/>
    </row>
    <row r="40" spans="1:13" s="1212" customFormat="1" ht="15" customHeight="1">
      <c r="A40" s="1210" t="s">
        <v>381</v>
      </c>
      <c r="B40" s="309">
        <v>9</v>
      </c>
      <c r="C40" s="1299" t="s">
        <v>41</v>
      </c>
      <c r="D40" s="309">
        <v>1</v>
      </c>
      <c r="E40" s="309">
        <v>483</v>
      </c>
      <c r="F40" s="309">
        <v>6</v>
      </c>
      <c r="G40" s="309">
        <v>4</v>
      </c>
      <c r="H40" s="309">
        <v>1</v>
      </c>
      <c r="I40" s="309">
        <v>1</v>
      </c>
      <c r="J40" s="1107">
        <v>3</v>
      </c>
      <c r="K40" s="1299" t="s">
        <v>41</v>
      </c>
      <c r="L40" s="393">
        <v>269</v>
      </c>
      <c r="M40" s="1214"/>
    </row>
    <row r="41" spans="1:13" s="1212" customFormat="1" ht="15" customHeight="1">
      <c r="A41" s="1210" t="s">
        <v>382</v>
      </c>
      <c r="B41" s="309">
        <v>59</v>
      </c>
      <c r="C41" s="309">
        <v>1</v>
      </c>
      <c r="D41" s="309">
        <v>28</v>
      </c>
      <c r="E41" s="309">
        <v>973</v>
      </c>
      <c r="F41" s="309">
        <v>8</v>
      </c>
      <c r="G41" s="309">
        <v>36</v>
      </c>
      <c r="H41" s="309">
        <v>605</v>
      </c>
      <c r="I41" s="309">
        <v>605</v>
      </c>
      <c r="J41" s="1299" t="s">
        <v>41</v>
      </c>
      <c r="K41" s="1299" t="s">
        <v>41</v>
      </c>
      <c r="L41" s="395">
        <v>27</v>
      </c>
      <c r="M41" s="1214"/>
    </row>
    <row r="42" spans="1:13" s="1212" customFormat="1" ht="15" customHeight="1">
      <c r="A42" s="1210" t="s">
        <v>383</v>
      </c>
      <c r="B42" s="309">
        <v>25</v>
      </c>
      <c r="C42" s="309">
        <v>49</v>
      </c>
      <c r="D42" s="309">
        <v>16</v>
      </c>
      <c r="E42" s="309">
        <v>21</v>
      </c>
      <c r="F42" s="309">
        <v>1</v>
      </c>
      <c r="G42" s="309">
        <v>2</v>
      </c>
      <c r="H42" s="309">
        <v>64</v>
      </c>
      <c r="I42" s="309">
        <v>64</v>
      </c>
      <c r="J42" s="1299" t="s">
        <v>41</v>
      </c>
      <c r="K42" s="1299" t="s">
        <v>41</v>
      </c>
      <c r="L42" s="395">
        <v>3</v>
      </c>
      <c r="M42" s="1214"/>
    </row>
    <row r="43" spans="1:13" s="1212" customFormat="1" ht="15" customHeight="1">
      <c r="A43" s="1210" t="s">
        <v>384</v>
      </c>
      <c r="B43" s="309">
        <v>13</v>
      </c>
      <c r="C43" s="1299" t="s">
        <v>41</v>
      </c>
      <c r="D43" s="309">
        <v>1</v>
      </c>
      <c r="E43" s="309">
        <v>309</v>
      </c>
      <c r="F43" s="309">
        <v>5</v>
      </c>
      <c r="G43" s="1299" t="s">
        <v>41</v>
      </c>
      <c r="H43" s="309">
        <v>31</v>
      </c>
      <c r="I43" s="309">
        <v>31</v>
      </c>
      <c r="J43" s="1299" t="s">
        <v>41</v>
      </c>
      <c r="K43" s="1299" t="s">
        <v>41</v>
      </c>
      <c r="L43" s="1305" t="s">
        <v>41</v>
      </c>
      <c r="M43" s="1214"/>
    </row>
    <row r="44" spans="1:13" s="1212" customFormat="1" ht="15" customHeight="1">
      <c r="A44" s="1210" t="s">
        <v>385</v>
      </c>
      <c r="B44" s="309">
        <v>44</v>
      </c>
      <c r="C44" s="309">
        <v>66</v>
      </c>
      <c r="D44" s="309">
        <v>3</v>
      </c>
      <c r="E44" s="309">
        <v>385</v>
      </c>
      <c r="F44" s="309">
        <v>35</v>
      </c>
      <c r="G44" s="309">
        <v>20</v>
      </c>
      <c r="H44" s="309">
        <v>120</v>
      </c>
      <c r="I44" s="309">
        <v>120</v>
      </c>
      <c r="J44" s="1299" t="s">
        <v>41</v>
      </c>
      <c r="K44" s="1299" t="s">
        <v>41</v>
      </c>
      <c r="L44" s="395">
        <v>2</v>
      </c>
      <c r="M44" s="1214"/>
    </row>
    <row r="45" spans="1:13" s="1212" customFormat="1" ht="15" customHeight="1">
      <c r="A45" s="1210" t="s">
        <v>386</v>
      </c>
      <c r="B45" s="309">
        <v>11</v>
      </c>
      <c r="C45" s="1299" t="s">
        <v>41</v>
      </c>
      <c r="D45" s="309">
        <v>2</v>
      </c>
      <c r="E45" s="309">
        <v>186</v>
      </c>
      <c r="F45" s="309">
        <v>3</v>
      </c>
      <c r="G45" s="309">
        <v>1</v>
      </c>
      <c r="H45" s="309">
        <v>5</v>
      </c>
      <c r="I45" s="309">
        <v>5</v>
      </c>
      <c r="J45" s="1299" t="s">
        <v>41</v>
      </c>
      <c r="K45" s="1299" t="s">
        <v>41</v>
      </c>
      <c r="L45" s="395">
        <v>125</v>
      </c>
      <c r="M45" s="1214"/>
    </row>
    <row r="46" spans="1:13" s="1244" customFormat="1" ht="15" customHeight="1">
      <c r="F46" s="1306"/>
      <c r="G46" s="1306"/>
      <c r="I46" s="1297"/>
      <c r="J46" s="1297"/>
      <c r="K46" s="1297"/>
      <c r="L46" s="1297"/>
    </row>
    <row r="47" spans="1:13" s="1244" customFormat="1" ht="15" customHeight="1">
      <c r="I47" s="1297"/>
      <c r="J47" s="1297"/>
      <c r="K47" s="1297"/>
      <c r="L47" s="1297"/>
    </row>
    <row r="48" spans="1:13" s="1244" customFormat="1" ht="15" customHeight="1">
      <c r="I48" s="1297"/>
      <c r="J48" s="1297"/>
      <c r="K48" s="1297"/>
      <c r="L48" s="1297"/>
    </row>
    <row r="49" spans="9:12" s="1244" customFormat="1" ht="15" customHeight="1">
      <c r="I49" s="1297"/>
      <c r="J49" s="1297"/>
      <c r="K49" s="1297"/>
      <c r="L49" s="1297"/>
    </row>
    <row r="50" spans="9:12" s="1244" customFormat="1" ht="15" customHeight="1">
      <c r="I50" s="1297"/>
      <c r="J50" s="1297"/>
      <c r="K50" s="1297"/>
      <c r="L50" s="1297"/>
    </row>
    <row r="51" spans="9:12" s="1244" customFormat="1" ht="15" customHeight="1">
      <c r="I51" s="1297"/>
      <c r="J51" s="1297"/>
      <c r="K51" s="1297"/>
      <c r="L51" s="1297"/>
    </row>
    <row r="52" spans="9:12" s="1244" customFormat="1" ht="15" customHeight="1">
      <c r="I52" s="1297"/>
      <c r="J52" s="1297"/>
      <c r="K52" s="1297"/>
      <c r="L52" s="1297"/>
    </row>
    <row r="53" spans="9:12" s="1244" customFormat="1" ht="15" customHeight="1">
      <c r="I53" s="1297"/>
      <c r="J53" s="1297"/>
      <c r="K53" s="1297"/>
      <c r="L53" s="1297"/>
    </row>
    <row r="54" spans="9:12" s="1244" customFormat="1" ht="15" customHeight="1">
      <c r="I54" s="1297"/>
      <c r="J54" s="1297"/>
      <c r="K54" s="1297"/>
      <c r="L54" s="1297"/>
    </row>
    <row r="55" spans="9:12" s="1244" customFormat="1" ht="15" customHeight="1">
      <c r="I55" s="1297"/>
      <c r="J55" s="1297"/>
      <c r="K55" s="1297"/>
      <c r="L55" s="1297"/>
    </row>
    <row r="56" spans="9:12" s="1244" customFormat="1" ht="15" customHeight="1">
      <c r="I56" s="1297"/>
      <c r="J56" s="1297"/>
      <c r="K56" s="1297"/>
      <c r="L56" s="1297"/>
    </row>
    <row r="57" spans="9:12" ht="15" customHeight="1">
      <c r="I57" s="1236"/>
      <c r="J57" s="1236"/>
      <c r="K57" s="1236"/>
    </row>
  </sheetData>
  <mergeCells count="17">
    <mergeCell ref="K1:L1"/>
    <mergeCell ref="A3:L3"/>
    <mergeCell ref="A4:A7"/>
    <mergeCell ref="B4:B7"/>
    <mergeCell ref="C4:C7"/>
    <mergeCell ref="D4:D7"/>
    <mergeCell ref="E4:E7"/>
    <mergeCell ref="F4:F7"/>
    <mergeCell ref="G4:G7"/>
    <mergeCell ref="H4:I4"/>
    <mergeCell ref="B27:L27"/>
    <mergeCell ref="J4:J7"/>
    <mergeCell ref="K4:K7"/>
    <mergeCell ref="L4:L7"/>
    <mergeCell ref="H5:H7"/>
    <mergeCell ref="I5:I7"/>
    <mergeCell ref="B8:L8"/>
  </mergeCells>
  <hyperlinks>
    <hyperlink ref="A3" location="'spis tablic'!A1" display="Powrót do spisu tablic Return to list of tables" xr:uid="{00000000-0004-0000-7500-000000000000}"/>
    <hyperlink ref="A3:L3" location="'Spis tablic_DZIAŁ VIII'!A1" display="'Spis tablic_DZIAŁ VIII'!A1" xr:uid="{00000000-0004-0000-7500-000001000000}"/>
  </hyperlinks>
  <pageMargins left="0.7" right="0.7" top="0.75" bottom="0.75" header="0.3" footer="0.3"/>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O72"/>
  <sheetViews>
    <sheetView zoomScaleNormal="100" workbookViewId="0"/>
  </sheetViews>
  <sheetFormatPr defaultColWidth="10.6640625" defaultRowHeight="11.4"/>
  <cols>
    <col min="1" max="1" width="28.44140625" style="1018" customWidth="1"/>
    <col min="2" max="11" width="16.33203125" style="1018" customWidth="1"/>
    <col min="12" max="12" width="10.5546875" style="1018" customWidth="1"/>
    <col min="13" max="16384" width="10.6640625" style="1018"/>
  </cols>
  <sheetData>
    <row r="1" spans="1:15" s="1296" customFormat="1" ht="15" customHeight="1">
      <c r="A1" s="1267" t="s">
        <v>3026</v>
      </c>
      <c r="B1" s="1295"/>
      <c r="C1" s="1626"/>
      <c r="D1" s="1626"/>
      <c r="E1" s="1626"/>
      <c r="F1" s="1626"/>
      <c r="G1" s="1626"/>
      <c r="H1" s="1626"/>
      <c r="I1" s="1626"/>
      <c r="J1" s="2672"/>
      <c r="K1" s="2672"/>
    </row>
    <row r="2" spans="1:15" s="1296" customFormat="1" ht="15" customHeight="1">
      <c r="A2" s="1270" t="s">
        <v>3019</v>
      </c>
      <c r="C2" s="1626"/>
      <c r="D2" s="1626"/>
      <c r="E2" s="1626"/>
      <c r="F2" s="1626"/>
      <c r="G2" s="1626"/>
      <c r="H2" s="1626"/>
      <c r="I2" s="1626"/>
      <c r="J2" s="1626"/>
      <c r="K2" s="1626"/>
    </row>
    <row r="3" spans="1:15" s="1103" customFormat="1" ht="24.9" customHeight="1">
      <c r="A3" s="2115" t="s">
        <v>11</v>
      </c>
      <c r="B3" s="2115"/>
      <c r="C3" s="2115"/>
      <c r="D3" s="2115"/>
      <c r="E3" s="2115"/>
      <c r="F3" s="2115"/>
      <c r="G3" s="2115"/>
      <c r="H3" s="2115"/>
      <c r="I3" s="2115"/>
      <c r="J3" s="2115"/>
      <c r="K3" s="2115"/>
    </row>
    <row r="4" spans="1:15" s="1244" customFormat="1" ht="24.9" customHeight="1">
      <c r="A4" s="2559" t="s">
        <v>360</v>
      </c>
      <c r="B4" s="2559" t="s">
        <v>1895</v>
      </c>
      <c r="C4" s="2552" t="s">
        <v>1906</v>
      </c>
      <c r="D4" s="2552" t="s">
        <v>1907</v>
      </c>
      <c r="E4" s="2552" t="s">
        <v>1898</v>
      </c>
      <c r="F4" s="2552" t="s">
        <v>1899</v>
      </c>
      <c r="G4" s="2536" t="s">
        <v>1900</v>
      </c>
      <c r="H4" s="2536" t="s">
        <v>1908</v>
      </c>
      <c r="I4" s="2546" t="s">
        <v>2454</v>
      </c>
      <c r="J4" s="2546" t="s">
        <v>2455</v>
      </c>
      <c r="K4" s="2546" t="s">
        <v>1628</v>
      </c>
    </row>
    <row r="5" spans="1:15" s="1244" customFormat="1" ht="24.9" customHeight="1">
      <c r="A5" s="2628"/>
      <c r="B5" s="2628"/>
      <c r="C5" s="2553"/>
      <c r="D5" s="2553"/>
      <c r="E5" s="2553"/>
      <c r="F5" s="2553"/>
      <c r="G5" s="2537"/>
      <c r="H5" s="2553"/>
      <c r="I5" s="2583"/>
      <c r="J5" s="2583"/>
      <c r="K5" s="2583"/>
    </row>
    <row r="6" spans="1:15" s="1244" customFormat="1" ht="24.9" customHeight="1">
      <c r="A6" s="2628"/>
      <c r="B6" s="2628"/>
      <c r="C6" s="2553"/>
      <c r="D6" s="2553"/>
      <c r="E6" s="2553"/>
      <c r="F6" s="2553"/>
      <c r="G6" s="2537"/>
      <c r="H6" s="2553"/>
      <c r="I6" s="2583"/>
      <c r="J6" s="2583"/>
      <c r="K6" s="2583"/>
    </row>
    <row r="7" spans="1:15" s="1244" customFormat="1" ht="24.9" customHeight="1">
      <c r="A7" s="2561"/>
      <c r="B7" s="2561"/>
      <c r="C7" s="2554"/>
      <c r="D7" s="2554"/>
      <c r="E7" s="2554"/>
      <c r="F7" s="2554"/>
      <c r="G7" s="2538"/>
      <c r="H7" s="2554"/>
      <c r="I7" s="2548"/>
      <c r="J7" s="2548"/>
      <c r="K7" s="2548"/>
    </row>
    <row r="8" spans="1:15" s="1212" customFormat="1" ht="21" customHeight="1">
      <c r="A8" s="1302"/>
      <c r="B8" s="2663" t="s">
        <v>1047</v>
      </c>
      <c r="C8" s="2663"/>
      <c r="D8" s="2663"/>
      <c r="E8" s="2663"/>
      <c r="F8" s="2663"/>
      <c r="G8" s="2663"/>
      <c r="H8" s="2663"/>
      <c r="I8" s="2663"/>
      <c r="J8" s="2663"/>
      <c r="K8" s="1632"/>
      <c r="L8" s="1214"/>
    </row>
    <row r="9" spans="1:15" s="1212" customFormat="1" ht="15" customHeight="1">
      <c r="A9" s="1237" t="s">
        <v>1856</v>
      </c>
      <c r="B9" s="225">
        <v>177541</v>
      </c>
      <c r="C9" s="225">
        <v>126387</v>
      </c>
      <c r="D9" s="225">
        <v>41999</v>
      </c>
      <c r="E9" s="1121">
        <v>334965</v>
      </c>
      <c r="F9" s="1121">
        <v>547602</v>
      </c>
      <c r="G9" s="1121">
        <v>946521</v>
      </c>
      <c r="H9" s="1121">
        <v>96869</v>
      </c>
      <c r="I9" s="1121">
        <v>2901</v>
      </c>
      <c r="J9" s="1121">
        <v>3828</v>
      </c>
      <c r="K9" s="369">
        <v>315174</v>
      </c>
      <c r="L9" s="1214"/>
    </row>
    <row r="10" spans="1:15" s="1212" customFormat="1" ht="15" customHeight="1">
      <c r="A10" s="1168" t="s">
        <v>1857</v>
      </c>
      <c r="B10" s="324">
        <v>248402</v>
      </c>
      <c r="C10" s="324">
        <v>118241</v>
      </c>
      <c r="D10" s="324">
        <v>30027</v>
      </c>
      <c r="E10" s="324">
        <v>361387</v>
      </c>
      <c r="F10" s="324">
        <v>582964</v>
      </c>
      <c r="G10" s="324">
        <v>1173364</v>
      </c>
      <c r="H10" s="324">
        <v>83264</v>
      </c>
      <c r="I10" s="324">
        <v>2000</v>
      </c>
      <c r="J10" s="324">
        <v>3514</v>
      </c>
      <c r="K10" s="367">
        <v>388056</v>
      </c>
      <c r="L10" s="1214"/>
      <c r="M10" s="1059"/>
      <c r="N10" s="1059"/>
      <c r="O10" s="1059"/>
    </row>
    <row r="11" spans="1:15" s="1212" customFormat="1" ht="15" customHeight="1">
      <c r="A11" s="1210" t="s">
        <v>584</v>
      </c>
      <c r="B11" s="225">
        <v>54613</v>
      </c>
      <c r="C11" s="225">
        <v>1133</v>
      </c>
      <c r="D11" s="225">
        <v>168</v>
      </c>
      <c r="E11" s="225">
        <v>39621</v>
      </c>
      <c r="F11" s="225">
        <v>17393</v>
      </c>
      <c r="G11" s="225">
        <v>14775</v>
      </c>
      <c r="H11" s="225">
        <v>3569</v>
      </c>
      <c r="I11" s="225">
        <v>325</v>
      </c>
      <c r="J11" s="1299" t="s">
        <v>41</v>
      </c>
      <c r="K11" s="369">
        <v>48364</v>
      </c>
      <c r="L11" s="1214"/>
      <c r="M11" s="1059"/>
      <c r="N11" s="1059"/>
      <c r="O11" s="1059"/>
    </row>
    <row r="12" spans="1:15" s="1212" customFormat="1" ht="15" customHeight="1">
      <c r="A12" s="1210" t="s">
        <v>372</v>
      </c>
      <c r="B12" s="225">
        <v>1009</v>
      </c>
      <c r="C12" s="225">
        <v>1852</v>
      </c>
      <c r="D12" s="225">
        <v>4204</v>
      </c>
      <c r="E12" s="225">
        <v>8385</v>
      </c>
      <c r="F12" s="225">
        <v>7495</v>
      </c>
      <c r="G12" s="225">
        <v>11731</v>
      </c>
      <c r="H12" s="1299" t="s">
        <v>41</v>
      </c>
      <c r="I12" s="1299" t="s">
        <v>41</v>
      </c>
      <c r="J12" s="225">
        <v>12</v>
      </c>
      <c r="K12" s="369">
        <v>6789</v>
      </c>
      <c r="L12" s="1214"/>
    </row>
    <row r="13" spans="1:15" s="1212" customFormat="1" ht="15" customHeight="1">
      <c r="A13" s="1210" t="s">
        <v>586</v>
      </c>
      <c r="B13" s="225">
        <v>9913</v>
      </c>
      <c r="C13" s="225">
        <v>4906</v>
      </c>
      <c r="D13" s="1299" t="s">
        <v>41</v>
      </c>
      <c r="E13" s="225">
        <v>11862</v>
      </c>
      <c r="F13" s="225">
        <v>20000</v>
      </c>
      <c r="G13" s="225">
        <v>9908</v>
      </c>
      <c r="H13" s="1299" t="s">
        <v>41</v>
      </c>
      <c r="I13" s="225">
        <v>795</v>
      </c>
      <c r="J13" s="1299" t="s">
        <v>41</v>
      </c>
      <c r="K13" s="369">
        <v>2439</v>
      </c>
      <c r="L13" s="1214"/>
    </row>
    <row r="14" spans="1:15" s="1212" customFormat="1" ht="15" customHeight="1">
      <c r="A14" s="1210" t="s">
        <v>587</v>
      </c>
      <c r="B14" s="225">
        <v>720</v>
      </c>
      <c r="C14" s="225">
        <v>30</v>
      </c>
      <c r="D14" s="225">
        <v>18</v>
      </c>
      <c r="E14" s="225">
        <v>2962</v>
      </c>
      <c r="F14" s="225">
        <v>80760</v>
      </c>
      <c r="G14" s="225">
        <v>3000</v>
      </c>
      <c r="H14" s="225">
        <v>1800</v>
      </c>
      <c r="I14" s="225">
        <v>80</v>
      </c>
      <c r="J14" s="225">
        <v>1260</v>
      </c>
      <c r="K14" s="369">
        <v>19824</v>
      </c>
      <c r="L14" s="1214"/>
    </row>
    <row r="15" spans="1:15" s="1212" customFormat="1" ht="15" customHeight="1">
      <c r="A15" s="1210" t="s">
        <v>588</v>
      </c>
      <c r="B15" s="225">
        <v>5652</v>
      </c>
      <c r="C15" s="225">
        <v>41000</v>
      </c>
      <c r="D15" s="225">
        <v>115</v>
      </c>
      <c r="E15" s="225">
        <v>41326</v>
      </c>
      <c r="F15" s="225">
        <v>132670</v>
      </c>
      <c r="G15" s="225">
        <v>128959</v>
      </c>
      <c r="H15" s="225">
        <v>3713</v>
      </c>
      <c r="I15" s="1299" t="s">
        <v>41</v>
      </c>
      <c r="J15" s="225">
        <v>90</v>
      </c>
      <c r="K15" s="369">
        <v>63413</v>
      </c>
      <c r="L15" s="1214"/>
    </row>
    <row r="16" spans="1:15" s="1212" customFormat="1" ht="15" customHeight="1">
      <c r="A16" s="1210" t="s">
        <v>589</v>
      </c>
      <c r="B16" s="225">
        <v>41101</v>
      </c>
      <c r="C16" s="225">
        <v>33757</v>
      </c>
      <c r="D16" s="225">
        <v>2226</v>
      </c>
      <c r="E16" s="225">
        <v>34011</v>
      </c>
      <c r="F16" s="225">
        <v>183195</v>
      </c>
      <c r="G16" s="225">
        <v>259441</v>
      </c>
      <c r="H16" s="225">
        <v>7828</v>
      </c>
      <c r="I16" s="225">
        <v>150</v>
      </c>
      <c r="J16" s="225">
        <v>155</v>
      </c>
      <c r="K16" s="366">
        <v>144093</v>
      </c>
      <c r="L16" s="1214"/>
    </row>
    <row r="17" spans="1:12" s="1212" customFormat="1" ht="15" customHeight="1">
      <c r="A17" s="1210" t="s">
        <v>590</v>
      </c>
      <c r="B17" s="225">
        <v>47363</v>
      </c>
      <c r="C17" s="225">
        <v>12844</v>
      </c>
      <c r="D17" s="225">
        <v>3249</v>
      </c>
      <c r="E17" s="225">
        <v>52747</v>
      </c>
      <c r="F17" s="225">
        <v>23340</v>
      </c>
      <c r="G17" s="225">
        <v>118512</v>
      </c>
      <c r="H17" s="225">
        <v>12307</v>
      </c>
      <c r="I17" s="225">
        <v>292</v>
      </c>
      <c r="J17" s="225">
        <v>815</v>
      </c>
      <c r="K17" s="366">
        <v>30493</v>
      </c>
      <c r="L17" s="1214"/>
    </row>
    <row r="18" spans="1:12" s="1212" customFormat="1" ht="15" customHeight="1">
      <c r="A18" s="1210" t="s">
        <v>591</v>
      </c>
      <c r="B18" s="1299" t="s">
        <v>41</v>
      </c>
      <c r="C18" s="1299" t="s">
        <v>41</v>
      </c>
      <c r="D18" s="225">
        <v>183</v>
      </c>
      <c r="E18" s="225">
        <v>2495</v>
      </c>
      <c r="F18" s="225">
        <v>600</v>
      </c>
      <c r="G18" s="225">
        <v>2363</v>
      </c>
      <c r="H18" s="225">
        <v>5081</v>
      </c>
      <c r="I18" s="1299" t="s">
        <v>41</v>
      </c>
      <c r="J18" s="1299" t="s">
        <v>41</v>
      </c>
      <c r="K18" s="1305" t="s">
        <v>41</v>
      </c>
      <c r="L18" s="1214"/>
    </row>
    <row r="19" spans="1:12" s="1212" customFormat="1" ht="15" customHeight="1">
      <c r="A19" s="1210" t="s">
        <v>592</v>
      </c>
      <c r="B19" s="225">
        <v>1906</v>
      </c>
      <c r="C19" s="225">
        <v>802</v>
      </c>
      <c r="D19" s="225">
        <v>12</v>
      </c>
      <c r="E19" s="225">
        <v>2558</v>
      </c>
      <c r="F19" s="225">
        <v>3500</v>
      </c>
      <c r="G19" s="225">
        <v>9559</v>
      </c>
      <c r="H19" s="225">
        <v>8736</v>
      </c>
      <c r="I19" s="1299" t="s">
        <v>41</v>
      </c>
      <c r="J19" s="1299" t="s">
        <v>41</v>
      </c>
      <c r="K19" s="366">
        <v>514</v>
      </c>
      <c r="L19" s="1214"/>
    </row>
    <row r="20" spans="1:12" s="1212" customFormat="1" ht="15" customHeight="1">
      <c r="A20" s="1210" t="s">
        <v>593</v>
      </c>
      <c r="B20" s="225">
        <v>429</v>
      </c>
      <c r="C20" s="225">
        <v>391</v>
      </c>
      <c r="D20" s="225">
        <v>60</v>
      </c>
      <c r="E20" s="225">
        <v>502</v>
      </c>
      <c r="F20" s="225">
        <v>1646</v>
      </c>
      <c r="G20" s="225">
        <v>876</v>
      </c>
      <c r="H20" s="225">
        <v>6668</v>
      </c>
      <c r="I20" s="225">
        <v>70</v>
      </c>
      <c r="J20" s="225">
        <v>280</v>
      </c>
      <c r="K20" s="366">
        <v>11623</v>
      </c>
      <c r="L20" s="1214"/>
    </row>
    <row r="21" spans="1:12" s="1212" customFormat="1" ht="15" customHeight="1">
      <c r="A21" s="1210" t="s">
        <v>594</v>
      </c>
      <c r="B21" s="225">
        <v>15131</v>
      </c>
      <c r="C21" s="225">
        <v>2974</v>
      </c>
      <c r="D21" s="225">
        <v>130</v>
      </c>
      <c r="E21" s="225">
        <v>29813</v>
      </c>
      <c r="F21" s="225">
        <v>23061</v>
      </c>
      <c r="G21" s="225">
        <v>21844</v>
      </c>
      <c r="H21" s="225">
        <v>10344</v>
      </c>
      <c r="I21" s="225">
        <v>208</v>
      </c>
      <c r="J21" s="225">
        <v>107</v>
      </c>
      <c r="K21" s="366">
        <v>15721</v>
      </c>
      <c r="L21" s="1214"/>
    </row>
    <row r="22" spans="1:12" s="1212" customFormat="1" ht="15" customHeight="1">
      <c r="A22" s="1210" t="s">
        <v>595</v>
      </c>
      <c r="B22" s="225">
        <v>33251</v>
      </c>
      <c r="C22" s="225">
        <v>5856</v>
      </c>
      <c r="D22" s="225">
        <v>16828</v>
      </c>
      <c r="E22" s="225">
        <v>69935</v>
      </c>
      <c r="F22" s="225">
        <v>43194</v>
      </c>
      <c r="G22" s="225">
        <v>224926</v>
      </c>
      <c r="H22" s="225">
        <v>16922</v>
      </c>
      <c r="I22" s="1299" t="s">
        <v>41</v>
      </c>
      <c r="J22" s="225">
        <v>132</v>
      </c>
      <c r="K22" s="366">
        <v>37201</v>
      </c>
      <c r="L22" s="1214"/>
    </row>
    <row r="23" spans="1:12" s="1212" customFormat="1" ht="15" customHeight="1">
      <c r="A23" s="1210" t="s">
        <v>596</v>
      </c>
      <c r="B23" s="225">
        <v>6232</v>
      </c>
      <c r="C23" s="225">
        <v>2403</v>
      </c>
      <c r="D23" s="225">
        <v>1054</v>
      </c>
      <c r="E23" s="225">
        <v>8598</v>
      </c>
      <c r="F23" s="225">
        <v>2470</v>
      </c>
      <c r="G23" s="225">
        <v>57073</v>
      </c>
      <c r="H23" s="225">
        <v>4460</v>
      </c>
      <c r="I23" s="1299" t="s">
        <v>41</v>
      </c>
      <c r="J23" s="225">
        <v>638</v>
      </c>
      <c r="K23" s="366">
        <v>505</v>
      </c>
      <c r="L23" s="1214"/>
    </row>
    <row r="24" spans="1:12" s="1212" customFormat="1" ht="15" customHeight="1">
      <c r="A24" s="1210" t="s">
        <v>384</v>
      </c>
      <c r="B24" s="225">
        <v>5990</v>
      </c>
      <c r="C24" s="1299" t="s">
        <v>41</v>
      </c>
      <c r="D24" s="225">
        <v>133</v>
      </c>
      <c r="E24" s="225">
        <v>8734</v>
      </c>
      <c r="F24" s="225">
        <v>4165</v>
      </c>
      <c r="G24" s="225">
        <v>79920</v>
      </c>
      <c r="H24" s="225">
        <v>602</v>
      </c>
      <c r="I24" s="1299" t="s">
        <v>41</v>
      </c>
      <c r="J24" s="1299" t="s">
        <v>41</v>
      </c>
      <c r="K24" s="366">
        <v>1255</v>
      </c>
      <c r="L24" s="1214"/>
    </row>
    <row r="25" spans="1:12" s="1212" customFormat="1" ht="15" customHeight="1">
      <c r="A25" s="1210" t="s">
        <v>458</v>
      </c>
      <c r="B25" s="225">
        <v>12281</v>
      </c>
      <c r="C25" s="225">
        <v>8600</v>
      </c>
      <c r="D25" s="225">
        <v>887</v>
      </c>
      <c r="E25" s="225">
        <v>13576</v>
      </c>
      <c r="F25" s="225">
        <v>26265</v>
      </c>
      <c r="G25" s="225">
        <v>5170</v>
      </c>
      <c r="H25" s="225">
        <v>140</v>
      </c>
      <c r="I25" s="225">
        <v>80</v>
      </c>
      <c r="J25" s="225">
        <v>25</v>
      </c>
      <c r="K25" s="366">
        <v>384</v>
      </c>
      <c r="L25" s="1214"/>
    </row>
    <row r="26" spans="1:12" s="1212" customFormat="1" ht="15" customHeight="1">
      <c r="A26" s="1210" t="s">
        <v>598</v>
      </c>
      <c r="B26" s="225">
        <v>12811</v>
      </c>
      <c r="C26" s="225">
        <v>1693</v>
      </c>
      <c r="D26" s="225">
        <v>760</v>
      </c>
      <c r="E26" s="225">
        <v>34262</v>
      </c>
      <c r="F26" s="225">
        <v>13210</v>
      </c>
      <c r="G26" s="225">
        <v>225307</v>
      </c>
      <c r="H26" s="225">
        <v>1094</v>
      </c>
      <c r="I26" s="1299" t="s">
        <v>41</v>
      </c>
      <c r="J26" s="1299" t="s">
        <v>41</v>
      </c>
      <c r="K26" s="366">
        <v>5438</v>
      </c>
      <c r="L26" s="1214"/>
    </row>
    <row r="27" spans="1:12" s="1212" customFormat="1" ht="21" customHeight="1">
      <c r="A27" s="1302"/>
      <c r="B27" s="2662" t="s">
        <v>2643</v>
      </c>
      <c r="C27" s="2662"/>
      <c r="D27" s="2662"/>
      <c r="E27" s="2662"/>
      <c r="F27" s="2662"/>
      <c r="G27" s="2662"/>
      <c r="H27" s="2662"/>
      <c r="I27" s="2662"/>
      <c r="J27" s="2662"/>
      <c r="K27" s="1632"/>
      <c r="L27" s="1214"/>
    </row>
    <row r="28" spans="1:12" s="1212" customFormat="1" ht="15" customHeight="1">
      <c r="A28" s="1237" t="s">
        <v>2811</v>
      </c>
      <c r="B28" s="225">
        <v>80512</v>
      </c>
      <c r="C28" s="225">
        <v>65877</v>
      </c>
      <c r="D28" s="225">
        <v>26521</v>
      </c>
      <c r="E28" s="225">
        <v>162477</v>
      </c>
      <c r="F28" s="225">
        <v>321982</v>
      </c>
      <c r="G28" s="225">
        <v>180672</v>
      </c>
      <c r="H28" s="225">
        <v>24109</v>
      </c>
      <c r="I28" s="309">
        <v>297</v>
      </c>
      <c r="J28" s="309">
        <v>200</v>
      </c>
      <c r="K28" s="366">
        <v>210970</v>
      </c>
      <c r="L28" s="1214"/>
    </row>
    <row r="29" spans="1:12" s="1212" customFormat="1" ht="15" customHeight="1">
      <c r="A29" s="1168" t="s">
        <v>1857</v>
      </c>
      <c r="B29" s="324">
        <v>87732</v>
      </c>
      <c r="C29" s="324">
        <v>62180</v>
      </c>
      <c r="D29" s="324">
        <v>19071</v>
      </c>
      <c r="E29" s="324">
        <v>177506</v>
      </c>
      <c r="F29" s="324">
        <v>314644</v>
      </c>
      <c r="G29" s="324">
        <v>193071</v>
      </c>
      <c r="H29" s="324">
        <v>17104</v>
      </c>
      <c r="I29" s="1119">
        <v>417</v>
      </c>
      <c r="J29" s="1307" t="s">
        <v>41</v>
      </c>
      <c r="K29" s="390">
        <v>235578</v>
      </c>
      <c r="L29" s="1214"/>
    </row>
    <row r="30" spans="1:12" s="1212" customFormat="1" ht="15" customHeight="1">
      <c r="A30" s="1210" t="s">
        <v>584</v>
      </c>
      <c r="B30" s="225">
        <v>10480</v>
      </c>
      <c r="C30" s="1299" t="s">
        <v>41</v>
      </c>
      <c r="D30" s="225">
        <v>168</v>
      </c>
      <c r="E30" s="225">
        <v>28737</v>
      </c>
      <c r="F30" s="225">
        <v>7654</v>
      </c>
      <c r="G30" s="225">
        <v>5031</v>
      </c>
      <c r="H30" s="225">
        <v>2323</v>
      </c>
      <c r="I30" s="1121">
        <v>325</v>
      </c>
      <c r="J30" s="1299" t="s">
        <v>41</v>
      </c>
      <c r="K30" s="366">
        <v>11923</v>
      </c>
      <c r="L30" s="1214"/>
    </row>
    <row r="31" spans="1:12" s="1212" customFormat="1" ht="15" customHeight="1">
      <c r="A31" s="1210" t="s">
        <v>585</v>
      </c>
      <c r="B31" s="1299" t="s">
        <v>41</v>
      </c>
      <c r="C31" s="1299" t="s">
        <v>41</v>
      </c>
      <c r="D31" s="225">
        <v>4163</v>
      </c>
      <c r="E31" s="225">
        <v>4536</v>
      </c>
      <c r="F31" s="225">
        <v>1800</v>
      </c>
      <c r="G31" s="225">
        <v>5800</v>
      </c>
      <c r="H31" s="1299" t="s">
        <v>41</v>
      </c>
      <c r="I31" s="1299" t="s">
        <v>41</v>
      </c>
      <c r="J31" s="1299" t="s">
        <v>41</v>
      </c>
      <c r="K31" s="366">
        <v>1048</v>
      </c>
      <c r="L31" s="1214"/>
    </row>
    <row r="32" spans="1:12" s="1212" customFormat="1" ht="15" customHeight="1">
      <c r="A32" s="1210" t="s">
        <v>373</v>
      </c>
      <c r="B32" s="225">
        <v>4247</v>
      </c>
      <c r="C32" s="225">
        <v>250</v>
      </c>
      <c r="D32" s="1299" t="s">
        <v>41</v>
      </c>
      <c r="E32" s="225">
        <v>4185</v>
      </c>
      <c r="F32" s="225">
        <v>1000</v>
      </c>
      <c r="G32" s="1299" t="s">
        <v>41</v>
      </c>
      <c r="H32" s="1299" t="s">
        <v>41</v>
      </c>
      <c r="I32" s="1121">
        <v>10</v>
      </c>
      <c r="J32" s="1299" t="s">
        <v>41</v>
      </c>
      <c r="K32" s="1305" t="s">
        <v>41</v>
      </c>
      <c r="L32" s="1214"/>
    </row>
    <row r="33" spans="1:12" s="1212" customFormat="1" ht="15" customHeight="1">
      <c r="A33" s="1210" t="s">
        <v>587</v>
      </c>
      <c r="B33" s="225">
        <v>420</v>
      </c>
      <c r="C33" s="1299" t="s">
        <v>41</v>
      </c>
      <c r="D33" s="1299" t="s">
        <v>41</v>
      </c>
      <c r="E33" s="225">
        <v>242</v>
      </c>
      <c r="F33" s="225">
        <v>65260</v>
      </c>
      <c r="G33" s="225">
        <v>2000</v>
      </c>
      <c r="H33" s="225">
        <v>1800</v>
      </c>
      <c r="I33" s="1299" t="s">
        <v>41</v>
      </c>
      <c r="J33" s="1299" t="s">
        <v>41</v>
      </c>
      <c r="K33" s="366">
        <v>744</v>
      </c>
      <c r="L33" s="1214"/>
    </row>
    <row r="34" spans="1:12" s="1212" customFormat="1" ht="15" customHeight="1">
      <c r="A34" s="1210" t="s">
        <v>588</v>
      </c>
      <c r="B34" s="225">
        <v>665</v>
      </c>
      <c r="C34" s="225">
        <v>41000</v>
      </c>
      <c r="D34" s="1299" t="s">
        <v>41</v>
      </c>
      <c r="E34" s="225">
        <v>20352</v>
      </c>
      <c r="F34" s="225">
        <v>7468</v>
      </c>
      <c r="G34" s="225">
        <v>1927</v>
      </c>
      <c r="H34" s="1299" t="s">
        <v>41</v>
      </c>
      <c r="I34" s="1299" t="s">
        <v>41</v>
      </c>
      <c r="J34" s="1299" t="s">
        <v>41</v>
      </c>
      <c r="K34" s="366">
        <v>59405</v>
      </c>
      <c r="L34" s="1214"/>
    </row>
    <row r="35" spans="1:12" s="1212" customFormat="1" ht="15" customHeight="1">
      <c r="A35" s="1210" t="s">
        <v>589</v>
      </c>
      <c r="B35" s="225">
        <v>18556</v>
      </c>
      <c r="C35" s="225">
        <v>4207</v>
      </c>
      <c r="D35" s="225">
        <v>127</v>
      </c>
      <c r="E35" s="225">
        <v>8816</v>
      </c>
      <c r="F35" s="225">
        <v>141197</v>
      </c>
      <c r="G35" s="225">
        <v>73806</v>
      </c>
      <c r="H35" s="225">
        <v>6551</v>
      </c>
      <c r="I35" s="1299" t="s">
        <v>41</v>
      </c>
      <c r="J35" s="1299" t="s">
        <v>41</v>
      </c>
      <c r="K35" s="366">
        <v>136638</v>
      </c>
      <c r="L35" s="1214"/>
    </row>
    <row r="36" spans="1:12" s="1212" customFormat="1" ht="15" customHeight="1">
      <c r="A36" s="1210" t="s">
        <v>590</v>
      </c>
      <c r="B36" s="225">
        <v>32241</v>
      </c>
      <c r="C36" s="225">
        <v>5288</v>
      </c>
      <c r="D36" s="225">
        <v>2845</v>
      </c>
      <c r="E36" s="225">
        <v>7510</v>
      </c>
      <c r="F36" s="225">
        <v>5750</v>
      </c>
      <c r="G36" s="225">
        <v>26515</v>
      </c>
      <c r="H36" s="225">
        <v>1945</v>
      </c>
      <c r="I36" s="1299" t="s">
        <v>41</v>
      </c>
      <c r="J36" s="1299" t="s">
        <v>41</v>
      </c>
      <c r="K36" s="366">
        <v>25</v>
      </c>
      <c r="L36" s="1214"/>
    </row>
    <row r="37" spans="1:12" s="1212" customFormat="1" ht="15" customHeight="1">
      <c r="A37" s="1210" t="s">
        <v>591</v>
      </c>
      <c r="B37" s="1299" t="s">
        <v>41</v>
      </c>
      <c r="C37" s="1299" t="s">
        <v>41</v>
      </c>
      <c r="D37" s="1299" t="s">
        <v>41</v>
      </c>
      <c r="E37" s="225">
        <v>209</v>
      </c>
      <c r="F37" s="1299" t="s">
        <v>41</v>
      </c>
      <c r="G37" s="1299" t="s">
        <v>41</v>
      </c>
      <c r="H37" s="1299" t="s">
        <v>41</v>
      </c>
      <c r="I37" s="1299" t="s">
        <v>41</v>
      </c>
      <c r="J37" s="1299" t="s">
        <v>41</v>
      </c>
      <c r="K37" s="1305" t="s">
        <v>41</v>
      </c>
      <c r="L37" s="1214"/>
    </row>
    <row r="38" spans="1:12" s="1212" customFormat="1" ht="15" customHeight="1">
      <c r="A38" s="1210" t="s">
        <v>592</v>
      </c>
      <c r="B38" s="225">
        <v>1196</v>
      </c>
      <c r="C38" s="225">
        <v>732</v>
      </c>
      <c r="D38" s="1299" t="s">
        <v>41</v>
      </c>
      <c r="E38" s="225">
        <v>988</v>
      </c>
      <c r="F38" s="225">
        <v>1500</v>
      </c>
      <c r="G38" s="225">
        <v>120</v>
      </c>
      <c r="H38" s="1299" t="s">
        <v>41</v>
      </c>
      <c r="I38" s="1299" t="s">
        <v>41</v>
      </c>
      <c r="J38" s="1299" t="s">
        <v>41</v>
      </c>
      <c r="K38" s="1305" t="s">
        <v>41</v>
      </c>
      <c r="L38" s="1214"/>
    </row>
    <row r="39" spans="1:12" s="1212" customFormat="1" ht="15" customHeight="1">
      <c r="A39" s="1210" t="s">
        <v>593</v>
      </c>
      <c r="B39" s="225">
        <v>280</v>
      </c>
      <c r="C39" s="1299" t="s">
        <v>41</v>
      </c>
      <c r="D39" s="225">
        <v>40</v>
      </c>
      <c r="E39" s="225">
        <v>113</v>
      </c>
      <c r="F39" s="1299" t="s">
        <v>41</v>
      </c>
      <c r="G39" s="1299" t="s">
        <v>41</v>
      </c>
      <c r="H39" s="225">
        <v>898</v>
      </c>
      <c r="I39" s="1299" t="s">
        <v>41</v>
      </c>
      <c r="J39" s="1299" t="s">
        <v>41</v>
      </c>
      <c r="K39" s="366">
        <v>3487</v>
      </c>
      <c r="L39" s="1214"/>
    </row>
    <row r="40" spans="1:12" s="1212" customFormat="1" ht="15" customHeight="1">
      <c r="A40" s="1210" t="s">
        <v>594</v>
      </c>
      <c r="B40" s="225">
        <v>7546</v>
      </c>
      <c r="C40" s="1299" t="s">
        <v>41</v>
      </c>
      <c r="D40" s="225">
        <v>50</v>
      </c>
      <c r="E40" s="225">
        <v>14723</v>
      </c>
      <c r="F40" s="225">
        <v>18400</v>
      </c>
      <c r="G40" s="225">
        <v>550</v>
      </c>
      <c r="H40" s="225">
        <v>725</v>
      </c>
      <c r="I40" s="1121">
        <v>82</v>
      </c>
      <c r="J40" s="1299" t="s">
        <v>41</v>
      </c>
      <c r="K40" s="366">
        <v>11360</v>
      </c>
      <c r="L40" s="1214"/>
    </row>
    <row r="41" spans="1:12" s="1212" customFormat="1" ht="15" customHeight="1">
      <c r="A41" s="1210" t="s">
        <v>595</v>
      </c>
      <c r="B41" s="225">
        <v>4090</v>
      </c>
      <c r="C41" s="225">
        <v>2300</v>
      </c>
      <c r="D41" s="225">
        <v>9522</v>
      </c>
      <c r="E41" s="225">
        <v>47847</v>
      </c>
      <c r="F41" s="225">
        <v>31550</v>
      </c>
      <c r="G41" s="225">
        <v>43236</v>
      </c>
      <c r="H41" s="225">
        <v>1486</v>
      </c>
      <c r="I41" s="1299" t="s">
        <v>41</v>
      </c>
      <c r="J41" s="1299" t="s">
        <v>41</v>
      </c>
      <c r="K41" s="366">
        <v>5436</v>
      </c>
      <c r="L41" s="1214"/>
    </row>
    <row r="42" spans="1:12" s="1212" customFormat="1" ht="15" customHeight="1">
      <c r="A42" s="1210" t="s">
        <v>383</v>
      </c>
      <c r="B42" s="225">
        <v>2670</v>
      </c>
      <c r="C42" s="225">
        <v>2403</v>
      </c>
      <c r="D42" s="225">
        <v>770</v>
      </c>
      <c r="E42" s="225">
        <v>1920</v>
      </c>
      <c r="F42" s="225">
        <v>200</v>
      </c>
      <c r="G42" s="225">
        <v>14056</v>
      </c>
      <c r="H42" s="225">
        <v>500</v>
      </c>
      <c r="I42" s="1299" t="s">
        <v>41</v>
      </c>
      <c r="J42" s="1299" t="s">
        <v>41</v>
      </c>
      <c r="K42" s="366">
        <v>331</v>
      </c>
      <c r="L42" s="1214"/>
    </row>
    <row r="43" spans="1:12" s="1212" customFormat="1" ht="15" customHeight="1">
      <c r="A43" s="1210" t="s">
        <v>384</v>
      </c>
      <c r="B43" s="225">
        <v>2779</v>
      </c>
      <c r="C43" s="1299" t="s">
        <v>41</v>
      </c>
      <c r="D43" s="225">
        <v>18</v>
      </c>
      <c r="E43" s="225">
        <v>5275</v>
      </c>
      <c r="F43" s="225">
        <v>750</v>
      </c>
      <c r="G43" s="1299" t="s">
        <v>41</v>
      </c>
      <c r="H43" s="225">
        <v>602</v>
      </c>
      <c r="I43" s="1299" t="s">
        <v>41</v>
      </c>
      <c r="J43" s="1299" t="s">
        <v>41</v>
      </c>
      <c r="K43" s="1305" t="s">
        <v>41</v>
      </c>
      <c r="L43" s="1214"/>
    </row>
    <row r="44" spans="1:12" s="1212" customFormat="1" ht="15" customHeight="1">
      <c r="A44" s="1210" t="s">
        <v>385</v>
      </c>
      <c r="B44" s="225">
        <v>2120</v>
      </c>
      <c r="C44" s="225">
        <v>6000</v>
      </c>
      <c r="D44" s="225">
        <v>818</v>
      </c>
      <c r="E44" s="225">
        <v>8334</v>
      </c>
      <c r="F44" s="225">
        <v>22615</v>
      </c>
      <c r="G44" s="225">
        <v>30</v>
      </c>
      <c r="H44" s="225">
        <v>140</v>
      </c>
      <c r="I44" s="1299" t="s">
        <v>41</v>
      </c>
      <c r="J44" s="1299" t="s">
        <v>41</v>
      </c>
      <c r="K44" s="366">
        <v>174</v>
      </c>
      <c r="L44" s="1214"/>
    </row>
    <row r="45" spans="1:12" s="1212" customFormat="1" ht="15" customHeight="1">
      <c r="A45" s="1210" t="s">
        <v>598</v>
      </c>
      <c r="B45" s="225">
        <v>442</v>
      </c>
      <c r="C45" s="1299" t="s">
        <v>41</v>
      </c>
      <c r="D45" s="225">
        <v>550</v>
      </c>
      <c r="E45" s="225">
        <v>23719</v>
      </c>
      <c r="F45" s="225">
        <v>9500</v>
      </c>
      <c r="G45" s="225">
        <v>20000</v>
      </c>
      <c r="H45" s="225">
        <v>134</v>
      </c>
      <c r="I45" s="1299" t="s">
        <v>41</v>
      </c>
      <c r="J45" s="1299" t="s">
        <v>41</v>
      </c>
      <c r="K45" s="366">
        <v>5007</v>
      </c>
      <c r="L45" s="1214"/>
    </row>
    <row r="46" spans="1:12" s="1244" customFormat="1" ht="15" customHeight="1">
      <c r="I46" s="1297"/>
      <c r="J46" s="1297"/>
      <c r="K46" s="1297"/>
      <c r="L46" s="1297"/>
    </row>
    <row r="47" spans="1:12" s="1244" customFormat="1" ht="15" customHeight="1">
      <c r="I47" s="1297"/>
      <c r="J47" s="1297"/>
      <c r="K47" s="1297"/>
      <c r="L47" s="1297"/>
    </row>
    <row r="48" spans="1:12" s="1244" customFormat="1" ht="15" customHeight="1">
      <c r="I48" s="1297"/>
      <c r="J48" s="1297"/>
      <c r="K48" s="1297"/>
      <c r="L48" s="1297"/>
    </row>
    <row r="49" spans="9:12" s="1244" customFormat="1" ht="15" customHeight="1">
      <c r="I49" s="1297"/>
      <c r="J49" s="1297"/>
      <c r="K49" s="1297"/>
      <c r="L49" s="1297"/>
    </row>
    <row r="50" spans="9:12" ht="15" customHeight="1">
      <c r="I50" s="1236"/>
      <c r="J50" s="1236"/>
      <c r="K50" s="1236"/>
      <c r="L50" s="1236"/>
    </row>
    <row r="51" spans="9:12" ht="15" customHeight="1">
      <c r="I51" s="1236"/>
      <c r="J51" s="1236"/>
      <c r="K51" s="1236"/>
      <c r="L51" s="1236"/>
    </row>
    <row r="52" spans="9:12" ht="15" customHeight="1">
      <c r="I52" s="1236"/>
      <c r="J52" s="1236"/>
      <c r="K52" s="1236"/>
      <c r="L52" s="1236"/>
    </row>
    <row r="53" spans="9:12" ht="15" customHeight="1">
      <c r="I53" s="1236"/>
      <c r="J53" s="1236"/>
      <c r="K53" s="1236"/>
      <c r="L53" s="1236"/>
    </row>
    <row r="54" spans="9:12" ht="15" customHeight="1">
      <c r="I54" s="1236"/>
      <c r="J54" s="1236"/>
      <c r="K54" s="1236"/>
      <c r="L54" s="1236"/>
    </row>
    <row r="55" spans="9:12" ht="15" customHeight="1">
      <c r="I55" s="1236"/>
      <c r="J55" s="1236"/>
      <c r="K55" s="1236"/>
      <c r="L55" s="1236"/>
    </row>
    <row r="56" spans="9:12" ht="15" customHeight="1">
      <c r="I56" s="1236"/>
      <c r="J56" s="1236"/>
      <c r="K56" s="1236"/>
      <c r="L56" s="1236"/>
    </row>
    <row r="57" spans="9:12" ht="15" customHeight="1">
      <c r="I57" s="1236"/>
      <c r="J57" s="1236"/>
      <c r="K57" s="1236"/>
      <c r="L57" s="1236"/>
    </row>
    <row r="58" spans="9:12" ht="15" customHeight="1">
      <c r="I58" s="1236"/>
      <c r="J58" s="1236"/>
      <c r="K58" s="1236"/>
      <c r="L58" s="1236"/>
    </row>
    <row r="59" spans="9:12" ht="15" customHeight="1">
      <c r="I59" s="1236"/>
      <c r="J59" s="1236"/>
      <c r="K59" s="1236"/>
      <c r="L59" s="1236"/>
    </row>
    <row r="60" spans="9:12" ht="15" customHeight="1">
      <c r="I60" s="1236"/>
      <c r="J60" s="1236"/>
      <c r="K60" s="1236"/>
      <c r="L60" s="1236"/>
    </row>
    <row r="61" spans="9:12" ht="15" customHeight="1">
      <c r="I61" s="1236"/>
      <c r="J61" s="1236"/>
      <c r="K61" s="1236"/>
      <c r="L61" s="1236"/>
    </row>
    <row r="62" spans="9:12" ht="15" customHeight="1">
      <c r="I62" s="1236"/>
      <c r="J62" s="1236"/>
      <c r="K62" s="1236"/>
    </row>
    <row r="63" spans="9:12" ht="15" customHeight="1">
      <c r="I63" s="1236"/>
      <c r="J63" s="1236"/>
      <c r="K63" s="1236"/>
    </row>
    <row r="64" spans="9:12" ht="15" customHeight="1">
      <c r="I64" s="1236"/>
      <c r="J64" s="1236"/>
      <c r="K64" s="1236"/>
    </row>
    <row r="65" spans="9:11" ht="15" customHeight="1">
      <c r="I65" s="1236"/>
      <c r="J65" s="1236"/>
      <c r="K65" s="1236"/>
    </row>
    <row r="66" spans="9:11" ht="15" customHeight="1">
      <c r="I66" s="1236"/>
      <c r="J66" s="1236"/>
      <c r="K66" s="1236"/>
    </row>
    <row r="67" spans="9:11">
      <c r="I67" s="1236"/>
      <c r="J67" s="1236"/>
      <c r="K67" s="1236"/>
    </row>
    <row r="68" spans="9:11">
      <c r="I68" s="1236"/>
      <c r="J68" s="1236"/>
      <c r="K68" s="1236"/>
    </row>
    <row r="69" spans="9:11">
      <c r="I69" s="1236"/>
      <c r="J69" s="1236"/>
      <c r="K69" s="1236"/>
    </row>
    <row r="70" spans="9:11">
      <c r="I70" s="1236"/>
      <c r="J70" s="1236"/>
      <c r="K70" s="1236"/>
    </row>
    <row r="71" spans="9:11">
      <c r="I71" s="1236"/>
      <c r="J71" s="1236"/>
      <c r="K71" s="1236"/>
    </row>
    <row r="72" spans="9:11">
      <c r="I72" s="1236"/>
      <c r="J72" s="1236"/>
      <c r="K72" s="1236"/>
    </row>
  </sheetData>
  <mergeCells count="15">
    <mergeCell ref="B8:J8"/>
    <mergeCell ref="B27:J27"/>
    <mergeCell ref="J1:K1"/>
    <mergeCell ref="A3:K3"/>
    <mergeCell ref="A4:A7"/>
    <mergeCell ref="B4:B7"/>
    <mergeCell ref="C4:C7"/>
    <mergeCell ref="D4:D7"/>
    <mergeCell ref="E4:E7"/>
    <mergeCell ref="F4:F7"/>
    <mergeCell ref="G4:G7"/>
    <mergeCell ref="H4:H7"/>
    <mergeCell ref="I4:I7"/>
    <mergeCell ref="J4:J7"/>
    <mergeCell ref="K4:K7"/>
  </mergeCells>
  <hyperlinks>
    <hyperlink ref="A3" location="'spis tablic'!A1" display="Powrót do spisu tablic Return to list of tables" xr:uid="{00000000-0004-0000-7600-000000000000}"/>
    <hyperlink ref="A3:K3" location="'Spis tablic_DZIAŁ VIII'!A1" display="'Spis tablic_DZIAŁ VIII'!A1" xr:uid="{00000000-0004-0000-7600-000001000000}"/>
  </hyperlinks>
  <pageMargins left="0.7" right="0.7" top="0.75" bottom="0.75" header="0.3" footer="0.3"/>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K48"/>
  <sheetViews>
    <sheetView zoomScaleNormal="100" workbookViewId="0">
      <selection activeCell="D32" sqref="D32"/>
    </sheetView>
  </sheetViews>
  <sheetFormatPr defaultColWidth="10" defaultRowHeight="11.4"/>
  <cols>
    <col min="1" max="1" width="28.44140625" style="1018" customWidth="1"/>
    <col min="2" max="9" width="16.33203125" style="1018" customWidth="1"/>
    <col min="10" max="10" width="18.33203125" style="1018" customWidth="1"/>
    <col min="11" max="16384" width="10" style="1018"/>
  </cols>
  <sheetData>
    <row r="1" spans="1:11" s="1296" customFormat="1" ht="15" customHeight="1">
      <c r="A1" s="1294" t="s">
        <v>2457</v>
      </c>
      <c r="B1" s="1295"/>
      <c r="C1" s="1626"/>
      <c r="D1" s="1626"/>
      <c r="E1" s="1626"/>
      <c r="F1" s="1626"/>
      <c r="G1" s="1626"/>
      <c r="H1" s="1626"/>
      <c r="I1" s="1626"/>
    </row>
    <row r="2" spans="1:11" s="1296" customFormat="1" ht="15" customHeight="1">
      <c r="A2" s="1270" t="s">
        <v>1909</v>
      </c>
      <c r="C2" s="1626"/>
      <c r="D2" s="1626"/>
      <c r="E2" s="1626"/>
      <c r="F2" s="1626"/>
      <c r="G2" s="1626"/>
      <c r="H2" s="1626"/>
      <c r="I2" s="1626"/>
    </row>
    <row r="3" spans="1:11" s="1103" customFormat="1" ht="24.9" customHeight="1">
      <c r="A3" s="2115" t="s">
        <v>11</v>
      </c>
      <c r="B3" s="2115"/>
      <c r="C3" s="2115"/>
      <c r="D3" s="2115"/>
      <c r="E3" s="2115"/>
      <c r="F3" s="2115"/>
      <c r="G3" s="2115"/>
      <c r="H3" s="2115"/>
      <c r="I3" s="2115"/>
    </row>
    <row r="4" spans="1:11" s="1244" customFormat="1" ht="24.9" customHeight="1">
      <c r="A4" s="2559" t="s">
        <v>360</v>
      </c>
      <c r="B4" s="2559" t="s">
        <v>123</v>
      </c>
      <c r="C4" s="2572" t="s">
        <v>1861</v>
      </c>
      <c r="D4" s="2573"/>
      <c r="E4" s="2649"/>
      <c r="F4" s="2552" t="s">
        <v>1910</v>
      </c>
      <c r="G4" s="2552" t="s">
        <v>1911</v>
      </c>
      <c r="H4" s="2552" t="s">
        <v>1912</v>
      </c>
      <c r="I4" s="2568" t="s">
        <v>1913</v>
      </c>
      <c r="J4" s="1297"/>
    </row>
    <row r="5" spans="1:11" s="1244" customFormat="1" ht="24.9" customHeight="1">
      <c r="A5" s="2628"/>
      <c r="B5" s="2628"/>
      <c r="C5" s="2552" t="s">
        <v>1914</v>
      </c>
      <c r="D5" s="2552" t="s">
        <v>1865</v>
      </c>
      <c r="E5" s="2552" t="s">
        <v>1866</v>
      </c>
      <c r="F5" s="2553"/>
      <c r="G5" s="2553"/>
      <c r="H5" s="2553"/>
      <c r="I5" s="2630"/>
      <c r="J5" s="1297"/>
      <c r="K5" s="1856"/>
    </row>
    <row r="6" spans="1:11" s="1244" customFormat="1" ht="24.9" customHeight="1">
      <c r="A6" s="2561"/>
      <c r="B6" s="2561"/>
      <c r="C6" s="2554"/>
      <c r="D6" s="2554"/>
      <c r="E6" s="2554"/>
      <c r="F6" s="2554"/>
      <c r="G6" s="2554"/>
      <c r="H6" s="2554"/>
      <c r="I6" s="2579"/>
      <c r="J6" s="1297"/>
    </row>
    <row r="7" spans="1:11" s="1212" customFormat="1" ht="15" customHeight="1">
      <c r="A7" s="1237" t="s">
        <v>1856</v>
      </c>
      <c r="B7" s="225">
        <v>1670</v>
      </c>
      <c r="C7" s="309">
        <v>276</v>
      </c>
      <c r="D7" s="309">
        <v>190</v>
      </c>
      <c r="E7" s="309">
        <v>86</v>
      </c>
      <c r="F7" s="309">
        <v>377</v>
      </c>
      <c r="G7" s="309">
        <v>53</v>
      </c>
      <c r="H7" s="309">
        <v>437</v>
      </c>
      <c r="I7" s="395">
        <v>527</v>
      </c>
      <c r="J7" s="1214"/>
    </row>
    <row r="8" spans="1:11" s="1212" customFormat="1" ht="15" customHeight="1">
      <c r="A8" s="1168" t="s">
        <v>1857</v>
      </c>
      <c r="B8" s="324">
        <v>1521</v>
      </c>
      <c r="C8" s="304">
        <v>297</v>
      </c>
      <c r="D8" s="304">
        <v>220</v>
      </c>
      <c r="E8" s="304">
        <v>77</v>
      </c>
      <c r="F8" s="304">
        <v>505</v>
      </c>
      <c r="G8" s="304">
        <v>46</v>
      </c>
      <c r="H8" s="304">
        <v>454</v>
      </c>
      <c r="I8" s="1252">
        <v>215</v>
      </c>
      <c r="J8" s="1645"/>
    </row>
    <row r="9" spans="1:11" s="1212" customFormat="1" ht="15" customHeight="1">
      <c r="A9" s="1210" t="s">
        <v>584</v>
      </c>
      <c r="B9" s="309">
        <v>90</v>
      </c>
      <c r="C9" s="309">
        <v>16</v>
      </c>
      <c r="D9" s="309">
        <v>16</v>
      </c>
      <c r="E9" s="1299" t="s">
        <v>41</v>
      </c>
      <c r="F9" s="1299" t="s">
        <v>41</v>
      </c>
      <c r="G9" s="309">
        <v>3</v>
      </c>
      <c r="H9" s="309">
        <v>57</v>
      </c>
      <c r="I9" s="395">
        <v>14</v>
      </c>
      <c r="J9" s="1214"/>
    </row>
    <row r="10" spans="1:11" s="1212" customFormat="1" ht="15" customHeight="1">
      <c r="A10" s="1210" t="s">
        <v>585</v>
      </c>
      <c r="B10" s="309">
        <v>145</v>
      </c>
      <c r="C10" s="309">
        <v>26</v>
      </c>
      <c r="D10" s="309">
        <v>11</v>
      </c>
      <c r="E10" s="309">
        <v>15</v>
      </c>
      <c r="F10" s="309">
        <v>5</v>
      </c>
      <c r="G10" s="1299" t="s">
        <v>41</v>
      </c>
      <c r="H10" s="309">
        <v>50</v>
      </c>
      <c r="I10" s="393">
        <v>64</v>
      </c>
      <c r="J10" s="1214"/>
    </row>
    <row r="11" spans="1:11" s="1212" customFormat="1" ht="15" customHeight="1">
      <c r="A11" s="1210" t="s">
        <v>586</v>
      </c>
      <c r="B11" s="309">
        <v>10</v>
      </c>
      <c r="C11" s="1299" t="s">
        <v>41</v>
      </c>
      <c r="D11" s="1299" t="s">
        <v>41</v>
      </c>
      <c r="E11" s="1299" t="s">
        <v>41</v>
      </c>
      <c r="F11" s="1299" t="s">
        <v>41</v>
      </c>
      <c r="G11" s="1299" t="s">
        <v>41</v>
      </c>
      <c r="H11" s="309">
        <v>2</v>
      </c>
      <c r="I11" s="393">
        <v>8</v>
      </c>
      <c r="J11" s="1214"/>
    </row>
    <row r="12" spans="1:11" s="1212" customFormat="1" ht="15" customHeight="1">
      <c r="A12" s="1210" t="s">
        <v>587</v>
      </c>
      <c r="B12" s="309">
        <v>12</v>
      </c>
      <c r="C12" s="1299" t="s">
        <v>41</v>
      </c>
      <c r="D12" s="1299" t="s">
        <v>41</v>
      </c>
      <c r="E12" s="1299" t="s">
        <v>41</v>
      </c>
      <c r="F12" s="1299" t="s">
        <v>41</v>
      </c>
      <c r="G12" s="1299" t="s">
        <v>41</v>
      </c>
      <c r="H12" s="309">
        <v>12</v>
      </c>
      <c r="I12" s="1305" t="s">
        <v>41</v>
      </c>
      <c r="J12" s="1214"/>
    </row>
    <row r="13" spans="1:11" s="1212" customFormat="1" ht="15" customHeight="1">
      <c r="A13" s="1210" t="s">
        <v>588</v>
      </c>
      <c r="B13" s="309">
        <v>14</v>
      </c>
      <c r="C13" s="309">
        <v>14</v>
      </c>
      <c r="D13" s="1299" t="s">
        <v>41</v>
      </c>
      <c r="E13" s="309">
        <v>14</v>
      </c>
      <c r="F13" s="1299" t="s">
        <v>41</v>
      </c>
      <c r="G13" s="1299" t="s">
        <v>41</v>
      </c>
      <c r="H13" s="1299" t="s">
        <v>41</v>
      </c>
      <c r="I13" s="1305" t="s">
        <v>41</v>
      </c>
      <c r="J13" s="1214"/>
    </row>
    <row r="14" spans="1:11" s="1212" customFormat="1" ht="15" customHeight="1">
      <c r="A14" s="1210" t="s">
        <v>589</v>
      </c>
      <c r="B14" s="309">
        <v>165</v>
      </c>
      <c r="C14" s="309">
        <v>80</v>
      </c>
      <c r="D14" s="309">
        <v>74</v>
      </c>
      <c r="E14" s="309">
        <v>6</v>
      </c>
      <c r="F14" s="1299" t="s">
        <v>41</v>
      </c>
      <c r="G14" s="309">
        <v>4</v>
      </c>
      <c r="H14" s="309">
        <v>81</v>
      </c>
      <c r="I14" s="1305" t="s">
        <v>41</v>
      </c>
      <c r="J14" s="1214"/>
    </row>
    <row r="15" spans="1:11" s="1212" customFormat="1" ht="15" customHeight="1">
      <c r="A15" s="1210" t="s">
        <v>590</v>
      </c>
      <c r="B15" s="309">
        <v>208</v>
      </c>
      <c r="C15" s="309">
        <v>69</v>
      </c>
      <c r="D15" s="309">
        <v>69</v>
      </c>
      <c r="E15" s="1299" t="s">
        <v>41</v>
      </c>
      <c r="F15" s="309">
        <v>48</v>
      </c>
      <c r="G15" s="309">
        <v>30</v>
      </c>
      <c r="H15" s="309">
        <v>13</v>
      </c>
      <c r="I15" s="393">
        <v>44</v>
      </c>
      <c r="J15" s="1214"/>
    </row>
    <row r="16" spans="1:11" s="1212" customFormat="1" ht="15" customHeight="1">
      <c r="A16" s="1210" t="s">
        <v>82</v>
      </c>
      <c r="B16" s="309">
        <v>2</v>
      </c>
      <c r="C16" s="309">
        <v>2</v>
      </c>
      <c r="D16" s="1299" t="s">
        <v>41</v>
      </c>
      <c r="E16" s="309">
        <v>2</v>
      </c>
      <c r="F16" s="1299" t="s">
        <v>41</v>
      </c>
      <c r="G16" s="1299" t="s">
        <v>41</v>
      </c>
      <c r="H16" s="1299" t="s">
        <v>41</v>
      </c>
      <c r="I16" s="1305" t="s">
        <v>41</v>
      </c>
      <c r="J16" s="1214"/>
    </row>
    <row r="17" spans="1:10" s="1212" customFormat="1" ht="15" customHeight="1">
      <c r="A17" s="1210" t="s">
        <v>592</v>
      </c>
      <c r="B17" s="309">
        <v>9</v>
      </c>
      <c r="C17" s="309">
        <v>1</v>
      </c>
      <c r="D17" s="1299" t="s">
        <v>41</v>
      </c>
      <c r="E17" s="309">
        <v>1</v>
      </c>
      <c r="F17" s="1299" t="s">
        <v>41</v>
      </c>
      <c r="G17" s="1299" t="s">
        <v>41</v>
      </c>
      <c r="H17" s="309">
        <v>8</v>
      </c>
      <c r="I17" s="1305" t="s">
        <v>41</v>
      </c>
      <c r="J17" s="1214"/>
    </row>
    <row r="18" spans="1:10" s="1212" customFormat="1" ht="15" customHeight="1">
      <c r="A18" s="1210" t="s">
        <v>593</v>
      </c>
      <c r="B18" s="309">
        <v>68</v>
      </c>
      <c r="C18" s="309">
        <v>36</v>
      </c>
      <c r="D18" s="309">
        <v>8</v>
      </c>
      <c r="E18" s="309">
        <v>28</v>
      </c>
      <c r="F18" s="1299" t="s">
        <v>41</v>
      </c>
      <c r="G18" s="1299" t="s">
        <v>41</v>
      </c>
      <c r="H18" s="309">
        <v>32</v>
      </c>
      <c r="I18" s="1305" t="s">
        <v>41</v>
      </c>
      <c r="J18" s="1214"/>
    </row>
    <row r="19" spans="1:10" s="1212" customFormat="1" ht="15" customHeight="1">
      <c r="A19" s="1210" t="s">
        <v>594</v>
      </c>
      <c r="B19" s="309">
        <v>104</v>
      </c>
      <c r="C19" s="309">
        <v>26</v>
      </c>
      <c r="D19" s="309">
        <v>22</v>
      </c>
      <c r="E19" s="309">
        <v>4</v>
      </c>
      <c r="F19" s="1299" t="s">
        <v>41</v>
      </c>
      <c r="G19" s="1299" t="s">
        <v>41</v>
      </c>
      <c r="H19" s="309">
        <v>54</v>
      </c>
      <c r="I19" s="393">
        <v>24</v>
      </c>
      <c r="J19" s="1214"/>
    </row>
    <row r="20" spans="1:10" s="1212" customFormat="1" ht="15" customHeight="1">
      <c r="A20" s="1210" t="s">
        <v>595</v>
      </c>
      <c r="B20" s="309">
        <v>85</v>
      </c>
      <c r="C20" s="309">
        <v>20</v>
      </c>
      <c r="D20" s="309">
        <v>14</v>
      </c>
      <c r="E20" s="309">
        <v>6</v>
      </c>
      <c r="F20" s="1299" t="s">
        <v>41</v>
      </c>
      <c r="G20" s="309">
        <v>4</v>
      </c>
      <c r="H20" s="309">
        <v>28</v>
      </c>
      <c r="I20" s="393">
        <v>33</v>
      </c>
      <c r="J20" s="1214"/>
    </row>
    <row r="21" spans="1:10" s="1212" customFormat="1" ht="15" customHeight="1">
      <c r="A21" s="1210" t="s">
        <v>596</v>
      </c>
      <c r="B21" s="309">
        <v>14</v>
      </c>
      <c r="C21" s="309">
        <v>3</v>
      </c>
      <c r="D21" s="309">
        <v>3</v>
      </c>
      <c r="E21" s="1299" t="s">
        <v>41</v>
      </c>
      <c r="F21" s="1299" t="s">
        <v>41</v>
      </c>
      <c r="G21" s="1299" t="s">
        <v>41</v>
      </c>
      <c r="H21" s="309">
        <v>11</v>
      </c>
      <c r="I21" s="1305" t="s">
        <v>41</v>
      </c>
      <c r="J21" s="1214"/>
    </row>
    <row r="22" spans="1:10" s="1212" customFormat="1" ht="15" customHeight="1">
      <c r="A22" s="1210" t="s">
        <v>384</v>
      </c>
      <c r="B22" s="309">
        <v>52</v>
      </c>
      <c r="C22" s="309">
        <v>1</v>
      </c>
      <c r="D22" s="1299" t="s">
        <v>41</v>
      </c>
      <c r="E22" s="309">
        <v>1</v>
      </c>
      <c r="F22" s="1299" t="s">
        <v>41</v>
      </c>
      <c r="G22" s="1299" t="s">
        <v>41</v>
      </c>
      <c r="H22" s="309">
        <v>38</v>
      </c>
      <c r="I22" s="393">
        <v>13</v>
      </c>
      <c r="J22" s="1214"/>
    </row>
    <row r="23" spans="1:10" s="1212" customFormat="1" ht="15" customHeight="1">
      <c r="A23" s="1210" t="s">
        <v>458</v>
      </c>
      <c r="B23" s="309">
        <v>53</v>
      </c>
      <c r="C23" s="309">
        <v>3</v>
      </c>
      <c r="D23" s="309">
        <v>3</v>
      </c>
      <c r="E23" s="1299" t="s">
        <v>41</v>
      </c>
      <c r="F23" s="309">
        <v>1</v>
      </c>
      <c r="G23" s="309">
        <v>5</v>
      </c>
      <c r="H23" s="309">
        <v>35</v>
      </c>
      <c r="I23" s="395">
        <v>9</v>
      </c>
      <c r="J23" s="1214"/>
    </row>
    <row r="24" spans="1:10" s="1212" customFormat="1" ht="15" customHeight="1">
      <c r="A24" s="1210" t="s">
        <v>598</v>
      </c>
      <c r="B24" s="309">
        <v>490</v>
      </c>
      <c r="C24" s="1299" t="s">
        <v>41</v>
      </c>
      <c r="D24" s="1299" t="s">
        <v>41</v>
      </c>
      <c r="E24" s="1299" t="s">
        <v>41</v>
      </c>
      <c r="F24" s="309">
        <v>451</v>
      </c>
      <c r="G24" s="1299" t="s">
        <v>41</v>
      </c>
      <c r="H24" s="309">
        <v>33</v>
      </c>
      <c r="I24" s="395">
        <v>6</v>
      </c>
      <c r="J24" s="1214"/>
    </row>
    <row r="25" spans="1:10" s="1212" customFormat="1" ht="15" customHeight="1">
      <c r="A25" s="1212" t="s">
        <v>1876</v>
      </c>
      <c r="B25" s="1646"/>
      <c r="C25" s="1646"/>
      <c r="D25" s="1646"/>
      <c r="E25" s="1646"/>
      <c r="F25" s="1646"/>
      <c r="G25" s="1646"/>
      <c r="H25" s="1646"/>
      <c r="I25" s="1646"/>
    </row>
    <row r="26" spans="1:10" s="1281" customFormat="1" ht="15" customHeight="1">
      <c r="A26" s="1262" t="s">
        <v>1872</v>
      </c>
      <c r="I26" s="1149"/>
    </row>
    <row r="27" spans="1:10" s="1244" customFormat="1" ht="15" customHeight="1">
      <c r="I27" s="1297"/>
    </row>
    <row r="28" spans="1:10" s="1244" customFormat="1" ht="15" customHeight="1">
      <c r="I28" s="1297"/>
    </row>
    <row r="29" spans="1:10" s="1244" customFormat="1" ht="15" customHeight="1">
      <c r="I29" s="1297"/>
    </row>
    <row r="30" spans="1:10" s="1244" customFormat="1" ht="15" customHeight="1">
      <c r="I30" s="1297"/>
    </row>
    <row r="31" spans="1:10" s="1244" customFormat="1" ht="15" customHeight="1">
      <c r="I31" s="1297"/>
    </row>
    <row r="32" spans="1:10" ht="15" customHeight="1">
      <c r="I32" s="1236"/>
    </row>
    <row r="33" spans="9:9" ht="15" customHeight="1">
      <c r="I33" s="1236"/>
    </row>
    <row r="34" spans="9:9" ht="15" customHeight="1">
      <c r="I34" s="1236"/>
    </row>
    <row r="35" spans="9:9" ht="15" customHeight="1">
      <c r="I35" s="1236"/>
    </row>
    <row r="36" spans="9:9" ht="15" customHeight="1">
      <c r="I36" s="1236"/>
    </row>
    <row r="37" spans="9:9" ht="15" customHeight="1">
      <c r="I37" s="1236"/>
    </row>
    <row r="38" spans="9:9" ht="15" customHeight="1">
      <c r="I38" s="1236"/>
    </row>
    <row r="39" spans="9:9" ht="15" customHeight="1">
      <c r="I39" s="1236"/>
    </row>
    <row r="40" spans="9:9" ht="15" customHeight="1">
      <c r="I40" s="1236"/>
    </row>
    <row r="41" spans="9:9" ht="15" customHeight="1">
      <c r="I41" s="1236"/>
    </row>
    <row r="42" spans="9:9" ht="15" customHeight="1">
      <c r="I42" s="1236"/>
    </row>
    <row r="43" spans="9:9" ht="15" customHeight="1">
      <c r="I43" s="1236"/>
    </row>
    <row r="44" spans="9:9" ht="15" customHeight="1">
      <c r="I44" s="1236"/>
    </row>
    <row r="45" spans="9:9">
      <c r="I45" s="1236"/>
    </row>
    <row r="46" spans="9:9">
      <c r="I46" s="1236"/>
    </row>
    <row r="47" spans="9:9">
      <c r="I47" s="1236"/>
    </row>
    <row r="48" spans="9:9">
      <c r="I48" s="1236"/>
    </row>
  </sheetData>
  <mergeCells count="11">
    <mergeCell ref="E5:E6"/>
    <mergeCell ref="A3:I3"/>
    <mergeCell ref="A4:A6"/>
    <mergeCell ref="B4:B6"/>
    <mergeCell ref="C4:E4"/>
    <mergeCell ref="F4:F6"/>
    <mergeCell ref="G4:G6"/>
    <mergeCell ref="H4:H6"/>
    <mergeCell ref="I4:I6"/>
    <mergeCell ref="C5:C6"/>
    <mergeCell ref="D5:D6"/>
  </mergeCells>
  <hyperlinks>
    <hyperlink ref="A3" location="'spis tablic'!A1" display="Powrót do spisu tablic Return to list of tables" xr:uid="{00000000-0004-0000-7700-000000000000}"/>
    <hyperlink ref="A3:I3" location="'Spis tablic_DZIAŁ VIII'!A1" display="'Spis tablic_DZIAŁ VIII'!A1" xr:uid="{00000000-0004-0000-7700-000001000000}"/>
  </hyperlinks>
  <pageMargins left="0.7" right="0.7" top="0.75" bottom="0.75"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N35"/>
  <sheetViews>
    <sheetView zoomScaleNormal="100" workbookViewId="0">
      <selection activeCell="L13" sqref="L13"/>
    </sheetView>
  </sheetViews>
  <sheetFormatPr defaultColWidth="10" defaultRowHeight="11.4"/>
  <cols>
    <col min="1" max="1" width="28.44140625" style="1018" customWidth="1"/>
    <col min="2" max="9" width="16.33203125" style="1018" customWidth="1"/>
    <col min="10" max="10" width="11.6640625" style="1018" customWidth="1"/>
    <col min="11" max="16384" width="10" style="1018"/>
  </cols>
  <sheetData>
    <row r="1" spans="1:14" s="1296" customFormat="1" ht="15" customHeight="1">
      <c r="A1" s="1294" t="s">
        <v>2459</v>
      </c>
      <c r="B1" s="1295"/>
      <c r="C1" s="1626"/>
      <c r="D1" s="1626"/>
      <c r="E1" s="1626"/>
      <c r="F1" s="1626"/>
      <c r="G1" s="1626"/>
      <c r="H1" s="1626"/>
      <c r="I1" s="1626"/>
    </row>
    <row r="2" spans="1:14" s="1296" customFormat="1" ht="15" customHeight="1">
      <c r="A2" s="1270" t="s">
        <v>1915</v>
      </c>
      <c r="C2" s="1626"/>
      <c r="D2" s="1626"/>
      <c r="E2" s="1626"/>
      <c r="F2" s="1626"/>
      <c r="G2" s="1626"/>
      <c r="H2" s="1626"/>
      <c r="I2" s="1626"/>
    </row>
    <row r="3" spans="1:14" s="1103" customFormat="1" ht="24.9" customHeight="1">
      <c r="A3" s="2115" t="s">
        <v>11</v>
      </c>
      <c r="B3" s="2115"/>
      <c r="C3" s="2115"/>
      <c r="D3" s="2115"/>
      <c r="E3" s="2115"/>
      <c r="F3" s="2115"/>
      <c r="G3" s="2115"/>
      <c r="H3" s="2115"/>
      <c r="I3" s="2115"/>
      <c r="K3" s="1647"/>
    </row>
    <row r="4" spans="1:14" s="1244" customFormat="1" ht="24.9" customHeight="1">
      <c r="A4" s="2559" t="s">
        <v>360</v>
      </c>
      <c r="B4" s="2559" t="s">
        <v>123</v>
      </c>
      <c r="C4" s="2572" t="s">
        <v>1861</v>
      </c>
      <c r="D4" s="2573"/>
      <c r="E4" s="2649"/>
      <c r="F4" s="2552" t="s">
        <v>1916</v>
      </c>
      <c r="G4" s="2552" t="s">
        <v>1911</v>
      </c>
      <c r="H4" s="2552" t="s">
        <v>1912</v>
      </c>
      <c r="I4" s="2568" t="s">
        <v>1917</v>
      </c>
    </row>
    <row r="5" spans="1:14" s="1244" customFormat="1" ht="24.9" customHeight="1">
      <c r="A5" s="2628"/>
      <c r="B5" s="2628"/>
      <c r="C5" s="2552" t="s">
        <v>128</v>
      </c>
      <c r="D5" s="2552" t="s">
        <v>1865</v>
      </c>
      <c r="E5" s="2552" t="s">
        <v>1866</v>
      </c>
      <c r="F5" s="2553"/>
      <c r="G5" s="2553"/>
      <c r="H5" s="2553"/>
      <c r="I5" s="2630"/>
    </row>
    <row r="6" spans="1:14" s="1244" customFormat="1" ht="24.9" customHeight="1">
      <c r="A6" s="2561"/>
      <c r="B6" s="2561"/>
      <c r="C6" s="2554"/>
      <c r="D6" s="2554"/>
      <c r="E6" s="2554"/>
      <c r="F6" s="2554"/>
      <c r="G6" s="2554"/>
      <c r="H6" s="2554"/>
      <c r="I6" s="2579"/>
    </row>
    <row r="7" spans="1:14" s="1212" customFormat="1" ht="15" customHeight="1">
      <c r="A7" s="1237" t="s">
        <v>1856</v>
      </c>
      <c r="B7" s="225">
        <v>653231</v>
      </c>
      <c r="C7" s="225">
        <v>88809</v>
      </c>
      <c r="D7" s="225">
        <v>79501</v>
      </c>
      <c r="E7" s="225">
        <v>9308</v>
      </c>
      <c r="F7" s="225">
        <v>192419</v>
      </c>
      <c r="G7" s="225">
        <v>21325</v>
      </c>
      <c r="H7" s="225">
        <v>206952</v>
      </c>
      <c r="I7" s="369">
        <v>143726</v>
      </c>
      <c r="J7" s="1214"/>
    </row>
    <row r="8" spans="1:14" s="1212" customFormat="1" ht="15" customHeight="1">
      <c r="A8" s="1168" t="s">
        <v>1857</v>
      </c>
      <c r="B8" s="324">
        <v>686500</v>
      </c>
      <c r="C8" s="324">
        <v>77217</v>
      </c>
      <c r="D8" s="324">
        <v>70155</v>
      </c>
      <c r="E8" s="324">
        <v>7062</v>
      </c>
      <c r="F8" s="324">
        <v>245860</v>
      </c>
      <c r="G8" s="324">
        <v>14394</v>
      </c>
      <c r="H8" s="324">
        <v>245821</v>
      </c>
      <c r="I8" s="367">
        <v>101048</v>
      </c>
      <c r="J8" s="1214"/>
    </row>
    <row r="9" spans="1:14" s="1212" customFormat="1" ht="15" customHeight="1">
      <c r="A9" s="1210" t="s">
        <v>584</v>
      </c>
      <c r="B9" s="225">
        <v>43250</v>
      </c>
      <c r="C9" s="225">
        <v>578</v>
      </c>
      <c r="D9" s="225">
        <v>578</v>
      </c>
      <c r="E9" s="225" t="s">
        <v>41</v>
      </c>
      <c r="F9" s="225" t="s">
        <v>41</v>
      </c>
      <c r="G9" s="225">
        <v>1042</v>
      </c>
      <c r="H9" s="225">
        <v>33380</v>
      </c>
      <c r="I9" s="369">
        <v>8250</v>
      </c>
      <c r="J9" s="1214"/>
    </row>
    <row r="10" spans="1:14" s="1212" customFormat="1" ht="15" customHeight="1">
      <c r="A10" s="1210" t="s">
        <v>585</v>
      </c>
      <c r="B10" s="225">
        <v>40640</v>
      </c>
      <c r="C10" s="225">
        <v>4361</v>
      </c>
      <c r="D10" s="225">
        <v>3927</v>
      </c>
      <c r="E10" s="225">
        <v>434</v>
      </c>
      <c r="F10" s="225">
        <v>4015</v>
      </c>
      <c r="G10" s="225" t="s">
        <v>41</v>
      </c>
      <c r="H10" s="225">
        <v>20108</v>
      </c>
      <c r="I10" s="369">
        <v>12156</v>
      </c>
      <c r="J10" s="1214"/>
    </row>
    <row r="11" spans="1:14" s="1212" customFormat="1" ht="15" customHeight="1">
      <c r="A11" s="1210" t="s">
        <v>586</v>
      </c>
      <c r="B11" s="225">
        <v>3170</v>
      </c>
      <c r="C11" s="225" t="s">
        <v>41</v>
      </c>
      <c r="D11" s="225" t="s">
        <v>41</v>
      </c>
      <c r="E11" s="225" t="s">
        <v>41</v>
      </c>
      <c r="F11" s="225" t="s">
        <v>41</v>
      </c>
      <c r="G11" s="225" t="s">
        <v>41</v>
      </c>
      <c r="H11" s="225">
        <v>1100</v>
      </c>
      <c r="I11" s="369">
        <v>2070</v>
      </c>
      <c r="J11" s="1214"/>
    </row>
    <row r="12" spans="1:14" s="1212" customFormat="1" ht="15" customHeight="1">
      <c r="A12" s="1210" t="s">
        <v>587</v>
      </c>
      <c r="B12" s="225">
        <v>3520</v>
      </c>
      <c r="C12" s="225" t="s">
        <v>41</v>
      </c>
      <c r="D12" s="225" t="s">
        <v>41</v>
      </c>
      <c r="E12" s="225" t="s">
        <v>41</v>
      </c>
      <c r="F12" s="225" t="s">
        <v>41</v>
      </c>
      <c r="G12" s="225" t="s">
        <v>41</v>
      </c>
      <c r="H12" s="225">
        <v>3520</v>
      </c>
      <c r="I12" s="369" t="s">
        <v>41</v>
      </c>
      <c r="J12" s="1214"/>
    </row>
    <row r="13" spans="1:14" s="1212" customFormat="1" ht="15" customHeight="1">
      <c r="A13" s="1210" t="s">
        <v>588</v>
      </c>
      <c r="B13" s="225">
        <v>596</v>
      </c>
      <c r="C13" s="225">
        <v>596</v>
      </c>
      <c r="D13" s="225" t="s">
        <v>41</v>
      </c>
      <c r="E13" s="225">
        <v>596</v>
      </c>
      <c r="F13" s="225" t="s">
        <v>41</v>
      </c>
      <c r="G13" s="225" t="s">
        <v>41</v>
      </c>
      <c r="H13" s="225" t="s">
        <v>41</v>
      </c>
      <c r="I13" s="369" t="s">
        <v>41</v>
      </c>
      <c r="J13" s="1214"/>
    </row>
    <row r="14" spans="1:14" s="1212" customFormat="1" ht="15" customHeight="1">
      <c r="A14" s="1210" t="s">
        <v>589</v>
      </c>
      <c r="B14" s="225">
        <v>99017</v>
      </c>
      <c r="C14" s="225">
        <v>46677</v>
      </c>
      <c r="D14" s="225">
        <v>45777</v>
      </c>
      <c r="E14" s="225">
        <v>900</v>
      </c>
      <c r="F14" s="225" t="s">
        <v>41</v>
      </c>
      <c r="G14" s="225">
        <v>1020</v>
      </c>
      <c r="H14" s="225">
        <v>51320</v>
      </c>
      <c r="I14" s="369" t="s">
        <v>41</v>
      </c>
      <c r="J14" s="1214"/>
    </row>
    <row r="15" spans="1:14" s="1212" customFormat="1" ht="15" customHeight="1">
      <c r="A15" s="1210" t="s">
        <v>590</v>
      </c>
      <c r="B15" s="225">
        <v>77012</v>
      </c>
      <c r="C15" s="225">
        <v>6712</v>
      </c>
      <c r="D15" s="225">
        <v>6712</v>
      </c>
      <c r="E15" s="225" t="s">
        <v>41</v>
      </c>
      <c r="F15" s="225">
        <v>12203</v>
      </c>
      <c r="G15" s="225">
        <v>11232</v>
      </c>
      <c r="H15" s="225">
        <v>25156</v>
      </c>
      <c r="I15" s="369">
        <v>19549</v>
      </c>
      <c r="J15" s="1214"/>
      <c r="N15" s="1308"/>
    </row>
    <row r="16" spans="1:14" s="1212" customFormat="1" ht="15" customHeight="1">
      <c r="A16" s="1210" t="s">
        <v>82</v>
      </c>
      <c r="B16" s="225">
        <v>900</v>
      </c>
      <c r="C16" s="225">
        <v>900</v>
      </c>
      <c r="D16" s="225" t="s">
        <v>41</v>
      </c>
      <c r="E16" s="225">
        <v>900</v>
      </c>
      <c r="F16" s="225" t="s">
        <v>41</v>
      </c>
      <c r="G16" s="225" t="s">
        <v>41</v>
      </c>
      <c r="H16" s="225" t="s">
        <v>41</v>
      </c>
      <c r="I16" s="369" t="s">
        <v>41</v>
      </c>
      <c r="J16" s="1214"/>
      <c r="N16" s="1308"/>
    </row>
    <row r="17" spans="1:10" s="1212" customFormat="1" ht="15" customHeight="1">
      <c r="A17" s="1210" t="s">
        <v>592</v>
      </c>
      <c r="B17" s="225">
        <v>2203</v>
      </c>
      <c r="C17" s="225">
        <v>28</v>
      </c>
      <c r="D17" s="225" t="s">
        <v>41</v>
      </c>
      <c r="E17" s="225">
        <v>28</v>
      </c>
      <c r="F17" s="225" t="s">
        <v>41</v>
      </c>
      <c r="G17" s="225" t="s">
        <v>41</v>
      </c>
      <c r="H17" s="225">
        <v>2175</v>
      </c>
      <c r="I17" s="369" t="s">
        <v>41</v>
      </c>
      <c r="J17" s="1214"/>
    </row>
    <row r="18" spans="1:10" s="1212" customFormat="1" ht="15" customHeight="1">
      <c r="A18" s="1210" t="s">
        <v>593</v>
      </c>
      <c r="B18" s="225">
        <v>11878</v>
      </c>
      <c r="C18" s="225">
        <v>5086</v>
      </c>
      <c r="D18" s="225">
        <v>1811</v>
      </c>
      <c r="E18" s="225">
        <v>3275</v>
      </c>
      <c r="F18" s="225" t="s">
        <v>41</v>
      </c>
      <c r="G18" s="225" t="s">
        <v>41</v>
      </c>
      <c r="H18" s="225">
        <v>6792</v>
      </c>
      <c r="I18" s="369" t="s">
        <v>41</v>
      </c>
      <c r="J18" s="1214"/>
    </row>
    <row r="19" spans="1:10" s="1212" customFormat="1" ht="15" customHeight="1">
      <c r="A19" s="1210" t="s">
        <v>594</v>
      </c>
      <c r="B19" s="225">
        <v>49613</v>
      </c>
      <c r="C19" s="225">
        <v>6828</v>
      </c>
      <c r="D19" s="225">
        <v>6398</v>
      </c>
      <c r="E19" s="225">
        <v>430</v>
      </c>
      <c r="F19" s="225" t="s">
        <v>41</v>
      </c>
      <c r="G19" s="225" t="s">
        <v>41</v>
      </c>
      <c r="H19" s="225">
        <v>15671</v>
      </c>
      <c r="I19" s="369">
        <v>27114</v>
      </c>
      <c r="J19" s="1214"/>
    </row>
    <row r="20" spans="1:10" s="1212" customFormat="1" ht="15" customHeight="1">
      <c r="A20" s="1210" t="s">
        <v>595</v>
      </c>
      <c r="B20" s="225">
        <v>57534</v>
      </c>
      <c r="C20" s="225">
        <v>4466</v>
      </c>
      <c r="D20" s="225">
        <v>4027</v>
      </c>
      <c r="E20" s="225">
        <v>439</v>
      </c>
      <c r="F20" s="225" t="s">
        <v>41</v>
      </c>
      <c r="G20" s="225">
        <v>605</v>
      </c>
      <c r="H20" s="225">
        <v>28004</v>
      </c>
      <c r="I20" s="369">
        <v>24459</v>
      </c>
      <c r="J20" s="1214"/>
    </row>
    <row r="21" spans="1:10" s="1212" customFormat="1" ht="15" customHeight="1">
      <c r="A21" s="1210" t="s">
        <v>596</v>
      </c>
      <c r="B21" s="225">
        <v>4839</v>
      </c>
      <c r="C21" s="225">
        <v>879</v>
      </c>
      <c r="D21" s="225">
        <v>879</v>
      </c>
      <c r="E21" s="225" t="s">
        <v>41</v>
      </c>
      <c r="F21" s="225" t="s">
        <v>41</v>
      </c>
      <c r="G21" s="225" t="s">
        <v>41</v>
      </c>
      <c r="H21" s="225">
        <v>3960</v>
      </c>
      <c r="I21" s="369" t="s">
        <v>41</v>
      </c>
      <c r="J21" s="1214"/>
    </row>
    <row r="22" spans="1:10" s="1212" customFormat="1" ht="15" customHeight="1">
      <c r="A22" s="1210" t="s">
        <v>88</v>
      </c>
      <c r="B22" s="225">
        <v>15979</v>
      </c>
      <c r="C22" s="225">
        <v>60</v>
      </c>
      <c r="D22" s="225">
        <v>0</v>
      </c>
      <c r="E22" s="225">
        <v>60</v>
      </c>
      <c r="F22" s="225" t="s">
        <v>41</v>
      </c>
      <c r="G22" s="225" t="s">
        <v>41</v>
      </c>
      <c r="H22" s="225">
        <v>12854</v>
      </c>
      <c r="I22" s="369">
        <v>3065</v>
      </c>
      <c r="J22" s="1214"/>
    </row>
    <row r="23" spans="1:10" s="1212" customFormat="1" ht="15" customHeight="1">
      <c r="A23" s="1210" t="s">
        <v>458</v>
      </c>
      <c r="B23" s="225">
        <v>33773</v>
      </c>
      <c r="C23" s="225">
        <v>46</v>
      </c>
      <c r="D23" s="225">
        <v>46</v>
      </c>
      <c r="E23" s="225" t="s">
        <v>41</v>
      </c>
      <c r="F23" s="225">
        <v>706</v>
      </c>
      <c r="G23" s="225">
        <v>495</v>
      </c>
      <c r="H23" s="225">
        <v>29141</v>
      </c>
      <c r="I23" s="369">
        <v>3385</v>
      </c>
      <c r="J23" s="1214"/>
    </row>
    <row r="24" spans="1:10" s="1212" customFormat="1" ht="15" customHeight="1">
      <c r="A24" s="1210" t="s">
        <v>598</v>
      </c>
      <c r="B24" s="225">
        <v>242576</v>
      </c>
      <c r="C24" s="225" t="s">
        <v>41</v>
      </c>
      <c r="D24" s="225" t="s">
        <v>41</v>
      </c>
      <c r="E24" s="225" t="s">
        <v>41</v>
      </c>
      <c r="F24" s="225">
        <v>228936</v>
      </c>
      <c r="G24" s="225" t="s">
        <v>41</v>
      </c>
      <c r="H24" s="225">
        <v>12640</v>
      </c>
      <c r="I24" s="369">
        <v>1000</v>
      </c>
      <c r="J24" s="1214"/>
    </row>
    <row r="25" spans="1:10" s="1212" customFormat="1" ht="15" customHeight="1">
      <c r="A25" s="1212" t="s">
        <v>2436</v>
      </c>
      <c r="B25" s="1309"/>
      <c r="C25" s="1309"/>
      <c r="D25" s="1309"/>
      <c r="E25" s="1309"/>
      <c r="F25" s="1309"/>
      <c r="G25" s="1309"/>
      <c r="H25" s="1309"/>
      <c r="I25" s="1309"/>
    </row>
    <row r="26" spans="1:10" s="1281" customFormat="1" ht="15" customHeight="1">
      <c r="A26" s="1262" t="s">
        <v>1872</v>
      </c>
      <c r="I26" s="1149"/>
    </row>
    <row r="27" spans="1:10" s="1244" customFormat="1" ht="15" customHeight="1">
      <c r="I27" s="1297"/>
    </row>
    <row r="28" spans="1:10" s="1244" customFormat="1" ht="15" customHeight="1">
      <c r="I28" s="1297"/>
    </row>
    <row r="29" spans="1:10" s="1244" customFormat="1" ht="15" customHeight="1">
      <c r="I29" s="1297"/>
    </row>
    <row r="30" spans="1:10" ht="15" customHeight="1">
      <c r="I30" s="1236"/>
    </row>
    <row r="31" spans="1:10" ht="15" customHeight="1">
      <c r="I31" s="1236"/>
    </row>
    <row r="32" spans="1:10" ht="15" customHeight="1">
      <c r="I32" s="1236"/>
    </row>
    <row r="33" spans="9:9" ht="15" customHeight="1">
      <c r="I33" s="1236"/>
    </row>
    <row r="34" spans="9:9">
      <c r="I34" s="1236"/>
    </row>
    <row r="35" spans="9:9">
      <c r="I35" s="1236"/>
    </row>
  </sheetData>
  <mergeCells count="11">
    <mergeCell ref="E5:E6"/>
    <mergeCell ref="A3:I3"/>
    <mergeCell ref="A4:A6"/>
    <mergeCell ref="B4:B6"/>
    <mergeCell ref="C4:E4"/>
    <mergeCell ref="F4:F6"/>
    <mergeCell ref="G4:G6"/>
    <mergeCell ref="H4:H6"/>
    <mergeCell ref="I4:I6"/>
    <mergeCell ref="C5:C6"/>
    <mergeCell ref="D5:D6"/>
  </mergeCells>
  <hyperlinks>
    <hyperlink ref="A3" location="'spis tablic'!A1" display="Powrót do spisu tablic Return to list of tables" xr:uid="{00000000-0004-0000-7800-000000000000}"/>
    <hyperlink ref="A3:I3" location="'Spis tablic_DZIAŁ VIII'!A1" display="'Spis tablic_DZIAŁ VIII'!A1" xr:uid="{00000000-0004-0000-7800-000001000000}"/>
  </hyperlinks>
  <pageMargins left="0.7" right="0.7" top="0.75" bottom="0.75" header="0.3" footer="0.3"/>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M29"/>
  <sheetViews>
    <sheetView topLeftCell="B13" zoomScaleNormal="100" workbookViewId="0">
      <selection activeCell="A30" sqref="A30"/>
    </sheetView>
  </sheetViews>
  <sheetFormatPr defaultColWidth="10" defaultRowHeight="11.4"/>
  <cols>
    <col min="1" max="1" width="28.44140625" style="1018" customWidth="1"/>
    <col min="2" max="12" width="16.33203125" style="1018" customWidth="1"/>
    <col min="13" max="13" width="10.6640625" style="1236" customWidth="1"/>
    <col min="14" max="16384" width="10" style="1018"/>
  </cols>
  <sheetData>
    <row r="1" spans="1:13" s="1296" customFormat="1" ht="15" customHeight="1">
      <c r="A1" s="1294" t="s">
        <v>3015</v>
      </c>
      <c r="B1" s="1295"/>
      <c r="C1" s="1626"/>
      <c r="D1" s="1626"/>
      <c r="E1" s="1626"/>
      <c r="F1" s="1626"/>
      <c r="G1" s="1626"/>
      <c r="H1" s="1626"/>
      <c r="I1" s="1626"/>
      <c r="J1" s="1626"/>
      <c r="K1" s="1626"/>
      <c r="L1" s="1626"/>
      <c r="M1" s="1642"/>
    </row>
    <row r="2" spans="1:13" s="1296" customFormat="1" ht="15" customHeight="1">
      <c r="A2" s="1270" t="s">
        <v>3016</v>
      </c>
      <c r="C2" s="1626"/>
      <c r="D2" s="1626"/>
      <c r="E2" s="1626"/>
      <c r="F2" s="1626"/>
      <c r="G2" s="1626"/>
      <c r="H2" s="1626"/>
      <c r="I2" s="1626"/>
      <c r="J2" s="1626"/>
      <c r="K2" s="1626"/>
      <c r="L2" s="1626"/>
      <c r="M2" s="1642"/>
    </row>
    <row r="3" spans="1:13" s="1103" customFormat="1" ht="24.9" customHeight="1">
      <c r="A3" s="2115" t="s">
        <v>11</v>
      </c>
      <c r="B3" s="2115"/>
      <c r="C3" s="2115"/>
      <c r="D3" s="2115"/>
      <c r="E3" s="2115"/>
      <c r="F3" s="2115"/>
      <c r="G3" s="2115"/>
      <c r="H3" s="2115"/>
      <c r="I3" s="2115"/>
      <c r="J3" s="2115"/>
      <c r="K3" s="2115"/>
      <c r="L3" s="2115"/>
      <c r="M3" s="1622"/>
    </row>
    <row r="4" spans="1:13" s="1244" customFormat="1" ht="24.9" customHeight="1">
      <c r="A4" s="2559" t="s">
        <v>360</v>
      </c>
      <c r="B4" s="2576" t="s">
        <v>1918</v>
      </c>
      <c r="C4" s="2576"/>
      <c r="D4" s="2576"/>
      <c r="E4" s="2576"/>
      <c r="F4" s="2576"/>
      <c r="G4" s="2576"/>
      <c r="H4" s="2576"/>
      <c r="I4" s="2559"/>
      <c r="J4" s="2568" t="s">
        <v>1919</v>
      </c>
      <c r="K4" s="2576"/>
      <c r="L4" s="2576"/>
      <c r="M4" s="1297"/>
    </row>
    <row r="5" spans="1:13" s="1244" customFormat="1" ht="24.9" customHeight="1">
      <c r="A5" s="2628"/>
      <c r="B5" s="2573" t="s">
        <v>1920</v>
      </c>
      <c r="C5" s="2573"/>
      <c r="D5" s="2573"/>
      <c r="E5" s="2573"/>
      <c r="F5" s="2573"/>
      <c r="G5" s="2649"/>
      <c r="H5" s="2568" t="s">
        <v>1921</v>
      </c>
      <c r="I5" s="2559"/>
      <c r="J5" s="2552" t="s">
        <v>1815</v>
      </c>
      <c r="K5" s="2568" t="s">
        <v>1922</v>
      </c>
      <c r="L5" s="2576"/>
      <c r="M5" s="1297"/>
    </row>
    <row r="6" spans="1:13" s="1244" customFormat="1" ht="24.9" customHeight="1">
      <c r="A6" s="2628"/>
      <c r="B6" s="2576" t="s">
        <v>1815</v>
      </c>
      <c r="C6" s="2576"/>
      <c r="D6" s="2559"/>
      <c r="E6" s="2568" t="s">
        <v>1922</v>
      </c>
      <c r="F6" s="2576"/>
      <c r="G6" s="2559"/>
      <c r="H6" s="2630"/>
      <c r="I6" s="2628"/>
      <c r="J6" s="2553"/>
      <c r="K6" s="2630"/>
      <c r="L6" s="2639"/>
      <c r="M6" s="1297"/>
    </row>
    <row r="7" spans="1:13" s="1244" customFormat="1" ht="24.9" customHeight="1">
      <c r="A7" s="2628"/>
      <c r="B7" s="2576" t="s">
        <v>2634</v>
      </c>
      <c r="C7" s="2536" t="s">
        <v>1923</v>
      </c>
      <c r="D7" s="2636" t="s">
        <v>1924</v>
      </c>
      <c r="E7" s="2576" t="s">
        <v>2634</v>
      </c>
      <c r="F7" s="2536" t="s">
        <v>1923</v>
      </c>
      <c r="G7" s="2636" t="s">
        <v>1924</v>
      </c>
      <c r="H7" s="2552" t="s">
        <v>1815</v>
      </c>
      <c r="I7" s="2552" t="s">
        <v>1922</v>
      </c>
      <c r="J7" s="2553"/>
      <c r="K7" s="2576" t="s">
        <v>2634</v>
      </c>
      <c r="L7" s="2568" t="s">
        <v>1925</v>
      </c>
      <c r="M7" s="1297"/>
    </row>
    <row r="8" spans="1:13" s="1244" customFormat="1" ht="24.9" customHeight="1">
      <c r="A8" s="2628"/>
      <c r="B8" s="2639"/>
      <c r="C8" s="2537"/>
      <c r="D8" s="2637"/>
      <c r="E8" s="2639"/>
      <c r="F8" s="2537"/>
      <c r="G8" s="2637"/>
      <c r="H8" s="2553"/>
      <c r="I8" s="2553"/>
      <c r="J8" s="2553"/>
      <c r="K8" s="2639"/>
      <c r="L8" s="2630"/>
      <c r="M8" s="1297"/>
    </row>
    <row r="9" spans="1:13" s="1244" customFormat="1" ht="24.9" customHeight="1">
      <c r="A9" s="2561"/>
      <c r="B9" s="2577"/>
      <c r="C9" s="2538"/>
      <c r="D9" s="2638"/>
      <c r="E9" s="2577"/>
      <c r="F9" s="2538"/>
      <c r="G9" s="2638"/>
      <c r="H9" s="2554"/>
      <c r="I9" s="2554"/>
      <c r="J9" s="2554"/>
      <c r="K9" s="2577"/>
      <c r="L9" s="2579"/>
      <c r="M9" s="1297"/>
    </row>
    <row r="10" spans="1:13" s="1212" customFormat="1" ht="15" customHeight="1">
      <c r="A10" s="1237" t="s">
        <v>1856</v>
      </c>
      <c r="B10" s="225">
        <v>3565</v>
      </c>
      <c r="C10" s="225">
        <v>3225</v>
      </c>
      <c r="D10" s="225">
        <v>340</v>
      </c>
      <c r="E10" s="225">
        <v>3387221</v>
      </c>
      <c r="F10" s="225">
        <v>3286844</v>
      </c>
      <c r="G10" s="1121">
        <v>100377</v>
      </c>
      <c r="H10" s="225">
        <v>555</v>
      </c>
      <c r="I10" s="225">
        <v>278947</v>
      </c>
      <c r="J10" s="225">
        <v>3565</v>
      </c>
      <c r="K10" s="225">
        <v>3387221</v>
      </c>
      <c r="L10" s="369">
        <v>950</v>
      </c>
      <c r="M10" s="1214"/>
    </row>
    <row r="11" spans="1:13" s="1212" customFormat="1" ht="15" customHeight="1">
      <c r="A11" s="1168" t="s">
        <v>1857</v>
      </c>
      <c r="B11" s="324">
        <v>4007</v>
      </c>
      <c r="C11" s="324">
        <v>3696</v>
      </c>
      <c r="D11" s="324">
        <v>311</v>
      </c>
      <c r="E11" s="324">
        <v>2598404</v>
      </c>
      <c r="F11" s="324">
        <v>2506526</v>
      </c>
      <c r="G11" s="324">
        <v>91878</v>
      </c>
      <c r="H11" s="324">
        <v>634</v>
      </c>
      <c r="I11" s="324">
        <v>461327</v>
      </c>
      <c r="J11" s="324">
        <v>4007</v>
      </c>
      <c r="K11" s="324">
        <v>2598404</v>
      </c>
      <c r="L11" s="367">
        <v>648</v>
      </c>
      <c r="M11" s="1214"/>
    </row>
    <row r="12" spans="1:13" s="1212" customFormat="1" ht="15" customHeight="1">
      <c r="A12" s="1210" t="s">
        <v>584</v>
      </c>
      <c r="B12" s="225">
        <v>197</v>
      </c>
      <c r="C12" s="225">
        <v>197</v>
      </c>
      <c r="D12" s="225" t="s">
        <v>41</v>
      </c>
      <c r="E12" s="225">
        <v>34788</v>
      </c>
      <c r="F12" s="225">
        <v>34788</v>
      </c>
      <c r="G12" s="225" t="s">
        <v>41</v>
      </c>
      <c r="H12" s="225">
        <v>23</v>
      </c>
      <c r="I12" s="225">
        <v>6105</v>
      </c>
      <c r="J12" s="225">
        <v>216</v>
      </c>
      <c r="K12" s="225">
        <v>37884</v>
      </c>
      <c r="L12" s="369">
        <v>175</v>
      </c>
      <c r="M12" s="1214"/>
    </row>
    <row r="13" spans="1:13" s="1212" customFormat="1" ht="15" customHeight="1">
      <c r="A13" s="1210" t="s">
        <v>585</v>
      </c>
      <c r="B13" s="225">
        <v>66</v>
      </c>
      <c r="C13" s="225">
        <v>63</v>
      </c>
      <c r="D13" s="225">
        <v>3</v>
      </c>
      <c r="E13" s="225">
        <v>60576</v>
      </c>
      <c r="F13" s="225">
        <v>59476</v>
      </c>
      <c r="G13" s="225">
        <v>1100</v>
      </c>
      <c r="H13" s="225">
        <v>45</v>
      </c>
      <c r="I13" s="225">
        <v>6600</v>
      </c>
      <c r="J13" s="225">
        <v>79</v>
      </c>
      <c r="K13" s="225">
        <v>64476</v>
      </c>
      <c r="L13" s="369">
        <v>816</v>
      </c>
      <c r="M13" s="1214"/>
    </row>
    <row r="14" spans="1:13" s="1212" customFormat="1" ht="15" customHeight="1">
      <c r="A14" s="1210" t="s">
        <v>586</v>
      </c>
      <c r="B14" s="225">
        <v>396</v>
      </c>
      <c r="C14" s="225">
        <v>394</v>
      </c>
      <c r="D14" s="225">
        <v>2</v>
      </c>
      <c r="E14" s="225">
        <v>49805</v>
      </c>
      <c r="F14" s="225">
        <v>49225</v>
      </c>
      <c r="G14" s="225">
        <v>580</v>
      </c>
      <c r="H14" s="225">
        <v>9</v>
      </c>
      <c r="I14" s="225">
        <v>959</v>
      </c>
      <c r="J14" s="225">
        <v>407</v>
      </c>
      <c r="K14" s="225">
        <v>53690</v>
      </c>
      <c r="L14" s="369">
        <v>132</v>
      </c>
      <c r="M14" s="1214"/>
    </row>
    <row r="15" spans="1:13" s="1212" customFormat="1" ht="15" customHeight="1">
      <c r="A15" s="1210" t="s">
        <v>587</v>
      </c>
      <c r="B15" s="225">
        <v>113</v>
      </c>
      <c r="C15" s="225">
        <v>96</v>
      </c>
      <c r="D15" s="225">
        <v>17</v>
      </c>
      <c r="E15" s="225">
        <v>16721</v>
      </c>
      <c r="F15" s="225">
        <v>3520</v>
      </c>
      <c r="G15" s="225">
        <v>13201</v>
      </c>
      <c r="H15" s="225">
        <v>3</v>
      </c>
      <c r="I15" s="225">
        <v>240</v>
      </c>
      <c r="J15" s="225">
        <v>100</v>
      </c>
      <c r="K15" s="225">
        <v>4820</v>
      </c>
      <c r="L15" s="369">
        <v>48</v>
      </c>
      <c r="M15" s="1214"/>
    </row>
    <row r="16" spans="1:13" s="1212" customFormat="1" ht="15" customHeight="1">
      <c r="A16" s="1210" t="s">
        <v>588</v>
      </c>
      <c r="B16" s="225">
        <v>612</v>
      </c>
      <c r="C16" s="225">
        <v>610</v>
      </c>
      <c r="D16" s="225">
        <v>2</v>
      </c>
      <c r="E16" s="225">
        <v>880868</v>
      </c>
      <c r="F16" s="225">
        <v>880648</v>
      </c>
      <c r="G16" s="225">
        <v>220</v>
      </c>
      <c r="H16" s="225">
        <v>7</v>
      </c>
      <c r="I16" s="225">
        <v>240600</v>
      </c>
      <c r="J16" s="225">
        <v>625</v>
      </c>
      <c r="K16" s="225">
        <v>885448</v>
      </c>
      <c r="L16" s="369">
        <v>1417</v>
      </c>
      <c r="M16" s="1214"/>
    </row>
    <row r="17" spans="1:13" s="1212" customFormat="1" ht="15" customHeight="1">
      <c r="A17" s="1210" t="s">
        <v>589</v>
      </c>
      <c r="B17" s="225">
        <v>365</v>
      </c>
      <c r="C17" s="225">
        <v>337</v>
      </c>
      <c r="D17" s="225">
        <v>28</v>
      </c>
      <c r="E17" s="225">
        <v>166359</v>
      </c>
      <c r="F17" s="225">
        <v>153322</v>
      </c>
      <c r="G17" s="225">
        <v>13037</v>
      </c>
      <c r="H17" s="225">
        <v>260</v>
      </c>
      <c r="I17" s="225">
        <v>24939</v>
      </c>
      <c r="J17" s="225">
        <v>357</v>
      </c>
      <c r="K17" s="225">
        <v>157572</v>
      </c>
      <c r="L17" s="369">
        <v>441</v>
      </c>
      <c r="M17" s="1214"/>
    </row>
    <row r="18" spans="1:13" s="1212" customFormat="1" ht="15" customHeight="1">
      <c r="A18" s="1210" t="s">
        <v>590</v>
      </c>
      <c r="B18" s="225">
        <v>669</v>
      </c>
      <c r="C18" s="225">
        <v>473</v>
      </c>
      <c r="D18" s="225">
        <v>196</v>
      </c>
      <c r="E18" s="225">
        <v>924334</v>
      </c>
      <c r="F18" s="225">
        <v>880104</v>
      </c>
      <c r="G18" s="225">
        <v>44230</v>
      </c>
      <c r="H18" s="225">
        <v>237</v>
      </c>
      <c r="I18" s="225">
        <v>99030</v>
      </c>
      <c r="J18" s="225">
        <v>484</v>
      </c>
      <c r="K18" s="225">
        <v>884728</v>
      </c>
      <c r="L18" s="369">
        <v>1828</v>
      </c>
      <c r="M18" s="1214"/>
    </row>
    <row r="19" spans="1:13" s="1212" customFormat="1" ht="15" customHeight="1">
      <c r="A19" s="1210" t="s">
        <v>591</v>
      </c>
      <c r="B19" s="225">
        <v>9</v>
      </c>
      <c r="C19" s="225">
        <v>9</v>
      </c>
      <c r="D19" s="225" t="s">
        <v>41</v>
      </c>
      <c r="E19" s="225">
        <v>1400</v>
      </c>
      <c r="F19" s="225">
        <v>1400</v>
      </c>
      <c r="G19" s="225" t="s">
        <v>41</v>
      </c>
      <c r="H19" s="225" t="s">
        <v>41</v>
      </c>
      <c r="I19" s="225" t="s">
        <v>41</v>
      </c>
      <c r="J19" s="225">
        <v>22</v>
      </c>
      <c r="K19" s="225">
        <v>3897</v>
      </c>
      <c r="L19" s="369">
        <v>177</v>
      </c>
      <c r="M19" s="1214"/>
    </row>
    <row r="20" spans="1:13" s="1212" customFormat="1" ht="15" customHeight="1">
      <c r="A20" s="1210" t="s">
        <v>592</v>
      </c>
      <c r="B20" s="225">
        <v>439</v>
      </c>
      <c r="C20" s="225">
        <v>435</v>
      </c>
      <c r="D20" s="225">
        <v>4</v>
      </c>
      <c r="E20" s="225">
        <v>101650</v>
      </c>
      <c r="F20" s="225">
        <v>100650</v>
      </c>
      <c r="G20" s="225">
        <v>1000</v>
      </c>
      <c r="H20" s="225" t="s">
        <v>41</v>
      </c>
      <c r="I20" s="225" t="s">
        <v>41</v>
      </c>
      <c r="J20" s="225">
        <v>446</v>
      </c>
      <c r="K20" s="225">
        <v>104125</v>
      </c>
      <c r="L20" s="369">
        <v>233</v>
      </c>
      <c r="M20" s="1214"/>
    </row>
    <row r="21" spans="1:13" s="1212" customFormat="1" ht="15" customHeight="1">
      <c r="A21" s="1210" t="s">
        <v>593</v>
      </c>
      <c r="B21" s="225" t="s">
        <v>41</v>
      </c>
      <c r="C21" s="225" t="s">
        <v>41</v>
      </c>
      <c r="D21" s="225" t="s">
        <v>41</v>
      </c>
      <c r="E21" s="225" t="s">
        <v>41</v>
      </c>
      <c r="F21" s="225" t="s">
        <v>41</v>
      </c>
      <c r="G21" s="225" t="s">
        <v>41</v>
      </c>
      <c r="H21" s="225" t="s">
        <v>41</v>
      </c>
      <c r="I21" s="225" t="s">
        <v>41</v>
      </c>
      <c r="J21" s="225">
        <v>39</v>
      </c>
      <c r="K21" s="225">
        <v>7350</v>
      </c>
      <c r="L21" s="369">
        <v>188</v>
      </c>
      <c r="M21" s="1214"/>
    </row>
    <row r="22" spans="1:13" s="1212" customFormat="1" ht="15" customHeight="1">
      <c r="A22" s="1210" t="s">
        <v>594</v>
      </c>
      <c r="B22" s="225">
        <v>75</v>
      </c>
      <c r="C22" s="225">
        <v>46</v>
      </c>
      <c r="D22" s="225">
        <v>29</v>
      </c>
      <c r="E22" s="225">
        <v>126783</v>
      </c>
      <c r="F22" s="225">
        <v>113333</v>
      </c>
      <c r="G22" s="225">
        <v>13450</v>
      </c>
      <c r="H22" s="225">
        <v>25</v>
      </c>
      <c r="I22" s="225">
        <v>76563</v>
      </c>
      <c r="J22" s="225">
        <v>82</v>
      </c>
      <c r="K22" s="225">
        <v>120973</v>
      </c>
      <c r="L22" s="369">
        <v>1475</v>
      </c>
      <c r="M22" s="1214"/>
    </row>
    <row r="23" spans="1:13" s="1212" customFormat="1" ht="15" customHeight="1">
      <c r="A23" s="1210" t="s">
        <v>595</v>
      </c>
      <c r="B23" s="225">
        <v>526</v>
      </c>
      <c r="C23" s="225">
        <v>511</v>
      </c>
      <c r="D23" s="225">
        <v>15</v>
      </c>
      <c r="E23" s="225">
        <v>154378</v>
      </c>
      <c r="F23" s="225">
        <v>151428</v>
      </c>
      <c r="G23" s="225">
        <v>2950</v>
      </c>
      <c r="H23" s="225">
        <v>18</v>
      </c>
      <c r="I23" s="225">
        <v>5346</v>
      </c>
      <c r="J23" s="225">
        <v>543</v>
      </c>
      <c r="K23" s="225">
        <v>159822</v>
      </c>
      <c r="L23" s="369">
        <v>294</v>
      </c>
      <c r="M23" s="1214"/>
    </row>
    <row r="24" spans="1:13" s="1212" customFormat="1" ht="15" customHeight="1">
      <c r="A24" s="1210" t="s">
        <v>596</v>
      </c>
      <c r="B24" s="225">
        <v>148</v>
      </c>
      <c r="C24" s="225">
        <v>148</v>
      </c>
      <c r="D24" s="1310" t="s">
        <v>41</v>
      </c>
      <c r="E24" s="225">
        <v>28611</v>
      </c>
      <c r="F24" s="225">
        <v>28611</v>
      </c>
      <c r="G24" s="225" t="s">
        <v>41</v>
      </c>
      <c r="H24" s="225" t="s">
        <v>41</v>
      </c>
      <c r="I24" s="225" t="s">
        <v>41</v>
      </c>
      <c r="J24" s="225">
        <v>153</v>
      </c>
      <c r="K24" s="225">
        <v>29911</v>
      </c>
      <c r="L24" s="369">
        <v>195</v>
      </c>
      <c r="M24" s="1214"/>
    </row>
    <row r="25" spans="1:13" s="1212" customFormat="1" ht="15" customHeight="1">
      <c r="A25" s="1210" t="s">
        <v>88</v>
      </c>
      <c r="B25" s="225">
        <v>13</v>
      </c>
      <c r="C25" s="225">
        <v>1</v>
      </c>
      <c r="D25" s="225">
        <v>12</v>
      </c>
      <c r="E25" s="225">
        <v>2150</v>
      </c>
      <c r="F25" s="225">
        <v>200</v>
      </c>
      <c r="G25" s="225">
        <v>1950</v>
      </c>
      <c r="H25" s="225" t="s">
        <v>41</v>
      </c>
      <c r="I25" s="225" t="s">
        <v>41</v>
      </c>
      <c r="J25" s="225">
        <v>22</v>
      </c>
      <c r="K25" s="225">
        <v>8000</v>
      </c>
      <c r="L25" s="369">
        <v>364</v>
      </c>
      <c r="M25" s="1214"/>
    </row>
    <row r="26" spans="1:13" s="1212" customFormat="1" ht="15" customHeight="1">
      <c r="A26" s="1210" t="s">
        <v>458</v>
      </c>
      <c r="B26" s="225">
        <v>228</v>
      </c>
      <c r="C26" s="225">
        <v>228</v>
      </c>
      <c r="D26" s="225" t="s">
        <v>41</v>
      </c>
      <c r="E26" s="225">
        <v>37000</v>
      </c>
      <c r="F26" s="225">
        <v>37000</v>
      </c>
      <c r="G26" s="225" t="s">
        <v>41</v>
      </c>
      <c r="H26" s="225" t="s">
        <v>41</v>
      </c>
      <c r="I26" s="225" t="s">
        <v>41</v>
      </c>
      <c r="J26" s="225">
        <v>253</v>
      </c>
      <c r="K26" s="225">
        <v>55370</v>
      </c>
      <c r="L26" s="369">
        <v>219</v>
      </c>
      <c r="M26" s="1214"/>
    </row>
    <row r="27" spans="1:13" s="1212" customFormat="1" ht="15" customHeight="1">
      <c r="A27" s="1210" t="s">
        <v>598</v>
      </c>
      <c r="B27" s="225">
        <v>151</v>
      </c>
      <c r="C27" s="225">
        <v>148</v>
      </c>
      <c r="D27" s="225">
        <v>3</v>
      </c>
      <c r="E27" s="225">
        <v>12981</v>
      </c>
      <c r="F27" s="225">
        <v>12821</v>
      </c>
      <c r="G27" s="225">
        <v>160</v>
      </c>
      <c r="H27" s="225">
        <v>7</v>
      </c>
      <c r="I27" s="225">
        <v>945</v>
      </c>
      <c r="J27" s="225">
        <v>179</v>
      </c>
      <c r="K27" s="225">
        <v>20338</v>
      </c>
      <c r="L27" s="369">
        <v>114</v>
      </c>
      <c r="M27" s="1214"/>
    </row>
    <row r="28" spans="1:13" s="1244" customFormat="1" ht="15" customHeight="1">
      <c r="K28" s="1261"/>
      <c r="M28" s="1297"/>
    </row>
    <row r="29" spans="1:13" s="1244" customFormat="1" ht="15" customHeight="1">
      <c r="M29" s="1297"/>
    </row>
  </sheetData>
  <mergeCells count="20">
    <mergeCell ref="A3:L3"/>
    <mergeCell ref="A4:A9"/>
    <mergeCell ref="B4:I4"/>
    <mergeCell ref="J4:L4"/>
    <mergeCell ref="B5:G5"/>
    <mergeCell ref="H5:I6"/>
    <mergeCell ref="J5:J9"/>
    <mergeCell ref="K5:L6"/>
    <mergeCell ref="B6:D6"/>
    <mergeCell ref="E6:G6"/>
    <mergeCell ref="H7:H9"/>
    <mergeCell ref="I7:I9"/>
    <mergeCell ref="K7:K9"/>
    <mergeCell ref="L7:L9"/>
    <mergeCell ref="B7:B9"/>
    <mergeCell ref="C7:C9"/>
    <mergeCell ref="D7:D9"/>
    <mergeCell ref="E7:E9"/>
    <mergeCell ref="F7:F9"/>
    <mergeCell ref="G7:G9"/>
  </mergeCells>
  <hyperlinks>
    <hyperlink ref="A3" location="'spis tablic'!A1" display="Powrót do spisu tablic Return to list of tables" xr:uid="{00000000-0004-0000-7900-000000000000}"/>
    <hyperlink ref="A3:L3" location="'Spis tablic_DZIAŁ VIII'!A1" display="'Spis tablic_DZIAŁ VIII'!A1" xr:uid="{00000000-0004-0000-7900-000001000000}"/>
  </hyperlinks>
  <pageMargins left="0.7" right="0.7" top="0.75" bottom="0.75" header="0.3" footer="0.3"/>
  <pageSetup paperSize="9" orientation="portrait" horizontalDpi="4294967293"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I47"/>
  <sheetViews>
    <sheetView zoomScaleNormal="100" workbookViewId="0">
      <selection activeCell="M6" sqref="M6"/>
    </sheetView>
  </sheetViews>
  <sheetFormatPr defaultColWidth="10" defaultRowHeight="11.4"/>
  <cols>
    <col min="1" max="1" width="28.44140625" style="1018" customWidth="1"/>
    <col min="2" max="3" width="16.33203125" style="1071" customWidth="1"/>
    <col min="4" max="5" width="16.33203125" style="1018" customWidth="1"/>
    <col min="6" max="7" width="16.33203125" style="1071" customWidth="1"/>
    <col min="8" max="8" width="16.33203125" style="1941" customWidth="1"/>
    <col min="9" max="9" width="10.44140625" style="1018" customWidth="1"/>
    <col min="10" max="16384" width="10" style="1018"/>
  </cols>
  <sheetData>
    <row r="1" spans="1:9" s="1296" customFormat="1" ht="15" customHeight="1">
      <c r="A1" s="1267" t="s">
        <v>3033</v>
      </c>
      <c r="B1" s="1294"/>
      <c r="C1" s="1626"/>
      <c r="D1" s="1626"/>
      <c r="E1" s="1626"/>
      <c r="F1" s="1626"/>
      <c r="G1" s="1626"/>
      <c r="H1" s="1977"/>
    </row>
    <row r="2" spans="1:9" s="1296" customFormat="1" ht="15" customHeight="1">
      <c r="A2" s="1304" t="s">
        <v>3017</v>
      </c>
      <c r="C2" s="1626"/>
      <c r="D2" s="1626"/>
      <c r="E2" s="1626"/>
      <c r="F2" s="1626"/>
      <c r="G2" s="1626"/>
      <c r="H2" s="1977"/>
      <c r="I2" s="1648"/>
    </row>
    <row r="3" spans="1:9" s="1103" customFormat="1" ht="24.9" customHeight="1">
      <c r="A3" s="2115" t="s">
        <v>11</v>
      </c>
      <c r="B3" s="2115"/>
      <c r="C3" s="2115"/>
      <c r="D3" s="2115"/>
      <c r="E3" s="2115"/>
      <c r="F3" s="2115"/>
      <c r="G3" s="2115"/>
      <c r="H3" s="2115"/>
    </row>
    <row r="4" spans="1:9" s="1096" customFormat="1" ht="24.9" customHeight="1">
      <c r="A4" s="2559" t="s">
        <v>360</v>
      </c>
      <c r="B4" s="2680" t="s">
        <v>3029</v>
      </c>
      <c r="C4" s="2520" t="s">
        <v>3030</v>
      </c>
      <c r="D4" s="2539"/>
      <c r="E4" s="2521"/>
      <c r="F4" s="2568" t="s">
        <v>3031</v>
      </c>
      <c r="G4" s="2576"/>
      <c r="H4" s="2576"/>
      <c r="I4" s="1311"/>
    </row>
    <row r="5" spans="1:9" s="1096" customFormat="1" ht="24.9" customHeight="1">
      <c r="A5" s="2628"/>
      <c r="B5" s="2681"/>
      <c r="C5" s="2587"/>
      <c r="D5" s="2653"/>
      <c r="E5" s="2584"/>
      <c r="F5" s="2630"/>
      <c r="G5" s="2639"/>
      <c r="H5" s="2639"/>
      <c r="I5" s="1311"/>
    </row>
    <row r="6" spans="1:9" s="1096" customFormat="1" ht="24.9" customHeight="1">
      <c r="A6" s="2628"/>
      <c r="B6" s="2681"/>
      <c r="C6" s="2522" t="s">
        <v>364</v>
      </c>
      <c r="D6" s="2520" t="s">
        <v>1926</v>
      </c>
      <c r="E6" s="2521"/>
      <c r="F6" s="2552" t="s">
        <v>364</v>
      </c>
      <c r="G6" s="2576" t="s">
        <v>1926</v>
      </c>
      <c r="H6" s="2576"/>
      <c r="I6" s="1311"/>
    </row>
    <row r="7" spans="1:9" s="1096" customFormat="1" ht="24.9" customHeight="1">
      <c r="A7" s="2628"/>
      <c r="B7" s="2681"/>
      <c r="C7" s="2523"/>
      <c r="D7" s="2562"/>
      <c r="E7" s="2535"/>
      <c r="F7" s="2683"/>
      <c r="G7" s="2577"/>
      <c r="H7" s="2577"/>
      <c r="I7" s="1311"/>
    </row>
    <row r="8" spans="1:9" s="1096" customFormat="1" ht="24.9" customHeight="1">
      <c r="A8" s="2628"/>
      <c r="B8" s="2681"/>
      <c r="C8" s="2523"/>
      <c r="D8" s="2522" t="s">
        <v>128</v>
      </c>
      <c r="E8" s="2522" t="s">
        <v>1927</v>
      </c>
      <c r="F8" s="2684"/>
      <c r="G8" s="1942" t="s">
        <v>128</v>
      </c>
      <c r="H8" s="1940" t="s">
        <v>1928</v>
      </c>
      <c r="I8" s="1311"/>
    </row>
    <row r="9" spans="1:9" s="1096" customFormat="1" ht="24.9" customHeight="1">
      <c r="A9" s="2561"/>
      <c r="B9" s="2682"/>
      <c r="C9" s="2524"/>
      <c r="D9" s="2524"/>
      <c r="E9" s="2524"/>
      <c r="F9" s="2678" t="s">
        <v>2904</v>
      </c>
      <c r="G9" s="2679"/>
      <c r="H9" s="2679"/>
      <c r="I9" s="1311"/>
    </row>
    <row r="10" spans="1:9" s="1059" customFormat="1" ht="15" customHeight="1">
      <c r="A10" s="1237" t="s">
        <v>1856</v>
      </c>
      <c r="B10" s="1050">
        <v>3.1</v>
      </c>
      <c r="C10" s="225">
        <v>319</v>
      </c>
      <c r="D10" s="225">
        <v>781</v>
      </c>
      <c r="E10" s="225">
        <v>928</v>
      </c>
      <c r="F10" s="225">
        <v>414</v>
      </c>
      <c r="G10" s="225">
        <v>145</v>
      </c>
      <c r="H10" s="346">
        <v>117</v>
      </c>
      <c r="I10" s="1311"/>
    </row>
    <row r="11" spans="1:9" s="1059" customFormat="1" ht="15" customHeight="1">
      <c r="A11" s="1168" t="s">
        <v>1857</v>
      </c>
      <c r="B11" s="1141">
        <v>3.1</v>
      </c>
      <c r="C11" s="324">
        <v>319</v>
      </c>
      <c r="D11" s="324">
        <v>791</v>
      </c>
      <c r="E11" s="324">
        <v>940</v>
      </c>
      <c r="F11" s="324">
        <v>417</v>
      </c>
      <c r="G11" s="324">
        <v>153</v>
      </c>
      <c r="H11" s="326">
        <v>124</v>
      </c>
      <c r="I11" s="1311"/>
    </row>
    <row r="12" spans="1:9" s="1059" customFormat="1" ht="15" customHeight="1">
      <c r="A12" s="1190" t="s">
        <v>584</v>
      </c>
      <c r="B12" s="1312">
        <v>3.3</v>
      </c>
      <c r="C12" s="225">
        <v>305</v>
      </c>
      <c r="D12" s="225">
        <v>872</v>
      </c>
      <c r="E12" s="225">
        <v>1152</v>
      </c>
      <c r="F12" s="225">
        <v>385</v>
      </c>
      <c r="G12" s="225">
        <v>111</v>
      </c>
      <c r="H12" s="346">
        <v>77</v>
      </c>
      <c r="I12" s="1083"/>
    </row>
    <row r="13" spans="1:9" s="1212" customFormat="1" ht="15" customHeight="1">
      <c r="A13" s="1210" t="s">
        <v>585</v>
      </c>
      <c r="B13" s="1312">
        <v>2.7</v>
      </c>
      <c r="C13" s="225">
        <v>369</v>
      </c>
      <c r="D13" s="225">
        <v>1013</v>
      </c>
      <c r="E13" s="225">
        <v>2016</v>
      </c>
      <c r="F13" s="225">
        <v>324</v>
      </c>
      <c r="G13" s="225">
        <v>74</v>
      </c>
      <c r="H13" s="346">
        <v>40</v>
      </c>
      <c r="I13" s="1302"/>
    </row>
    <row r="14" spans="1:9" s="1212" customFormat="1" ht="15" customHeight="1">
      <c r="A14" s="1210" t="s">
        <v>586</v>
      </c>
      <c r="B14" s="1312">
        <v>1.1000000000000001</v>
      </c>
      <c r="C14" s="225">
        <v>935</v>
      </c>
      <c r="D14" s="225">
        <v>3876</v>
      </c>
      <c r="E14" s="225">
        <v>6132</v>
      </c>
      <c r="F14" s="225">
        <v>114</v>
      </c>
      <c r="G14" s="225">
        <v>44</v>
      </c>
      <c r="H14" s="346">
        <v>27</v>
      </c>
      <c r="I14" s="1302"/>
    </row>
    <row r="15" spans="1:9" s="1212" customFormat="1" ht="15" customHeight="1">
      <c r="A15" s="1210" t="s">
        <v>587</v>
      </c>
      <c r="B15" s="1312">
        <v>3</v>
      </c>
      <c r="C15" s="225">
        <v>331</v>
      </c>
      <c r="D15" s="225">
        <v>628</v>
      </c>
      <c r="E15" s="225">
        <v>628</v>
      </c>
      <c r="F15" s="225">
        <v>400</v>
      </c>
      <c r="G15" s="225">
        <v>173</v>
      </c>
      <c r="H15" s="346">
        <v>143</v>
      </c>
      <c r="I15" s="1302"/>
    </row>
    <row r="16" spans="1:9" s="1212" customFormat="1" ht="15" customHeight="1">
      <c r="A16" s="1210" t="s">
        <v>588</v>
      </c>
      <c r="B16" s="1312">
        <v>2.5</v>
      </c>
      <c r="C16" s="225">
        <v>406</v>
      </c>
      <c r="D16" s="225">
        <v>1021</v>
      </c>
      <c r="E16" s="225">
        <v>1376</v>
      </c>
      <c r="F16" s="225">
        <v>601</v>
      </c>
      <c r="G16" s="225">
        <v>83</v>
      </c>
      <c r="H16" s="346">
        <v>68</v>
      </c>
      <c r="I16" s="1302"/>
    </row>
    <row r="17" spans="1:9" s="1212" customFormat="1" ht="15" customHeight="1">
      <c r="A17" s="1210" t="s">
        <v>589</v>
      </c>
      <c r="B17" s="1312">
        <v>2.8</v>
      </c>
      <c r="C17" s="225">
        <v>356</v>
      </c>
      <c r="D17" s="225">
        <v>581</v>
      </c>
      <c r="E17" s="225">
        <v>666</v>
      </c>
      <c r="F17" s="225">
        <v>387</v>
      </c>
      <c r="G17" s="225">
        <v>232</v>
      </c>
      <c r="H17" s="346">
        <v>200</v>
      </c>
      <c r="I17" s="1302"/>
    </row>
    <row r="18" spans="1:9" s="1212" customFormat="1" ht="15" customHeight="1">
      <c r="A18" s="1210" t="s">
        <v>590</v>
      </c>
      <c r="B18" s="1312">
        <v>3.7</v>
      </c>
      <c r="C18" s="225">
        <v>267</v>
      </c>
      <c r="D18" s="225">
        <v>444</v>
      </c>
      <c r="E18" s="225">
        <v>466</v>
      </c>
      <c r="F18" s="225">
        <v>821</v>
      </c>
      <c r="G18" s="225">
        <v>358</v>
      </c>
      <c r="H18" s="346">
        <v>331</v>
      </c>
      <c r="I18" s="1302"/>
    </row>
    <row r="19" spans="1:9" s="1212" customFormat="1" ht="15" customHeight="1">
      <c r="A19" s="1210" t="s">
        <v>591</v>
      </c>
      <c r="B19" s="1312">
        <v>2.6</v>
      </c>
      <c r="C19" s="225">
        <v>378</v>
      </c>
      <c r="D19" s="225">
        <v>588</v>
      </c>
      <c r="E19" s="225">
        <v>752</v>
      </c>
      <c r="F19" s="225">
        <v>239</v>
      </c>
      <c r="G19" s="225">
        <v>143</v>
      </c>
      <c r="H19" s="346">
        <v>106</v>
      </c>
      <c r="I19" s="1302"/>
    </row>
    <row r="20" spans="1:9" s="1212" customFormat="1" ht="15" customHeight="1">
      <c r="A20" s="1210" t="s">
        <v>592</v>
      </c>
      <c r="B20" s="1312">
        <v>0.9</v>
      </c>
      <c r="C20" s="225">
        <v>1154</v>
      </c>
      <c r="D20" s="225">
        <v>2211</v>
      </c>
      <c r="E20" s="225">
        <v>3145</v>
      </c>
      <c r="F20" s="225">
        <v>155</v>
      </c>
      <c r="G20" s="225">
        <v>57</v>
      </c>
      <c r="H20" s="346">
        <v>31</v>
      </c>
      <c r="I20" s="1302"/>
    </row>
    <row r="21" spans="1:9" s="1212" customFormat="1" ht="15" customHeight="1">
      <c r="A21" s="1210" t="s">
        <v>593</v>
      </c>
      <c r="B21" s="1312">
        <v>3.4</v>
      </c>
      <c r="C21" s="225">
        <v>291</v>
      </c>
      <c r="D21" s="225">
        <v>869</v>
      </c>
      <c r="E21" s="225">
        <v>1744</v>
      </c>
      <c r="F21" s="225">
        <v>222</v>
      </c>
      <c r="G21" s="225">
        <v>102</v>
      </c>
      <c r="H21" s="346">
        <v>28</v>
      </c>
      <c r="I21" s="1302"/>
    </row>
    <row r="22" spans="1:9" s="1212" customFormat="1" ht="15" customHeight="1">
      <c r="A22" s="1210" t="s">
        <v>594</v>
      </c>
      <c r="B22" s="1312">
        <v>8.1999999999999993</v>
      </c>
      <c r="C22" s="225">
        <v>121</v>
      </c>
      <c r="D22" s="225">
        <v>602</v>
      </c>
      <c r="E22" s="225">
        <v>724</v>
      </c>
      <c r="F22" s="225">
        <v>392</v>
      </c>
      <c r="G22" s="225">
        <v>136</v>
      </c>
      <c r="H22" s="346">
        <v>112</v>
      </c>
      <c r="I22" s="1302"/>
    </row>
    <row r="23" spans="1:9" s="1212" customFormat="1" ht="15" customHeight="1">
      <c r="A23" s="1210" t="s">
        <v>595</v>
      </c>
      <c r="B23" s="1312">
        <v>3.4</v>
      </c>
      <c r="C23" s="225">
        <v>298</v>
      </c>
      <c r="D23" s="225">
        <v>905</v>
      </c>
      <c r="E23" s="225">
        <v>1078</v>
      </c>
      <c r="F23" s="225">
        <v>319</v>
      </c>
      <c r="G23" s="225">
        <v>136</v>
      </c>
      <c r="H23" s="346">
        <v>107</v>
      </c>
      <c r="I23" s="1302"/>
    </row>
    <row r="24" spans="1:9" s="1212" customFormat="1" ht="15" customHeight="1">
      <c r="A24" s="1210" t="s">
        <v>596</v>
      </c>
      <c r="B24" s="1312">
        <v>2.5</v>
      </c>
      <c r="C24" s="225">
        <v>395</v>
      </c>
      <c r="D24" s="225">
        <v>2052</v>
      </c>
      <c r="E24" s="225">
        <v>3325</v>
      </c>
      <c r="F24" s="225">
        <v>245</v>
      </c>
      <c r="G24" s="225">
        <v>77</v>
      </c>
      <c r="H24" s="346">
        <v>44</v>
      </c>
      <c r="I24" s="1302"/>
    </row>
    <row r="25" spans="1:9" s="1212" customFormat="1" ht="15" customHeight="1">
      <c r="A25" s="1210" t="s">
        <v>88</v>
      </c>
      <c r="B25" s="1312">
        <v>1.5</v>
      </c>
      <c r="C25" s="225">
        <v>689</v>
      </c>
      <c r="D25" s="225">
        <v>983</v>
      </c>
      <c r="E25" s="225">
        <v>1162</v>
      </c>
      <c r="F25" s="225">
        <v>268</v>
      </c>
      <c r="G25" s="225">
        <v>108</v>
      </c>
      <c r="H25" s="346">
        <v>79</v>
      </c>
      <c r="I25" s="1302"/>
    </row>
    <row r="26" spans="1:9" s="1212" customFormat="1" ht="15" customHeight="1">
      <c r="A26" s="1210" t="s">
        <v>458</v>
      </c>
      <c r="B26" s="1312">
        <v>1.8</v>
      </c>
      <c r="C26" s="225">
        <v>562</v>
      </c>
      <c r="D26" s="225">
        <v>1622</v>
      </c>
      <c r="E26" s="225">
        <v>1829</v>
      </c>
      <c r="F26" s="225">
        <v>211</v>
      </c>
      <c r="G26" s="225">
        <v>76</v>
      </c>
      <c r="H26" s="346">
        <v>58</v>
      </c>
      <c r="I26" s="1302"/>
    </row>
    <row r="27" spans="1:9" s="1212" customFormat="1" ht="15" customHeight="1">
      <c r="A27" s="1210" t="s">
        <v>598</v>
      </c>
      <c r="B27" s="1312">
        <v>5.2</v>
      </c>
      <c r="C27" s="225">
        <v>192</v>
      </c>
      <c r="D27" s="225">
        <v>564</v>
      </c>
      <c r="E27" s="225">
        <v>618</v>
      </c>
      <c r="F27" s="225">
        <v>939</v>
      </c>
      <c r="G27" s="225">
        <v>175</v>
      </c>
      <c r="H27" s="346">
        <v>137</v>
      </c>
      <c r="I27" s="1302"/>
    </row>
    <row r="28" spans="1:9" s="1244" customFormat="1" ht="15" customHeight="1">
      <c r="B28" s="1036"/>
      <c r="C28" s="1036"/>
      <c r="D28" s="1036"/>
      <c r="E28" s="1036"/>
      <c r="F28" s="1036"/>
      <c r="G28" s="1036"/>
      <c r="H28" s="1036"/>
    </row>
    <row r="29" spans="1:9" s="1244" customFormat="1" ht="15" customHeight="1">
      <c r="B29" s="1036"/>
      <c r="C29" s="1036"/>
      <c r="D29" s="1036"/>
      <c r="E29" s="1036"/>
      <c r="F29" s="1036"/>
      <c r="G29" s="1036"/>
      <c r="H29" s="1036"/>
    </row>
    <row r="30" spans="1:9" ht="15" customHeight="1">
      <c r="B30" s="1313"/>
      <c r="C30" s="1314"/>
      <c r="D30" s="1314"/>
      <c r="E30" s="1315"/>
    </row>
    <row r="31" spans="1:9" ht="15" customHeight="1">
      <c r="B31" s="1313"/>
      <c r="C31" s="1314"/>
      <c r="D31" s="1314"/>
      <c r="E31" s="1315"/>
    </row>
    <row r="32" spans="1:9" ht="15" customHeight="1">
      <c r="B32" s="1313"/>
      <c r="C32" s="1314"/>
      <c r="D32" s="1314"/>
      <c r="E32" s="1315"/>
    </row>
    <row r="33" spans="2:5" ht="15" customHeight="1">
      <c r="B33" s="1313"/>
      <c r="C33" s="1314"/>
      <c r="D33" s="1314"/>
      <c r="E33" s="1315"/>
    </row>
    <row r="34" spans="2:5" ht="15" customHeight="1">
      <c r="B34" s="1313"/>
      <c r="C34" s="1314"/>
      <c r="D34" s="1314"/>
      <c r="E34" s="1315"/>
    </row>
    <row r="35" spans="2:5" ht="15" customHeight="1">
      <c r="B35" s="1313"/>
      <c r="C35" s="1314"/>
      <c r="D35" s="1314"/>
      <c r="E35" s="1315"/>
    </row>
    <row r="36" spans="2:5" ht="15" customHeight="1">
      <c r="B36" s="1313"/>
      <c r="C36" s="1314"/>
      <c r="D36" s="1314"/>
      <c r="E36" s="1315"/>
    </row>
    <row r="37" spans="2:5" ht="15" customHeight="1">
      <c r="B37" s="1313"/>
      <c r="C37" s="1314"/>
      <c r="D37" s="1314"/>
      <c r="E37" s="1315"/>
    </row>
    <row r="38" spans="2:5" ht="15" customHeight="1">
      <c r="B38" s="1313"/>
      <c r="C38" s="1314"/>
      <c r="D38" s="1314"/>
      <c r="E38" s="1315"/>
    </row>
    <row r="39" spans="2:5" ht="15" customHeight="1">
      <c r="B39" s="1313"/>
      <c r="C39" s="1314"/>
      <c r="D39" s="1314"/>
      <c r="E39" s="1315"/>
    </row>
    <row r="40" spans="2:5" ht="15" customHeight="1">
      <c r="B40" s="1313"/>
      <c r="C40" s="1314"/>
      <c r="D40" s="1314"/>
      <c r="E40" s="1315"/>
    </row>
    <row r="41" spans="2:5" ht="15" customHeight="1">
      <c r="B41" s="1313"/>
      <c r="C41" s="1314"/>
      <c r="D41" s="1314"/>
      <c r="E41" s="1315"/>
    </row>
    <row r="42" spans="2:5" ht="15" customHeight="1">
      <c r="B42" s="1313"/>
      <c r="C42" s="1314"/>
      <c r="D42" s="1314"/>
      <c r="E42" s="1315"/>
    </row>
    <row r="43" spans="2:5" ht="15" customHeight="1">
      <c r="B43" s="1313"/>
      <c r="C43" s="1314"/>
      <c r="D43" s="1314"/>
      <c r="E43" s="1315"/>
    </row>
    <row r="44" spans="2:5">
      <c r="B44" s="1313"/>
      <c r="C44" s="1314"/>
      <c r="D44" s="1314"/>
      <c r="E44" s="1315"/>
    </row>
    <row r="45" spans="2:5">
      <c r="B45" s="1313"/>
      <c r="C45" s="1314"/>
      <c r="D45" s="1314"/>
      <c r="E45" s="1315"/>
    </row>
    <row r="46" spans="2:5">
      <c r="B46" s="1313"/>
      <c r="C46" s="1314"/>
      <c r="D46" s="1314"/>
      <c r="E46" s="1315"/>
    </row>
    <row r="47" spans="2:5">
      <c r="B47" s="1313"/>
      <c r="C47" s="1314"/>
      <c r="D47" s="1314"/>
      <c r="E47" s="1315"/>
    </row>
  </sheetData>
  <mergeCells count="12">
    <mergeCell ref="D8:D9"/>
    <mergeCell ref="E8:E9"/>
    <mergeCell ref="F9:H9"/>
    <mergeCell ref="A3:H3"/>
    <mergeCell ref="A4:A9"/>
    <mergeCell ref="B4:B9"/>
    <mergeCell ref="C4:E5"/>
    <mergeCell ref="F4:H5"/>
    <mergeCell ref="C6:C9"/>
    <mergeCell ref="D6:E7"/>
    <mergeCell ref="F6:F8"/>
    <mergeCell ref="G6:H7"/>
  </mergeCells>
  <hyperlinks>
    <hyperlink ref="A3" location="'spis tablic'!A1" display="Powrót do spisu tablic Return to list of tables" xr:uid="{00000000-0004-0000-7A00-000000000000}"/>
    <hyperlink ref="A3:H3" location="'Spis tablic_DZIAŁ VIII'!A1" display="'Spis tablic_DZIAŁ VIII'!A1" xr:uid="{00000000-0004-0000-7A00-000001000000}"/>
  </hyperlinks>
  <pageMargins left="0.7" right="0.7" top="0.75" bottom="0.7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M43"/>
  <sheetViews>
    <sheetView zoomScaleNormal="100" workbookViewId="0"/>
  </sheetViews>
  <sheetFormatPr defaultColWidth="10" defaultRowHeight="11.4"/>
  <cols>
    <col min="1" max="1" width="28.44140625" style="1127" customWidth="1"/>
    <col min="2" max="11" width="16.33203125" style="1018" customWidth="1"/>
    <col min="12" max="12" width="28.44140625" style="1321" customWidth="1"/>
    <col min="13" max="13" width="8.5546875" style="1018" customWidth="1"/>
    <col min="14" max="16384" width="10" style="1018"/>
  </cols>
  <sheetData>
    <row r="1" spans="1:13" s="1296" customFormat="1" ht="15" customHeight="1">
      <c r="A1" s="1267" t="s">
        <v>3037</v>
      </c>
      <c r="B1" s="1295"/>
      <c r="C1" s="1626"/>
      <c r="D1" s="1626"/>
      <c r="E1" s="1626"/>
      <c r="F1" s="1626"/>
      <c r="G1" s="1626"/>
      <c r="H1" s="1626"/>
      <c r="I1" s="1626"/>
      <c r="J1" s="1626"/>
      <c r="K1" s="1626"/>
      <c r="L1" s="1649"/>
    </row>
    <row r="2" spans="1:13" s="1296" customFormat="1" ht="15" customHeight="1">
      <c r="A2" s="1270" t="s">
        <v>3020</v>
      </c>
      <c r="C2" s="1626"/>
      <c r="D2" s="1626"/>
      <c r="E2" s="1626"/>
      <c r="F2" s="1626"/>
      <c r="G2" s="1626"/>
      <c r="H2" s="1626"/>
      <c r="I2" s="1626"/>
      <c r="J2" s="1626"/>
      <c r="K2" s="1626"/>
      <c r="L2" s="1649"/>
    </row>
    <row r="3" spans="1:13" s="1103" customFormat="1" ht="24.9" customHeight="1">
      <c r="A3" s="2115" t="s">
        <v>11</v>
      </c>
      <c r="B3" s="2115"/>
      <c r="C3" s="2115"/>
      <c r="D3" s="2115"/>
      <c r="E3" s="2115"/>
      <c r="F3" s="2115"/>
      <c r="G3" s="2115"/>
      <c r="H3" s="2115"/>
      <c r="I3" s="2115"/>
      <c r="J3" s="2115"/>
      <c r="K3" s="2115"/>
      <c r="L3" s="2115"/>
    </row>
    <row r="4" spans="1:13" s="1244" customFormat="1" ht="24.9" customHeight="1">
      <c r="A4" s="2521" t="s">
        <v>1929</v>
      </c>
      <c r="B4" s="2573" t="s">
        <v>3034</v>
      </c>
      <c r="C4" s="2573"/>
      <c r="D4" s="2573"/>
      <c r="E4" s="2573"/>
      <c r="F4" s="2573"/>
      <c r="G4" s="2573"/>
      <c r="H4" s="2573"/>
      <c r="I4" s="2573"/>
      <c r="J4" s="2649"/>
      <c r="K4" s="2568" t="s">
        <v>3035</v>
      </c>
      <c r="L4" s="2540" t="s">
        <v>1646</v>
      </c>
    </row>
    <row r="5" spans="1:13" s="1244" customFormat="1" ht="24.9" customHeight="1">
      <c r="A5" s="2584"/>
      <c r="B5" s="2559" t="s">
        <v>390</v>
      </c>
      <c r="C5" s="2639" t="s">
        <v>1968</v>
      </c>
      <c r="D5" s="2639"/>
      <c r="E5" s="2639"/>
      <c r="F5" s="2552" t="s">
        <v>1867</v>
      </c>
      <c r="G5" s="2536" t="s">
        <v>1930</v>
      </c>
      <c r="H5" s="2568" t="s">
        <v>1931</v>
      </c>
      <c r="I5" s="2559"/>
      <c r="J5" s="2552" t="s">
        <v>1932</v>
      </c>
      <c r="K5" s="2630"/>
      <c r="L5" s="2685"/>
    </row>
    <row r="6" spans="1:13" s="1244" customFormat="1" ht="24.9" customHeight="1">
      <c r="A6" s="2584"/>
      <c r="B6" s="2628"/>
      <c r="C6" s="2552" t="s">
        <v>128</v>
      </c>
      <c r="D6" s="2552" t="s">
        <v>1865</v>
      </c>
      <c r="E6" s="2552" t="s">
        <v>1866</v>
      </c>
      <c r="F6" s="2553"/>
      <c r="G6" s="2537"/>
      <c r="H6" s="2579"/>
      <c r="I6" s="2561"/>
      <c r="J6" s="2553"/>
      <c r="K6" s="2630"/>
      <c r="L6" s="2685"/>
    </row>
    <row r="7" spans="1:13" s="1244" customFormat="1" ht="24.9" customHeight="1">
      <c r="A7" s="2584"/>
      <c r="B7" s="2628"/>
      <c r="C7" s="2553"/>
      <c r="D7" s="2553"/>
      <c r="E7" s="2553"/>
      <c r="F7" s="2553"/>
      <c r="G7" s="2537"/>
      <c r="H7" s="2552" t="s">
        <v>128</v>
      </c>
      <c r="I7" s="2552" t="s">
        <v>1933</v>
      </c>
      <c r="J7" s="2553"/>
      <c r="K7" s="2630"/>
      <c r="L7" s="2685"/>
      <c r="M7" s="1308"/>
    </row>
    <row r="8" spans="1:13" s="1244" customFormat="1" ht="24.9" customHeight="1">
      <c r="A8" s="2535"/>
      <c r="B8" s="2561"/>
      <c r="C8" s="2554"/>
      <c r="D8" s="2554"/>
      <c r="E8" s="2554"/>
      <c r="F8" s="2554"/>
      <c r="G8" s="2538"/>
      <c r="H8" s="2554"/>
      <c r="I8" s="2554"/>
      <c r="J8" s="2554"/>
      <c r="K8" s="2579"/>
      <c r="L8" s="2542"/>
    </row>
    <row r="9" spans="1:13" s="1212" customFormat="1" ht="15" customHeight="1">
      <c r="A9" s="1237" t="s">
        <v>1856</v>
      </c>
      <c r="B9" s="309">
        <v>662</v>
      </c>
      <c r="C9" s="309">
        <v>299</v>
      </c>
      <c r="D9" s="309">
        <v>250</v>
      </c>
      <c r="E9" s="309">
        <v>49</v>
      </c>
      <c r="F9" s="309">
        <v>20</v>
      </c>
      <c r="G9" s="309">
        <v>35</v>
      </c>
      <c r="H9" s="309">
        <v>266</v>
      </c>
      <c r="I9" s="1107">
        <v>76</v>
      </c>
      <c r="J9" s="1107">
        <v>42</v>
      </c>
      <c r="K9" s="1107">
        <v>234</v>
      </c>
      <c r="L9" s="1316" t="s">
        <v>1934</v>
      </c>
    </row>
    <row r="10" spans="1:13" s="1212" customFormat="1" ht="15" customHeight="1">
      <c r="A10" s="1650">
        <v>2025</v>
      </c>
      <c r="B10" s="304">
        <v>568</v>
      </c>
      <c r="C10" s="304">
        <v>194</v>
      </c>
      <c r="D10" s="304">
        <v>135</v>
      </c>
      <c r="E10" s="304">
        <v>59</v>
      </c>
      <c r="F10" s="304">
        <v>12</v>
      </c>
      <c r="G10" s="304">
        <v>18</v>
      </c>
      <c r="H10" s="304">
        <v>285</v>
      </c>
      <c r="I10" s="304">
        <v>74</v>
      </c>
      <c r="J10" s="304">
        <v>59</v>
      </c>
      <c r="K10" s="304">
        <v>254</v>
      </c>
      <c r="L10" s="1316"/>
    </row>
    <row r="11" spans="1:13" s="1212" customFormat="1" ht="15" customHeight="1">
      <c r="A11" s="1135" t="s">
        <v>1935</v>
      </c>
      <c r="B11" s="309">
        <v>11</v>
      </c>
      <c r="C11" s="309">
        <v>2</v>
      </c>
      <c r="D11" s="1050" t="s">
        <v>41</v>
      </c>
      <c r="E11" s="309">
        <v>2</v>
      </c>
      <c r="F11" s="1050" t="s">
        <v>41</v>
      </c>
      <c r="G11" s="309">
        <v>1</v>
      </c>
      <c r="H11" s="309">
        <v>6</v>
      </c>
      <c r="I11" s="309">
        <v>1</v>
      </c>
      <c r="J11" s="309">
        <v>2</v>
      </c>
      <c r="K11" s="309">
        <v>1</v>
      </c>
      <c r="L11" s="1317" t="s">
        <v>1936</v>
      </c>
    </row>
    <row r="12" spans="1:13" s="1212" customFormat="1" ht="15" customHeight="1">
      <c r="A12" s="1135" t="s">
        <v>1937</v>
      </c>
      <c r="B12" s="309">
        <v>12</v>
      </c>
      <c r="C12" s="1050" t="s">
        <v>41</v>
      </c>
      <c r="D12" s="1050" t="s">
        <v>41</v>
      </c>
      <c r="E12" s="1050" t="s">
        <v>41</v>
      </c>
      <c r="F12" s="1050" t="s">
        <v>41</v>
      </c>
      <c r="G12" s="1050" t="s">
        <v>41</v>
      </c>
      <c r="H12" s="309">
        <v>6</v>
      </c>
      <c r="I12" s="309">
        <v>3</v>
      </c>
      <c r="J12" s="309">
        <v>6</v>
      </c>
      <c r="K12" s="309">
        <v>1</v>
      </c>
      <c r="L12" s="1317" t="s">
        <v>1938</v>
      </c>
    </row>
    <row r="13" spans="1:13" s="1212" customFormat="1" ht="15" customHeight="1">
      <c r="A13" s="1135" t="s">
        <v>1653</v>
      </c>
      <c r="B13" s="309">
        <v>23</v>
      </c>
      <c r="C13" s="309">
        <v>11</v>
      </c>
      <c r="D13" s="309">
        <v>4</v>
      </c>
      <c r="E13" s="309">
        <v>7</v>
      </c>
      <c r="F13" s="1050" t="s">
        <v>41</v>
      </c>
      <c r="G13" s="1050" t="s">
        <v>41</v>
      </c>
      <c r="H13" s="309">
        <v>10</v>
      </c>
      <c r="I13" s="309">
        <v>6</v>
      </c>
      <c r="J13" s="309">
        <v>2</v>
      </c>
      <c r="K13" s="309">
        <v>4</v>
      </c>
      <c r="L13" s="1317" t="s">
        <v>1654</v>
      </c>
    </row>
    <row r="14" spans="1:13" s="1212" customFormat="1" ht="15" customHeight="1">
      <c r="A14" s="1135" t="s">
        <v>1939</v>
      </c>
      <c r="B14" s="309">
        <v>1</v>
      </c>
      <c r="C14" s="309">
        <v>1</v>
      </c>
      <c r="D14" s="309">
        <v>1</v>
      </c>
      <c r="E14" s="1050" t="s">
        <v>41</v>
      </c>
      <c r="F14" s="1050" t="s">
        <v>41</v>
      </c>
      <c r="G14" s="1050" t="s">
        <v>41</v>
      </c>
      <c r="H14" s="1050" t="s">
        <v>41</v>
      </c>
      <c r="I14" s="1050" t="s">
        <v>41</v>
      </c>
      <c r="J14" s="1050" t="s">
        <v>41</v>
      </c>
      <c r="K14" s="1050" t="s">
        <v>41</v>
      </c>
      <c r="L14" s="1317" t="s">
        <v>1940</v>
      </c>
    </row>
    <row r="15" spans="1:13" s="1212" customFormat="1" ht="15" customHeight="1">
      <c r="A15" s="1135" t="s">
        <v>1941</v>
      </c>
      <c r="B15" s="309">
        <v>5</v>
      </c>
      <c r="C15" s="309">
        <v>3</v>
      </c>
      <c r="D15" s="1050" t="s">
        <v>41</v>
      </c>
      <c r="E15" s="309">
        <v>3</v>
      </c>
      <c r="F15" s="309">
        <v>2</v>
      </c>
      <c r="G15" s="1050" t="s">
        <v>41</v>
      </c>
      <c r="H15" s="1050" t="s">
        <v>41</v>
      </c>
      <c r="I15" s="1050" t="s">
        <v>41</v>
      </c>
      <c r="J15" s="1050" t="s">
        <v>41</v>
      </c>
      <c r="K15" s="1050" t="s">
        <v>41</v>
      </c>
      <c r="L15" s="1317" t="s">
        <v>1942</v>
      </c>
    </row>
    <row r="16" spans="1:13" s="1318" customFormat="1" ht="15" customHeight="1">
      <c r="A16" s="1135" t="s">
        <v>1943</v>
      </c>
      <c r="B16" s="309">
        <v>35</v>
      </c>
      <c r="C16" s="309">
        <v>15</v>
      </c>
      <c r="D16" s="309">
        <v>11</v>
      </c>
      <c r="E16" s="309">
        <v>4</v>
      </c>
      <c r="F16" s="1050" t="s">
        <v>41</v>
      </c>
      <c r="G16" s="1050" t="s">
        <v>41</v>
      </c>
      <c r="H16" s="309">
        <v>16</v>
      </c>
      <c r="I16" s="309">
        <v>6</v>
      </c>
      <c r="J16" s="309">
        <v>4</v>
      </c>
      <c r="K16" s="309" t="s">
        <v>1134</v>
      </c>
      <c r="L16" s="1317" t="s">
        <v>1656</v>
      </c>
    </row>
    <row r="17" spans="1:12" s="1212" customFormat="1" ht="15" customHeight="1">
      <c r="A17" s="1135" t="s">
        <v>1659</v>
      </c>
      <c r="B17" s="309">
        <v>8</v>
      </c>
      <c r="C17" s="309">
        <v>3</v>
      </c>
      <c r="D17" s="309">
        <v>3</v>
      </c>
      <c r="E17" s="1050" t="s">
        <v>41</v>
      </c>
      <c r="F17" s="1050" t="s">
        <v>41</v>
      </c>
      <c r="G17" s="1050" t="s">
        <v>41</v>
      </c>
      <c r="H17" s="309">
        <v>5</v>
      </c>
      <c r="I17" s="1050" t="s">
        <v>41</v>
      </c>
      <c r="J17" s="1050" t="s">
        <v>41</v>
      </c>
      <c r="K17" s="1050" t="s">
        <v>41</v>
      </c>
      <c r="L17" s="1317" t="s">
        <v>1944</v>
      </c>
    </row>
    <row r="18" spans="1:12" s="1212" customFormat="1" ht="15" customHeight="1">
      <c r="A18" s="1135" t="s">
        <v>1665</v>
      </c>
      <c r="B18" s="309">
        <v>63</v>
      </c>
      <c r="C18" s="309">
        <v>12</v>
      </c>
      <c r="D18" s="1050" t="s">
        <v>41</v>
      </c>
      <c r="E18" s="309">
        <v>12</v>
      </c>
      <c r="F18" s="1050" t="s">
        <v>41</v>
      </c>
      <c r="G18" s="309">
        <v>2</v>
      </c>
      <c r="H18" s="309">
        <v>25</v>
      </c>
      <c r="I18" s="309">
        <v>5</v>
      </c>
      <c r="J18" s="309">
        <v>24</v>
      </c>
      <c r="K18" s="309">
        <v>1</v>
      </c>
      <c r="L18" s="1317" t="s">
        <v>1666</v>
      </c>
    </row>
    <row r="19" spans="1:12" s="1212" customFormat="1" ht="15" customHeight="1">
      <c r="A19" s="1135" t="s">
        <v>1667</v>
      </c>
      <c r="B19" s="309">
        <v>1</v>
      </c>
      <c r="C19" s="1050" t="s">
        <v>41</v>
      </c>
      <c r="D19" s="1050" t="s">
        <v>41</v>
      </c>
      <c r="E19" s="1050" t="s">
        <v>41</v>
      </c>
      <c r="F19" s="1050" t="s">
        <v>41</v>
      </c>
      <c r="G19" s="309">
        <v>1</v>
      </c>
      <c r="H19" s="1050" t="s">
        <v>41</v>
      </c>
      <c r="I19" s="1050" t="s">
        <v>41</v>
      </c>
      <c r="J19" s="1050" t="s">
        <v>41</v>
      </c>
      <c r="K19" s="1050" t="s">
        <v>41</v>
      </c>
      <c r="L19" s="1317" t="s">
        <v>1668</v>
      </c>
    </row>
    <row r="20" spans="1:12" s="1212" customFormat="1" ht="15" customHeight="1">
      <c r="A20" s="1135" t="s">
        <v>1669</v>
      </c>
      <c r="B20" s="309">
        <v>37</v>
      </c>
      <c r="C20" s="309">
        <v>25</v>
      </c>
      <c r="D20" s="309">
        <v>13</v>
      </c>
      <c r="E20" s="309">
        <v>12</v>
      </c>
      <c r="F20" s="309">
        <v>3</v>
      </c>
      <c r="G20" s="309">
        <v>4</v>
      </c>
      <c r="H20" s="309">
        <v>5</v>
      </c>
      <c r="I20" s="309">
        <v>4</v>
      </c>
      <c r="J20" s="1050" t="s">
        <v>41</v>
      </c>
      <c r="K20" s="309">
        <v>3</v>
      </c>
      <c r="L20" s="1317" t="s">
        <v>1945</v>
      </c>
    </row>
    <row r="21" spans="1:12" s="1212" customFormat="1" ht="15" customHeight="1">
      <c r="A21" s="1135" t="s">
        <v>1946</v>
      </c>
      <c r="B21" s="309">
        <v>180</v>
      </c>
      <c r="C21" s="309">
        <v>24</v>
      </c>
      <c r="D21" s="309">
        <v>22</v>
      </c>
      <c r="E21" s="309">
        <v>2</v>
      </c>
      <c r="F21" s="309">
        <v>3</v>
      </c>
      <c r="G21" s="309">
        <v>1</v>
      </c>
      <c r="H21" s="309">
        <v>147</v>
      </c>
      <c r="I21" s="309">
        <v>32</v>
      </c>
      <c r="J21" s="309">
        <v>5</v>
      </c>
      <c r="K21" s="309">
        <v>1</v>
      </c>
      <c r="L21" s="1317" t="s">
        <v>1947</v>
      </c>
    </row>
    <row r="22" spans="1:12" s="1212" customFormat="1" ht="15" customHeight="1">
      <c r="A22" s="1135" t="s">
        <v>1677</v>
      </c>
      <c r="B22" s="309">
        <v>17</v>
      </c>
      <c r="C22" s="309">
        <v>5</v>
      </c>
      <c r="D22" s="309">
        <v>5</v>
      </c>
      <c r="E22" s="1050" t="s">
        <v>41</v>
      </c>
      <c r="F22" s="1050" t="s">
        <v>41</v>
      </c>
      <c r="G22" s="309">
        <v>6</v>
      </c>
      <c r="H22" s="309">
        <v>6</v>
      </c>
      <c r="I22" s="309">
        <v>3</v>
      </c>
      <c r="J22" s="1050" t="s">
        <v>41</v>
      </c>
      <c r="K22" s="1050" t="s">
        <v>41</v>
      </c>
      <c r="L22" s="1317" t="s">
        <v>1678</v>
      </c>
    </row>
    <row r="23" spans="1:12" s="1212" customFormat="1" ht="15" customHeight="1">
      <c r="A23" s="1135" t="s">
        <v>1680</v>
      </c>
      <c r="B23" s="309">
        <v>10</v>
      </c>
      <c r="C23" s="309">
        <v>6</v>
      </c>
      <c r="D23" s="309">
        <v>4</v>
      </c>
      <c r="E23" s="309">
        <v>2</v>
      </c>
      <c r="F23" s="1050" t="s">
        <v>41</v>
      </c>
      <c r="G23" s="1050" t="s">
        <v>41</v>
      </c>
      <c r="H23" s="309">
        <v>1</v>
      </c>
      <c r="I23" s="1050" t="s">
        <v>41</v>
      </c>
      <c r="J23" s="309">
        <v>3</v>
      </c>
      <c r="K23" s="309">
        <v>4</v>
      </c>
      <c r="L23" s="1317" t="s">
        <v>1681</v>
      </c>
    </row>
    <row r="24" spans="1:12" s="1212" customFormat="1" ht="15" customHeight="1">
      <c r="A24" s="1135" t="s">
        <v>1948</v>
      </c>
      <c r="B24" s="309">
        <v>20</v>
      </c>
      <c r="C24" s="309">
        <v>12</v>
      </c>
      <c r="D24" s="309">
        <v>12</v>
      </c>
      <c r="E24" s="1050" t="s">
        <v>41</v>
      </c>
      <c r="F24" s="1050" t="s">
        <v>41</v>
      </c>
      <c r="G24" s="1050" t="s">
        <v>41</v>
      </c>
      <c r="H24" s="309">
        <v>8</v>
      </c>
      <c r="I24" s="309">
        <v>2</v>
      </c>
      <c r="J24" s="1050" t="s">
        <v>41</v>
      </c>
      <c r="K24" s="309">
        <v>1</v>
      </c>
      <c r="L24" s="1317" t="s">
        <v>1949</v>
      </c>
    </row>
    <row r="25" spans="1:12" s="1212" customFormat="1" ht="15" customHeight="1">
      <c r="A25" s="1135" t="s">
        <v>1950</v>
      </c>
      <c r="B25" s="309">
        <v>10</v>
      </c>
      <c r="C25" s="309">
        <v>4</v>
      </c>
      <c r="D25" s="309">
        <v>4</v>
      </c>
      <c r="E25" s="1050" t="s">
        <v>41</v>
      </c>
      <c r="F25" s="1050" t="s">
        <v>41</v>
      </c>
      <c r="G25" s="1050" t="s">
        <v>41</v>
      </c>
      <c r="H25" s="309">
        <v>6</v>
      </c>
      <c r="I25" s="309">
        <v>1</v>
      </c>
      <c r="J25" s="1050" t="s">
        <v>41</v>
      </c>
      <c r="K25" s="1050" t="s">
        <v>41</v>
      </c>
      <c r="L25" s="1317" t="s">
        <v>1951</v>
      </c>
    </row>
    <row r="26" spans="1:12" s="1212" customFormat="1" ht="15" customHeight="1">
      <c r="A26" s="1135" t="s">
        <v>1952</v>
      </c>
      <c r="B26" s="309">
        <v>7</v>
      </c>
      <c r="C26" s="1050" t="s">
        <v>41</v>
      </c>
      <c r="D26" s="1050" t="s">
        <v>41</v>
      </c>
      <c r="E26" s="1050" t="s">
        <v>41</v>
      </c>
      <c r="F26" s="1050" t="s">
        <v>41</v>
      </c>
      <c r="G26" s="1050" t="s">
        <v>41</v>
      </c>
      <c r="H26" s="309">
        <v>7</v>
      </c>
      <c r="I26" s="309">
        <v>1</v>
      </c>
      <c r="J26" s="1050" t="s">
        <v>41</v>
      </c>
      <c r="K26" s="1050" t="s">
        <v>41</v>
      </c>
      <c r="L26" s="1317" t="s">
        <v>1953</v>
      </c>
    </row>
    <row r="27" spans="1:12" s="1212" customFormat="1" ht="15" customHeight="1">
      <c r="A27" s="1135" t="s">
        <v>1954</v>
      </c>
      <c r="B27" s="309">
        <v>1</v>
      </c>
      <c r="C27" s="1050" t="s">
        <v>41</v>
      </c>
      <c r="D27" s="1050" t="s">
        <v>41</v>
      </c>
      <c r="E27" s="1050" t="s">
        <v>41</v>
      </c>
      <c r="F27" s="1050" t="s">
        <v>41</v>
      </c>
      <c r="G27" s="309">
        <v>1</v>
      </c>
      <c r="H27" s="1050" t="s">
        <v>41</v>
      </c>
      <c r="I27" s="1050" t="s">
        <v>41</v>
      </c>
      <c r="J27" s="1050" t="s">
        <v>41</v>
      </c>
      <c r="K27" s="1050" t="s">
        <v>41</v>
      </c>
      <c r="L27" s="1317" t="s">
        <v>1955</v>
      </c>
    </row>
    <row r="28" spans="1:12" s="1212" customFormat="1" ht="15" customHeight="1">
      <c r="A28" s="1135" t="s">
        <v>1956</v>
      </c>
      <c r="B28" s="309">
        <v>4</v>
      </c>
      <c r="C28" s="309">
        <v>4</v>
      </c>
      <c r="D28" s="309">
        <v>3</v>
      </c>
      <c r="E28" s="309">
        <v>1</v>
      </c>
      <c r="F28" s="1050" t="s">
        <v>41</v>
      </c>
      <c r="G28" s="1050" t="s">
        <v>41</v>
      </c>
      <c r="H28" s="1050" t="s">
        <v>41</v>
      </c>
      <c r="I28" s="1050" t="s">
        <v>41</v>
      </c>
      <c r="J28" s="1050" t="s">
        <v>41</v>
      </c>
      <c r="K28" s="1050" t="s">
        <v>41</v>
      </c>
      <c r="L28" s="1317" t="s">
        <v>1957</v>
      </c>
    </row>
    <row r="29" spans="1:12" s="1212" customFormat="1" ht="15" customHeight="1">
      <c r="A29" s="1135" t="s">
        <v>1958</v>
      </c>
      <c r="B29" s="309">
        <v>18</v>
      </c>
      <c r="C29" s="309">
        <v>13</v>
      </c>
      <c r="D29" s="309">
        <v>13</v>
      </c>
      <c r="E29" s="1050" t="s">
        <v>41</v>
      </c>
      <c r="F29" s="1050" t="s">
        <v>41</v>
      </c>
      <c r="G29" s="1050" t="s">
        <v>41</v>
      </c>
      <c r="H29" s="309">
        <v>5</v>
      </c>
      <c r="I29" s="309">
        <v>2</v>
      </c>
      <c r="J29" s="1050" t="s">
        <v>41</v>
      </c>
      <c r="K29" s="309">
        <v>2</v>
      </c>
      <c r="L29" s="1317" t="s">
        <v>1959</v>
      </c>
    </row>
    <row r="30" spans="1:12" s="1212" customFormat="1" ht="15" customHeight="1">
      <c r="A30" s="1135" t="s">
        <v>1960</v>
      </c>
      <c r="B30" s="309">
        <v>24</v>
      </c>
      <c r="C30" s="309">
        <v>7</v>
      </c>
      <c r="D30" s="309">
        <v>7</v>
      </c>
      <c r="E30" s="1050" t="s">
        <v>41</v>
      </c>
      <c r="F30" s="309">
        <v>4</v>
      </c>
      <c r="G30" s="309">
        <v>2</v>
      </c>
      <c r="H30" s="309">
        <v>5</v>
      </c>
      <c r="I30" s="309">
        <v>1</v>
      </c>
      <c r="J30" s="309">
        <v>6</v>
      </c>
      <c r="K30" s="309">
        <v>1</v>
      </c>
      <c r="L30" s="1317" t="s">
        <v>1961</v>
      </c>
    </row>
    <row r="31" spans="1:12" s="1281" customFormat="1" ht="15" customHeight="1">
      <c r="A31" s="1135" t="s">
        <v>1962</v>
      </c>
      <c r="B31" s="309">
        <v>40</v>
      </c>
      <c r="C31" s="309">
        <v>27</v>
      </c>
      <c r="D31" s="309">
        <v>22</v>
      </c>
      <c r="E31" s="309">
        <v>5</v>
      </c>
      <c r="F31" s="1050" t="s">
        <v>41</v>
      </c>
      <c r="G31" s="1050" t="s">
        <v>41</v>
      </c>
      <c r="H31" s="309">
        <v>6</v>
      </c>
      <c r="I31" s="309">
        <v>3</v>
      </c>
      <c r="J31" s="309">
        <v>7</v>
      </c>
      <c r="K31" s="309">
        <v>227</v>
      </c>
      <c r="L31" s="1317" t="s">
        <v>1963</v>
      </c>
    </row>
    <row r="32" spans="1:12" s="1212" customFormat="1" ht="15" customHeight="1">
      <c r="A32" s="1135" t="s">
        <v>1964</v>
      </c>
      <c r="B32" s="309">
        <v>41</v>
      </c>
      <c r="C32" s="309">
        <v>20</v>
      </c>
      <c r="D32" s="309">
        <v>11</v>
      </c>
      <c r="E32" s="309">
        <v>9</v>
      </c>
      <c r="F32" s="1050" t="s">
        <v>41</v>
      </c>
      <c r="G32" s="1050" t="s">
        <v>41</v>
      </c>
      <c r="H32" s="309">
        <v>21</v>
      </c>
      <c r="I32" s="309">
        <v>4</v>
      </c>
      <c r="J32" s="1050" t="s">
        <v>41</v>
      </c>
      <c r="K32" s="309">
        <v>3</v>
      </c>
      <c r="L32" s="1317" t="s">
        <v>2464</v>
      </c>
    </row>
    <row r="33" spans="1:12" s="1212" customFormat="1" ht="15" customHeight="1">
      <c r="A33" s="1212" t="s">
        <v>1876</v>
      </c>
      <c r="B33" s="1059"/>
      <c r="C33" s="1088"/>
      <c r="D33" s="1088"/>
      <c r="E33" s="1088"/>
      <c r="F33" s="1088"/>
      <c r="L33" s="1281"/>
    </row>
    <row r="34" spans="1:12" s="1262" customFormat="1" ht="15" customHeight="1">
      <c r="A34" s="1262" t="s">
        <v>1872</v>
      </c>
    </row>
    <row r="35" spans="1:12" s="1244" customFormat="1" ht="15" customHeight="1">
      <c r="A35" s="1261"/>
      <c r="L35" s="1263"/>
    </row>
    <row r="36" spans="1:12" s="1244" customFormat="1" ht="15" customHeight="1">
      <c r="A36" s="1261"/>
      <c r="L36" s="1263"/>
    </row>
    <row r="37" spans="1:12" ht="15" customHeight="1">
      <c r="J37" s="1320"/>
    </row>
    <row r="38" spans="1:12">
      <c r="A38" s="1212"/>
      <c r="B38" s="1096"/>
      <c r="C38" s="1319"/>
      <c r="D38" s="1319"/>
      <c r="E38" s="1319"/>
      <c r="F38" s="1319"/>
      <c r="J38" s="1320"/>
    </row>
    <row r="39" spans="1:12">
      <c r="A39" s="1322"/>
      <c r="B39" s="1263"/>
      <c r="C39" s="1263"/>
      <c r="D39" s="1263"/>
      <c r="E39" s="1263"/>
      <c r="F39" s="1263"/>
      <c r="J39" s="1320"/>
    </row>
    <row r="40" spans="1:12">
      <c r="J40" s="1320"/>
    </row>
    <row r="41" spans="1:12">
      <c r="J41" s="1320"/>
    </row>
    <row r="42" spans="1:12">
      <c r="J42" s="1320"/>
    </row>
    <row r="43" spans="1:12">
      <c r="J43" s="1320"/>
    </row>
  </sheetData>
  <mergeCells count="16">
    <mergeCell ref="A3:L3"/>
    <mergeCell ref="A4:A8"/>
    <mergeCell ref="B4:J4"/>
    <mergeCell ref="K4:K8"/>
    <mergeCell ref="L4:L8"/>
    <mergeCell ref="B5:B8"/>
    <mergeCell ref="C5:E5"/>
    <mergeCell ref="F5:F8"/>
    <mergeCell ref="G5:G8"/>
    <mergeCell ref="H5:I6"/>
    <mergeCell ref="J5:J8"/>
    <mergeCell ref="C6:C8"/>
    <mergeCell ref="D6:D8"/>
    <mergeCell ref="E6:E8"/>
    <mergeCell ref="H7:H8"/>
    <mergeCell ref="I7:I8"/>
  </mergeCells>
  <hyperlinks>
    <hyperlink ref="A3" location="'spis tablic'!A1" display="Powrót do spisu tablic Return to list of tables" xr:uid="{00000000-0004-0000-7B00-000000000000}"/>
    <hyperlink ref="A3:L3" location="'Spis tablic_DZIAŁ VIII'!A1" display="'Spis tablic_DZIAŁ VIII'!A1" xr:uid="{00000000-0004-0000-7B00-000001000000}"/>
  </hyperlink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M33"/>
  <sheetViews>
    <sheetView topLeftCell="A4" zoomScaleNormal="100" workbookViewId="0">
      <selection activeCell="L14" sqref="L14"/>
    </sheetView>
  </sheetViews>
  <sheetFormatPr defaultColWidth="10" defaultRowHeight="11.4"/>
  <cols>
    <col min="1" max="1" width="28.44140625" style="1018" customWidth="1"/>
    <col min="2" max="11" width="16.33203125" style="1018" customWidth="1"/>
    <col min="12" max="12" width="11.33203125" style="1018" customWidth="1"/>
    <col min="13" max="16384" width="10" style="1018"/>
  </cols>
  <sheetData>
    <row r="1" spans="1:13" s="1019" customFormat="1" ht="15" customHeight="1">
      <c r="A1" s="1294" t="s">
        <v>2465</v>
      </c>
      <c r="B1" s="1295"/>
      <c r="C1" s="1017"/>
      <c r="D1" s="1017"/>
      <c r="E1" s="1017"/>
      <c r="F1" s="1017"/>
      <c r="G1" s="1017"/>
      <c r="H1" s="1017"/>
      <c r="I1" s="1017"/>
      <c r="J1" s="1017"/>
      <c r="K1" s="1017"/>
    </row>
    <row r="2" spans="1:13" s="1019" customFormat="1" ht="15" customHeight="1">
      <c r="A2" s="1270" t="s">
        <v>1965</v>
      </c>
      <c r="C2" s="1017"/>
      <c r="D2" s="1017"/>
      <c r="E2" s="1017"/>
      <c r="F2" s="1017"/>
      <c r="G2" s="1017"/>
      <c r="H2" s="1017"/>
      <c r="I2" s="1017"/>
      <c r="J2" s="1017"/>
      <c r="K2" s="1017"/>
    </row>
    <row r="3" spans="1:13" s="1019" customFormat="1" ht="24.9" customHeight="1">
      <c r="A3" s="2115" t="s">
        <v>11</v>
      </c>
      <c r="B3" s="2115"/>
      <c r="C3" s="2115"/>
      <c r="D3" s="2115"/>
      <c r="E3" s="2115"/>
      <c r="F3" s="2115"/>
      <c r="G3" s="2115"/>
      <c r="H3" s="2115"/>
      <c r="I3" s="2115"/>
      <c r="J3" s="2115"/>
      <c r="K3" s="2115"/>
    </row>
    <row r="4" spans="1:13" s="1244" customFormat="1" ht="24.9" customHeight="1">
      <c r="A4" s="2559" t="s">
        <v>1966</v>
      </c>
      <c r="B4" s="2686" t="s">
        <v>1967</v>
      </c>
      <c r="C4" s="2687"/>
      <c r="D4" s="2687"/>
      <c r="E4" s="2687"/>
      <c r="F4" s="2687"/>
      <c r="G4" s="2687"/>
      <c r="H4" s="2687"/>
      <c r="I4" s="2687"/>
      <c r="J4" s="2688"/>
      <c r="K4" s="2568" t="s">
        <v>3035</v>
      </c>
      <c r="L4" s="1323"/>
    </row>
    <row r="5" spans="1:13" s="1244" customFormat="1" ht="24.9" customHeight="1">
      <c r="A5" s="2628"/>
      <c r="B5" s="2559" t="s">
        <v>390</v>
      </c>
      <c r="C5" s="2572" t="s">
        <v>1968</v>
      </c>
      <c r="D5" s="2573"/>
      <c r="E5" s="2649"/>
      <c r="F5" s="2552" t="s">
        <v>1867</v>
      </c>
      <c r="G5" s="2536" t="s">
        <v>1930</v>
      </c>
      <c r="H5" s="2568" t="s">
        <v>1969</v>
      </c>
      <c r="I5" s="2559"/>
      <c r="J5" s="2552" t="s">
        <v>1932</v>
      </c>
      <c r="K5" s="2630"/>
    </row>
    <row r="6" spans="1:13" s="1244" customFormat="1" ht="24.9" customHeight="1">
      <c r="A6" s="2628"/>
      <c r="B6" s="2689"/>
      <c r="C6" s="2552" t="s">
        <v>128</v>
      </c>
      <c r="D6" s="2552" t="s">
        <v>1865</v>
      </c>
      <c r="E6" s="2552" t="s">
        <v>1866</v>
      </c>
      <c r="F6" s="2553"/>
      <c r="G6" s="2537"/>
      <c r="H6" s="2579"/>
      <c r="I6" s="2561"/>
      <c r="J6" s="2553"/>
      <c r="K6" s="2630"/>
      <c r="L6" s="1245"/>
    </row>
    <row r="7" spans="1:13" s="1244" customFormat="1" ht="24.9" customHeight="1">
      <c r="A7" s="2628"/>
      <c r="B7" s="2689"/>
      <c r="C7" s="2553"/>
      <c r="D7" s="2553"/>
      <c r="E7" s="2553"/>
      <c r="F7" s="2553"/>
      <c r="G7" s="2537"/>
      <c r="H7" s="2552" t="s">
        <v>1471</v>
      </c>
      <c r="I7" s="2552" t="s">
        <v>1869</v>
      </c>
      <c r="J7" s="2553"/>
      <c r="K7" s="2630"/>
    </row>
    <row r="8" spans="1:13" s="1244" customFormat="1" ht="24.9" customHeight="1">
      <c r="A8" s="2561"/>
      <c r="B8" s="2690"/>
      <c r="C8" s="2554"/>
      <c r="D8" s="2554"/>
      <c r="E8" s="2554"/>
      <c r="F8" s="2554"/>
      <c r="G8" s="2538"/>
      <c r="H8" s="2554"/>
      <c r="I8" s="2554"/>
      <c r="J8" s="2554"/>
      <c r="K8" s="2579"/>
      <c r="L8" s="1857"/>
      <c r="M8" s="1297"/>
    </row>
    <row r="9" spans="1:13" s="1212" customFormat="1" ht="15" customHeight="1">
      <c r="A9" s="1237" t="s">
        <v>1856</v>
      </c>
      <c r="B9" s="309">
        <v>662</v>
      </c>
      <c r="C9" s="309">
        <v>299</v>
      </c>
      <c r="D9" s="309">
        <v>250</v>
      </c>
      <c r="E9" s="309">
        <v>49</v>
      </c>
      <c r="F9" s="1107">
        <v>20</v>
      </c>
      <c r="G9" s="309">
        <v>35</v>
      </c>
      <c r="H9" s="309">
        <v>266</v>
      </c>
      <c r="I9" s="1107">
        <v>76</v>
      </c>
      <c r="J9" s="1107">
        <v>42</v>
      </c>
      <c r="K9" s="395">
        <v>234</v>
      </c>
      <c r="L9" s="1214"/>
    </row>
    <row r="10" spans="1:13" s="1212" customFormat="1" ht="15" customHeight="1">
      <c r="A10" s="1168" t="s">
        <v>1857</v>
      </c>
      <c r="B10" s="304">
        <v>568</v>
      </c>
      <c r="C10" s="304">
        <v>194</v>
      </c>
      <c r="D10" s="304">
        <v>135</v>
      </c>
      <c r="E10" s="304">
        <v>59</v>
      </c>
      <c r="F10" s="304">
        <v>12</v>
      </c>
      <c r="G10" s="304">
        <v>18</v>
      </c>
      <c r="H10" s="304">
        <v>285</v>
      </c>
      <c r="I10" s="304">
        <v>74</v>
      </c>
      <c r="J10" s="304">
        <v>59</v>
      </c>
      <c r="K10" s="1257">
        <v>254</v>
      </c>
      <c r="L10" s="1651"/>
    </row>
    <row r="11" spans="1:13" s="1212" customFormat="1" ht="15" customHeight="1">
      <c r="A11" s="1190" t="s">
        <v>584</v>
      </c>
      <c r="B11" s="309">
        <v>137</v>
      </c>
      <c r="C11" s="309">
        <v>15</v>
      </c>
      <c r="D11" s="309">
        <v>11</v>
      </c>
      <c r="E11" s="309">
        <v>4</v>
      </c>
      <c r="F11" s="1050" t="s">
        <v>41</v>
      </c>
      <c r="G11" s="309">
        <v>2</v>
      </c>
      <c r="H11" s="309">
        <v>120</v>
      </c>
      <c r="I11" s="309">
        <v>31</v>
      </c>
      <c r="J11" s="1050" t="s">
        <v>41</v>
      </c>
      <c r="K11" s="1137" t="s">
        <v>41</v>
      </c>
      <c r="L11" s="1198"/>
    </row>
    <row r="12" spans="1:13" s="1212" customFormat="1" ht="15" customHeight="1">
      <c r="A12" s="1210" t="s">
        <v>585</v>
      </c>
      <c r="B12" s="309">
        <v>8</v>
      </c>
      <c r="C12" s="309">
        <v>3</v>
      </c>
      <c r="D12" s="309">
        <v>3</v>
      </c>
      <c r="E12" s="1050" t="s">
        <v>41</v>
      </c>
      <c r="F12" s="1050" t="s">
        <v>41</v>
      </c>
      <c r="G12" s="309">
        <v>1</v>
      </c>
      <c r="H12" s="309">
        <v>4</v>
      </c>
      <c r="I12" s="309">
        <v>4</v>
      </c>
      <c r="J12" s="1050" t="s">
        <v>41</v>
      </c>
      <c r="K12" s="393">
        <v>6</v>
      </c>
      <c r="L12" s="1198"/>
    </row>
    <row r="13" spans="1:13" s="1212" customFormat="1" ht="15" customHeight="1">
      <c r="A13" s="1210" t="s">
        <v>586</v>
      </c>
      <c r="B13" s="309">
        <v>1</v>
      </c>
      <c r="C13" s="309">
        <v>1</v>
      </c>
      <c r="D13" s="309">
        <v>1</v>
      </c>
      <c r="E13" s="1050" t="s">
        <v>41</v>
      </c>
      <c r="F13" s="1050" t="s">
        <v>41</v>
      </c>
      <c r="G13" s="1050" t="s">
        <v>41</v>
      </c>
      <c r="H13" s="1050" t="s">
        <v>41</v>
      </c>
      <c r="I13" s="1050" t="s">
        <v>41</v>
      </c>
      <c r="J13" s="1050" t="s">
        <v>41</v>
      </c>
      <c r="K13" s="393">
        <v>5</v>
      </c>
      <c r="L13" s="1198"/>
    </row>
    <row r="14" spans="1:13" s="1212" customFormat="1" ht="15" customHeight="1">
      <c r="A14" s="1210" t="s">
        <v>587</v>
      </c>
      <c r="B14" s="309">
        <v>6</v>
      </c>
      <c r="C14" s="309">
        <v>1</v>
      </c>
      <c r="D14" s="309">
        <v>1</v>
      </c>
      <c r="E14" s="1050" t="s">
        <v>41</v>
      </c>
      <c r="F14" s="1050" t="s">
        <v>41</v>
      </c>
      <c r="G14" s="1050" t="s">
        <v>41</v>
      </c>
      <c r="H14" s="309">
        <v>5</v>
      </c>
      <c r="I14" s="309">
        <v>5</v>
      </c>
      <c r="J14" s="1050" t="s">
        <v>41</v>
      </c>
      <c r="K14" s="393">
        <v>3</v>
      </c>
      <c r="L14" s="1198"/>
    </row>
    <row r="15" spans="1:13" s="1212" customFormat="1" ht="15" customHeight="1">
      <c r="A15" s="1210" t="s">
        <v>588</v>
      </c>
      <c r="B15" s="309">
        <v>3</v>
      </c>
      <c r="C15" s="309">
        <v>2</v>
      </c>
      <c r="D15" s="309">
        <v>1</v>
      </c>
      <c r="E15" s="309">
        <v>1</v>
      </c>
      <c r="F15" s="1050" t="s">
        <v>41</v>
      </c>
      <c r="G15" s="1050" t="s">
        <v>41</v>
      </c>
      <c r="H15" s="309">
        <v>1</v>
      </c>
      <c r="I15" s="309">
        <v>1</v>
      </c>
      <c r="J15" s="1050" t="s">
        <v>41</v>
      </c>
      <c r="K15" s="393">
        <v>1</v>
      </c>
      <c r="L15" s="1198"/>
    </row>
    <row r="16" spans="1:13" s="1212" customFormat="1" ht="15" customHeight="1">
      <c r="A16" s="1210" t="s">
        <v>589</v>
      </c>
      <c r="B16" s="309">
        <v>93</v>
      </c>
      <c r="C16" s="309">
        <v>28</v>
      </c>
      <c r="D16" s="309">
        <v>27</v>
      </c>
      <c r="E16" s="309">
        <v>1</v>
      </c>
      <c r="F16" s="1050" t="s">
        <v>41</v>
      </c>
      <c r="G16" s="309">
        <v>3</v>
      </c>
      <c r="H16" s="309">
        <v>62</v>
      </c>
      <c r="I16" s="309">
        <v>21</v>
      </c>
      <c r="J16" s="1050" t="s">
        <v>41</v>
      </c>
      <c r="K16" s="393">
        <v>5</v>
      </c>
      <c r="L16" s="1198"/>
    </row>
    <row r="17" spans="1:12" s="1212" customFormat="1" ht="15" customHeight="1">
      <c r="A17" s="1210" t="s">
        <v>590</v>
      </c>
      <c r="B17" s="309">
        <v>137</v>
      </c>
      <c r="C17" s="309">
        <v>73</v>
      </c>
      <c r="D17" s="309">
        <v>69</v>
      </c>
      <c r="E17" s="309">
        <v>4</v>
      </c>
      <c r="F17" s="309">
        <v>4</v>
      </c>
      <c r="G17" s="309">
        <v>2</v>
      </c>
      <c r="H17" s="309">
        <v>37</v>
      </c>
      <c r="I17" s="1050" t="s">
        <v>41</v>
      </c>
      <c r="J17" s="309">
        <v>21</v>
      </c>
      <c r="K17" s="393">
        <v>223</v>
      </c>
      <c r="L17" s="1198"/>
    </row>
    <row r="18" spans="1:12" s="1212" customFormat="1" ht="15" customHeight="1">
      <c r="A18" s="1210" t="s">
        <v>591</v>
      </c>
      <c r="B18" s="309">
        <v>10</v>
      </c>
      <c r="C18" s="309">
        <v>7</v>
      </c>
      <c r="D18" s="309">
        <v>5</v>
      </c>
      <c r="E18" s="309">
        <v>2</v>
      </c>
      <c r="F18" s="1050" t="s">
        <v>41</v>
      </c>
      <c r="G18" s="1050" t="s">
        <v>41</v>
      </c>
      <c r="H18" s="309">
        <v>3</v>
      </c>
      <c r="I18" s="309">
        <v>3</v>
      </c>
      <c r="J18" s="1050" t="s">
        <v>41</v>
      </c>
      <c r="K18" s="1137" t="s">
        <v>41</v>
      </c>
      <c r="L18" s="1198"/>
    </row>
    <row r="19" spans="1:12" s="1212" customFormat="1" ht="15" customHeight="1">
      <c r="A19" s="1210" t="s">
        <v>592</v>
      </c>
      <c r="B19" s="309">
        <v>3</v>
      </c>
      <c r="C19" s="1050" t="s">
        <v>41</v>
      </c>
      <c r="D19" s="1050" t="s">
        <v>41</v>
      </c>
      <c r="E19" s="1050" t="s">
        <v>41</v>
      </c>
      <c r="F19" s="1050" t="s">
        <v>41</v>
      </c>
      <c r="G19" s="1050" t="s">
        <v>41</v>
      </c>
      <c r="H19" s="309">
        <v>3</v>
      </c>
      <c r="I19" s="309">
        <v>3</v>
      </c>
      <c r="J19" s="1050" t="s">
        <v>41</v>
      </c>
      <c r="K19" s="1137" t="s">
        <v>41</v>
      </c>
      <c r="L19" s="1198"/>
    </row>
    <row r="20" spans="1:12" s="1212" customFormat="1" ht="15" customHeight="1">
      <c r="A20" s="1210" t="s">
        <v>593</v>
      </c>
      <c r="B20" s="309">
        <v>37</v>
      </c>
      <c r="C20" s="309">
        <v>37</v>
      </c>
      <c r="D20" s="309">
        <v>2</v>
      </c>
      <c r="E20" s="309">
        <v>35</v>
      </c>
      <c r="F20" s="1050" t="s">
        <v>41</v>
      </c>
      <c r="G20" s="1050" t="s">
        <v>41</v>
      </c>
      <c r="H20" s="1050" t="s">
        <v>41</v>
      </c>
      <c r="I20" s="1050" t="s">
        <v>41</v>
      </c>
      <c r="J20" s="1050" t="s">
        <v>41</v>
      </c>
      <c r="K20" s="1258" t="s">
        <v>41</v>
      </c>
      <c r="L20" s="1198"/>
    </row>
    <row r="21" spans="1:12" s="1212" customFormat="1" ht="15" customHeight="1">
      <c r="A21" s="1210" t="s">
        <v>594</v>
      </c>
      <c r="B21" s="309">
        <v>14</v>
      </c>
      <c r="C21" s="309">
        <v>8</v>
      </c>
      <c r="D21" s="309">
        <v>8</v>
      </c>
      <c r="E21" s="1050" t="s">
        <v>41</v>
      </c>
      <c r="F21" s="309">
        <v>6</v>
      </c>
      <c r="G21" s="1050" t="s">
        <v>41</v>
      </c>
      <c r="H21" s="1050" t="s">
        <v>41</v>
      </c>
      <c r="I21" s="1050" t="s">
        <v>41</v>
      </c>
      <c r="J21" s="1050" t="s">
        <v>41</v>
      </c>
      <c r="K21" s="1137" t="s">
        <v>41</v>
      </c>
      <c r="L21" s="1214"/>
    </row>
    <row r="22" spans="1:12" s="1212" customFormat="1" ht="15" customHeight="1">
      <c r="A22" s="1210" t="s">
        <v>595</v>
      </c>
      <c r="B22" s="309">
        <v>67</v>
      </c>
      <c r="C22" s="309">
        <v>5</v>
      </c>
      <c r="D22" s="1050" t="s">
        <v>41</v>
      </c>
      <c r="E22" s="309">
        <v>5</v>
      </c>
      <c r="F22" s="1050" t="s">
        <v>41</v>
      </c>
      <c r="G22" s="1050" t="s">
        <v>41</v>
      </c>
      <c r="H22" s="309">
        <v>24</v>
      </c>
      <c r="I22" s="309">
        <v>2</v>
      </c>
      <c r="J22" s="309">
        <v>38</v>
      </c>
      <c r="K22" s="393">
        <v>1</v>
      </c>
      <c r="L22" s="1214"/>
    </row>
    <row r="23" spans="1:12" s="1212" customFormat="1" ht="15" customHeight="1">
      <c r="A23" s="1210" t="s">
        <v>88</v>
      </c>
      <c r="B23" s="309">
        <v>3</v>
      </c>
      <c r="C23" s="309">
        <v>2</v>
      </c>
      <c r="D23" s="309">
        <v>1</v>
      </c>
      <c r="E23" s="309">
        <v>1</v>
      </c>
      <c r="F23" s="1050" t="s">
        <v>41</v>
      </c>
      <c r="G23" s="1050" t="s">
        <v>41</v>
      </c>
      <c r="H23" s="309">
        <v>1</v>
      </c>
      <c r="I23" s="1050" t="s">
        <v>41</v>
      </c>
      <c r="J23" s="1050" t="s">
        <v>41</v>
      </c>
      <c r="K23" s="393">
        <v>8</v>
      </c>
      <c r="L23" s="1214"/>
    </row>
    <row r="24" spans="1:12" s="1212" customFormat="1" ht="15" customHeight="1">
      <c r="A24" s="1210" t="s">
        <v>458</v>
      </c>
      <c r="B24" s="309">
        <v>45</v>
      </c>
      <c r="C24" s="309">
        <v>12</v>
      </c>
      <c r="D24" s="309">
        <v>6</v>
      </c>
      <c r="E24" s="309">
        <v>6</v>
      </c>
      <c r="F24" s="309">
        <v>2</v>
      </c>
      <c r="G24" s="309">
        <v>10</v>
      </c>
      <c r="H24" s="309">
        <v>21</v>
      </c>
      <c r="I24" s="1050" t="s">
        <v>41</v>
      </c>
      <c r="J24" s="1050" t="s">
        <v>41</v>
      </c>
      <c r="K24" s="1137" t="s">
        <v>41</v>
      </c>
      <c r="L24" s="1214"/>
    </row>
    <row r="25" spans="1:12" s="1212" customFormat="1" ht="15" customHeight="1">
      <c r="A25" s="1210" t="s">
        <v>598</v>
      </c>
      <c r="B25" s="309">
        <v>4</v>
      </c>
      <c r="C25" s="1050" t="s">
        <v>41</v>
      </c>
      <c r="D25" s="1050" t="s">
        <v>41</v>
      </c>
      <c r="E25" s="1050" t="s">
        <v>41</v>
      </c>
      <c r="F25" s="1050" t="s">
        <v>41</v>
      </c>
      <c r="G25" s="1050" t="s">
        <v>41</v>
      </c>
      <c r="H25" s="309">
        <v>4</v>
      </c>
      <c r="I25" s="309">
        <v>4</v>
      </c>
      <c r="J25" s="1050" t="s">
        <v>41</v>
      </c>
      <c r="K25" s="395">
        <v>2</v>
      </c>
    </row>
    <row r="26" spans="1:12" s="1212" customFormat="1" ht="15" customHeight="1">
      <c r="A26" s="1212" t="s">
        <v>1876</v>
      </c>
      <c r="K26" s="1214"/>
    </row>
    <row r="27" spans="1:12" s="1212" customFormat="1" ht="15" customHeight="1">
      <c r="A27" s="1262" t="s">
        <v>1872</v>
      </c>
      <c r="B27" s="1281"/>
      <c r="C27" s="1281"/>
      <c r="D27" s="1281"/>
      <c r="E27" s="1281"/>
      <c r="F27" s="1281"/>
      <c r="K27" s="1214"/>
    </row>
    <row r="28" spans="1:12" s="1244" customFormat="1" ht="15" customHeight="1">
      <c r="A28" s="1322"/>
      <c r="B28" s="1263"/>
      <c r="C28" s="1263"/>
      <c r="D28" s="1263"/>
      <c r="E28" s="1263"/>
      <c r="F28" s="1263"/>
      <c r="K28" s="1297"/>
    </row>
    <row r="29" spans="1:12" s="1244" customFormat="1" ht="15" customHeight="1">
      <c r="K29" s="1297"/>
    </row>
    <row r="30" spans="1:12">
      <c r="K30" s="1236"/>
    </row>
    <row r="31" spans="1:12">
      <c r="K31" s="1236"/>
    </row>
    <row r="32" spans="1:12">
      <c r="K32" s="1236"/>
    </row>
    <row r="33" spans="11:11">
      <c r="K33" s="1236"/>
    </row>
  </sheetData>
  <mergeCells count="15">
    <mergeCell ref="A3:K3"/>
    <mergeCell ref="A4:A8"/>
    <mergeCell ref="B4:J4"/>
    <mergeCell ref="K4:K8"/>
    <mergeCell ref="B5:B8"/>
    <mergeCell ref="C5:E5"/>
    <mergeCell ref="F5:F8"/>
    <mergeCell ref="G5:G8"/>
    <mergeCell ref="H5:I6"/>
    <mergeCell ref="J5:J8"/>
    <mergeCell ref="C6:C8"/>
    <mergeCell ref="D6:D8"/>
    <mergeCell ref="E6:E8"/>
    <mergeCell ref="H7:H8"/>
    <mergeCell ref="I7:I8"/>
  </mergeCells>
  <hyperlinks>
    <hyperlink ref="A3" location="'spis tablic'!A1" display="Powrót do spisu tablic Return to list of tables" xr:uid="{00000000-0004-0000-7C00-000000000000}"/>
    <hyperlink ref="A3:K3" location="'Spis tablic_DZIAŁ VIII'!A1" display="'Spis tablic_DZIAŁ VIII'!A1" xr:uid="{00000000-0004-0000-7C00-000001000000}"/>
  </hyperlinks>
  <pageMargins left="0.7" right="0.7" top="0.75" bottom="0.75" header="0.3" footer="0.3"/>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L85"/>
  <sheetViews>
    <sheetView topLeftCell="B64" zoomScaleNormal="100" workbookViewId="0">
      <selection activeCell="F84" sqref="F84"/>
    </sheetView>
  </sheetViews>
  <sheetFormatPr defaultColWidth="10" defaultRowHeight="11.4"/>
  <cols>
    <col min="1" max="1" width="30.5546875" style="1127" customWidth="1"/>
    <col min="2" max="12" width="16.33203125" style="1127" customWidth="1"/>
    <col min="13" max="13" width="9.5546875" style="1127" customWidth="1"/>
    <col min="14" max="16384" width="10" style="1127"/>
  </cols>
  <sheetData>
    <row r="1" spans="1:12" s="1369" customFormat="1" ht="15" customHeight="1">
      <c r="A1" s="1267" t="s">
        <v>2468</v>
      </c>
      <c r="B1" s="1267"/>
      <c r="C1" s="1268"/>
      <c r="D1" s="1271"/>
      <c r="E1" s="1271"/>
      <c r="F1" s="1271"/>
      <c r="G1" s="1271"/>
      <c r="H1" s="1271"/>
      <c r="I1" s="1271"/>
      <c r="J1" s="1271"/>
      <c r="K1" s="1271"/>
      <c r="L1" s="1271"/>
    </row>
    <row r="2" spans="1:12" s="1369" customFormat="1" ht="15" customHeight="1">
      <c r="A2" s="1270" t="s">
        <v>1970</v>
      </c>
      <c r="C2" s="1652"/>
      <c r="D2" s="1271"/>
      <c r="E2" s="1271"/>
      <c r="F2" s="1271"/>
      <c r="G2" s="1271"/>
      <c r="H2" s="1271"/>
      <c r="I2" s="1271"/>
      <c r="J2" s="1271"/>
      <c r="K2" s="1271"/>
      <c r="L2" s="1271"/>
    </row>
    <row r="3" spans="1:12" s="1103" customFormat="1" ht="24.9" customHeight="1">
      <c r="A3" s="2115" t="s">
        <v>11</v>
      </c>
      <c r="B3" s="2115"/>
      <c r="C3" s="2115"/>
      <c r="D3" s="2115"/>
      <c r="E3" s="2115"/>
      <c r="F3" s="2115"/>
      <c r="G3" s="2115"/>
      <c r="H3" s="2115"/>
      <c r="I3" s="2115"/>
      <c r="J3" s="2115"/>
      <c r="K3" s="2115"/>
      <c r="L3" s="2115"/>
    </row>
    <row r="4" spans="1:12" s="1261" customFormat="1" ht="24.9" customHeight="1">
      <c r="A4" s="2521" t="s">
        <v>2469</v>
      </c>
      <c r="B4" s="2629" t="s">
        <v>1845</v>
      </c>
      <c r="C4" s="2655"/>
      <c r="D4" s="2522" t="s">
        <v>1971</v>
      </c>
      <c r="E4" s="2539" t="s">
        <v>1972</v>
      </c>
      <c r="F4" s="2539"/>
      <c r="G4" s="2539"/>
      <c r="H4" s="2539"/>
      <c r="I4" s="2543" t="s">
        <v>1973</v>
      </c>
      <c r="J4" s="2544"/>
      <c r="K4" s="2544"/>
      <c r="L4" s="2544"/>
    </row>
    <row r="5" spans="1:12" s="1261" customFormat="1" ht="24.9" customHeight="1">
      <c r="A5" s="2584"/>
      <c r="B5" s="2655"/>
      <c r="C5" s="2655"/>
      <c r="D5" s="2587"/>
      <c r="E5" s="2522" t="s">
        <v>390</v>
      </c>
      <c r="F5" s="2539" t="s">
        <v>1974</v>
      </c>
      <c r="G5" s="2539"/>
      <c r="H5" s="2522" t="s">
        <v>1975</v>
      </c>
      <c r="I5" s="2522" t="s">
        <v>390</v>
      </c>
      <c r="J5" s="2520" t="s">
        <v>1849</v>
      </c>
      <c r="K5" s="2521"/>
      <c r="L5" s="2520" t="s">
        <v>1975</v>
      </c>
    </row>
    <row r="6" spans="1:12" s="1261" customFormat="1" ht="24.9" customHeight="1">
      <c r="A6" s="2584"/>
      <c r="B6" s="2629" t="s">
        <v>390</v>
      </c>
      <c r="C6" s="2629" t="s">
        <v>1852</v>
      </c>
      <c r="D6" s="2587"/>
      <c r="E6" s="2691"/>
      <c r="F6" s="2653"/>
      <c r="G6" s="2653"/>
      <c r="H6" s="2523"/>
      <c r="I6" s="2691"/>
      <c r="J6" s="2562"/>
      <c r="K6" s="2535"/>
      <c r="L6" s="2587"/>
    </row>
    <row r="7" spans="1:12" s="1261" customFormat="1" ht="36" customHeight="1">
      <c r="A7" s="2584"/>
      <c r="B7" s="2693"/>
      <c r="C7" s="2655"/>
      <c r="D7" s="2562"/>
      <c r="E7" s="2691"/>
      <c r="F7" s="2522" t="s">
        <v>128</v>
      </c>
      <c r="G7" s="2522" t="s">
        <v>1976</v>
      </c>
      <c r="H7" s="2523"/>
      <c r="I7" s="2691"/>
      <c r="J7" s="2522" t="s">
        <v>128</v>
      </c>
      <c r="K7" s="2522" t="s">
        <v>1976</v>
      </c>
      <c r="L7" s="2587"/>
    </row>
    <row r="8" spans="1:12" s="1261" customFormat="1" ht="24.9" customHeight="1">
      <c r="A8" s="2535"/>
      <c r="B8" s="2543" t="s">
        <v>1977</v>
      </c>
      <c r="C8" s="2544"/>
      <c r="D8" s="2571"/>
      <c r="E8" s="2692"/>
      <c r="F8" s="2524"/>
      <c r="G8" s="2524"/>
      <c r="H8" s="2524"/>
      <c r="I8" s="2692"/>
      <c r="J8" s="2524"/>
      <c r="K8" s="2524"/>
      <c r="L8" s="2562"/>
    </row>
    <row r="9" spans="1:12" s="1130" customFormat="1" ht="15" customHeight="1">
      <c r="A9" s="1237" t="s">
        <v>2812</v>
      </c>
      <c r="B9" s="225">
        <v>206</v>
      </c>
      <c r="C9" s="1121">
        <v>180</v>
      </c>
      <c r="D9" s="1121">
        <v>102854</v>
      </c>
      <c r="E9" s="225">
        <v>60519</v>
      </c>
      <c r="F9" s="225">
        <v>55116</v>
      </c>
      <c r="G9" s="225">
        <v>37212</v>
      </c>
      <c r="H9" s="225">
        <v>5403</v>
      </c>
      <c r="I9" s="225">
        <v>12162430</v>
      </c>
      <c r="J9" s="225">
        <v>11032411</v>
      </c>
      <c r="K9" s="225">
        <v>8140142</v>
      </c>
      <c r="L9" s="369">
        <v>1130019</v>
      </c>
    </row>
    <row r="10" spans="1:12" s="1130" customFormat="1" ht="15" customHeight="1">
      <c r="A10" s="1168" t="s">
        <v>2470</v>
      </c>
      <c r="B10" s="1324">
        <v>206</v>
      </c>
      <c r="C10" s="1325">
        <v>179</v>
      </c>
      <c r="D10" s="1325">
        <v>102096</v>
      </c>
      <c r="E10" s="1325">
        <v>63119</v>
      </c>
      <c r="F10" s="1325">
        <v>57007</v>
      </c>
      <c r="G10" s="1325">
        <v>39860</v>
      </c>
      <c r="H10" s="1325">
        <v>6112</v>
      </c>
      <c r="I10" s="1325">
        <v>12981568</v>
      </c>
      <c r="J10" s="1325">
        <v>11884768</v>
      </c>
      <c r="K10" s="1326">
        <v>8495286</v>
      </c>
      <c r="L10" s="1327">
        <v>1096800</v>
      </c>
    </row>
    <row r="11" spans="1:12" s="1130" customFormat="1" ht="15" customHeight="1">
      <c r="A11" s="1168" t="s">
        <v>479</v>
      </c>
      <c r="B11" s="1328">
        <v>50</v>
      </c>
      <c r="C11" s="1329">
        <v>40</v>
      </c>
      <c r="D11" s="1329">
        <v>19385</v>
      </c>
      <c r="E11" s="1329">
        <v>13482</v>
      </c>
      <c r="F11" s="1329">
        <v>12999</v>
      </c>
      <c r="G11" s="1329">
        <v>10688</v>
      </c>
      <c r="H11" s="1329">
        <v>483</v>
      </c>
      <c r="I11" s="1329">
        <v>2492932</v>
      </c>
      <c r="J11" s="1329">
        <v>2229754</v>
      </c>
      <c r="K11" s="1117">
        <v>1820556</v>
      </c>
      <c r="L11" s="1330">
        <v>263178</v>
      </c>
    </row>
    <row r="12" spans="1:12" s="1130" customFormat="1" ht="15" customHeight="1">
      <c r="A12" s="1135" t="s">
        <v>480</v>
      </c>
      <c r="B12" s="1328">
        <v>27</v>
      </c>
      <c r="C12" s="1329">
        <v>20</v>
      </c>
      <c r="D12" s="1329">
        <v>8242</v>
      </c>
      <c r="E12" s="1329">
        <v>8073</v>
      </c>
      <c r="F12" s="1329">
        <v>7826</v>
      </c>
      <c r="G12" s="1329">
        <v>6996</v>
      </c>
      <c r="H12" s="1329">
        <v>247</v>
      </c>
      <c r="I12" s="1329">
        <v>1233708</v>
      </c>
      <c r="J12" s="1329">
        <v>1088030</v>
      </c>
      <c r="K12" s="1117">
        <v>913203</v>
      </c>
      <c r="L12" s="1330">
        <v>145678</v>
      </c>
    </row>
    <row r="13" spans="1:12" s="1130" customFormat="1" ht="15" customHeight="1">
      <c r="A13" s="1331" t="s">
        <v>481</v>
      </c>
      <c r="B13" s="1328">
        <v>1</v>
      </c>
      <c r="C13" s="1329">
        <v>1</v>
      </c>
      <c r="D13" s="1329" t="s">
        <v>41</v>
      </c>
      <c r="E13" s="1329">
        <v>14</v>
      </c>
      <c r="F13" s="1329">
        <v>11</v>
      </c>
      <c r="G13" s="1329" t="s">
        <v>41</v>
      </c>
      <c r="H13" s="1329">
        <v>3</v>
      </c>
      <c r="I13" s="1329">
        <v>7600</v>
      </c>
      <c r="J13" s="1329">
        <v>7360</v>
      </c>
      <c r="K13" s="1117" t="s">
        <v>41</v>
      </c>
      <c r="L13" s="1330">
        <v>240</v>
      </c>
    </row>
    <row r="14" spans="1:12" s="1130" customFormat="1" ht="15" customHeight="1">
      <c r="A14" s="1331" t="s">
        <v>482</v>
      </c>
      <c r="B14" s="1328">
        <v>23</v>
      </c>
      <c r="C14" s="1329">
        <v>16</v>
      </c>
      <c r="D14" s="1329">
        <v>7297</v>
      </c>
      <c r="E14" s="1329">
        <v>7445</v>
      </c>
      <c r="F14" s="1329">
        <v>7220</v>
      </c>
      <c r="G14" s="1329">
        <v>6424</v>
      </c>
      <c r="H14" s="1329">
        <v>225</v>
      </c>
      <c r="I14" s="1329">
        <v>1140354</v>
      </c>
      <c r="J14" s="1329">
        <v>1000448</v>
      </c>
      <c r="K14" s="1117">
        <v>833213</v>
      </c>
      <c r="L14" s="1330">
        <v>139906</v>
      </c>
    </row>
    <row r="15" spans="1:12" s="1130" customFormat="1" ht="15" customHeight="1">
      <c r="A15" s="1331" t="s">
        <v>485</v>
      </c>
      <c r="B15" s="1328">
        <v>1</v>
      </c>
      <c r="C15" s="1329">
        <v>1</v>
      </c>
      <c r="D15" s="1329">
        <v>397</v>
      </c>
      <c r="E15" s="1329">
        <v>259</v>
      </c>
      <c r="F15" s="1329">
        <v>256</v>
      </c>
      <c r="G15" s="1329">
        <v>253</v>
      </c>
      <c r="H15" s="1329">
        <v>3</v>
      </c>
      <c r="I15" s="1329">
        <v>45479</v>
      </c>
      <c r="J15" s="1329">
        <v>44957</v>
      </c>
      <c r="K15" s="1117">
        <v>44425</v>
      </c>
      <c r="L15" s="1330">
        <v>522</v>
      </c>
    </row>
    <row r="16" spans="1:12" s="1130" customFormat="1" ht="15" customHeight="1">
      <c r="A16" s="1331" t="s">
        <v>486</v>
      </c>
      <c r="B16" s="1328">
        <v>2</v>
      </c>
      <c r="C16" s="1329">
        <v>2</v>
      </c>
      <c r="D16" s="1329">
        <v>548</v>
      </c>
      <c r="E16" s="1329">
        <v>355</v>
      </c>
      <c r="F16" s="1329">
        <v>339</v>
      </c>
      <c r="G16" s="1329">
        <v>319</v>
      </c>
      <c r="H16" s="1329">
        <v>16</v>
      </c>
      <c r="I16" s="1329">
        <v>40275</v>
      </c>
      <c r="J16" s="1329">
        <v>35265</v>
      </c>
      <c r="K16" s="1117">
        <v>35565</v>
      </c>
      <c r="L16" s="1330">
        <v>5010</v>
      </c>
    </row>
    <row r="17" spans="1:12" s="1130" customFormat="1" ht="15" customHeight="1">
      <c r="A17" s="1135" t="s">
        <v>487</v>
      </c>
      <c r="B17" s="1328">
        <v>23</v>
      </c>
      <c r="C17" s="1329">
        <v>20</v>
      </c>
      <c r="D17" s="1329">
        <v>11143</v>
      </c>
      <c r="E17" s="1329">
        <v>5409</v>
      </c>
      <c r="F17" s="1329">
        <v>5173</v>
      </c>
      <c r="G17" s="1329">
        <v>3692</v>
      </c>
      <c r="H17" s="1329">
        <v>236</v>
      </c>
      <c r="I17" s="1329">
        <v>1259224</v>
      </c>
      <c r="J17" s="1329">
        <v>1141724</v>
      </c>
      <c r="K17" s="1117">
        <v>907353</v>
      </c>
      <c r="L17" s="1330">
        <v>117500</v>
      </c>
    </row>
    <row r="18" spans="1:12" s="1130" customFormat="1" ht="15" customHeight="1">
      <c r="A18" s="1331" t="s">
        <v>488</v>
      </c>
      <c r="B18" s="1328">
        <v>3</v>
      </c>
      <c r="C18" s="1329">
        <v>2</v>
      </c>
      <c r="D18" s="1329">
        <v>1403</v>
      </c>
      <c r="E18" s="1329">
        <v>793</v>
      </c>
      <c r="F18" s="1329">
        <v>790</v>
      </c>
      <c r="G18" s="1329">
        <v>778</v>
      </c>
      <c r="H18" s="1329">
        <v>3</v>
      </c>
      <c r="I18" s="1329">
        <v>192381</v>
      </c>
      <c r="J18" s="1329">
        <v>191530</v>
      </c>
      <c r="K18" s="1117">
        <v>191431</v>
      </c>
      <c r="L18" s="1330">
        <v>851</v>
      </c>
    </row>
    <row r="19" spans="1:12" s="1130" customFormat="1" ht="15" customHeight="1">
      <c r="A19" s="1331" t="s">
        <v>489</v>
      </c>
      <c r="B19" s="1328">
        <v>3</v>
      </c>
      <c r="C19" s="1329">
        <v>3</v>
      </c>
      <c r="D19" s="1329">
        <v>907</v>
      </c>
      <c r="E19" s="1329">
        <v>446</v>
      </c>
      <c r="F19" s="1329">
        <v>354</v>
      </c>
      <c r="G19" s="1329">
        <v>248</v>
      </c>
      <c r="H19" s="1329">
        <v>92</v>
      </c>
      <c r="I19" s="1329">
        <v>253702</v>
      </c>
      <c r="J19" s="1329">
        <v>166208</v>
      </c>
      <c r="K19" s="1117">
        <v>58524</v>
      </c>
      <c r="L19" s="1330">
        <v>87494</v>
      </c>
    </row>
    <row r="20" spans="1:12" s="1130" customFormat="1" ht="15" customHeight="1">
      <c r="A20" s="1331" t="s">
        <v>490</v>
      </c>
      <c r="B20" s="1328">
        <v>2</v>
      </c>
      <c r="C20" s="1329">
        <v>2</v>
      </c>
      <c r="D20" s="1329">
        <v>1483</v>
      </c>
      <c r="E20" s="1329">
        <v>654</v>
      </c>
      <c r="F20" s="1329">
        <v>607</v>
      </c>
      <c r="G20" s="1329">
        <v>457</v>
      </c>
      <c r="H20" s="1329">
        <v>47</v>
      </c>
      <c r="I20" s="1329">
        <v>102293</v>
      </c>
      <c r="J20" s="1329">
        <v>98051</v>
      </c>
      <c r="K20" s="1117">
        <v>89689</v>
      </c>
      <c r="L20" s="1330">
        <v>4242</v>
      </c>
    </row>
    <row r="21" spans="1:12" s="1130" customFormat="1" ht="15" customHeight="1">
      <c r="A21" s="1331" t="s">
        <v>491</v>
      </c>
      <c r="B21" s="1328">
        <v>3</v>
      </c>
      <c r="C21" s="1329">
        <v>3</v>
      </c>
      <c r="D21" s="1329">
        <v>1111</v>
      </c>
      <c r="E21" s="1329">
        <v>633</v>
      </c>
      <c r="F21" s="1329">
        <v>609</v>
      </c>
      <c r="G21" s="1329">
        <v>421</v>
      </c>
      <c r="H21" s="1329">
        <v>24</v>
      </c>
      <c r="I21" s="1329">
        <v>128399</v>
      </c>
      <c r="J21" s="1329">
        <v>122735</v>
      </c>
      <c r="K21" s="1117">
        <v>97534</v>
      </c>
      <c r="L21" s="1330">
        <v>5664</v>
      </c>
    </row>
    <row r="22" spans="1:12" s="1130" customFormat="1" ht="15" customHeight="1">
      <c r="A22" s="1331" t="s">
        <v>492</v>
      </c>
      <c r="B22" s="1328">
        <v>7</v>
      </c>
      <c r="C22" s="1329">
        <v>6</v>
      </c>
      <c r="D22" s="1329">
        <v>4175</v>
      </c>
      <c r="E22" s="1329">
        <v>2267</v>
      </c>
      <c r="F22" s="1329">
        <v>2219</v>
      </c>
      <c r="G22" s="1329">
        <v>1208</v>
      </c>
      <c r="H22" s="1329">
        <v>48</v>
      </c>
      <c r="I22" s="1329">
        <v>462187</v>
      </c>
      <c r="J22" s="1329">
        <v>448910</v>
      </c>
      <c r="K22" s="1117">
        <v>358331</v>
      </c>
      <c r="L22" s="1330">
        <v>13277</v>
      </c>
    </row>
    <row r="23" spans="1:12" s="1130" customFormat="1" ht="15" customHeight="1">
      <c r="A23" s="1331" t="s">
        <v>494</v>
      </c>
      <c r="B23" s="1328">
        <v>3</v>
      </c>
      <c r="C23" s="1329">
        <v>3</v>
      </c>
      <c r="D23" s="1329">
        <v>1221</v>
      </c>
      <c r="E23" s="1329">
        <v>450</v>
      </c>
      <c r="F23" s="1329">
        <v>428</v>
      </c>
      <c r="G23" s="1329">
        <v>414</v>
      </c>
      <c r="H23" s="1329">
        <v>22</v>
      </c>
      <c r="I23" s="1329">
        <v>90462</v>
      </c>
      <c r="J23" s="1329">
        <v>84490</v>
      </c>
      <c r="K23" s="1117">
        <v>82044</v>
      </c>
      <c r="L23" s="1330">
        <v>5972</v>
      </c>
    </row>
    <row r="24" spans="1:12" s="1130" customFormat="1" ht="15" customHeight="1">
      <c r="A24" s="1331" t="s">
        <v>495</v>
      </c>
      <c r="B24" s="1328">
        <v>2</v>
      </c>
      <c r="C24" s="1329">
        <v>1</v>
      </c>
      <c r="D24" s="1329">
        <v>843</v>
      </c>
      <c r="E24" s="1329">
        <v>166</v>
      </c>
      <c r="F24" s="1329">
        <v>166</v>
      </c>
      <c r="G24" s="1329">
        <v>166</v>
      </c>
      <c r="H24" s="1329" t="s">
        <v>41</v>
      </c>
      <c r="I24" s="1329">
        <v>29800</v>
      </c>
      <c r="J24" s="1329">
        <v>29800</v>
      </c>
      <c r="K24" s="1117">
        <v>29800</v>
      </c>
      <c r="L24" s="1330" t="s">
        <v>41</v>
      </c>
    </row>
    <row r="25" spans="1:12" s="1130" customFormat="1" ht="15" customHeight="1">
      <c r="A25" s="1332" t="s">
        <v>496</v>
      </c>
      <c r="B25" s="1328">
        <v>28</v>
      </c>
      <c r="C25" s="1329">
        <v>27</v>
      </c>
      <c r="D25" s="1329">
        <v>15877</v>
      </c>
      <c r="E25" s="1329">
        <v>11398</v>
      </c>
      <c r="F25" s="1329">
        <v>8522</v>
      </c>
      <c r="G25" s="1329">
        <v>4409</v>
      </c>
      <c r="H25" s="1329">
        <v>2876</v>
      </c>
      <c r="I25" s="1329">
        <v>2528541</v>
      </c>
      <c r="J25" s="1329">
        <v>2340662</v>
      </c>
      <c r="K25" s="1117">
        <v>959766</v>
      </c>
      <c r="L25" s="1330">
        <v>187879</v>
      </c>
    </row>
    <row r="26" spans="1:12" s="1130" customFormat="1" ht="15" customHeight="1">
      <c r="A26" s="1135" t="s">
        <v>497</v>
      </c>
      <c r="B26" s="1328">
        <v>4</v>
      </c>
      <c r="C26" s="1329">
        <v>4</v>
      </c>
      <c r="D26" s="1329">
        <v>2859</v>
      </c>
      <c r="E26" s="1329">
        <v>6197</v>
      </c>
      <c r="F26" s="1329">
        <v>3496</v>
      </c>
      <c r="G26" s="1329">
        <v>856</v>
      </c>
      <c r="H26" s="1329">
        <v>2701</v>
      </c>
      <c r="I26" s="1329">
        <v>488865</v>
      </c>
      <c r="J26" s="1329">
        <v>334235</v>
      </c>
      <c r="K26" s="1117">
        <v>164347</v>
      </c>
      <c r="L26" s="1330">
        <v>154630</v>
      </c>
    </row>
    <row r="27" spans="1:12" s="1130" customFormat="1" ht="15" customHeight="1">
      <c r="A27" s="1331" t="s">
        <v>498</v>
      </c>
      <c r="B27" s="1328">
        <v>2</v>
      </c>
      <c r="C27" s="1329">
        <v>2</v>
      </c>
      <c r="D27" s="1329">
        <v>1687</v>
      </c>
      <c r="E27" s="1329">
        <v>617</v>
      </c>
      <c r="F27" s="1329">
        <v>614</v>
      </c>
      <c r="G27" s="1329">
        <v>480</v>
      </c>
      <c r="H27" s="1329">
        <v>3</v>
      </c>
      <c r="I27" s="1329">
        <v>131613</v>
      </c>
      <c r="J27" s="1329">
        <v>130896</v>
      </c>
      <c r="K27" s="1117">
        <v>100435</v>
      </c>
      <c r="L27" s="1330">
        <v>717</v>
      </c>
    </row>
    <row r="28" spans="1:12" s="1130" customFormat="1" ht="15" customHeight="1">
      <c r="A28" s="1331" t="s">
        <v>499</v>
      </c>
      <c r="B28" s="1328">
        <v>2</v>
      </c>
      <c r="C28" s="1329">
        <v>2</v>
      </c>
      <c r="D28" s="1329">
        <v>1172</v>
      </c>
      <c r="E28" s="1329">
        <v>5580</v>
      </c>
      <c r="F28" s="1329">
        <v>2882</v>
      </c>
      <c r="G28" s="1329">
        <v>376</v>
      </c>
      <c r="H28" s="1329">
        <v>2698</v>
      </c>
      <c r="I28" s="1329">
        <v>357252</v>
      </c>
      <c r="J28" s="1329">
        <v>203339</v>
      </c>
      <c r="K28" s="1117">
        <v>63912</v>
      </c>
      <c r="L28" s="1330">
        <v>153913</v>
      </c>
    </row>
    <row r="29" spans="1:12" s="1130" customFormat="1" ht="15" customHeight="1">
      <c r="A29" s="1135" t="s">
        <v>500</v>
      </c>
      <c r="B29" s="1328">
        <v>16</v>
      </c>
      <c r="C29" s="1329">
        <v>15</v>
      </c>
      <c r="D29" s="1329">
        <v>5962</v>
      </c>
      <c r="E29" s="1329">
        <v>3154</v>
      </c>
      <c r="F29" s="1329">
        <v>3028</v>
      </c>
      <c r="G29" s="1329">
        <v>1945</v>
      </c>
      <c r="H29" s="1329">
        <v>126</v>
      </c>
      <c r="I29" s="1329">
        <v>562454</v>
      </c>
      <c r="J29" s="1329">
        <v>540498</v>
      </c>
      <c r="K29" s="1117">
        <v>412696</v>
      </c>
      <c r="L29" s="1330">
        <v>21956</v>
      </c>
    </row>
    <row r="30" spans="1:12" s="1130" customFormat="1" ht="15" customHeight="1">
      <c r="A30" s="1331" t="s">
        <v>501</v>
      </c>
      <c r="B30" s="1328">
        <v>2</v>
      </c>
      <c r="C30" s="1329">
        <v>2</v>
      </c>
      <c r="D30" s="1329">
        <v>808</v>
      </c>
      <c r="E30" s="1329">
        <v>493</v>
      </c>
      <c r="F30" s="1329">
        <v>486</v>
      </c>
      <c r="G30" s="1329">
        <v>294</v>
      </c>
      <c r="H30" s="1329">
        <v>7</v>
      </c>
      <c r="I30" s="1329">
        <v>74511</v>
      </c>
      <c r="J30" s="1329">
        <v>73264</v>
      </c>
      <c r="K30" s="1117">
        <v>54510</v>
      </c>
      <c r="L30" s="1330">
        <v>1247</v>
      </c>
    </row>
    <row r="31" spans="1:12" s="1130" customFormat="1" ht="15" customHeight="1">
      <c r="A31" s="1331" t="s">
        <v>502</v>
      </c>
      <c r="B31" s="1328">
        <v>1</v>
      </c>
      <c r="C31" s="1329">
        <v>1</v>
      </c>
      <c r="D31" s="1329">
        <v>272</v>
      </c>
      <c r="E31" s="1329">
        <v>80</v>
      </c>
      <c r="F31" s="1329">
        <v>76</v>
      </c>
      <c r="G31" s="1329">
        <v>17</v>
      </c>
      <c r="H31" s="1329">
        <v>4</v>
      </c>
      <c r="I31" s="1329">
        <v>7917</v>
      </c>
      <c r="J31" s="1329">
        <v>7020</v>
      </c>
      <c r="K31" s="1117">
        <v>1606</v>
      </c>
      <c r="L31" s="1330">
        <v>897</v>
      </c>
    </row>
    <row r="32" spans="1:12" s="1130" customFormat="1" ht="15" customHeight="1">
      <c r="A32" s="1331" t="s">
        <v>503</v>
      </c>
      <c r="B32" s="1328">
        <v>1</v>
      </c>
      <c r="C32" s="1329">
        <v>1</v>
      </c>
      <c r="D32" s="1329">
        <v>222</v>
      </c>
      <c r="E32" s="1329">
        <v>78</v>
      </c>
      <c r="F32" s="1329">
        <v>69</v>
      </c>
      <c r="G32" s="1329">
        <v>66</v>
      </c>
      <c r="H32" s="1329">
        <v>9</v>
      </c>
      <c r="I32" s="1329">
        <v>11633</v>
      </c>
      <c r="J32" s="1329">
        <v>9533</v>
      </c>
      <c r="K32" s="1117">
        <v>8501</v>
      </c>
      <c r="L32" s="1330">
        <v>2100</v>
      </c>
    </row>
    <row r="33" spans="1:12" s="1130" customFormat="1" ht="15" customHeight="1">
      <c r="A33" s="1331" t="s">
        <v>505</v>
      </c>
      <c r="B33" s="1328">
        <v>1</v>
      </c>
      <c r="C33" s="1329" t="s">
        <v>41</v>
      </c>
      <c r="D33" s="1329" t="s">
        <v>41</v>
      </c>
      <c r="E33" s="1329">
        <v>63</v>
      </c>
      <c r="F33" s="1329">
        <v>28</v>
      </c>
      <c r="G33" s="1329" t="s">
        <v>41</v>
      </c>
      <c r="H33" s="1329">
        <v>35</v>
      </c>
      <c r="I33" s="1329">
        <v>6510</v>
      </c>
      <c r="J33" s="1329">
        <v>2900</v>
      </c>
      <c r="K33" s="1117" t="s">
        <v>41</v>
      </c>
      <c r="L33" s="1330">
        <v>3610</v>
      </c>
    </row>
    <row r="34" spans="1:12" s="1130" customFormat="1" ht="15" customHeight="1">
      <c r="A34" s="1331" t="s">
        <v>506</v>
      </c>
      <c r="B34" s="1328">
        <v>11</v>
      </c>
      <c r="C34" s="1329">
        <v>11</v>
      </c>
      <c r="D34" s="1329">
        <v>4660</v>
      </c>
      <c r="E34" s="1329">
        <v>2440</v>
      </c>
      <c r="F34" s="1329">
        <v>2369</v>
      </c>
      <c r="G34" s="1329">
        <v>1568</v>
      </c>
      <c r="H34" s="1329">
        <v>71</v>
      </c>
      <c r="I34" s="1329">
        <v>461883</v>
      </c>
      <c r="J34" s="1329">
        <v>447781</v>
      </c>
      <c r="K34" s="1117">
        <v>348079</v>
      </c>
      <c r="L34" s="1330">
        <v>14102</v>
      </c>
    </row>
    <row r="35" spans="1:12" s="1130" customFormat="1" ht="15" customHeight="1">
      <c r="A35" s="1135" t="s">
        <v>507</v>
      </c>
      <c r="B35" s="1328">
        <v>8</v>
      </c>
      <c r="C35" s="1329">
        <v>8</v>
      </c>
      <c r="D35" s="1329">
        <v>7056</v>
      </c>
      <c r="E35" s="1329">
        <v>2047</v>
      </c>
      <c r="F35" s="1329">
        <v>1998</v>
      </c>
      <c r="G35" s="1329">
        <v>1608</v>
      </c>
      <c r="H35" s="1329">
        <v>49</v>
      </c>
      <c r="I35" s="1329">
        <v>1477222</v>
      </c>
      <c r="J35" s="1329">
        <v>1465929</v>
      </c>
      <c r="K35" s="1117">
        <v>382723</v>
      </c>
      <c r="L35" s="1330">
        <v>11293</v>
      </c>
    </row>
    <row r="36" spans="1:12" s="1130" customFormat="1" ht="15" customHeight="1">
      <c r="A36" s="1331" t="s">
        <v>508</v>
      </c>
      <c r="B36" s="1328">
        <v>2</v>
      </c>
      <c r="C36" s="1329">
        <v>2</v>
      </c>
      <c r="D36" s="1329">
        <v>1042</v>
      </c>
      <c r="E36" s="1329">
        <v>381</v>
      </c>
      <c r="F36" s="1329">
        <v>346</v>
      </c>
      <c r="G36" s="1329">
        <v>262</v>
      </c>
      <c r="H36" s="1329">
        <v>35</v>
      </c>
      <c r="I36" s="1329">
        <v>90936</v>
      </c>
      <c r="J36" s="1329">
        <v>83300</v>
      </c>
      <c r="K36" s="1117">
        <v>65962</v>
      </c>
      <c r="L36" s="1330">
        <v>7636</v>
      </c>
    </row>
    <row r="37" spans="1:12" s="1130" customFormat="1" ht="15" customHeight="1">
      <c r="A37" s="1331" t="s">
        <v>510</v>
      </c>
      <c r="B37" s="1328">
        <v>6</v>
      </c>
      <c r="C37" s="1329">
        <v>6</v>
      </c>
      <c r="D37" s="1329">
        <v>6014</v>
      </c>
      <c r="E37" s="1329">
        <v>1666</v>
      </c>
      <c r="F37" s="1329">
        <v>1652</v>
      </c>
      <c r="G37" s="1329">
        <v>1346</v>
      </c>
      <c r="H37" s="1329">
        <v>14</v>
      </c>
      <c r="I37" s="1329">
        <v>1386286</v>
      </c>
      <c r="J37" s="1329">
        <v>1382629</v>
      </c>
      <c r="K37" s="1117">
        <v>316761</v>
      </c>
      <c r="L37" s="1330">
        <v>3657</v>
      </c>
    </row>
    <row r="38" spans="1:12" s="1130" customFormat="1" ht="15" customHeight="1">
      <c r="A38" s="1332" t="s">
        <v>512</v>
      </c>
      <c r="B38" s="1328">
        <v>24</v>
      </c>
      <c r="C38" s="1329">
        <v>21</v>
      </c>
      <c r="D38" s="1329">
        <v>10601</v>
      </c>
      <c r="E38" s="1329">
        <v>7230</v>
      </c>
      <c r="F38" s="1329">
        <v>7090</v>
      </c>
      <c r="G38" s="1329">
        <v>4325</v>
      </c>
      <c r="H38" s="1329">
        <v>140</v>
      </c>
      <c r="I38" s="1329">
        <v>1078859</v>
      </c>
      <c r="J38" s="1329">
        <v>1053194</v>
      </c>
      <c r="K38" s="1117">
        <v>832855</v>
      </c>
      <c r="L38" s="1330">
        <v>25665</v>
      </c>
    </row>
    <row r="39" spans="1:12" s="1130" customFormat="1" ht="15" customHeight="1">
      <c r="A39" s="1135" t="s">
        <v>513</v>
      </c>
      <c r="B39" s="1328">
        <v>20</v>
      </c>
      <c r="C39" s="1329">
        <v>17</v>
      </c>
      <c r="D39" s="1329">
        <v>8315</v>
      </c>
      <c r="E39" s="1329">
        <v>6137</v>
      </c>
      <c r="F39" s="1329">
        <v>6025</v>
      </c>
      <c r="G39" s="1329">
        <v>3385</v>
      </c>
      <c r="H39" s="1329">
        <v>112</v>
      </c>
      <c r="I39" s="1329">
        <v>878574</v>
      </c>
      <c r="J39" s="1329">
        <v>854782</v>
      </c>
      <c r="K39" s="1117">
        <v>646090</v>
      </c>
      <c r="L39" s="1330">
        <v>23792</v>
      </c>
    </row>
    <row r="40" spans="1:12" s="1130" customFormat="1" ht="15" customHeight="1">
      <c r="A40" s="1331" t="s">
        <v>514</v>
      </c>
      <c r="B40" s="1328">
        <v>3</v>
      </c>
      <c r="C40" s="1329">
        <v>3</v>
      </c>
      <c r="D40" s="1329">
        <v>1086</v>
      </c>
      <c r="E40" s="1329">
        <v>1483</v>
      </c>
      <c r="F40" s="1329">
        <v>1479</v>
      </c>
      <c r="G40" s="1329">
        <v>418</v>
      </c>
      <c r="H40" s="1329">
        <v>4</v>
      </c>
      <c r="I40" s="1329">
        <v>142356</v>
      </c>
      <c r="J40" s="1329">
        <v>142296</v>
      </c>
      <c r="K40" s="1117">
        <v>72293</v>
      </c>
      <c r="L40" s="1330">
        <v>60</v>
      </c>
    </row>
    <row r="41" spans="1:12" s="1130" customFormat="1" ht="15" customHeight="1">
      <c r="A41" s="1331" t="s">
        <v>515</v>
      </c>
      <c r="B41" s="1328">
        <v>2</v>
      </c>
      <c r="C41" s="1329">
        <v>2</v>
      </c>
      <c r="D41" s="1329">
        <v>220</v>
      </c>
      <c r="E41" s="1329">
        <v>181</v>
      </c>
      <c r="F41" s="1329">
        <v>173</v>
      </c>
      <c r="G41" s="1329">
        <v>75</v>
      </c>
      <c r="H41" s="1329">
        <v>8</v>
      </c>
      <c r="I41" s="1329">
        <v>30120</v>
      </c>
      <c r="J41" s="1329">
        <v>26942</v>
      </c>
      <c r="K41" s="1117">
        <v>10146</v>
      </c>
      <c r="L41" s="1330">
        <v>3178</v>
      </c>
    </row>
    <row r="42" spans="1:12" s="1130" customFormat="1" ht="15" customHeight="1">
      <c r="A42" s="1331" t="s">
        <v>516</v>
      </c>
      <c r="B42" s="1328">
        <v>3</v>
      </c>
      <c r="C42" s="1329">
        <v>3</v>
      </c>
      <c r="D42" s="1329">
        <v>862</v>
      </c>
      <c r="E42" s="1329">
        <v>872</v>
      </c>
      <c r="F42" s="1329">
        <v>853</v>
      </c>
      <c r="G42" s="1329">
        <v>431</v>
      </c>
      <c r="H42" s="1329">
        <v>19</v>
      </c>
      <c r="I42" s="1329">
        <v>99483</v>
      </c>
      <c r="J42" s="1329">
        <v>96241</v>
      </c>
      <c r="K42" s="1117">
        <v>60658</v>
      </c>
      <c r="L42" s="1330">
        <v>3242</v>
      </c>
    </row>
    <row r="43" spans="1:12" s="1130" customFormat="1" ht="15" customHeight="1">
      <c r="A43" s="1331" t="s">
        <v>518</v>
      </c>
      <c r="B43" s="1328">
        <v>12</v>
      </c>
      <c r="C43" s="1329">
        <v>9</v>
      </c>
      <c r="D43" s="1329">
        <v>6147</v>
      </c>
      <c r="E43" s="1329">
        <v>3601</v>
      </c>
      <c r="F43" s="1329">
        <v>3520</v>
      </c>
      <c r="G43" s="1329">
        <v>2461</v>
      </c>
      <c r="H43" s="1329">
        <v>81</v>
      </c>
      <c r="I43" s="1329">
        <v>606615</v>
      </c>
      <c r="J43" s="1329">
        <v>589303</v>
      </c>
      <c r="K43" s="1117">
        <v>502993</v>
      </c>
      <c r="L43" s="1330">
        <v>17312</v>
      </c>
    </row>
    <row r="44" spans="1:12" s="1130" customFormat="1" ht="15" customHeight="1">
      <c r="A44" s="1278" t="s">
        <v>519</v>
      </c>
      <c r="B44" s="1328">
        <v>4</v>
      </c>
      <c r="C44" s="1329">
        <v>4</v>
      </c>
      <c r="D44" s="1329">
        <v>2286</v>
      </c>
      <c r="E44" s="1329">
        <v>1093</v>
      </c>
      <c r="F44" s="1329">
        <v>1065</v>
      </c>
      <c r="G44" s="1329">
        <v>940</v>
      </c>
      <c r="H44" s="1329">
        <v>28</v>
      </c>
      <c r="I44" s="1329">
        <v>200285</v>
      </c>
      <c r="J44" s="1329">
        <v>198412</v>
      </c>
      <c r="K44" s="1117">
        <v>186765</v>
      </c>
      <c r="L44" s="1330">
        <v>1873</v>
      </c>
    </row>
    <row r="45" spans="1:12" s="1130" customFormat="1" ht="15" customHeight="1">
      <c r="A45" s="1331" t="s">
        <v>521</v>
      </c>
      <c r="B45" s="1328">
        <v>4</v>
      </c>
      <c r="C45" s="1329">
        <v>4</v>
      </c>
      <c r="D45" s="1329">
        <v>2286</v>
      </c>
      <c r="E45" s="1329">
        <v>1093</v>
      </c>
      <c r="F45" s="1329">
        <v>1065</v>
      </c>
      <c r="G45" s="1329">
        <v>940</v>
      </c>
      <c r="H45" s="1329">
        <v>28</v>
      </c>
      <c r="I45" s="1329">
        <v>200285</v>
      </c>
      <c r="J45" s="1329">
        <v>198412</v>
      </c>
      <c r="K45" s="1117">
        <v>186765</v>
      </c>
      <c r="L45" s="1330">
        <v>1873</v>
      </c>
    </row>
    <row r="46" spans="1:12" s="1130" customFormat="1" ht="15" customHeight="1">
      <c r="A46" s="1140" t="s">
        <v>522</v>
      </c>
      <c r="B46" s="1328">
        <v>31</v>
      </c>
      <c r="C46" s="1329">
        <v>27</v>
      </c>
      <c r="D46" s="1329">
        <v>21298</v>
      </c>
      <c r="E46" s="1329">
        <v>8015</v>
      </c>
      <c r="F46" s="1329">
        <v>7854</v>
      </c>
      <c r="G46" s="1329">
        <v>5337</v>
      </c>
      <c r="H46" s="1329">
        <v>161</v>
      </c>
      <c r="I46" s="1329">
        <v>1578552</v>
      </c>
      <c r="J46" s="1329">
        <v>1539684</v>
      </c>
      <c r="K46" s="1117">
        <v>1199253</v>
      </c>
      <c r="L46" s="1330">
        <v>38868</v>
      </c>
    </row>
    <row r="47" spans="1:12" s="1130" customFormat="1" ht="15" customHeight="1">
      <c r="A47" s="1278" t="s">
        <v>523</v>
      </c>
      <c r="B47" s="1328">
        <v>8</v>
      </c>
      <c r="C47" s="1329">
        <v>7</v>
      </c>
      <c r="D47" s="1329">
        <v>4963</v>
      </c>
      <c r="E47" s="1329">
        <v>3181</v>
      </c>
      <c r="F47" s="1329">
        <v>3139</v>
      </c>
      <c r="G47" s="1329">
        <v>1842</v>
      </c>
      <c r="H47" s="1329">
        <v>42</v>
      </c>
      <c r="I47" s="1329">
        <v>553607</v>
      </c>
      <c r="J47" s="1329">
        <v>540069</v>
      </c>
      <c r="K47" s="1117">
        <v>380915</v>
      </c>
      <c r="L47" s="1330">
        <v>13538</v>
      </c>
    </row>
    <row r="48" spans="1:12" s="1130" customFormat="1" ht="15" customHeight="1">
      <c r="A48" s="1331" t="s">
        <v>524</v>
      </c>
      <c r="B48" s="1328">
        <v>8</v>
      </c>
      <c r="C48" s="1329">
        <v>7</v>
      </c>
      <c r="D48" s="1329">
        <v>4963</v>
      </c>
      <c r="E48" s="1329">
        <v>3181</v>
      </c>
      <c r="F48" s="1329">
        <v>3139</v>
      </c>
      <c r="G48" s="1329">
        <v>1842</v>
      </c>
      <c r="H48" s="1329">
        <v>42</v>
      </c>
      <c r="I48" s="1329">
        <v>553607</v>
      </c>
      <c r="J48" s="1329">
        <v>540069</v>
      </c>
      <c r="K48" s="1117">
        <v>380915</v>
      </c>
      <c r="L48" s="1330">
        <v>13538</v>
      </c>
    </row>
    <row r="49" spans="1:12" s="1130" customFormat="1" ht="15" customHeight="1">
      <c r="A49" s="1278" t="s">
        <v>529</v>
      </c>
      <c r="B49" s="1328">
        <v>18</v>
      </c>
      <c r="C49" s="1329">
        <v>15</v>
      </c>
      <c r="D49" s="1329">
        <v>14392</v>
      </c>
      <c r="E49" s="1329">
        <v>3079</v>
      </c>
      <c r="F49" s="1329">
        <v>2997</v>
      </c>
      <c r="G49" s="1329">
        <v>2506</v>
      </c>
      <c r="H49" s="1329">
        <v>82</v>
      </c>
      <c r="I49" s="1329">
        <v>746778</v>
      </c>
      <c r="J49" s="1329">
        <v>727145</v>
      </c>
      <c r="K49" s="1117">
        <v>592474</v>
      </c>
      <c r="L49" s="1330">
        <v>19633</v>
      </c>
    </row>
    <row r="50" spans="1:12" s="1130" customFormat="1" ht="15" customHeight="1">
      <c r="A50" s="1331" t="s">
        <v>531</v>
      </c>
      <c r="B50" s="1328">
        <v>3</v>
      </c>
      <c r="C50" s="1329">
        <v>3</v>
      </c>
      <c r="D50" s="1329">
        <v>785</v>
      </c>
      <c r="E50" s="1329">
        <v>358</v>
      </c>
      <c r="F50" s="1329">
        <v>340</v>
      </c>
      <c r="G50" s="1329">
        <v>319</v>
      </c>
      <c r="H50" s="1329">
        <v>18</v>
      </c>
      <c r="I50" s="1329">
        <v>48644</v>
      </c>
      <c r="J50" s="1329">
        <v>43347</v>
      </c>
      <c r="K50" s="1117">
        <v>43414</v>
      </c>
      <c r="L50" s="1330">
        <v>5297</v>
      </c>
    </row>
    <row r="51" spans="1:12" s="1130" customFormat="1" ht="15" customHeight="1">
      <c r="A51" s="1331" t="s">
        <v>533</v>
      </c>
      <c r="B51" s="1328">
        <v>15</v>
      </c>
      <c r="C51" s="1329">
        <v>12</v>
      </c>
      <c r="D51" s="1329">
        <v>13607</v>
      </c>
      <c r="E51" s="1329">
        <v>2721</v>
      </c>
      <c r="F51" s="1329">
        <v>2657</v>
      </c>
      <c r="G51" s="1329">
        <v>2187</v>
      </c>
      <c r="H51" s="1329">
        <v>64</v>
      </c>
      <c r="I51" s="1329">
        <v>698134</v>
      </c>
      <c r="J51" s="1329">
        <v>683798</v>
      </c>
      <c r="K51" s="1117">
        <v>549060</v>
      </c>
      <c r="L51" s="1330">
        <v>14336</v>
      </c>
    </row>
    <row r="52" spans="1:12" s="1130" customFormat="1" ht="15" customHeight="1">
      <c r="A52" s="1135" t="s">
        <v>535</v>
      </c>
      <c r="B52" s="1328">
        <v>5</v>
      </c>
      <c r="C52" s="1329">
        <v>5</v>
      </c>
      <c r="D52" s="1329">
        <v>1943</v>
      </c>
      <c r="E52" s="1329">
        <v>1755</v>
      </c>
      <c r="F52" s="1329">
        <v>1718</v>
      </c>
      <c r="G52" s="1329">
        <v>989</v>
      </c>
      <c r="H52" s="1329">
        <v>37</v>
      </c>
      <c r="I52" s="1329">
        <v>278167</v>
      </c>
      <c r="J52" s="1329">
        <v>272470</v>
      </c>
      <c r="K52" s="1117">
        <v>225864</v>
      </c>
      <c r="L52" s="1330">
        <v>5697</v>
      </c>
    </row>
    <row r="53" spans="1:12" s="1130" customFormat="1" ht="15" customHeight="1">
      <c r="A53" s="1331" t="s">
        <v>536</v>
      </c>
      <c r="B53" s="1328">
        <v>2</v>
      </c>
      <c r="C53" s="1329">
        <v>2</v>
      </c>
      <c r="D53" s="1329">
        <v>512</v>
      </c>
      <c r="E53" s="1329">
        <v>227</v>
      </c>
      <c r="F53" s="1329">
        <v>221</v>
      </c>
      <c r="G53" s="1329">
        <v>185</v>
      </c>
      <c r="H53" s="1329">
        <v>6</v>
      </c>
      <c r="I53" s="1329">
        <v>62722</v>
      </c>
      <c r="J53" s="1329">
        <v>61102</v>
      </c>
      <c r="K53" s="1117">
        <v>52508</v>
      </c>
      <c r="L53" s="1330">
        <v>1620</v>
      </c>
    </row>
    <row r="54" spans="1:12" s="1130" customFormat="1" ht="15" customHeight="1">
      <c r="A54" s="1331" t="s">
        <v>538</v>
      </c>
      <c r="B54" s="1328">
        <v>3</v>
      </c>
      <c r="C54" s="1329">
        <v>3</v>
      </c>
      <c r="D54" s="1329">
        <v>1431</v>
      </c>
      <c r="E54" s="1329">
        <v>1528</v>
      </c>
      <c r="F54" s="1329">
        <v>1497</v>
      </c>
      <c r="G54" s="1329">
        <v>804</v>
      </c>
      <c r="H54" s="1329">
        <v>31</v>
      </c>
      <c r="I54" s="1329">
        <v>215445</v>
      </c>
      <c r="J54" s="1329">
        <v>211368</v>
      </c>
      <c r="K54" s="1117">
        <v>173356</v>
      </c>
      <c r="L54" s="1330">
        <v>4077</v>
      </c>
    </row>
    <row r="55" spans="1:12" s="1130" customFormat="1" ht="15" customHeight="1">
      <c r="A55" s="1140" t="s">
        <v>539</v>
      </c>
      <c r="B55" s="1328">
        <v>14</v>
      </c>
      <c r="C55" s="1329">
        <v>13</v>
      </c>
      <c r="D55" s="1329">
        <v>7257</v>
      </c>
      <c r="E55" s="1329">
        <v>4211</v>
      </c>
      <c r="F55" s="1329">
        <v>3816</v>
      </c>
      <c r="G55" s="1329">
        <v>2924</v>
      </c>
      <c r="H55" s="1329">
        <v>395</v>
      </c>
      <c r="I55" s="1329">
        <v>700726</v>
      </c>
      <c r="J55" s="1329">
        <v>653228</v>
      </c>
      <c r="K55" s="1117">
        <v>562370</v>
      </c>
      <c r="L55" s="1330">
        <v>47498</v>
      </c>
    </row>
    <row r="56" spans="1:12" s="1130" customFormat="1" ht="15" customHeight="1">
      <c r="A56" s="1278" t="s">
        <v>540</v>
      </c>
      <c r="B56" s="1328">
        <v>10</v>
      </c>
      <c r="C56" s="1329">
        <v>9</v>
      </c>
      <c r="D56" s="1329">
        <v>5266</v>
      </c>
      <c r="E56" s="1329">
        <v>2110</v>
      </c>
      <c r="F56" s="1329">
        <v>1730</v>
      </c>
      <c r="G56" s="1329">
        <v>1988</v>
      </c>
      <c r="H56" s="1329">
        <v>380</v>
      </c>
      <c r="I56" s="1329">
        <v>460134</v>
      </c>
      <c r="J56" s="1329">
        <v>416273</v>
      </c>
      <c r="K56" s="1117">
        <v>434529</v>
      </c>
      <c r="L56" s="1330">
        <v>43861</v>
      </c>
    </row>
    <row r="57" spans="1:12" s="1130" customFormat="1" ht="15" customHeight="1">
      <c r="A57" s="1331" t="s">
        <v>542</v>
      </c>
      <c r="B57" s="1328">
        <v>10</v>
      </c>
      <c r="C57" s="1329">
        <v>9</v>
      </c>
      <c r="D57" s="1329">
        <v>5266</v>
      </c>
      <c r="E57" s="1329">
        <v>2110</v>
      </c>
      <c r="F57" s="1329">
        <v>1730</v>
      </c>
      <c r="G57" s="1329">
        <v>1988</v>
      </c>
      <c r="H57" s="1329">
        <v>380</v>
      </c>
      <c r="I57" s="1329">
        <v>460134</v>
      </c>
      <c r="J57" s="1329">
        <v>416273</v>
      </c>
      <c r="K57" s="1117">
        <v>434529</v>
      </c>
      <c r="L57" s="1330">
        <v>43861</v>
      </c>
    </row>
    <row r="58" spans="1:12" s="1130" customFormat="1" ht="15" customHeight="1">
      <c r="A58" s="1278" t="s">
        <v>546</v>
      </c>
      <c r="B58" s="1328">
        <v>4</v>
      </c>
      <c r="C58" s="1329">
        <v>4</v>
      </c>
      <c r="D58" s="1329">
        <v>1991</v>
      </c>
      <c r="E58" s="1329">
        <v>2101</v>
      </c>
      <c r="F58" s="1329">
        <v>2086</v>
      </c>
      <c r="G58" s="1329">
        <v>936</v>
      </c>
      <c r="H58" s="1329">
        <v>15</v>
      </c>
      <c r="I58" s="1329">
        <v>240592</v>
      </c>
      <c r="J58" s="1329">
        <v>236955</v>
      </c>
      <c r="K58" s="1117">
        <v>127841</v>
      </c>
      <c r="L58" s="1330">
        <v>3637</v>
      </c>
    </row>
    <row r="59" spans="1:12" s="1130" customFormat="1" ht="15" customHeight="1">
      <c r="A59" s="1331" t="s">
        <v>547</v>
      </c>
      <c r="B59" s="1328">
        <v>4</v>
      </c>
      <c r="C59" s="1329">
        <v>4</v>
      </c>
      <c r="D59" s="1329">
        <v>1991</v>
      </c>
      <c r="E59" s="1329">
        <v>2101</v>
      </c>
      <c r="F59" s="1329">
        <v>2086</v>
      </c>
      <c r="G59" s="1329">
        <v>936</v>
      </c>
      <c r="H59" s="1329">
        <v>15</v>
      </c>
      <c r="I59" s="1329">
        <v>240592</v>
      </c>
      <c r="J59" s="1329">
        <v>236955</v>
      </c>
      <c r="K59" s="1117">
        <v>127841</v>
      </c>
      <c r="L59" s="1330">
        <v>3637</v>
      </c>
    </row>
    <row r="60" spans="1:12" s="1130" customFormat="1" ht="15" customHeight="1">
      <c r="A60" s="1140" t="s">
        <v>549</v>
      </c>
      <c r="B60" s="1328">
        <v>17</v>
      </c>
      <c r="C60" s="1329">
        <v>16</v>
      </c>
      <c r="D60" s="1329">
        <v>7189</v>
      </c>
      <c r="E60" s="1329">
        <v>4022</v>
      </c>
      <c r="F60" s="1329">
        <v>3597</v>
      </c>
      <c r="G60" s="1329">
        <v>2401</v>
      </c>
      <c r="H60" s="1329">
        <v>425</v>
      </c>
      <c r="I60" s="1329">
        <v>567653</v>
      </c>
      <c r="J60" s="1329">
        <v>517584</v>
      </c>
      <c r="K60" s="1117">
        <v>398627</v>
      </c>
      <c r="L60" s="1330">
        <v>50069</v>
      </c>
    </row>
    <row r="61" spans="1:12" s="1130" customFormat="1" ht="15" customHeight="1">
      <c r="A61" s="1278" t="s">
        <v>550</v>
      </c>
      <c r="B61" s="1328">
        <v>5</v>
      </c>
      <c r="C61" s="1329">
        <v>5</v>
      </c>
      <c r="D61" s="1329">
        <v>1533</v>
      </c>
      <c r="E61" s="1329">
        <v>728</v>
      </c>
      <c r="F61" s="1329">
        <v>722</v>
      </c>
      <c r="G61" s="1329">
        <v>691</v>
      </c>
      <c r="H61" s="1329">
        <v>6</v>
      </c>
      <c r="I61" s="1329">
        <v>142725</v>
      </c>
      <c r="J61" s="1329">
        <v>138944</v>
      </c>
      <c r="K61" s="1117">
        <v>127910</v>
      </c>
      <c r="L61" s="1330">
        <v>3781</v>
      </c>
    </row>
    <row r="62" spans="1:12" s="1130" customFormat="1" ht="15" customHeight="1">
      <c r="A62" s="1331" t="s">
        <v>552</v>
      </c>
      <c r="B62" s="1328">
        <v>1</v>
      </c>
      <c r="C62" s="1329">
        <v>1</v>
      </c>
      <c r="D62" s="1329">
        <v>150</v>
      </c>
      <c r="E62" s="1329">
        <v>46</v>
      </c>
      <c r="F62" s="1329">
        <v>45</v>
      </c>
      <c r="G62" s="1329">
        <v>29</v>
      </c>
      <c r="H62" s="1329">
        <v>1</v>
      </c>
      <c r="I62" s="1329">
        <v>11700</v>
      </c>
      <c r="J62" s="1329">
        <v>9700</v>
      </c>
      <c r="K62" s="1117">
        <v>3280</v>
      </c>
      <c r="L62" s="1330">
        <v>2000</v>
      </c>
    </row>
    <row r="63" spans="1:12" s="1130" customFormat="1" ht="15" customHeight="1">
      <c r="A63" s="1331" t="s">
        <v>553</v>
      </c>
      <c r="B63" s="1328">
        <v>4</v>
      </c>
      <c r="C63" s="1329">
        <v>4</v>
      </c>
      <c r="D63" s="1329">
        <v>1383</v>
      </c>
      <c r="E63" s="1329">
        <v>682</v>
      </c>
      <c r="F63" s="1329">
        <v>677</v>
      </c>
      <c r="G63" s="1329">
        <v>662</v>
      </c>
      <c r="H63" s="1329">
        <v>5</v>
      </c>
      <c r="I63" s="1329">
        <v>131025</v>
      </c>
      <c r="J63" s="1329">
        <v>129244</v>
      </c>
      <c r="K63" s="1117">
        <v>124630</v>
      </c>
      <c r="L63" s="1330">
        <v>1781</v>
      </c>
    </row>
    <row r="64" spans="1:12" s="1130" customFormat="1" ht="15" customHeight="1">
      <c r="A64" s="1278" t="s">
        <v>555</v>
      </c>
      <c r="B64" s="1328">
        <v>4</v>
      </c>
      <c r="C64" s="1329">
        <v>4</v>
      </c>
      <c r="D64" s="1329">
        <v>1780</v>
      </c>
      <c r="E64" s="1329">
        <v>1419</v>
      </c>
      <c r="F64" s="1329">
        <v>1377</v>
      </c>
      <c r="G64" s="1329">
        <v>621</v>
      </c>
      <c r="H64" s="1329">
        <v>42</v>
      </c>
      <c r="I64" s="1329">
        <v>197507</v>
      </c>
      <c r="J64" s="1329">
        <v>187931</v>
      </c>
      <c r="K64" s="1117">
        <v>131520</v>
      </c>
      <c r="L64" s="1330">
        <v>9576</v>
      </c>
    </row>
    <row r="65" spans="1:12" s="1130" customFormat="1" ht="15" customHeight="1">
      <c r="A65" s="1331" t="s">
        <v>558</v>
      </c>
      <c r="B65" s="1328">
        <v>4</v>
      </c>
      <c r="C65" s="1329">
        <v>4</v>
      </c>
      <c r="D65" s="1329">
        <v>1780</v>
      </c>
      <c r="E65" s="1329">
        <v>1419</v>
      </c>
      <c r="F65" s="1329">
        <v>1377</v>
      </c>
      <c r="G65" s="1329">
        <v>621</v>
      </c>
      <c r="H65" s="1329">
        <v>42</v>
      </c>
      <c r="I65" s="1329">
        <v>197507</v>
      </c>
      <c r="J65" s="1329">
        <v>187931</v>
      </c>
      <c r="K65" s="1117">
        <v>131520</v>
      </c>
      <c r="L65" s="1330">
        <v>9576</v>
      </c>
    </row>
    <row r="66" spans="1:12" s="1130" customFormat="1" ht="15" customHeight="1">
      <c r="A66" s="1278" t="s">
        <v>560</v>
      </c>
      <c r="B66" s="1328">
        <v>8</v>
      </c>
      <c r="C66" s="1329">
        <v>7</v>
      </c>
      <c r="D66" s="1329">
        <v>3876</v>
      </c>
      <c r="E66" s="1329">
        <v>1875</v>
      </c>
      <c r="F66" s="1329">
        <v>1498</v>
      </c>
      <c r="G66" s="1329">
        <v>1089</v>
      </c>
      <c r="H66" s="1329">
        <v>377</v>
      </c>
      <c r="I66" s="1329">
        <v>227421</v>
      </c>
      <c r="J66" s="1329">
        <v>190709</v>
      </c>
      <c r="K66" s="1117">
        <v>139197</v>
      </c>
      <c r="L66" s="1330">
        <v>36712</v>
      </c>
    </row>
    <row r="67" spans="1:12" s="1130" customFormat="1" ht="15" customHeight="1">
      <c r="A67" s="1331" t="s">
        <v>561</v>
      </c>
      <c r="B67" s="1328">
        <v>6</v>
      </c>
      <c r="C67" s="1329">
        <v>5</v>
      </c>
      <c r="D67" s="1329">
        <v>3374</v>
      </c>
      <c r="E67" s="1329">
        <v>1338</v>
      </c>
      <c r="F67" s="1329">
        <v>1075</v>
      </c>
      <c r="G67" s="1329">
        <v>863</v>
      </c>
      <c r="H67" s="1329">
        <v>263</v>
      </c>
      <c r="I67" s="1329">
        <v>166609</v>
      </c>
      <c r="J67" s="1329">
        <v>146094</v>
      </c>
      <c r="K67" s="1117">
        <v>114096</v>
      </c>
      <c r="L67" s="1330">
        <v>20515</v>
      </c>
    </row>
    <row r="68" spans="1:12" s="1130" customFormat="1" ht="15" customHeight="1">
      <c r="A68" s="1331" t="s">
        <v>562</v>
      </c>
      <c r="B68" s="1328">
        <v>2</v>
      </c>
      <c r="C68" s="1329">
        <v>2</v>
      </c>
      <c r="D68" s="1329">
        <v>502</v>
      </c>
      <c r="E68" s="1329">
        <v>537</v>
      </c>
      <c r="F68" s="1329">
        <v>423</v>
      </c>
      <c r="G68" s="1329">
        <v>226</v>
      </c>
      <c r="H68" s="1329">
        <v>114</v>
      </c>
      <c r="I68" s="1329">
        <v>60812</v>
      </c>
      <c r="J68" s="1329">
        <v>44615</v>
      </c>
      <c r="K68" s="1117">
        <v>25101</v>
      </c>
      <c r="L68" s="1330">
        <v>16197</v>
      </c>
    </row>
    <row r="69" spans="1:12" s="1130" customFormat="1" ht="15" customHeight="1">
      <c r="A69" s="1140" t="s">
        <v>564</v>
      </c>
      <c r="B69" s="1328">
        <v>42</v>
      </c>
      <c r="C69" s="1329">
        <v>35</v>
      </c>
      <c r="D69" s="1329">
        <v>20489</v>
      </c>
      <c r="E69" s="1329">
        <v>14761</v>
      </c>
      <c r="F69" s="1329">
        <v>13129</v>
      </c>
      <c r="G69" s="1329">
        <v>9776</v>
      </c>
      <c r="H69" s="1329">
        <v>1632</v>
      </c>
      <c r="I69" s="1329">
        <v>4034305</v>
      </c>
      <c r="J69" s="1329">
        <v>3550662</v>
      </c>
      <c r="K69" s="1117">
        <v>2721859</v>
      </c>
      <c r="L69" s="1330">
        <v>483643</v>
      </c>
    </row>
    <row r="70" spans="1:12" s="1130" customFormat="1" ht="15" customHeight="1">
      <c r="A70" s="1278" t="s">
        <v>565</v>
      </c>
      <c r="B70" s="1328">
        <v>37</v>
      </c>
      <c r="C70" s="1329">
        <v>30</v>
      </c>
      <c r="D70" s="1329">
        <v>18241</v>
      </c>
      <c r="E70" s="1329">
        <v>13526</v>
      </c>
      <c r="F70" s="1329">
        <v>11902</v>
      </c>
      <c r="G70" s="1329">
        <v>9144</v>
      </c>
      <c r="H70" s="1329">
        <v>1624</v>
      </c>
      <c r="I70" s="1329">
        <v>3795242</v>
      </c>
      <c r="J70" s="1329">
        <v>3313299</v>
      </c>
      <c r="K70" s="1117">
        <v>2556874</v>
      </c>
      <c r="L70" s="1330">
        <v>481943</v>
      </c>
    </row>
    <row r="71" spans="1:12" s="1130" customFormat="1" ht="15" customHeight="1">
      <c r="A71" s="1331" t="s">
        <v>566</v>
      </c>
      <c r="B71" s="1328">
        <v>36</v>
      </c>
      <c r="C71" s="1329">
        <v>29</v>
      </c>
      <c r="D71" s="1329">
        <v>17701</v>
      </c>
      <c r="E71" s="1329">
        <v>13371</v>
      </c>
      <c r="F71" s="1329">
        <v>11766</v>
      </c>
      <c r="G71" s="1329">
        <v>9060</v>
      </c>
      <c r="H71" s="1329">
        <v>1605</v>
      </c>
      <c r="I71" s="1329">
        <v>3548946</v>
      </c>
      <c r="J71" s="1329">
        <v>3101003</v>
      </c>
      <c r="K71" s="1117">
        <v>2514998</v>
      </c>
      <c r="L71" s="1330">
        <v>447943</v>
      </c>
    </row>
    <row r="72" spans="1:12" s="1130" customFormat="1" ht="15" customHeight="1">
      <c r="A72" s="1331" t="s">
        <v>568</v>
      </c>
      <c r="B72" s="1328">
        <v>1</v>
      </c>
      <c r="C72" s="1329">
        <v>1</v>
      </c>
      <c r="D72" s="1329">
        <v>540</v>
      </c>
      <c r="E72" s="1329">
        <v>155</v>
      </c>
      <c r="F72" s="1329">
        <v>136</v>
      </c>
      <c r="G72" s="1329">
        <v>84</v>
      </c>
      <c r="H72" s="1329">
        <v>19</v>
      </c>
      <c r="I72" s="1329">
        <v>246296</v>
      </c>
      <c r="J72" s="1329">
        <v>212296</v>
      </c>
      <c r="K72" s="1117">
        <v>41876</v>
      </c>
      <c r="L72" s="1330">
        <v>34000</v>
      </c>
    </row>
    <row r="73" spans="1:12" s="1130" customFormat="1" ht="15" customHeight="1">
      <c r="A73" s="1278" t="s">
        <v>569</v>
      </c>
      <c r="B73" s="1328">
        <v>5</v>
      </c>
      <c r="C73" s="1329">
        <v>5</v>
      </c>
      <c r="D73" s="1329">
        <v>2248</v>
      </c>
      <c r="E73" s="1329">
        <v>1235</v>
      </c>
      <c r="F73" s="1329">
        <v>1227</v>
      </c>
      <c r="G73" s="1329">
        <v>632</v>
      </c>
      <c r="H73" s="1329">
        <v>8</v>
      </c>
      <c r="I73" s="1329">
        <v>239063</v>
      </c>
      <c r="J73" s="1329">
        <v>237363</v>
      </c>
      <c r="K73" s="1117">
        <v>164985</v>
      </c>
      <c r="L73" s="1330">
        <v>1700</v>
      </c>
    </row>
    <row r="74" spans="1:12" s="1130" customFormat="1" ht="15" customHeight="1">
      <c r="A74" s="1331" t="s">
        <v>570</v>
      </c>
      <c r="B74" s="1333" t="s">
        <v>41</v>
      </c>
      <c r="C74" s="1329" t="s">
        <v>41</v>
      </c>
      <c r="D74" s="1329" t="s">
        <v>41</v>
      </c>
      <c r="E74" s="1329">
        <v>150</v>
      </c>
      <c r="F74" s="1329">
        <v>148</v>
      </c>
      <c r="G74" s="1329" t="s">
        <v>41</v>
      </c>
      <c r="H74" s="1329">
        <v>2</v>
      </c>
      <c r="I74" s="1329">
        <v>10300</v>
      </c>
      <c r="J74" s="1329">
        <v>10000</v>
      </c>
      <c r="K74" s="1117" t="s">
        <v>41</v>
      </c>
      <c r="L74" s="1330">
        <v>300</v>
      </c>
    </row>
    <row r="75" spans="1:12" s="1130" customFormat="1" ht="15" customHeight="1">
      <c r="A75" s="1331" t="s">
        <v>572</v>
      </c>
      <c r="B75" s="1328">
        <v>2</v>
      </c>
      <c r="C75" s="1329">
        <v>2</v>
      </c>
      <c r="D75" s="1329">
        <v>1222</v>
      </c>
      <c r="E75" s="1329">
        <v>368</v>
      </c>
      <c r="F75" s="1329">
        <v>362</v>
      </c>
      <c r="G75" s="1329">
        <v>353</v>
      </c>
      <c r="H75" s="1329">
        <v>6</v>
      </c>
      <c r="I75" s="1329">
        <v>84759</v>
      </c>
      <c r="J75" s="1329">
        <v>83359</v>
      </c>
      <c r="K75" s="1117">
        <v>81009</v>
      </c>
      <c r="L75" s="1330">
        <v>1400</v>
      </c>
    </row>
    <row r="76" spans="1:12" s="1130" customFormat="1" ht="15" customHeight="1">
      <c r="A76" s="1331" t="s">
        <v>573</v>
      </c>
      <c r="B76" s="1328">
        <v>3</v>
      </c>
      <c r="C76" s="1329">
        <v>3</v>
      </c>
      <c r="D76" s="1329">
        <v>1026</v>
      </c>
      <c r="E76" s="1329">
        <v>717</v>
      </c>
      <c r="F76" s="1329">
        <v>717</v>
      </c>
      <c r="G76" s="1329">
        <v>279</v>
      </c>
      <c r="H76" s="1329" t="s">
        <v>41</v>
      </c>
      <c r="I76" s="1329">
        <v>144004</v>
      </c>
      <c r="J76" s="1329">
        <v>144004</v>
      </c>
      <c r="K76" s="1117">
        <v>83976</v>
      </c>
      <c r="L76" s="1330" t="s">
        <v>41</v>
      </c>
    </row>
    <row r="77" spans="1:12" s="1261" customFormat="1" ht="15" customHeight="1"/>
    <row r="78" spans="1:12" s="1261" customFormat="1" ht="15" customHeight="1"/>
    <row r="79" spans="1:12" s="1261" customFormat="1" ht="15" customHeight="1"/>
    <row r="80" spans="1:12" s="1261" customFormat="1" ht="15" customHeight="1"/>
    <row r="81" s="1261" customFormat="1" ht="15" customHeight="1"/>
    <row r="82" s="1261" customFormat="1" ht="15" customHeight="1"/>
    <row r="83" s="1261" customFormat="1" ht="15" customHeight="1"/>
    <row r="84" s="1261" customFormat="1" ht="15" customHeight="1"/>
    <row r="85" ht="15" customHeight="1"/>
  </sheetData>
  <mergeCells count="19">
    <mergeCell ref="A3:L3"/>
    <mergeCell ref="A4:A8"/>
    <mergeCell ref="B4:C5"/>
    <mergeCell ref="D4:D7"/>
    <mergeCell ref="E4:H4"/>
    <mergeCell ref="I4:L4"/>
    <mergeCell ref="E5:E8"/>
    <mergeCell ref="F5:G6"/>
    <mergeCell ref="H5:H8"/>
    <mergeCell ref="I5:I8"/>
    <mergeCell ref="J5:K6"/>
    <mergeCell ref="L5:L8"/>
    <mergeCell ref="B6:B7"/>
    <mergeCell ref="C6:C7"/>
    <mergeCell ref="F7:F8"/>
    <mergeCell ref="G7:G8"/>
    <mergeCell ref="J7:J8"/>
    <mergeCell ref="K7:K8"/>
    <mergeCell ref="B8:D8"/>
  </mergeCells>
  <hyperlinks>
    <hyperlink ref="A3" location="'spis tablic'!A1" display="Powrót do spisu tablic Return to list of tables" xr:uid="{00000000-0004-0000-7D00-000000000000}"/>
    <hyperlink ref="A3:L3" location="'Spis tablic_DZIAŁ VIII'!A1" display="'Spis tablic_DZIAŁ VIII'!A1" xr:uid="{00000000-0004-0000-7D00-000001000000}"/>
  </hyperlinks>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G20"/>
  <sheetViews>
    <sheetView zoomScaleNormal="100" workbookViewId="0"/>
  </sheetViews>
  <sheetFormatPr defaultColWidth="10" defaultRowHeight="12.9" customHeight="1"/>
  <cols>
    <col min="1" max="1" width="14.6640625" style="1335" customWidth="1"/>
    <col min="2" max="2" width="9.109375" style="1665" customWidth="1"/>
    <col min="3" max="16384" width="10" style="1665"/>
  </cols>
  <sheetData>
    <row r="1" spans="1:7" s="1017" customFormat="1" ht="15" customHeight="1">
      <c r="A1" s="1334" t="s">
        <v>1978</v>
      </c>
      <c r="B1" s="1013" t="s">
        <v>1979</v>
      </c>
    </row>
    <row r="2" spans="1:7" s="1630" customFormat="1" ht="15" customHeight="1">
      <c r="A2" s="1666" t="s">
        <v>1980</v>
      </c>
      <c r="B2" s="1667" t="s">
        <v>1981</v>
      </c>
    </row>
    <row r="3" spans="1:7" s="1017" customFormat="1" ht="15" customHeight="1">
      <c r="A3" s="1248" t="s">
        <v>2</v>
      </c>
      <c r="B3" s="1626"/>
    </row>
    <row r="4" spans="1:7" s="1630" customFormat="1" ht="15" customHeight="1">
      <c r="A4" s="1270" t="s">
        <v>3</v>
      </c>
      <c r="B4" s="1270"/>
    </row>
    <row r="5" spans="1:7" s="1625" customFormat="1" ht="15" customHeight="1">
      <c r="A5" s="1627" t="s">
        <v>2549</v>
      </c>
      <c r="B5" s="1809" t="s">
        <v>2644</v>
      </c>
    </row>
    <row r="6" spans="1:7" s="1270" customFormat="1" ht="15" customHeight="1">
      <c r="A6" s="828"/>
      <c r="B6" s="1810" t="s">
        <v>2645</v>
      </c>
    </row>
    <row r="7" spans="1:7" s="1625" customFormat="1" ht="15" customHeight="1">
      <c r="A7" s="1627" t="s">
        <v>2556</v>
      </c>
      <c r="B7" s="1809" t="s">
        <v>2646</v>
      </c>
      <c r="G7" s="1663"/>
    </row>
    <row r="8" spans="1:7" s="1270" customFormat="1" ht="15" customHeight="1">
      <c r="A8" s="828"/>
      <c r="B8" s="1810" t="s">
        <v>2647</v>
      </c>
      <c r="G8" s="1304"/>
    </row>
    <row r="9" spans="1:7" s="1625" customFormat="1" ht="15" customHeight="1">
      <c r="A9" s="1627" t="s">
        <v>2561</v>
      </c>
      <c r="B9" s="1809" t="s">
        <v>2648</v>
      </c>
    </row>
    <row r="10" spans="1:7" s="1270" customFormat="1" ht="15" customHeight="1">
      <c r="A10" s="828"/>
      <c r="B10" s="1810" t="s">
        <v>2649</v>
      </c>
    </row>
    <row r="11" spans="1:7" s="1625" customFormat="1" ht="15" customHeight="1">
      <c r="A11" s="1627" t="s">
        <v>2563</v>
      </c>
      <c r="B11" s="1809" t="s">
        <v>1982</v>
      </c>
    </row>
    <row r="12" spans="1:7" s="1270" customFormat="1" ht="15" customHeight="1">
      <c r="A12" s="828"/>
      <c r="B12" s="1810" t="s">
        <v>1983</v>
      </c>
    </row>
    <row r="13" spans="1:7" s="1625" customFormat="1" ht="15" customHeight="1">
      <c r="A13" s="1627" t="s">
        <v>2564</v>
      </c>
      <c r="B13" s="1809" t="s">
        <v>1984</v>
      </c>
    </row>
    <row r="14" spans="1:7" s="1270" customFormat="1" ht="15" customHeight="1">
      <c r="A14" s="828"/>
      <c r="B14" s="1810" t="s">
        <v>1985</v>
      </c>
    </row>
    <row r="15" spans="1:7" s="1625" customFormat="1" ht="15" customHeight="1">
      <c r="A15" s="1627" t="s">
        <v>2567</v>
      </c>
      <c r="B15" s="1809" t="s">
        <v>1986</v>
      </c>
    </row>
    <row r="16" spans="1:7" s="1270" customFormat="1" ht="15" customHeight="1">
      <c r="A16" s="828"/>
      <c r="B16" s="1810" t="s">
        <v>1987</v>
      </c>
    </row>
    <row r="17" spans="1:3" s="1016" customFormat="1" ht="15" customHeight="1">
      <c r="A17" s="1335"/>
      <c r="B17" s="1235"/>
    </row>
    <row r="18" spans="1:3" s="1016" customFormat="1" ht="15" customHeight="1">
      <c r="A18" s="1335"/>
      <c r="B18" s="1235"/>
    </row>
    <row r="19" spans="1:3" s="1016" customFormat="1" ht="12.9" customHeight="1">
      <c r="A19" s="1335"/>
      <c r="B19" s="1235"/>
      <c r="C19" s="1664"/>
    </row>
    <row r="20" spans="1:3" s="1016" customFormat="1" ht="12.9" customHeight="1">
      <c r="A20" s="1335"/>
      <c r="B20" s="1235"/>
    </row>
  </sheetData>
  <hyperlinks>
    <hyperlink ref="A5" location="'Tabl.1(117)'!A1" display="Tabl. 1(117). " xr:uid="{00000000-0004-0000-7E00-000000000000}"/>
    <hyperlink ref="B5:B6" location="'Tabl.1(117)'!A1" display="Kina i miejsca w kinach stałych. Stan w dniu 31 grudnia" xr:uid="{00000000-0004-0000-7E00-000001000000}"/>
    <hyperlink ref="A7" location="'Tabl.2(118)'!A1" display="Tabl. 2(118)." xr:uid="{00000000-0004-0000-7E00-000002000000}"/>
    <hyperlink ref="B7:B8" location="'Tabl.2(118)'!A1" display="Kina stałe według liczby sal projekcyjnych w 2025 r. Stan w dniu 31 grudnia " xr:uid="{00000000-0004-0000-7E00-000003000000}"/>
    <hyperlink ref="A9" location="'Tabl.3(119)'!A1" display="Tabl. 3(119)." xr:uid="{00000000-0004-0000-7E00-000004000000}"/>
    <hyperlink ref="B9:B10" location="'Tabl.3(119)'!A1" display="Kina według form własności. Stan w dniu 31 grudnia " xr:uid="{00000000-0004-0000-7E00-000005000000}"/>
    <hyperlink ref="A11" location="'Tabl.4(120)'!A1" display="Tabl. 4(120)." xr:uid="{00000000-0004-0000-7E00-000006000000}"/>
    <hyperlink ref="B11:B12" location="'Tabl.4(120)'!A1" display="Seanse w kinach " xr:uid="{00000000-0004-0000-7E00-000007000000}"/>
    <hyperlink ref="A13" location="'Tabl.5(121)'!A1" display="Tabl. 5(121). " xr:uid="{00000000-0004-0000-7E00-000008000000}"/>
    <hyperlink ref="B13:B14" location="'Tabl.5(121)'!A1" display="Widzowie w kinach" xr:uid="{00000000-0004-0000-7E00-000009000000}"/>
    <hyperlink ref="A15" location="'Tabl.6(122)'!A1" display="Tabl. 6(122)." xr:uid="{00000000-0004-0000-7E00-00000A000000}"/>
    <hyperlink ref="B15:B16" location="'Tabl.6(122)'!A1" display="Wybrane dane o działalności kin według makroregionów (NUTS 1), regionów (NUTS 2) i podregionów (NUTS 3)" xr:uid="{00000000-0004-0000-7E00-00000B000000}"/>
  </hyperlinks>
  <pageMargins left="0.7" right="0.7" top="0.75" bottom="0.75" header="0.3" footer="0.3"/>
  <pageSetup paperSize="256" fitToWidth="0" fitToHeight="0" orientation="landscape"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J36"/>
  <sheetViews>
    <sheetView topLeftCell="A4" zoomScaleNormal="100" zoomScaleSheetLayoutView="100" workbookViewId="0">
      <selection activeCell="L12" sqref="L12"/>
    </sheetView>
  </sheetViews>
  <sheetFormatPr defaultColWidth="10" defaultRowHeight="13.2"/>
  <cols>
    <col min="1" max="1" width="28.44140625" style="1337" customWidth="1"/>
    <col min="2" max="5" width="15.109375" style="1337" customWidth="1"/>
    <col min="6" max="8" width="15.109375" style="1350" customWidth="1"/>
    <col min="9" max="9" width="10" style="1351"/>
    <col min="10" max="16384" width="10" style="1337"/>
  </cols>
  <sheetData>
    <row r="1" spans="1:10" s="1019" customFormat="1" ht="24.9" customHeight="1">
      <c r="A1" s="2694" t="s">
        <v>2550</v>
      </c>
      <c r="B1" s="2695"/>
      <c r="C1" s="2695"/>
      <c r="D1" s="2695"/>
      <c r="E1" s="2695"/>
      <c r="F1" s="2695"/>
      <c r="G1" s="2694"/>
      <c r="H1" s="2695"/>
      <c r="I1" s="1338"/>
    </row>
    <row r="2" spans="1:10" s="1019" customFormat="1" ht="24.9" customHeight="1">
      <c r="A2" s="2696" t="s">
        <v>2551</v>
      </c>
      <c r="B2" s="2696"/>
      <c r="C2" s="2696"/>
      <c r="D2" s="2696"/>
      <c r="E2" s="2696"/>
      <c r="F2" s="2696"/>
      <c r="G2" s="2697"/>
      <c r="H2" s="2565"/>
      <c r="I2" s="1338"/>
    </row>
    <row r="3" spans="1:10" s="1340" customFormat="1" ht="24.9" customHeight="1">
      <c r="A3" s="2042" t="s">
        <v>11</v>
      </c>
      <c r="B3" s="2042"/>
      <c r="C3" s="2042"/>
      <c r="D3" s="2042"/>
      <c r="E3" s="2042"/>
      <c r="F3" s="2042"/>
      <c r="G3" s="2042"/>
      <c r="H3" s="2042"/>
      <c r="I3" s="1339"/>
    </row>
    <row r="4" spans="1:10" s="1096" customFormat="1" ht="24.9" customHeight="1">
      <c r="A4" s="2559" t="s">
        <v>360</v>
      </c>
      <c r="B4" s="2698" t="s">
        <v>2552</v>
      </c>
      <c r="C4" s="2699"/>
      <c r="D4" s="2699"/>
      <c r="E4" s="2700"/>
      <c r="F4" s="2552" t="s">
        <v>1989</v>
      </c>
      <c r="G4" s="2568" t="s">
        <v>1990</v>
      </c>
      <c r="H4" s="2576"/>
      <c r="I4" s="1319"/>
    </row>
    <row r="5" spans="1:10" s="1096" customFormat="1" ht="24.9" customHeight="1">
      <c r="A5" s="2628"/>
      <c r="B5" s="2552" t="s">
        <v>2553</v>
      </c>
      <c r="C5" s="2701" t="s">
        <v>2566</v>
      </c>
      <c r="D5" s="2702"/>
      <c r="E5" s="2552" t="s">
        <v>1991</v>
      </c>
      <c r="F5" s="2553"/>
      <c r="G5" s="2579"/>
      <c r="H5" s="2577"/>
      <c r="I5" s="1319"/>
    </row>
    <row r="6" spans="1:10" s="1096" customFormat="1" ht="24.9" customHeight="1">
      <c r="A6" s="2628"/>
      <c r="B6" s="2553"/>
      <c r="C6" s="2703" t="s">
        <v>1992</v>
      </c>
      <c r="D6" s="2522" t="s">
        <v>1993</v>
      </c>
      <c r="E6" s="2553"/>
      <c r="F6" s="2553"/>
      <c r="G6" s="2552" t="s">
        <v>1994</v>
      </c>
      <c r="H6" s="2568" t="s">
        <v>2905</v>
      </c>
      <c r="I6" s="1319"/>
      <c r="J6" s="1319"/>
    </row>
    <row r="7" spans="1:10" s="1096" customFormat="1" ht="24.9" customHeight="1">
      <c r="A7" s="2628"/>
      <c r="B7" s="2553"/>
      <c r="C7" s="2704"/>
      <c r="D7" s="2523"/>
      <c r="E7" s="2553"/>
      <c r="F7" s="2553"/>
      <c r="G7" s="2553"/>
      <c r="H7" s="2630"/>
      <c r="I7" s="1319"/>
      <c r="J7" s="1319"/>
    </row>
    <row r="8" spans="1:10" s="1096" customFormat="1" ht="24.9" customHeight="1">
      <c r="A8" s="2561"/>
      <c r="B8" s="2554"/>
      <c r="C8" s="2705"/>
      <c r="D8" s="2524"/>
      <c r="E8" s="2554"/>
      <c r="F8" s="2554"/>
      <c r="G8" s="2554"/>
      <c r="H8" s="2579"/>
      <c r="I8" s="1341"/>
      <c r="J8" s="1099"/>
    </row>
    <row r="9" spans="1:10" s="1212" customFormat="1" ht="15" customHeight="1">
      <c r="A9" s="1332" t="s">
        <v>2813</v>
      </c>
      <c r="B9" s="187">
        <v>539</v>
      </c>
      <c r="C9" s="1342">
        <v>535</v>
      </c>
      <c r="D9" s="187">
        <v>7</v>
      </c>
      <c r="E9" s="187">
        <v>4</v>
      </c>
      <c r="F9" s="180">
        <v>1555</v>
      </c>
      <c r="G9" s="180">
        <v>290379</v>
      </c>
      <c r="H9" s="241">
        <v>7.7</v>
      </c>
      <c r="I9" s="1214"/>
      <c r="J9" s="1302"/>
    </row>
    <row r="10" spans="1:10" s="1212" customFormat="1" ht="15" customHeight="1">
      <c r="A10" s="1332" t="s">
        <v>1995</v>
      </c>
      <c r="B10" s="212">
        <v>538</v>
      </c>
      <c r="C10" s="1343">
        <v>534</v>
      </c>
      <c r="D10" s="212">
        <v>8</v>
      </c>
      <c r="E10" s="212">
        <v>4</v>
      </c>
      <c r="F10" s="211">
        <v>1548</v>
      </c>
      <c r="G10" s="211">
        <v>285417</v>
      </c>
      <c r="H10" s="243">
        <v>7.6</v>
      </c>
      <c r="I10" s="1344"/>
      <c r="J10" s="1302"/>
    </row>
    <row r="11" spans="1:10" s="1212" customFormat="1" ht="15" customHeight="1">
      <c r="A11" s="1190" t="s">
        <v>408</v>
      </c>
      <c r="B11" s="187">
        <v>48</v>
      </c>
      <c r="C11" s="1342">
        <v>48</v>
      </c>
      <c r="D11" s="1345" t="s">
        <v>41</v>
      </c>
      <c r="E11" s="1345" t="s">
        <v>41</v>
      </c>
      <c r="F11" s="180">
        <v>145</v>
      </c>
      <c r="G11" s="180">
        <v>29293</v>
      </c>
      <c r="H11" s="1346">
        <v>10.3</v>
      </c>
      <c r="I11" s="1214"/>
    </row>
    <row r="12" spans="1:10" s="1212" customFormat="1" ht="15" customHeight="1">
      <c r="A12" s="1190" t="s">
        <v>372</v>
      </c>
      <c r="B12" s="187">
        <v>20</v>
      </c>
      <c r="C12" s="1342">
        <v>20</v>
      </c>
      <c r="D12" s="1345" t="s">
        <v>41</v>
      </c>
      <c r="E12" s="1345" t="s">
        <v>41</v>
      </c>
      <c r="F12" s="180">
        <v>74</v>
      </c>
      <c r="G12" s="180">
        <v>14602</v>
      </c>
      <c r="H12" s="1346">
        <v>7.4</v>
      </c>
      <c r="I12" s="1214"/>
    </row>
    <row r="13" spans="1:10" s="1212" customFormat="1" ht="15" customHeight="1">
      <c r="A13" s="1190" t="s">
        <v>373</v>
      </c>
      <c r="B13" s="187">
        <v>32</v>
      </c>
      <c r="C13" s="1342">
        <v>32</v>
      </c>
      <c r="D13" s="187">
        <v>3</v>
      </c>
      <c r="E13" s="1345" t="s">
        <v>41</v>
      </c>
      <c r="F13" s="180">
        <v>62</v>
      </c>
      <c r="G13" s="180">
        <v>12116</v>
      </c>
      <c r="H13" s="1346">
        <v>6.1</v>
      </c>
      <c r="I13" s="1214"/>
    </row>
    <row r="14" spans="1:10" s="1212" customFormat="1" ht="15" customHeight="1">
      <c r="A14" s="1190" t="s">
        <v>374</v>
      </c>
      <c r="B14" s="187">
        <v>13</v>
      </c>
      <c r="C14" s="1342">
        <v>13</v>
      </c>
      <c r="D14" s="1345" t="s">
        <v>41</v>
      </c>
      <c r="E14" s="1345" t="s">
        <v>41</v>
      </c>
      <c r="F14" s="180">
        <v>30</v>
      </c>
      <c r="G14" s="180">
        <v>5079</v>
      </c>
      <c r="H14" s="1346">
        <v>5.3</v>
      </c>
      <c r="I14" s="1214"/>
    </row>
    <row r="15" spans="1:10" s="1212" customFormat="1" ht="15" customHeight="1">
      <c r="A15" s="1190" t="s">
        <v>375</v>
      </c>
      <c r="B15" s="187">
        <v>27</v>
      </c>
      <c r="C15" s="1342">
        <v>27</v>
      </c>
      <c r="D15" s="187">
        <v>1</v>
      </c>
      <c r="E15" s="1345" t="s">
        <v>41</v>
      </c>
      <c r="F15" s="180">
        <v>93</v>
      </c>
      <c r="G15" s="180">
        <v>15181</v>
      </c>
      <c r="H15" s="1346">
        <v>6.5</v>
      </c>
      <c r="I15" s="1214"/>
    </row>
    <row r="16" spans="1:10" s="1212" customFormat="1" ht="15" customHeight="1">
      <c r="A16" s="1190" t="s">
        <v>376</v>
      </c>
      <c r="B16" s="187">
        <v>47</v>
      </c>
      <c r="C16" s="1342">
        <v>47</v>
      </c>
      <c r="D16" s="1345" t="s">
        <v>41</v>
      </c>
      <c r="E16" s="1345" t="s">
        <v>41</v>
      </c>
      <c r="F16" s="180">
        <v>130</v>
      </c>
      <c r="G16" s="180">
        <v>23768</v>
      </c>
      <c r="H16" s="1346">
        <v>6.9</v>
      </c>
      <c r="I16" s="1214"/>
    </row>
    <row r="17" spans="1:9" s="1212" customFormat="1" ht="15" customHeight="1">
      <c r="A17" s="1190" t="s">
        <v>377</v>
      </c>
      <c r="B17" s="187">
        <v>87</v>
      </c>
      <c r="C17" s="1342">
        <v>85</v>
      </c>
      <c r="D17" s="187">
        <v>1</v>
      </c>
      <c r="E17" s="187">
        <v>2</v>
      </c>
      <c r="F17" s="180">
        <v>269</v>
      </c>
      <c r="G17" s="180">
        <v>48844</v>
      </c>
      <c r="H17" s="1346">
        <v>8.9</v>
      </c>
      <c r="I17" s="1214"/>
    </row>
    <row r="18" spans="1:9" s="1212" customFormat="1" ht="15" customHeight="1">
      <c r="A18" s="1190" t="s">
        <v>378</v>
      </c>
      <c r="B18" s="187">
        <v>15</v>
      </c>
      <c r="C18" s="1342">
        <v>14</v>
      </c>
      <c r="D18" s="1345" t="s">
        <v>41</v>
      </c>
      <c r="E18" s="187">
        <v>1</v>
      </c>
      <c r="F18" s="180">
        <v>30</v>
      </c>
      <c r="G18" s="180">
        <v>4917</v>
      </c>
      <c r="H18" s="1346">
        <v>5.3</v>
      </c>
      <c r="I18" s="1214"/>
    </row>
    <row r="19" spans="1:9" s="1212" customFormat="1" ht="15" customHeight="1">
      <c r="A19" s="1190" t="s">
        <v>379</v>
      </c>
      <c r="B19" s="187">
        <v>28</v>
      </c>
      <c r="C19" s="1342">
        <v>28</v>
      </c>
      <c r="D19" s="1345" t="s">
        <v>41</v>
      </c>
      <c r="E19" s="1345" t="s">
        <v>41</v>
      </c>
      <c r="F19" s="180">
        <v>60</v>
      </c>
      <c r="G19" s="180">
        <v>12424</v>
      </c>
      <c r="H19" s="1346">
        <v>6</v>
      </c>
      <c r="I19" s="1214"/>
    </row>
    <row r="20" spans="1:9" s="1212" customFormat="1" ht="15" customHeight="1">
      <c r="A20" s="1190" t="s">
        <v>380</v>
      </c>
      <c r="B20" s="187">
        <v>11</v>
      </c>
      <c r="C20" s="1342">
        <v>11</v>
      </c>
      <c r="D20" s="1345" t="s">
        <v>41</v>
      </c>
      <c r="E20" s="1345" t="s">
        <v>41</v>
      </c>
      <c r="F20" s="180">
        <v>35</v>
      </c>
      <c r="G20" s="180">
        <v>6612</v>
      </c>
      <c r="H20" s="1346">
        <v>5.9</v>
      </c>
      <c r="I20" s="1214"/>
    </row>
    <row r="21" spans="1:9" s="1212" customFormat="1" ht="15" customHeight="1">
      <c r="A21" s="1190" t="s">
        <v>381</v>
      </c>
      <c r="B21" s="187">
        <v>33</v>
      </c>
      <c r="C21" s="1342">
        <v>33</v>
      </c>
      <c r="D21" s="1345" t="s">
        <v>41</v>
      </c>
      <c r="E21" s="1345" t="s">
        <v>41</v>
      </c>
      <c r="F21" s="180">
        <v>103</v>
      </c>
      <c r="G21" s="180">
        <v>17784</v>
      </c>
      <c r="H21" s="1346">
        <v>7.5</v>
      </c>
      <c r="I21" s="1214"/>
    </row>
    <row r="22" spans="1:9" s="1212" customFormat="1" ht="15" customHeight="1">
      <c r="A22" s="1190" t="s">
        <v>382</v>
      </c>
      <c r="B22" s="187">
        <v>54</v>
      </c>
      <c r="C22" s="1342">
        <v>54</v>
      </c>
      <c r="D22" s="1345" t="s">
        <v>41</v>
      </c>
      <c r="E22" s="1345" t="s">
        <v>41</v>
      </c>
      <c r="F22" s="180">
        <v>223</v>
      </c>
      <c r="G22" s="180">
        <v>41113</v>
      </c>
      <c r="H22" s="1346">
        <v>9.6</v>
      </c>
      <c r="I22" s="1214"/>
    </row>
    <row r="23" spans="1:9" s="1212" customFormat="1" ht="15" customHeight="1">
      <c r="A23" s="1190" t="s">
        <v>383</v>
      </c>
      <c r="B23" s="187">
        <v>18</v>
      </c>
      <c r="C23" s="1342">
        <v>18</v>
      </c>
      <c r="D23" s="1345" t="s">
        <v>41</v>
      </c>
      <c r="E23" s="1345" t="s">
        <v>41</v>
      </c>
      <c r="F23" s="180">
        <v>39</v>
      </c>
      <c r="G23" s="180">
        <v>7037</v>
      </c>
      <c r="H23" s="1346">
        <v>6.1</v>
      </c>
      <c r="I23" s="1214"/>
    </row>
    <row r="24" spans="1:9" s="1212" customFormat="1" ht="15" customHeight="1">
      <c r="A24" s="1190" t="s">
        <v>384</v>
      </c>
      <c r="B24" s="187">
        <v>25</v>
      </c>
      <c r="C24" s="1342">
        <v>25</v>
      </c>
      <c r="D24" s="1345" t="s">
        <v>41</v>
      </c>
      <c r="E24" s="1345" t="s">
        <v>41</v>
      </c>
      <c r="F24" s="180">
        <v>57</v>
      </c>
      <c r="G24" s="180">
        <v>9573</v>
      </c>
      <c r="H24" s="1346">
        <v>7.1</v>
      </c>
      <c r="I24" s="1214"/>
    </row>
    <row r="25" spans="1:9" s="1212" customFormat="1" ht="15" customHeight="1">
      <c r="A25" s="1190" t="s">
        <v>385</v>
      </c>
      <c r="B25" s="187">
        <v>52</v>
      </c>
      <c r="C25" s="1342">
        <v>51</v>
      </c>
      <c r="D25" s="1347">
        <v>1</v>
      </c>
      <c r="E25" s="187">
        <v>1</v>
      </c>
      <c r="F25" s="180">
        <v>137</v>
      </c>
      <c r="G25" s="180">
        <v>26044</v>
      </c>
      <c r="H25" s="1346">
        <v>7.5</v>
      </c>
      <c r="I25" s="1214"/>
    </row>
    <row r="26" spans="1:9" s="1212" customFormat="1" ht="15" customHeight="1">
      <c r="A26" s="1190" t="s">
        <v>386</v>
      </c>
      <c r="B26" s="187">
        <v>28</v>
      </c>
      <c r="C26" s="1342">
        <v>28</v>
      </c>
      <c r="D26" s="187">
        <v>2</v>
      </c>
      <c r="E26" s="1345" t="s">
        <v>41</v>
      </c>
      <c r="F26" s="180">
        <v>61</v>
      </c>
      <c r="G26" s="180">
        <v>11030</v>
      </c>
      <c r="H26" s="1346">
        <v>6.8</v>
      </c>
      <c r="I26" s="1214"/>
    </row>
    <row r="27" spans="1:9" s="1212" customFormat="1" ht="15" customHeight="1">
      <c r="A27" s="1088"/>
      <c r="B27" s="1088"/>
      <c r="C27" s="1088"/>
      <c r="D27" s="1088"/>
      <c r="E27" s="1072"/>
      <c r="F27" s="1348"/>
      <c r="G27" s="1088"/>
      <c r="H27" s="1088"/>
      <c r="I27" s="1214"/>
    </row>
    <row r="28" spans="1:9" s="1212" customFormat="1" ht="15" customHeight="1">
      <c r="A28" s="1059"/>
      <c r="B28" s="1059"/>
      <c r="C28" s="1059"/>
      <c r="D28" s="1059"/>
      <c r="E28" s="1348"/>
      <c r="F28" s="1348"/>
      <c r="G28" s="1059"/>
      <c r="H28" s="1059"/>
      <c r="I28" s="1214"/>
    </row>
    <row r="29" spans="1:9" s="1212" customFormat="1" ht="15" customHeight="1">
      <c r="A29" s="1059"/>
      <c r="B29" s="1059"/>
      <c r="C29" s="1059"/>
      <c r="D29" s="1059"/>
      <c r="E29" s="1348"/>
      <c r="F29" s="1348"/>
      <c r="G29" s="1059"/>
      <c r="H29" s="1059"/>
      <c r="I29" s="1214"/>
    </row>
    <row r="30" spans="1:9" s="1212" customFormat="1" ht="15" customHeight="1">
      <c r="A30" s="1059"/>
      <c r="B30" s="1059"/>
      <c r="C30" s="1059"/>
      <c r="D30" s="1059"/>
      <c r="E30" s="1349"/>
      <c r="F30" s="1349"/>
      <c r="G30" s="1059"/>
      <c r="H30" s="1059"/>
      <c r="I30" s="1214"/>
    </row>
    <row r="31" spans="1:9" s="1212" customFormat="1" ht="15" customHeight="1">
      <c r="A31" s="1059"/>
      <c r="B31" s="1059"/>
      <c r="C31" s="1059"/>
      <c r="D31" s="1059"/>
      <c r="E31" s="1059"/>
      <c r="F31" s="1059"/>
      <c r="G31" s="1059"/>
      <c r="H31" s="1059"/>
      <c r="I31" s="1214"/>
    </row>
    <row r="32" spans="1:9" s="1212" customFormat="1" ht="15" customHeight="1">
      <c r="F32" s="1059"/>
      <c r="G32" s="1059"/>
      <c r="H32" s="1059"/>
      <c r="I32" s="1214"/>
    </row>
    <row r="33" spans="6:9" s="1212" customFormat="1" ht="15" customHeight="1">
      <c r="F33" s="1059"/>
      <c r="G33" s="1059"/>
      <c r="H33" s="1059"/>
      <c r="I33" s="1214"/>
    </row>
    <row r="34" spans="6:9" s="1212" customFormat="1" ht="15" customHeight="1">
      <c r="F34" s="1059"/>
      <c r="G34" s="1059"/>
      <c r="H34" s="1059"/>
      <c r="I34" s="1214"/>
    </row>
    <row r="35" spans="6:9" s="1212" customFormat="1" ht="15" customHeight="1">
      <c r="F35" s="1059"/>
      <c r="G35" s="1059"/>
      <c r="H35" s="1059"/>
      <c r="I35" s="1214"/>
    </row>
    <row r="36" spans="6:9" s="1212" customFormat="1" ht="15" customHeight="1">
      <c r="F36" s="1059"/>
      <c r="G36" s="1059"/>
      <c r="H36" s="1059"/>
      <c r="I36" s="1214"/>
    </row>
  </sheetData>
  <mergeCells count="16">
    <mergeCell ref="H6:H8"/>
    <mergeCell ref="A1:F1"/>
    <mergeCell ref="G1:H1"/>
    <mergeCell ref="A2:F2"/>
    <mergeCell ref="G2:H2"/>
    <mergeCell ref="A3:H3"/>
    <mergeCell ref="A4:A8"/>
    <mergeCell ref="B4:E4"/>
    <mergeCell ref="F4:F8"/>
    <mergeCell ref="G4:H5"/>
    <mergeCell ref="B5:B8"/>
    <mergeCell ref="C5:D5"/>
    <mergeCell ref="E5:E8"/>
    <mergeCell ref="C6:C8"/>
    <mergeCell ref="D6:D8"/>
    <mergeCell ref="G6:G8"/>
  </mergeCells>
  <hyperlinks>
    <hyperlink ref="A3" location="'spis tablic'!A1" display="'spis tablic'!A1" xr:uid="{00000000-0004-0000-7F00-000000000000}"/>
    <hyperlink ref="A3:H3" location="'Spis tablic_DZIAŁ IX'!A1" display="'Spis tablic_DZIAŁ IX'!A1" xr:uid="{00000000-0004-0000-7F00-000001000000}"/>
  </hyperlinks>
  <pageMargins left="0.7" right="0.7" top="0.75" bottom="0.75" header="0.3" footer="0.3"/>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I29"/>
  <sheetViews>
    <sheetView workbookViewId="0">
      <selection activeCell="C15" sqref="C15"/>
    </sheetView>
  </sheetViews>
  <sheetFormatPr defaultColWidth="10" defaultRowHeight="13.2"/>
  <cols>
    <col min="1" max="1" width="28.44140625" style="1337" customWidth="1"/>
    <col min="2" max="5" width="15.109375" style="1337" customWidth="1"/>
    <col min="6" max="16384" width="10" style="1337"/>
  </cols>
  <sheetData>
    <row r="1" spans="1:9" s="1296" customFormat="1" ht="50.1" customHeight="1">
      <c r="A1" s="2706" t="s">
        <v>2568</v>
      </c>
      <c r="B1" s="2707"/>
      <c r="C1" s="2707"/>
      <c r="D1" s="2707"/>
      <c r="E1" s="2707"/>
    </row>
    <row r="2" spans="1:9" s="1340" customFormat="1" ht="24.9" customHeight="1">
      <c r="A2" s="2482" t="s">
        <v>11</v>
      </c>
      <c r="B2" s="2482"/>
      <c r="C2" s="2482"/>
      <c r="D2" s="2482"/>
      <c r="E2" s="2482"/>
      <c r="F2" s="1352"/>
      <c r="G2" s="1352"/>
      <c r="H2" s="1352"/>
      <c r="I2" s="1352"/>
    </row>
    <row r="3" spans="1:9" s="1096" customFormat="1" ht="24.9" customHeight="1">
      <c r="A3" s="2559" t="s">
        <v>1996</v>
      </c>
      <c r="B3" s="2552" t="s">
        <v>2554</v>
      </c>
      <c r="C3" s="2552" t="s">
        <v>1997</v>
      </c>
      <c r="D3" s="2552" t="s">
        <v>2555</v>
      </c>
      <c r="E3" s="2585" t="s">
        <v>30</v>
      </c>
      <c r="F3" s="1319"/>
      <c r="G3" s="1319"/>
      <c r="H3" s="1319"/>
      <c r="I3" s="1319"/>
    </row>
    <row r="4" spans="1:9" s="1096" customFormat="1" ht="24.9" customHeight="1">
      <c r="A4" s="2628"/>
      <c r="B4" s="2553"/>
      <c r="C4" s="2553"/>
      <c r="D4" s="2553"/>
      <c r="E4" s="2615"/>
      <c r="F4" s="1319"/>
      <c r="G4" s="1319"/>
      <c r="H4" s="1319"/>
      <c r="I4" s="1319"/>
    </row>
    <row r="5" spans="1:9" s="1096" customFormat="1" ht="24.9" customHeight="1">
      <c r="A5" s="2561"/>
      <c r="B5" s="2554"/>
      <c r="C5" s="2554"/>
      <c r="D5" s="2554"/>
      <c r="E5" s="2586"/>
      <c r="F5" s="1319"/>
      <c r="G5" s="1319"/>
      <c r="H5" s="1319"/>
      <c r="I5" s="1319"/>
    </row>
    <row r="6" spans="1:9" s="1212" customFormat="1" ht="15" customHeight="1">
      <c r="A6" s="1353" t="s">
        <v>1998</v>
      </c>
      <c r="B6" s="1354">
        <v>534</v>
      </c>
      <c r="C6" s="1355">
        <v>1548</v>
      </c>
      <c r="D6" s="367">
        <v>285417</v>
      </c>
      <c r="E6" s="1656" t="s">
        <v>1647</v>
      </c>
      <c r="F6" s="1214"/>
      <c r="G6" s="1214"/>
      <c r="H6" s="1214"/>
      <c r="I6" s="1214"/>
    </row>
    <row r="7" spans="1:9" s="1212" customFormat="1" ht="15" customHeight="1">
      <c r="A7" s="1111" t="s">
        <v>1999</v>
      </c>
      <c r="B7" s="1050"/>
      <c r="C7" s="225"/>
      <c r="D7" s="369"/>
      <c r="E7" s="1356" t="s">
        <v>2000</v>
      </c>
      <c r="F7" s="1214"/>
      <c r="G7" s="1214"/>
      <c r="H7" s="1214"/>
      <c r="I7" s="1214"/>
    </row>
    <row r="8" spans="1:9" s="1212" customFormat="1" ht="15" customHeight="1">
      <c r="A8" s="1190" t="s">
        <v>2001</v>
      </c>
      <c r="B8" s="1050">
        <v>314</v>
      </c>
      <c r="C8" s="225">
        <v>314</v>
      </c>
      <c r="D8" s="369">
        <v>66402</v>
      </c>
      <c r="E8" s="1356" t="s">
        <v>2002</v>
      </c>
      <c r="F8" s="1214"/>
      <c r="G8" s="1214"/>
      <c r="H8" s="1214"/>
      <c r="I8" s="1214"/>
    </row>
    <row r="9" spans="1:9" s="1212" customFormat="1" ht="15" customHeight="1">
      <c r="A9" s="1190" t="s">
        <v>2003</v>
      </c>
      <c r="B9" s="1050">
        <v>52</v>
      </c>
      <c r="C9" s="225">
        <v>104</v>
      </c>
      <c r="D9" s="369">
        <v>17967</v>
      </c>
      <c r="E9" s="1356" t="s">
        <v>2004</v>
      </c>
      <c r="F9" s="1214"/>
      <c r="G9" s="1214"/>
      <c r="H9" s="1214"/>
      <c r="I9" s="1214"/>
    </row>
    <row r="10" spans="1:9" s="1212" customFormat="1" ht="15" customHeight="1">
      <c r="A10" s="1190" t="s">
        <v>2005</v>
      </c>
      <c r="B10" s="1050">
        <v>78</v>
      </c>
      <c r="C10" s="225">
        <v>316</v>
      </c>
      <c r="D10" s="369">
        <v>52580</v>
      </c>
      <c r="E10" s="1356" t="s">
        <v>2006</v>
      </c>
      <c r="F10" s="1214"/>
      <c r="G10" s="1214"/>
      <c r="H10" s="1214"/>
      <c r="I10" s="1214"/>
    </row>
    <row r="11" spans="1:9" s="1212" customFormat="1" ht="15" customHeight="1">
      <c r="A11" s="1190" t="s">
        <v>2007</v>
      </c>
      <c r="B11" s="1050">
        <v>31</v>
      </c>
      <c r="C11" s="225">
        <v>198</v>
      </c>
      <c r="D11" s="369">
        <v>31469</v>
      </c>
      <c r="E11" s="1356" t="s">
        <v>2008</v>
      </c>
      <c r="F11" s="1214"/>
      <c r="G11" s="1214"/>
      <c r="H11" s="1214"/>
      <c r="I11" s="1214"/>
    </row>
    <row r="12" spans="1:9" s="1212" customFormat="1" ht="15" customHeight="1">
      <c r="A12" s="1190" t="s">
        <v>2009</v>
      </c>
      <c r="B12" s="1050">
        <v>59</v>
      </c>
      <c r="C12" s="225">
        <v>616</v>
      </c>
      <c r="D12" s="369">
        <v>116999</v>
      </c>
      <c r="E12" s="1356" t="s">
        <v>2010</v>
      </c>
      <c r="F12" s="1214"/>
    </row>
    <row r="13" spans="1:9" s="1244" customFormat="1" ht="15" customHeight="1"/>
    <row r="14" spans="1:9" s="1244" customFormat="1" ht="15" customHeight="1"/>
    <row r="15" spans="1:9" s="1244" customFormat="1" ht="15" customHeight="1"/>
    <row r="16" spans="1:9" s="1244" customFormat="1" ht="15" customHeight="1"/>
    <row r="17" s="1244" customFormat="1" ht="15" customHeight="1"/>
    <row r="18" s="1244" customFormat="1" ht="15" customHeight="1"/>
    <row r="19" s="1244" customFormat="1" ht="15" customHeight="1"/>
    <row r="20" s="1357" customFormat="1" ht="15" customHeight="1"/>
    <row r="21" s="1357" customFormat="1" ht="15" customHeight="1"/>
    <row r="22" s="1357" customFormat="1" ht="15" customHeight="1"/>
    <row r="23" s="1357" customFormat="1" ht="15" customHeight="1"/>
    <row r="24" s="1357" customFormat="1" ht="15" customHeight="1"/>
    <row r="25" s="1357" customFormat="1" ht="15" customHeight="1"/>
    <row r="26" s="1357" customFormat="1" ht="15" customHeight="1"/>
    <row r="27" s="1357" customFormat="1" ht="15" customHeight="1"/>
    <row r="28" s="1357" customFormat="1" ht="15" customHeight="1"/>
    <row r="29" s="1357" customFormat="1" ht="15" customHeight="1"/>
  </sheetData>
  <mergeCells count="7">
    <mergeCell ref="A1:E1"/>
    <mergeCell ref="A2:E2"/>
    <mergeCell ref="A3:A5"/>
    <mergeCell ref="B3:B5"/>
    <mergeCell ref="C3:C5"/>
    <mergeCell ref="D3:D5"/>
    <mergeCell ref="E3:E5"/>
  </mergeCells>
  <hyperlinks>
    <hyperlink ref="A2" location="'spis tablic'!A1" display="'spis tablic'!A1" xr:uid="{00000000-0004-0000-8000-000000000000}"/>
    <hyperlink ref="A2:E2" location="'Spis tablic_DZIAŁ IX'!A1" display="'Spis tablic_DZIAŁ IX'!A1" xr:uid="{00000000-0004-0000-8000-000001000000}"/>
  </hyperlinks>
  <pageMargins left="0.7" right="0.7" top="0.75" bottom="0.75" header="0.3" footer="0.3"/>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L51"/>
  <sheetViews>
    <sheetView zoomScaleNormal="100" workbookViewId="0">
      <selection activeCell="I46" sqref="I46"/>
    </sheetView>
  </sheetViews>
  <sheetFormatPr defaultColWidth="10" defaultRowHeight="13.2"/>
  <cols>
    <col min="1" max="1" width="28.44140625" style="1337" customWidth="1"/>
    <col min="2" max="6" width="18.44140625" style="1337" customWidth="1"/>
    <col min="7" max="7" width="18.44140625" style="1351" customWidth="1"/>
    <col min="8" max="8" width="10" style="1351"/>
    <col min="9" max="16384" width="10" style="1337"/>
  </cols>
  <sheetData>
    <row r="1" spans="1:10" s="1296" customFormat="1" ht="50.1" customHeight="1">
      <c r="A1" s="2709" t="s">
        <v>2557</v>
      </c>
      <c r="B1" s="2710"/>
      <c r="C1" s="2710"/>
      <c r="D1" s="2710"/>
      <c r="E1" s="2710"/>
      <c r="F1" s="2710"/>
      <c r="G1" s="2710"/>
      <c r="H1" s="1358"/>
      <c r="I1" s="1358"/>
      <c r="J1" s="1358"/>
    </row>
    <row r="2" spans="1:10" s="1103" customFormat="1" ht="24.9" customHeight="1">
      <c r="A2" s="2482" t="s">
        <v>11</v>
      </c>
      <c r="B2" s="2482"/>
      <c r="C2" s="2482"/>
      <c r="D2" s="2482"/>
      <c r="E2" s="2482"/>
      <c r="F2" s="2482"/>
      <c r="G2" s="2482"/>
      <c r="H2" s="1359"/>
      <c r="I2" s="1359"/>
      <c r="J2" s="1359"/>
    </row>
    <row r="3" spans="1:10" s="1096" customFormat="1" ht="24.9" customHeight="1">
      <c r="A3" s="2649" t="s">
        <v>360</v>
      </c>
      <c r="B3" s="2629" t="s">
        <v>951</v>
      </c>
      <c r="C3" s="2708" t="s">
        <v>1031</v>
      </c>
      <c r="D3" s="2708"/>
      <c r="E3" s="2708" t="s">
        <v>1748</v>
      </c>
      <c r="F3" s="2708"/>
      <c r="G3" s="2543"/>
      <c r="H3" s="1083"/>
      <c r="I3" s="1319"/>
      <c r="J3" s="1319"/>
    </row>
    <row r="4" spans="1:10" s="1096" customFormat="1" ht="24.9" customHeight="1">
      <c r="A4" s="2649"/>
      <c r="B4" s="2629"/>
      <c r="C4" s="2708" t="s">
        <v>128</v>
      </c>
      <c r="D4" s="2708" t="s">
        <v>2558</v>
      </c>
      <c r="E4" s="2708" t="s">
        <v>128</v>
      </c>
      <c r="F4" s="2708" t="s">
        <v>2011</v>
      </c>
      <c r="G4" s="2543"/>
      <c r="H4" s="1083"/>
      <c r="I4" s="1319"/>
      <c r="J4" s="1319"/>
    </row>
    <row r="5" spans="1:10" s="1096" customFormat="1" ht="24.9" customHeight="1">
      <c r="A5" s="2649"/>
      <c r="B5" s="2629"/>
      <c r="C5" s="2708"/>
      <c r="D5" s="2708"/>
      <c r="E5" s="2708"/>
      <c r="F5" s="2708" t="s">
        <v>2559</v>
      </c>
      <c r="G5" s="2543" t="s">
        <v>2560</v>
      </c>
      <c r="H5" s="1083"/>
      <c r="I5" s="1319"/>
      <c r="J5" s="1319"/>
    </row>
    <row r="6" spans="1:10" s="1096" customFormat="1" ht="24.9" customHeight="1">
      <c r="A6" s="2649"/>
      <c r="B6" s="2629"/>
      <c r="C6" s="2708"/>
      <c r="D6" s="2708"/>
      <c r="E6" s="2708"/>
      <c r="F6" s="2708"/>
      <c r="G6" s="2543"/>
      <c r="H6" s="1083"/>
      <c r="I6" s="1319"/>
      <c r="J6" s="1319"/>
    </row>
    <row r="7" spans="1:10" s="1212" customFormat="1" ht="21" customHeight="1">
      <c r="A7" s="2663" t="s">
        <v>2012</v>
      </c>
      <c r="B7" s="2663"/>
      <c r="C7" s="2663"/>
      <c r="D7" s="2663"/>
      <c r="E7" s="2663"/>
      <c r="F7" s="2663"/>
      <c r="G7" s="2663"/>
      <c r="H7" s="1302"/>
    </row>
    <row r="8" spans="1:10" s="1212" customFormat="1" ht="15" customHeight="1">
      <c r="A8" s="1159" t="s">
        <v>2814</v>
      </c>
      <c r="B8" s="1087">
        <v>539</v>
      </c>
      <c r="C8" s="1087">
        <v>347</v>
      </c>
      <c r="D8" s="1087">
        <v>337</v>
      </c>
      <c r="E8" s="1087">
        <v>192</v>
      </c>
      <c r="F8" s="1087">
        <v>160</v>
      </c>
      <c r="G8" s="1088">
        <v>20</v>
      </c>
      <c r="H8" s="1360"/>
      <c r="I8" s="1059"/>
    </row>
    <row r="9" spans="1:10" s="1212" customFormat="1" ht="15" customHeight="1">
      <c r="A9" s="1159" t="s">
        <v>2013</v>
      </c>
      <c r="B9" s="1361">
        <v>538</v>
      </c>
      <c r="C9" s="1361">
        <v>349</v>
      </c>
      <c r="D9" s="1361">
        <v>339</v>
      </c>
      <c r="E9" s="1361">
        <v>189</v>
      </c>
      <c r="F9" s="1361">
        <v>157</v>
      </c>
      <c r="G9" s="1082">
        <v>20</v>
      </c>
      <c r="H9" s="1360"/>
      <c r="I9" s="1059"/>
    </row>
    <row r="10" spans="1:10" s="1212" customFormat="1" ht="15" customHeight="1">
      <c r="A10" s="1190" t="s">
        <v>408</v>
      </c>
      <c r="B10" s="1362">
        <v>48</v>
      </c>
      <c r="C10" s="1362">
        <v>33</v>
      </c>
      <c r="D10" s="1362">
        <v>33</v>
      </c>
      <c r="E10" s="1362">
        <v>15</v>
      </c>
      <c r="F10" s="1363">
        <v>14</v>
      </c>
      <c r="G10" s="1657" t="s">
        <v>41</v>
      </c>
      <c r="H10" s="1064"/>
      <c r="I10" s="1059"/>
    </row>
    <row r="11" spans="1:10" s="1212" customFormat="1" ht="15" customHeight="1">
      <c r="A11" s="1190" t="s">
        <v>372</v>
      </c>
      <c r="B11" s="1362">
        <v>20</v>
      </c>
      <c r="C11" s="1362">
        <v>13</v>
      </c>
      <c r="D11" s="1362">
        <v>12</v>
      </c>
      <c r="E11" s="1362">
        <v>7</v>
      </c>
      <c r="F11" s="1363">
        <v>7</v>
      </c>
      <c r="G11" s="1657" t="s">
        <v>41</v>
      </c>
      <c r="H11" s="1064"/>
      <c r="I11" s="1059"/>
    </row>
    <row r="12" spans="1:10" s="1212" customFormat="1" ht="15" customHeight="1">
      <c r="A12" s="1190" t="s">
        <v>373</v>
      </c>
      <c r="B12" s="1362">
        <v>32</v>
      </c>
      <c r="C12" s="1362">
        <v>22</v>
      </c>
      <c r="D12" s="1362">
        <v>21</v>
      </c>
      <c r="E12" s="1362">
        <v>10</v>
      </c>
      <c r="F12" s="1363">
        <v>9</v>
      </c>
      <c r="G12" s="1657" t="s">
        <v>41</v>
      </c>
      <c r="H12" s="1064"/>
      <c r="I12" s="1059"/>
    </row>
    <row r="13" spans="1:10" s="1212" customFormat="1" ht="15" customHeight="1">
      <c r="A13" s="1190" t="s">
        <v>374</v>
      </c>
      <c r="B13" s="1362">
        <v>13</v>
      </c>
      <c r="C13" s="1362">
        <v>10</v>
      </c>
      <c r="D13" s="1362">
        <v>10</v>
      </c>
      <c r="E13" s="1362">
        <v>3</v>
      </c>
      <c r="F13" s="1363">
        <v>3</v>
      </c>
      <c r="G13" s="1657" t="s">
        <v>41</v>
      </c>
      <c r="H13" s="1064"/>
      <c r="I13" s="1059"/>
    </row>
    <row r="14" spans="1:10" s="1212" customFormat="1" ht="15" customHeight="1">
      <c r="A14" s="1190" t="s">
        <v>375</v>
      </c>
      <c r="B14" s="1362">
        <v>27</v>
      </c>
      <c r="C14" s="1362">
        <v>16</v>
      </c>
      <c r="D14" s="1362">
        <v>15</v>
      </c>
      <c r="E14" s="1362">
        <v>11</v>
      </c>
      <c r="F14" s="1363">
        <v>7</v>
      </c>
      <c r="G14" s="1364">
        <v>4</v>
      </c>
      <c r="H14" s="1064"/>
      <c r="I14" s="1059"/>
    </row>
    <row r="15" spans="1:10" s="1212" customFormat="1" ht="15" customHeight="1">
      <c r="A15" s="1190" t="s">
        <v>376</v>
      </c>
      <c r="B15" s="1362">
        <v>47</v>
      </c>
      <c r="C15" s="1362">
        <v>32</v>
      </c>
      <c r="D15" s="1362">
        <v>32</v>
      </c>
      <c r="E15" s="1362">
        <v>15</v>
      </c>
      <c r="F15" s="1363">
        <v>8</v>
      </c>
      <c r="G15" s="1036">
        <v>3</v>
      </c>
      <c r="H15" s="1064"/>
      <c r="I15" s="1059"/>
    </row>
    <row r="16" spans="1:10" s="1212" customFormat="1" ht="15" customHeight="1">
      <c r="A16" s="1190" t="s">
        <v>377</v>
      </c>
      <c r="B16" s="1362">
        <v>87</v>
      </c>
      <c r="C16" s="1362">
        <v>53</v>
      </c>
      <c r="D16" s="1362">
        <v>50</v>
      </c>
      <c r="E16" s="1362">
        <v>34</v>
      </c>
      <c r="F16" s="1363">
        <v>30</v>
      </c>
      <c r="G16" s="1657" t="s">
        <v>41</v>
      </c>
      <c r="H16" s="1064"/>
      <c r="I16" s="1059"/>
    </row>
    <row r="17" spans="1:12" s="1212" customFormat="1" ht="15" customHeight="1">
      <c r="A17" s="1190" t="s">
        <v>378</v>
      </c>
      <c r="B17" s="1362">
        <v>15</v>
      </c>
      <c r="C17" s="1362">
        <v>9</v>
      </c>
      <c r="D17" s="1362">
        <v>9</v>
      </c>
      <c r="E17" s="1362">
        <v>6</v>
      </c>
      <c r="F17" s="1363">
        <v>3</v>
      </c>
      <c r="G17" s="1036">
        <v>2</v>
      </c>
      <c r="H17" s="1064"/>
      <c r="I17" s="1059"/>
    </row>
    <row r="18" spans="1:12" s="1212" customFormat="1" ht="15" customHeight="1">
      <c r="A18" s="1190" t="s">
        <v>379</v>
      </c>
      <c r="B18" s="1362">
        <v>28</v>
      </c>
      <c r="C18" s="1362">
        <v>20</v>
      </c>
      <c r="D18" s="1362">
        <v>20</v>
      </c>
      <c r="E18" s="1362">
        <v>8</v>
      </c>
      <c r="F18" s="1363">
        <v>7</v>
      </c>
      <c r="G18" s="1657" t="s">
        <v>41</v>
      </c>
      <c r="H18" s="1064"/>
      <c r="I18" s="1059"/>
    </row>
    <row r="19" spans="1:12" s="1212" customFormat="1" ht="15" customHeight="1">
      <c r="A19" s="1190" t="s">
        <v>380</v>
      </c>
      <c r="B19" s="1362">
        <v>11</v>
      </c>
      <c r="C19" s="1362">
        <v>5</v>
      </c>
      <c r="D19" s="1362">
        <v>5</v>
      </c>
      <c r="E19" s="1362">
        <v>6</v>
      </c>
      <c r="F19" s="1363">
        <v>5</v>
      </c>
      <c r="G19" s="1036">
        <v>1</v>
      </c>
      <c r="H19" s="1064"/>
      <c r="I19" s="1059"/>
    </row>
    <row r="20" spans="1:12" s="1212" customFormat="1" ht="15" customHeight="1">
      <c r="A20" s="1190" t="s">
        <v>381</v>
      </c>
      <c r="B20" s="1362">
        <v>33</v>
      </c>
      <c r="C20" s="1362">
        <v>20</v>
      </c>
      <c r="D20" s="1362">
        <v>18</v>
      </c>
      <c r="E20" s="1362">
        <v>13</v>
      </c>
      <c r="F20" s="1363">
        <v>11</v>
      </c>
      <c r="G20" s="1036">
        <v>2</v>
      </c>
      <c r="H20" s="1064"/>
      <c r="I20" s="1059"/>
    </row>
    <row r="21" spans="1:12" s="1212" customFormat="1" ht="15" customHeight="1">
      <c r="A21" s="1190" t="s">
        <v>382</v>
      </c>
      <c r="B21" s="1362">
        <v>54</v>
      </c>
      <c r="C21" s="1362">
        <v>29</v>
      </c>
      <c r="D21" s="1362">
        <v>27</v>
      </c>
      <c r="E21" s="1362">
        <v>25</v>
      </c>
      <c r="F21" s="1363">
        <v>24</v>
      </c>
      <c r="G21" s="1036">
        <v>1</v>
      </c>
      <c r="H21" s="1064"/>
      <c r="I21" s="1059"/>
    </row>
    <row r="22" spans="1:12" s="1212" customFormat="1" ht="15" customHeight="1">
      <c r="A22" s="1190" t="s">
        <v>383</v>
      </c>
      <c r="B22" s="1362">
        <v>18</v>
      </c>
      <c r="C22" s="1362">
        <v>14</v>
      </c>
      <c r="D22" s="1362">
        <v>14</v>
      </c>
      <c r="E22" s="1362">
        <v>4</v>
      </c>
      <c r="F22" s="1363">
        <v>3</v>
      </c>
      <c r="G22" s="1036">
        <v>1</v>
      </c>
      <c r="H22" s="1064"/>
      <c r="I22" s="1059"/>
    </row>
    <row r="23" spans="1:12" s="1212" customFormat="1" ht="15" customHeight="1">
      <c r="A23" s="1190" t="s">
        <v>384</v>
      </c>
      <c r="B23" s="1362">
        <v>25</v>
      </c>
      <c r="C23" s="1362">
        <v>18</v>
      </c>
      <c r="D23" s="1362">
        <v>18</v>
      </c>
      <c r="E23" s="1362">
        <v>7</v>
      </c>
      <c r="F23" s="1363">
        <v>7</v>
      </c>
      <c r="G23" s="1657" t="s">
        <v>41</v>
      </c>
      <c r="H23" s="1064"/>
      <c r="I23" s="1059"/>
    </row>
    <row r="24" spans="1:12" s="1212" customFormat="1" ht="15" customHeight="1">
      <c r="A24" s="1190" t="s">
        <v>385</v>
      </c>
      <c r="B24" s="1362">
        <v>52</v>
      </c>
      <c r="C24" s="1362">
        <v>37</v>
      </c>
      <c r="D24" s="1362">
        <v>37</v>
      </c>
      <c r="E24" s="1362">
        <v>15</v>
      </c>
      <c r="F24" s="1363">
        <v>12</v>
      </c>
      <c r="G24" s="1036">
        <v>3</v>
      </c>
      <c r="H24" s="1064"/>
      <c r="I24" s="1059"/>
      <c r="L24" s="1298"/>
    </row>
    <row r="25" spans="1:12" s="1212" customFormat="1" ht="15" customHeight="1">
      <c r="A25" s="1190" t="s">
        <v>386</v>
      </c>
      <c r="B25" s="1362">
        <v>28</v>
      </c>
      <c r="C25" s="1362">
        <v>18</v>
      </c>
      <c r="D25" s="1362">
        <v>18</v>
      </c>
      <c r="E25" s="1362">
        <v>10</v>
      </c>
      <c r="F25" s="1363">
        <v>7</v>
      </c>
      <c r="G25" s="1036">
        <v>3</v>
      </c>
      <c r="H25" s="1064"/>
      <c r="I25" s="1059"/>
    </row>
    <row r="26" spans="1:12" s="1212" customFormat="1" ht="21" customHeight="1">
      <c r="A26" s="2646" t="s">
        <v>2014</v>
      </c>
      <c r="B26" s="2646"/>
      <c r="C26" s="2646"/>
      <c r="D26" s="2646"/>
      <c r="E26" s="2646"/>
      <c r="F26" s="2646"/>
      <c r="G26" s="2646"/>
      <c r="H26" s="1088"/>
      <c r="I26" s="1059"/>
    </row>
    <row r="27" spans="1:12" s="1212" customFormat="1" ht="15" customHeight="1">
      <c r="A27" s="1159" t="s">
        <v>2813</v>
      </c>
      <c r="B27" s="1087">
        <v>517</v>
      </c>
      <c r="C27" s="1365">
        <v>330</v>
      </c>
      <c r="D27" s="1365">
        <v>320</v>
      </c>
      <c r="E27" s="1087">
        <v>187</v>
      </c>
      <c r="F27" s="1365">
        <v>158</v>
      </c>
      <c r="G27" s="1088">
        <v>17</v>
      </c>
      <c r="H27" s="1083"/>
      <c r="I27" s="1059"/>
    </row>
    <row r="28" spans="1:12" s="1212" customFormat="1" ht="15" customHeight="1">
      <c r="A28" s="1159" t="s">
        <v>2015</v>
      </c>
      <c r="B28" s="1361">
        <v>514</v>
      </c>
      <c r="C28" s="1366">
        <v>331</v>
      </c>
      <c r="D28" s="1366">
        <v>321</v>
      </c>
      <c r="E28" s="1361">
        <v>183</v>
      </c>
      <c r="F28" s="1366">
        <v>155</v>
      </c>
      <c r="G28" s="1082">
        <v>16</v>
      </c>
      <c r="H28" s="1083"/>
      <c r="I28" s="1059"/>
    </row>
    <row r="29" spans="1:12" s="1212" customFormat="1" ht="15" customHeight="1">
      <c r="A29" s="1190" t="s">
        <v>408</v>
      </c>
      <c r="B29" s="1362">
        <v>45</v>
      </c>
      <c r="C29" s="1362">
        <v>31</v>
      </c>
      <c r="D29" s="1362">
        <v>31</v>
      </c>
      <c r="E29" s="1362">
        <v>14</v>
      </c>
      <c r="F29" s="1363">
        <v>13</v>
      </c>
      <c r="G29" s="1657" t="s">
        <v>41</v>
      </c>
      <c r="H29" s="1083"/>
      <c r="I29" s="1059"/>
    </row>
    <row r="30" spans="1:12" s="1212" customFormat="1" ht="15" customHeight="1">
      <c r="A30" s="1190" t="s">
        <v>372</v>
      </c>
      <c r="B30" s="1362">
        <v>20</v>
      </c>
      <c r="C30" s="1362">
        <v>13</v>
      </c>
      <c r="D30" s="1362">
        <v>12</v>
      </c>
      <c r="E30" s="1362">
        <v>7</v>
      </c>
      <c r="F30" s="1363">
        <v>7</v>
      </c>
      <c r="G30" s="1657" t="s">
        <v>41</v>
      </c>
      <c r="H30" s="1083"/>
      <c r="I30" s="1059"/>
    </row>
    <row r="31" spans="1:12" s="1212" customFormat="1" ht="15" customHeight="1">
      <c r="A31" s="1190" t="s">
        <v>373</v>
      </c>
      <c r="B31" s="1362">
        <v>31</v>
      </c>
      <c r="C31" s="1362">
        <v>21</v>
      </c>
      <c r="D31" s="1362">
        <v>20</v>
      </c>
      <c r="E31" s="1362">
        <v>10</v>
      </c>
      <c r="F31" s="1363">
        <v>9</v>
      </c>
      <c r="G31" s="1657" t="s">
        <v>41</v>
      </c>
      <c r="H31" s="1083"/>
      <c r="I31" s="1059"/>
      <c r="L31" s="1214"/>
    </row>
    <row r="32" spans="1:12" s="1212" customFormat="1" ht="15" customHeight="1">
      <c r="A32" s="1190" t="s">
        <v>374</v>
      </c>
      <c r="B32" s="1362">
        <v>12</v>
      </c>
      <c r="C32" s="1362">
        <v>9</v>
      </c>
      <c r="D32" s="1362">
        <v>9</v>
      </c>
      <c r="E32" s="1362">
        <v>3</v>
      </c>
      <c r="F32" s="1363">
        <v>3</v>
      </c>
      <c r="G32" s="1657" t="s">
        <v>41</v>
      </c>
      <c r="H32" s="1083"/>
      <c r="I32" s="1059"/>
    </row>
    <row r="33" spans="1:9" s="1212" customFormat="1" ht="15" customHeight="1">
      <c r="A33" s="1190" t="s">
        <v>375</v>
      </c>
      <c r="B33" s="1362">
        <v>27</v>
      </c>
      <c r="C33" s="1362">
        <v>16</v>
      </c>
      <c r="D33" s="1362">
        <v>15</v>
      </c>
      <c r="E33" s="1362">
        <v>11</v>
      </c>
      <c r="F33" s="1363">
        <v>7</v>
      </c>
      <c r="G33" s="1364">
        <v>4</v>
      </c>
      <c r="H33" s="1083"/>
      <c r="I33" s="1059"/>
    </row>
    <row r="34" spans="1:9" s="1212" customFormat="1" ht="15" customHeight="1">
      <c r="A34" s="1190" t="s">
        <v>376</v>
      </c>
      <c r="B34" s="1362">
        <v>45</v>
      </c>
      <c r="C34" s="1362">
        <v>31</v>
      </c>
      <c r="D34" s="1362">
        <v>31</v>
      </c>
      <c r="E34" s="1362">
        <v>14</v>
      </c>
      <c r="F34" s="1363">
        <v>8</v>
      </c>
      <c r="G34" s="1036">
        <v>2</v>
      </c>
      <c r="H34" s="1083"/>
      <c r="I34" s="1059"/>
    </row>
    <row r="35" spans="1:9" s="1212" customFormat="1" ht="15" customHeight="1">
      <c r="A35" s="1190" t="s">
        <v>377</v>
      </c>
      <c r="B35" s="1362">
        <v>84</v>
      </c>
      <c r="C35" s="1362">
        <v>51</v>
      </c>
      <c r="D35" s="1362">
        <v>48</v>
      </c>
      <c r="E35" s="1362">
        <v>33</v>
      </c>
      <c r="F35" s="1363">
        <v>29</v>
      </c>
      <c r="G35" s="1657" t="s">
        <v>41</v>
      </c>
      <c r="H35" s="1083"/>
      <c r="I35" s="1059"/>
    </row>
    <row r="36" spans="1:9" s="1212" customFormat="1" ht="15" customHeight="1">
      <c r="A36" s="1190" t="s">
        <v>378</v>
      </c>
      <c r="B36" s="1362">
        <v>14</v>
      </c>
      <c r="C36" s="1362">
        <v>9</v>
      </c>
      <c r="D36" s="1362">
        <v>9</v>
      </c>
      <c r="E36" s="1362">
        <v>5</v>
      </c>
      <c r="F36" s="1363">
        <v>3</v>
      </c>
      <c r="G36" s="1036">
        <v>1</v>
      </c>
      <c r="H36" s="1083"/>
      <c r="I36" s="1059"/>
    </row>
    <row r="37" spans="1:9" s="1212" customFormat="1" ht="15" customHeight="1">
      <c r="A37" s="1190" t="s">
        <v>379</v>
      </c>
      <c r="B37" s="1362">
        <v>28</v>
      </c>
      <c r="C37" s="1362">
        <v>20</v>
      </c>
      <c r="D37" s="1362">
        <v>20</v>
      </c>
      <c r="E37" s="1362">
        <v>8</v>
      </c>
      <c r="F37" s="1363">
        <v>7</v>
      </c>
      <c r="G37" s="1657" t="s">
        <v>41</v>
      </c>
      <c r="H37" s="1083"/>
      <c r="I37" s="1059"/>
    </row>
    <row r="38" spans="1:9" s="1212" customFormat="1" ht="15" customHeight="1">
      <c r="A38" s="1190" t="s">
        <v>380</v>
      </c>
      <c r="B38" s="1362">
        <v>11</v>
      </c>
      <c r="C38" s="1362">
        <v>5</v>
      </c>
      <c r="D38" s="1362">
        <v>5</v>
      </c>
      <c r="E38" s="1362">
        <v>6</v>
      </c>
      <c r="F38" s="1363">
        <v>5</v>
      </c>
      <c r="G38" s="1036">
        <v>1</v>
      </c>
      <c r="H38" s="1083"/>
      <c r="I38" s="1059"/>
    </row>
    <row r="39" spans="1:9" s="1212" customFormat="1" ht="15" customHeight="1">
      <c r="A39" s="1190" t="s">
        <v>381</v>
      </c>
      <c r="B39" s="1362">
        <v>29</v>
      </c>
      <c r="C39" s="1362">
        <v>16</v>
      </c>
      <c r="D39" s="1362">
        <v>14</v>
      </c>
      <c r="E39" s="1362">
        <v>13</v>
      </c>
      <c r="F39" s="1363">
        <v>11</v>
      </c>
      <c r="G39" s="1036">
        <v>2</v>
      </c>
      <c r="H39" s="1083"/>
      <c r="I39" s="1059"/>
    </row>
    <row r="40" spans="1:9" s="1212" customFormat="1" ht="15" customHeight="1">
      <c r="A40" s="1190" t="s">
        <v>382</v>
      </c>
      <c r="B40" s="1362">
        <v>54</v>
      </c>
      <c r="C40" s="1362">
        <v>29</v>
      </c>
      <c r="D40" s="1362">
        <v>27</v>
      </c>
      <c r="E40" s="1362">
        <v>25</v>
      </c>
      <c r="F40" s="1363">
        <v>24</v>
      </c>
      <c r="G40" s="1036">
        <v>1</v>
      </c>
      <c r="H40" s="1083"/>
      <c r="I40" s="1059"/>
    </row>
    <row r="41" spans="1:9" s="1212" customFormat="1" ht="15" customHeight="1">
      <c r="A41" s="1190" t="s">
        <v>383</v>
      </c>
      <c r="B41" s="1362">
        <v>17</v>
      </c>
      <c r="C41" s="1362">
        <v>13</v>
      </c>
      <c r="D41" s="1362">
        <v>13</v>
      </c>
      <c r="E41" s="1362">
        <v>4</v>
      </c>
      <c r="F41" s="1363">
        <v>3</v>
      </c>
      <c r="G41" s="1036">
        <v>1</v>
      </c>
      <c r="H41" s="1083"/>
      <c r="I41" s="1059"/>
    </row>
    <row r="42" spans="1:9" s="1212" customFormat="1" ht="15" customHeight="1">
      <c r="A42" s="1190" t="s">
        <v>384</v>
      </c>
      <c r="B42" s="1362">
        <v>23</v>
      </c>
      <c r="C42" s="1362">
        <v>16</v>
      </c>
      <c r="D42" s="1362">
        <v>16</v>
      </c>
      <c r="E42" s="1362">
        <v>7</v>
      </c>
      <c r="F42" s="1363">
        <v>7</v>
      </c>
      <c r="G42" s="1657" t="s">
        <v>41</v>
      </c>
      <c r="H42" s="1083"/>
      <c r="I42" s="1059"/>
    </row>
    <row r="43" spans="1:9" s="1212" customFormat="1" ht="15" customHeight="1">
      <c r="A43" s="1190" t="s">
        <v>385</v>
      </c>
      <c r="B43" s="1362">
        <v>48</v>
      </c>
      <c r="C43" s="1362">
        <v>33</v>
      </c>
      <c r="D43" s="1362">
        <v>33</v>
      </c>
      <c r="E43" s="1362">
        <v>15</v>
      </c>
      <c r="F43" s="1363">
        <v>12</v>
      </c>
      <c r="G43" s="1036">
        <v>3</v>
      </c>
      <c r="H43" s="1083"/>
      <c r="I43" s="1059"/>
    </row>
    <row r="44" spans="1:9" s="1212" customFormat="1" ht="15" customHeight="1">
      <c r="A44" s="1190" t="s">
        <v>386</v>
      </c>
      <c r="B44" s="1362">
        <v>26</v>
      </c>
      <c r="C44" s="1362">
        <v>18</v>
      </c>
      <c r="D44" s="1362">
        <v>18</v>
      </c>
      <c r="E44" s="1362">
        <v>8</v>
      </c>
      <c r="F44" s="1363">
        <v>7</v>
      </c>
      <c r="G44" s="1036">
        <v>1</v>
      </c>
      <c r="H44" s="1083"/>
      <c r="I44" s="1059"/>
    </row>
    <row r="45" spans="1:9" s="1244" customFormat="1" ht="15" customHeight="1">
      <c r="A45" s="1096"/>
      <c r="B45" s="1096"/>
      <c r="C45" s="1096"/>
      <c r="D45" s="1096"/>
      <c r="E45" s="1096"/>
      <c r="F45" s="1096"/>
      <c r="G45" s="1319"/>
      <c r="H45" s="1319"/>
      <c r="I45" s="1096"/>
    </row>
    <row r="46" spans="1:9" s="1244" customFormat="1" ht="15" customHeight="1">
      <c r="A46" s="1067"/>
      <c r="B46" s="1067"/>
      <c r="C46" s="1067"/>
      <c r="D46" s="1067"/>
      <c r="E46" s="1067"/>
      <c r="F46" s="1067"/>
      <c r="G46" s="1319"/>
      <c r="H46" s="1319"/>
      <c r="I46" s="1096"/>
    </row>
    <row r="47" spans="1:9" s="1244" customFormat="1" ht="15" customHeight="1">
      <c r="A47" s="1367"/>
      <c r="B47" s="1067"/>
      <c r="C47" s="1067"/>
      <c r="D47" s="1067"/>
      <c r="E47" s="1067"/>
      <c r="F47" s="1067"/>
      <c r="G47" s="1319"/>
      <c r="H47" s="1319"/>
      <c r="I47" s="1096"/>
    </row>
    <row r="48" spans="1:9" s="1244" customFormat="1" ht="15" customHeight="1">
      <c r="A48" s="1067"/>
      <c r="B48" s="1096"/>
      <c r="C48" s="1096"/>
      <c r="D48" s="1096"/>
      <c r="E48" s="1096"/>
      <c r="F48" s="1096"/>
      <c r="G48" s="1319"/>
      <c r="H48" s="1319"/>
      <c r="I48" s="1096"/>
    </row>
    <row r="49" spans="7:8" s="1244" customFormat="1" ht="15" customHeight="1">
      <c r="G49" s="1297"/>
      <c r="H49" s="1297"/>
    </row>
    <row r="50" spans="7:8" s="1244" customFormat="1" ht="15" customHeight="1">
      <c r="G50" s="1297"/>
      <c r="H50" s="1297"/>
    </row>
    <row r="51" spans="7:8" s="1018" customFormat="1" ht="11.4">
      <c r="G51" s="1236"/>
      <c r="H51" s="1236"/>
    </row>
  </sheetData>
  <mergeCells count="14">
    <mergeCell ref="F5:F6"/>
    <mergeCell ref="G5:G6"/>
    <mergeCell ref="A7:G7"/>
    <mergeCell ref="A26:G26"/>
    <mergeCell ref="A1:G1"/>
    <mergeCell ref="A2:G2"/>
    <mergeCell ref="A3:A6"/>
    <mergeCell ref="B3:B6"/>
    <mergeCell ref="C3:D3"/>
    <mergeCell ref="E3:G3"/>
    <mergeCell ref="C4:C6"/>
    <mergeCell ref="D4:D6"/>
    <mergeCell ref="E4:E6"/>
    <mergeCell ref="F4:G4"/>
  </mergeCells>
  <hyperlinks>
    <hyperlink ref="A2" location="'spis tablic'!A1" display="'spis tablic'!A1" xr:uid="{00000000-0004-0000-8100-000000000000}"/>
    <hyperlink ref="A2:G2" location="'Spis tablic_DZIAŁ IX'!A1" display="'Spis tablic_DZIAŁ IX'!A1" xr:uid="{00000000-0004-0000-8100-000001000000}"/>
  </hyperlinks>
  <pageMargins left="0.7" right="0.7" top="0.75" bottom="0.75" header="0.3" footer="0.3"/>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R45"/>
  <sheetViews>
    <sheetView zoomScaleNormal="100" workbookViewId="0">
      <selection activeCell="N11" sqref="N11"/>
    </sheetView>
  </sheetViews>
  <sheetFormatPr defaultColWidth="10" defaultRowHeight="13.2"/>
  <cols>
    <col min="1" max="1" width="28.44140625" style="1385" customWidth="1"/>
    <col min="2" max="2" width="16.33203125" style="1385" customWidth="1"/>
    <col min="3" max="3" width="16.33203125" style="1384" customWidth="1"/>
    <col min="4" max="4" width="16.33203125" style="1385" customWidth="1"/>
    <col min="5" max="5" width="16.33203125" style="1384" customWidth="1"/>
    <col min="6" max="7" width="16.33203125" style="1385" customWidth="1"/>
    <col min="8" max="8" width="16.33203125" style="1384" customWidth="1"/>
    <col min="9" max="12" width="16.33203125" style="1385" customWidth="1"/>
    <col min="13" max="13" width="10" style="1387"/>
    <col min="14" max="14" width="15.33203125" style="1385" customWidth="1"/>
    <col min="15" max="16384" width="10" style="1385"/>
  </cols>
  <sheetData>
    <row r="1" spans="1:18" s="1369" customFormat="1" ht="30" customHeight="1">
      <c r="A1" s="2714" t="s">
        <v>2562</v>
      </c>
      <c r="B1" s="2715"/>
      <c r="C1" s="2715"/>
      <c r="D1" s="2715"/>
      <c r="E1" s="2715"/>
      <c r="F1" s="2715"/>
      <c r="G1" s="2715"/>
      <c r="H1" s="2715"/>
      <c r="I1" s="2715"/>
      <c r="J1" s="2715"/>
      <c r="K1" s="2715"/>
      <c r="L1" s="2715"/>
      <c r="M1" s="1368"/>
    </row>
    <row r="2" spans="1:18" s="1340" customFormat="1" ht="24.9" customHeight="1">
      <c r="A2" s="2042" t="s">
        <v>11</v>
      </c>
      <c r="B2" s="2042"/>
      <c r="C2" s="2042"/>
      <c r="D2" s="2042"/>
      <c r="E2" s="2042"/>
      <c r="F2" s="2042"/>
      <c r="G2" s="2042"/>
      <c r="H2" s="2042"/>
      <c r="I2" s="2042"/>
      <c r="J2" s="2042"/>
      <c r="K2" s="2042"/>
      <c r="L2" s="2042"/>
      <c r="M2" s="1370"/>
      <c r="N2" s="1370"/>
      <c r="O2" s="1370"/>
      <c r="P2" s="1370"/>
      <c r="Q2" s="1370"/>
      <c r="R2" s="1339"/>
    </row>
    <row r="3" spans="1:18" s="1067" customFormat="1" ht="24.9" customHeight="1">
      <c r="A3" s="2521" t="s">
        <v>360</v>
      </c>
      <c r="B3" s="2522" t="s">
        <v>951</v>
      </c>
      <c r="C3" s="2522" t="s">
        <v>2569</v>
      </c>
      <c r="D3" s="2543" t="s">
        <v>2570</v>
      </c>
      <c r="E3" s="2571"/>
      <c r="F3" s="2522" t="s">
        <v>2572</v>
      </c>
      <c r="G3" s="2543" t="s">
        <v>2906</v>
      </c>
      <c r="H3" s="2544"/>
      <c r="I3" s="2544"/>
      <c r="J3" s="2544"/>
      <c r="K3" s="2544"/>
      <c r="L3" s="2544"/>
      <c r="M3" s="1063"/>
    </row>
    <row r="4" spans="1:18" s="1067" customFormat="1" ht="47.25" customHeight="1">
      <c r="A4" s="2584"/>
      <c r="B4" s="2523"/>
      <c r="C4" s="2523"/>
      <c r="D4" s="2522" t="s">
        <v>211</v>
      </c>
      <c r="E4" s="2522" t="s">
        <v>2571</v>
      </c>
      <c r="F4" s="2523"/>
      <c r="G4" s="2698" t="s">
        <v>2907</v>
      </c>
      <c r="H4" s="2713"/>
      <c r="I4" s="2698" t="s">
        <v>2908</v>
      </c>
      <c r="J4" s="2571"/>
      <c r="K4" s="2698" t="s">
        <v>2909</v>
      </c>
      <c r="L4" s="2643"/>
      <c r="M4" s="1063"/>
      <c r="N4" s="1866"/>
      <c r="O4" s="1865"/>
      <c r="P4" s="1865"/>
    </row>
    <row r="5" spans="1:18" s="1067" customFormat="1" ht="24.9" customHeight="1">
      <c r="A5" s="2584"/>
      <c r="B5" s="2523"/>
      <c r="C5" s="2523"/>
      <c r="D5" s="2523"/>
      <c r="E5" s="2523"/>
      <c r="F5" s="2523"/>
      <c r="G5" s="2711" t="s">
        <v>128</v>
      </c>
      <c r="H5" s="2711" t="s">
        <v>417</v>
      </c>
      <c r="I5" s="2522" t="s">
        <v>128</v>
      </c>
      <c r="J5" s="2522" t="s">
        <v>417</v>
      </c>
      <c r="K5" s="2522" t="s">
        <v>128</v>
      </c>
      <c r="L5" s="2520" t="s">
        <v>417</v>
      </c>
      <c r="M5" s="1063"/>
      <c r="N5" s="1865"/>
      <c r="O5" s="1865"/>
      <c r="P5" s="1865"/>
    </row>
    <row r="6" spans="1:18" s="1067" customFormat="1" ht="24.9" customHeight="1">
      <c r="A6" s="2584"/>
      <c r="B6" s="2523"/>
      <c r="C6" s="2523"/>
      <c r="D6" s="2523"/>
      <c r="E6" s="2523"/>
      <c r="F6" s="2523"/>
      <c r="G6" s="2711"/>
      <c r="H6" s="2711"/>
      <c r="I6" s="2711"/>
      <c r="J6" s="2711"/>
      <c r="K6" s="2711"/>
      <c r="L6" s="2587"/>
      <c r="M6" s="1063"/>
      <c r="N6" s="1865"/>
      <c r="O6" s="1865"/>
      <c r="P6" s="1865"/>
    </row>
    <row r="7" spans="1:18" s="1067" customFormat="1" ht="24.9" customHeight="1">
      <c r="A7" s="2535"/>
      <c r="B7" s="2524"/>
      <c r="C7" s="2524"/>
      <c r="D7" s="2524"/>
      <c r="E7" s="2524"/>
      <c r="F7" s="2524"/>
      <c r="G7" s="2712"/>
      <c r="H7" s="2712"/>
      <c r="I7" s="2712"/>
      <c r="J7" s="2712"/>
      <c r="K7" s="2712"/>
      <c r="L7" s="2716"/>
      <c r="M7" s="1063"/>
    </row>
    <row r="8" spans="1:18" s="1130" customFormat="1" ht="15" customHeight="1">
      <c r="A8" s="1135" t="s">
        <v>2809</v>
      </c>
      <c r="B8" s="1371">
        <v>2195599</v>
      </c>
      <c r="C8" s="1371">
        <v>4073</v>
      </c>
      <c r="D8" s="1371">
        <v>2193460</v>
      </c>
      <c r="E8" s="1372">
        <v>4100</v>
      </c>
      <c r="F8" s="1371">
        <v>2139</v>
      </c>
      <c r="G8" s="1371">
        <v>436393</v>
      </c>
      <c r="H8" s="1373">
        <v>19.899999999999999</v>
      </c>
      <c r="I8" s="1371">
        <v>304172</v>
      </c>
      <c r="J8" s="1373">
        <v>13.9</v>
      </c>
      <c r="K8" s="1371">
        <v>1455034</v>
      </c>
      <c r="L8" s="1130">
        <v>66.3</v>
      </c>
      <c r="M8" s="1416"/>
      <c r="N8" s="1658"/>
      <c r="P8" s="1659"/>
    </row>
    <row r="9" spans="1:18" s="1205" customFormat="1" ht="15" customHeight="1">
      <c r="A9" s="1332" t="s">
        <v>2016</v>
      </c>
      <c r="B9" s="1374">
        <v>2158178</v>
      </c>
      <c r="C9" s="1374">
        <v>4011</v>
      </c>
      <c r="D9" s="1374">
        <v>2155962</v>
      </c>
      <c r="E9" s="1375">
        <v>4037</v>
      </c>
      <c r="F9" s="1374">
        <v>2216</v>
      </c>
      <c r="G9" s="1374">
        <v>517486</v>
      </c>
      <c r="H9" s="1376">
        <v>24</v>
      </c>
      <c r="I9" s="1374">
        <v>261680</v>
      </c>
      <c r="J9" s="1376">
        <v>12.1</v>
      </c>
      <c r="K9" s="1374">
        <v>1379012</v>
      </c>
      <c r="L9" s="1205">
        <v>63.9</v>
      </c>
      <c r="M9" s="1660"/>
      <c r="N9" s="1661"/>
      <c r="P9" s="1662"/>
    </row>
    <row r="10" spans="1:18" s="1024" customFormat="1" ht="15" customHeight="1">
      <c r="A10" s="1111" t="s">
        <v>408</v>
      </c>
      <c r="B10" s="1372">
        <v>194772</v>
      </c>
      <c r="C10" s="1372">
        <v>4058</v>
      </c>
      <c r="D10" s="1372">
        <v>194645</v>
      </c>
      <c r="E10" s="1372">
        <v>4055</v>
      </c>
      <c r="F10" s="1372">
        <v>127</v>
      </c>
      <c r="G10" s="1372">
        <v>44425</v>
      </c>
      <c r="H10" s="1377">
        <v>22.8</v>
      </c>
      <c r="I10" s="1372">
        <v>22044</v>
      </c>
      <c r="J10" s="1377">
        <v>11.3</v>
      </c>
      <c r="K10" s="1372">
        <v>128303</v>
      </c>
      <c r="L10" s="1378">
        <v>65.900000000000006</v>
      </c>
      <c r="M10" s="1036"/>
      <c r="N10" s="1661"/>
      <c r="O10" s="1659"/>
      <c r="P10" s="1659"/>
    </row>
    <row r="11" spans="1:18" s="1024" customFormat="1" ht="15" customHeight="1">
      <c r="A11" s="1111" t="s">
        <v>372</v>
      </c>
      <c r="B11" s="1372">
        <v>109069</v>
      </c>
      <c r="C11" s="1372">
        <v>5453</v>
      </c>
      <c r="D11" s="1372">
        <v>108968</v>
      </c>
      <c r="E11" s="1372">
        <v>5448</v>
      </c>
      <c r="F11" s="1372">
        <v>101</v>
      </c>
      <c r="G11" s="1372">
        <v>24588</v>
      </c>
      <c r="H11" s="1377">
        <v>22.5</v>
      </c>
      <c r="I11" s="1372">
        <v>11070</v>
      </c>
      <c r="J11" s="1377">
        <v>10.1</v>
      </c>
      <c r="K11" s="1372">
        <v>73411</v>
      </c>
      <c r="L11" s="1378">
        <v>67.3</v>
      </c>
      <c r="M11" s="1036"/>
      <c r="N11" s="1661"/>
      <c r="O11" s="1659"/>
      <c r="P11" s="1659"/>
    </row>
    <row r="12" spans="1:18" s="1024" customFormat="1" ht="15" customHeight="1">
      <c r="A12" s="1111" t="s">
        <v>373</v>
      </c>
      <c r="B12" s="1372">
        <v>74111</v>
      </c>
      <c r="C12" s="1372">
        <v>2316</v>
      </c>
      <c r="D12" s="1372">
        <v>74062</v>
      </c>
      <c r="E12" s="1372">
        <v>2314</v>
      </c>
      <c r="F12" s="1372">
        <v>49</v>
      </c>
      <c r="G12" s="1372">
        <v>17351</v>
      </c>
      <c r="H12" s="1377">
        <v>23.4</v>
      </c>
      <c r="I12" s="1372">
        <v>10351</v>
      </c>
      <c r="J12" s="1377">
        <v>14</v>
      </c>
      <c r="K12" s="1372">
        <v>46409</v>
      </c>
      <c r="L12" s="1378">
        <v>62.6</v>
      </c>
      <c r="M12" s="1036"/>
      <c r="N12" s="1661"/>
      <c r="O12" s="1659"/>
      <c r="P12" s="1659"/>
    </row>
    <row r="13" spans="1:18" s="1024" customFormat="1" ht="15" customHeight="1">
      <c r="A13" s="1111" t="s">
        <v>374</v>
      </c>
      <c r="B13" s="1372">
        <v>38637</v>
      </c>
      <c r="C13" s="1372">
        <v>2972</v>
      </c>
      <c r="D13" s="1372">
        <v>38291</v>
      </c>
      <c r="E13" s="1372">
        <v>2945</v>
      </c>
      <c r="F13" s="1372">
        <v>346</v>
      </c>
      <c r="G13" s="1372">
        <v>9435</v>
      </c>
      <c r="H13" s="1377">
        <v>24.4</v>
      </c>
      <c r="I13" s="1372">
        <v>4173</v>
      </c>
      <c r="J13" s="1377">
        <v>10.8</v>
      </c>
      <c r="K13" s="1372">
        <v>25029</v>
      </c>
      <c r="L13" s="1378">
        <v>64.8</v>
      </c>
      <c r="M13" s="1036"/>
      <c r="N13" s="1661"/>
      <c r="O13" s="1659"/>
      <c r="P13" s="1659"/>
    </row>
    <row r="14" spans="1:18" s="1024" customFormat="1" ht="15" customHeight="1">
      <c r="A14" s="1111" t="s">
        <v>375</v>
      </c>
      <c r="B14" s="1372">
        <v>130272</v>
      </c>
      <c r="C14" s="1372">
        <v>4825</v>
      </c>
      <c r="D14" s="1372">
        <v>130252</v>
      </c>
      <c r="E14" s="1372">
        <v>4824</v>
      </c>
      <c r="F14" s="1372">
        <v>20</v>
      </c>
      <c r="G14" s="1372">
        <v>32274</v>
      </c>
      <c r="H14" s="1377">
        <v>24.8</v>
      </c>
      <c r="I14" s="1372">
        <v>13573</v>
      </c>
      <c r="J14" s="1377">
        <v>10.4</v>
      </c>
      <c r="K14" s="1372">
        <v>84425</v>
      </c>
      <c r="L14" s="1378">
        <v>64.8</v>
      </c>
      <c r="M14" s="1036"/>
      <c r="N14" s="1661"/>
      <c r="O14" s="1659"/>
      <c r="P14" s="1659"/>
    </row>
    <row r="15" spans="1:18" s="1024" customFormat="1" ht="15" customHeight="1">
      <c r="A15" s="1111" t="s">
        <v>376</v>
      </c>
      <c r="B15" s="1372">
        <v>182877</v>
      </c>
      <c r="C15" s="1372">
        <v>3891</v>
      </c>
      <c r="D15" s="1372">
        <v>182827</v>
      </c>
      <c r="E15" s="1372">
        <v>3890</v>
      </c>
      <c r="F15" s="1372">
        <v>50</v>
      </c>
      <c r="G15" s="1372">
        <v>42282</v>
      </c>
      <c r="H15" s="1377">
        <v>23.1</v>
      </c>
      <c r="I15" s="1372">
        <v>32198</v>
      </c>
      <c r="J15" s="1377">
        <v>17.600000000000001</v>
      </c>
      <c r="K15" s="1372">
        <v>108397</v>
      </c>
      <c r="L15" s="1378">
        <v>59.3</v>
      </c>
      <c r="M15" s="1036"/>
      <c r="N15" s="1661"/>
      <c r="O15" s="1659"/>
      <c r="P15" s="1659"/>
    </row>
    <row r="16" spans="1:18" s="1024" customFormat="1" ht="15" customHeight="1">
      <c r="A16" s="1111" t="s">
        <v>377</v>
      </c>
      <c r="B16" s="1372">
        <v>390718</v>
      </c>
      <c r="C16" s="1372">
        <v>4491</v>
      </c>
      <c r="D16" s="1372">
        <v>390527</v>
      </c>
      <c r="E16" s="1372">
        <v>4594</v>
      </c>
      <c r="F16" s="1372">
        <v>191</v>
      </c>
      <c r="G16" s="1372">
        <v>85975</v>
      </c>
      <c r="H16" s="1377">
        <v>22</v>
      </c>
      <c r="I16" s="1372">
        <v>56893</v>
      </c>
      <c r="J16" s="1377">
        <v>14.6</v>
      </c>
      <c r="K16" s="1372">
        <v>247850</v>
      </c>
      <c r="L16" s="1378">
        <v>63.4</v>
      </c>
      <c r="M16" s="1036"/>
      <c r="N16" s="1661"/>
      <c r="O16" s="1659"/>
      <c r="P16" s="1659"/>
    </row>
    <row r="17" spans="1:16" s="1024" customFormat="1" ht="15" customHeight="1">
      <c r="A17" s="1111" t="s">
        <v>378</v>
      </c>
      <c r="B17" s="1372">
        <v>40053</v>
      </c>
      <c r="C17" s="1372">
        <v>2670</v>
      </c>
      <c r="D17" s="1372">
        <v>39625</v>
      </c>
      <c r="E17" s="1372">
        <v>2830</v>
      </c>
      <c r="F17" s="1372">
        <v>428</v>
      </c>
      <c r="G17" s="1372">
        <v>12242</v>
      </c>
      <c r="H17" s="1377">
        <v>30.6</v>
      </c>
      <c r="I17" s="1372">
        <v>2916</v>
      </c>
      <c r="J17" s="1377">
        <v>7.3</v>
      </c>
      <c r="K17" s="1372">
        <v>24895</v>
      </c>
      <c r="L17" s="1378">
        <v>62.2</v>
      </c>
      <c r="M17" s="1036"/>
      <c r="N17" s="1661"/>
      <c r="O17" s="1659"/>
      <c r="P17" s="1659"/>
    </row>
    <row r="18" spans="1:16" s="1024" customFormat="1" ht="15" customHeight="1">
      <c r="A18" s="1111" t="s">
        <v>379</v>
      </c>
      <c r="B18" s="1372">
        <v>81664</v>
      </c>
      <c r="C18" s="1372">
        <v>2917</v>
      </c>
      <c r="D18" s="1372">
        <v>81595</v>
      </c>
      <c r="E18" s="1372">
        <v>2914</v>
      </c>
      <c r="F18" s="1372">
        <v>69</v>
      </c>
      <c r="G18" s="1372">
        <v>22298</v>
      </c>
      <c r="H18" s="1377">
        <v>27.3</v>
      </c>
      <c r="I18" s="1372">
        <v>7530</v>
      </c>
      <c r="J18" s="1377">
        <v>9.1999999999999993</v>
      </c>
      <c r="K18" s="1372">
        <v>51836</v>
      </c>
      <c r="L18" s="1378">
        <v>63.5</v>
      </c>
      <c r="M18" s="1036"/>
      <c r="N18" s="1661"/>
      <c r="O18" s="1659"/>
      <c r="P18" s="1659"/>
    </row>
    <row r="19" spans="1:16" s="1024" customFormat="1" ht="15" customHeight="1">
      <c r="A19" s="1111" t="s">
        <v>380</v>
      </c>
      <c r="B19" s="1372">
        <v>53259</v>
      </c>
      <c r="C19" s="1372">
        <v>4842</v>
      </c>
      <c r="D19" s="1372">
        <v>53241</v>
      </c>
      <c r="E19" s="1372">
        <v>4840</v>
      </c>
      <c r="F19" s="1372">
        <v>18</v>
      </c>
      <c r="G19" s="1372">
        <v>15012</v>
      </c>
      <c r="H19" s="1377">
        <v>28.2</v>
      </c>
      <c r="I19" s="1372">
        <v>1744</v>
      </c>
      <c r="J19" s="1377">
        <v>3.3</v>
      </c>
      <c r="K19" s="1372">
        <v>36503</v>
      </c>
      <c r="L19" s="1378">
        <v>68.5</v>
      </c>
      <c r="M19" s="1036"/>
      <c r="N19" s="1661"/>
      <c r="O19" s="1659"/>
      <c r="P19" s="1659"/>
    </row>
    <row r="20" spans="1:16" s="1024" customFormat="1" ht="15" customHeight="1">
      <c r="A20" s="1111" t="s">
        <v>381</v>
      </c>
      <c r="B20" s="1372">
        <v>148304</v>
      </c>
      <c r="C20" s="1372">
        <v>4494</v>
      </c>
      <c r="D20" s="1372">
        <v>148252</v>
      </c>
      <c r="E20" s="1372">
        <v>4492</v>
      </c>
      <c r="F20" s="1372">
        <v>52</v>
      </c>
      <c r="G20" s="1372">
        <v>37366</v>
      </c>
      <c r="H20" s="1377">
        <v>25.2</v>
      </c>
      <c r="I20" s="1372">
        <v>14824</v>
      </c>
      <c r="J20" s="1377">
        <v>10</v>
      </c>
      <c r="K20" s="1372">
        <v>96114</v>
      </c>
      <c r="L20" s="1378">
        <v>64.8</v>
      </c>
      <c r="M20" s="1036"/>
      <c r="N20" s="1661"/>
      <c r="O20" s="1659"/>
      <c r="P20" s="1659"/>
    </row>
    <row r="21" spans="1:16" s="1024" customFormat="1" ht="15" customHeight="1">
      <c r="A21" s="1111" t="s">
        <v>382</v>
      </c>
      <c r="B21" s="1372">
        <v>340579</v>
      </c>
      <c r="C21" s="1372">
        <v>6307</v>
      </c>
      <c r="D21" s="1372">
        <v>340529</v>
      </c>
      <c r="E21" s="1372">
        <v>6306</v>
      </c>
      <c r="F21" s="1372">
        <v>50</v>
      </c>
      <c r="G21" s="1372">
        <v>77974</v>
      </c>
      <c r="H21" s="1377">
        <v>22.9</v>
      </c>
      <c r="I21" s="1372">
        <v>40378</v>
      </c>
      <c r="J21" s="1377">
        <v>11.9</v>
      </c>
      <c r="K21" s="1372">
        <v>222227</v>
      </c>
      <c r="L21" s="1378">
        <v>65.2</v>
      </c>
      <c r="M21" s="1036"/>
      <c r="N21" s="1661"/>
      <c r="O21" s="1659"/>
      <c r="P21" s="1659"/>
    </row>
    <row r="22" spans="1:16" s="1024" customFormat="1" ht="15" customHeight="1">
      <c r="A22" s="1111" t="s">
        <v>383</v>
      </c>
      <c r="B22" s="1372">
        <v>45941</v>
      </c>
      <c r="C22" s="1372">
        <v>2552</v>
      </c>
      <c r="D22" s="1372">
        <v>45866</v>
      </c>
      <c r="E22" s="1372">
        <v>2548</v>
      </c>
      <c r="F22" s="1372">
        <v>75</v>
      </c>
      <c r="G22" s="1372">
        <v>13183</v>
      </c>
      <c r="H22" s="1377">
        <v>28.7</v>
      </c>
      <c r="I22" s="1372">
        <v>4165</v>
      </c>
      <c r="J22" s="1377">
        <v>9.1</v>
      </c>
      <c r="K22" s="1372">
        <v>28593</v>
      </c>
      <c r="L22" s="1378">
        <v>62.2</v>
      </c>
      <c r="M22" s="1036"/>
      <c r="N22" s="1661"/>
      <c r="O22" s="1659"/>
      <c r="P22" s="1659"/>
    </row>
    <row r="23" spans="1:16" s="1024" customFormat="1" ht="15" customHeight="1">
      <c r="A23" s="1111" t="s">
        <v>384</v>
      </c>
      <c r="B23" s="1372">
        <v>73096</v>
      </c>
      <c r="C23" s="1372">
        <v>2924</v>
      </c>
      <c r="D23" s="1372">
        <v>72848</v>
      </c>
      <c r="E23" s="1372">
        <v>2914</v>
      </c>
      <c r="F23" s="1372">
        <v>248</v>
      </c>
      <c r="G23" s="1372">
        <v>18333</v>
      </c>
      <c r="H23" s="1377">
        <v>25.1</v>
      </c>
      <c r="I23" s="1372">
        <v>9686</v>
      </c>
      <c r="J23" s="1377">
        <v>13.3</v>
      </c>
      <c r="K23" s="1372">
        <v>45077</v>
      </c>
      <c r="L23" s="1378">
        <v>61.7</v>
      </c>
      <c r="M23" s="1036"/>
      <c r="N23" s="1661"/>
      <c r="O23" s="1659"/>
      <c r="P23" s="1659"/>
    </row>
    <row r="24" spans="1:16" s="1024" customFormat="1" ht="15" customHeight="1">
      <c r="A24" s="1111" t="s">
        <v>385</v>
      </c>
      <c r="B24" s="1372">
        <v>176354</v>
      </c>
      <c r="C24" s="1372">
        <v>3391</v>
      </c>
      <c r="D24" s="1372">
        <v>176007</v>
      </c>
      <c r="E24" s="1372">
        <v>3451</v>
      </c>
      <c r="F24" s="1372">
        <v>347</v>
      </c>
      <c r="G24" s="1372">
        <v>43906</v>
      </c>
      <c r="H24" s="1377">
        <v>24.9</v>
      </c>
      <c r="I24" s="1372">
        <v>22516</v>
      </c>
      <c r="J24" s="1377">
        <v>12.8</v>
      </c>
      <c r="K24" s="1372">
        <v>109932</v>
      </c>
      <c r="L24" s="1378">
        <v>62.3</v>
      </c>
      <c r="M24" s="1036"/>
      <c r="N24" s="1661"/>
      <c r="O24" s="1659"/>
      <c r="P24" s="1659"/>
    </row>
    <row r="25" spans="1:16" s="1024" customFormat="1" ht="15" customHeight="1">
      <c r="A25" s="1111" t="s">
        <v>386</v>
      </c>
      <c r="B25" s="1372">
        <v>78472</v>
      </c>
      <c r="C25" s="1372">
        <v>2803</v>
      </c>
      <c r="D25" s="1372">
        <v>78427</v>
      </c>
      <c r="E25" s="1372">
        <v>2801</v>
      </c>
      <c r="F25" s="1372">
        <v>45</v>
      </c>
      <c r="G25" s="1372">
        <v>20842</v>
      </c>
      <c r="H25" s="1377">
        <v>26.6</v>
      </c>
      <c r="I25" s="1372">
        <v>7619</v>
      </c>
      <c r="J25" s="1377">
        <v>9.6999999999999993</v>
      </c>
      <c r="K25" s="1372">
        <v>50011</v>
      </c>
      <c r="L25" s="1378">
        <v>63.7</v>
      </c>
      <c r="M25" s="1036"/>
      <c r="N25" s="1661"/>
      <c r="O25" s="1659"/>
      <c r="P25" s="1659"/>
    </row>
    <row r="26" spans="1:16" s="1261" customFormat="1" ht="15" customHeight="1">
      <c r="C26" s="1067"/>
      <c r="E26" s="1067"/>
      <c r="H26" s="1379"/>
      <c r="M26" s="1264"/>
    </row>
    <row r="27" spans="1:16" s="1261" customFormat="1" ht="15" customHeight="1">
      <c r="C27" s="1067"/>
      <c r="E27" s="1067"/>
      <c r="H27" s="1379"/>
      <c r="M27" s="1264"/>
    </row>
    <row r="28" spans="1:16" s="1261" customFormat="1" ht="15" customHeight="1">
      <c r="C28" s="1067"/>
      <c r="E28" s="1067"/>
      <c r="H28" s="1379"/>
      <c r="M28" s="1264"/>
    </row>
    <row r="29" spans="1:16" s="1261" customFormat="1" ht="15" customHeight="1">
      <c r="C29" s="1067"/>
      <c r="E29" s="1067"/>
      <c r="H29" s="1379"/>
      <c r="M29" s="1264"/>
    </row>
    <row r="30" spans="1:16" s="1380" customFormat="1" ht="15" customHeight="1">
      <c r="C30" s="1381"/>
      <c r="E30" s="1381"/>
      <c r="H30" s="1382"/>
      <c r="M30" s="1383"/>
    </row>
    <row r="31" spans="1:16" s="1380" customFormat="1" ht="15" customHeight="1">
      <c r="C31" s="1381"/>
      <c r="E31" s="1381"/>
      <c r="H31" s="1382"/>
      <c r="M31" s="1383"/>
    </row>
    <row r="32" spans="1:16" s="1380" customFormat="1" ht="15" customHeight="1">
      <c r="C32" s="1381"/>
      <c r="E32" s="1381"/>
      <c r="H32" s="1382"/>
      <c r="M32" s="1383"/>
    </row>
    <row r="33" spans="3:13" s="1380" customFormat="1" ht="15" customHeight="1">
      <c r="C33" s="1381"/>
      <c r="E33" s="1381"/>
      <c r="H33" s="1382"/>
      <c r="M33" s="1383"/>
    </row>
    <row r="34" spans="3:13" s="1380" customFormat="1" ht="15" customHeight="1">
      <c r="C34" s="1381"/>
      <c r="E34" s="1381"/>
      <c r="H34" s="1382"/>
      <c r="M34" s="1383"/>
    </row>
    <row r="35" spans="3:13" s="1380" customFormat="1" ht="15" customHeight="1">
      <c r="C35" s="1381"/>
      <c r="E35" s="1381"/>
      <c r="H35" s="1382"/>
      <c r="M35" s="1383"/>
    </row>
    <row r="36" spans="3:13" s="1380" customFormat="1" ht="15" customHeight="1">
      <c r="C36" s="1381"/>
      <c r="E36" s="1381"/>
      <c r="H36" s="1382"/>
      <c r="M36" s="1383"/>
    </row>
    <row r="37" spans="3:13" s="1380" customFormat="1" ht="15" customHeight="1">
      <c r="C37" s="1381"/>
      <c r="E37" s="1381"/>
      <c r="H37" s="1382"/>
      <c r="M37" s="1383"/>
    </row>
    <row r="38" spans="3:13" s="1380" customFormat="1" ht="15" customHeight="1">
      <c r="C38" s="1381"/>
      <c r="E38" s="1381"/>
      <c r="H38" s="1382"/>
      <c r="M38" s="1383"/>
    </row>
    <row r="39" spans="3:13" s="1380" customFormat="1" ht="15" customHeight="1">
      <c r="C39" s="1381"/>
      <c r="E39" s="1381"/>
      <c r="H39" s="1382"/>
      <c r="M39" s="1383"/>
    </row>
    <row r="40" spans="3:13">
      <c r="H40" s="1386"/>
    </row>
    <row r="41" spans="3:13">
      <c r="H41" s="1386"/>
    </row>
    <row r="42" spans="3:13">
      <c r="H42" s="1386"/>
    </row>
    <row r="43" spans="3:13">
      <c r="H43" s="1386"/>
    </row>
    <row r="44" spans="3:13">
      <c r="H44" s="1386"/>
    </row>
    <row r="45" spans="3:13">
      <c r="H45" s="1386"/>
    </row>
  </sheetData>
  <mergeCells count="19">
    <mergeCell ref="A1:L1"/>
    <mergeCell ref="A2:L2"/>
    <mergeCell ref="A3:A7"/>
    <mergeCell ref="B3:B7"/>
    <mergeCell ref="C3:C7"/>
    <mergeCell ref="D3:E3"/>
    <mergeCell ref="F3:F7"/>
    <mergeCell ref="G3:L3"/>
    <mergeCell ref="D4:D7"/>
    <mergeCell ref="E4:E7"/>
    <mergeCell ref="J5:J7"/>
    <mergeCell ref="I4:J4"/>
    <mergeCell ref="L5:L7"/>
    <mergeCell ref="K5:K7"/>
    <mergeCell ref="K4:L4"/>
    <mergeCell ref="G4:H4"/>
    <mergeCell ref="H5:H7"/>
    <mergeCell ref="G5:G7"/>
    <mergeCell ref="I5:I7"/>
  </mergeCells>
  <hyperlinks>
    <hyperlink ref="A2" location="'spis tablic'!A1" display="'spis tablic'!A1" xr:uid="{00000000-0004-0000-8200-000000000000}"/>
    <hyperlink ref="A2:L2" location="'Spis tablic_DZIAŁ IX'!A1" display="'Spis tablic_DZIAŁ IX'!A1" xr:uid="{00000000-0004-0000-8200-000001000000}"/>
  </hyperlinks>
  <pageMargins left="0.7" right="0.7" top="0.75" bottom="0.75" header="0.3" footer="0.3"/>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R61"/>
  <sheetViews>
    <sheetView zoomScaleNormal="100" workbookViewId="0">
      <selection activeCell="I30" sqref="I30"/>
    </sheetView>
  </sheetViews>
  <sheetFormatPr defaultColWidth="10" defaultRowHeight="13.2"/>
  <cols>
    <col min="1" max="1" width="28.44140625" style="1409" customWidth="1"/>
    <col min="2" max="5" width="14" style="1410" customWidth="1"/>
    <col min="6" max="6" width="14" style="1409" customWidth="1"/>
    <col min="7" max="9" width="14" style="1410" customWidth="1"/>
    <col min="10" max="11" width="14" style="1409" customWidth="1"/>
    <col min="12" max="16" width="14" style="1410" customWidth="1"/>
    <col min="17" max="16384" width="10" style="1409"/>
  </cols>
  <sheetData>
    <row r="1" spans="1:18" s="1388" customFormat="1" ht="30" customHeight="1">
      <c r="A1" s="2714" t="s">
        <v>2573</v>
      </c>
      <c r="B1" s="2715"/>
      <c r="C1" s="2715"/>
      <c r="D1" s="2715"/>
      <c r="E1" s="2715"/>
      <c r="F1" s="2715"/>
      <c r="G1" s="2715"/>
      <c r="H1" s="2715"/>
      <c r="I1" s="2715"/>
      <c r="J1" s="2715"/>
      <c r="K1" s="2715"/>
      <c r="L1" s="2715"/>
      <c r="M1" s="2715"/>
      <c r="N1" s="2715"/>
      <c r="O1" s="2715"/>
      <c r="P1" s="2715"/>
    </row>
    <row r="2" spans="1:18" s="1389" customFormat="1" ht="24.9" customHeight="1">
      <c r="A2" s="2042" t="s">
        <v>11</v>
      </c>
      <c r="B2" s="2042"/>
      <c r="C2" s="2042"/>
      <c r="D2" s="2042"/>
      <c r="E2" s="2042"/>
      <c r="F2" s="2042"/>
      <c r="G2" s="2042"/>
      <c r="H2" s="2042"/>
      <c r="I2" s="2042"/>
      <c r="J2" s="2042"/>
      <c r="K2" s="2042"/>
      <c r="L2" s="2042"/>
      <c r="M2" s="2042"/>
      <c r="N2" s="2042"/>
      <c r="O2" s="2042"/>
      <c r="P2" s="2042"/>
    </row>
    <row r="3" spans="1:18" s="1391" customFormat="1" ht="24.9" customHeight="1">
      <c r="A3" s="2521" t="s">
        <v>360</v>
      </c>
      <c r="B3" s="2522" t="s">
        <v>123</v>
      </c>
      <c r="C3" s="2522" t="s">
        <v>2589</v>
      </c>
      <c r="D3" s="2522" t="s">
        <v>2590</v>
      </c>
      <c r="E3" s="2521" t="s">
        <v>2910</v>
      </c>
      <c r="F3" s="2543" t="s">
        <v>2576</v>
      </c>
      <c r="G3" s="2544"/>
      <c r="H3" s="2544"/>
      <c r="I3" s="2571"/>
      <c r="J3" s="2522" t="s">
        <v>2565</v>
      </c>
      <c r="K3" s="2543" t="s">
        <v>2911</v>
      </c>
      <c r="L3" s="2544"/>
      <c r="M3" s="2544"/>
      <c r="N3" s="2544"/>
      <c r="O3" s="2544"/>
      <c r="P3" s="2544"/>
      <c r="Q3" s="1390"/>
    </row>
    <row r="4" spans="1:18" s="1391" customFormat="1" ht="51.75" customHeight="1">
      <c r="A4" s="2584"/>
      <c r="B4" s="2711"/>
      <c r="C4" s="2711"/>
      <c r="D4" s="2711"/>
      <c r="E4" s="2534"/>
      <c r="F4" s="2522" t="s">
        <v>211</v>
      </c>
      <c r="G4" s="2522" t="s">
        <v>2574</v>
      </c>
      <c r="H4" s="2522" t="s">
        <v>2575</v>
      </c>
      <c r="I4" s="2522" t="s">
        <v>2875</v>
      </c>
      <c r="J4" s="2523"/>
      <c r="K4" s="2698" t="s">
        <v>2912</v>
      </c>
      <c r="L4" s="2713"/>
      <c r="M4" s="2698" t="s">
        <v>2913</v>
      </c>
      <c r="N4" s="2571"/>
      <c r="O4" s="2698" t="s">
        <v>2914</v>
      </c>
      <c r="P4" s="2643"/>
      <c r="Q4" s="1390"/>
    </row>
    <row r="5" spans="1:18" s="1391" customFormat="1" ht="24.9" customHeight="1">
      <c r="A5" s="2584"/>
      <c r="B5" s="2711"/>
      <c r="C5" s="2711"/>
      <c r="D5" s="2711"/>
      <c r="E5" s="2534"/>
      <c r="F5" s="2523"/>
      <c r="G5" s="2523"/>
      <c r="H5" s="2523"/>
      <c r="I5" s="2523"/>
      <c r="J5" s="2523"/>
      <c r="K5" s="2522" t="s">
        <v>128</v>
      </c>
      <c r="L5" s="2522" t="s">
        <v>417</v>
      </c>
      <c r="M5" s="2522" t="s">
        <v>128</v>
      </c>
      <c r="N5" s="2522" t="s">
        <v>417</v>
      </c>
      <c r="O5" s="2522" t="s">
        <v>128</v>
      </c>
      <c r="P5" s="2520" t="s">
        <v>417</v>
      </c>
      <c r="Q5" s="1390"/>
    </row>
    <row r="6" spans="1:18" s="1391" customFormat="1" ht="24.9" customHeight="1">
      <c r="A6" s="2584"/>
      <c r="B6" s="2711"/>
      <c r="C6" s="2711"/>
      <c r="D6" s="2711"/>
      <c r="E6" s="2534"/>
      <c r="F6" s="2523"/>
      <c r="G6" s="2523"/>
      <c r="H6" s="2523"/>
      <c r="I6" s="2523"/>
      <c r="J6" s="2523"/>
      <c r="K6" s="2711"/>
      <c r="L6" s="2711"/>
      <c r="M6" s="2711"/>
      <c r="N6" s="2711"/>
      <c r="O6" s="2711"/>
      <c r="P6" s="2587"/>
      <c r="Q6" s="1390"/>
    </row>
    <row r="7" spans="1:18" s="1391" customFormat="1" ht="24.9" customHeight="1">
      <c r="A7" s="2535"/>
      <c r="B7" s="2712"/>
      <c r="C7" s="2712"/>
      <c r="D7" s="2712"/>
      <c r="E7" s="2535"/>
      <c r="F7" s="2524"/>
      <c r="G7" s="2524"/>
      <c r="H7" s="2524"/>
      <c r="I7" s="2524"/>
      <c r="J7" s="2524"/>
      <c r="K7" s="2712"/>
      <c r="L7" s="2712"/>
      <c r="M7" s="2712"/>
      <c r="N7" s="2712"/>
      <c r="O7" s="2712"/>
      <c r="P7" s="2716"/>
      <c r="Q7" s="1390"/>
    </row>
    <row r="8" spans="1:18" s="1396" customFormat="1" ht="15" customHeight="1">
      <c r="A8" s="1237" t="s">
        <v>2809</v>
      </c>
      <c r="B8" s="1392">
        <v>49700075</v>
      </c>
      <c r="C8" s="1392">
        <v>92208</v>
      </c>
      <c r="D8" s="1393">
        <v>23</v>
      </c>
      <c r="E8" s="1392">
        <v>1323</v>
      </c>
      <c r="F8" s="1392">
        <v>49527075</v>
      </c>
      <c r="G8" s="1392">
        <v>92574</v>
      </c>
      <c r="H8" s="1393">
        <v>23</v>
      </c>
      <c r="I8" s="1392">
        <v>1319</v>
      </c>
      <c r="J8" s="1392">
        <v>173000</v>
      </c>
      <c r="K8" s="1392">
        <v>11806325</v>
      </c>
      <c r="L8" s="1394">
        <v>23.8</v>
      </c>
      <c r="M8" s="1392">
        <v>6057195</v>
      </c>
      <c r="N8" s="1393">
        <v>12.2</v>
      </c>
      <c r="O8" s="1392">
        <v>31836555</v>
      </c>
      <c r="P8" s="1165">
        <v>64.099999999999994</v>
      </c>
      <c r="Q8" s="1064"/>
      <c r="R8" s="1395"/>
    </row>
    <row r="9" spans="1:18" s="1396" customFormat="1" ht="15" customHeight="1">
      <c r="A9" s="1168" t="s">
        <v>1995</v>
      </c>
      <c r="B9" s="1397">
        <v>49832256</v>
      </c>
      <c r="C9" s="1397">
        <v>92625</v>
      </c>
      <c r="D9" s="1398">
        <v>23</v>
      </c>
      <c r="E9" s="1397">
        <v>1332</v>
      </c>
      <c r="F9" s="1397">
        <v>49681900</v>
      </c>
      <c r="G9" s="1397">
        <v>93037</v>
      </c>
      <c r="H9" s="1398">
        <v>23</v>
      </c>
      <c r="I9" s="1397">
        <v>1328</v>
      </c>
      <c r="J9" s="1397">
        <v>150356</v>
      </c>
      <c r="K9" s="1397">
        <v>13525930</v>
      </c>
      <c r="L9" s="1399">
        <v>27.1</v>
      </c>
      <c r="M9" s="1397">
        <v>5021612</v>
      </c>
      <c r="N9" s="1398">
        <v>10.1</v>
      </c>
      <c r="O9" s="1397">
        <v>31284714</v>
      </c>
      <c r="P9" s="1396">
        <v>62.8</v>
      </c>
      <c r="Q9" s="1360"/>
      <c r="R9" s="1395"/>
    </row>
    <row r="10" spans="1:18" s="1165" customFormat="1" ht="15" customHeight="1">
      <c r="A10" s="1654" t="s">
        <v>408</v>
      </c>
      <c r="B10" s="870">
        <v>4496993</v>
      </c>
      <c r="C10" s="870">
        <v>93687</v>
      </c>
      <c r="D10" s="1400">
        <v>23</v>
      </c>
      <c r="E10" s="870">
        <v>1571</v>
      </c>
      <c r="F10" s="870">
        <v>4490541</v>
      </c>
      <c r="G10" s="870">
        <v>93553</v>
      </c>
      <c r="H10" s="1400">
        <v>23</v>
      </c>
      <c r="I10" s="870">
        <v>1569</v>
      </c>
      <c r="J10" s="870">
        <v>6452</v>
      </c>
      <c r="K10" s="870">
        <v>1094139</v>
      </c>
      <c r="L10" s="1401">
        <v>24.3</v>
      </c>
      <c r="M10" s="870">
        <v>489220</v>
      </c>
      <c r="N10" s="1401">
        <v>10.9</v>
      </c>
      <c r="O10" s="870">
        <v>2913634</v>
      </c>
      <c r="P10" s="1402">
        <v>64.8</v>
      </c>
      <c r="Q10" s="1064"/>
    </row>
    <row r="11" spans="1:18" s="1165" customFormat="1" ht="15" customHeight="1">
      <c r="A11" s="1654" t="s">
        <v>372</v>
      </c>
      <c r="B11" s="870">
        <v>2371135</v>
      </c>
      <c r="C11" s="870">
        <v>118557</v>
      </c>
      <c r="D11" s="1400">
        <v>22</v>
      </c>
      <c r="E11" s="870">
        <v>1199</v>
      </c>
      <c r="F11" s="870">
        <v>2365144</v>
      </c>
      <c r="G11" s="870">
        <v>118257</v>
      </c>
      <c r="H11" s="1400">
        <v>22</v>
      </c>
      <c r="I11" s="870">
        <v>1196</v>
      </c>
      <c r="J11" s="870">
        <v>5991</v>
      </c>
      <c r="K11" s="870">
        <v>668711</v>
      </c>
      <c r="L11" s="1401">
        <v>28.2</v>
      </c>
      <c r="M11" s="870">
        <v>190280</v>
      </c>
      <c r="N11" s="1401">
        <v>8</v>
      </c>
      <c r="O11" s="870">
        <v>1512144</v>
      </c>
      <c r="P11" s="1402">
        <v>63.8</v>
      </c>
      <c r="Q11" s="1064"/>
    </row>
    <row r="12" spans="1:18" s="1165" customFormat="1" ht="15" customHeight="1">
      <c r="A12" s="1654" t="s">
        <v>373</v>
      </c>
      <c r="B12" s="870">
        <v>1807955</v>
      </c>
      <c r="C12" s="870">
        <v>56499</v>
      </c>
      <c r="D12" s="1400">
        <v>24</v>
      </c>
      <c r="E12" s="870">
        <v>910</v>
      </c>
      <c r="F12" s="870">
        <v>1806506</v>
      </c>
      <c r="G12" s="870">
        <v>56453</v>
      </c>
      <c r="H12" s="1400">
        <v>24</v>
      </c>
      <c r="I12" s="870">
        <v>909</v>
      </c>
      <c r="J12" s="870">
        <v>1449</v>
      </c>
      <c r="K12" s="870">
        <v>541781</v>
      </c>
      <c r="L12" s="1401">
        <v>30</v>
      </c>
      <c r="M12" s="870">
        <v>206009</v>
      </c>
      <c r="N12" s="1401">
        <v>11.4</v>
      </c>
      <c r="O12" s="870">
        <v>1060165</v>
      </c>
      <c r="P12" s="1402">
        <v>58.6</v>
      </c>
      <c r="Q12" s="1064"/>
    </row>
    <row r="13" spans="1:18" s="1165" customFormat="1" ht="15" customHeight="1">
      <c r="A13" s="1654" t="s">
        <v>374</v>
      </c>
      <c r="B13" s="870">
        <v>1046312</v>
      </c>
      <c r="C13" s="870">
        <v>80486</v>
      </c>
      <c r="D13" s="1400">
        <v>27</v>
      </c>
      <c r="E13" s="870">
        <v>1083</v>
      </c>
      <c r="F13" s="870">
        <v>1031293</v>
      </c>
      <c r="G13" s="870">
        <v>79330</v>
      </c>
      <c r="H13" s="1400">
        <v>27</v>
      </c>
      <c r="I13" s="870">
        <v>1067</v>
      </c>
      <c r="J13" s="870">
        <v>15019</v>
      </c>
      <c r="K13" s="870">
        <v>299288</v>
      </c>
      <c r="L13" s="1401">
        <v>28.6</v>
      </c>
      <c r="M13" s="870">
        <v>77435</v>
      </c>
      <c r="N13" s="1401">
        <v>7.4</v>
      </c>
      <c r="O13" s="870">
        <v>669589</v>
      </c>
      <c r="P13" s="1402">
        <v>64</v>
      </c>
      <c r="Q13" s="1064"/>
    </row>
    <row r="14" spans="1:18" s="1165" customFormat="1" ht="15" customHeight="1">
      <c r="A14" s="1654" t="s">
        <v>375</v>
      </c>
      <c r="B14" s="870">
        <v>2820516</v>
      </c>
      <c r="C14" s="870">
        <v>104464</v>
      </c>
      <c r="D14" s="1400">
        <v>22</v>
      </c>
      <c r="E14" s="870">
        <v>1207</v>
      </c>
      <c r="F14" s="870">
        <v>2820030</v>
      </c>
      <c r="G14" s="870">
        <v>104446</v>
      </c>
      <c r="H14" s="1400">
        <v>22</v>
      </c>
      <c r="I14" s="870">
        <v>1207</v>
      </c>
      <c r="J14" s="870">
        <v>486</v>
      </c>
      <c r="K14" s="870">
        <v>848609</v>
      </c>
      <c r="L14" s="1401">
        <v>30.1</v>
      </c>
      <c r="M14" s="870">
        <v>219899</v>
      </c>
      <c r="N14" s="1401">
        <v>7.8</v>
      </c>
      <c r="O14" s="870">
        <v>1752008</v>
      </c>
      <c r="P14" s="1402">
        <v>62.1</v>
      </c>
      <c r="Q14" s="1064"/>
    </row>
    <row r="15" spans="1:18" s="1165" customFormat="1" ht="15" customHeight="1">
      <c r="A15" s="1654" t="s">
        <v>376</v>
      </c>
      <c r="B15" s="870">
        <v>4543861</v>
      </c>
      <c r="C15" s="870">
        <v>96678</v>
      </c>
      <c r="D15" s="1400">
        <v>25</v>
      </c>
      <c r="E15" s="870">
        <v>1326</v>
      </c>
      <c r="F15" s="870">
        <v>4539615</v>
      </c>
      <c r="G15" s="870">
        <v>96588</v>
      </c>
      <c r="H15" s="1400">
        <v>25</v>
      </c>
      <c r="I15" s="870">
        <v>1324</v>
      </c>
      <c r="J15" s="870">
        <v>4246</v>
      </c>
      <c r="K15" s="870">
        <v>1147958</v>
      </c>
      <c r="L15" s="1401">
        <v>25.3</v>
      </c>
      <c r="M15" s="870">
        <v>587793</v>
      </c>
      <c r="N15" s="1401">
        <v>12.9</v>
      </c>
      <c r="O15" s="870">
        <v>2808110</v>
      </c>
      <c r="P15" s="1402">
        <v>61.8</v>
      </c>
      <c r="Q15" s="1064"/>
    </row>
    <row r="16" spans="1:18" s="1165" customFormat="1" ht="15" customHeight="1">
      <c r="A16" s="1654" t="s">
        <v>377</v>
      </c>
      <c r="B16" s="870">
        <v>9510384</v>
      </c>
      <c r="C16" s="870">
        <v>109315</v>
      </c>
      <c r="D16" s="1400">
        <v>24</v>
      </c>
      <c r="E16" s="870">
        <v>1727</v>
      </c>
      <c r="F16" s="870">
        <v>9481855</v>
      </c>
      <c r="G16" s="870">
        <v>111551</v>
      </c>
      <c r="H16" s="1400">
        <v>24</v>
      </c>
      <c r="I16" s="870">
        <v>1722</v>
      </c>
      <c r="J16" s="870">
        <v>28529</v>
      </c>
      <c r="K16" s="870">
        <v>2275151</v>
      </c>
      <c r="L16" s="1401">
        <v>23.9</v>
      </c>
      <c r="M16" s="870">
        <v>1231156</v>
      </c>
      <c r="N16" s="1401">
        <v>12.9</v>
      </c>
      <c r="O16" s="870">
        <v>6004077</v>
      </c>
      <c r="P16" s="1402">
        <v>63.1</v>
      </c>
      <c r="Q16" s="1064"/>
    </row>
    <row r="17" spans="1:17" s="1165" customFormat="1" ht="15" customHeight="1">
      <c r="A17" s="1654" t="s">
        <v>378</v>
      </c>
      <c r="B17" s="870">
        <v>846802</v>
      </c>
      <c r="C17" s="870">
        <v>56453</v>
      </c>
      <c r="D17" s="1400">
        <v>21</v>
      </c>
      <c r="E17" s="870">
        <v>914</v>
      </c>
      <c r="F17" s="870">
        <v>811580</v>
      </c>
      <c r="G17" s="870">
        <v>57970</v>
      </c>
      <c r="H17" s="1400">
        <v>20</v>
      </c>
      <c r="I17" s="870">
        <v>876</v>
      </c>
      <c r="J17" s="870">
        <v>35222</v>
      </c>
      <c r="K17" s="870">
        <v>269559</v>
      </c>
      <c r="L17" s="1401">
        <v>31.8</v>
      </c>
      <c r="M17" s="870">
        <v>43052</v>
      </c>
      <c r="N17" s="1401">
        <v>5.0999999999999996</v>
      </c>
      <c r="O17" s="870">
        <v>534191</v>
      </c>
      <c r="P17" s="1402">
        <v>63.1</v>
      </c>
      <c r="Q17" s="1064"/>
    </row>
    <row r="18" spans="1:17" s="1165" customFormat="1" ht="15" customHeight="1">
      <c r="A18" s="1654" t="s">
        <v>379</v>
      </c>
      <c r="B18" s="870">
        <v>1872280</v>
      </c>
      <c r="C18" s="870">
        <v>66867</v>
      </c>
      <c r="D18" s="1400">
        <v>23</v>
      </c>
      <c r="E18" s="870">
        <v>910</v>
      </c>
      <c r="F18" s="870">
        <v>1869787</v>
      </c>
      <c r="G18" s="870">
        <v>66778</v>
      </c>
      <c r="H18" s="1400">
        <v>23</v>
      </c>
      <c r="I18" s="870">
        <v>909</v>
      </c>
      <c r="J18" s="870">
        <v>2493</v>
      </c>
      <c r="K18" s="870">
        <v>600838</v>
      </c>
      <c r="L18" s="1401">
        <v>32.1</v>
      </c>
      <c r="M18" s="870">
        <v>149291</v>
      </c>
      <c r="N18" s="1401">
        <v>8</v>
      </c>
      <c r="O18" s="870">
        <v>1122151</v>
      </c>
      <c r="P18" s="1402">
        <v>59.9</v>
      </c>
      <c r="Q18" s="1064"/>
    </row>
    <row r="19" spans="1:17" s="1165" customFormat="1" ht="15" customHeight="1">
      <c r="A19" s="1654" t="s">
        <v>380</v>
      </c>
      <c r="B19" s="870">
        <v>1203826</v>
      </c>
      <c r="C19" s="870">
        <v>109439</v>
      </c>
      <c r="D19" s="1400">
        <v>23</v>
      </c>
      <c r="E19" s="870">
        <v>1066</v>
      </c>
      <c r="F19" s="870">
        <v>1203460</v>
      </c>
      <c r="G19" s="870">
        <v>109405</v>
      </c>
      <c r="H19" s="1400">
        <v>23</v>
      </c>
      <c r="I19" s="870">
        <v>1066</v>
      </c>
      <c r="J19" s="870">
        <v>366</v>
      </c>
      <c r="K19" s="870">
        <v>380233</v>
      </c>
      <c r="L19" s="1401">
        <v>31.6</v>
      </c>
      <c r="M19" s="870">
        <v>43520</v>
      </c>
      <c r="N19" s="1401">
        <v>3.6</v>
      </c>
      <c r="O19" s="870">
        <v>780073</v>
      </c>
      <c r="P19" s="1402">
        <v>64.8</v>
      </c>
      <c r="Q19" s="1064"/>
    </row>
    <row r="20" spans="1:17" s="1165" customFormat="1" ht="15" customHeight="1">
      <c r="A20" s="1654" t="s">
        <v>381</v>
      </c>
      <c r="B20" s="870">
        <v>3638797</v>
      </c>
      <c r="C20" s="870">
        <v>110267</v>
      </c>
      <c r="D20" s="1400">
        <v>25</v>
      </c>
      <c r="E20" s="870">
        <v>1543</v>
      </c>
      <c r="F20" s="870">
        <v>3637463</v>
      </c>
      <c r="G20" s="870">
        <v>110226</v>
      </c>
      <c r="H20" s="1400">
        <v>25</v>
      </c>
      <c r="I20" s="870">
        <v>1542</v>
      </c>
      <c r="J20" s="870">
        <v>1334</v>
      </c>
      <c r="K20" s="870">
        <v>981577</v>
      </c>
      <c r="L20" s="1401">
        <v>27</v>
      </c>
      <c r="M20" s="870">
        <v>333237</v>
      </c>
      <c r="N20" s="1401">
        <v>9.1999999999999993</v>
      </c>
      <c r="O20" s="870">
        <v>2323983</v>
      </c>
      <c r="P20" s="1402">
        <v>63.9</v>
      </c>
      <c r="Q20" s="1064"/>
    </row>
    <row r="21" spans="1:17" s="1165" customFormat="1" ht="15" customHeight="1">
      <c r="A21" s="1654" t="s">
        <v>382</v>
      </c>
      <c r="B21" s="870">
        <v>6262132</v>
      </c>
      <c r="C21" s="870">
        <v>115965</v>
      </c>
      <c r="D21" s="1400">
        <v>18</v>
      </c>
      <c r="E21" s="870">
        <v>1465</v>
      </c>
      <c r="F21" s="870">
        <v>6260518</v>
      </c>
      <c r="G21" s="870">
        <v>115936</v>
      </c>
      <c r="H21" s="1400">
        <v>18</v>
      </c>
      <c r="I21" s="870">
        <v>1464</v>
      </c>
      <c r="J21" s="870">
        <v>1614</v>
      </c>
      <c r="K21" s="870">
        <v>1622044</v>
      </c>
      <c r="L21" s="1401">
        <v>25.9</v>
      </c>
      <c r="M21" s="870">
        <v>582511</v>
      </c>
      <c r="N21" s="1401">
        <v>9.3000000000000007</v>
      </c>
      <c r="O21" s="870">
        <v>4057577</v>
      </c>
      <c r="P21" s="1402">
        <v>64.8</v>
      </c>
      <c r="Q21" s="1064"/>
    </row>
    <row r="22" spans="1:17" s="1165" customFormat="1" ht="15" customHeight="1">
      <c r="A22" s="1654" t="s">
        <v>383</v>
      </c>
      <c r="B22" s="870">
        <v>977282</v>
      </c>
      <c r="C22" s="870">
        <v>54293</v>
      </c>
      <c r="D22" s="1400">
        <v>21</v>
      </c>
      <c r="E22" s="870">
        <v>848</v>
      </c>
      <c r="F22" s="870">
        <v>973673</v>
      </c>
      <c r="G22" s="870">
        <v>54093</v>
      </c>
      <c r="H22" s="1400">
        <v>21</v>
      </c>
      <c r="I22" s="870">
        <v>845</v>
      </c>
      <c r="J22" s="870">
        <v>3609</v>
      </c>
      <c r="K22" s="870">
        <v>346284</v>
      </c>
      <c r="L22" s="1401">
        <v>35.4</v>
      </c>
      <c r="M22" s="870">
        <v>68023</v>
      </c>
      <c r="N22" s="1401">
        <v>7</v>
      </c>
      <c r="O22" s="870">
        <v>562975</v>
      </c>
      <c r="P22" s="1402">
        <v>57.6</v>
      </c>
      <c r="Q22" s="1064"/>
    </row>
    <row r="23" spans="1:17" s="1165" customFormat="1" ht="15" customHeight="1">
      <c r="A23" s="1654" t="s">
        <v>384</v>
      </c>
      <c r="B23" s="870">
        <v>1488199</v>
      </c>
      <c r="C23" s="870">
        <v>59528</v>
      </c>
      <c r="D23" s="1400">
        <v>20</v>
      </c>
      <c r="E23" s="870">
        <v>1107</v>
      </c>
      <c r="F23" s="870">
        <v>1474793</v>
      </c>
      <c r="G23" s="870">
        <v>58992</v>
      </c>
      <c r="H23" s="1400">
        <v>20</v>
      </c>
      <c r="I23" s="870">
        <v>1097</v>
      </c>
      <c r="J23" s="870">
        <v>13406</v>
      </c>
      <c r="K23" s="870">
        <v>462057</v>
      </c>
      <c r="L23" s="1401">
        <v>31</v>
      </c>
      <c r="M23" s="870">
        <v>157455</v>
      </c>
      <c r="N23" s="1401">
        <v>10.6</v>
      </c>
      <c r="O23" s="870">
        <v>868687</v>
      </c>
      <c r="P23" s="1402">
        <v>58.4</v>
      </c>
      <c r="Q23" s="1064"/>
    </row>
    <row r="24" spans="1:17" s="1165" customFormat="1" ht="15" customHeight="1">
      <c r="A24" s="1654" t="s">
        <v>385</v>
      </c>
      <c r="B24" s="870">
        <v>4978973</v>
      </c>
      <c r="C24" s="870">
        <v>95749</v>
      </c>
      <c r="D24" s="1400">
        <v>28</v>
      </c>
      <c r="E24" s="870">
        <v>1433</v>
      </c>
      <c r="F24" s="870">
        <v>4949904</v>
      </c>
      <c r="G24" s="870">
        <v>97057</v>
      </c>
      <c r="H24" s="1400">
        <v>28</v>
      </c>
      <c r="I24" s="870">
        <v>1425</v>
      </c>
      <c r="J24" s="870">
        <v>29069</v>
      </c>
      <c r="K24" s="870">
        <v>1436829</v>
      </c>
      <c r="L24" s="1401">
        <v>28.9</v>
      </c>
      <c r="M24" s="870">
        <v>469866</v>
      </c>
      <c r="N24" s="1401">
        <v>9.4</v>
      </c>
      <c r="O24" s="870">
        <v>3072278</v>
      </c>
      <c r="P24" s="1402">
        <v>61.7</v>
      </c>
      <c r="Q24" s="1064"/>
    </row>
    <row r="25" spans="1:17" s="1165" customFormat="1" ht="15" customHeight="1">
      <c r="A25" s="1654" t="s">
        <v>386</v>
      </c>
      <c r="B25" s="870">
        <v>1966809</v>
      </c>
      <c r="C25" s="870">
        <v>70243</v>
      </c>
      <c r="D25" s="1400">
        <v>25</v>
      </c>
      <c r="E25" s="870">
        <v>1216</v>
      </c>
      <c r="F25" s="870">
        <v>1965738</v>
      </c>
      <c r="G25" s="870">
        <v>70205</v>
      </c>
      <c r="H25" s="1400">
        <v>25</v>
      </c>
      <c r="I25" s="870">
        <v>1215</v>
      </c>
      <c r="J25" s="870">
        <v>1071</v>
      </c>
      <c r="K25" s="870">
        <v>550872</v>
      </c>
      <c r="L25" s="1401">
        <v>28</v>
      </c>
      <c r="M25" s="870">
        <v>172865</v>
      </c>
      <c r="N25" s="1401">
        <v>8.8000000000000007</v>
      </c>
      <c r="O25" s="1403">
        <v>1243072</v>
      </c>
      <c r="P25" s="1402">
        <v>63.2</v>
      </c>
      <c r="Q25" s="1064"/>
    </row>
    <row r="26" spans="1:17" s="1408" customFormat="1" ht="15" customHeight="1">
      <c r="A26" s="1404"/>
      <c r="B26" s="1404"/>
      <c r="C26" s="1404"/>
      <c r="D26" s="1404"/>
      <c r="E26" s="1404"/>
      <c r="F26" s="1404"/>
      <c r="G26" s="1405"/>
      <c r="H26" s="1404"/>
      <c r="I26" s="1405"/>
      <c r="J26" s="1404"/>
      <c r="K26" s="1404"/>
      <c r="L26" s="1406"/>
      <c r="M26" s="1404"/>
      <c r="N26" s="1404"/>
      <c r="O26" s="1404"/>
      <c r="P26" s="1407"/>
    </row>
    <row r="27" spans="1:17" s="1408" customFormat="1" ht="15" customHeight="1">
      <c r="B27" s="1404"/>
      <c r="C27" s="1404"/>
      <c r="D27" s="1404"/>
      <c r="E27" s="1404"/>
      <c r="G27" s="1404"/>
      <c r="H27" s="1404"/>
      <c r="I27" s="1404"/>
      <c r="L27" s="1404"/>
      <c r="M27" s="1404"/>
      <c r="N27" s="1404"/>
      <c r="O27" s="1404"/>
      <c r="P27" s="1406"/>
    </row>
    <row r="28" spans="1:17" s="1408" customFormat="1" ht="15" customHeight="1">
      <c r="B28" s="1404"/>
      <c r="C28" s="1404"/>
      <c r="D28" s="1404"/>
      <c r="E28" s="1404"/>
      <c r="G28" s="1404"/>
      <c r="H28" s="1404"/>
      <c r="I28" s="1404"/>
      <c r="L28" s="1404"/>
      <c r="M28" s="1404"/>
      <c r="N28" s="1404"/>
      <c r="O28" s="1404"/>
      <c r="P28" s="1404"/>
    </row>
    <row r="29" spans="1:17" s="1408" customFormat="1" ht="15" customHeight="1">
      <c r="B29" s="1404"/>
      <c r="C29" s="1404"/>
      <c r="D29" s="1404"/>
      <c r="E29" s="1404"/>
      <c r="G29" s="1404"/>
      <c r="H29" s="1404"/>
      <c r="I29" s="1404"/>
      <c r="L29" s="1404"/>
      <c r="M29" s="1404"/>
      <c r="N29" s="1404"/>
      <c r="O29" s="1404"/>
      <c r="P29" s="1404"/>
    </row>
    <row r="30" spans="1:17" s="1408" customFormat="1" ht="15" customHeight="1">
      <c r="B30" s="1404"/>
      <c r="C30" s="1404"/>
      <c r="D30" s="1404"/>
      <c r="E30" s="1404"/>
      <c r="G30" s="1404"/>
      <c r="H30" s="1404"/>
      <c r="I30" s="1404"/>
      <c r="L30" s="1404"/>
      <c r="M30" s="1404"/>
      <c r="N30" s="1404"/>
      <c r="O30" s="1404"/>
      <c r="P30" s="1404"/>
    </row>
    <row r="31" spans="1:17" s="1408" customFormat="1" ht="15" customHeight="1">
      <c r="B31" s="1404"/>
      <c r="C31" s="1404"/>
      <c r="D31" s="1404"/>
      <c r="E31" s="1404"/>
      <c r="G31" s="1404"/>
      <c r="H31" s="1404"/>
      <c r="I31" s="1404"/>
      <c r="L31" s="1404"/>
      <c r="M31" s="1404"/>
      <c r="N31" s="1404"/>
      <c r="O31" s="1404"/>
      <c r="P31" s="1404"/>
    </row>
    <row r="32" spans="1:17" s="1408" customFormat="1" ht="15" customHeight="1">
      <c r="B32" s="1404"/>
      <c r="C32" s="1404"/>
      <c r="D32" s="1404"/>
      <c r="E32" s="1404"/>
      <c r="G32" s="1404"/>
      <c r="H32" s="1404"/>
      <c r="I32" s="1404"/>
      <c r="L32" s="1404"/>
      <c r="M32" s="1404"/>
      <c r="N32" s="1404"/>
      <c r="O32" s="1404"/>
      <c r="P32" s="1404"/>
    </row>
    <row r="33" spans="2:16" s="1408" customFormat="1" ht="15" customHeight="1">
      <c r="B33" s="1404"/>
      <c r="C33" s="1404"/>
      <c r="D33" s="1404"/>
      <c r="E33" s="1404"/>
      <c r="G33" s="1404"/>
      <c r="H33" s="1404"/>
      <c r="I33" s="1404"/>
      <c r="L33" s="1404"/>
      <c r="M33" s="1404"/>
      <c r="N33" s="1404"/>
      <c r="O33" s="1404"/>
      <c r="P33" s="1404"/>
    </row>
    <row r="34" spans="2:16" s="1408" customFormat="1" ht="15" customHeight="1">
      <c r="B34" s="1404"/>
      <c r="C34" s="1404"/>
      <c r="D34" s="1404"/>
      <c r="E34" s="1404"/>
      <c r="G34" s="1404"/>
      <c r="H34" s="1404"/>
      <c r="I34" s="1404"/>
      <c r="L34" s="1404"/>
      <c r="M34" s="1404"/>
      <c r="N34" s="1404"/>
      <c r="O34" s="1404"/>
      <c r="P34" s="1404"/>
    </row>
    <row r="35" spans="2:16" s="1408" customFormat="1" ht="15" customHeight="1">
      <c r="B35" s="1404"/>
      <c r="C35" s="1404"/>
      <c r="D35" s="1404"/>
      <c r="E35" s="1404"/>
      <c r="G35" s="1404"/>
      <c r="H35" s="1404"/>
      <c r="I35" s="1404"/>
      <c r="L35" s="1404"/>
      <c r="M35" s="1404"/>
      <c r="N35" s="1404"/>
      <c r="O35" s="1404"/>
      <c r="P35" s="1404"/>
    </row>
    <row r="36" spans="2:16" s="1408" customFormat="1" ht="15" customHeight="1">
      <c r="B36" s="1404"/>
      <c r="C36" s="1404"/>
      <c r="D36" s="1404"/>
      <c r="E36" s="1404"/>
      <c r="G36" s="1404"/>
      <c r="H36" s="1404"/>
      <c r="I36" s="1404"/>
      <c r="L36" s="1404"/>
      <c r="M36" s="1404"/>
      <c r="N36" s="1404"/>
      <c r="O36" s="1404"/>
      <c r="P36" s="1404"/>
    </row>
    <row r="37" spans="2:16" s="1408" customFormat="1" ht="15" customHeight="1">
      <c r="B37" s="1404"/>
      <c r="C37" s="1404"/>
      <c r="D37" s="1404"/>
      <c r="E37" s="1404"/>
      <c r="G37" s="1404"/>
      <c r="H37" s="1404"/>
      <c r="I37" s="1404"/>
      <c r="L37" s="1404"/>
      <c r="M37" s="1404"/>
      <c r="N37" s="1404"/>
      <c r="O37" s="1404"/>
      <c r="P37" s="1404"/>
    </row>
    <row r="38" spans="2:16" s="1408" customFormat="1" ht="15" customHeight="1">
      <c r="B38" s="1404"/>
      <c r="C38" s="1404"/>
      <c r="D38" s="1404"/>
      <c r="E38" s="1404"/>
      <c r="G38" s="1404"/>
      <c r="H38" s="1404"/>
      <c r="I38" s="1404"/>
      <c r="L38" s="1404"/>
      <c r="M38" s="1404"/>
      <c r="N38" s="1404"/>
      <c r="O38" s="1404"/>
      <c r="P38" s="1404"/>
    </row>
    <row r="39" spans="2:16" s="1408" customFormat="1" ht="15" customHeight="1">
      <c r="B39" s="1404"/>
      <c r="C39" s="1404"/>
      <c r="D39" s="1404"/>
      <c r="E39" s="1404"/>
      <c r="G39" s="1404"/>
      <c r="H39" s="1404"/>
      <c r="I39" s="1404"/>
      <c r="L39" s="1404"/>
      <c r="M39" s="1404"/>
      <c r="N39" s="1404"/>
      <c r="O39" s="1404"/>
      <c r="P39" s="1404"/>
    </row>
    <row r="40" spans="2:16" s="1408" customFormat="1" ht="15" customHeight="1">
      <c r="B40" s="1404"/>
      <c r="C40" s="1404"/>
      <c r="D40" s="1404"/>
      <c r="E40" s="1404"/>
      <c r="G40" s="1404"/>
      <c r="H40" s="1404"/>
      <c r="I40" s="1404"/>
      <c r="L40" s="1404"/>
      <c r="M40" s="1404"/>
      <c r="N40" s="1404"/>
      <c r="O40" s="1404"/>
      <c r="P40" s="1404"/>
    </row>
    <row r="41" spans="2:16" s="1408" customFormat="1" ht="15" customHeight="1">
      <c r="B41" s="1404"/>
      <c r="C41" s="1404"/>
      <c r="D41" s="1404"/>
      <c r="E41" s="1404"/>
      <c r="G41" s="1404"/>
      <c r="H41" s="1404"/>
      <c r="I41" s="1404"/>
      <c r="L41" s="1404"/>
      <c r="M41" s="1404"/>
      <c r="N41" s="1404"/>
      <c r="O41" s="1404"/>
      <c r="P41" s="1404"/>
    </row>
    <row r="42" spans="2:16" s="1408" customFormat="1" ht="15" customHeight="1">
      <c r="B42" s="1404"/>
      <c r="C42" s="1404"/>
      <c r="D42" s="1404"/>
      <c r="E42" s="1404"/>
      <c r="G42" s="1404"/>
      <c r="H42" s="1404"/>
      <c r="I42" s="1404"/>
      <c r="L42" s="1404"/>
      <c r="M42" s="1404"/>
      <c r="N42" s="1404"/>
      <c r="O42" s="1404"/>
      <c r="P42" s="1404"/>
    </row>
    <row r="43" spans="2:16" s="1408" customFormat="1" ht="15" customHeight="1">
      <c r="B43" s="1404"/>
      <c r="C43" s="1404"/>
      <c r="D43" s="1404"/>
      <c r="E43" s="1404"/>
      <c r="G43" s="1404"/>
      <c r="H43" s="1404"/>
      <c r="I43" s="1404"/>
      <c r="L43" s="1404"/>
      <c r="M43" s="1404"/>
      <c r="N43" s="1404"/>
      <c r="O43" s="1404"/>
      <c r="P43" s="1404"/>
    </row>
    <row r="44" spans="2:16" s="1408" customFormat="1" ht="15" customHeight="1">
      <c r="B44" s="1404"/>
      <c r="C44" s="1404"/>
      <c r="D44" s="1404"/>
      <c r="E44" s="1404"/>
      <c r="G44" s="1404"/>
      <c r="H44" s="1404"/>
      <c r="I44" s="1404"/>
      <c r="L44" s="1404"/>
      <c r="M44" s="1404"/>
      <c r="N44" s="1404"/>
      <c r="O44" s="1404"/>
      <c r="P44" s="1404"/>
    </row>
    <row r="45" spans="2:16" s="1408" customFormat="1" ht="15" customHeight="1">
      <c r="B45" s="1404"/>
      <c r="C45" s="1404"/>
      <c r="D45" s="1404"/>
      <c r="E45" s="1404"/>
      <c r="G45" s="1404"/>
      <c r="H45" s="1404"/>
      <c r="I45" s="1404"/>
      <c r="L45" s="1404"/>
      <c r="M45" s="1404"/>
      <c r="N45" s="1404"/>
      <c r="O45" s="1404"/>
      <c r="P45" s="1404"/>
    </row>
    <row r="46" spans="2:16" s="1408" customFormat="1" ht="15" customHeight="1">
      <c r="B46" s="1404"/>
      <c r="C46" s="1404"/>
      <c r="D46" s="1404"/>
      <c r="E46" s="1404"/>
      <c r="G46" s="1404"/>
      <c r="H46" s="1404"/>
      <c r="I46" s="1404"/>
      <c r="L46" s="1404"/>
      <c r="M46" s="1404"/>
      <c r="N46" s="1404"/>
      <c r="O46" s="1404"/>
      <c r="P46" s="1404"/>
    </row>
    <row r="47" spans="2:16" s="1408" customFormat="1" ht="15" customHeight="1">
      <c r="B47" s="1404"/>
      <c r="C47" s="1404"/>
      <c r="D47" s="1404"/>
      <c r="E47" s="1404"/>
      <c r="G47" s="1404"/>
      <c r="H47" s="1404"/>
      <c r="I47" s="1404"/>
      <c r="L47" s="1404"/>
      <c r="M47" s="1404"/>
      <c r="N47" s="1404"/>
      <c r="O47" s="1404"/>
      <c r="P47" s="1404"/>
    </row>
    <row r="48" spans="2:16" s="1408" customFormat="1" ht="15" customHeight="1">
      <c r="B48" s="1404"/>
      <c r="C48" s="1404"/>
      <c r="D48" s="1404"/>
      <c r="E48" s="1404"/>
      <c r="G48" s="1404"/>
      <c r="H48" s="1404"/>
      <c r="I48" s="1404"/>
      <c r="L48" s="1404"/>
      <c r="M48" s="1404"/>
      <c r="N48" s="1404"/>
      <c r="O48" s="1404"/>
      <c r="P48" s="1404"/>
    </row>
    <row r="49" spans="2:16" s="1408" customFormat="1" ht="15" customHeight="1">
      <c r="B49" s="1404"/>
      <c r="C49" s="1404"/>
      <c r="D49" s="1404"/>
      <c r="E49" s="1404"/>
      <c r="G49" s="1404"/>
      <c r="H49" s="1404"/>
      <c r="I49" s="1404"/>
      <c r="L49" s="1404"/>
      <c r="M49" s="1404"/>
      <c r="N49" s="1404"/>
      <c r="O49" s="1404"/>
      <c r="P49" s="1404"/>
    </row>
    <row r="50" spans="2:16" s="1408" customFormat="1" ht="15" customHeight="1">
      <c r="B50" s="1404"/>
      <c r="C50" s="1404"/>
      <c r="D50" s="1404"/>
      <c r="E50" s="1404"/>
      <c r="G50" s="1404"/>
      <c r="H50" s="1404"/>
      <c r="I50" s="1404"/>
      <c r="L50" s="1404"/>
      <c r="M50" s="1404"/>
      <c r="N50" s="1404"/>
      <c r="O50" s="1404"/>
      <c r="P50" s="1404"/>
    </row>
    <row r="51" spans="2:16" s="1408" customFormat="1" ht="15" customHeight="1">
      <c r="B51" s="1404"/>
      <c r="C51" s="1404"/>
      <c r="D51" s="1404"/>
      <c r="E51" s="1404"/>
      <c r="G51" s="1404"/>
      <c r="H51" s="1404"/>
      <c r="I51" s="1404"/>
      <c r="L51" s="1404"/>
      <c r="M51" s="1404"/>
      <c r="N51" s="1404"/>
      <c r="O51" s="1404"/>
      <c r="P51" s="1404"/>
    </row>
    <row r="52" spans="2:16" s="1408" customFormat="1" ht="15" customHeight="1">
      <c r="B52" s="1404"/>
      <c r="C52" s="1404"/>
      <c r="D52" s="1404"/>
      <c r="E52" s="1404"/>
      <c r="G52" s="1404"/>
      <c r="H52" s="1404"/>
      <c r="I52" s="1404"/>
      <c r="L52" s="1404"/>
      <c r="M52" s="1404"/>
      <c r="N52" s="1404"/>
      <c r="O52" s="1404"/>
      <c r="P52" s="1404"/>
    </row>
    <row r="53" spans="2:16" s="1408" customFormat="1" ht="15" customHeight="1">
      <c r="B53" s="1404"/>
      <c r="C53" s="1404"/>
      <c r="D53" s="1404"/>
      <c r="E53" s="1404"/>
      <c r="G53" s="1404"/>
      <c r="H53" s="1404"/>
      <c r="I53" s="1404"/>
      <c r="L53" s="1404"/>
      <c r="M53" s="1404"/>
      <c r="N53" s="1404"/>
      <c r="O53" s="1404"/>
      <c r="P53" s="1404"/>
    </row>
    <row r="54" spans="2:16" s="1408" customFormat="1" ht="15" customHeight="1">
      <c r="B54" s="1404"/>
      <c r="C54" s="1404"/>
      <c r="D54" s="1404"/>
      <c r="E54" s="1404"/>
      <c r="G54" s="1404"/>
      <c r="H54" s="1404"/>
      <c r="I54" s="1404"/>
      <c r="L54" s="1404"/>
      <c r="M54" s="1404"/>
      <c r="N54" s="1404"/>
      <c r="O54" s="1404"/>
      <c r="P54" s="1404"/>
    </row>
    <row r="55" spans="2:16" s="1408" customFormat="1" ht="15" customHeight="1">
      <c r="B55" s="1404"/>
      <c r="C55" s="1404"/>
      <c r="D55" s="1404"/>
      <c r="E55" s="1404"/>
      <c r="G55" s="1404"/>
      <c r="H55" s="1404"/>
      <c r="I55" s="1404"/>
      <c r="L55" s="1404"/>
      <c r="M55" s="1404"/>
      <c r="N55" s="1404"/>
      <c r="O55" s="1404"/>
      <c r="P55" s="1404"/>
    </row>
    <row r="56" spans="2:16" s="1408" customFormat="1" ht="15" customHeight="1">
      <c r="B56" s="1404"/>
      <c r="C56" s="1404"/>
      <c r="D56" s="1404"/>
      <c r="E56" s="1404"/>
      <c r="G56" s="1404"/>
      <c r="H56" s="1404"/>
      <c r="I56" s="1404"/>
      <c r="L56" s="1404"/>
      <c r="M56" s="1404"/>
      <c r="N56" s="1404"/>
      <c r="O56" s="1404"/>
      <c r="P56" s="1404"/>
    </row>
    <row r="57" spans="2:16" s="1408" customFormat="1" ht="15" customHeight="1">
      <c r="B57" s="1404"/>
      <c r="C57" s="1404"/>
      <c r="D57" s="1404"/>
      <c r="E57" s="1404"/>
      <c r="G57" s="1404"/>
      <c r="H57" s="1404"/>
      <c r="I57" s="1404"/>
      <c r="L57" s="1404"/>
      <c r="M57" s="1404"/>
      <c r="N57" s="1404"/>
      <c r="O57" s="1404"/>
      <c r="P57" s="1404"/>
    </row>
    <row r="58" spans="2:16" s="1408" customFormat="1" ht="15" customHeight="1">
      <c r="B58" s="1404"/>
      <c r="C58" s="1404"/>
      <c r="D58" s="1404"/>
      <c r="E58" s="1404"/>
      <c r="G58" s="1404"/>
      <c r="H58" s="1404"/>
      <c r="I58" s="1404"/>
      <c r="L58" s="1404"/>
      <c r="M58" s="1404"/>
      <c r="N58" s="1404"/>
      <c r="O58" s="1404"/>
      <c r="P58" s="1404"/>
    </row>
    <row r="59" spans="2:16" s="1408" customFormat="1" ht="15" customHeight="1">
      <c r="B59" s="1404"/>
      <c r="C59" s="1404"/>
      <c r="D59" s="1404"/>
      <c r="E59" s="1404"/>
      <c r="G59" s="1404"/>
      <c r="H59" s="1404"/>
      <c r="I59" s="1404"/>
      <c r="L59" s="1404"/>
      <c r="M59" s="1404"/>
      <c r="N59" s="1404"/>
      <c r="O59" s="1404"/>
      <c r="P59" s="1404"/>
    </row>
    <row r="60" spans="2:16" s="1408" customFormat="1" ht="15" customHeight="1">
      <c r="B60" s="1404"/>
      <c r="C60" s="1404"/>
      <c r="D60" s="1404"/>
      <c r="E60" s="1404"/>
      <c r="G60" s="1404"/>
      <c r="H60" s="1404"/>
      <c r="I60" s="1404"/>
      <c r="L60" s="1404"/>
      <c r="M60" s="1404"/>
      <c r="N60" s="1404"/>
      <c r="O60" s="1404"/>
      <c r="P60" s="1404"/>
    </row>
    <row r="61" spans="2:16" s="1408" customFormat="1" ht="15" customHeight="1">
      <c r="B61" s="1404"/>
      <c r="C61" s="1404"/>
      <c r="D61" s="1404"/>
      <c r="E61" s="1404"/>
      <c r="G61" s="1404"/>
      <c r="H61" s="1404"/>
      <c r="I61" s="1404"/>
      <c r="L61" s="1404"/>
      <c r="M61" s="1404"/>
      <c r="N61" s="1404"/>
      <c r="O61" s="1404"/>
      <c r="P61" s="1404"/>
    </row>
  </sheetData>
  <mergeCells count="23">
    <mergeCell ref="B3:B7"/>
    <mergeCell ref="C3:C7"/>
    <mergeCell ref="D3:D7"/>
    <mergeCell ref="E3:E7"/>
    <mergeCell ref="K4:L4"/>
    <mergeCell ref="L5:L7"/>
    <mergeCell ref="K5:K7"/>
    <mergeCell ref="A1:P1"/>
    <mergeCell ref="A2:P2"/>
    <mergeCell ref="A3:A7"/>
    <mergeCell ref="F3:I3"/>
    <mergeCell ref="J3:J7"/>
    <mergeCell ref="K3:P3"/>
    <mergeCell ref="F4:F7"/>
    <mergeCell ref="G4:G7"/>
    <mergeCell ref="H4:H7"/>
    <mergeCell ref="I4:I7"/>
    <mergeCell ref="M4:N4"/>
    <mergeCell ref="O4:P4"/>
    <mergeCell ref="N5:N7"/>
    <mergeCell ref="P5:P7"/>
    <mergeCell ref="M5:M7"/>
    <mergeCell ref="O5:O7"/>
  </mergeCells>
  <hyperlinks>
    <hyperlink ref="A2" location="'spis tablic'!A1" display="'spis tablic'!A1" xr:uid="{00000000-0004-0000-8300-000000000000}"/>
    <hyperlink ref="A2:P2" location="'Spis tablic_DZIAŁ IX'!A1" display="'Spis tablic_DZIAŁ IX'!A1" xr:uid="{00000000-0004-0000-8300-000001000000}"/>
  </hyperlinks>
  <pageMargins left="0.7" right="0.7" top="0.75" bottom="0.75" header="0.3" footer="0.3"/>
  <pageSetup paperSize="9"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AR196"/>
  <sheetViews>
    <sheetView topLeftCell="A4" zoomScaleNormal="100" workbookViewId="0">
      <selection activeCell="AP7" sqref="AP7"/>
    </sheetView>
  </sheetViews>
  <sheetFormatPr defaultColWidth="10" defaultRowHeight="13.2"/>
  <cols>
    <col min="1" max="1" width="39.5546875" style="1336" customWidth="1"/>
    <col min="2" max="3" width="14" style="1336" customWidth="1"/>
    <col min="4" max="4" width="15.33203125" style="1336" customWidth="1"/>
    <col min="5" max="6" width="14" style="1336" customWidth="1"/>
    <col min="7" max="7" width="14" style="1431" customWidth="1"/>
    <col min="8" max="9" width="14" style="1432" customWidth="1"/>
    <col min="10" max="11" width="14" style="1431" customWidth="1"/>
    <col min="12" max="13" width="14" style="1432" customWidth="1"/>
    <col min="14" max="14" width="14" style="1431" customWidth="1"/>
    <col min="15" max="15" width="10" style="1433"/>
    <col min="16" max="16384" width="10" style="1336"/>
  </cols>
  <sheetData>
    <row r="1" spans="1:15" s="1412" customFormat="1" ht="30" customHeight="1">
      <c r="A1" s="2717" t="s">
        <v>2919</v>
      </c>
      <c r="B1" s="2718"/>
      <c r="C1" s="2718"/>
      <c r="D1" s="2718"/>
      <c r="E1" s="2718"/>
      <c r="F1" s="2718"/>
      <c r="G1" s="2718"/>
      <c r="H1" s="2718"/>
      <c r="I1" s="2718"/>
      <c r="J1" s="2718"/>
      <c r="K1" s="2718"/>
      <c r="L1" s="2718"/>
      <c r="M1" s="2718"/>
      <c r="N1" s="2718"/>
      <c r="O1" s="1411"/>
    </row>
    <row r="2" spans="1:15" s="1340" customFormat="1" ht="24.9" customHeight="1">
      <c r="A2" s="2482" t="s">
        <v>11</v>
      </c>
      <c r="B2" s="2482"/>
      <c r="C2" s="2482"/>
      <c r="D2" s="2482"/>
      <c r="E2" s="2482"/>
      <c r="F2" s="2482"/>
      <c r="G2" s="2482"/>
      <c r="H2" s="2482"/>
      <c r="I2" s="2482"/>
      <c r="J2" s="2482"/>
      <c r="K2" s="2482"/>
      <c r="L2" s="2482"/>
      <c r="M2" s="2482"/>
      <c r="N2" s="2482"/>
      <c r="O2" s="1339"/>
    </row>
    <row r="3" spans="1:15" s="1067" customFormat="1" ht="24.9" customHeight="1">
      <c r="A3" s="2521" t="s">
        <v>2017</v>
      </c>
      <c r="B3" s="2543" t="s">
        <v>1988</v>
      </c>
      <c r="C3" s="2571"/>
      <c r="D3" s="2522" t="s">
        <v>2787</v>
      </c>
      <c r="E3" s="2522" t="s">
        <v>2018</v>
      </c>
      <c r="F3" s="2522" t="s">
        <v>2019</v>
      </c>
      <c r="G3" s="2719" t="s">
        <v>2020</v>
      </c>
      <c r="H3" s="2719"/>
      <c r="I3" s="2719"/>
      <c r="J3" s="2719"/>
      <c r="K3" s="2708" t="s">
        <v>2021</v>
      </c>
      <c r="L3" s="2708"/>
      <c r="M3" s="2708"/>
      <c r="N3" s="2543"/>
      <c r="O3" s="1063"/>
    </row>
    <row r="4" spans="1:15" s="1067" customFormat="1" ht="24.9" customHeight="1">
      <c r="A4" s="2534"/>
      <c r="B4" s="2522" t="s">
        <v>2577</v>
      </c>
      <c r="C4" s="2522" t="s">
        <v>2591</v>
      </c>
      <c r="D4" s="2711"/>
      <c r="E4" s="2711"/>
      <c r="F4" s="2711"/>
      <c r="G4" s="2522" t="s">
        <v>390</v>
      </c>
      <c r="H4" s="2522" t="s">
        <v>2915</v>
      </c>
      <c r="I4" s="2522" t="s">
        <v>2865</v>
      </c>
      <c r="J4" s="2522" t="s">
        <v>2916</v>
      </c>
      <c r="K4" s="2711" t="s">
        <v>390</v>
      </c>
      <c r="L4" s="2522" t="s">
        <v>2022</v>
      </c>
      <c r="M4" s="2522" t="s">
        <v>2917</v>
      </c>
      <c r="N4" s="2520" t="s">
        <v>2918</v>
      </c>
      <c r="O4" s="1063"/>
    </row>
    <row r="5" spans="1:15" s="1067" customFormat="1" ht="24.9" customHeight="1">
      <c r="A5" s="2534"/>
      <c r="B5" s="2523"/>
      <c r="C5" s="2711"/>
      <c r="D5" s="2711"/>
      <c r="E5" s="2711"/>
      <c r="F5" s="2711"/>
      <c r="G5" s="2711"/>
      <c r="H5" s="2711"/>
      <c r="I5" s="2711"/>
      <c r="J5" s="2711"/>
      <c r="K5" s="2711"/>
      <c r="L5" s="2711"/>
      <c r="M5" s="2711"/>
      <c r="N5" s="2587"/>
      <c r="O5" s="1063"/>
    </row>
    <row r="6" spans="1:15" s="1067" customFormat="1" ht="57" customHeight="1">
      <c r="A6" s="2534"/>
      <c r="B6" s="2523"/>
      <c r="C6" s="2711"/>
      <c r="D6" s="2711"/>
      <c r="E6" s="2712"/>
      <c r="F6" s="2712"/>
      <c r="G6" s="2712"/>
      <c r="H6" s="2712"/>
      <c r="I6" s="2712"/>
      <c r="J6" s="2712"/>
      <c r="K6" s="2712"/>
      <c r="L6" s="2712"/>
      <c r="M6" s="2712"/>
      <c r="N6" s="2716"/>
      <c r="O6" s="1063"/>
    </row>
    <row r="7" spans="1:15" s="1067" customFormat="1" ht="24.9" customHeight="1">
      <c r="A7" s="2535"/>
      <c r="B7" s="2524"/>
      <c r="C7" s="2712"/>
      <c r="D7" s="2712"/>
      <c r="E7" s="2708" t="s">
        <v>2023</v>
      </c>
      <c r="F7" s="2708"/>
      <c r="G7" s="2708"/>
      <c r="H7" s="2708"/>
      <c r="I7" s="2708"/>
      <c r="J7" s="2708"/>
      <c r="K7" s="2708"/>
      <c r="L7" s="2708"/>
      <c r="M7" s="2708"/>
      <c r="N7" s="2543"/>
      <c r="O7" s="1063"/>
    </row>
    <row r="8" spans="1:15" s="1130" customFormat="1" ht="15" customHeight="1">
      <c r="A8" s="1135" t="s">
        <v>2024</v>
      </c>
      <c r="B8" s="1413">
        <v>539</v>
      </c>
      <c r="C8" s="1413">
        <v>535</v>
      </c>
      <c r="D8" s="1413">
        <v>485</v>
      </c>
      <c r="E8" s="1414">
        <v>1555</v>
      </c>
      <c r="F8" s="1414">
        <v>290379</v>
      </c>
      <c r="G8" s="1414">
        <v>2193460</v>
      </c>
      <c r="H8" s="1414">
        <v>435385</v>
      </c>
      <c r="I8" s="1414">
        <v>303632</v>
      </c>
      <c r="J8" s="1414">
        <v>1454443</v>
      </c>
      <c r="K8" s="1414">
        <v>49527075</v>
      </c>
      <c r="L8" s="1414">
        <v>11721824</v>
      </c>
      <c r="M8" s="1414">
        <v>6006391</v>
      </c>
      <c r="N8" s="1415">
        <v>31798860</v>
      </c>
      <c r="O8" s="1416"/>
    </row>
    <row r="9" spans="1:15" s="1130" customFormat="1" ht="15" customHeight="1">
      <c r="A9" s="1332" t="s">
        <v>2390</v>
      </c>
      <c r="B9" s="1417">
        <v>538</v>
      </c>
      <c r="C9" s="1417">
        <v>534</v>
      </c>
      <c r="D9" s="1417">
        <v>484</v>
      </c>
      <c r="E9" s="1418">
        <v>1548</v>
      </c>
      <c r="F9" s="1418">
        <v>285417</v>
      </c>
      <c r="G9" s="1418">
        <v>2155962</v>
      </c>
      <c r="H9" s="1418">
        <v>516306</v>
      </c>
      <c r="I9" s="1418">
        <v>261253</v>
      </c>
      <c r="J9" s="1418">
        <v>1378403</v>
      </c>
      <c r="K9" s="1418">
        <v>49681900</v>
      </c>
      <c r="L9" s="1418">
        <v>13450142</v>
      </c>
      <c r="M9" s="1418">
        <v>4987650</v>
      </c>
      <c r="N9" s="1419">
        <v>31244108</v>
      </c>
      <c r="O9" s="1416"/>
    </row>
    <row r="10" spans="1:15" s="1205" customFormat="1" ht="15" customHeight="1">
      <c r="A10" s="1332" t="s">
        <v>479</v>
      </c>
      <c r="B10" s="1417">
        <v>101</v>
      </c>
      <c r="C10" s="1417">
        <v>101</v>
      </c>
      <c r="D10" s="1417">
        <v>95</v>
      </c>
      <c r="E10" s="1418">
        <v>353</v>
      </c>
      <c r="F10" s="1418">
        <v>64881</v>
      </c>
      <c r="G10" s="1418">
        <v>523356</v>
      </c>
      <c r="H10" s="1418">
        <v>120186</v>
      </c>
      <c r="I10" s="1418">
        <v>72561</v>
      </c>
      <c r="J10" s="1418">
        <v>330609</v>
      </c>
      <c r="K10" s="1418">
        <v>10800133</v>
      </c>
      <c r="L10" s="1418">
        <v>2766245</v>
      </c>
      <c r="M10" s="1418">
        <v>1169204</v>
      </c>
      <c r="N10" s="1419">
        <v>6864684</v>
      </c>
      <c r="O10" s="1416"/>
    </row>
    <row r="11" spans="1:15" s="1130" customFormat="1" ht="15" customHeight="1">
      <c r="A11" s="1135" t="s">
        <v>480</v>
      </c>
      <c r="B11" s="1420">
        <v>47</v>
      </c>
      <c r="C11" s="1420">
        <v>47</v>
      </c>
      <c r="D11" s="1413">
        <v>43</v>
      </c>
      <c r="E11" s="1421">
        <v>130</v>
      </c>
      <c r="F11" s="1414">
        <v>23768</v>
      </c>
      <c r="G11" s="1414">
        <v>182827</v>
      </c>
      <c r="H11" s="1414">
        <v>42249</v>
      </c>
      <c r="I11" s="1422">
        <v>32192</v>
      </c>
      <c r="J11" s="1422">
        <v>108386</v>
      </c>
      <c r="K11" s="1421">
        <v>4539615</v>
      </c>
      <c r="L11" s="1414">
        <v>1145418</v>
      </c>
      <c r="M11" s="1414">
        <v>586951</v>
      </c>
      <c r="N11" s="1421">
        <v>2807246</v>
      </c>
      <c r="O11" s="1416"/>
    </row>
    <row r="12" spans="1:15" s="1130" customFormat="1" ht="15" customHeight="1">
      <c r="A12" s="1198" t="s">
        <v>481</v>
      </c>
      <c r="B12" s="1420">
        <v>5</v>
      </c>
      <c r="C12" s="1420">
        <v>5</v>
      </c>
      <c r="D12" s="1413">
        <v>5</v>
      </c>
      <c r="E12" s="1423">
        <v>6</v>
      </c>
      <c r="F12" s="1372">
        <v>878</v>
      </c>
      <c r="G12" s="1372">
        <v>4399</v>
      </c>
      <c r="H12" s="1424">
        <v>1404</v>
      </c>
      <c r="I12" s="1425">
        <v>945</v>
      </c>
      <c r="J12" s="1425">
        <v>2050</v>
      </c>
      <c r="K12" s="1423">
        <v>99016</v>
      </c>
      <c r="L12" s="1424">
        <v>36915</v>
      </c>
      <c r="M12" s="1424">
        <v>16576</v>
      </c>
      <c r="N12" s="1426">
        <v>45525</v>
      </c>
      <c r="O12" s="1416"/>
    </row>
    <row r="13" spans="1:15" s="1130" customFormat="1" ht="15" customHeight="1">
      <c r="A13" s="1201" t="s">
        <v>482</v>
      </c>
      <c r="B13" s="1413">
        <v>11</v>
      </c>
      <c r="C13" s="1413">
        <v>11</v>
      </c>
      <c r="D13" s="1413">
        <v>8</v>
      </c>
      <c r="E13" s="1414">
        <v>73</v>
      </c>
      <c r="F13" s="1414">
        <v>12083</v>
      </c>
      <c r="G13" s="1414">
        <v>121551</v>
      </c>
      <c r="H13" s="1414">
        <v>24527</v>
      </c>
      <c r="I13" s="1414">
        <v>23172</v>
      </c>
      <c r="J13" s="1414">
        <v>73852</v>
      </c>
      <c r="K13" s="1414">
        <v>3039820</v>
      </c>
      <c r="L13" s="1414">
        <v>640003</v>
      </c>
      <c r="M13" s="1414">
        <v>400387</v>
      </c>
      <c r="N13" s="1415">
        <v>1999430</v>
      </c>
      <c r="O13" s="1416"/>
    </row>
    <row r="14" spans="1:15" s="1130" customFormat="1" ht="15" customHeight="1">
      <c r="A14" s="1198" t="s">
        <v>483</v>
      </c>
      <c r="B14" s="1413">
        <v>8</v>
      </c>
      <c r="C14" s="1413">
        <v>8</v>
      </c>
      <c r="D14" s="1413">
        <v>8</v>
      </c>
      <c r="E14" s="1414">
        <v>18</v>
      </c>
      <c r="F14" s="1414">
        <v>3146</v>
      </c>
      <c r="G14" s="1414">
        <v>21325</v>
      </c>
      <c r="H14" s="1414">
        <v>6067</v>
      </c>
      <c r="I14" s="1414">
        <v>2954</v>
      </c>
      <c r="J14" s="1414">
        <v>12304</v>
      </c>
      <c r="K14" s="1414">
        <v>493990</v>
      </c>
      <c r="L14" s="1414">
        <v>157721</v>
      </c>
      <c r="M14" s="1414">
        <v>65392</v>
      </c>
      <c r="N14" s="1415">
        <v>270877</v>
      </c>
      <c r="O14" s="1416"/>
    </row>
    <row r="15" spans="1:15" s="1130" customFormat="1" ht="15" customHeight="1">
      <c r="A15" s="1198" t="s">
        <v>484</v>
      </c>
      <c r="B15" s="1413">
        <v>11</v>
      </c>
      <c r="C15" s="1413">
        <v>11</v>
      </c>
      <c r="D15" s="1413">
        <v>11</v>
      </c>
      <c r="E15" s="1414">
        <v>16</v>
      </c>
      <c r="F15" s="1414">
        <v>3821</v>
      </c>
      <c r="G15" s="1414">
        <v>14758</v>
      </c>
      <c r="H15" s="1414">
        <v>3967</v>
      </c>
      <c r="I15" s="1414">
        <v>2513</v>
      </c>
      <c r="J15" s="1414">
        <v>8278</v>
      </c>
      <c r="K15" s="1414">
        <v>340642</v>
      </c>
      <c r="L15" s="1414">
        <v>121362</v>
      </c>
      <c r="M15" s="1414">
        <v>51123</v>
      </c>
      <c r="N15" s="1415">
        <v>168157</v>
      </c>
      <c r="O15" s="1416"/>
    </row>
    <row r="16" spans="1:15" s="1130" customFormat="1" ht="15" customHeight="1">
      <c r="A16" s="1198" t="s">
        <v>485</v>
      </c>
      <c r="B16" s="1413">
        <v>7</v>
      </c>
      <c r="C16" s="1413">
        <v>7</v>
      </c>
      <c r="D16" s="1413">
        <v>7</v>
      </c>
      <c r="E16" s="1414">
        <v>12</v>
      </c>
      <c r="F16" s="1414">
        <v>2357</v>
      </c>
      <c r="G16" s="1414">
        <v>14815</v>
      </c>
      <c r="H16" s="1414">
        <v>4820</v>
      </c>
      <c r="I16" s="1414">
        <v>1881</v>
      </c>
      <c r="J16" s="1414">
        <v>8114</v>
      </c>
      <c r="K16" s="1414">
        <v>373636</v>
      </c>
      <c r="L16" s="1414">
        <v>129064</v>
      </c>
      <c r="M16" s="1414">
        <v>37264</v>
      </c>
      <c r="N16" s="1415">
        <v>207308</v>
      </c>
      <c r="O16" s="1416"/>
    </row>
    <row r="17" spans="1:15" s="1130" customFormat="1" ht="15" customHeight="1">
      <c r="A17" s="1198" t="s">
        <v>486</v>
      </c>
      <c r="B17" s="1413">
        <v>5</v>
      </c>
      <c r="C17" s="1413">
        <v>5</v>
      </c>
      <c r="D17" s="1413">
        <v>4</v>
      </c>
      <c r="E17" s="1414">
        <v>5</v>
      </c>
      <c r="F17" s="1414">
        <v>1483</v>
      </c>
      <c r="G17" s="1414">
        <v>5979</v>
      </c>
      <c r="H17" s="1414">
        <v>1464</v>
      </c>
      <c r="I17" s="1414">
        <v>727</v>
      </c>
      <c r="J17" s="1414">
        <v>3788</v>
      </c>
      <c r="K17" s="1414">
        <v>192511</v>
      </c>
      <c r="L17" s="1414">
        <v>60353</v>
      </c>
      <c r="M17" s="1414">
        <v>16209</v>
      </c>
      <c r="N17" s="1415">
        <v>115949</v>
      </c>
      <c r="O17" s="1416"/>
    </row>
    <row r="18" spans="1:15" s="1024" customFormat="1" ht="15" customHeight="1">
      <c r="A18" s="1135" t="s">
        <v>487</v>
      </c>
      <c r="B18" s="1413">
        <v>54</v>
      </c>
      <c r="C18" s="1413">
        <v>54</v>
      </c>
      <c r="D18" s="1413">
        <v>52</v>
      </c>
      <c r="E18" s="1414">
        <v>223</v>
      </c>
      <c r="F18" s="1414">
        <v>41113</v>
      </c>
      <c r="G18" s="1414">
        <v>340529</v>
      </c>
      <c r="H18" s="1414">
        <v>77937</v>
      </c>
      <c r="I18" s="1414">
        <v>40369</v>
      </c>
      <c r="J18" s="1414">
        <v>222223</v>
      </c>
      <c r="K18" s="1414">
        <v>6260518</v>
      </c>
      <c r="L18" s="1414">
        <v>1620827</v>
      </c>
      <c r="M18" s="1414">
        <v>582253</v>
      </c>
      <c r="N18" s="1415">
        <v>4057438</v>
      </c>
      <c r="O18" s="1416"/>
    </row>
    <row r="19" spans="1:15" s="1024" customFormat="1" ht="15" customHeight="1">
      <c r="A19" s="1049" t="s">
        <v>488</v>
      </c>
      <c r="B19" s="1413">
        <v>8</v>
      </c>
      <c r="C19" s="1413">
        <v>8</v>
      </c>
      <c r="D19" s="1413">
        <v>8</v>
      </c>
      <c r="E19" s="1414">
        <v>29</v>
      </c>
      <c r="F19" s="1414">
        <v>4976</v>
      </c>
      <c r="G19" s="1414">
        <v>50028</v>
      </c>
      <c r="H19" s="1414">
        <v>12982</v>
      </c>
      <c r="I19" s="1414">
        <v>5115</v>
      </c>
      <c r="J19" s="1414">
        <v>31931</v>
      </c>
      <c r="K19" s="1414">
        <v>1057219</v>
      </c>
      <c r="L19" s="1414">
        <v>304059</v>
      </c>
      <c r="M19" s="1414">
        <v>82561</v>
      </c>
      <c r="N19" s="1415">
        <v>670599</v>
      </c>
      <c r="O19" s="1416"/>
    </row>
    <row r="20" spans="1:15" s="1024" customFormat="1" ht="15" customHeight="1">
      <c r="A20" s="1049" t="s">
        <v>489</v>
      </c>
      <c r="B20" s="1413">
        <v>6</v>
      </c>
      <c r="C20" s="1413">
        <v>6</v>
      </c>
      <c r="D20" s="1413">
        <v>6</v>
      </c>
      <c r="E20" s="1414">
        <v>15</v>
      </c>
      <c r="F20" s="1414">
        <v>3226</v>
      </c>
      <c r="G20" s="1414">
        <v>17989</v>
      </c>
      <c r="H20" s="1414">
        <v>3949</v>
      </c>
      <c r="I20" s="1414">
        <v>2621</v>
      </c>
      <c r="J20" s="1414">
        <v>11419</v>
      </c>
      <c r="K20" s="1414">
        <v>347982</v>
      </c>
      <c r="L20" s="1414">
        <v>97971</v>
      </c>
      <c r="M20" s="1414">
        <v>41502</v>
      </c>
      <c r="N20" s="1415">
        <v>208509</v>
      </c>
      <c r="O20" s="1416"/>
    </row>
    <row r="21" spans="1:15" s="1024" customFormat="1" ht="15" customHeight="1">
      <c r="A21" s="1049" t="s">
        <v>490</v>
      </c>
      <c r="B21" s="1413">
        <v>5</v>
      </c>
      <c r="C21" s="1413">
        <v>5</v>
      </c>
      <c r="D21" s="1413">
        <v>4</v>
      </c>
      <c r="E21" s="1414">
        <v>19</v>
      </c>
      <c r="F21" s="1414">
        <v>3972</v>
      </c>
      <c r="G21" s="1414">
        <v>30668</v>
      </c>
      <c r="H21" s="1414">
        <v>6532</v>
      </c>
      <c r="I21" s="1414">
        <v>3749</v>
      </c>
      <c r="J21" s="1414">
        <v>20387</v>
      </c>
      <c r="K21" s="1414">
        <v>664571</v>
      </c>
      <c r="L21" s="1414">
        <v>196727</v>
      </c>
      <c r="M21" s="1414">
        <v>65595</v>
      </c>
      <c r="N21" s="1415">
        <v>402249</v>
      </c>
      <c r="O21" s="1416"/>
    </row>
    <row r="22" spans="1:15" s="1024" customFormat="1" ht="15" customHeight="1">
      <c r="A22" s="1049" t="s">
        <v>491</v>
      </c>
      <c r="B22" s="1413">
        <v>6</v>
      </c>
      <c r="C22" s="1413">
        <v>6</v>
      </c>
      <c r="D22" s="1413">
        <v>5</v>
      </c>
      <c r="E22" s="1414">
        <v>36</v>
      </c>
      <c r="F22" s="1414">
        <v>6873</v>
      </c>
      <c r="G22" s="1414">
        <v>54727</v>
      </c>
      <c r="H22" s="1414">
        <v>12246</v>
      </c>
      <c r="I22" s="1414">
        <v>7260</v>
      </c>
      <c r="J22" s="1414">
        <v>35221</v>
      </c>
      <c r="K22" s="1414">
        <v>862073</v>
      </c>
      <c r="L22" s="1414">
        <v>203375</v>
      </c>
      <c r="M22" s="1414">
        <v>102556</v>
      </c>
      <c r="N22" s="1415">
        <v>556142</v>
      </c>
      <c r="O22" s="1416"/>
    </row>
    <row r="23" spans="1:15" s="1024" customFormat="1" ht="15" customHeight="1">
      <c r="A23" s="1049" t="s">
        <v>492</v>
      </c>
      <c r="B23" s="1413">
        <v>10</v>
      </c>
      <c r="C23" s="1413">
        <v>10</v>
      </c>
      <c r="D23" s="1413">
        <v>10</v>
      </c>
      <c r="E23" s="1414">
        <v>60</v>
      </c>
      <c r="F23" s="1414">
        <v>11203</v>
      </c>
      <c r="G23" s="1414">
        <v>98156</v>
      </c>
      <c r="H23" s="1414">
        <v>20195</v>
      </c>
      <c r="I23" s="1414">
        <v>12465</v>
      </c>
      <c r="J23" s="1414">
        <v>65496</v>
      </c>
      <c r="K23" s="1414">
        <v>1555194</v>
      </c>
      <c r="L23" s="1414">
        <v>323012</v>
      </c>
      <c r="M23" s="1414">
        <v>168068</v>
      </c>
      <c r="N23" s="1415">
        <v>1064114</v>
      </c>
      <c r="O23" s="1416"/>
    </row>
    <row r="24" spans="1:15" s="1024" customFormat="1" ht="15" customHeight="1">
      <c r="A24" s="1049" t="s">
        <v>493</v>
      </c>
      <c r="B24" s="1413">
        <v>10</v>
      </c>
      <c r="C24" s="1413">
        <v>10</v>
      </c>
      <c r="D24" s="1413">
        <v>10</v>
      </c>
      <c r="E24" s="1414">
        <v>27</v>
      </c>
      <c r="F24" s="1414">
        <v>5219</v>
      </c>
      <c r="G24" s="1414">
        <v>37245</v>
      </c>
      <c r="H24" s="1414">
        <v>8950</v>
      </c>
      <c r="I24" s="1414">
        <v>3954</v>
      </c>
      <c r="J24" s="1414">
        <v>24341</v>
      </c>
      <c r="K24" s="1414">
        <v>745837</v>
      </c>
      <c r="L24" s="1414">
        <v>194489</v>
      </c>
      <c r="M24" s="1414">
        <v>56206</v>
      </c>
      <c r="N24" s="1415">
        <v>495142</v>
      </c>
      <c r="O24" s="1416"/>
    </row>
    <row r="25" spans="1:15" s="1024" customFormat="1" ht="15" customHeight="1">
      <c r="A25" s="1049" t="s">
        <v>494</v>
      </c>
      <c r="B25" s="1413">
        <v>7</v>
      </c>
      <c r="C25" s="1413">
        <v>7</v>
      </c>
      <c r="D25" s="1413">
        <v>7</v>
      </c>
      <c r="E25" s="1414">
        <v>29</v>
      </c>
      <c r="F25" s="1414">
        <v>4981</v>
      </c>
      <c r="G25" s="1414">
        <v>38321</v>
      </c>
      <c r="H25" s="1414">
        <v>10178</v>
      </c>
      <c r="I25" s="1414">
        <v>2716</v>
      </c>
      <c r="J25" s="1414">
        <v>25427</v>
      </c>
      <c r="K25" s="1414">
        <v>736631</v>
      </c>
      <c r="L25" s="1414">
        <v>228950</v>
      </c>
      <c r="M25" s="1414">
        <v>37714</v>
      </c>
      <c r="N25" s="1415">
        <v>469967</v>
      </c>
      <c r="O25" s="1416"/>
    </row>
    <row r="26" spans="1:15" s="1024" customFormat="1" ht="15" customHeight="1">
      <c r="A26" s="1049" t="s">
        <v>495</v>
      </c>
      <c r="B26" s="1413">
        <v>2</v>
      </c>
      <c r="C26" s="1413">
        <v>2</v>
      </c>
      <c r="D26" s="1413">
        <v>2</v>
      </c>
      <c r="E26" s="1414">
        <v>8</v>
      </c>
      <c r="F26" s="1414">
        <v>663</v>
      </c>
      <c r="G26" s="1414">
        <v>13395</v>
      </c>
      <c r="H26" s="1414">
        <v>2905</v>
      </c>
      <c r="I26" s="1414">
        <v>2489</v>
      </c>
      <c r="J26" s="1414">
        <v>8001</v>
      </c>
      <c r="K26" s="1414">
        <v>291011</v>
      </c>
      <c r="L26" s="1414">
        <v>72244</v>
      </c>
      <c r="M26" s="1414">
        <v>28051</v>
      </c>
      <c r="N26" s="1415">
        <v>190716</v>
      </c>
      <c r="O26" s="1416"/>
    </row>
    <row r="27" spans="1:15" s="1205" customFormat="1" ht="15" customHeight="1">
      <c r="A27" s="1332" t="s">
        <v>496</v>
      </c>
      <c r="B27" s="1417">
        <v>93</v>
      </c>
      <c r="C27" s="1417">
        <v>92</v>
      </c>
      <c r="D27" s="1417">
        <v>84</v>
      </c>
      <c r="E27" s="1418">
        <v>228</v>
      </c>
      <c r="F27" s="1418">
        <v>42153</v>
      </c>
      <c r="G27" s="1418">
        <v>292725</v>
      </c>
      <c r="H27" s="1418">
        <v>73814</v>
      </c>
      <c r="I27" s="1418">
        <v>34177</v>
      </c>
      <c r="J27" s="1418">
        <v>184734</v>
      </c>
      <c r="K27" s="1418">
        <v>7946935</v>
      </c>
      <c r="L27" s="1418">
        <v>2265020</v>
      </c>
      <c r="M27" s="1418">
        <v>710550</v>
      </c>
      <c r="N27" s="1419">
        <v>4971365</v>
      </c>
      <c r="O27" s="1416"/>
    </row>
    <row r="28" spans="1:15" s="1024" customFormat="1" ht="15" customHeight="1">
      <c r="A28" s="1135" t="s">
        <v>497</v>
      </c>
      <c r="B28" s="1413">
        <v>13</v>
      </c>
      <c r="C28" s="1413">
        <v>13</v>
      </c>
      <c r="D28" s="1413">
        <v>11</v>
      </c>
      <c r="E28" s="1414">
        <v>30</v>
      </c>
      <c r="F28" s="1414">
        <v>5079</v>
      </c>
      <c r="G28" s="1414">
        <v>38291</v>
      </c>
      <c r="H28" s="1414">
        <v>9254</v>
      </c>
      <c r="I28" s="1414">
        <v>4131</v>
      </c>
      <c r="J28" s="1414">
        <v>24906</v>
      </c>
      <c r="K28" s="1414">
        <v>1031293</v>
      </c>
      <c r="L28" s="1414">
        <v>290146</v>
      </c>
      <c r="M28" s="1414">
        <v>75165</v>
      </c>
      <c r="N28" s="1415">
        <v>665982</v>
      </c>
      <c r="O28" s="1416"/>
    </row>
    <row r="29" spans="1:15" s="1024" customFormat="1" ht="15" customHeight="1">
      <c r="A29" s="1049" t="s">
        <v>498</v>
      </c>
      <c r="B29" s="1413">
        <v>8</v>
      </c>
      <c r="C29" s="1413">
        <v>8</v>
      </c>
      <c r="D29" s="1413">
        <v>7</v>
      </c>
      <c r="E29" s="1414">
        <v>17</v>
      </c>
      <c r="F29" s="1414">
        <v>2830</v>
      </c>
      <c r="G29" s="1414">
        <v>18565</v>
      </c>
      <c r="H29" s="1414">
        <v>4976</v>
      </c>
      <c r="I29" s="1414">
        <v>1753</v>
      </c>
      <c r="J29" s="1414">
        <v>11836</v>
      </c>
      <c r="K29" s="1414">
        <v>442639</v>
      </c>
      <c r="L29" s="1414">
        <v>136995</v>
      </c>
      <c r="M29" s="1414">
        <v>26740</v>
      </c>
      <c r="N29" s="1415">
        <v>278904</v>
      </c>
      <c r="O29" s="1416"/>
    </row>
    <row r="30" spans="1:15" s="1024" customFormat="1" ht="15" customHeight="1">
      <c r="A30" s="1049" t="s">
        <v>499</v>
      </c>
      <c r="B30" s="1413">
        <v>5</v>
      </c>
      <c r="C30" s="1413">
        <v>5</v>
      </c>
      <c r="D30" s="1413">
        <v>4</v>
      </c>
      <c r="E30" s="1414">
        <v>13</v>
      </c>
      <c r="F30" s="1414">
        <v>2249</v>
      </c>
      <c r="G30" s="1414">
        <v>19726</v>
      </c>
      <c r="H30" s="1414">
        <v>4278</v>
      </c>
      <c r="I30" s="1414">
        <v>2378</v>
      </c>
      <c r="J30" s="1414">
        <v>13070</v>
      </c>
      <c r="K30" s="1414">
        <v>588654</v>
      </c>
      <c r="L30" s="1414">
        <v>153151</v>
      </c>
      <c r="M30" s="1414">
        <v>48425</v>
      </c>
      <c r="N30" s="1415">
        <v>387078</v>
      </c>
      <c r="O30" s="1416"/>
    </row>
    <row r="31" spans="1:15" s="1024" customFormat="1" ht="15" customHeight="1">
      <c r="A31" s="1135" t="s">
        <v>500</v>
      </c>
      <c r="B31" s="1413">
        <v>52</v>
      </c>
      <c r="C31" s="1413">
        <v>51</v>
      </c>
      <c r="D31" s="1413">
        <v>49</v>
      </c>
      <c r="E31" s="1414">
        <v>137</v>
      </c>
      <c r="F31" s="1414">
        <v>26044</v>
      </c>
      <c r="G31" s="1414">
        <v>176007</v>
      </c>
      <c r="H31" s="1414">
        <v>43751</v>
      </c>
      <c r="I31" s="1414">
        <v>22437</v>
      </c>
      <c r="J31" s="1414">
        <v>109819</v>
      </c>
      <c r="K31" s="1414">
        <v>4949904</v>
      </c>
      <c r="L31" s="1414">
        <v>1424433</v>
      </c>
      <c r="M31" s="1414">
        <v>463104</v>
      </c>
      <c r="N31" s="1415">
        <v>3062367</v>
      </c>
      <c r="O31" s="1416"/>
    </row>
    <row r="32" spans="1:15" s="1024" customFormat="1" ht="15" customHeight="1">
      <c r="A32" s="1049" t="s">
        <v>501</v>
      </c>
      <c r="B32" s="1413">
        <v>9</v>
      </c>
      <c r="C32" s="1413">
        <v>9</v>
      </c>
      <c r="D32" s="1413">
        <v>8</v>
      </c>
      <c r="E32" s="1414">
        <v>25</v>
      </c>
      <c r="F32" s="1414">
        <v>4997</v>
      </c>
      <c r="G32" s="1414">
        <v>33292</v>
      </c>
      <c r="H32" s="1414">
        <v>9080</v>
      </c>
      <c r="I32" s="1414">
        <v>2093</v>
      </c>
      <c r="J32" s="1414">
        <v>22119</v>
      </c>
      <c r="K32" s="1414">
        <v>781472</v>
      </c>
      <c r="L32" s="1414">
        <v>308850</v>
      </c>
      <c r="M32" s="1414">
        <v>32712</v>
      </c>
      <c r="N32" s="1415">
        <v>439910</v>
      </c>
      <c r="O32" s="1416"/>
    </row>
    <row r="33" spans="1:15" s="1024" customFormat="1" ht="15" customHeight="1">
      <c r="A33" s="1049" t="s">
        <v>502</v>
      </c>
      <c r="B33" s="1413">
        <v>11</v>
      </c>
      <c r="C33" s="1413">
        <v>11</v>
      </c>
      <c r="D33" s="1413">
        <v>11</v>
      </c>
      <c r="E33" s="1414">
        <v>21</v>
      </c>
      <c r="F33" s="1414">
        <v>3772</v>
      </c>
      <c r="G33" s="1414">
        <v>23045</v>
      </c>
      <c r="H33" s="1414">
        <v>6810</v>
      </c>
      <c r="I33" s="1414">
        <v>1870</v>
      </c>
      <c r="J33" s="1414">
        <v>14365</v>
      </c>
      <c r="K33" s="1414">
        <v>603071</v>
      </c>
      <c r="L33" s="1414">
        <v>225179</v>
      </c>
      <c r="M33" s="1414">
        <v>32084</v>
      </c>
      <c r="N33" s="1415">
        <v>345808</v>
      </c>
      <c r="O33" s="1416"/>
    </row>
    <row r="34" spans="1:15" s="1024" customFormat="1" ht="15" customHeight="1">
      <c r="A34" s="1049" t="s">
        <v>503</v>
      </c>
      <c r="B34" s="1413">
        <v>9</v>
      </c>
      <c r="C34" s="1413">
        <v>9</v>
      </c>
      <c r="D34" s="1413">
        <v>9</v>
      </c>
      <c r="E34" s="1414">
        <v>13</v>
      </c>
      <c r="F34" s="1414">
        <v>1582</v>
      </c>
      <c r="G34" s="1414">
        <v>10216</v>
      </c>
      <c r="H34" s="1414">
        <v>2960</v>
      </c>
      <c r="I34" s="1414">
        <v>1604</v>
      </c>
      <c r="J34" s="1414">
        <v>5652</v>
      </c>
      <c r="K34" s="1414">
        <v>366456</v>
      </c>
      <c r="L34" s="1414">
        <v>121602</v>
      </c>
      <c r="M34" s="1414">
        <v>40683</v>
      </c>
      <c r="N34" s="1415">
        <v>204171</v>
      </c>
      <c r="O34" s="1416"/>
    </row>
    <row r="35" spans="1:15" s="1024" customFormat="1" ht="15" customHeight="1">
      <c r="A35" s="1111" t="s">
        <v>504</v>
      </c>
      <c r="B35" s="1413">
        <v>7</v>
      </c>
      <c r="C35" s="1413">
        <v>7</v>
      </c>
      <c r="D35" s="1413">
        <v>7</v>
      </c>
      <c r="E35" s="1414">
        <v>12</v>
      </c>
      <c r="F35" s="1414">
        <v>2071</v>
      </c>
      <c r="G35" s="1414">
        <v>12478</v>
      </c>
      <c r="H35" s="1414">
        <v>4027</v>
      </c>
      <c r="I35" s="1414">
        <v>1148</v>
      </c>
      <c r="J35" s="1414">
        <v>7303</v>
      </c>
      <c r="K35" s="1414">
        <v>378954</v>
      </c>
      <c r="L35" s="1414">
        <v>143808</v>
      </c>
      <c r="M35" s="1414">
        <v>26686</v>
      </c>
      <c r="N35" s="1415">
        <v>208460</v>
      </c>
      <c r="O35" s="1416"/>
    </row>
    <row r="36" spans="1:15" s="1024" customFormat="1" ht="15" customHeight="1">
      <c r="A36" s="1049" t="s">
        <v>505</v>
      </c>
      <c r="B36" s="1413">
        <v>6</v>
      </c>
      <c r="C36" s="1413">
        <v>6</v>
      </c>
      <c r="D36" s="1413">
        <v>6</v>
      </c>
      <c r="E36" s="1414">
        <v>6</v>
      </c>
      <c r="F36" s="1414">
        <v>1082</v>
      </c>
      <c r="G36" s="1414">
        <v>4518</v>
      </c>
      <c r="H36" s="1414">
        <v>1404</v>
      </c>
      <c r="I36" s="1414">
        <v>849</v>
      </c>
      <c r="J36" s="1414">
        <v>2265</v>
      </c>
      <c r="K36" s="1414">
        <v>170158</v>
      </c>
      <c r="L36" s="1414">
        <v>68101</v>
      </c>
      <c r="M36" s="1414">
        <v>29892</v>
      </c>
      <c r="N36" s="1415">
        <v>72165</v>
      </c>
      <c r="O36" s="1416"/>
    </row>
    <row r="37" spans="1:15" s="1024" customFormat="1" ht="15" customHeight="1">
      <c r="A37" s="1049" t="s">
        <v>506</v>
      </c>
      <c r="B37" s="1413">
        <v>10</v>
      </c>
      <c r="C37" s="1413">
        <v>9</v>
      </c>
      <c r="D37" s="1413">
        <v>8</v>
      </c>
      <c r="E37" s="1414">
        <v>60</v>
      </c>
      <c r="F37" s="1414">
        <v>12540</v>
      </c>
      <c r="G37" s="1414">
        <v>92458</v>
      </c>
      <c r="H37" s="1414">
        <v>19470</v>
      </c>
      <c r="I37" s="1414">
        <v>14873</v>
      </c>
      <c r="J37" s="1414">
        <v>58115</v>
      </c>
      <c r="K37" s="1414">
        <v>2649793</v>
      </c>
      <c r="L37" s="1414">
        <v>556893</v>
      </c>
      <c r="M37" s="1414">
        <v>301047</v>
      </c>
      <c r="N37" s="1415">
        <v>1791853</v>
      </c>
      <c r="O37" s="1416"/>
    </row>
    <row r="38" spans="1:15" s="1024" customFormat="1" ht="15" customHeight="1">
      <c r="A38" s="1278" t="s">
        <v>507</v>
      </c>
      <c r="B38" s="1413">
        <v>28</v>
      </c>
      <c r="C38" s="1413">
        <v>28</v>
      </c>
      <c r="D38" s="1413">
        <v>24</v>
      </c>
      <c r="E38" s="1414">
        <v>61</v>
      </c>
      <c r="F38" s="1414">
        <v>11030</v>
      </c>
      <c r="G38" s="1414">
        <v>78427</v>
      </c>
      <c r="H38" s="1414">
        <v>20809</v>
      </c>
      <c r="I38" s="1414">
        <v>7609</v>
      </c>
      <c r="J38" s="1414">
        <v>50009</v>
      </c>
      <c r="K38" s="1414">
        <v>1965738</v>
      </c>
      <c r="L38" s="1414">
        <v>550441</v>
      </c>
      <c r="M38" s="1414">
        <v>172281</v>
      </c>
      <c r="N38" s="1415">
        <v>1243016</v>
      </c>
      <c r="O38" s="1416"/>
    </row>
    <row r="39" spans="1:15" s="1024" customFormat="1" ht="15" customHeight="1">
      <c r="A39" s="1024" t="s">
        <v>508</v>
      </c>
      <c r="B39" s="1413">
        <v>8</v>
      </c>
      <c r="C39" s="1413">
        <v>8</v>
      </c>
      <c r="D39" s="1413">
        <v>8</v>
      </c>
      <c r="E39" s="1414">
        <v>19</v>
      </c>
      <c r="F39" s="1414">
        <v>2851</v>
      </c>
      <c r="G39" s="1414">
        <v>26023</v>
      </c>
      <c r="H39" s="1414">
        <v>7543</v>
      </c>
      <c r="I39" s="1414">
        <v>2134</v>
      </c>
      <c r="J39" s="1414">
        <v>16346</v>
      </c>
      <c r="K39" s="1414">
        <v>585861</v>
      </c>
      <c r="L39" s="1414">
        <v>182527</v>
      </c>
      <c r="M39" s="1414">
        <v>48739</v>
      </c>
      <c r="N39" s="1415">
        <v>354595</v>
      </c>
      <c r="O39" s="1416"/>
    </row>
    <row r="40" spans="1:15" s="1024" customFormat="1" ht="15" customHeight="1">
      <c r="A40" s="1024" t="s">
        <v>509</v>
      </c>
      <c r="B40" s="1413">
        <v>8</v>
      </c>
      <c r="C40" s="1413">
        <v>8</v>
      </c>
      <c r="D40" s="1413">
        <v>7</v>
      </c>
      <c r="E40" s="1414">
        <v>8</v>
      </c>
      <c r="F40" s="1414">
        <v>1846</v>
      </c>
      <c r="G40" s="1414">
        <v>4265</v>
      </c>
      <c r="H40" s="1414">
        <v>1224</v>
      </c>
      <c r="I40" s="1414">
        <v>650</v>
      </c>
      <c r="J40" s="1414">
        <v>2391</v>
      </c>
      <c r="K40" s="1414">
        <v>144637</v>
      </c>
      <c r="L40" s="1414">
        <v>50026</v>
      </c>
      <c r="M40" s="1414">
        <v>18569</v>
      </c>
      <c r="N40" s="1415">
        <v>76042</v>
      </c>
      <c r="O40" s="1416"/>
    </row>
    <row r="41" spans="1:15" s="1024" customFormat="1" ht="15" customHeight="1">
      <c r="A41" s="1049" t="s">
        <v>510</v>
      </c>
      <c r="B41" s="1413">
        <v>5</v>
      </c>
      <c r="C41" s="1413">
        <v>5</v>
      </c>
      <c r="D41" s="1413">
        <v>4</v>
      </c>
      <c r="E41" s="1414">
        <v>23</v>
      </c>
      <c r="F41" s="1414">
        <v>4687</v>
      </c>
      <c r="G41" s="1414">
        <v>36665</v>
      </c>
      <c r="H41" s="1414">
        <v>9072</v>
      </c>
      <c r="I41" s="1414">
        <v>3223</v>
      </c>
      <c r="J41" s="1414">
        <v>24370</v>
      </c>
      <c r="K41" s="1414">
        <v>1045777</v>
      </c>
      <c r="L41" s="1414">
        <v>258786</v>
      </c>
      <c r="M41" s="1414">
        <v>80587</v>
      </c>
      <c r="N41" s="1415">
        <v>706404</v>
      </c>
      <c r="O41" s="1416"/>
    </row>
    <row r="42" spans="1:15" s="1024" customFormat="1" ht="15" customHeight="1">
      <c r="A42" s="1049" t="s">
        <v>511</v>
      </c>
      <c r="B42" s="1413">
        <v>7</v>
      </c>
      <c r="C42" s="1413">
        <v>7</v>
      </c>
      <c r="D42" s="1413">
        <v>5</v>
      </c>
      <c r="E42" s="1414">
        <v>11</v>
      </c>
      <c r="F42" s="1414">
        <v>1646</v>
      </c>
      <c r="G42" s="1414">
        <v>11474</v>
      </c>
      <c r="H42" s="1414">
        <v>2970</v>
      </c>
      <c r="I42" s="1414">
        <v>1602</v>
      </c>
      <c r="J42" s="1414">
        <v>6902</v>
      </c>
      <c r="K42" s="1414">
        <v>189463</v>
      </c>
      <c r="L42" s="1414">
        <v>59102</v>
      </c>
      <c r="M42" s="1414">
        <v>24386</v>
      </c>
      <c r="N42" s="1415">
        <v>105975</v>
      </c>
      <c r="O42" s="1416"/>
    </row>
    <row r="43" spans="1:15" s="1205" customFormat="1" ht="15" customHeight="1">
      <c r="A43" s="1332" t="s">
        <v>512</v>
      </c>
      <c r="B43" s="1417">
        <v>63</v>
      </c>
      <c r="C43" s="1417">
        <v>62</v>
      </c>
      <c r="D43" s="1417">
        <v>51</v>
      </c>
      <c r="E43" s="1418">
        <v>175</v>
      </c>
      <c r="F43" s="1418">
        <v>34210</v>
      </c>
      <c r="G43" s="1418">
        <v>234270</v>
      </c>
      <c r="H43" s="1418">
        <v>56398</v>
      </c>
      <c r="I43" s="1418">
        <v>24808</v>
      </c>
      <c r="J43" s="1418">
        <v>153064</v>
      </c>
      <c r="K43" s="1418">
        <v>5302121</v>
      </c>
      <c r="L43" s="1418">
        <v>1340784</v>
      </c>
      <c r="M43" s="1418">
        <v>522760</v>
      </c>
      <c r="N43" s="1419">
        <v>3438577</v>
      </c>
      <c r="O43" s="1416"/>
    </row>
    <row r="44" spans="1:15" s="1024" customFormat="1" ht="15" customHeight="1">
      <c r="A44" s="1135" t="s">
        <v>513</v>
      </c>
      <c r="B44" s="1413">
        <v>48</v>
      </c>
      <c r="C44" s="1413">
        <v>48</v>
      </c>
      <c r="D44" s="1413">
        <v>38</v>
      </c>
      <c r="E44" s="1414">
        <v>145</v>
      </c>
      <c r="F44" s="1414">
        <v>29293</v>
      </c>
      <c r="G44" s="1414">
        <v>194645</v>
      </c>
      <c r="H44" s="1414">
        <v>44347</v>
      </c>
      <c r="I44" s="1414">
        <v>22029</v>
      </c>
      <c r="J44" s="1414">
        <v>128269</v>
      </c>
      <c r="K44" s="1414">
        <v>4490541</v>
      </c>
      <c r="L44" s="1414">
        <v>1090224</v>
      </c>
      <c r="M44" s="1414">
        <v>488512</v>
      </c>
      <c r="N44" s="1415">
        <v>2911805</v>
      </c>
      <c r="O44" s="1416"/>
    </row>
    <row r="45" spans="1:15" s="1024" customFormat="1" ht="15" customHeight="1">
      <c r="A45" s="1049" t="s">
        <v>514</v>
      </c>
      <c r="B45" s="1413">
        <v>13</v>
      </c>
      <c r="C45" s="1413">
        <v>13</v>
      </c>
      <c r="D45" s="1413">
        <v>8</v>
      </c>
      <c r="E45" s="1414">
        <v>21</v>
      </c>
      <c r="F45" s="1414">
        <v>3658</v>
      </c>
      <c r="G45" s="1414">
        <v>20214</v>
      </c>
      <c r="H45" s="1414">
        <v>5343</v>
      </c>
      <c r="I45" s="1414">
        <v>2154</v>
      </c>
      <c r="J45" s="1414">
        <v>12717</v>
      </c>
      <c r="K45" s="1414">
        <v>477895</v>
      </c>
      <c r="L45" s="1414">
        <v>138748</v>
      </c>
      <c r="M45" s="1414">
        <v>52506</v>
      </c>
      <c r="N45" s="1415">
        <v>286641</v>
      </c>
      <c r="O45" s="1416"/>
    </row>
    <row r="46" spans="1:15" s="1024" customFormat="1" ht="15" customHeight="1">
      <c r="A46" s="1049" t="s">
        <v>515</v>
      </c>
      <c r="B46" s="1413">
        <v>8</v>
      </c>
      <c r="C46" s="1413">
        <v>8</v>
      </c>
      <c r="D46" s="1413">
        <v>7</v>
      </c>
      <c r="E46" s="1414">
        <v>21</v>
      </c>
      <c r="F46" s="1414">
        <v>4445</v>
      </c>
      <c r="G46" s="1414">
        <v>28437</v>
      </c>
      <c r="H46" s="1414">
        <v>7852</v>
      </c>
      <c r="I46" s="1414">
        <v>1866</v>
      </c>
      <c r="J46" s="1414">
        <v>18719</v>
      </c>
      <c r="K46" s="1414">
        <v>594780</v>
      </c>
      <c r="L46" s="1414">
        <v>179062</v>
      </c>
      <c r="M46" s="1414">
        <v>39837</v>
      </c>
      <c r="N46" s="1415">
        <v>375881</v>
      </c>
      <c r="O46" s="1416"/>
    </row>
    <row r="47" spans="1:15" s="1024" customFormat="1" ht="15" customHeight="1">
      <c r="A47" s="1024" t="s">
        <v>516</v>
      </c>
      <c r="B47" s="1413">
        <v>9</v>
      </c>
      <c r="C47" s="1413">
        <v>9</v>
      </c>
      <c r="D47" s="1413">
        <v>6</v>
      </c>
      <c r="E47" s="1414">
        <v>20</v>
      </c>
      <c r="F47" s="1414">
        <v>5075</v>
      </c>
      <c r="G47" s="1414">
        <v>25655</v>
      </c>
      <c r="H47" s="1414">
        <v>6130</v>
      </c>
      <c r="I47" s="1414">
        <v>3168</v>
      </c>
      <c r="J47" s="1414">
        <v>16357</v>
      </c>
      <c r="K47" s="1414">
        <v>602510</v>
      </c>
      <c r="L47" s="1414">
        <v>178255</v>
      </c>
      <c r="M47" s="1414">
        <v>51584</v>
      </c>
      <c r="N47" s="1415">
        <v>372671</v>
      </c>
      <c r="O47" s="1416"/>
    </row>
    <row r="48" spans="1:15" s="1024" customFormat="1" ht="15" customHeight="1">
      <c r="A48" s="1024" t="s">
        <v>517</v>
      </c>
      <c r="B48" s="1413">
        <v>10</v>
      </c>
      <c r="C48" s="1413">
        <v>10</v>
      </c>
      <c r="D48" s="1413">
        <v>9</v>
      </c>
      <c r="E48" s="1414">
        <v>14</v>
      </c>
      <c r="F48" s="1414">
        <v>2659</v>
      </c>
      <c r="G48" s="1414">
        <v>10475</v>
      </c>
      <c r="H48" s="1414">
        <v>2568</v>
      </c>
      <c r="I48" s="1414">
        <v>1160</v>
      </c>
      <c r="J48" s="1414">
        <v>6747</v>
      </c>
      <c r="K48" s="1414">
        <v>250119</v>
      </c>
      <c r="L48" s="1414">
        <v>74047</v>
      </c>
      <c r="M48" s="1414">
        <v>36910</v>
      </c>
      <c r="N48" s="1415">
        <v>139162</v>
      </c>
      <c r="O48" s="1416"/>
    </row>
    <row r="49" spans="1:15" s="1024" customFormat="1" ht="15" customHeight="1">
      <c r="A49" s="1024" t="s">
        <v>518</v>
      </c>
      <c r="B49" s="1413">
        <v>8</v>
      </c>
      <c r="C49" s="1413">
        <v>8</v>
      </c>
      <c r="D49" s="1413">
        <v>8</v>
      </c>
      <c r="E49" s="1414">
        <v>69</v>
      </c>
      <c r="F49" s="1414">
        <v>13456</v>
      </c>
      <c r="G49" s="1414">
        <v>109864</v>
      </c>
      <c r="H49" s="1414">
        <v>22454</v>
      </c>
      <c r="I49" s="1414">
        <v>13681</v>
      </c>
      <c r="J49" s="1414">
        <v>73729</v>
      </c>
      <c r="K49" s="1414">
        <v>2565237</v>
      </c>
      <c r="L49" s="1414">
        <v>520112</v>
      </c>
      <c r="M49" s="1414">
        <v>307675</v>
      </c>
      <c r="N49" s="1415">
        <v>1737450</v>
      </c>
      <c r="O49" s="1416"/>
    </row>
    <row r="50" spans="1:15" s="1024" customFormat="1" ht="15" customHeight="1">
      <c r="A50" s="1278" t="s">
        <v>519</v>
      </c>
      <c r="B50" s="1413">
        <v>15</v>
      </c>
      <c r="C50" s="1413">
        <v>14</v>
      </c>
      <c r="D50" s="1413">
        <v>13</v>
      </c>
      <c r="E50" s="1414">
        <v>30</v>
      </c>
      <c r="F50" s="1414">
        <v>4917</v>
      </c>
      <c r="G50" s="1414">
        <v>39625</v>
      </c>
      <c r="H50" s="1414">
        <v>12051</v>
      </c>
      <c r="I50" s="1414">
        <v>2779</v>
      </c>
      <c r="J50" s="1414">
        <v>24795</v>
      </c>
      <c r="K50" s="1414">
        <v>811580</v>
      </c>
      <c r="L50" s="1414">
        <v>250560</v>
      </c>
      <c r="M50" s="1414">
        <v>34248</v>
      </c>
      <c r="N50" s="1415">
        <v>526772</v>
      </c>
      <c r="O50" s="1416"/>
    </row>
    <row r="51" spans="1:15" s="1130" customFormat="1" ht="15" customHeight="1">
      <c r="A51" s="1130" t="s">
        <v>520</v>
      </c>
      <c r="B51" s="1413">
        <v>5</v>
      </c>
      <c r="C51" s="1413">
        <v>5</v>
      </c>
      <c r="D51" s="1413">
        <v>5</v>
      </c>
      <c r="E51" s="1414">
        <v>6</v>
      </c>
      <c r="F51" s="1414">
        <v>1102</v>
      </c>
      <c r="G51" s="1414">
        <v>5057</v>
      </c>
      <c r="H51" s="1414">
        <v>1501</v>
      </c>
      <c r="I51" s="1414">
        <v>1099</v>
      </c>
      <c r="J51" s="1414">
        <v>2457</v>
      </c>
      <c r="K51" s="1414">
        <v>69866</v>
      </c>
      <c r="L51" s="1414">
        <v>25473</v>
      </c>
      <c r="M51" s="1414">
        <v>12208</v>
      </c>
      <c r="N51" s="1415">
        <v>32185</v>
      </c>
      <c r="O51" s="1416"/>
    </row>
    <row r="52" spans="1:15" s="1130" customFormat="1" ht="15" customHeight="1">
      <c r="A52" s="1130" t="s">
        <v>521</v>
      </c>
      <c r="B52" s="1413">
        <v>10</v>
      </c>
      <c r="C52" s="1413">
        <v>9</v>
      </c>
      <c r="D52" s="1413">
        <v>8</v>
      </c>
      <c r="E52" s="1414">
        <v>24</v>
      </c>
      <c r="F52" s="1414">
        <v>3815</v>
      </c>
      <c r="G52" s="1414">
        <v>34568</v>
      </c>
      <c r="H52" s="1414">
        <v>10550</v>
      </c>
      <c r="I52" s="1414">
        <v>1680</v>
      </c>
      <c r="J52" s="1414">
        <v>22338</v>
      </c>
      <c r="K52" s="1414">
        <v>741714</v>
      </c>
      <c r="L52" s="1414">
        <v>225087</v>
      </c>
      <c r="M52" s="1414">
        <v>22040</v>
      </c>
      <c r="N52" s="1415">
        <v>494587</v>
      </c>
      <c r="O52" s="1416"/>
    </row>
    <row r="53" spans="1:15" s="1205" customFormat="1" ht="15" customHeight="1">
      <c r="A53" s="1140" t="s">
        <v>522</v>
      </c>
      <c r="B53" s="1417">
        <v>78</v>
      </c>
      <c r="C53" s="1417">
        <v>78</v>
      </c>
      <c r="D53" s="1417">
        <v>74</v>
      </c>
      <c r="E53" s="1418">
        <v>234</v>
      </c>
      <c r="F53" s="1418">
        <v>41959</v>
      </c>
      <c r="G53" s="1418">
        <v>330068</v>
      </c>
      <c r="H53" s="1418">
        <v>80046</v>
      </c>
      <c r="I53" s="1418">
        <v>35539</v>
      </c>
      <c r="J53" s="1418">
        <v>214483</v>
      </c>
      <c r="K53" s="1418">
        <v>7477400</v>
      </c>
      <c r="L53" s="1418">
        <v>2098393</v>
      </c>
      <c r="M53" s="1418">
        <v>679056</v>
      </c>
      <c r="N53" s="1419">
        <v>4699951</v>
      </c>
      <c r="O53" s="1416"/>
    </row>
    <row r="54" spans="1:15" s="1024" customFormat="1" ht="15" customHeight="1">
      <c r="A54" s="1278" t="s">
        <v>523</v>
      </c>
      <c r="B54" s="1413">
        <v>20</v>
      </c>
      <c r="C54" s="1427">
        <v>20</v>
      </c>
      <c r="D54" s="1413">
        <v>20</v>
      </c>
      <c r="E54" s="1414">
        <v>74</v>
      </c>
      <c r="F54" s="1414">
        <v>14602</v>
      </c>
      <c r="G54" s="1414">
        <v>108968</v>
      </c>
      <c r="H54" s="1414">
        <v>24527</v>
      </c>
      <c r="I54" s="1414">
        <v>11050</v>
      </c>
      <c r="J54" s="1414">
        <v>73391</v>
      </c>
      <c r="K54" s="1414">
        <v>2365144</v>
      </c>
      <c r="L54" s="1414">
        <v>664770</v>
      </c>
      <c r="M54" s="1414">
        <v>189340</v>
      </c>
      <c r="N54" s="1415">
        <v>1511034</v>
      </c>
      <c r="O54" s="1416"/>
    </row>
    <row r="55" spans="1:15" s="1024" customFormat="1" ht="15" customHeight="1">
      <c r="A55" s="1024" t="s">
        <v>524</v>
      </c>
      <c r="B55" s="1413">
        <v>8</v>
      </c>
      <c r="C55" s="1427">
        <v>8</v>
      </c>
      <c r="D55" s="1413">
        <v>8</v>
      </c>
      <c r="E55" s="1414">
        <v>53</v>
      </c>
      <c r="F55" s="1414">
        <v>9913</v>
      </c>
      <c r="G55" s="1414">
        <v>84659</v>
      </c>
      <c r="H55" s="1414">
        <v>17645</v>
      </c>
      <c r="I55" s="1414">
        <v>9005</v>
      </c>
      <c r="J55" s="1414">
        <v>58009</v>
      </c>
      <c r="K55" s="1414">
        <v>1618210</v>
      </c>
      <c r="L55" s="1414">
        <v>398829</v>
      </c>
      <c r="M55" s="1414">
        <v>132027</v>
      </c>
      <c r="N55" s="1415">
        <v>1087354</v>
      </c>
      <c r="O55" s="1416"/>
    </row>
    <row r="56" spans="1:15" s="1024" customFormat="1" ht="15" customHeight="1">
      <c r="A56" s="1024" t="s">
        <v>525</v>
      </c>
      <c r="B56" s="1413">
        <v>3</v>
      </c>
      <c r="C56" s="1427">
        <v>3</v>
      </c>
      <c r="D56" s="1413">
        <v>3</v>
      </c>
      <c r="E56" s="1414">
        <v>7</v>
      </c>
      <c r="F56" s="1414">
        <v>1785</v>
      </c>
      <c r="G56" s="1414">
        <v>10555</v>
      </c>
      <c r="H56" s="1414">
        <v>3019</v>
      </c>
      <c r="I56" s="1414">
        <v>259</v>
      </c>
      <c r="J56" s="1414">
        <v>7277</v>
      </c>
      <c r="K56" s="1414">
        <v>345710</v>
      </c>
      <c r="L56" s="1414">
        <v>123849</v>
      </c>
      <c r="M56" s="1414">
        <v>6207</v>
      </c>
      <c r="N56" s="1415">
        <v>215654</v>
      </c>
      <c r="O56" s="1416"/>
    </row>
    <row r="57" spans="1:15" s="1024" customFormat="1" ht="15" customHeight="1">
      <c r="A57" s="1049" t="s">
        <v>526</v>
      </c>
      <c r="B57" s="1413">
        <v>4</v>
      </c>
      <c r="C57" s="1427">
        <v>4</v>
      </c>
      <c r="D57" s="1413">
        <v>4</v>
      </c>
      <c r="E57" s="1414">
        <v>9</v>
      </c>
      <c r="F57" s="1414">
        <v>1811</v>
      </c>
      <c r="G57" s="1414">
        <v>10612</v>
      </c>
      <c r="H57" s="1414">
        <v>2910</v>
      </c>
      <c r="I57" s="1414">
        <v>1382</v>
      </c>
      <c r="J57" s="1414">
        <v>6320</v>
      </c>
      <c r="K57" s="1414">
        <v>282788</v>
      </c>
      <c r="L57" s="1414">
        <v>103681</v>
      </c>
      <c r="M57" s="1414">
        <v>35002</v>
      </c>
      <c r="N57" s="1415">
        <v>144105</v>
      </c>
      <c r="O57" s="1416"/>
    </row>
    <row r="58" spans="1:15" s="1024" customFormat="1" ht="15" customHeight="1">
      <c r="A58" s="1049" t="s">
        <v>527</v>
      </c>
      <c r="B58" s="1413">
        <v>3</v>
      </c>
      <c r="C58" s="1427">
        <v>3</v>
      </c>
      <c r="D58" s="1413">
        <v>3</v>
      </c>
      <c r="E58" s="1414">
        <v>3</v>
      </c>
      <c r="F58" s="1414">
        <v>628</v>
      </c>
      <c r="G58" s="1414">
        <v>1375</v>
      </c>
      <c r="H58" s="1414">
        <v>498</v>
      </c>
      <c r="I58" s="1414">
        <v>161</v>
      </c>
      <c r="J58" s="1414">
        <v>716</v>
      </c>
      <c r="K58" s="1414">
        <v>40564</v>
      </c>
      <c r="L58" s="1414">
        <v>15764</v>
      </c>
      <c r="M58" s="1414">
        <v>6355</v>
      </c>
      <c r="N58" s="1415">
        <v>18445</v>
      </c>
      <c r="O58" s="1416"/>
    </row>
    <row r="59" spans="1:15" s="1024" customFormat="1" ht="15" customHeight="1">
      <c r="A59" s="1049" t="s">
        <v>528</v>
      </c>
      <c r="B59" s="1413">
        <v>2</v>
      </c>
      <c r="C59" s="1427">
        <v>2</v>
      </c>
      <c r="D59" s="1413">
        <v>2</v>
      </c>
      <c r="E59" s="1414">
        <v>2</v>
      </c>
      <c r="F59" s="1414">
        <v>465</v>
      </c>
      <c r="G59" s="1414">
        <v>1767</v>
      </c>
      <c r="H59" s="1414">
        <v>455</v>
      </c>
      <c r="I59" s="1414">
        <v>243</v>
      </c>
      <c r="J59" s="1414">
        <v>1069</v>
      </c>
      <c r="K59" s="1414">
        <v>77872</v>
      </c>
      <c r="L59" s="1414">
        <v>22647</v>
      </c>
      <c r="M59" s="1414">
        <v>9749</v>
      </c>
      <c r="N59" s="1415">
        <v>45476</v>
      </c>
      <c r="O59" s="1416"/>
    </row>
    <row r="60" spans="1:15" s="1024" customFormat="1" ht="15" customHeight="1">
      <c r="A60" s="1278" t="s">
        <v>529</v>
      </c>
      <c r="B60" s="1413">
        <v>33</v>
      </c>
      <c r="C60" s="1427">
        <v>33</v>
      </c>
      <c r="D60" s="1413">
        <v>29</v>
      </c>
      <c r="E60" s="1414">
        <v>103</v>
      </c>
      <c r="F60" s="1414">
        <v>17784</v>
      </c>
      <c r="G60" s="1414">
        <v>148252</v>
      </c>
      <c r="H60" s="1414">
        <v>37328</v>
      </c>
      <c r="I60" s="1414">
        <v>14824</v>
      </c>
      <c r="J60" s="1414">
        <v>96100</v>
      </c>
      <c r="K60" s="1414">
        <v>3637463</v>
      </c>
      <c r="L60" s="1414">
        <v>980770</v>
      </c>
      <c r="M60" s="1414">
        <v>333237</v>
      </c>
      <c r="N60" s="1415">
        <v>2323456</v>
      </c>
      <c r="O60" s="1416"/>
    </row>
    <row r="61" spans="1:15" s="1024" customFormat="1" ht="15" customHeight="1">
      <c r="A61" s="1024" t="s">
        <v>530</v>
      </c>
      <c r="B61" s="1413">
        <v>10</v>
      </c>
      <c r="C61" s="1427">
        <v>10</v>
      </c>
      <c r="D61" s="1413">
        <v>8</v>
      </c>
      <c r="E61" s="1414">
        <v>18</v>
      </c>
      <c r="F61" s="1414">
        <v>2284</v>
      </c>
      <c r="G61" s="1414">
        <v>15228</v>
      </c>
      <c r="H61" s="1414">
        <v>4008</v>
      </c>
      <c r="I61" s="1414">
        <v>2757</v>
      </c>
      <c r="J61" s="1414">
        <v>8463</v>
      </c>
      <c r="K61" s="1414">
        <v>466985</v>
      </c>
      <c r="L61" s="1414">
        <v>138628</v>
      </c>
      <c r="M61" s="1414">
        <v>64438</v>
      </c>
      <c r="N61" s="1415">
        <v>263919</v>
      </c>
      <c r="O61" s="1416"/>
    </row>
    <row r="62" spans="1:15" s="1024" customFormat="1" ht="15" customHeight="1">
      <c r="A62" s="1049" t="s">
        <v>531</v>
      </c>
      <c r="B62" s="1413">
        <v>4</v>
      </c>
      <c r="C62" s="1427">
        <v>4</v>
      </c>
      <c r="D62" s="1413">
        <v>3</v>
      </c>
      <c r="E62" s="1414">
        <v>9</v>
      </c>
      <c r="F62" s="1414">
        <v>1607</v>
      </c>
      <c r="G62" s="1414">
        <v>13025</v>
      </c>
      <c r="H62" s="1414">
        <v>3512</v>
      </c>
      <c r="I62" s="1414">
        <v>1845</v>
      </c>
      <c r="J62" s="1414">
        <v>7668</v>
      </c>
      <c r="K62" s="1414">
        <v>407575</v>
      </c>
      <c r="L62" s="1414">
        <v>126688</v>
      </c>
      <c r="M62" s="1414">
        <v>43375</v>
      </c>
      <c r="N62" s="1415">
        <v>237512</v>
      </c>
      <c r="O62" s="1416"/>
    </row>
    <row r="63" spans="1:15" s="1024" customFormat="1" ht="15" customHeight="1">
      <c r="A63" s="1049" t="s">
        <v>532</v>
      </c>
      <c r="B63" s="1413">
        <v>4</v>
      </c>
      <c r="C63" s="1427">
        <v>4</v>
      </c>
      <c r="D63" s="1413">
        <v>4</v>
      </c>
      <c r="E63" s="1414">
        <v>12</v>
      </c>
      <c r="F63" s="1414">
        <v>2338</v>
      </c>
      <c r="G63" s="1414">
        <v>18948</v>
      </c>
      <c r="H63" s="1414">
        <v>4743</v>
      </c>
      <c r="I63" s="1414">
        <v>1087</v>
      </c>
      <c r="J63" s="1414">
        <v>13118</v>
      </c>
      <c r="K63" s="1414">
        <v>439681</v>
      </c>
      <c r="L63" s="1414">
        <v>136530</v>
      </c>
      <c r="M63" s="1414">
        <v>19147</v>
      </c>
      <c r="N63" s="1415">
        <v>284004</v>
      </c>
      <c r="O63" s="1416"/>
    </row>
    <row r="64" spans="1:15" s="1024" customFormat="1" ht="15" customHeight="1">
      <c r="A64" s="1049" t="s">
        <v>533</v>
      </c>
      <c r="B64" s="1413">
        <v>12</v>
      </c>
      <c r="C64" s="1427">
        <v>12</v>
      </c>
      <c r="D64" s="1413">
        <v>11</v>
      </c>
      <c r="E64" s="1414">
        <v>61</v>
      </c>
      <c r="F64" s="1414">
        <v>10748</v>
      </c>
      <c r="G64" s="1414">
        <v>98699</v>
      </c>
      <c r="H64" s="1414">
        <v>24448</v>
      </c>
      <c r="I64" s="1414">
        <v>8757</v>
      </c>
      <c r="J64" s="1414">
        <v>65494</v>
      </c>
      <c r="K64" s="1414">
        <v>2138900</v>
      </c>
      <c r="L64" s="1414">
        <v>517444</v>
      </c>
      <c r="M64" s="1414">
        <v>184936</v>
      </c>
      <c r="N64" s="1415">
        <v>1436520</v>
      </c>
      <c r="O64" s="1416"/>
    </row>
    <row r="65" spans="1:15" s="1024" customFormat="1" ht="15" customHeight="1">
      <c r="A65" s="1049" t="s">
        <v>534</v>
      </c>
      <c r="B65" s="1413">
        <v>3</v>
      </c>
      <c r="C65" s="1427">
        <v>3</v>
      </c>
      <c r="D65" s="1413">
        <v>3</v>
      </c>
      <c r="E65" s="1414">
        <v>3</v>
      </c>
      <c r="F65" s="1414">
        <v>807</v>
      </c>
      <c r="G65" s="1414">
        <v>2352</v>
      </c>
      <c r="H65" s="1414">
        <v>617</v>
      </c>
      <c r="I65" s="1414">
        <v>378</v>
      </c>
      <c r="J65" s="1414">
        <v>1357</v>
      </c>
      <c r="K65" s="1414">
        <v>184322</v>
      </c>
      <c r="L65" s="1414">
        <v>61480</v>
      </c>
      <c r="M65" s="1414">
        <v>21341</v>
      </c>
      <c r="N65" s="1415">
        <v>101501</v>
      </c>
      <c r="O65" s="1416"/>
    </row>
    <row r="66" spans="1:15" s="1024" customFormat="1" ht="15" customHeight="1">
      <c r="A66" s="1135" t="s">
        <v>535</v>
      </c>
      <c r="B66" s="1413">
        <v>25</v>
      </c>
      <c r="C66" s="1427">
        <v>25</v>
      </c>
      <c r="D66" s="1413">
        <v>25</v>
      </c>
      <c r="E66" s="1414">
        <v>57</v>
      </c>
      <c r="F66" s="1414">
        <v>9573</v>
      </c>
      <c r="G66" s="1414">
        <v>72848</v>
      </c>
      <c r="H66" s="1414">
        <v>18191</v>
      </c>
      <c r="I66" s="1414">
        <v>9665</v>
      </c>
      <c r="J66" s="1414">
        <v>44992</v>
      </c>
      <c r="K66" s="1414">
        <v>1474793</v>
      </c>
      <c r="L66" s="1414">
        <v>452853</v>
      </c>
      <c r="M66" s="1414">
        <v>156479</v>
      </c>
      <c r="N66" s="1415">
        <v>865461</v>
      </c>
      <c r="O66" s="1416"/>
    </row>
    <row r="67" spans="1:15" s="1130" customFormat="1" ht="15" customHeight="1">
      <c r="A67" s="1198" t="s">
        <v>536</v>
      </c>
      <c r="B67" s="1413">
        <v>11</v>
      </c>
      <c r="C67" s="1427">
        <v>11</v>
      </c>
      <c r="D67" s="1413">
        <v>11</v>
      </c>
      <c r="E67" s="1414">
        <v>23</v>
      </c>
      <c r="F67" s="1414">
        <v>3799</v>
      </c>
      <c r="G67" s="1414">
        <v>29307</v>
      </c>
      <c r="H67" s="1414">
        <v>7269</v>
      </c>
      <c r="I67" s="1414">
        <v>5012</v>
      </c>
      <c r="J67" s="1414">
        <v>17026</v>
      </c>
      <c r="K67" s="1414">
        <v>474682</v>
      </c>
      <c r="L67" s="1414">
        <v>154330</v>
      </c>
      <c r="M67" s="1414">
        <v>75957</v>
      </c>
      <c r="N67" s="1415">
        <v>244395</v>
      </c>
      <c r="O67" s="1416"/>
    </row>
    <row r="68" spans="1:15" s="1130" customFormat="1" ht="15" customHeight="1">
      <c r="A68" s="1198" t="s">
        <v>537</v>
      </c>
      <c r="B68" s="1413">
        <v>6</v>
      </c>
      <c r="C68" s="1427">
        <v>6</v>
      </c>
      <c r="D68" s="1413">
        <v>6</v>
      </c>
      <c r="E68" s="1414">
        <v>9</v>
      </c>
      <c r="F68" s="1414">
        <v>1578</v>
      </c>
      <c r="G68" s="1414">
        <v>8417</v>
      </c>
      <c r="H68" s="1414">
        <v>2168</v>
      </c>
      <c r="I68" s="1414">
        <v>1190</v>
      </c>
      <c r="J68" s="1414">
        <v>5059</v>
      </c>
      <c r="K68" s="1414">
        <v>234975</v>
      </c>
      <c r="L68" s="1414">
        <v>74308</v>
      </c>
      <c r="M68" s="1414">
        <v>28361</v>
      </c>
      <c r="N68" s="1415">
        <v>132306</v>
      </c>
      <c r="O68" s="1416"/>
    </row>
    <row r="69" spans="1:15" s="1130" customFormat="1" ht="15" customHeight="1">
      <c r="A69" s="1198" t="s">
        <v>538</v>
      </c>
      <c r="B69" s="1413">
        <v>8</v>
      </c>
      <c r="C69" s="1427">
        <v>8</v>
      </c>
      <c r="D69" s="1413">
        <v>8</v>
      </c>
      <c r="E69" s="1414">
        <v>25</v>
      </c>
      <c r="F69" s="1414">
        <v>4196</v>
      </c>
      <c r="G69" s="1414">
        <v>35124</v>
      </c>
      <c r="H69" s="1414">
        <v>8754</v>
      </c>
      <c r="I69" s="1414">
        <v>3463</v>
      </c>
      <c r="J69" s="1414">
        <v>22907</v>
      </c>
      <c r="K69" s="1414">
        <v>765136</v>
      </c>
      <c r="L69" s="1414">
        <v>224215</v>
      </c>
      <c r="M69" s="1414">
        <v>52161</v>
      </c>
      <c r="N69" s="1415">
        <v>488760</v>
      </c>
      <c r="O69" s="1416"/>
    </row>
    <row r="70" spans="1:15" s="1205" customFormat="1" ht="15" customHeight="1">
      <c r="A70" s="1140" t="s">
        <v>539</v>
      </c>
      <c r="B70" s="1417">
        <v>45</v>
      </c>
      <c r="C70" s="1428">
        <v>45</v>
      </c>
      <c r="D70" s="1417">
        <v>40</v>
      </c>
      <c r="E70" s="1418">
        <v>132</v>
      </c>
      <c r="F70" s="1418">
        <v>22218</v>
      </c>
      <c r="G70" s="1418">
        <v>176118</v>
      </c>
      <c r="H70" s="1418">
        <v>45395</v>
      </c>
      <c r="I70" s="1418">
        <v>17720</v>
      </c>
      <c r="J70" s="1418">
        <v>113003</v>
      </c>
      <c r="K70" s="1418">
        <v>3793703</v>
      </c>
      <c r="L70" s="1418">
        <v>1192199</v>
      </c>
      <c r="M70" s="1418">
        <v>287222</v>
      </c>
      <c r="N70" s="1419">
        <v>2314282</v>
      </c>
      <c r="O70" s="1416"/>
    </row>
    <row r="71" spans="1:15" s="1024" customFormat="1" ht="15" customHeight="1">
      <c r="A71" s="1278" t="s">
        <v>540</v>
      </c>
      <c r="B71" s="1413">
        <v>27</v>
      </c>
      <c r="C71" s="1427">
        <v>27</v>
      </c>
      <c r="D71" s="1413">
        <v>24</v>
      </c>
      <c r="E71" s="1414">
        <v>93</v>
      </c>
      <c r="F71" s="1414">
        <v>15181</v>
      </c>
      <c r="G71" s="1414">
        <v>130252</v>
      </c>
      <c r="H71" s="1414">
        <v>32262</v>
      </c>
      <c r="I71" s="1414">
        <v>13565</v>
      </c>
      <c r="J71" s="1414">
        <v>84425</v>
      </c>
      <c r="K71" s="1414">
        <v>2820030</v>
      </c>
      <c r="L71" s="1414">
        <v>848201</v>
      </c>
      <c r="M71" s="1414">
        <v>219821</v>
      </c>
      <c r="N71" s="1415">
        <v>1752008</v>
      </c>
      <c r="O71" s="1416"/>
    </row>
    <row r="72" spans="1:15" s="1024" customFormat="1" ht="15" customHeight="1">
      <c r="A72" s="1024" t="s">
        <v>541</v>
      </c>
      <c r="B72" s="1413">
        <v>3</v>
      </c>
      <c r="C72" s="1413">
        <v>3</v>
      </c>
      <c r="D72" s="1413">
        <v>3</v>
      </c>
      <c r="E72" s="1414">
        <v>7</v>
      </c>
      <c r="F72" s="1414">
        <v>1154</v>
      </c>
      <c r="G72" s="1414">
        <v>10713</v>
      </c>
      <c r="H72" s="1414">
        <v>3248</v>
      </c>
      <c r="I72" s="1414">
        <v>227</v>
      </c>
      <c r="J72" s="1414">
        <v>7238</v>
      </c>
      <c r="K72" s="1414">
        <v>170827</v>
      </c>
      <c r="L72" s="1414">
        <v>58459</v>
      </c>
      <c r="M72" s="1414">
        <v>4925</v>
      </c>
      <c r="N72" s="1415">
        <v>107443</v>
      </c>
      <c r="O72" s="1416"/>
    </row>
    <row r="73" spans="1:15" s="1024" customFormat="1" ht="15" customHeight="1">
      <c r="A73" s="1024" t="s">
        <v>542</v>
      </c>
      <c r="B73" s="1413">
        <v>7</v>
      </c>
      <c r="C73" s="1413">
        <v>7</v>
      </c>
      <c r="D73" s="1413">
        <v>6</v>
      </c>
      <c r="E73" s="1414">
        <v>47</v>
      </c>
      <c r="F73" s="1414">
        <v>6488</v>
      </c>
      <c r="G73" s="1414">
        <v>70023</v>
      </c>
      <c r="H73" s="1414">
        <v>15073</v>
      </c>
      <c r="I73" s="1414">
        <v>9493</v>
      </c>
      <c r="J73" s="1414">
        <v>45457</v>
      </c>
      <c r="K73" s="1414">
        <v>1603915</v>
      </c>
      <c r="L73" s="1414">
        <v>371715</v>
      </c>
      <c r="M73" s="1414">
        <v>137445</v>
      </c>
      <c r="N73" s="1415">
        <v>1094755</v>
      </c>
      <c r="O73" s="1416"/>
    </row>
    <row r="74" spans="1:15" s="1024" customFormat="1" ht="15" customHeight="1">
      <c r="A74" s="1024" t="s">
        <v>543</v>
      </c>
      <c r="B74" s="1413">
        <v>7</v>
      </c>
      <c r="C74" s="1413">
        <v>7</v>
      </c>
      <c r="D74" s="1413">
        <v>7</v>
      </c>
      <c r="E74" s="1414">
        <v>19</v>
      </c>
      <c r="F74" s="1414">
        <v>4199</v>
      </c>
      <c r="G74" s="1414">
        <v>26064</v>
      </c>
      <c r="H74" s="1414">
        <v>7712</v>
      </c>
      <c r="I74" s="1414">
        <v>587</v>
      </c>
      <c r="J74" s="1414">
        <v>17765</v>
      </c>
      <c r="K74" s="1414">
        <v>562083</v>
      </c>
      <c r="L74" s="1414">
        <v>220442</v>
      </c>
      <c r="M74" s="1414">
        <v>13034</v>
      </c>
      <c r="N74" s="1415">
        <v>328607</v>
      </c>
      <c r="O74" s="1416"/>
    </row>
    <row r="75" spans="1:15" s="1024" customFormat="1" ht="15" customHeight="1">
      <c r="A75" s="1024" t="s">
        <v>544</v>
      </c>
      <c r="B75" s="1413">
        <v>5</v>
      </c>
      <c r="C75" s="1413">
        <v>5</v>
      </c>
      <c r="D75" s="1413">
        <v>3</v>
      </c>
      <c r="E75" s="1414">
        <v>8</v>
      </c>
      <c r="F75" s="1414">
        <v>1362</v>
      </c>
      <c r="G75" s="1414">
        <v>8787</v>
      </c>
      <c r="H75" s="1414">
        <v>2580</v>
      </c>
      <c r="I75" s="1414">
        <v>1790</v>
      </c>
      <c r="J75" s="1414">
        <v>4417</v>
      </c>
      <c r="K75" s="1414">
        <v>213064</v>
      </c>
      <c r="L75" s="1414">
        <v>84328</v>
      </c>
      <c r="M75" s="1414">
        <v>30351</v>
      </c>
      <c r="N75" s="1415">
        <v>98385</v>
      </c>
      <c r="O75" s="1416"/>
    </row>
    <row r="76" spans="1:15" s="1024" customFormat="1" ht="15" customHeight="1">
      <c r="A76" s="1024" t="s">
        <v>545</v>
      </c>
      <c r="B76" s="1413">
        <v>5</v>
      </c>
      <c r="C76" s="1413">
        <v>5</v>
      </c>
      <c r="D76" s="1413">
        <v>5</v>
      </c>
      <c r="E76" s="1414">
        <v>12</v>
      </c>
      <c r="F76" s="1414">
        <v>1978</v>
      </c>
      <c r="G76" s="1414">
        <v>14665</v>
      </c>
      <c r="H76" s="1414">
        <v>3649</v>
      </c>
      <c r="I76" s="1414">
        <v>1468</v>
      </c>
      <c r="J76" s="1414">
        <v>9548</v>
      </c>
      <c r="K76" s="1414">
        <v>270141</v>
      </c>
      <c r="L76" s="1414">
        <v>113257</v>
      </c>
      <c r="M76" s="1414">
        <v>34066</v>
      </c>
      <c r="N76" s="1415">
        <v>122818</v>
      </c>
      <c r="O76" s="1416"/>
    </row>
    <row r="77" spans="1:15" s="1024" customFormat="1" ht="15" customHeight="1">
      <c r="A77" s="1278" t="s">
        <v>546</v>
      </c>
      <c r="B77" s="1413">
        <v>18</v>
      </c>
      <c r="C77" s="1413">
        <v>18</v>
      </c>
      <c r="D77" s="1413">
        <v>16</v>
      </c>
      <c r="E77" s="1414">
        <v>39</v>
      </c>
      <c r="F77" s="1414">
        <v>7037</v>
      </c>
      <c r="G77" s="1414">
        <v>45866</v>
      </c>
      <c r="H77" s="1414">
        <v>13133</v>
      </c>
      <c r="I77" s="1414">
        <v>4155</v>
      </c>
      <c r="J77" s="1414">
        <v>28578</v>
      </c>
      <c r="K77" s="1414">
        <v>973673</v>
      </c>
      <c r="L77" s="1414">
        <v>343998</v>
      </c>
      <c r="M77" s="1414">
        <v>67401</v>
      </c>
      <c r="N77" s="1415">
        <v>562274</v>
      </c>
      <c r="O77" s="1416"/>
    </row>
    <row r="78" spans="1:15" s="1130" customFormat="1" ht="15" customHeight="1">
      <c r="A78" s="1130" t="s">
        <v>547</v>
      </c>
      <c r="B78" s="1413">
        <v>9</v>
      </c>
      <c r="C78" s="1413">
        <v>9</v>
      </c>
      <c r="D78" s="1413">
        <v>8</v>
      </c>
      <c r="E78" s="1414">
        <v>29</v>
      </c>
      <c r="F78" s="1414">
        <v>5374</v>
      </c>
      <c r="G78" s="1414">
        <v>41330</v>
      </c>
      <c r="H78" s="1414">
        <v>11382</v>
      </c>
      <c r="I78" s="1414">
        <v>3311</v>
      </c>
      <c r="J78" s="1414">
        <v>26637</v>
      </c>
      <c r="K78" s="1414">
        <v>850283</v>
      </c>
      <c r="L78" s="1414">
        <v>288898</v>
      </c>
      <c r="M78" s="1414">
        <v>46280</v>
      </c>
      <c r="N78" s="1415">
        <v>515105</v>
      </c>
      <c r="O78" s="1416"/>
    </row>
    <row r="79" spans="1:15" s="1130" customFormat="1" ht="15" customHeight="1">
      <c r="A79" s="1130" t="s">
        <v>548</v>
      </c>
      <c r="B79" s="1413">
        <v>9</v>
      </c>
      <c r="C79" s="1413">
        <v>9</v>
      </c>
      <c r="D79" s="1413">
        <v>8</v>
      </c>
      <c r="E79" s="1414">
        <v>10</v>
      </c>
      <c r="F79" s="1414">
        <v>1663</v>
      </c>
      <c r="G79" s="1414">
        <v>4536</v>
      </c>
      <c r="H79" s="1414">
        <v>1751</v>
      </c>
      <c r="I79" s="1414">
        <v>844</v>
      </c>
      <c r="J79" s="1414">
        <v>1941</v>
      </c>
      <c r="K79" s="1414">
        <v>123390</v>
      </c>
      <c r="L79" s="1414">
        <v>55100</v>
      </c>
      <c r="M79" s="1414">
        <v>21121</v>
      </c>
      <c r="N79" s="1415">
        <v>47169</v>
      </c>
      <c r="O79" s="1416"/>
    </row>
    <row r="80" spans="1:15" s="1205" customFormat="1" ht="15" customHeight="1">
      <c r="A80" s="1140" t="s">
        <v>549</v>
      </c>
      <c r="B80" s="1417">
        <v>71</v>
      </c>
      <c r="C80" s="1417">
        <v>71</v>
      </c>
      <c r="D80" s="1417">
        <v>64</v>
      </c>
      <c r="E80" s="1418">
        <v>157</v>
      </c>
      <c r="F80" s="1418">
        <v>31152</v>
      </c>
      <c r="G80" s="1418">
        <v>208898</v>
      </c>
      <c r="H80" s="1418">
        <v>54574</v>
      </c>
      <c r="I80" s="1418">
        <v>19604</v>
      </c>
      <c r="J80" s="1418">
        <v>134720</v>
      </c>
      <c r="K80" s="1418">
        <v>4879753</v>
      </c>
      <c r="L80" s="1418">
        <v>1519746</v>
      </c>
      <c r="M80" s="1418">
        <v>398148</v>
      </c>
      <c r="N80" s="1419">
        <v>2961859</v>
      </c>
      <c r="O80" s="1416"/>
    </row>
    <row r="81" spans="1:15" s="1024" customFormat="1" ht="15" customHeight="1">
      <c r="A81" s="1278" t="s">
        <v>550</v>
      </c>
      <c r="B81" s="1413">
        <v>32</v>
      </c>
      <c r="C81" s="1413">
        <v>32</v>
      </c>
      <c r="D81" s="1413">
        <v>26</v>
      </c>
      <c r="E81" s="1414">
        <v>62</v>
      </c>
      <c r="F81" s="1414">
        <v>12116</v>
      </c>
      <c r="G81" s="1414">
        <v>74062</v>
      </c>
      <c r="H81" s="1414">
        <v>17319</v>
      </c>
      <c r="I81" s="1414">
        <v>10346</v>
      </c>
      <c r="J81" s="1414">
        <v>46397</v>
      </c>
      <c r="K81" s="1414">
        <v>1806506</v>
      </c>
      <c r="L81" s="1414">
        <v>540800</v>
      </c>
      <c r="M81" s="1414">
        <v>205811</v>
      </c>
      <c r="N81" s="1415">
        <v>1059895</v>
      </c>
      <c r="O81" s="1416"/>
    </row>
    <row r="82" spans="1:15" s="1024" customFormat="1" ht="15" customHeight="1">
      <c r="A82" s="1024" t="s">
        <v>551</v>
      </c>
      <c r="B82" s="1413">
        <v>4</v>
      </c>
      <c r="C82" s="1413">
        <v>4</v>
      </c>
      <c r="D82" s="1413">
        <v>4</v>
      </c>
      <c r="E82" s="1414">
        <v>7</v>
      </c>
      <c r="F82" s="1414">
        <v>1418</v>
      </c>
      <c r="G82" s="1414">
        <v>8425</v>
      </c>
      <c r="H82" s="1414">
        <v>2386</v>
      </c>
      <c r="I82" s="1414">
        <v>922</v>
      </c>
      <c r="J82" s="1414">
        <v>5117</v>
      </c>
      <c r="K82" s="1414">
        <v>166868</v>
      </c>
      <c r="L82" s="1414">
        <v>60958</v>
      </c>
      <c r="M82" s="1414">
        <v>15480</v>
      </c>
      <c r="N82" s="1415">
        <v>90430</v>
      </c>
      <c r="O82" s="1416"/>
    </row>
    <row r="83" spans="1:15" s="1024" customFormat="1" ht="15" customHeight="1">
      <c r="A83" s="1024" t="s">
        <v>552</v>
      </c>
      <c r="B83" s="1413">
        <v>8</v>
      </c>
      <c r="C83" s="1413">
        <v>8</v>
      </c>
      <c r="D83" s="1413">
        <v>7</v>
      </c>
      <c r="E83" s="1414">
        <v>12</v>
      </c>
      <c r="F83" s="1414">
        <v>2430</v>
      </c>
      <c r="G83" s="1414">
        <v>9987</v>
      </c>
      <c r="H83" s="1414">
        <v>2747</v>
      </c>
      <c r="I83" s="1414">
        <v>1660</v>
      </c>
      <c r="J83" s="1414">
        <v>5580</v>
      </c>
      <c r="K83" s="1414">
        <v>365970</v>
      </c>
      <c r="L83" s="1414">
        <v>127224</v>
      </c>
      <c r="M83" s="1414">
        <v>53376</v>
      </c>
      <c r="N83" s="1415">
        <v>185370</v>
      </c>
      <c r="O83" s="1416"/>
    </row>
    <row r="84" spans="1:15" s="1024" customFormat="1" ht="15" customHeight="1">
      <c r="A84" s="1024" t="s">
        <v>553</v>
      </c>
      <c r="B84" s="1413">
        <v>12</v>
      </c>
      <c r="C84" s="1413">
        <v>12</v>
      </c>
      <c r="D84" s="1413">
        <v>10</v>
      </c>
      <c r="E84" s="1414">
        <v>35</v>
      </c>
      <c r="F84" s="1414">
        <v>6314</v>
      </c>
      <c r="G84" s="1414">
        <v>49958</v>
      </c>
      <c r="H84" s="1414">
        <v>10540</v>
      </c>
      <c r="I84" s="1414">
        <v>6806</v>
      </c>
      <c r="J84" s="1414">
        <v>32612</v>
      </c>
      <c r="K84" s="1414">
        <v>1075627</v>
      </c>
      <c r="L84" s="1414">
        <v>281200</v>
      </c>
      <c r="M84" s="1414">
        <v>112704</v>
      </c>
      <c r="N84" s="1415">
        <v>681723</v>
      </c>
      <c r="O84" s="1416"/>
    </row>
    <row r="85" spans="1:15" s="1024" customFormat="1" ht="15" customHeight="1">
      <c r="A85" s="1024" t="s">
        <v>554</v>
      </c>
      <c r="B85" s="1413">
        <v>8</v>
      </c>
      <c r="C85" s="1413">
        <v>8</v>
      </c>
      <c r="D85" s="1413">
        <v>5</v>
      </c>
      <c r="E85" s="1414">
        <v>8</v>
      </c>
      <c r="F85" s="1414">
        <v>1954</v>
      </c>
      <c r="G85" s="1414">
        <v>5692</v>
      </c>
      <c r="H85" s="1414">
        <v>1646</v>
      </c>
      <c r="I85" s="1414">
        <v>958</v>
      </c>
      <c r="J85" s="1414">
        <v>3088</v>
      </c>
      <c r="K85" s="1414">
        <v>198041</v>
      </c>
      <c r="L85" s="1414">
        <v>71418</v>
      </c>
      <c r="M85" s="1414">
        <v>24251</v>
      </c>
      <c r="N85" s="1415">
        <v>102372</v>
      </c>
      <c r="O85" s="1416"/>
    </row>
    <row r="86" spans="1:15" s="1024" customFormat="1" ht="15" customHeight="1">
      <c r="A86" s="1278" t="s">
        <v>555</v>
      </c>
      <c r="B86" s="1413">
        <v>28</v>
      </c>
      <c r="C86" s="1413">
        <v>28</v>
      </c>
      <c r="D86" s="1413">
        <v>27</v>
      </c>
      <c r="E86" s="1414">
        <v>60</v>
      </c>
      <c r="F86" s="1414">
        <v>12424</v>
      </c>
      <c r="G86" s="1414">
        <v>81595</v>
      </c>
      <c r="H86" s="1414">
        <v>22255</v>
      </c>
      <c r="I86" s="1414">
        <v>7516</v>
      </c>
      <c r="J86" s="1414">
        <v>51824</v>
      </c>
      <c r="K86" s="1414">
        <v>1869787</v>
      </c>
      <c r="L86" s="1414">
        <v>599039</v>
      </c>
      <c r="M86" s="1414">
        <v>148847</v>
      </c>
      <c r="N86" s="1415">
        <v>1121901</v>
      </c>
      <c r="O86" s="1416"/>
    </row>
    <row r="87" spans="1:15" s="1024" customFormat="1" ht="15" customHeight="1">
      <c r="A87" s="1024" t="s">
        <v>556</v>
      </c>
      <c r="B87" s="1413">
        <v>7</v>
      </c>
      <c r="C87" s="1413">
        <v>7</v>
      </c>
      <c r="D87" s="1413">
        <v>6</v>
      </c>
      <c r="E87" s="1414">
        <v>10</v>
      </c>
      <c r="F87" s="1414">
        <v>2328</v>
      </c>
      <c r="G87" s="1414">
        <v>11078</v>
      </c>
      <c r="H87" s="1414">
        <v>3355</v>
      </c>
      <c r="I87" s="1414">
        <v>806</v>
      </c>
      <c r="J87" s="1414">
        <v>6917</v>
      </c>
      <c r="K87" s="1414">
        <v>334526</v>
      </c>
      <c r="L87" s="1414">
        <v>118090</v>
      </c>
      <c r="M87" s="1414">
        <v>23643</v>
      </c>
      <c r="N87" s="1415">
        <v>192793</v>
      </c>
      <c r="O87" s="1416"/>
    </row>
    <row r="88" spans="1:15" s="1024" customFormat="1" ht="15" customHeight="1">
      <c r="A88" s="1024" t="s">
        <v>557</v>
      </c>
      <c r="B88" s="1413">
        <v>6</v>
      </c>
      <c r="C88" s="1413">
        <v>6</v>
      </c>
      <c r="D88" s="1413">
        <v>6</v>
      </c>
      <c r="E88" s="1414">
        <v>13</v>
      </c>
      <c r="F88" s="1414">
        <v>2541</v>
      </c>
      <c r="G88" s="1414">
        <v>17921</v>
      </c>
      <c r="H88" s="1414">
        <v>4851</v>
      </c>
      <c r="I88" s="1414">
        <v>1092</v>
      </c>
      <c r="J88" s="1414">
        <v>11978</v>
      </c>
      <c r="K88" s="1414">
        <v>279846</v>
      </c>
      <c r="L88" s="1414">
        <v>93072</v>
      </c>
      <c r="M88" s="1414">
        <v>16518</v>
      </c>
      <c r="N88" s="1415">
        <v>170256</v>
      </c>
      <c r="O88" s="1416"/>
    </row>
    <row r="89" spans="1:15" s="1024" customFormat="1" ht="15" customHeight="1">
      <c r="A89" s="1024" t="s">
        <v>558</v>
      </c>
      <c r="B89" s="1413">
        <v>5</v>
      </c>
      <c r="C89" s="1413">
        <v>5</v>
      </c>
      <c r="D89" s="1413">
        <v>5</v>
      </c>
      <c r="E89" s="1414">
        <v>20</v>
      </c>
      <c r="F89" s="1414">
        <v>3865</v>
      </c>
      <c r="G89" s="1414">
        <v>33500</v>
      </c>
      <c r="H89" s="1414">
        <v>8414</v>
      </c>
      <c r="I89" s="1414">
        <v>3606</v>
      </c>
      <c r="J89" s="1414">
        <v>21480</v>
      </c>
      <c r="K89" s="1414">
        <v>756097</v>
      </c>
      <c r="L89" s="1414">
        <v>224494</v>
      </c>
      <c r="M89" s="1414">
        <v>59837</v>
      </c>
      <c r="N89" s="1415">
        <v>471766</v>
      </c>
      <c r="O89" s="1416"/>
    </row>
    <row r="90" spans="1:15" s="1024" customFormat="1" ht="15" customHeight="1">
      <c r="A90" s="1024" t="s">
        <v>559</v>
      </c>
      <c r="B90" s="1413">
        <v>10</v>
      </c>
      <c r="C90" s="1413">
        <v>10</v>
      </c>
      <c r="D90" s="1413">
        <v>10</v>
      </c>
      <c r="E90" s="1414">
        <v>17</v>
      </c>
      <c r="F90" s="1414">
        <v>3690</v>
      </c>
      <c r="G90" s="1414">
        <v>19096</v>
      </c>
      <c r="H90" s="1414">
        <v>5635</v>
      </c>
      <c r="I90" s="1414">
        <v>2012</v>
      </c>
      <c r="J90" s="1414">
        <v>11449</v>
      </c>
      <c r="K90" s="1414">
        <v>499318</v>
      </c>
      <c r="L90" s="1414">
        <v>163383</v>
      </c>
      <c r="M90" s="1414">
        <v>48849</v>
      </c>
      <c r="N90" s="1415">
        <v>287086</v>
      </c>
      <c r="O90" s="1416"/>
    </row>
    <row r="91" spans="1:15" s="1024" customFormat="1" ht="15" customHeight="1">
      <c r="A91" s="1278" t="s">
        <v>560</v>
      </c>
      <c r="B91" s="1413">
        <v>11</v>
      </c>
      <c r="C91" s="1413">
        <v>11</v>
      </c>
      <c r="D91" s="1413">
        <v>11</v>
      </c>
      <c r="E91" s="1414">
        <v>35</v>
      </c>
      <c r="F91" s="1414">
        <v>6612</v>
      </c>
      <c r="G91" s="1414">
        <v>53241</v>
      </c>
      <c r="H91" s="1414">
        <v>15000</v>
      </c>
      <c r="I91" s="1414">
        <v>1742</v>
      </c>
      <c r="J91" s="1414">
        <v>36499</v>
      </c>
      <c r="K91" s="1414">
        <v>1203460</v>
      </c>
      <c r="L91" s="1414">
        <v>379907</v>
      </c>
      <c r="M91" s="1414">
        <v>43490</v>
      </c>
      <c r="N91" s="1415">
        <v>780063</v>
      </c>
      <c r="O91" s="1416"/>
    </row>
    <row r="92" spans="1:15" s="1130" customFormat="1" ht="15" customHeight="1">
      <c r="A92" s="1130" t="s">
        <v>561</v>
      </c>
      <c r="B92" s="1413">
        <v>5</v>
      </c>
      <c r="C92" s="1413">
        <v>5</v>
      </c>
      <c r="D92" s="1413">
        <v>5</v>
      </c>
      <c r="E92" s="1414">
        <v>23</v>
      </c>
      <c r="F92" s="1414">
        <v>4354</v>
      </c>
      <c r="G92" s="1414">
        <v>36988</v>
      </c>
      <c r="H92" s="1414">
        <v>10538</v>
      </c>
      <c r="I92" s="1414">
        <v>805</v>
      </c>
      <c r="J92" s="1414">
        <v>25645</v>
      </c>
      <c r="K92" s="1414">
        <v>747397</v>
      </c>
      <c r="L92" s="1414">
        <v>224636</v>
      </c>
      <c r="M92" s="1414">
        <v>18237</v>
      </c>
      <c r="N92" s="1415">
        <v>504524</v>
      </c>
      <c r="O92" s="1416"/>
    </row>
    <row r="93" spans="1:15" s="1130" customFormat="1" ht="15" customHeight="1">
      <c r="A93" s="1130" t="s">
        <v>562</v>
      </c>
      <c r="B93" s="1413">
        <v>3</v>
      </c>
      <c r="C93" s="1413">
        <v>3</v>
      </c>
      <c r="D93" s="1413">
        <v>3</v>
      </c>
      <c r="E93" s="1414">
        <v>7</v>
      </c>
      <c r="F93" s="1414">
        <v>1194</v>
      </c>
      <c r="G93" s="1414">
        <v>9934</v>
      </c>
      <c r="H93" s="1414">
        <v>2944</v>
      </c>
      <c r="I93" s="1414">
        <v>123</v>
      </c>
      <c r="J93" s="1414">
        <v>6867</v>
      </c>
      <c r="K93" s="1414">
        <v>260787</v>
      </c>
      <c r="L93" s="1414">
        <v>96020</v>
      </c>
      <c r="M93" s="1414">
        <v>3239</v>
      </c>
      <c r="N93" s="1415">
        <v>161528</v>
      </c>
      <c r="O93" s="1416"/>
    </row>
    <row r="94" spans="1:15" s="1130" customFormat="1" ht="15" customHeight="1">
      <c r="A94" s="1130" t="s">
        <v>563</v>
      </c>
      <c r="B94" s="1413">
        <v>3</v>
      </c>
      <c r="C94" s="1413">
        <v>3</v>
      </c>
      <c r="D94" s="1413">
        <v>3</v>
      </c>
      <c r="E94" s="1414">
        <v>5</v>
      </c>
      <c r="F94" s="1414">
        <v>1064</v>
      </c>
      <c r="G94" s="1414">
        <v>6319</v>
      </c>
      <c r="H94" s="1414">
        <v>1518</v>
      </c>
      <c r="I94" s="1414">
        <v>814</v>
      </c>
      <c r="J94" s="1414">
        <v>3987</v>
      </c>
      <c r="K94" s="1414">
        <v>195276</v>
      </c>
      <c r="L94" s="1414">
        <v>59251</v>
      </c>
      <c r="M94" s="1414">
        <v>22014</v>
      </c>
      <c r="N94" s="1415">
        <v>114011</v>
      </c>
      <c r="O94" s="1416"/>
    </row>
    <row r="95" spans="1:15" s="1205" customFormat="1" ht="15" customHeight="1">
      <c r="A95" s="1140" t="s">
        <v>564</v>
      </c>
      <c r="B95" s="1417">
        <v>87</v>
      </c>
      <c r="C95" s="1417">
        <v>85</v>
      </c>
      <c r="D95" s="1417">
        <v>76</v>
      </c>
      <c r="E95" s="1418">
        <v>269</v>
      </c>
      <c r="F95" s="1418">
        <v>48844</v>
      </c>
      <c r="G95" s="1418">
        <v>390527</v>
      </c>
      <c r="H95" s="1418">
        <v>85893</v>
      </c>
      <c r="I95" s="1418">
        <v>56844</v>
      </c>
      <c r="J95" s="1418">
        <v>247790</v>
      </c>
      <c r="K95" s="1418">
        <v>9481855</v>
      </c>
      <c r="L95" s="1418">
        <v>2267755</v>
      </c>
      <c r="M95" s="1418">
        <v>1220710</v>
      </c>
      <c r="N95" s="1419">
        <v>5993390</v>
      </c>
      <c r="O95" s="1416"/>
    </row>
    <row r="96" spans="1:15" s="1024" customFormat="1" ht="15" customHeight="1">
      <c r="A96" s="1278" t="s">
        <v>565</v>
      </c>
      <c r="B96" s="1413">
        <v>51</v>
      </c>
      <c r="C96" s="1413">
        <v>49</v>
      </c>
      <c r="D96" s="1413">
        <v>44</v>
      </c>
      <c r="E96" s="1414">
        <v>209</v>
      </c>
      <c r="F96" s="1414">
        <v>37405</v>
      </c>
      <c r="G96" s="1414">
        <v>317620</v>
      </c>
      <c r="H96" s="1414">
        <v>65095</v>
      </c>
      <c r="I96" s="1414">
        <v>49710</v>
      </c>
      <c r="J96" s="1414">
        <v>202815</v>
      </c>
      <c r="K96" s="1414">
        <v>7480975</v>
      </c>
      <c r="L96" s="1414">
        <v>1538194</v>
      </c>
      <c r="M96" s="1414">
        <v>1083667</v>
      </c>
      <c r="N96" s="1415">
        <v>4859114</v>
      </c>
      <c r="O96" s="1416"/>
    </row>
    <row r="97" spans="1:44" s="1024" customFormat="1" ht="15" customHeight="1">
      <c r="A97" s="1362" t="s">
        <v>566</v>
      </c>
      <c r="B97" s="1413">
        <v>38</v>
      </c>
      <c r="C97" s="1413">
        <v>36</v>
      </c>
      <c r="D97" s="1413">
        <v>31</v>
      </c>
      <c r="E97" s="1414">
        <v>175</v>
      </c>
      <c r="F97" s="1414">
        <v>31812</v>
      </c>
      <c r="G97" s="1414">
        <v>270467</v>
      </c>
      <c r="H97" s="1414">
        <v>53293</v>
      </c>
      <c r="I97" s="1414">
        <v>45897</v>
      </c>
      <c r="J97" s="1414">
        <v>171277</v>
      </c>
      <c r="K97" s="1414">
        <v>6336050</v>
      </c>
      <c r="L97" s="1414">
        <v>1213375</v>
      </c>
      <c r="M97" s="1414">
        <v>1011987</v>
      </c>
      <c r="N97" s="1415">
        <v>4110688</v>
      </c>
      <c r="O97" s="1416"/>
    </row>
    <row r="98" spans="1:44" s="1024" customFormat="1" ht="15" customHeight="1">
      <c r="A98" s="1362" t="s">
        <v>567</v>
      </c>
      <c r="B98" s="1413">
        <v>5</v>
      </c>
      <c r="C98" s="1413">
        <v>5</v>
      </c>
      <c r="D98" s="1413">
        <v>5</v>
      </c>
      <c r="E98" s="1414">
        <v>11</v>
      </c>
      <c r="F98" s="1414">
        <v>1659</v>
      </c>
      <c r="G98" s="1414">
        <v>15148</v>
      </c>
      <c r="H98" s="1414">
        <v>4480</v>
      </c>
      <c r="I98" s="1414">
        <v>196</v>
      </c>
      <c r="J98" s="1414">
        <v>10472</v>
      </c>
      <c r="K98" s="1414">
        <v>374410</v>
      </c>
      <c r="L98" s="1414">
        <v>128530</v>
      </c>
      <c r="M98" s="1414">
        <v>7938</v>
      </c>
      <c r="N98" s="1415">
        <v>237942</v>
      </c>
      <c r="O98" s="1416"/>
    </row>
    <row r="99" spans="1:44" s="1024" customFormat="1" ht="15" customHeight="1">
      <c r="A99" s="1362" t="s">
        <v>568</v>
      </c>
      <c r="B99" s="1413">
        <v>8</v>
      </c>
      <c r="C99" s="1413">
        <v>8</v>
      </c>
      <c r="D99" s="1413">
        <v>8</v>
      </c>
      <c r="E99" s="1414">
        <v>23</v>
      </c>
      <c r="F99" s="1414">
        <v>3934</v>
      </c>
      <c r="G99" s="1414">
        <v>32005</v>
      </c>
      <c r="H99" s="1414">
        <v>7322</v>
      </c>
      <c r="I99" s="1414">
        <v>3617</v>
      </c>
      <c r="J99" s="1414">
        <v>21066</v>
      </c>
      <c r="K99" s="1414">
        <v>770515</v>
      </c>
      <c r="L99" s="1414">
        <v>196289</v>
      </c>
      <c r="M99" s="1414">
        <v>63742</v>
      </c>
      <c r="N99" s="1415">
        <v>510484</v>
      </c>
      <c r="O99" s="1416"/>
    </row>
    <row r="100" spans="1:44" s="1130" customFormat="1" ht="15" customHeight="1">
      <c r="A100" s="1278" t="s">
        <v>569</v>
      </c>
      <c r="B100" s="1413">
        <v>36</v>
      </c>
      <c r="C100" s="1413">
        <v>36</v>
      </c>
      <c r="D100" s="1413">
        <v>32</v>
      </c>
      <c r="E100" s="1414">
        <v>60</v>
      </c>
      <c r="F100" s="1414">
        <v>11439</v>
      </c>
      <c r="G100" s="1414">
        <v>72907</v>
      </c>
      <c r="H100" s="1414">
        <v>20798</v>
      </c>
      <c r="I100" s="1414">
        <v>7134</v>
      </c>
      <c r="J100" s="1414">
        <v>44975</v>
      </c>
      <c r="K100" s="1414">
        <v>2000880</v>
      </c>
      <c r="L100" s="1414">
        <v>729561</v>
      </c>
      <c r="M100" s="1414">
        <v>137043</v>
      </c>
      <c r="N100" s="1415">
        <v>1134276</v>
      </c>
      <c r="O100" s="1416"/>
    </row>
    <row r="101" spans="1:44" s="1130" customFormat="1" ht="15" customHeight="1">
      <c r="A101" s="1278" t="s">
        <v>570</v>
      </c>
      <c r="B101" s="1413">
        <v>5</v>
      </c>
      <c r="C101" s="1413">
        <v>5</v>
      </c>
      <c r="D101" s="1413">
        <v>4</v>
      </c>
      <c r="E101" s="1414">
        <v>5</v>
      </c>
      <c r="F101" s="1414">
        <v>1126</v>
      </c>
      <c r="G101" s="1414">
        <v>4071</v>
      </c>
      <c r="H101" s="1414">
        <v>1270</v>
      </c>
      <c r="I101" s="1414">
        <v>660</v>
      </c>
      <c r="J101" s="1414">
        <v>2141</v>
      </c>
      <c r="K101" s="1414">
        <v>154556</v>
      </c>
      <c r="L101" s="1414">
        <v>62613</v>
      </c>
      <c r="M101" s="1414">
        <v>12811</v>
      </c>
      <c r="N101" s="1415">
        <v>79132</v>
      </c>
      <c r="O101" s="1416"/>
    </row>
    <row r="102" spans="1:44" s="1130" customFormat="1" ht="15" customHeight="1">
      <c r="A102" s="1278" t="s">
        <v>571</v>
      </c>
      <c r="B102" s="1413">
        <v>5</v>
      </c>
      <c r="C102" s="1413">
        <v>5</v>
      </c>
      <c r="D102" s="1413">
        <v>5</v>
      </c>
      <c r="E102" s="1414">
        <v>6</v>
      </c>
      <c r="F102" s="1414">
        <v>1154</v>
      </c>
      <c r="G102" s="1414">
        <v>5410</v>
      </c>
      <c r="H102" s="1414">
        <v>1587</v>
      </c>
      <c r="I102" s="1414">
        <v>968</v>
      </c>
      <c r="J102" s="1414">
        <v>2855</v>
      </c>
      <c r="K102" s="1414">
        <v>186322</v>
      </c>
      <c r="L102" s="1414">
        <v>60262</v>
      </c>
      <c r="M102" s="1414">
        <v>16411</v>
      </c>
      <c r="N102" s="1415">
        <v>109649</v>
      </c>
      <c r="O102" s="1416"/>
    </row>
    <row r="103" spans="1:44" s="1130" customFormat="1" ht="15" customHeight="1">
      <c r="A103" s="1278" t="s">
        <v>572</v>
      </c>
      <c r="B103" s="1413">
        <v>10</v>
      </c>
      <c r="C103" s="1413">
        <v>10</v>
      </c>
      <c r="D103" s="1413">
        <v>8</v>
      </c>
      <c r="E103" s="1414">
        <v>19</v>
      </c>
      <c r="F103" s="1414">
        <v>2847</v>
      </c>
      <c r="G103" s="1414">
        <v>24690</v>
      </c>
      <c r="H103" s="1414">
        <v>7123</v>
      </c>
      <c r="I103" s="1414">
        <v>2663</v>
      </c>
      <c r="J103" s="1414">
        <v>14904</v>
      </c>
      <c r="K103" s="1414">
        <v>659973</v>
      </c>
      <c r="L103" s="1414">
        <v>238000</v>
      </c>
      <c r="M103" s="1414">
        <v>46729</v>
      </c>
      <c r="N103" s="1415">
        <v>375244</v>
      </c>
      <c r="O103" s="1416"/>
    </row>
    <row r="104" spans="1:44" s="1130" customFormat="1" ht="15" customHeight="1">
      <c r="A104" s="1278" t="s">
        <v>573</v>
      </c>
      <c r="B104" s="1413">
        <v>5</v>
      </c>
      <c r="C104" s="1413">
        <v>5</v>
      </c>
      <c r="D104" s="1413">
        <v>5</v>
      </c>
      <c r="E104" s="1414">
        <v>11</v>
      </c>
      <c r="F104" s="1414">
        <v>2285</v>
      </c>
      <c r="G104" s="1414">
        <v>15114</v>
      </c>
      <c r="H104" s="1414">
        <v>4381</v>
      </c>
      <c r="I104" s="1414">
        <v>895</v>
      </c>
      <c r="J104" s="1414">
        <v>9838</v>
      </c>
      <c r="K104" s="1414">
        <v>396858</v>
      </c>
      <c r="L104" s="1414">
        <v>147512</v>
      </c>
      <c r="M104" s="1414">
        <v>15556</v>
      </c>
      <c r="N104" s="1415">
        <v>233790</v>
      </c>
      <c r="O104" s="1416"/>
    </row>
    <row r="105" spans="1:44" s="1130" customFormat="1" ht="15" customHeight="1">
      <c r="A105" s="1278" t="s">
        <v>574</v>
      </c>
      <c r="B105" s="1413">
        <v>6</v>
      </c>
      <c r="C105" s="1413">
        <v>6</v>
      </c>
      <c r="D105" s="1413">
        <v>6</v>
      </c>
      <c r="E105" s="1414">
        <v>13</v>
      </c>
      <c r="F105" s="1414">
        <v>2998</v>
      </c>
      <c r="G105" s="1414">
        <v>17661</v>
      </c>
      <c r="H105" s="1414">
        <v>5112</v>
      </c>
      <c r="I105" s="1414">
        <v>898</v>
      </c>
      <c r="J105" s="1414">
        <v>11651</v>
      </c>
      <c r="K105" s="1414">
        <v>464636</v>
      </c>
      <c r="L105" s="1414">
        <v>177687</v>
      </c>
      <c r="M105" s="1414">
        <v>23118</v>
      </c>
      <c r="N105" s="1415">
        <v>263831</v>
      </c>
      <c r="O105" s="1416"/>
    </row>
    <row r="106" spans="1:44" s="1130" customFormat="1" ht="15" customHeight="1">
      <c r="A106" s="1278" t="s">
        <v>575</v>
      </c>
      <c r="B106" s="1413">
        <v>5</v>
      </c>
      <c r="C106" s="1413">
        <v>5</v>
      </c>
      <c r="D106" s="1413">
        <v>4</v>
      </c>
      <c r="E106" s="1414">
        <v>6</v>
      </c>
      <c r="F106" s="1414">
        <v>1029</v>
      </c>
      <c r="G106" s="1414">
        <v>5961</v>
      </c>
      <c r="H106" s="1414">
        <v>1325</v>
      </c>
      <c r="I106" s="1414">
        <v>1050</v>
      </c>
      <c r="J106" s="1414">
        <v>3586</v>
      </c>
      <c r="K106" s="1414">
        <v>138535</v>
      </c>
      <c r="L106" s="1414">
        <v>43487</v>
      </c>
      <c r="M106" s="1414">
        <v>22418</v>
      </c>
      <c r="N106" s="1415">
        <v>72630</v>
      </c>
      <c r="O106" s="1416"/>
    </row>
    <row r="107" spans="1:44" s="1130" customFormat="1" ht="15" customHeight="1">
      <c r="A107" s="1718" t="s">
        <v>2592</v>
      </c>
      <c r="C107" s="1049"/>
      <c r="D107" s="1049"/>
      <c r="E107" s="1049"/>
      <c r="F107" s="1049"/>
      <c r="G107" s="1429"/>
      <c r="H107" s="1429"/>
      <c r="I107" s="1429"/>
      <c r="J107" s="1429"/>
      <c r="K107" s="1049"/>
      <c r="L107" s="1049"/>
      <c r="M107" s="1049"/>
      <c r="N107" s="1049"/>
      <c r="O107" s="1201"/>
      <c r="P107" s="1201"/>
      <c r="Q107" s="1201"/>
      <c r="R107" s="1201"/>
      <c r="S107" s="1201"/>
      <c r="T107" s="1201"/>
      <c r="U107" s="1201"/>
      <c r="V107" s="1201"/>
      <c r="W107" s="1201"/>
      <c r="X107" s="1201"/>
      <c r="Y107" s="1201"/>
      <c r="Z107" s="1201"/>
      <c r="AA107" s="1201"/>
      <c r="AB107" s="1201"/>
      <c r="AC107" s="1201"/>
      <c r="AD107" s="1201"/>
      <c r="AE107" s="1201"/>
      <c r="AF107" s="1201"/>
      <c r="AG107" s="1201"/>
      <c r="AH107" s="1201"/>
      <c r="AI107" s="1201"/>
      <c r="AJ107" s="1201"/>
      <c r="AK107" s="1201"/>
      <c r="AL107" s="1201"/>
      <c r="AM107" s="1201"/>
      <c r="AN107" s="1201"/>
      <c r="AO107" s="1201"/>
      <c r="AP107" s="1201"/>
      <c r="AQ107" s="1201"/>
      <c r="AR107" s="1201"/>
    </row>
    <row r="108" spans="1:44" s="1262" customFormat="1" ht="15" customHeight="1">
      <c r="A108" s="1262" t="s">
        <v>2593</v>
      </c>
      <c r="B108" s="1035"/>
      <c r="C108" s="1035"/>
      <c r="D108" s="1035"/>
      <c r="E108" s="1035"/>
      <c r="F108" s="1035"/>
      <c r="G108" s="1035"/>
      <c r="H108" s="1035"/>
      <c r="I108" s="1035"/>
      <c r="J108" s="1035"/>
      <c r="K108" s="1035"/>
      <c r="L108" s="1035"/>
      <c r="M108" s="1035"/>
      <c r="N108" s="1035"/>
      <c r="O108" s="1147"/>
      <c r="P108" s="1147"/>
      <c r="Q108" s="1147"/>
      <c r="R108" s="1147"/>
      <c r="S108" s="1147"/>
      <c r="T108" s="1147"/>
      <c r="U108" s="1147"/>
      <c r="V108" s="1147"/>
      <c r="W108" s="1147"/>
      <c r="X108" s="1147"/>
      <c r="Y108" s="1147"/>
      <c r="Z108" s="1147"/>
      <c r="AA108" s="1147"/>
      <c r="AB108" s="1147"/>
      <c r="AC108" s="1147"/>
      <c r="AD108" s="1147"/>
      <c r="AE108" s="1147"/>
      <c r="AF108" s="1147"/>
      <c r="AG108" s="1147"/>
      <c r="AH108" s="1147"/>
      <c r="AI108" s="1147"/>
      <c r="AJ108" s="1147"/>
      <c r="AK108" s="1147"/>
      <c r="AL108" s="1147"/>
      <c r="AM108" s="1147"/>
      <c r="AN108" s="1147"/>
      <c r="AO108" s="1147"/>
      <c r="AP108" s="1147"/>
      <c r="AQ108" s="1147"/>
      <c r="AR108" s="1147"/>
    </row>
    <row r="109" spans="1:44" s="1261" customFormat="1" ht="15" customHeight="1">
      <c r="A109" s="1198"/>
      <c r="B109" s="1069"/>
      <c r="C109" s="1069"/>
      <c r="D109" s="1069"/>
      <c r="E109" s="1069"/>
      <c r="F109" s="1069"/>
      <c r="G109" s="1430"/>
      <c r="H109" s="1430"/>
      <c r="I109" s="1430"/>
      <c r="J109" s="1430"/>
      <c r="K109" s="1069"/>
      <c r="L109" s="1069"/>
      <c r="M109" s="1069"/>
      <c r="N109" s="1069"/>
      <c r="O109" s="1264"/>
      <c r="P109" s="1264"/>
      <c r="Q109" s="1264"/>
      <c r="R109" s="1264"/>
      <c r="S109" s="1264"/>
      <c r="T109" s="1264"/>
      <c r="U109" s="1264"/>
      <c r="V109" s="1264"/>
      <c r="W109" s="1264"/>
      <c r="X109" s="1264"/>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264"/>
    </row>
    <row r="110" spans="1:44" s="1261" customFormat="1" ht="15" customHeight="1">
      <c r="A110" s="1198"/>
      <c r="B110" s="1069"/>
      <c r="C110" s="1069"/>
      <c r="D110" s="1069"/>
      <c r="E110" s="1069"/>
      <c r="F110" s="1069"/>
      <c r="G110" s="1430"/>
      <c r="H110" s="1430"/>
      <c r="I110" s="1430"/>
      <c r="J110" s="1430"/>
      <c r="K110" s="1069"/>
      <c r="L110" s="1069"/>
      <c r="M110" s="1069"/>
      <c r="N110" s="1069"/>
      <c r="O110" s="1264"/>
      <c r="P110" s="1264"/>
      <c r="Q110" s="1264"/>
      <c r="R110" s="1264"/>
      <c r="S110" s="1264"/>
      <c r="T110" s="1264"/>
      <c r="U110" s="1264"/>
      <c r="V110" s="1264"/>
      <c r="W110" s="1264"/>
      <c r="X110" s="1264"/>
      <c r="Y110" s="1264"/>
      <c r="Z110" s="1264"/>
      <c r="AA110" s="1264"/>
      <c r="AB110" s="1264"/>
      <c r="AC110" s="1264"/>
      <c r="AD110" s="1264"/>
      <c r="AE110" s="1264"/>
      <c r="AF110" s="1264"/>
      <c r="AG110" s="1264"/>
      <c r="AH110" s="1264"/>
      <c r="AI110" s="1264"/>
      <c r="AJ110" s="1264"/>
      <c r="AK110" s="1264"/>
      <c r="AL110" s="1264"/>
      <c r="AM110" s="1264"/>
      <c r="AN110" s="1264"/>
      <c r="AO110" s="1264"/>
      <c r="AP110" s="1264"/>
      <c r="AQ110" s="1264"/>
      <c r="AR110" s="1264"/>
    </row>
    <row r="111" spans="1:44" s="1261" customFormat="1" ht="15" customHeight="1">
      <c r="A111" s="1198"/>
      <c r="B111" s="1069"/>
      <c r="C111" s="1069"/>
      <c r="D111" s="1069"/>
      <c r="E111" s="1069"/>
      <c r="F111" s="1069"/>
      <c r="G111" s="1430"/>
      <c r="H111" s="1430"/>
      <c r="I111" s="1430"/>
      <c r="J111" s="1430"/>
      <c r="K111" s="1069"/>
      <c r="L111" s="1069"/>
      <c r="M111" s="1069"/>
      <c r="N111" s="1069"/>
      <c r="O111" s="1264"/>
      <c r="P111" s="1264"/>
      <c r="Q111" s="1264"/>
      <c r="R111" s="1264"/>
      <c r="S111" s="1264"/>
      <c r="T111" s="1264"/>
      <c r="U111" s="1264"/>
      <c r="V111" s="1264"/>
      <c r="W111" s="1264"/>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264"/>
    </row>
    <row r="112" spans="1:44" s="1261" customFormat="1" ht="15" customHeight="1">
      <c r="A112" s="1198"/>
      <c r="B112" s="1069"/>
      <c r="C112" s="1069"/>
      <c r="D112" s="1069"/>
      <c r="E112" s="1069"/>
      <c r="F112" s="1069"/>
      <c r="G112" s="1069"/>
      <c r="H112" s="1069"/>
      <c r="I112" s="1069"/>
      <c r="J112" s="1069"/>
      <c r="K112" s="1069"/>
      <c r="L112" s="1069"/>
      <c r="M112" s="1069"/>
      <c r="N112" s="1069"/>
      <c r="O112" s="1264"/>
      <c r="P112" s="1264"/>
      <c r="Q112" s="1264"/>
      <c r="R112" s="1264"/>
      <c r="S112" s="1264"/>
      <c r="T112" s="1264"/>
      <c r="U112" s="1264"/>
      <c r="V112" s="1264"/>
      <c r="W112" s="1264"/>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264"/>
    </row>
    <row r="113" spans="1:44" s="1261" customFormat="1" ht="15" customHeight="1">
      <c r="A113" s="1198"/>
      <c r="B113" s="1069"/>
      <c r="C113" s="1069"/>
      <c r="D113" s="1069"/>
      <c r="E113" s="1069"/>
      <c r="F113" s="1069"/>
      <c r="G113" s="1069"/>
      <c r="H113" s="1069"/>
      <c r="I113" s="1069"/>
      <c r="J113" s="1069"/>
      <c r="K113" s="1069"/>
      <c r="L113" s="1069"/>
      <c r="M113" s="1069"/>
      <c r="N113" s="1069"/>
      <c r="O113" s="1264"/>
      <c r="P113" s="1264"/>
      <c r="Q113" s="1264"/>
      <c r="R113" s="1264"/>
      <c r="S113" s="1264"/>
      <c r="T113" s="1264"/>
      <c r="U113" s="1264"/>
      <c r="V113" s="1264"/>
      <c r="W113" s="1264"/>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264"/>
    </row>
    <row r="114" spans="1:44" s="1261" customFormat="1" ht="15" customHeight="1">
      <c r="A114" s="1198"/>
      <c r="B114" s="1069"/>
      <c r="C114" s="1069"/>
      <c r="D114" s="1069"/>
      <c r="E114" s="1069"/>
      <c r="F114" s="1069"/>
      <c r="G114" s="1069"/>
      <c r="H114" s="1069"/>
      <c r="I114" s="1069"/>
      <c r="J114" s="1069"/>
      <c r="K114" s="1069"/>
      <c r="L114" s="1069"/>
      <c r="M114" s="1069"/>
      <c r="N114" s="1069"/>
      <c r="O114" s="1264"/>
      <c r="P114" s="1264"/>
      <c r="Q114" s="1264"/>
      <c r="R114" s="1264"/>
      <c r="S114" s="1264"/>
      <c r="T114" s="1264"/>
      <c r="U114" s="1264"/>
      <c r="V114" s="1264"/>
      <c r="W114" s="1264"/>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264"/>
    </row>
    <row r="115" spans="1:44" s="1261" customFormat="1" ht="15" customHeight="1">
      <c r="A115" s="1198"/>
      <c r="B115" s="1069"/>
      <c r="C115" s="1069"/>
      <c r="D115" s="1069"/>
      <c r="E115" s="1069"/>
      <c r="F115" s="1069"/>
      <c r="G115" s="1069"/>
      <c r="H115" s="1069"/>
      <c r="I115" s="1069"/>
      <c r="J115" s="1069"/>
      <c r="K115" s="1069"/>
      <c r="L115" s="1069"/>
      <c r="M115" s="1069"/>
      <c r="N115" s="1069"/>
      <c r="O115" s="1264"/>
      <c r="P115" s="1264"/>
      <c r="Q115" s="1264"/>
      <c r="R115" s="1264"/>
      <c r="S115" s="1264"/>
      <c r="T115" s="1264"/>
      <c r="U115" s="1264"/>
      <c r="V115" s="1264"/>
      <c r="W115" s="1264"/>
      <c r="X115" s="1264"/>
      <c r="Y115" s="1264"/>
      <c r="Z115" s="1264"/>
      <c r="AA115" s="1264"/>
      <c r="AB115" s="1264"/>
      <c r="AC115" s="1264"/>
      <c r="AD115" s="1264"/>
      <c r="AE115" s="1264"/>
      <c r="AF115" s="1264"/>
      <c r="AG115" s="1264"/>
      <c r="AH115" s="1264"/>
      <c r="AI115" s="1264"/>
      <c r="AJ115" s="1264"/>
      <c r="AK115" s="1264"/>
      <c r="AL115" s="1264"/>
      <c r="AM115" s="1264"/>
      <c r="AN115" s="1264"/>
      <c r="AO115" s="1264"/>
      <c r="AP115" s="1264"/>
      <c r="AQ115" s="1264"/>
      <c r="AR115" s="1264"/>
    </row>
    <row r="116" spans="1:44" s="1261" customFormat="1" ht="15" customHeight="1">
      <c r="A116" s="1198"/>
      <c r="B116" s="1069"/>
      <c r="C116" s="1069"/>
      <c r="D116" s="1069"/>
      <c r="E116" s="1069"/>
      <c r="F116" s="1069"/>
      <c r="G116" s="1069"/>
      <c r="H116" s="1069"/>
      <c r="I116" s="1069"/>
      <c r="J116" s="1069"/>
      <c r="K116" s="1069"/>
      <c r="L116" s="1069"/>
      <c r="M116" s="1069"/>
      <c r="N116" s="1069"/>
      <c r="O116" s="1264"/>
      <c r="P116" s="1264"/>
      <c r="Q116" s="1264"/>
      <c r="R116" s="1264"/>
      <c r="S116" s="1264"/>
      <c r="T116" s="1264"/>
      <c r="U116" s="1264"/>
      <c r="V116" s="1264"/>
      <c r="W116" s="1264"/>
      <c r="X116" s="1264"/>
      <c r="Y116" s="1264"/>
      <c r="Z116" s="1264"/>
      <c r="AA116" s="1264"/>
      <c r="AB116" s="1264"/>
      <c r="AC116" s="1264"/>
      <c r="AD116" s="1264"/>
      <c r="AE116" s="1264"/>
      <c r="AF116" s="1264"/>
      <c r="AG116" s="1264"/>
      <c r="AH116" s="1264"/>
      <c r="AI116" s="1264"/>
      <c r="AJ116" s="1264"/>
      <c r="AK116" s="1264"/>
      <c r="AL116" s="1264"/>
      <c r="AM116" s="1264"/>
      <c r="AN116" s="1264"/>
      <c r="AO116" s="1264"/>
      <c r="AP116" s="1264"/>
      <c r="AQ116" s="1264"/>
      <c r="AR116" s="1264"/>
    </row>
    <row r="117" spans="1:44" s="1261" customFormat="1" ht="15" customHeight="1">
      <c r="A117" s="1198"/>
      <c r="B117" s="1069"/>
      <c r="C117" s="1069"/>
      <c r="D117" s="1069"/>
      <c r="E117" s="1069"/>
      <c r="F117" s="1069"/>
      <c r="G117" s="1069"/>
      <c r="H117" s="1069"/>
      <c r="I117" s="1069"/>
      <c r="J117" s="1069"/>
      <c r="K117" s="1069"/>
      <c r="L117" s="1069"/>
      <c r="M117" s="1069"/>
      <c r="N117" s="1069"/>
      <c r="O117" s="1264"/>
      <c r="P117" s="1264"/>
      <c r="Q117" s="1264"/>
      <c r="R117" s="1264"/>
      <c r="S117" s="1264"/>
      <c r="T117" s="1264"/>
      <c r="U117" s="1264"/>
      <c r="V117" s="1264"/>
      <c r="W117" s="1264"/>
      <c r="X117" s="1264"/>
      <c r="Y117" s="1264"/>
      <c r="Z117" s="1264"/>
      <c r="AA117" s="1264"/>
      <c r="AB117" s="1264"/>
      <c r="AC117" s="1264"/>
      <c r="AD117" s="1264"/>
      <c r="AE117" s="1264"/>
      <c r="AF117" s="1264"/>
      <c r="AG117" s="1264"/>
      <c r="AH117" s="1264"/>
      <c r="AI117" s="1264"/>
      <c r="AJ117" s="1264"/>
      <c r="AK117" s="1264"/>
      <c r="AL117" s="1264"/>
      <c r="AM117" s="1264"/>
      <c r="AN117" s="1264"/>
      <c r="AO117" s="1264"/>
      <c r="AP117" s="1264"/>
      <c r="AQ117" s="1264"/>
      <c r="AR117" s="1264"/>
    </row>
    <row r="118" spans="1:44" s="1261" customFormat="1" ht="15" customHeight="1">
      <c r="A118" s="1198"/>
      <c r="B118" s="1069"/>
      <c r="C118" s="1069"/>
      <c r="D118" s="1069"/>
      <c r="E118" s="1069"/>
      <c r="F118" s="1069"/>
      <c r="G118" s="1069"/>
      <c r="H118" s="1069"/>
      <c r="I118" s="1069"/>
      <c r="J118" s="1069"/>
      <c r="K118" s="1069"/>
      <c r="L118" s="1069"/>
      <c r="M118" s="1069"/>
      <c r="N118" s="1069"/>
      <c r="O118" s="1264"/>
      <c r="P118" s="1264"/>
      <c r="Q118" s="1264"/>
      <c r="R118" s="1264"/>
      <c r="S118" s="1264"/>
      <c r="T118" s="1264"/>
      <c r="U118" s="1264"/>
      <c r="V118" s="1264"/>
      <c r="W118" s="1264"/>
      <c r="X118" s="1264"/>
      <c r="Y118" s="1264"/>
      <c r="Z118" s="1264"/>
      <c r="AA118" s="1264"/>
      <c r="AB118" s="1264"/>
      <c r="AC118" s="1264"/>
      <c r="AD118" s="1264"/>
      <c r="AE118" s="1264"/>
      <c r="AF118" s="1264"/>
      <c r="AG118" s="1264"/>
      <c r="AH118" s="1264"/>
      <c r="AI118" s="1264"/>
      <c r="AJ118" s="1264"/>
      <c r="AK118" s="1264"/>
      <c r="AL118" s="1264"/>
      <c r="AM118" s="1264"/>
      <c r="AN118" s="1264"/>
      <c r="AO118" s="1264"/>
      <c r="AP118" s="1264"/>
      <c r="AQ118" s="1264"/>
      <c r="AR118" s="1264"/>
    </row>
    <row r="119" spans="1:44" s="1261" customFormat="1" ht="15" customHeight="1">
      <c r="A119" s="1198"/>
      <c r="B119" s="1069"/>
      <c r="C119" s="1069"/>
      <c r="D119" s="1069"/>
      <c r="E119" s="1069"/>
      <c r="F119" s="1069"/>
      <c r="G119" s="1069"/>
      <c r="H119" s="1069"/>
      <c r="I119" s="1069"/>
      <c r="J119" s="1069"/>
      <c r="K119" s="1069"/>
      <c r="L119" s="1069"/>
      <c r="M119" s="1069"/>
      <c r="N119" s="1069"/>
      <c r="O119" s="1264"/>
      <c r="P119" s="1264"/>
      <c r="Q119" s="1264"/>
      <c r="R119" s="1264"/>
      <c r="S119" s="1264"/>
      <c r="T119" s="1264"/>
      <c r="U119" s="1264"/>
      <c r="V119" s="1264"/>
      <c r="W119" s="1264"/>
      <c r="X119" s="1264"/>
      <c r="Y119" s="1264"/>
      <c r="Z119" s="1264"/>
      <c r="AA119" s="1264"/>
      <c r="AB119" s="1264"/>
      <c r="AC119" s="1264"/>
      <c r="AD119" s="1264"/>
      <c r="AE119" s="1264"/>
      <c r="AF119" s="1264"/>
      <c r="AG119" s="1264"/>
      <c r="AH119" s="1264"/>
      <c r="AI119" s="1264"/>
      <c r="AJ119" s="1264"/>
      <c r="AK119" s="1264"/>
      <c r="AL119" s="1264"/>
      <c r="AM119" s="1264"/>
      <c r="AN119" s="1264"/>
      <c r="AO119" s="1264"/>
      <c r="AP119" s="1264"/>
      <c r="AQ119" s="1264"/>
      <c r="AR119" s="1264"/>
    </row>
    <row r="120" spans="1:44" s="1261" customFormat="1" ht="15" customHeight="1">
      <c r="A120" s="1199"/>
      <c r="B120" s="1069"/>
      <c r="C120" s="1069"/>
      <c r="D120" s="1069"/>
      <c r="E120" s="1069"/>
      <c r="F120" s="1069"/>
      <c r="G120" s="1069"/>
      <c r="H120" s="1069"/>
      <c r="I120" s="1069"/>
      <c r="J120" s="1069"/>
      <c r="K120" s="1069"/>
      <c r="L120" s="1069"/>
      <c r="M120" s="1069"/>
      <c r="N120" s="1069"/>
      <c r="O120" s="1264"/>
      <c r="P120" s="1264"/>
      <c r="Q120" s="1264"/>
      <c r="R120" s="1264"/>
      <c r="S120" s="1264"/>
      <c r="T120" s="1264"/>
      <c r="U120" s="1264"/>
      <c r="V120" s="1264"/>
      <c r="W120" s="1264"/>
      <c r="X120" s="1264"/>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264"/>
    </row>
    <row r="121" spans="1:44" s="1261" customFormat="1" ht="15" customHeight="1">
      <c r="A121" s="1198"/>
      <c r="B121" s="1069"/>
      <c r="C121" s="1069"/>
      <c r="D121" s="1069"/>
      <c r="E121" s="1069"/>
      <c r="F121" s="1069"/>
      <c r="G121" s="1069"/>
      <c r="H121" s="1069"/>
      <c r="I121" s="1069"/>
      <c r="J121" s="1069"/>
      <c r="K121" s="1069"/>
      <c r="L121" s="1069"/>
      <c r="M121" s="1069"/>
      <c r="N121" s="1069"/>
      <c r="O121" s="1264"/>
      <c r="P121" s="1264"/>
      <c r="Q121" s="1264"/>
      <c r="R121" s="1264"/>
      <c r="S121" s="1264"/>
      <c r="T121" s="1264"/>
      <c r="U121" s="1264"/>
      <c r="V121" s="1264"/>
      <c r="W121" s="1264"/>
      <c r="X121" s="1264"/>
      <c r="Y121" s="1264"/>
      <c r="Z121" s="1264"/>
      <c r="AA121" s="1264"/>
      <c r="AB121" s="1264"/>
      <c r="AC121" s="1264"/>
      <c r="AD121" s="1264"/>
      <c r="AE121" s="1264"/>
      <c r="AF121" s="1264"/>
      <c r="AG121" s="1264"/>
      <c r="AH121" s="1264"/>
      <c r="AI121" s="1264"/>
      <c r="AJ121" s="1264"/>
      <c r="AK121" s="1264"/>
      <c r="AL121" s="1264"/>
      <c r="AM121" s="1264"/>
      <c r="AN121" s="1264"/>
      <c r="AO121" s="1264"/>
      <c r="AP121" s="1264"/>
      <c r="AQ121" s="1264"/>
      <c r="AR121" s="1264"/>
    </row>
    <row r="122" spans="1:44" s="1261" customFormat="1" ht="15" customHeight="1">
      <c r="A122" s="1198"/>
      <c r="B122" s="1069"/>
      <c r="C122" s="1069"/>
      <c r="D122" s="1069"/>
      <c r="E122" s="1069"/>
      <c r="F122" s="1069"/>
      <c r="G122" s="1069"/>
      <c r="H122" s="1069"/>
      <c r="I122" s="1069"/>
      <c r="J122" s="1069"/>
      <c r="K122" s="1069"/>
      <c r="L122" s="1069"/>
      <c r="M122" s="1069"/>
      <c r="N122" s="1069"/>
      <c r="O122" s="1264"/>
      <c r="P122" s="1264"/>
      <c r="Q122" s="1264"/>
      <c r="R122" s="1264"/>
      <c r="S122" s="1264"/>
      <c r="T122" s="1264"/>
      <c r="U122" s="1264"/>
      <c r="V122" s="1264"/>
      <c r="W122" s="1264"/>
      <c r="X122" s="1264"/>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264"/>
    </row>
    <row r="123" spans="1:44" s="1261" customFormat="1" ht="15" customHeight="1">
      <c r="A123" s="1198"/>
      <c r="B123" s="1069"/>
      <c r="C123" s="1069"/>
      <c r="D123" s="1069"/>
      <c r="E123" s="1069"/>
      <c r="F123" s="1069"/>
      <c r="G123" s="1069"/>
      <c r="H123" s="1069"/>
      <c r="I123" s="1069"/>
      <c r="J123" s="1069"/>
      <c r="K123" s="1069"/>
      <c r="L123" s="1069"/>
      <c r="M123" s="1069"/>
      <c r="N123" s="1069"/>
      <c r="O123" s="1264"/>
      <c r="P123" s="1264"/>
      <c r="Q123" s="1264"/>
      <c r="R123" s="1264"/>
      <c r="S123" s="1264"/>
      <c r="T123" s="1264"/>
      <c r="U123" s="1264"/>
      <c r="V123" s="1264"/>
      <c r="W123" s="1264"/>
      <c r="X123" s="1264"/>
      <c r="Y123" s="1264"/>
      <c r="Z123" s="1264"/>
      <c r="AA123" s="1264"/>
      <c r="AB123" s="1264"/>
      <c r="AC123" s="1264"/>
      <c r="AD123" s="1264"/>
      <c r="AE123" s="1264"/>
      <c r="AF123" s="1264"/>
      <c r="AG123" s="1264"/>
      <c r="AH123" s="1264"/>
      <c r="AI123" s="1264"/>
      <c r="AJ123" s="1264"/>
      <c r="AK123" s="1264"/>
      <c r="AL123" s="1264"/>
      <c r="AM123" s="1264"/>
      <c r="AN123" s="1264"/>
      <c r="AO123" s="1264"/>
      <c r="AP123" s="1264"/>
      <c r="AQ123" s="1264"/>
      <c r="AR123" s="1264"/>
    </row>
    <row r="124" spans="1:44" s="1261" customFormat="1" ht="15" customHeight="1">
      <c r="A124" s="1264"/>
      <c r="B124" s="1264"/>
      <c r="C124" s="1264"/>
      <c r="D124" s="1264"/>
      <c r="E124" s="1264"/>
      <c r="F124" s="1264"/>
      <c r="G124" s="1063"/>
      <c r="H124" s="1063"/>
      <c r="I124" s="1063"/>
      <c r="J124" s="1063"/>
      <c r="K124" s="1063"/>
      <c r="L124" s="1063"/>
      <c r="M124" s="1063"/>
      <c r="N124" s="1063"/>
      <c r="O124" s="1264"/>
      <c r="P124" s="1264"/>
      <c r="Q124" s="1264"/>
      <c r="R124" s="1264"/>
      <c r="S124" s="1264"/>
      <c r="T124" s="1264"/>
      <c r="U124" s="1264"/>
      <c r="V124" s="1264"/>
      <c r="W124" s="1264"/>
      <c r="X124" s="1264"/>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264"/>
    </row>
    <row r="125" spans="1:44" s="1261" customFormat="1" ht="15" customHeight="1">
      <c r="A125" s="1264"/>
      <c r="B125" s="1264"/>
      <c r="C125" s="1264"/>
      <c r="D125" s="1264"/>
      <c r="E125" s="1264"/>
      <c r="F125" s="1264"/>
      <c r="G125" s="1063"/>
      <c r="H125" s="1063"/>
      <c r="I125" s="1063"/>
      <c r="J125" s="1063"/>
      <c r="K125" s="1063"/>
      <c r="L125" s="1063"/>
      <c r="M125" s="1063"/>
      <c r="N125" s="1063"/>
      <c r="O125" s="1264"/>
      <c r="P125" s="1264"/>
      <c r="Q125" s="1264"/>
      <c r="R125" s="1264"/>
      <c r="S125" s="1264"/>
      <c r="T125" s="1264"/>
      <c r="U125" s="1264"/>
      <c r="V125" s="1264"/>
      <c r="W125" s="1264"/>
      <c r="X125" s="1264"/>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264"/>
    </row>
    <row r="126" spans="1:44" s="1261" customFormat="1" ht="15" customHeight="1">
      <c r="G126" s="1067"/>
      <c r="H126" s="1063"/>
      <c r="I126" s="1063"/>
      <c r="J126" s="1067"/>
      <c r="K126" s="1067"/>
      <c r="L126" s="1063"/>
      <c r="M126" s="1063"/>
      <c r="N126" s="1063"/>
      <c r="O126" s="1264"/>
    </row>
    <row r="127" spans="1:44" s="1261" customFormat="1" ht="15" customHeight="1">
      <c r="G127" s="1067"/>
      <c r="H127" s="1063"/>
      <c r="I127" s="1063"/>
      <c r="J127" s="1067"/>
      <c r="K127" s="1067"/>
      <c r="L127" s="1063"/>
      <c r="M127" s="1063"/>
      <c r="N127" s="1063"/>
      <c r="O127" s="1264"/>
    </row>
    <row r="128" spans="1:44" s="1261" customFormat="1" ht="15" customHeight="1">
      <c r="G128" s="1067"/>
      <c r="H128" s="1063"/>
      <c r="I128" s="1063"/>
      <c r="J128" s="1067"/>
      <c r="K128" s="1067"/>
      <c r="L128" s="1063"/>
      <c r="M128" s="1063"/>
      <c r="N128" s="1063"/>
      <c r="O128" s="1264"/>
    </row>
    <row r="129" spans="7:15" s="1261" customFormat="1" ht="15" customHeight="1">
      <c r="G129" s="1067"/>
      <c r="H129" s="1063"/>
      <c r="I129" s="1063"/>
      <c r="J129" s="1067"/>
      <c r="K129" s="1067"/>
      <c r="L129" s="1063"/>
      <c r="M129" s="1063"/>
      <c r="N129" s="1063"/>
      <c r="O129" s="1264"/>
    </row>
    <row r="130" spans="7:15" s="1261" customFormat="1" ht="15" customHeight="1">
      <c r="G130" s="1067"/>
      <c r="H130" s="1063"/>
      <c r="I130" s="1063"/>
      <c r="J130" s="1067"/>
      <c r="K130" s="1067"/>
      <c r="L130" s="1063"/>
      <c r="M130" s="1063"/>
      <c r="N130" s="1063"/>
      <c r="O130" s="1264"/>
    </row>
    <row r="131" spans="7:15" s="1261" customFormat="1" ht="15" customHeight="1">
      <c r="G131" s="1067"/>
      <c r="H131" s="1063"/>
      <c r="I131" s="1063"/>
      <c r="J131" s="1067"/>
      <c r="K131" s="1067"/>
      <c r="L131" s="1063"/>
      <c r="M131" s="1063"/>
      <c r="N131" s="1063"/>
      <c r="O131" s="1264"/>
    </row>
    <row r="132" spans="7:15" s="1261" customFormat="1" ht="15" customHeight="1">
      <c r="G132" s="1067"/>
      <c r="H132" s="1063"/>
      <c r="I132" s="1063"/>
      <c r="J132" s="1067"/>
      <c r="K132" s="1067"/>
      <c r="L132" s="1063"/>
      <c r="M132" s="1063"/>
      <c r="N132" s="1063"/>
      <c r="O132" s="1264"/>
    </row>
    <row r="133" spans="7:15" s="1261" customFormat="1" ht="15" customHeight="1">
      <c r="G133" s="1067"/>
      <c r="H133" s="1063"/>
      <c r="I133" s="1063"/>
      <c r="J133" s="1067"/>
      <c r="K133" s="1067"/>
      <c r="L133" s="1063"/>
      <c r="M133" s="1063"/>
      <c r="N133" s="1063"/>
      <c r="O133" s="1264"/>
    </row>
    <row r="134" spans="7:15" s="1261" customFormat="1" ht="15" customHeight="1">
      <c r="G134" s="1067"/>
      <c r="H134" s="1063"/>
      <c r="I134" s="1063"/>
      <c r="J134" s="1067"/>
      <c r="K134" s="1067"/>
      <c r="L134" s="1063"/>
      <c r="M134" s="1063"/>
      <c r="N134" s="1063"/>
      <c r="O134" s="1264"/>
    </row>
    <row r="135" spans="7:15" s="1261" customFormat="1" ht="15" customHeight="1">
      <c r="G135" s="1067"/>
      <c r="H135" s="1063"/>
      <c r="I135" s="1063"/>
      <c r="J135" s="1067"/>
      <c r="K135" s="1067"/>
      <c r="L135" s="1063"/>
      <c r="M135" s="1063"/>
      <c r="N135" s="1063"/>
      <c r="O135" s="1264"/>
    </row>
    <row r="136" spans="7:15" s="1261" customFormat="1" ht="15" customHeight="1">
      <c r="G136" s="1067"/>
      <c r="H136" s="1063"/>
      <c r="I136" s="1063"/>
      <c r="J136" s="1067"/>
      <c r="K136" s="1067"/>
      <c r="L136" s="1063"/>
      <c r="M136" s="1063"/>
      <c r="N136" s="1063"/>
      <c r="O136" s="1264"/>
    </row>
    <row r="137" spans="7:15" s="1261" customFormat="1" ht="15" customHeight="1">
      <c r="G137" s="1067"/>
      <c r="H137" s="1063"/>
      <c r="I137" s="1063"/>
      <c r="J137" s="1067"/>
      <c r="K137" s="1067"/>
      <c r="L137" s="1063"/>
      <c r="M137" s="1063"/>
      <c r="N137" s="1063"/>
      <c r="O137" s="1264"/>
    </row>
    <row r="138" spans="7:15" s="1261" customFormat="1" ht="15" customHeight="1">
      <c r="G138" s="1067"/>
      <c r="H138" s="1063"/>
      <c r="I138" s="1063"/>
      <c r="J138" s="1067"/>
      <c r="K138" s="1067"/>
      <c r="L138" s="1063"/>
      <c r="M138" s="1063"/>
      <c r="N138" s="1063"/>
      <c r="O138" s="1264"/>
    </row>
    <row r="139" spans="7:15" s="1261" customFormat="1" ht="15" customHeight="1">
      <c r="G139" s="1067"/>
      <c r="H139" s="1063"/>
      <c r="I139" s="1063"/>
      <c r="J139" s="1067"/>
      <c r="K139" s="1067"/>
      <c r="L139" s="1063"/>
      <c r="M139" s="1063"/>
      <c r="N139" s="1063"/>
      <c r="O139" s="1264"/>
    </row>
    <row r="140" spans="7:15" s="1261" customFormat="1" ht="15" customHeight="1">
      <c r="G140" s="1067"/>
      <c r="H140" s="1063"/>
      <c r="I140" s="1063"/>
      <c r="J140" s="1067"/>
      <c r="K140" s="1067"/>
      <c r="L140" s="1063"/>
      <c r="M140" s="1063"/>
      <c r="N140" s="1063"/>
      <c r="O140" s="1264"/>
    </row>
    <row r="141" spans="7:15" s="1261" customFormat="1" ht="15" customHeight="1">
      <c r="G141" s="1067"/>
      <c r="H141" s="1063"/>
      <c r="I141" s="1063"/>
      <c r="J141" s="1067"/>
      <c r="K141" s="1067"/>
      <c r="L141" s="1063"/>
      <c r="M141" s="1063"/>
      <c r="N141" s="1063"/>
      <c r="O141" s="1264"/>
    </row>
    <row r="142" spans="7:15" s="1261" customFormat="1" ht="15" customHeight="1">
      <c r="G142" s="1067"/>
      <c r="H142" s="1063"/>
      <c r="I142" s="1063"/>
      <c r="J142" s="1067"/>
      <c r="K142" s="1067"/>
      <c r="L142" s="1063"/>
      <c r="M142" s="1063"/>
      <c r="N142" s="1063"/>
      <c r="O142" s="1264"/>
    </row>
    <row r="143" spans="7:15" s="1261" customFormat="1" ht="15" customHeight="1">
      <c r="G143" s="1067"/>
      <c r="H143" s="1063"/>
      <c r="I143" s="1063"/>
      <c r="J143" s="1067"/>
      <c r="K143" s="1067"/>
      <c r="L143" s="1063"/>
      <c r="M143" s="1063"/>
      <c r="N143" s="1063"/>
      <c r="O143" s="1264"/>
    </row>
    <row r="144" spans="7:15" s="1261" customFormat="1" ht="15" customHeight="1">
      <c r="G144" s="1067"/>
      <c r="H144" s="1063"/>
      <c r="I144" s="1063"/>
      <c r="J144" s="1067"/>
      <c r="K144" s="1067"/>
      <c r="L144" s="1063"/>
      <c r="M144" s="1063"/>
      <c r="N144" s="1063"/>
      <c r="O144" s="1264"/>
    </row>
    <row r="145" spans="7:15" s="1261" customFormat="1" ht="15" customHeight="1">
      <c r="G145" s="1067"/>
      <c r="H145" s="1063"/>
      <c r="I145" s="1063"/>
      <c r="J145" s="1067"/>
      <c r="K145" s="1067"/>
      <c r="L145" s="1063"/>
      <c r="M145" s="1063"/>
      <c r="N145" s="1063"/>
      <c r="O145" s="1264"/>
    </row>
    <row r="146" spans="7:15" s="1261" customFormat="1" ht="15" customHeight="1">
      <c r="G146" s="1067"/>
      <c r="H146" s="1063"/>
      <c r="I146" s="1063"/>
      <c r="J146" s="1067"/>
      <c r="K146" s="1067"/>
      <c r="L146" s="1063"/>
      <c r="M146" s="1063"/>
      <c r="N146" s="1063"/>
      <c r="O146" s="1264"/>
    </row>
    <row r="147" spans="7:15" s="1261" customFormat="1" ht="15" customHeight="1">
      <c r="G147" s="1067"/>
      <c r="H147" s="1063"/>
      <c r="I147" s="1063"/>
      <c r="J147" s="1067"/>
      <c r="K147" s="1067"/>
      <c r="L147" s="1063"/>
      <c r="M147" s="1063"/>
      <c r="N147" s="1063"/>
      <c r="O147" s="1264"/>
    </row>
    <row r="148" spans="7:15" s="1261" customFormat="1" ht="15" customHeight="1">
      <c r="G148" s="1067"/>
      <c r="H148" s="1063"/>
      <c r="I148" s="1063"/>
      <c r="J148" s="1067"/>
      <c r="K148" s="1067"/>
      <c r="L148" s="1063"/>
      <c r="M148" s="1063"/>
      <c r="N148" s="1063"/>
      <c r="O148" s="1264"/>
    </row>
    <row r="149" spans="7:15" s="1261" customFormat="1" ht="15" customHeight="1">
      <c r="G149" s="1067"/>
      <c r="H149" s="1063"/>
      <c r="I149" s="1063"/>
      <c r="J149" s="1067"/>
      <c r="K149" s="1067"/>
      <c r="L149" s="1063"/>
      <c r="M149" s="1063"/>
      <c r="N149" s="1063"/>
      <c r="O149" s="1264"/>
    </row>
    <row r="150" spans="7:15" s="1261" customFormat="1" ht="15" customHeight="1">
      <c r="G150" s="1067"/>
      <c r="H150" s="1063"/>
      <c r="I150" s="1063"/>
      <c r="J150" s="1067"/>
      <c r="K150" s="1067"/>
      <c r="L150" s="1063"/>
      <c r="M150" s="1063"/>
      <c r="N150" s="1063"/>
      <c r="O150" s="1264"/>
    </row>
    <row r="151" spans="7:15" s="1261" customFormat="1" ht="15" customHeight="1">
      <c r="G151" s="1067"/>
      <c r="H151" s="1063"/>
      <c r="I151" s="1063"/>
      <c r="J151" s="1067"/>
      <c r="K151" s="1067"/>
      <c r="L151" s="1063"/>
      <c r="M151" s="1063"/>
      <c r="N151" s="1063"/>
      <c r="O151" s="1264"/>
    </row>
    <row r="152" spans="7:15" s="1261" customFormat="1" ht="15" customHeight="1">
      <c r="G152" s="1067"/>
      <c r="H152" s="1063"/>
      <c r="I152" s="1063"/>
      <c r="J152" s="1067"/>
      <c r="K152" s="1067"/>
      <c r="L152" s="1063"/>
      <c r="M152" s="1063"/>
      <c r="N152" s="1063"/>
      <c r="O152" s="1264"/>
    </row>
    <row r="153" spans="7:15" s="1261" customFormat="1" ht="15" customHeight="1">
      <c r="G153" s="1067"/>
      <c r="H153" s="1063"/>
      <c r="I153" s="1063"/>
      <c r="J153" s="1067"/>
      <c r="K153" s="1067"/>
      <c r="L153" s="1063"/>
      <c r="M153" s="1063"/>
      <c r="N153" s="1063"/>
      <c r="O153" s="1264"/>
    </row>
    <row r="154" spans="7:15" s="1261" customFormat="1" ht="15" customHeight="1">
      <c r="G154" s="1067"/>
      <c r="H154" s="1063"/>
      <c r="I154" s="1063"/>
      <c r="J154" s="1067"/>
      <c r="K154" s="1067"/>
      <c r="L154" s="1063"/>
      <c r="M154" s="1063"/>
      <c r="N154" s="1063"/>
      <c r="O154" s="1264"/>
    </row>
    <row r="155" spans="7:15" s="1261" customFormat="1" ht="15" customHeight="1">
      <c r="G155" s="1067"/>
      <c r="H155" s="1063"/>
      <c r="I155" s="1063"/>
      <c r="J155" s="1067"/>
      <c r="K155" s="1067"/>
      <c r="L155" s="1063"/>
      <c r="M155" s="1063"/>
      <c r="N155" s="1063"/>
      <c r="O155" s="1264"/>
    </row>
    <row r="156" spans="7:15" s="1261" customFormat="1" ht="15" customHeight="1">
      <c r="G156" s="1067"/>
      <c r="H156" s="1063"/>
      <c r="I156" s="1063"/>
      <c r="J156" s="1067"/>
      <c r="K156" s="1067"/>
      <c r="L156" s="1063"/>
      <c r="M156" s="1063"/>
      <c r="N156" s="1063"/>
      <c r="O156" s="1264"/>
    </row>
    <row r="157" spans="7:15" s="1261" customFormat="1" ht="15" customHeight="1">
      <c r="G157" s="1067"/>
      <c r="H157" s="1063"/>
      <c r="I157" s="1063"/>
      <c r="J157" s="1067"/>
      <c r="K157" s="1067"/>
      <c r="L157" s="1063"/>
      <c r="M157" s="1063"/>
      <c r="N157" s="1063"/>
      <c r="O157" s="1264"/>
    </row>
    <row r="158" spans="7:15" s="1261" customFormat="1" ht="15" customHeight="1">
      <c r="G158" s="1067"/>
      <c r="H158" s="1063"/>
      <c r="I158" s="1063"/>
      <c r="J158" s="1067"/>
      <c r="K158" s="1067"/>
      <c r="L158" s="1063"/>
      <c r="M158" s="1063"/>
      <c r="N158" s="1063"/>
      <c r="O158" s="1264"/>
    </row>
    <row r="159" spans="7:15" s="1261" customFormat="1" ht="15" customHeight="1">
      <c r="G159" s="1067"/>
      <c r="H159" s="1063"/>
      <c r="I159" s="1063"/>
      <c r="J159" s="1067"/>
      <c r="K159" s="1067"/>
      <c r="L159" s="1063"/>
      <c r="M159" s="1063"/>
      <c r="N159" s="1063"/>
      <c r="O159" s="1264"/>
    </row>
    <row r="160" spans="7:15" s="1261" customFormat="1" ht="15" customHeight="1">
      <c r="G160" s="1067"/>
      <c r="H160" s="1063"/>
      <c r="I160" s="1063"/>
      <c r="J160" s="1067"/>
      <c r="K160" s="1067"/>
      <c r="L160" s="1063"/>
      <c r="M160" s="1063"/>
      <c r="N160" s="1063"/>
      <c r="O160" s="1264"/>
    </row>
    <row r="161" spans="7:15" s="1261" customFormat="1" ht="15" customHeight="1">
      <c r="G161" s="1067"/>
      <c r="H161" s="1063"/>
      <c r="I161" s="1063"/>
      <c r="J161" s="1067"/>
      <c r="K161" s="1067"/>
      <c r="L161" s="1063"/>
      <c r="M161" s="1063"/>
      <c r="N161" s="1063"/>
      <c r="O161" s="1264"/>
    </row>
    <row r="162" spans="7:15" s="1261" customFormat="1" ht="15" customHeight="1">
      <c r="G162" s="1067"/>
      <c r="H162" s="1063"/>
      <c r="I162" s="1063"/>
      <c r="J162" s="1067"/>
      <c r="K162" s="1067"/>
      <c r="L162" s="1063"/>
      <c r="M162" s="1063"/>
      <c r="N162" s="1063"/>
      <c r="O162" s="1264"/>
    </row>
    <row r="163" spans="7:15" s="1261" customFormat="1" ht="15" customHeight="1">
      <c r="G163" s="1067"/>
      <c r="H163" s="1063"/>
      <c r="I163" s="1063"/>
      <c r="J163" s="1067"/>
      <c r="K163" s="1067"/>
      <c r="L163" s="1063"/>
      <c r="M163" s="1063"/>
      <c r="N163" s="1063"/>
      <c r="O163" s="1264"/>
    </row>
    <row r="164" spans="7:15" s="1261" customFormat="1" ht="15" customHeight="1">
      <c r="G164" s="1067"/>
      <c r="H164" s="1063"/>
      <c r="I164" s="1063"/>
      <c r="J164" s="1067"/>
      <c r="K164" s="1067"/>
      <c r="L164" s="1063"/>
      <c r="M164" s="1063"/>
      <c r="N164" s="1063"/>
      <c r="O164" s="1264"/>
    </row>
    <row r="165" spans="7:15">
      <c r="N165" s="1432"/>
    </row>
    <row r="166" spans="7:15">
      <c r="N166" s="1432"/>
    </row>
    <row r="167" spans="7:15">
      <c r="N167" s="1432"/>
    </row>
    <row r="168" spans="7:15">
      <c r="N168" s="1432"/>
    </row>
    <row r="169" spans="7:15">
      <c r="N169" s="1432"/>
    </row>
    <row r="196" spans="10:10">
      <c r="J196" s="1432"/>
    </row>
  </sheetData>
  <mergeCells count="20">
    <mergeCell ref="A3:A7"/>
    <mergeCell ref="B3:C3"/>
    <mergeCell ref="D3:D7"/>
    <mergeCell ref="E3:E6"/>
    <mergeCell ref="A1:N1"/>
    <mergeCell ref="A2:N2"/>
    <mergeCell ref="G3:J3"/>
    <mergeCell ref="K3:N3"/>
    <mergeCell ref="B4:B7"/>
    <mergeCell ref="C4:C7"/>
    <mergeCell ref="H4:H6"/>
    <mergeCell ref="I4:I6"/>
    <mergeCell ref="J4:J6"/>
    <mergeCell ref="N4:N6"/>
    <mergeCell ref="E7:N7"/>
    <mergeCell ref="K4:K6"/>
    <mergeCell ref="L4:L6"/>
    <mergeCell ref="M4:M6"/>
    <mergeCell ref="F3:F6"/>
    <mergeCell ref="G4:G6"/>
  </mergeCells>
  <hyperlinks>
    <hyperlink ref="A2" location="'spis tablic'!A1" display="'spis tablic'!A1" xr:uid="{00000000-0004-0000-8400-000000000000}"/>
    <hyperlink ref="A2:N2" location="'Spis tablic_DZIAŁ IX'!A1" display="'Spis tablic_DZIAŁ IX'!A1" xr:uid="{00000000-0004-0000-8400-000001000000}"/>
  </hyperlinks>
  <pageMargins left="0.7" right="0.7" top="0.75" bottom="0.75" header="0.3" footer="0.3"/>
  <pageSetup paperSize="9"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E52"/>
  <sheetViews>
    <sheetView zoomScaleNormal="100" workbookViewId="0">
      <selection activeCell="A10" sqref="A10"/>
    </sheetView>
  </sheetViews>
  <sheetFormatPr defaultColWidth="9.109375" defaultRowHeight="13.2"/>
  <cols>
    <col min="1" max="1" width="14.6640625" style="1699" customWidth="1"/>
    <col min="2" max="3" width="9.109375" style="1699"/>
    <col min="4" max="4" width="44.109375" style="1699" customWidth="1"/>
    <col min="5" max="5" width="23.33203125" style="1699" customWidth="1"/>
    <col min="6" max="16384" width="9.109375" style="1699"/>
  </cols>
  <sheetData>
    <row r="1" spans="1:5" s="1434" customFormat="1" ht="15" customHeight="1">
      <c r="A1" s="1544" t="s">
        <v>2025</v>
      </c>
      <c r="B1" s="529" t="s">
        <v>2026</v>
      </c>
      <c r="C1" s="1668"/>
      <c r="D1" s="1668"/>
    </row>
    <row r="2" spans="1:5" s="533" customFormat="1" ht="15" customHeight="1">
      <c r="A2" s="533" t="s">
        <v>2027</v>
      </c>
      <c r="B2" s="533" t="s">
        <v>2028</v>
      </c>
    </row>
    <row r="3" spans="1:5" s="8" customFormat="1" ht="15" customHeight="1">
      <c r="A3" s="1435" t="s">
        <v>2</v>
      </c>
    </row>
    <row r="4" spans="1:5" s="6" customFormat="1" ht="15" customHeight="1">
      <c r="A4" s="6" t="s">
        <v>2029</v>
      </c>
    </row>
    <row r="5" spans="1:5" s="1672" customFormat="1" ht="15" customHeight="1">
      <c r="A5" s="1627" t="s">
        <v>2580</v>
      </c>
      <c r="B5" s="2030" t="s">
        <v>2949</v>
      </c>
      <c r="C5" s="2030"/>
      <c r="D5" s="2030"/>
      <c r="E5" s="2030"/>
    </row>
    <row r="6" spans="1:5" s="6" customFormat="1" ht="15" customHeight="1">
      <c r="B6" s="2029" t="s">
        <v>2948</v>
      </c>
      <c r="C6" s="2029"/>
      <c r="D6" s="2029"/>
      <c r="E6" s="1810"/>
    </row>
    <row r="7" spans="1:5" s="1672" customFormat="1" ht="15" customHeight="1">
      <c r="A7" s="1627" t="s">
        <v>2583</v>
      </c>
      <c r="B7" s="2030" t="s">
        <v>2946</v>
      </c>
      <c r="C7" s="2030"/>
      <c r="D7" s="2030"/>
      <c r="E7" s="2030"/>
    </row>
    <row r="8" spans="1:5" s="6" customFormat="1" ht="15" customHeight="1">
      <c r="B8" s="2029" t="s">
        <v>2947</v>
      </c>
      <c r="C8" s="2029"/>
      <c r="D8" s="2029"/>
      <c r="E8" s="1810"/>
    </row>
    <row r="9" spans="1:5" s="1697" customFormat="1" ht="15" customHeight="1">
      <c r="A9" s="595"/>
      <c r="B9" s="595"/>
      <c r="C9" s="595"/>
      <c r="D9" s="595"/>
      <c r="E9" s="595"/>
    </row>
    <row r="10" spans="1:5" s="1" customFormat="1" ht="15" customHeight="1"/>
    <row r="11" spans="1:5" s="1" customFormat="1" ht="15" customHeight="1"/>
    <row r="12" spans="1:5" s="1" customFormat="1" ht="15" customHeight="1"/>
    <row r="13" spans="1:5" s="1" customFormat="1" ht="15" customHeight="1"/>
    <row r="14" spans="1:5" s="1" customFormat="1" ht="11.4"/>
    <row r="15" spans="1:5" s="1" customFormat="1" ht="11.4"/>
    <row r="16" spans="1:5" s="1" customFormat="1" ht="11.4"/>
    <row r="17" spans="4:4" s="1" customFormat="1" ht="11.4"/>
    <row r="18" spans="4:4" s="1" customFormat="1" ht="11.4">
      <c r="D18" s="1698"/>
    </row>
    <row r="19" spans="4:4" s="1" customFormat="1" ht="11.4"/>
    <row r="20" spans="4:4" s="1" customFormat="1" ht="11.4"/>
    <row r="21" spans="4:4" s="1" customFormat="1" ht="11.4"/>
    <row r="22" spans="4:4" s="1" customFormat="1" ht="11.4"/>
    <row r="23" spans="4:4" s="1" customFormat="1" ht="11.4"/>
    <row r="24" spans="4:4" s="1" customFormat="1" ht="11.4"/>
    <row r="25" spans="4:4" s="1" customFormat="1" ht="11.4"/>
    <row r="26" spans="4:4" s="1" customFormat="1" ht="11.4"/>
    <row r="27" spans="4:4" s="1" customFormat="1" ht="11.4"/>
    <row r="28" spans="4:4" s="1" customFormat="1" ht="11.4"/>
    <row r="29" spans="4:4" s="1" customFormat="1" ht="11.4"/>
    <row r="30" spans="4:4" s="1" customFormat="1" ht="11.4"/>
    <row r="31" spans="4:4" s="1" customFormat="1" ht="11.4"/>
    <row r="32" spans="4:4" s="1" customFormat="1" ht="11.4"/>
    <row r="33" s="1" customFormat="1" ht="11.4"/>
    <row r="34" s="1" customFormat="1" ht="11.4"/>
    <row r="35" s="1" customFormat="1" ht="11.4"/>
    <row r="36" s="1" customFormat="1" ht="11.4"/>
    <row r="37" s="1" customFormat="1" ht="11.4"/>
    <row r="38" s="1" customFormat="1" ht="11.4"/>
    <row r="39" s="1" customFormat="1" ht="11.4"/>
    <row r="40" s="1" customFormat="1" ht="11.4"/>
    <row r="41" s="1" customFormat="1" ht="11.4"/>
    <row r="42" s="1" customFormat="1" ht="11.4"/>
    <row r="43" s="1" customFormat="1" ht="11.4"/>
    <row r="44" s="1" customFormat="1" ht="11.4"/>
    <row r="45" s="1" customFormat="1" ht="11.4"/>
    <row r="46" s="1" customFormat="1" ht="11.4"/>
    <row r="47" s="1" customFormat="1" ht="11.4"/>
    <row r="48" s="1" customFormat="1" ht="11.4"/>
    <row r="49" s="1" customFormat="1" ht="11.4"/>
    <row r="50" s="1" customFormat="1" ht="11.4"/>
    <row r="51" s="1" customFormat="1" ht="11.4"/>
    <row r="52" s="1" customFormat="1" ht="11.4"/>
  </sheetData>
  <mergeCells count="4">
    <mergeCell ref="B5:E5"/>
    <mergeCell ref="B6:D6"/>
    <mergeCell ref="B7:E7"/>
    <mergeCell ref="B8:D8"/>
  </mergeCells>
  <hyperlinks>
    <hyperlink ref="A5" location="'Tabl.1(123)'!A1" display="Tabl. 1(123)." xr:uid="{00000000-0004-0000-8500-000000000000}"/>
    <hyperlink ref="B5:E6" location="'Tabl.1(123)'!A1" display="Abonenci radiowi według województw. " xr:uid="{00000000-0004-0000-8500-000001000000}"/>
    <hyperlink ref="A7" location="'Tabl. 2(124)'!A1" display="Tabl. 2(124)." xr:uid="{00000000-0004-0000-8500-000002000000}"/>
    <hyperlink ref="B7:E8" location="'Tabl. 2(124)'!A1" display="Abonenci telewizyjni według województw. " xr:uid="{00000000-0004-0000-8500-000003000000}"/>
  </hyperlinks>
  <pageMargins left="0.7" right="0.7" top="0.75" bottom="0.75" header="0.3" footer="0.3"/>
  <pageSetup paperSize="9"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O117"/>
  <sheetViews>
    <sheetView zoomScaleNormal="100" workbookViewId="0">
      <selection sqref="A1:G1"/>
    </sheetView>
  </sheetViews>
  <sheetFormatPr defaultColWidth="9.109375" defaultRowHeight="13.2"/>
  <cols>
    <col min="1" max="1" width="29.88671875" style="1436" customWidth="1"/>
    <col min="2" max="7" width="15.6640625" style="1436" customWidth="1"/>
    <col min="8" max="8" width="9.109375" style="1436"/>
    <col min="9" max="9" width="15" style="1436" customWidth="1"/>
    <col min="10" max="16384" width="9.109375" style="1436"/>
  </cols>
  <sheetData>
    <row r="1" spans="1:15" s="1437" customFormat="1" ht="54" customHeight="1">
      <c r="A1" s="2720" t="s">
        <v>2950</v>
      </c>
      <c r="B1" s="2721"/>
      <c r="C1" s="2721"/>
      <c r="D1" s="2721"/>
      <c r="E1" s="2721"/>
      <c r="F1" s="2721"/>
      <c r="G1" s="2721"/>
    </row>
    <row r="2" spans="1:15" s="128" customFormat="1" ht="24.9" customHeight="1">
      <c r="A2" s="2482" t="s">
        <v>11</v>
      </c>
      <c r="B2" s="2482"/>
      <c r="C2" s="2482"/>
      <c r="D2" s="2482"/>
      <c r="E2" s="2482"/>
      <c r="F2" s="2482"/>
      <c r="G2" s="2482"/>
    </row>
    <row r="3" spans="1:15" s="18" customFormat="1" ht="24.9" customHeight="1">
      <c r="A3" s="2047" t="s">
        <v>360</v>
      </c>
      <c r="B3" s="2101" t="s">
        <v>123</v>
      </c>
      <c r="C3" s="2101" t="s">
        <v>2578</v>
      </c>
      <c r="D3" s="2101" t="s">
        <v>148</v>
      </c>
      <c r="E3" s="2101" t="s">
        <v>2921</v>
      </c>
      <c r="F3" s="2101"/>
      <c r="G3" s="2046"/>
    </row>
    <row r="4" spans="1:15" s="18" customFormat="1" ht="24.9" customHeight="1">
      <c r="A4" s="2047"/>
      <c r="B4" s="2101"/>
      <c r="C4" s="2101"/>
      <c r="D4" s="2101"/>
      <c r="E4" s="2052" t="s">
        <v>390</v>
      </c>
      <c r="F4" s="2052" t="s">
        <v>2030</v>
      </c>
      <c r="G4" s="2061" t="s">
        <v>2031</v>
      </c>
    </row>
    <row r="5" spans="1:15" s="18" customFormat="1" ht="24.9" customHeight="1">
      <c r="A5" s="2047"/>
      <c r="B5" s="2101"/>
      <c r="C5" s="2101"/>
      <c r="D5" s="2101"/>
      <c r="E5" s="2097"/>
      <c r="F5" s="2097"/>
      <c r="G5" s="2100"/>
    </row>
    <row r="6" spans="1:15" s="1653" customFormat="1" ht="15" customHeight="1">
      <c r="A6" s="1438" t="s">
        <v>2920</v>
      </c>
      <c r="B6" s="40">
        <v>4742347</v>
      </c>
      <c r="C6" s="1439">
        <v>3430091</v>
      </c>
      <c r="D6" s="1439">
        <v>1312256</v>
      </c>
      <c r="E6" s="1440">
        <v>126.4993996786318</v>
      </c>
      <c r="F6" s="1441">
        <v>153.98168797790012</v>
      </c>
      <c r="G6" s="1442">
        <v>86.258177152352701</v>
      </c>
      <c r="I6" s="34"/>
      <c r="J6" s="34"/>
      <c r="K6" s="34"/>
      <c r="L6" s="34"/>
      <c r="M6" s="34"/>
      <c r="N6" s="34"/>
      <c r="O6" s="34"/>
    </row>
    <row r="7" spans="1:15" s="1653" customFormat="1" ht="15" customHeight="1">
      <c r="A7" s="573" t="s">
        <v>2579</v>
      </c>
      <c r="B7" s="598">
        <v>4735705</v>
      </c>
      <c r="C7" s="1443">
        <v>3422746</v>
      </c>
      <c r="D7" s="1443">
        <v>1312959</v>
      </c>
      <c r="E7" s="1444">
        <v>126.6161813795671</v>
      </c>
      <c r="F7" s="1445">
        <v>154.08540061913345</v>
      </c>
      <c r="G7" s="1446">
        <v>86.44287774363481</v>
      </c>
      <c r="I7" s="1669"/>
      <c r="J7" s="74"/>
      <c r="K7" s="74"/>
      <c r="L7" s="74"/>
      <c r="M7" s="34"/>
      <c r="N7" s="34"/>
      <c r="O7" s="34"/>
    </row>
    <row r="8" spans="1:15" s="1653" customFormat="1" ht="15" customHeight="1">
      <c r="A8" s="80" t="s">
        <v>75</v>
      </c>
      <c r="B8" s="1439">
        <v>378567</v>
      </c>
      <c r="C8" s="1439">
        <v>299216</v>
      </c>
      <c r="D8" s="1439">
        <v>79351</v>
      </c>
      <c r="E8" s="35">
        <v>132.25316006402923</v>
      </c>
      <c r="F8" s="40">
        <v>156.03736352675648</v>
      </c>
      <c r="G8" s="35">
        <v>83.982642747526072</v>
      </c>
      <c r="H8" s="70"/>
      <c r="I8" s="1670"/>
      <c r="J8" s="74"/>
      <c r="K8" s="74"/>
      <c r="L8" s="74"/>
      <c r="M8" s="1447"/>
      <c r="N8" s="1447"/>
      <c r="O8" s="1447"/>
    </row>
    <row r="9" spans="1:15" s="1653" customFormat="1" ht="15" customHeight="1">
      <c r="A9" s="80" t="s">
        <v>76</v>
      </c>
      <c r="B9" s="1439">
        <v>279013</v>
      </c>
      <c r="C9" s="1439">
        <v>193227</v>
      </c>
      <c r="D9" s="1439">
        <v>85786</v>
      </c>
      <c r="E9" s="35">
        <v>141.09116542446486</v>
      </c>
      <c r="F9" s="40">
        <v>168.92716514781682</v>
      </c>
      <c r="G9" s="35">
        <v>102.89928258619221</v>
      </c>
      <c r="H9" s="70"/>
      <c r="I9" s="1671"/>
      <c r="J9" s="74"/>
      <c r="K9" s="74"/>
      <c r="L9" s="74"/>
      <c r="M9" s="1447"/>
      <c r="N9" s="1447"/>
      <c r="O9" s="1447"/>
    </row>
    <row r="10" spans="1:15" s="1653" customFormat="1" ht="15" customHeight="1">
      <c r="A10" s="80" t="s">
        <v>77</v>
      </c>
      <c r="B10" s="1439">
        <v>219029</v>
      </c>
      <c r="C10" s="1439">
        <v>129258</v>
      </c>
      <c r="D10" s="1439">
        <v>89771</v>
      </c>
      <c r="E10" s="35">
        <v>110.18735910839541</v>
      </c>
      <c r="F10" s="40">
        <v>139.9283784251914</v>
      </c>
      <c r="G10" s="35">
        <v>84.367830999311124</v>
      </c>
      <c r="H10" s="70"/>
      <c r="I10" s="1671"/>
      <c r="J10" s="74"/>
      <c r="K10" s="74"/>
      <c r="L10" s="74"/>
      <c r="M10" s="1447"/>
      <c r="N10" s="1447"/>
      <c r="O10" s="1447"/>
    </row>
    <row r="11" spans="1:15" s="1653" customFormat="1" ht="15" customHeight="1">
      <c r="A11" s="80" t="s">
        <v>78</v>
      </c>
      <c r="B11" s="1439">
        <v>145041</v>
      </c>
      <c r="C11" s="1439">
        <v>105275</v>
      </c>
      <c r="D11" s="1439">
        <v>39766</v>
      </c>
      <c r="E11" s="35">
        <v>150.08552456619438</v>
      </c>
      <c r="F11" s="40">
        <v>170.42428402374526</v>
      </c>
      <c r="G11" s="35">
        <v>114.05184331136388</v>
      </c>
      <c r="H11" s="70"/>
      <c r="I11" s="1671"/>
      <c r="J11" s="74"/>
      <c r="K11" s="74"/>
      <c r="L11" s="74"/>
      <c r="M11" s="1447"/>
      <c r="N11" s="1447"/>
      <c r="O11" s="1447"/>
    </row>
    <row r="12" spans="1:15" s="1653" customFormat="1" ht="15" customHeight="1">
      <c r="A12" s="80" t="s">
        <v>79</v>
      </c>
      <c r="B12" s="1439">
        <v>345435</v>
      </c>
      <c r="C12" s="37">
        <v>260580</v>
      </c>
      <c r="D12" s="1439">
        <v>84855</v>
      </c>
      <c r="E12" s="35">
        <v>147.83153876440079</v>
      </c>
      <c r="F12" s="40">
        <v>180.32631464582121</v>
      </c>
      <c r="G12" s="35">
        <v>95.168079243365824</v>
      </c>
      <c r="H12" s="70"/>
      <c r="I12" s="1671"/>
      <c r="J12" s="74"/>
      <c r="K12" s="74"/>
      <c r="L12" s="74"/>
      <c r="M12" s="1447"/>
      <c r="N12" s="1447"/>
      <c r="O12" s="1447"/>
    </row>
    <row r="13" spans="1:15" s="1653" customFormat="1" ht="15" customHeight="1">
      <c r="A13" s="80" t="s">
        <v>80</v>
      </c>
      <c r="B13" s="1439">
        <v>335754</v>
      </c>
      <c r="C13" s="1448">
        <v>212504</v>
      </c>
      <c r="D13" s="1439">
        <v>123250</v>
      </c>
      <c r="E13" s="35">
        <v>97.954403825821487</v>
      </c>
      <c r="F13" s="40">
        <v>129.7302577157526</v>
      </c>
      <c r="G13" s="35">
        <v>68.869715262143558</v>
      </c>
      <c r="H13" s="70"/>
      <c r="I13" s="1671"/>
      <c r="J13" s="74"/>
      <c r="K13" s="74"/>
      <c r="L13" s="74"/>
      <c r="M13" s="1447"/>
      <c r="N13" s="1447"/>
      <c r="O13" s="1447"/>
    </row>
    <row r="14" spans="1:15" s="1653" customFormat="1" ht="15" customHeight="1">
      <c r="A14" s="80" t="s">
        <v>81</v>
      </c>
      <c r="B14" s="1439">
        <v>619302</v>
      </c>
      <c r="C14" s="1448">
        <v>468056</v>
      </c>
      <c r="D14" s="1439">
        <v>151246</v>
      </c>
      <c r="E14" s="35">
        <v>112.46926537085589</v>
      </c>
      <c r="F14" s="40">
        <v>131.24966700783759</v>
      </c>
      <c r="G14" s="35">
        <v>77.951368398375266</v>
      </c>
      <c r="H14" s="70"/>
      <c r="I14" s="1671"/>
      <c r="J14" s="74"/>
      <c r="K14" s="74"/>
      <c r="L14" s="74"/>
      <c r="M14" s="1447"/>
      <c r="N14" s="1447"/>
      <c r="O14" s="1447"/>
    </row>
    <row r="15" spans="1:15" s="1653" customFormat="1" ht="15" customHeight="1">
      <c r="A15" s="80" t="s">
        <v>82</v>
      </c>
      <c r="B15" s="1439">
        <v>136850</v>
      </c>
      <c r="C15" s="1448">
        <v>81199</v>
      </c>
      <c r="D15" s="1439">
        <v>55651</v>
      </c>
      <c r="E15" s="35">
        <v>147.65191909732187</v>
      </c>
      <c r="F15" s="40">
        <v>166.32697582288827</v>
      </c>
      <c r="G15" s="35">
        <v>126.86793433534024</v>
      </c>
      <c r="H15" s="70"/>
      <c r="I15" s="1671"/>
      <c r="J15" s="74"/>
      <c r="K15" s="74"/>
      <c r="L15" s="74"/>
      <c r="M15" s="1447"/>
      <c r="N15" s="1447"/>
      <c r="O15" s="1447"/>
    </row>
    <row r="16" spans="1:15" s="1653" customFormat="1" ht="15" customHeight="1">
      <c r="A16" s="80" t="s">
        <v>83</v>
      </c>
      <c r="B16" s="1439">
        <v>137715</v>
      </c>
      <c r="C16" s="1448">
        <v>80879</v>
      </c>
      <c r="D16" s="1439">
        <v>56836</v>
      </c>
      <c r="E16" s="35">
        <v>66.919413408567763</v>
      </c>
      <c r="F16" s="40">
        <v>95.818662597561371</v>
      </c>
      <c r="G16" s="35">
        <v>46.82334312870158</v>
      </c>
      <c r="H16" s="70"/>
      <c r="I16" s="1671"/>
      <c r="J16" s="74"/>
      <c r="K16" s="74"/>
      <c r="L16" s="74"/>
      <c r="M16" s="1447"/>
      <c r="N16" s="1447"/>
      <c r="O16" s="1447"/>
    </row>
    <row r="17" spans="1:15" s="1653" customFormat="1" ht="15" customHeight="1">
      <c r="A17" s="80" t="s">
        <v>84</v>
      </c>
      <c r="B17" s="1439">
        <v>124558</v>
      </c>
      <c r="C17" s="1448">
        <v>86722</v>
      </c>
      <c r="D17" s="1439">
        <v>37836</v>
      </c>
      <c r="E17" s="35">
        <v>110.27955466035105</v>
      </c>
      <c r="F17" s="40">
        <v>126.45857089945083</v>
      </c>
      <c r="G17" s="35">
        <v>85.273641483792019</v>
      </c>
      <c r="H17" s="70"/>
      <c r="I17" s="1671"/>
      <c r="J17" s="74"/>
      <c r="K17" s="74"/>
      <c r="L17" s="74"/>
      <c r="M17" s="1447"/>
      <c r="N17" s="1447"/>
      <c r="O17" s="1447"/>
    </row>
    <row r="18" spans="1:15" s="1653" customFormat="1" ht="15" customHeight="1">
      <c r="A18" s="80" t="s">
        <v>85</v>
      </c>
      <c r="B18" s="1439">
        <v>286480</v>
      </c>
      <c r="C18" s="1448">
        <v>216887</v>
      </c>
      <c r="D18" s="1439">
        <v>69593</v>
      </c>
      <c r="E18" s="35">
        <v>121.45266682465801</v>
      </c>
      <c r="F18" s="40">
        <v>147.79030372080473</v>
      </c>
      <c r="G18" s="35">
        <v>78.084975321095058</v>
      </c>
      <c r="H18" s="70"/>
      <c r="I18" s="1671"/>
      <c r="J18" s="74"/>
      <c r="K18" s="74"/>
      <c r="L18" s="74"/>
      <c r="M18" s="1447"/>
      <c r="N18" s="1447"/>
      <c r="O18" s="1447"/>
    </row>
    <row r="19" spans="1:15" s="1653" customFormat="1" ht="15" customHeight="1">
      <c r="A19" s="80" t="s">
        <v>86</v>
      </c>
      <c r="B19" s="1439">
        <v>710729</v>
      </c>
      <c r="C19" s="1448">
        <v>591910</v>
      </c>
      <c r="D19" s="1439">
        <v>118819</v>
      </c>
      <c r="E19" s="35">
        <v>166.23571576092129</v>
      </c>
      <c r="F19" s="40">
        <v>183.07425315534078</v>
      </c>
      <c r="G19" s="35">
        <v>114.00130485675359</v>
      </c>
      <c r="H19" s="70"/>
      <c r="I19" s="1671"/>
      <c r="J19" s="74"/>
      <c r="K19" s="74"/>
      <c r="L19" s="74"/>
      <c r="M19" s="1447"/>
      <c r="N19" s="1447"/>
      <c r="O19" s="1447"/>
    </row>
    <row r="20" spans="1:15" s="1653" customFormat="1" ht="15" customHeight="1">
      <c r="A20" s="80" t="s">
        <v>87</v>
      </c>
      <c r="B20" s="1439">
        <v>123906</v>
      </c>
      <c r="C20" s="1448">
        <v>75202</v>
      </c>
      <c r="D20" s="1439">
        <v>48704</v>
      </c>
      <c r="E20" s="35">
        <v>107.50652469667102</v>
      </c>
      <c r="F20" s="40">
        <v>144.59031270668942</v>
      </c>
      <c r="G20" s="35">
        <v>77.00967680728607</v>
      </c>
      <c r="H20" s="70"/>
      <c r="I20" s="1671"/>
      <c r="J20" s="74"/>
      <c r="K20" s="74"/>
      <c r="L20" s="74"/>
      <c r="M20" s="1447"/>
      <c r="N20" s="1447"/>
      <c r="O20" s="1447"/>
    </row>
    <row r="21" spans="1:15" s="1653" customFormat="1" ht="15" customHeight="1">
      <c r="A21" s="80" t="s">
        <v>88</v>
      </c>
      <c r="B21" s="1439">
        <v>179225</v>
      </c>
      <c r="C21" s="1448">
        <v>126039</v>
      </c>
      <c r="D21" s="1439">
        <v>53186</v>
      </c>
      <c r="E21" s="35">
        <v>133.3603687733227</v>
      </c>
      <c r="F21" s="40">
        <v>159.81350716338918</v>
      </c>
      <c r="G21" s="35">
        <v>95.787138092253599</v>
      </c>
      <c r="H21" s="70"/>
      <c r="I21" s="1671"/>
      <c r="J21" s="74"/>
      <c r="K21" s="74"/>
      <c r="L21" s="74"/>
      <c r="M21" s="1447"/>
      <c r="N21" s="1447"/>
      <c r="O21" s="1447"/>
    </row>
    <row r="22" spans="1:15" s="1653" customFormat="1" ht="15" customHeight="1">
      <c r="A22" s="80" t="s">
        <v>89</v>
      </c>
      <c r="B22" s="1439">
        <v>484635</v>
      </c>
      <c r="C22" s="1448">
        <v>319805</v>
      </c>
      <c r="D22" s="1439">
        <v>164830</v>
      </c>
      <c r="E22" s="35">
        <v>139.47033303835445</v>
      </c>
      <c r="F22" s="40">
        <v>174.1966408571343</v>
      </c>
      <c r="G22" s="35">
        <v>100.57110083346554</v>
      </c>
      <c r="H22" s="70"/>
      <c r="I22" s="1671"/>
      <c r="J22" s="74"/>
      <c r="K22" s="74"/>
      <c r="L22" s="74"/>
      <c r="M22" s="1447"/>
      <c r="N22" s="1447"/>
      <c r="O22" s="1447"/>
    </row>
    <row r="23" spans="1:15" s="1653" customFormat="1" ht="15" customHeight="1">
      <c r="A23" s="80" t="s">
        <v>90</v>
      </c>
      <c r="B23" s="1439">
        <v>229466</v>
      </c>
      <c r="C23" s="1448">
        <v>175987</v>
      </c>
      <c r="D23" s="1439">
        <v>53479</v>
      </c>
      <c r="E23" s="35">
        <v>141.87179813752536</v>
      </c>
      <c r="F23" s="40">
        <v>160.31522487693076</v>
      </c>
      <c r="G23" s="35">
        <v>102.91112299918024</v>
      </c>
      <c r="H23" s="70"/>
      <c r="I23" s="1671"/>
      <c r="J23" s="74"/>
      <c r="K23" s="74"/>
      <c r="L23" s="74"/>
      <c r="M23" s="1447"/>
      <c r="N23" s="1447"/>
      <c r="O23" s="1447"/>
    </row>
    <row r="24" spans="1:15" s="14" customFormat="1" ht="15" customHeight="1">
      <c r="A24" s="45"/>
      <c r="B24" s="45"/>
      <c r="C24" s="45"/>
      <c r="D24" s="45"/>
      <c r="E24" s="45"/>
      <c r="F24" s="45"/>
      <c r="G24" s="45"/>
      <c r="I24" s="45"/>
      <c r="J24" s="45"/>
      <c r="K24" s="45"/>
      <c r="L24" s="45"/>
      <c r="M24" s="45"/>
      <c r="N24" s="45"/>
      <c r="O24" s="45"/>
    </row>
    <row r="25" spans="1:15" s="14" customFormat="1" ht="15" customHeight="1">
      <c r="A25" s="1449"/>
      <c r="B25" s="34"/>
      <c r="C25" s="34"/>
      <c r="D25" s="34"/>
      <c r="E25" s="45"/>
      <c r="F25" s="45"/>
      <c r="G25" s="45"/>
    </row>
    <row r="26" spans="1:15" s="14" customFormat="1" ht="15" customHeight="1">
      <c r="A26" s="45"/>
      <c r="B26" s="45"/>
      <c r="C26" s="45"/>
      <c r="D26" s="45"/>
      <c r="E26" s="45"/>
      <c r="F26" s="45"/>
      <c r="G26" s="45"/>
    </row>
    <row r="27" spans="1:15" s="14" customFormat="1" ht="15" customHeight="1"/>
    <row r="28" spans="1:15" s="14" customFormat="1" ht="15" customHeight="1"/>
    <row r="29" spans="1:15" s="14" customFormat="1" ht="15" customHeight="1">
      <c r="E29" s="24"/>
    </row>
    <row r="30" spans="1:15" s="14" customFormat="1" ht="15" customHeight="1"/>
    <row r="31" spans="1:15" s="14" customFormat="1" ht="15" customHeight="1"/>
    <row r="32" spans="1:15" s="14" customFormat="1" ht="15" customHeight="1"/>
    <row r="33" s="14" customFormat="1" ht="15" customHeight="1"/>
    <row r="34" s="14" customFormat="1" ht="15" customHeight="1"/>
    <row r="35" s="2" customFormat="1" ht="11.4"/>
    <row r="36" s="2" customFormat="1" ht="11.4"/>
    <row r="37" s="2" customFormat="1" ht="11.4"/>
    <row r="38" s="2" customFormat="1" ht="11.4"/>
    <row r="39" s="2" customFormat="1" ht="11.4"/>
    <row r="40" s="2" customFormat="1" ht="11.4"/>
    <row r="41" s="2" customFormat="1" ht="11.4"/>
    <row r="42" s="2" customFormat="1" ht="11.4"/>
    <row r="43" s="2" customFormat="1" ht="11.4"/>
    <row r="44" s="2" customFormat="1" ht="11.4"/>
    <row r="45" s="2" customFormat="1" ht="11.4"/>
    <row r="46" s="2" customFormat="1" ht="11.4"/>
    <row r="47" s="2" customFormat="1" ht="11.4"/>
    <row r="48" s="2" customFormat="1" ht="11.4"/>
    <row r="49" s="2" customFormat="1" ht="11.4"/>
    <row r="50" s="2" customFormat="1" ht="11.4"/>
    <row r="51" s="2" customFormat="1" ht="11.4"/>
    <row r="52" s="2" customFormat="1" ht="11.4"/>
    <row r="53" s="2" customFormat="1" ht="11.4"/>
    <row r="54" s="2" customFormat="1" ht="11.4"/>
    <row r="55" s="2" customFormat="1" ht="11.4"/>
    <row r="56" s="2" customFormat="1" ht="11.4"/>
    <row r="57" s="2" customFormat="1" ht="11.4"/>
    <row r="58" s="2" customFormat="1" ht="11.4"/>
    <row r="59" s="2" customFormat="1" ht="11.4"/>
    <row r="60" s="2" customFormat="1" ht="11.4"/>
    <row r="61" s="2" customFormat="1" ht="11.4"/>
    <row r="62" s="2" customFormat="1" ht="11.4"/>
    <row r="63" s="2" customFormat="1" ht="11.4"/>
    <row r="64" s="2" customFormat="1" ht="11.4"/>
    <row r="65" s="2" customFormat="1" ht="11.4"/>
    <row r="66" s="2" customFormat="1" ht="11.4"/>
    <row r="67" s="2" customFormat="1" ht="11.4"/>
    <row r="68" s="2" customFormat="1" ht="11.4"/>
    <row r="69" s="2" customFormat="1" ht="11.4"/>
    <row r="70" s="2" customFormat="1" ht="11.4"/>
    <row r="71" s="2" customFormat="1" ht="11.4"/>
    <row r="72" s="2" customFormat="1" ht="11.4"/>
    <row r="73" s="2" customFormat="1" ht="11.4"/>
    <row r="74" s="2" customFormat="1" ht="11.4"/>
    <row r="75" s="2" customFormat="1" ht="11.4"/>
    <row r="76" s="2" customFormat="1" ht="11.4"/>
    <row r="77" s="2" customFormat="1" ht="11.4"/>
    <row r="78" s="2" customFormat="1" ht="11.4"/>
    <row r="79" s="2" customFormat="1" ht="11.4"/>
    <row r="80" s="2" customFormat="1" ht="11.4"/>
    <row r="81" s="2" customFormat="1" ht="11.4"/>
    <row r="82" s="2" customFormat="1" ht="11.4"/>
    <row r="83" s="2" customFormat="1" ht="11.4"/>
    <row r="84" s="2" customFormat="1" ht="11.4"/>
    <row r="85" s="2" customFormat="1" ht="11.4"/>
    <row r="86" s="2" customFormat="1" ht="11.4"/>
    <row r="87" s="2" customFormat="1" ht="11.4"/>
    <row r="88" s="2" customFormat="1" ht="11.4"/>
    <row r="89" s="2" customFormat="1" ht="11.4"/>
    <row r="90" s="2" customFormat="1" ht="11.4"/>
    <row r="91" s="2" customFormat="1" ht="11.4"/>
    <row r="92" s="2" customFormat="1" ht="11.4"/>
    <row r="93" s="2" customFormat="1" ht="11.4"/>
    <row r="94" s="2" customFormat="1" ht="11.4"/>
    <row r="95" s="2" customFormat="1" ht="11.4"/>
    <row r="96" s="2" customFormat="1" ht="11.4"/>
    <row r="97" s="2" customFormat="1" ht="11.4"/>
    <row r="98" s="2" customFormat="1" ht="11.4"/>
    <row r="99" s="2" customFormat="1" ht="11.4"/>
    <row r="100" s="2" customFormat="1" ht="11.4"/>
    <row r="101" s="2" customFormat="1" ht="11.4"/>
    <row r="102" s="2" customFormat="1" ht="11.4"/>
    <row r="103" s="2" customFormat="1" ht="11.4"/>
    <row r="104" s="2" customFormat="1" ht="11.4"/>
    <row r="105" s="2" customFormat="1" ht="11.4"/>
    <row r="106" s="2" customFormat="1" ht="11.4"/>
    <row r="107" s="2" customFormat="1" ht="11.4"/>
    <row r="108" s="2" customFormat="1" ht="11.4"/>
    <row r="109" s="2" customFormat="1" ht="11.4"/>
    <row r="110" s="2" customFormat="1" ht="11.4"/>
    <row r="111" s="2" customFormat="1" ht="11.4"/>
    <row r="112" s="2" customFormat="1" ht="11.4"/>
    <row r="113" s="2" customFormat="1" ht="11.4"/>
    <row r="114" s="2" customFormat="1" ht="11.4"/>
    <row r="115" s="2" customFormat="1" ht="11.4"/>
    <row r="116" s="2" customFormat="1" ht="11.4"/>
    <row r="117" s="2" customFormat="1" ht="11.4"/>
  </sheetData>
  <mergeCells count="10">
    <mergeCell ref="A1:G1"/>
    <mergeCell ref="A2:G2"/>
    <mergeCell ref="A3:A5"/>
    <mergeCell ref="B3:B5"/>
    <mergeCell ref="C3:C5"/>
    <mergeCell ref="D3:D5"/>
    <mergeCell ref="E3:G3"/>
    <mergeCell ref="E4:E5"/>
    <mergeCell ref="F4:F5"/>
    <mergeCell ref="G4:G5"/>
  </mergeCells>
  <hyperlinks>
    <hyperlink ref="A2" location="'spis tablic'!A1" display="'spis tablic'!A1" xr:uid="{00000000-0004-0000-8600-000000000000}"/>
    <hyperlink ref="A2:G2" location="'Spis tablic_DZIAŁ X'!A1" display="'Spis tablic_DZIAŁ X'!A1" xr:uid="{00000000-0004-0000-8600-000001000000}"/>
  </hyperlinks>
  <pageMargins left="0.75" right="0.75" top="1" bottom="1" header="0.5" footer="0.5"/>
  <pageSetup paperSize="9"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O98"/>
  <sheetViews>
    <sheetView topLeftCell="A10" zoomScaleNormal="100" workbookViewId="0">
      <selection activeCell="K13" sqref="K13"/>
    </sheetView>
  </sheetViews>
  <sheetFormatPr defaultColWidth="9.109375" defaultRowHeight="13.2"/>
  <cols>
    <col min="1" max="1" width="25.6640625" style="24" customWidth="1"/>
    <col min="2" max="9" width="15.6640625" style="24" customWidth="1"/>
    <col min="10" max="10" width="15.33203125" style="24" customWidth="1"/>
    <col min="11" max="11" width="12.109375" style="24" customWidth="1"/>
    <col min="12" max="12" width="9.109375" style="24"/>
    <col min="13" max="13" width="10.109375" style="24" bestFit="1" customWidth="1"/>
    <col min="14" max="16384" width="9.109375" style="24"/>
  </cols>
  <sheetData>
    <row r="1" spans="1:14" s="2" customFormat="1" ht="54" customHeight="1">
      <c r="A1" s="2720" t="s">
        <v>2951</v>
      </c>
      <c r="B1" s="2722"/>
      <c r="C1" s="2722"/>
      <c r="D1" s="2722"/>
      <c r="E1" s="2722"/>
      <c r="F1" s="2722"/>
      <c r="G1" s="2722"/>
      <c r="H1" s="2722"/>
      <c r="I1" s="2722"/>
      <c r="J1" s="82"/>
    </row>
    <row r="2" spans="1:14" s="128" customFormat="1" ht="24.9" customHeight="1">
      <c r="A2" s="2482" t="s">
        <v>11</v>
      </c>
      <c r="B2" s="2482"/>
      <c r="C2" s="2482"/>
      <c r="D2" s="2482"/>
      <c r="E2" s="2482"/>
      <c r="F2" s="2482"/>
      <c r="G2" s="2482"/>
      <c r="H2" s="2482"/>
      <c r="I2" s="2482"/>
      <c r="J2" s="220"/>
    </row>
    <row r="3" spans="1:14" s="18" customFormat="1" ht="24.9" customHeight="1">
      <c r="A3" s="2043" t="s">
        <v>1966</v>
      </c>
      <c r="B3" s="2101" t="s">
        <v>2032</v>
      </c>
      <c r="C3" s="2101"/>
      <c r="D3" s="2101"/>
      <c r="E3" s="2101"/>
      <c r="F3" s="2101"/>
      <c r="G3" s="2101"/>
      <c r="H3" s="2101" t="s">
        <v>2033</v>
      </c>
      <c r="I3" s="2046"/>
      <c r="J3" s="27"/>
    </row>
    <row r="4" spans="1:14" s="18" customFormat="1" ht="24.9" customHeight="1">
      <c r="A4" s="2107"/>
      <c r="B4" s="2101" t="s">
        <v>390</v>
      </c>
      <c r="C4" s="2101" t="s">
        <v>2581</v>
      </c>
      <c r="D4" s="2101" t="s">
        <v>2031</v>
      </c>
      <c r="E4" s="2101" t="s">
        <v>2904</v>
      </c>
      <c r="F4" s="2101"/>
      <c r="G4" s="2101"/>
      <c r="H4" s="2101" t="s">
        <v>390</v>
      </c>
      <c r="I4" s="2046" t="s">
        <v>2904</v>
      </c>
      <c r="J4" s="27"/>
    </row>
    <row r="5" spans="1:14" s="18" customFormat="1" ht="24.9" customHeight="1">
      <c r="A5" s="2107"/>
      <c r="B5" s="2052"/>
      <c r="C5" s="2052"/>
      <c r="D5" s="2052"/>
      <c r="E5" s="2052" t="s">
        <v>390</v>
      </c>
      <c r="F5" s="2052" t="s">
        <v>2030</v>
      </c>
      <c r="G5" s="2052" t="s">
        <v>2031</v>
      </c>
      <c r="H5" s="2101"/>
      <c r="I5" s="2061"/>
      <c r="J5" s="27"/>
    </row>
    <row r="6" spans="1:14" s="18" customFormat="1" ht="24.9" customHeight="1">
      <c r="A6" s="2045"/>
      <c r="B6" s="2101"/>
      <c r="C6" s="2101"/>
      <c r="D6" s="2101"/>
      <c r="E6" s="2097"/>
      <c r="F6" s="2097"/>
      <c r="G6" s="2097"/>
      <c r="H6" s="2101"/>
      <c r="I6" s="2046"/>
      <c r="J6" s="27"/>
    </row>
    <row r="7" spans="1:14" s="1682" customFormat="1" ht="15" customHeight="1">
      <c r="A7" s="1673" t="s">
        <v>2815</v>
      </c>
      <c r="B7" s="1674">
        <v>4503324</v>
      </c>
      <c r="C7" s="1674">
        <v>3237973</v>
      </c>
      <c r="D7" s="1675">
        <v>1265351</v>
      </c>
      <c r="E7" s="1676">
        <v>120.1235975685404</v>
      </c>
      <c r="F7" s="1676">
        <v>145.35723634354457</v>
      </c>
      <c r="G7" s="1677">
        <v>83.174983172419601</v>
      </c>
      <c r="H7" s="1678">
        <v>4280353</v>
      </c>
      <c r="I7" s="1679">
        <v>114.17597339727159</v>
      </c>
      <c r="J7" s="1680"/>
      <c r="K7" s="1681"/>
    </row>
    <row r="8" spans="1:14" s="1682" customFormat="1" ht="15" customHeight="1">
      <c r="A8" s="1683" t="s">
        <v>2582</v>
      </c>
      <c r="B8" s="1684">
        <v>4495495</v>
      </c>
      <c r="C8" s="1684">
        <v>3230005</v>
      </c>
      <c r="D8" s="1685">
        <v>1265490</v>
      </c>
      <c r="E8" s="1686">
        <v>120.19380647885308</v>
      </c>
      <c r="F8" s="1686">
        <v>145.40857382546181</v>
      </c>
      <c r="G8" s="1687">
        <v>83.317603486317864</v>
      </c>
      <c r="H8" s="1688">
        <f>SUM(H9:H24)</f>
        <v>3743811</v>
      </c>
      <c r="I8" s="1689">
        <v>100.28286338100492</v>
      </c>
      <c r="J8" s="1681"/>
      <c r="K8" s="1690"/>
      <c r="L8" s="1691"/>
      <c r="M8" s="1692"/>
      <c r="N8" s="1691"/>
    </row>
    <row r="9" spans="1:14" s="1682" customFormat="1" ht="15" customHeight="1">
      <c r="A9" s="1673" t="s">
        <v>75</v>
      </c>
      <c r="B9" s="1693">
        <v>356324</v>
      </c>
      <c r="C9" s="1674">
        <v>280137</v>
      </c>
      <c r="D9" s="1693">
        <v>76187</v>
      </c>
      <c r="E9" s="1676">
        <v>124.48252226595334</v>
      </c>
      <c r="F9" s="1676">
        <v>146.08790608221145</v>
      </c>
      <c r="G9" s="1691">
        <v>80.633963062920046</v>
      </c>
      <c r="H9" s="1694">
        <v>232128</v>
      </c>
      <c r="I9" s="1679">
        <v>81.241099467919241</v>
      </c>
      <c r="J9" s="1695"/>
      <c r="K9" s="1690"/>
      <c r="L9" s="1691"/>
      <c r="M9" s="1692"/>
      <c r="N9" s="1691"/>
    </row>
    <row r="10" spans="1:14" s="1682" customFormat="1" ht="15" customHeight="1">
      <c r="A10" s="1673" t="s">
        <v>76</v>
      </c>
      <c r="B10" s="1693">
        <v>266600</v>
      </c>
      <c r="C10" s="1674">
        <v>183601</v>
      </c>
      <c r="D10" s="1693">
        <v>82999</v>
      </c>
      <c r="E10" s="1676">
        <v>134.81416529753932</v>
      </c>
      <c r="F10" s="1676">
        <v>160.51171134626279</v>
      </c>
      <c r="G10" s="1691">
        <v>99.5563093671621</v>
      </c>
      <c r="H10" s="1694">
        <v>211031</v>
      </c>
      <c r="I10" s="1679">
        <v>107.01960706753061</v>
      </c>
      <c r="J10" s="1696"/>
      <c r="K10" s="1690"/>
      <c r="L10" s="1691"/>
      <c r="M10" s="1692"/>
      <c r="N10" s="1691"/>
    </row>
    <row r="11" spans="1:14" s="1682" customFormat="1" ht="15" customHeight="1">
      <c r="A11" s="1673" t="s">
        <v>77</v>
      </c>
      <c r="B11" s="1693">
        <v>208620</v>
      </c>
      <c r="C11" s="1674">
        <v>122090</v>
      </c>
      <c r="D11" s="1693">
        <v>86530</v>
      </c>
      <c r="E11" s="1676">
        <v>104.95088256437938</v>
      </c>
      <c r="F11" s="1676">
        <v>132.16865278691932</v>
      </c>
      <c r="G11" s="1691">
        <v>81.321901464508485</v>
      </c>
      <c r="H11" s="1694">
        <v>157641</v>
      </c>
      <c r="I11" s="1679">
        <v>79.585636307459922</v>
      </c>
      <c r="J11" s="1696"/>
      <c r="K11" s="1690"/>
      <c r="L11" s="1691"/>
      <c r="M11" s="1692"/>
      <c r="N11" s="1691"/>
    </row>
    <row r="12" spans="1:14" s="1682" customFormat="1" ht="15" customHeight="1">
      <c r="A12" s="1673" t="s">
        <v>78</v>
      </c>
      <c r="B12" s="1693">
        <v>138916</v>
      </c>
      <c r="C12" s="1674">
        <v>100116</v>
      </c>
      <c r="D12" s="1693">
        <v>38800</v>
      </c>
      <c r="E12" s="1676">
        <v>143.74749712589858</v>
      </c>
      <c r="F12" s="1676">
        <v>162.07264421107843</v>
      </c>
      <c r="G12" s="1691">
        <v>111.28128352061859</v>
      </c>
      <c r="H12" s="1694">
        <v>102290</v>
      </c>
      <c r="I12" s="1679">
        <v>106.15389564767989</v>
      </c>
      <c r="J12" s="1696"/>
      <c r="K12" s="1690"/>
      <c r="L12" s="1691"/>
      <c r="M12" s="1692"/>
      <c r="N12" s="1691"/>
    </row>
    <row r="13" spans="1:14" s="1682" customFormat="1" ht="15" customHeight="1">
      <c r="A13" s="1673" t="s">
        <v>79</v>
      </c>
      <c r="B13" s="1693">
        <v>328453</v>
      </c>
      <c r="C13" s="1674">
        <v>246800</v>
      </c>
      <c r="D13" s="1693">
        <v>81653</v>
      </c>
      <c r="E13" s="1676">
        <v>140.56396254514954</v>
      </c>
      <c r="F13" s="1676">
        <v>170.7902926340804</v>
      </c>
      <c r="G13" s="1691">
        <v>91.576915614383935</v>
      </c>
      <c r="H13" s="1694">
        <v>288564</v>
      </c>
      <c r="I13" s="1679">
        <v>123.90969695017874</v>
      </c>
      <c r="J13" s="1696"/>
      <c r="K13" s="1690"/>
      <c r="L13" s="1691"/>
      <c r="M13" s="1692"/>
      <c r="N13" s="1691"/>
    </row>
    <row r="14" spans="1:14" s="1682" customFormat="1" ht="15" customHeight="1">
      <c r="A14" s="1673" t="s">
        <v>80</v>
      </c>
      <c r="B14" s="1693">
        <v>314404</v>
      </c>
      <c r="C14" s="1674">
        <v>197045</v>
      </c>
      <c r="D14" s="1693">
        <v>117359</v>
      </c>
      <c r="E14" s="1676">
        <v>91.725657417197056</v>
      </c>
      <c r="F14" s="1676">
        <v>120.29278804916837</v>
      </c>
      <c r="G14" s="1691">
        <v>65.577938445841014</v>
      </c>
      <c r="H14" s="1694">
        <v>204486</v>
      </c>
      <c r="I14" s="1679">
        <v>59.628348528668184</v>
      </c>
      <c r="J14" s="1696"/>
      <c r="K14" s="1690"/>
      <c r="L14" s="1691"/>
      <c r="M14" s="1692"/>
      <c r="N14" s="1691"/>
    </row>
    <row r="15" spans="1:14" s="1682" customFormat="1" ht="15" customHeight="1">
      <c r="A15" s="1673" t="s">
        <v>81</v>
      </c>
      <c r="B15" s="1693">
        <v>583958</v>
      </c>
      <c r="C15" s="1674">
        <v>438210</v>
      </c>
      <c r="D15" s="1693">
        <v>145748</v>
      </c>
      <c r="E15" s="1676">
        <v>106.05056542274087</v>
      </c>
      <c r="F15" s="1676">
        <v>122.88041725670541</v>
      </c>
      <c r="G15" s="1691">
        <v>75.117729006561476</v>
      </c>
      <c r="H15" s="1694">
        <v>689848</v>
      </c>
      <c r="I15" s="1679">
        <v>125.29348292191389</v>
      </c>
      <c r="J15" s="1696"/>
      <c r="K15" s="1690"/>
      <c r="L15" s="1691"/>
      <c r="M15" s="1692"/>
      <c r="N15" s="1691"/>
    </row>
    <row r="16" spans="1:14" s="1682" customFormat="1" ht="15" customHeight="1">
      <c r="A16" s="1673" t="s">
        <v>82</v>
      </c>
      <c r="B16" s="1693">
        <v>131524</v>
      </c>
      <c r="C16" s="1674">
        <v>77233</v>
      </c>
      <c r="D16" s="1693">
        <v>54291</v>
      </c>
      <c r="E16" s="1676">
        <v>141.90552435042866</v>
      </c>
      <c r="F16" s="1676">
        <v>158.20307299017389</v>
      </c>
      <c r="G16" s="1691">
        <v>123.76753379094637</v>
      </c>
      <c r="H16" s="1694">
        <v>54115</v>
      </c>
      <c r="I16" s="1679">
        <v>58.595441866911521</v>
      </c>
      <c r="J16" s="1696"/>
      <c r="K16" s="1690"/>
      <c r="L16" s="1691"/>
      <c r="M16" s="1692"/>
      <c r="N16" s="1691"/>
    </row>
    <row r="17" spans="1:15" s="1682" customFormat="1" ht="15" customHeight="1">
      <c r="A17" s="1673" t="s">
        <v>83</v>
      </c>
      <c r="B17" s="1693">
        <v>130247</v>
      </c>
      <c r="C17" s="1674">
        <v>75782</v>
      </c>
      <c r="D17" s="1693">
        <v>54465</v>
      </c>
      <c r="E17" s="1676">
        <v>63.290511841307961</v>
      </c>
      <c r="F17" s="1676">
        <v>89.780164059501189</v>
      </c>
      <c r="G17" s="1691">
        <v>44.870036306297621</v>
      </c>
      <c r="H17" s="1694">
        <v>105021</v>
      </c>
      <c r="I17" s="1679">
        <v>51.135965253973204</v>
      </c>
      <c r="J17" s="1696"/>
      <c r="K17" s="1690"/>
      <c r="L17" s="1691"/>
      <c r="M17" s="1692"/>
      <c r="N17" s="1691"/>
    </row>
    <row r="18" spans="1:15" s="1682" customFormat="1" ht="15" customHeight="1">
      <c r="A18" s="1673" t="s">
        <v>84</v>
      </c>
      <c r="B18" s="1693">
        <v>118854</v>
      </c>
      <c r="C18" s="1674">
        <v>82106</v>
      </c>
      <c r="D18" s="1693">
        <v>36748</v>
      </c>
      <c r="E18" s="1676">
        <v>105.22942074857788</v>
      </c>
      <c r="F18" s="1676">
        <v>119.72749039771121</v>
      </c>
      <c r="G18" s="1691">
        <v>82.821539730584334</v>
      </c>
      <c r="H18" s="1694">
        <v>109882</v>
      </c>
      <c r="I18" s="1679">
        <v>97.527334759944935</v>
      </c>
      <c r="J18" s="1696"/>
      <c r="K18" s="1690"/>
      <c r="L18" s="1691"/>
      <c r="M18" s="1692"/>
      <c r="N18" s="1691"/>
    </row>
    <row r="19" spans="1:15" s="1682" customFormat="1" ht="15" customHeight="1">
      <c r="A19" s="1673" t="s">
        <v>85</v>
      </c>
      <c r="B19" s="1693">
        <v>270739</v>
      </c>
      <c r="C19" s="1674">
        <v>204143</v>
      </c>
      <c r="D19" s="1693">
        <v>66596</v>
      </c>
      <c r="E19" s="1676">
        <v>114.77929895085551</v>
      </c>
      <c r="F19" s="1676">
        <v>139.10633635246114</v>
      </c>
      <c r="G19" s="1691">
        <v>74.722271154909919</v>
      </c>
      <c r="H19" s="1694">
        <v>334766</v>
      </c>
      <c r="I19" s="1679">
        <v>141.94569304984844</v>
      </c>
      <c r="J19" s="1696"/>
      <c r="K19" s="1690"/>
      <c r="L19" s="1691"/>
      <c r="M19" s="1692"/>
      <c r="N19" s="1691"/>
    </row>
    <row r="20" spans="1:15" s="1682" customFormat="1" ht="15" customHeight="1">
      <c r="A20" s="1673" t="s">
        <v>86</v>
      </c>
      <c r="B20" s="1693">
        <v>678253</v>
      </c>
      <c r="C20" s="1674">
        <v>564013</v>
      </c>
      <c r="D20" s="1693">
        <v>114240</v>
      </c>
      <c r="E20" s="1676">
        <v>158.63975287626107</v>
      </c>
      <c r="F20" s="1676">
        <v>174.44587647598996</v>
      </c>
      <c r="G20" s="1691">
        <v>109.60796730182489</v>
      </c>
      <c r="H20" s="1694">
        <v>484016</v>
      </c>
      <c r="I20" s="1679">
        <v>113.57100487306748</v>
      </c>
      <c r="J20" s="1696"/>
      <c r="K20" s="1690"/>
      <c r="L20" s="1691"/>
      <c r="M20" s="1692"/>
      <c r="N20" s="1691"/>
    </row>
    <row r="21" spans="1:15" s="1682" customFormat="1" ht="15" customHeight="1">
      <c r="A21" s="1673" t="s">
        <v>87</v>
      </c>
      <c r="B21" s="1693">
        <v>117963</v>
      </c>
      <c r="C21" s="1674">
        <v>70948</v>
      </c>
      <c r="D21" s="1693">
        <v>47015</v>
      </c>
      <c r="E21" s="1676">
        <v>102.35010550573341</v>
      </c>
      <c r="F21" s="1676">
        <v>136.41117930260103</v>
      </c>
      <c r="G21" s="1691">
        <v>74.339067737651007</v>
      </c>
      <c r="H21" s="1694">
        <v>78133</v>
      </c>
      <c r="I21" s="1679">
        <v>68.102045423444565</v>
      </c>
      <c r="J21" s="1696"/>
      <c r="K21" s="1690"/>
      <c r="L21" s="1691"/>
      <c r="M21" s="1692"/>
      <c r="N21" s="1691"/>
    </row>
    <row r="22" spans="1:15" s="1682" customFormat="1" ht="15" customHeight="1">
      <c r="A22" s="1673" t="s">
        <v>88</v>
      </c>
      <c r="B22" s="1693">
        <v>171576</v>
      </c>
      <c r="C22" s="1674">
        <v>119837</v>
      </c>
      <c r="D22" s="1693">
        <v>51739</v>
      </c>
      <c r="E22" s="1676">
        <v>127.6687885766585</v>
      </c>
      <c r="F22" s="1676">
        <v>151.94956527693071</v>
      </c>
      <c r="G22" s="1691">
        <v>93.18111416077744</v>
      </c>
      <c r="H22" s="1694">
        <v>135409</v>
      </c>
      <c r="I22" s="1679">
        <v>101.08936332864998</v>
      </c>
      <c r="J22" s="1696"/>
      <c r="K22" s="1690"/>
      <c r="L22" s="1691"/>
      <c r="M22" s="1692"/>
      <c r="N22" s="1691"/>
    </row>
    <row r="23" spans="1:15" s="1682" customFormat="1" ht="15" customHeight="1">
      <c r="A23" s="1673" t="s">
        <v>89</v>
      </c>
      <c r="B23" s="1693">
        <v>460609</v>
      </c>
      <c r="C23" s="1674">
        <v>301578</v>
      </c>
      <c r="D23" s="1693">
        <v>159031</v>
      </c>
      <c r="E23" s="1676">
        <v>132.55602800141014</v>
      </c>
      <c r="F23" s="1676">
        <v>164.26845908104266</v>
      </c>
      <c r="G23" s="1691">
        <v>97.032838297924272</v>
      </c>
      <c r="H23" s="1694">
        <v>327674</v>
      </c>
      <c r="I23" s="1679">
        <v>94.395128974661375</v>
      </c>
      <c r="J23" s="1696"/>
      <c r="K23" s="1690"/>
      <c r="L23" s="1691"/>
      <c r="M23" s="1692"/>
      <c r="N23" s="1691"/>
    </row>
    <row r="24" spans="1:15" s="1682" customFormat="1" ht="15" customHeight="1">
      <c r="A24" s="1673" t="s">
        <v>90</v>
      </c>
      <c r="B24" s="1693">
        <v>218455</v>
      </c>
      <c r="C24" s="1674">
        <v>166366</v>
      </c>
      <c r="D24" s="1693">
        <v>52089</v>
      </c>
      <c r="E24" s="1676">
        <v>135.06403415814589</v>
      </c>
      <c r="F24" s="1676">
        <v>151.55098218547656</v>
      </c>
      <c r="G24" s="1691">
        <v>100.23630744599375</v>
      </c>
      <c r="H24" s="1694">
        <v>228807</v>
      </c>
      <c r="I24" s="1679">
        <v>141.87997618870452</v>
      </c>
      <c r="J24" s="1696"/>
      <c r="K24" s="1690"/>
      <c r="L24" s="1691"/>
      <c r="M24" s="1692"/>
      <c r="N24" s="1691"/>
    </row>
    <row r="25" spans="1:15" s="14" customFormat="1" ht="15" customHeight="1">
      <c r="A25" s="45"/>
      <c r="B25" s="45"/>
      <c r="C25" s="45"/>
      <c r="D25" s="45"/>
      <c r="E25" s="45"/>
      <c r="F25" s="45"/>
      <c r="G25" s="45"/>
      <c r="H25" s="45"/>
      <c r="I25" s="45"/>
      <c r="J25" s="45"/>
      <c r="K25" s="45"/>
      <c r="L25" s="45"/>
      <c r="M25" s="45"/>
      <c r="N25" s="45"/>
      <c r="O25" s="45"/>
    </row>
    <row r="26" spans="1:15" s="14" customFormat="1" ht="15" customHeight="1">
      <c r="A26" s="1450"/>
      <c r="B26" s="58"/>
      <c r="C26" s="58"/>
      <c r="D26" s="58"/>
      <c r="E26" s="1451"/>
      <c r="F26" s="1452"/>
      <c r="G26" s="1453"/>
      <c r="H26" s="1454"/>
      <c r="I26" s="71"/>
      <c r="J26" s="45"/>
      <c r="K26" s="67"/>
      <c r="L26" s="67"/>
      <c r="M26" s="67"/>
      <c r="N26" s="67"/>
      <c r="O26" s="67"/>
    </row>
    <row r="27" spans="1:15" s="14" customFormat="1" ht="15" customHeight="1">
      <c r="E27" s="1455"/>
      <c r="F27" s="1455"/>
      <c r="G27" s="1456"/>
      <c r="H27" s="1457"/>
      <c r="I27" s="1458"/>
      <c r="J27" s="45"/>
      <c r="K27" s="67"/>
      <c r="L27" s="67"/>
      <c r="M27" s="67"/>
      <c r="N27" s="67"/>
      <c r="O27" s="67"/>
    </row>
    <row r="28" spans="1:15" s="14" customFormat="1" ht="15" customHeight="1">
      <c r="A28" s="45"/>
      <c r="B28" s="45"/>
      <c r="C28" s="45"/>
      <c r="D28" s="45"/>
      <c r="E28" s="1455"/>
      <c r="F28" s="1455"/>
      <c r="G28" s="1456"/>
      <c r="H28" s="1457"/>
      <c r="I28" s="1458"/>
      <c r="J28" s="45"/>
      <c r="K28" s="67"/>
      <c r="L28" s="67"/>
      <c r="M28" s="67"/>
      <c r="N28" s="67"/>
      <c r="O28" s="67"/>
    </row>
    <row r="29" spans="1:15" s="14" customFormat="1" ht="15" customHeight="1">
      <c r="E29" s="1455"/>
      <c r="F29" s="1455"/>
      <c r="G29" s="1456"/>
      <c r="H29" s="1457"/>
      <c r="I29" s="1458"/>
      <c r="J29" s="45"/>
      <c r="K29" s="67"/>
      <c r="L29" s="67"/>
      <c r="M29" s="67"/>
      <c r="N29" s="67"/>
      <c r="O29" s="67"/>
    </row>
    <row r="30" spans="1:15" s="14" customFormat="1" ht="15" customHeight="1">
      <c r="E30" s="1455"/>
      <c r="F30" s="1455"/>
      <c r="G30" s="1456"/>
      <c r="H30" s="1457"/>
      <c r="I30" s="1458"/>
      <c r="J30" s="45"/>
      <c r="K30" s="67"/>
      <c r="L30" s="67"/>
      <c r="M30" s="67"/>
      <c r="N30" s="67"/>
      <c r="O30" s="67"/>
    </row>
    <row r="31" spans="1:15" s="14" customFormat="1" ht="15" customHeight="1">
      <c r="E31" s="1455"/>
      <c r="F31" s="1455"/>
      <c r="G31" s="1456"/>
      <c r="H31" s="1457"/>
      <c r="I31" s="1458"/>
      <c r="J31" s="45"/>
      <c r="K31" s="67"/>
      <c r="L31" s="67"/>
      <c r="M31" s="67"/>
      <c r="N31" s="67"/>
      <c r="O31" s="67"/>
    </row>
    <row r="32" spans="1:15" s="14" customFormat="1" ht="15" customHeight="1">
      <c r="E32" s="1455"/>
      <c r="F32" s="1455"/>
      <c r="G32" s="1456"/>
      <c r="H32" s="1457"/>
      <c r="I32" s="1458"/>
      <c r="J32" s="45"/>
      <c r="K32" s="67"/>
      <c r="L32" s="67"/>
      <c r="M32" s="67"/>
      <c r="N32" s="67"/>
      <c r="O32" s="67"/>
    </row>
    <row r="33" spans="5:15" s="14" customFormat="1" ht="15" customHeight="1">
      <c r="E33" s="1455"/>
      <c r="F33" s="1455"/>
      <c r="G33" s="1456"/>
      <c r="H33" s="1457"/>
      <c r="I33" s="1458"/>
      <c r="J33" s="45"/>
      <c r="K33" s="67"/>
      <c r="L33" s="67"/>
      <c r="M33" s="67"/>
      <c r="N33" s="67"/>
      <c r="O33" s="67"/>
    </row>
    <row r="34" spans="5:15" s="14" customFormat="1" ht="15" customHeight="1">
      <c r="E34" s="1455"/>
      <c r="F34" s="1455"/>
      <c r="G34" s="1456"/>
      <c r="H34" s="1457"/>
      <c r="I34" s="1458"/>
      <c r="J34" s="45"/>
      <c r="K34" s="67"/>
      <c r="L34" s="67"/>
      <c r="M34" s="67"/>
      <c r="N34" s="67"/>
      <c r="O34" s="67"/>
    </row>
    <row r="35" spans="5:15" s="14" customFormat="1" ht="15" customHeight="1">
      <c r="E35" s="1455"/>
      <c r="F35" s="1455"/>
      <c r="G35" s="1456"/>
      <c r="H35" s="1457"/>
      <c r="I35" s="1458"/>
      <c r="J35" s="45"/>
      <c r="K35" s="67"/>
      <c r="L35" s="67"/>
      <c r="M35" s="67"/>
      <c r="N35" s="67"/>
      <c r="O35" s="67"/>
    </row>
    <row r="36" spans="5:15" s="14" customFormat="1" ht="15" customHeight="1">
      <c r="E36" s="1455"/>
      <c r="F36" s="1455"/>
      <c r="G36" s="1456"/>
      <c r="H36" s="1457"/>
      <c r="I36" s="1458"/>
      <c r="J36" s="45"/>
      <c r="K36" s="67"/>
      <c r="L36" s="67"/>
      <c r="M36" s="67"/>
      <c r="N36" s="67"/>
      <c r="O36" s="67"/>
    </row>
    <row r="37" spans="5:15" s="14" customFormat="1" ht="15" customHeight="1">
      <c r="E37" s="1455"/>
      <c r="F37" s="1455"/>
      <c r="G37" s="1456"/>
      <c r="H37" s="1457"/>
      <c r="I37" s="1457"/>
      <c r="J37" s="45"/>
      <c r="K37" s="67"/>
      <c r="L37" s="67"/>
      <c r="M37" s="67"/>
      <c r="N37" s="67"/>
      <c r="O37" s="67"/>
    </row>
    <row r="38" spans="5:15" s="14" customFormat="1" ht="15" customHeight="1">
      <c r="E38" s="1455"/>
      <c r="F38" s="1455"/>
      <c r="G38" s="1456"/>
      <c r="H38" s="1457"/>
      <c r="I38" s="1458"/>
      <c r="J38" s="45"/>
      <c r="K38" s="67"/>
      <c r="L38" s="67"/>
      <c r="M38" s="67"/>
      <c r="N38" s="67"/>
      <c r="O38" s="67"/>
    </row>
    <row r="39" spans="5:15" s="14" customFormat="1" ht="15" customHeight="1">
      <c r="E39" s="1455"/>
      <c r="F39" s="1455"/>
      <c r="G39" s="1456"/>
      <c r="H39" s="1457"/>
      <c r="I39" s="1458"/>
      <c r="J39" s="45"/>
      <c r="K39" s="67"/>
      <c r="L39" s="67"/>
      <c r="M39" s="67"/>
      <c r="N39" s="67"/>
      <c r="O39" s="67"/>
    </row>
    <row r="40" spans="5:15" s="14" customFormat="1" ht="15" customHeight="1">
      <c r="E40" s="1455"/>
      <c r="F40" s="1455"/>
      <c r="G40" s="1456"/>
      <c r="H40" s="1457"/>
      <c r="I40" s="1458"/>
      <c r="J40" s="45"/>
      <c r="K40" s="67"/>
      <c r="L40" s="67"/>
      <c r="M40" s="67"/>
      <c r="N40" s="67"/>
      <c r="O40" s="67"/>
    </row>
    <row r="41" spans="5:15" s="14" customFormat="1" ht="15" customHeight="1">
      <c r="E41" s="1455"/>
      <c r="F41" s="1455"/>
      <c r="G41" s="1456"/>
      <c r="H41" s="1457"/>
      <c r="I41" s="1458"/>
      <c r="J41" s="45"/>
      <c r="K41" s="67"/>
      <c r="L41" s="67"/>
      <c r="M41" s="67"/>
      <c r="N41" s="67"/>
      <c r="O41" s="67"/>
    </row>
    <row r="42" spans="5:15" s="14" customFormat="1" ht="15" customHeight="1">
      <c r="E42" s="1455"/>
      <c r="F42" s="1455"/>
      <c r="G42" s="1456"/>
      <c r="H42" s="1457"/>
      <c r="I42" s="1458"/>
      <c r="J42" s="45"/>
      <c r="K42" s="67"/>
      <c r="L42" s="67"/>
      <c r="M42" s="67"/>
      <c r="N42" s="67"/>
      <c r="O42" s="67"/>
    </row>
    <row r="43" spans="5:15" s="14" customFormat="1" ht="15" customHeight="1">
      <c r="E43" s="45"/>
      <c r="F43" s="45"/>
      <c r="G43" s="45"/>
      <c r="H43" s="45"/>
      <c r="I43" s="45"/>
      <c r="J43" s="45"/>
      <c r="K43" s="45"/>
      <c r="L43" s="45"/>
      <c r="M43" s="45"/>
      <c r="N43" s="45"/>
      <c r="O43" s="45"/>
    </row>
    <row r="44" spans="5:15" s="14" customFormat="1" ht="15" customHeight="1"/>
    <row r="45" spans="5:15" s="14" customFormat="1" ht="15" customHeight="1"/>
    <row r="46" spans="5:15" s="14" customFormat="1" ht="15" customHeight="1"/>
    <row r="47" spans="5:15" s="14" customFormat="1" ht="15" customHeight="1"/>
    <row r="48" spans="5:15" s="14" customFormat="1" ht="15" customHeight="1"/>
    <row r="49" s="14" customFormat="1" ht="15" customHeight="1"/>
    <row r="50" s="14" customFormat="1" ht="15" customHeight="1"/>
    <row r="51" s="14" customFormat="1" ht="15" customHeight="1"/>
    <row r="52" s="14" customFormat="1" ht="15" customHeight="1"/>
    <row r="53" s="14" customFormat="1" ht="15" customHeight="1"/>
    <row r="54" s="14" customFormat="1" ht="15" customHeight="1"/>
    <row r="55" s="14" customFormat="1" ht="10.199999999999999"/>
    <row r="56" s="14" customFormat="1" ht="10.199999999999999"/>
    <row r="57" s="14" customFormat="1" ht="10.199999999999999"/>
    <row r="58" s="14" customFormat="1" ht="10.199999999999999"/>
    <row r="59" s="14" customFormat="1" ht="10.199999999999999"/>
    <row r="60" s="14" customFormat="1" ht="10.199999999999999"/>
    <row r="61" s="14" customFormat="1" ht="10.199999999999999"/>
    <row r="62" s="14" customFormat="1" ht="10.199999999999999"/>
    <row r="63" s="14" customFormat="1" ht="10.199999999999999"/>
    <row r="64" s="14" customFormat="1" ht="10.199999999999999"/>
    <row r="65" s="14" customFormat="1" ht="10.199999999999999"/>
    <row r="66" s="14" customFormat="1" ht="10.199999999999999"/>
    <row r="67" s="14" customFormat="1" ht="10.199999999999999"/>
    <row r="68" s="14" customFormat="1" ht="10.199999999999999"/>
    <row r="69" s="14" customFormat="1" ht="10.199999999999999"/>
    <row r="70" s="14" customFormat="1" ht="10.199999999999999"/>
    <row r="71" s="14" customFormat="1" ht="10.199999999999999"/>
    <row r="72" s="14" customFormat="1" ht="10.199999999999999"/>
    <row r="73" s="14" customFormat="1" ht="10.199999999999999"/>
    <row r="74" s="14" customFormat="1" ht="10.199999999999999"/>
    <row r="75" s="14" customFormat="1" ht="10.199999999999999"/>
    <row r="76" s="14" customFormat="1" ht="10.199999999999999"/>
    <row r="77" s="14" customFormat="1" ht="10.199999999999999"/>
    <row r="78" s="14" customFormat="1" ht="10.199999999999999"/>
    <row r="79" s="14" customFormat="1" ht="10.199999999999999"/>
    <row r="80" s="14" customFormat="1" ht="10.199999999999999"/>
    <row r="81" s="14" customFormat="1" ht="10.199999999999999"/>
    <row r="82" s="14" customFormat="1" ht="10.199999999999999"/>
    <row r="83" s="14" customFormat="1" ht="10.199999999999999"/>
    <row r="84" s="14" customFormat="1" ht="10.199999999999999"/>
    <row r="85" s="14" customFormat="1" ht="10.199999999999999"/>
    <row r="86" s="14" customFormat="1" ht="10.199999999999999"/>
    <row r="87" s="14" customFormat="1" ht="10.199999999999999"/>
    <row r="88" s="14" customFormat="1" ht="10.199999999999999"/>
    <row r="89" s="14" customFormat="1" ht="10.199999999999999"/>
    <row r="90" s="14" customFormat="1" ht="10.199999999999999"/>
    <row r="91" s="2" customFormat="1" ht="11.4"/>
    <row r="92" s="2" customFormat="1" ht="11.4"/>
    <row r="93" s="2" customFormat="1" ht="11.4"/>
    <row r="94" s="2" customFormat="1" ht="11.4"/>
    <row r="95" s="2" customFormat="1" ht="11.4"/>
    <row r="96" s="2" customFormat="1" ht="11.4"/>
    <row r="97" s="2" customFormat="1" ht="11.4"/>
    <row r="98" s="2" customFormat="1" ht="11.4"/>
  </sheetData>
  <mergeCells count="14">
    <mergeCell ref="I4:I6"/>
    <mergeCell ref="E5:E6"/>
    <mergeCell ref="F5:F6"/>
    <mergeCell ref="G5:G6"/>
    <mergeCell ref="A1:I1"/>
    <mergeCell ref="A2:I2"/>
    <mergeCell ref="A3:A6"/>
    <mergeCell ref="B3:G3"/>
    <mergeCell ref="H3:I3"/>
    <mergeCell ref="B4:B6"/>
    <mergeCell ref="C4:C6"/>
    <mergeCell ref="D4:D6"/>
    <mergeCell ref="E4:G4"/>
    <mergeCell ref="H4:H6"/>
  </mergeCells>
  <hyperlinks>
    <hyperlink ref="A2" location="'spis tablic'!A1" display="'spis tablic'!A1" xr:uid="{00000000-0004-0000-8700-000000000000}"/>
    <hyperlink ref="A2:G2" location="'Spis treści'!A1" display="'Spis treści'!A1" xr:uid="{00000000-0004-0000-8700-000001000000}"/>
    <hyperlink ref="A2:I2" location="'Spis tablic_DZIAŁ X'!A1" display="'Spis tablic_DZIAŁ X'!A1" xr:uid="{00000000-0004-0000-8700-000002000000}"/>
  </hyperlinks>
  <pageMargins left="0.75" right="0.75" top="1" bottom="1" header="0.5" footer="0.5"/>
  <pageSetup paperSize="9" orientation="landscape"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H15"/>
  <sheetViews>
    <sheetView zoomScaleNormal="100" workbookViewId="0"/>
  </sheetViews>
  <sheetFormatPr defaultColWidth="9.109375" defaultRowHeight="13.2"/>
  <cols>
    <col min="1" max="1" width="14.6640625" style="1717" customWidth="1"/>
    <col min="2" max="2" width="9.109375" style="1717" customWidth="1"/>
    <col min="3" max="16384" width="9.109375" style="1717"/>
  </cols>
  <sheetData>
    <row r="1" spans="1:8" s="838" customFormat="1" ht="15" customHeight="1">
      <c r="A1" s="1710" t="s">
        <v>2034</v>
      </c>
      <c r="B1" s="1459" t="s">
        <v>2035</v>
      </c>
    </row>
    <row r="2" spans="1:8" s="1711" customFormat="1" ht="15" customHeight="1">
      <c r="A2" s="1460" t="s">
        <v>2036</v>
      </c>
      <c r="B2" s="1460" t="s">
        <v>2037</v>
      </c>
    </row>
    <row r="3" spans="1:8" s="1463" customFormat="1" ht="15" customHeight="1">
      <c r="A3" s="1462" t="s">
        <v>2</v>
      </c>
    </row>
    <row r="4" spans="1:8" s="828" customFormat="1" ht="15" customHeight="1">
      <c r="A4" s="828" t="s">
        <v>3</v>
      </c>
      <c r="C4" s="1712"/>
    </row>
    <row r="5" spans="1:8" s="841" customFormat="1" ht="15" customHeight="1">
      <c r="A5" s="1627" t="s">
        <v>2585</v>
      </c>
      <c r="B5" s="1771" t="s">
        <v>2038</v>
      </c>
    </row>
    <row r="6" spans="1:8" s="828" customFormat="1" ht="15" customHeight="1">
      <c r="B6" s="1770" t="s">
        <v>2039</v>
      </c>
    </row>
    <row r="7" spans="1:8" s="841" customFormat="1" ht="15" customHeight="1">
      <c r="A7" s="1627" t="s">
        <v>2587</v>
      </c>
      <c r="B7" s="1771" t="s">
        <v>2040</v>
      </c>
      <c r="D7" s="1713"/>
      <c r="E7" s="1713"/>
      <c r="F7" s="1713"/>
      <c r="G7" s="1713"/>
      <c r="H7" s="1713"/>
    </row>
    <row r="8" spans="1:8" s="828" customFormat="1" ht="15" customHeight="1">
      <c r="B8" s="1770" t="s">
        <v>2041</v>
      </c>
      <c r="D8" s="1714"/>
      <c r="E8" s="1714"/>
      <c r="F8" s="1714"/>
      <c r="G8" s="1712"/>
      <c r="H8" s="1712"/>
    </row>
    <row r="9" spans="1:8" s="841" customFormat="1" ht="15" customHeight="1">
      <c r="A9" s="1627" t="s">
        <v>2588</v>
      </c>
      <c r="B9" s="1771" t="s">
        <v>2042</v>
      </c>
    </row>
    <row r="10" spans="1:8" s="828" customFormat="1" ht="15" customHeight="1">
      <c r="B10" s="1770" t="s">
        <v>2043</v>
      </c>
    </row>
    <row r="11" spans="1:8" s="829" customFormat="1" ht="15" customHeight="1">
      <c r="A11" s="1715"/>
      <c r="B11" s="1716"/>
    </row>
    <row r="12" spans="1:8" s="829" customFormat="1" ht="15" customHeight="1"/>
    <row r="13" spans="1:8" s="829" customFormat="1" ht="11.4"/>
    <row r="14" spans="1:8" s="829" customFormat="1" ht="11.4"/>
    <row r="15" spans="1:8" s="829" customFormat="1" ht="11.4"/>
  </sheetData>
  <hyperlinks>
    <hyperlink ref="A5" location="'Tabl. 1(125)'!A1" display="Tabl. 1(125)." xr:uid="{00000000-0004-0000-8800-000000000000}"/>
    <hyperlink ref="B5:B6" location="'Tabl. 1(125)'!A1" display="Imprezy masowe według rodzaju organizatora i województw" xr:uid="{00000000-0004-0000-8800-000001000000}"/>
    <hyperlink ref="A7" location="'Tabl. 2(126)'!A1" display="Tabl. 2(126)." xr:uid="{00000000-0004-0000-8800-000002000000}"/>
    <hyperlink ref="B7:B8" location="'Tabl. 2(126)'!A1" display="Uczestnicy imprez masowych według województw" xr:uid="{00000000-0004-0000-8800-000003000000}"/>
    <hyperlink ref="A9" location="'Tabl. 3(127)'!A1" display="Tabl. 3(127)." xr:uid="{00000000-0004-0000-8800-000004000000}"/>
    <hyperlink ref="B9:B10" location="'Tabl. 3(127)'!A1" display="Imprezy artystyczno-rozrywkowe według rodzajów i województw" xr:uid="{00000000-0004-0000-8800-000005000000}"/>
  </hyperlinks>
  <pageMargins left="0.7" right="0.7" top="0.75" bottom="0.75" header="0.3" footer="0.3"/>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N34"/>
  <sheetViews>
    <sheetView zoomScaleNormal="100" workbookViewId="0">
      <selection activeCell="G14" sqref="G14"/>
    </sheetView>
  </sheetViews>
  <sheetFormatPr defaultColWidth="9.109375" defaultRowHeight="10.199999999999999"/>
  <cols>
    <col min="1" max="1" width="45.6640625" style="1478" customWidth="1"/>
    <col min="2" max="4" width="16.6640625" style="1478" customWidth="1"/>
    <col min="5" max="5" width="9.109375" style="1479"/>
    <col min="6" max="16384" width="9.109375" style="1478"/>
  </cols>
  <sheetData>
    <row r="1" spans="1:14" s="913" customFormat="1" ht="30" customHeight="1">
      <c r="A1" s="2723" t="s">
        <v>2584</v>
      </c>
      <c r="B1" s="2724"/>
      <c r="C1" s="2724"/>
      <c r="D1" s="2724"/>
      <c r="E1" s="1466"/>
    </row>
    <row r="2" spans="1:14" s="913" customFormat="1" ht="24.9" customHeight="1">
      <c r="A2" s="2482" t="s">
        <v>11</v>
      </c>
      <c r="B2" s="2482"/>
      <c r="C2" s="2482"/>
      <c r="D2" s="2482"/>
      <c r="E2" s="1466"/>
    </row>
    <row r="3" spans="1:14" s="956" customFormat="1" ht="24.9" customHeight="1">
      <c r="A3" s="2725" t="s">
        <v>2044</v>
      </c>
      <c r="B3" s="2726" t="s">
        <v>951</v>
      </c>
      <c r="C3" s="2726" t="s">
        <v>2045</v>
      </c>
      <c r="D3" s="2727" t="s">
        <v>2046</v>
      </c>
      <c r="E3" s="983"/>
    </row>
    <row r="4" spans="1:14" s="956" customFormat="1" ht="24.9" customHeight="1">
      <c r="A4" s="2725"/>
      <c r="B4" s="2726"/>
      <c r="C4" s="2726"/>
      <c r="D4" s="2727"/>
      <c r="E4" s="983"/>
    </row>
    <row r="5" spans="1:14" s="956" customFormat="1" ht="24.9" customHeight="1">
      <c r="A5" s="2725"/>
      <c r="B5" s="2726"/>
      <c r="C5" s="2726"/>
      <c r="D5" s="2727"/>
      <c r="E5" s="983"/>
      <c r="J5" s="1467"/>
      <c r="K5" s="1468"/>
      <c r="L5" s="1469"/>
      <c r="M5" s="1467"/>
      <c r="N5" s="1275"/>
    </row>
    <row r="6" spans="1:14" s="913" customFormat="1" ht="15" customHeight="1">
      <c r="A6" s="1470" t="s">
        <v>2047</v>
      </c>
      <c r="B6" s="180">
        <v>6865</v>
      </c>
      <c r="C6" s="180">
        <v>3134</v>
      </c>
      <c r="D6" s="1471">
        <v>3731</v>
      </c>
      <c r="E6" s="1466"/>
      <c r="J6" s="1813"/>
      <c r="K6" s="1814"/>
      <c r="L6" s="1815"/>
      <c r="M6" s="1813"/>
      <c r="N6" s="1638"/>
    </row>
    <row r="7" spans="1:14" s="913" customFormat="1" ht="15" customHeight="1">
      <c r="A7" s="1472" t="s">
        <v>2048</v>
      </c>
      <c r="B7" s="211">
        <v>6996</v>
      </c>
      <c r="C7" s="211">
        <v>3393</v>
      </c>
      <c r="D7" s="1473">
        <v>3603</v>
      </c>
      <c r="E7" s="1466"/>
      <c r="J7" s="1640"/>
      <c r="K7" s="1816"/>
      <c r="L7" s="1815"/>
      <c r="M7" s="1640"/>
      <c r="N7" s="1640"/>
    </row>
    <row r="8" spans="1:14" s="913" customFormat="1" ht="21" customHeight="1">
      <c r="A8" s="1474" t="s">
        <v>2788</v>
      </c>
      <c r="B8" s="180">
        <v>6464</v>
      </c>
      <c r="C8" s="180">
        <v>2963</v>
      </c>
      <c r="D8" s="1471">
        <v>3501</v>
      </c>
      <c r="E8" s="1466"/>
      <c r="J8" s="1817"/>
      <c r="K8" s="1818"/>
      <c r="L8" s="1815"/>
      <c r="M8" s="1817"/>
      <c r="N8" s="1817"/>
    </row>
    <row r="9" spans="1:14" s="913" customFormat="1" ht="21" customHeight="1">
      <c r="A9" s="1474" t="s">
        <v>2789</v>
      </c>
      <c r="B9" s="1347">
        <v>164</v>
      </c>
      <c r="C9" s="1347">
        <v>140</v>
      </c>
      <c r="D9" s="1476">
        <v>24</v>
      </c>
      <c r="E9" s="1466"/>
      <c r="J9" s="1817"/>
      <c r="K9" s="1818"/>
      <c r="L9" s="1815"/>
      <c r="M9" s="1817"/>
      <c r="N9" s="1817"/>
    </row>
    <row r="10" spans="1:14" s="913" customFormat="1" ht="21" customHeight="1">
      <c r="A10" s="1474" t="s">
        <v>2790</v>
      </c>
      <c r="B10" s="1347">
        <v>368</v>
      </c>
      <c r="C10" s="1347">
        <v>290</v>
      </c>
      <c r="D10" s="1476">
        <v>78</v>
      </c>
      <c r="E10" s="1466"/>
      <c r="J10" s="1817"/>
      <c r="K10" s="1818"/>
      <c r="L10" s="1815"/>
      <c r="M10" s="1817"/>
      <c r="N10" s="1817"/>
    </row>
    <row r="11" spans="1:14" s="913" customFormat="1" ht="15" customHeight="1">
      <c r="A11" s="1477" t="s">
        <v>584</v>
      </c>
      <c r="B11" s="1347">
        <v>585</v>
      </c>
      <c r="C11" s="1347">
        <v>299</v>
      </c>
      <c r="D11" s="1476">
        <v>286</v>
      </c>
      <c r="E11" s="1466"/>
      <c r="J11" s="1640"/>
      <c r="K11" s="1816"/>
      <c r="L11" s="1815"/>
      <c r="M11" s="1640"/>
      <c r="N11" s="1640"/>
    </row>
    <row r="12" spans="1:14" s="913" customFormat="1" ht="15" customHeight="1">
      <c r="A12" s="1477" t="s">
        <v>585</v>
      </c>
      <c r="B12" s="1347">
        <v>560</v>
      </c>
      <c r="C12" s="1347">
        <v>172</v>
      </c>
      <c r="D12" s="1476">
        <v>388</v>
      </c>
      <c r="E12" s="1466"/>
      <c r="J12" s="1640"/>
      <c r="K12" s="1816"/>
      <c r="L12" s="1815"/>
      <c r="M12" s="1640"/>
      <c r="N12" s="1640"/>
    </row>
    <row r="13" spans="1:14" s="913" customFormat="1" ht="15" customHeight="1">
      <c r="A13" s="1477" t="s">
        <v>586</v>
      </c>
      <c r="B13" s="1347">
        <v>354</v>
      </c>
      <c r="C13" s="1347">
        <v>141</v>
      </c>
      <c r="D13" s="1476">
        <v>213</v>
      </c>
      <c r="E13" s="1466"/>
      <c r="J13" s="1640"/>
      <c r="K13" s="1816"/>
      <c r="L13" s="1815"/>
      <c r="M13" s="1640"/>
      <c r="N13" s="1640"/>
    </row>
    <row r="14" spans="1:14" s="913" customFormat="1" ht="15" customHeight="1">
      <c r="A14" s="1477" t="s">
        <v>587</v>
      </c>
      <c r="B14" s="1347">
        <v>133</v>
      </c>
      <c r="C14" s="1347">
        <v>96</v>
      </c>
      <c r="D14" s="1476">
        <v>37</v>
      </c>
      <c r="E14" s="1466"/>
      <c r="J14" s="1640"/>
      <c r="K14" s="1816"/>
      <c r="L14" s="1815"/>
      <c r="M14" s="1640"/>
      <c r="N14" s="1640"/>
    </row>
    <row r="15" spans="1:14" s="913" customFormat="1" ht="15" customHeight="1">
      <c r="A15" s="1477" t="s">
        <v>588</v>
      </c>
      <c r="B15" s="1347">
        <v>401</v>
      </c>
      <c r="C15" s="1347">
        <v>185</v>
      </c>
      <c r="D15" s="1476">
        <v>216</v>
      </c>
      <c r="E15" s="1466"/>
      <c r="J15" s="1640"/>
      <c r="K15" s="1816"/>
      <c r="L15" s="1815"/>
      <c r="M15" s="1640"/>
      <c r="N15" s="1640"/>
    </row>
    <row r="16" spans="1:14" s="913" customFormat="1" ht="15" customHeight="1">
      <c r="A16" s="1477" t="s">
        <v>589</v>
      </c>
      <c r="B16" s="1347">
        <v>518</v>
      </c>
      <c r="C16" s="1347">
        <v>297</v>
      </c>
      <c r="D16" s="1476">
        <v>221</v>
      </c>
      <c r="E16" s="1466"/>
      <c r="J16" s="1640"/>
      <c r="K16" s="1816"/>
      <c r="L16" s="1815"/>
      <c r="M16" s="1640"/>
      <c r="N16" s="1640"/>
    </row>
    <row r="17" spans="1:14" s="913" customFormat="1" ht="15" customHeight="1">
      <c r="A17" s="1477" t="s">
        <v>590</v>
      </c>
      <c r="B17" s="1347">
        <v>865</v>
      </c>
      <c r="C17" s="1347">
        <v>489</v>
      </c>
      <c r="D17" s="1476">
        <v>376</v>
      </c>
      <c r="E17" s="1466"/>
      <c r="J17" s="1640"/>
      <c r="K17" s="1816"/>
      <c r="L17" s="1815"/>
      <c r="M17" s="1640"/>
      <c r="N17" s="1640"/>
    </row>
    <row r="18" spans="1:14" s="913" customFormat="1" ht="15" customHeight="1">
      <c r="A18" s="1477" t="s">
        <v>591</v>
      </c>
      <c r="B18" s="1347">
        <v>171</v>
      </c>
      <c r="C18" s="1347">
        <v>79</v>
      </c>
      <c r="D18" s="1476">
        <v>92</v>
      </c>
      <c r="E18" s="1466"/>
      <c r="J18" s="1640"/>
      <c r="K18" s="1816"/>
      <c r="L18" s="1815"/>
      <c r="M18" s="1640"/>
      <c r="N18" s="1640"/>
    </row>
    <row r="19" spans="1:14" s="913" customFormat="1" ht="15" customHeight="1">
      <c r="A19" s="1477" t="s">
        <v>592</v>
      </c>
      <c r="B19" s="1347">
        <v>380</v>
      </c>
      <c r="C19" s="1347">
        <v>143</v>
      </c>
      <c r="D19" s="1476">
        <v>237</v>
      </c>
      <c r="E19" s="1466"/>
      <c r="J19" s="1640"/>
      <c r="K19" s="1816"/>
      <c r="L19" s="1815"/>
      <c r="M19" s="1640"/>
      <c r="N19" s="1640"/>
    </row>
    <row r="20" spans="1:14" s="913" customFormat="1" ht="15" customHeight="1">
      <c r="A20" s="1477" t="s">
        <v>593</v>
      </c>
      <c r="B20" s="1347">
        <v>151</v>
      </c>
      <c r="C20" s="1347">
        <v>89</v>
      </c>
      <c r="D20" s="1476">
        <v>62</v>
      </c>
      <c r="E20" s="1466"/>
      <c r="J20" s="1640"/>
      <c r="K20" s="1816"/>
      <c r="L20" s="1815"/>
      <c r="M20" s="1640"/>
      <c r="N20" s="1640"/>
    </row>
    <row r="21" spans="1:14" s="913" customFormat="1" ht="15" customHeight="1">
      <c r="A21" s="1477" t="s">
        <v>594</v>
      </c>
      <c r="B21" s="1347">
        <v>465</v>
      </c>
      <c r="C21" s="1347">
        <v>262</v>
      </c>
      <c r="D21" s="1476">
        <v>203</v>
      </c>
      <c r="E21" s="1466"/>
      <c r="J21" s="1640"/>
      <c r="K21" s="1816"/>
      <c r="L21" s="1815"/>
      <c r="M21" s="1640"/>
      <c r="N21" s="1640"/>
    </row>
    <row r="22" spans="1:14" s="913" customFormat="1" ht="15" customHeight="1">
      <c r="A22" s="1477" t="s">
        <v>595</v>
      </c>
      <c r="B22" s="180">
        <v>914</v>
      </c>
      <c r="C22" s="1347">
        <v>322</v>
      </c>
      <c r="D22" s="1476">
        <v>592</v>
      </c>
      <c r="E22" s="1466"/>
      <c r="J22" s="1640"/>
      <c r="K22" s="1816"/>
      <c r="L22" s="1815"/>
      <c r="M22" s="1640"/>
      <c r="N22" s="1640"/>
    </row>
    <row r="23" spans="1:14" s="913" customFormat="1" ht="15" customHeight="1">
      <c r="A23" s="1477" t="s">
        <v>596</v>
      </c>
      <c r="B23" s="1347">
        <v>178</v>
      </c>
      <c r="C23" s="1347">
        <v>93</v>
      </c>
      <c r="D23" s="1476">
        <v>85</v>
      </c>
      <c r="E23" s="1466"/>
      <c r="J23" s="1640"/>
      <c r="K23" s="1816"/>
      <c r="L23" s="1819"/>
      <c r="M23" s="1640"/>
      <c r="N23" s="1640"/>
    </row>
    <row r="24" spans="1:14" s="913" customFormat="1" ht="15" customHeight="1">
      <c r="A24" s="1477" t="s">
        <v>597</v>
      </c>
      <c r="B24" s="1347">
        <v>337</v>
      </c>
      <c r="C24" s="1347">
        <v>182</v>
      </c>
      <c r="D24" s="1476">
        <v>155</v>
      </c>
      <c r="E24" s="1466"/>
    </row>
    <row r="25" spans="1:14" s="913" customFormat="1" ht="15" customHeight="1">
      <c r="A25" s="1477" t="s">
        <v>458</v>
      </c>
      <c r="B25" s="1347">
        <v>706</v>
      </c>
      <c r="C25" s="1347">
        <v>399</v>
      </c>
      <c r="D25" s="1476">
        <v>307</v>
      </c>
      <c r="E25" s="1466"/>
    </row>
    <row r="26" spans="1:14" s="913" customFormat="1" ht="15" customHeight="1">
      <c r="A26" s="1477" t="s">
        <v>598</v>
      </c>
      <c r="B26" s="1347">
        <v>278</v>
      </c>
      <c r="C26" s="1347">
        <v>145</v>
      </c>
      <c r="D26" s="1476">
        <v>133</v>
      </c>
      <c r="E26" s="1466"/>
    </row>
    <row r="27" spans="1:14" s="921" customFormat="1" ht="15" customHeight="1">
      <c r="B27" s="1475"/>
      <c r="C27" s="1475"/>
      <c r="D27" s="1475"/>
      <c r="E27" s="922"/>
    </row>
    <row r="28" spans="1:14" s="921" customFormat="1" ht="15" customHeight="1">
      <c r="B28" s="922"/>
      <c r="C28" s="922"/>
      <c r="D28" s="922"/>
      <c r="E28" s="922"/>
    </row>
    <row r="29" spans="1:14" s="921" customFormat="1" ht="15" customHeight="1">
      <c r="E29" s="922"/>
    </row>
    <row r="30" spans="1:14" s="921" customFormat="1" ht="15" customHeight="1">
      <c r="E30" s="922"/>
    </row>
    <row r="31" spans="1:14" s="921" customFormat="1" ht="15" customHeight="1">
      <c r="E31" s="922"/>
    </row>
    <row r="32" spans="1:14" s="921" customFormat="1">
      <c r="E32" s="922"/>
    </row>
    <row r="33" spans="5:5" s="921" customFormat="1">
      <c r="E33" s="922"/>
    </row>
    <row r="34" spans="5:5" s="921" customFormat="1">
      <c r="E34" s="922"/>
    </row>
  </sheetData>
  <mergeCells count="6">
    <mergeCell ref="A1:D1"/>
    <mergeCell ref="A2:D2"/>
    <mergeCell ref="A3:A5"/>
    <mergeCell ref="B3:B5"/>
    <mergeCell ref="C3:C5"/>
    <mergeCell ref="D3:D5"/>
  </mergeCells>
  <hyperlinks>
    <hyperlink ref="A2" location="'spis tablic'!A1" display="'spis tablic'!A1" xr:uid="{00000000-0004-0000-8900-000000000000}"/>
    <hyperlink ref="A2:D2" location="'Spis tablic_DZIAŁ XI'!A1" display="'Spis tablic_DZIAŁ XI'!A1" xr:uid="{00000000-0004-0000-8900-000001000000}"/>
  </hyperlinks>
  <pageMargins left="0.7" right="0.7" top="0.75" bottom="0.75" header="0.3" footer="0.3"/>
  <pageSetup paperSize="9"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G171"/>
  <sheetViews>
    <sheetView topLeftCell="A7" zoomScaleNormal="100" workbookViewId="0">
      <selection activeCell="I12" sqref="I12"/>
    </sheetView>
  </sheetViews>
  <sheetFormatPr defaultColWidth="9.109375" defaultRowHeight="13.2"/>
  <cols>
    <col min="1" max="1" width="25.6640625" style="1465" customWidth="1"/>
    <col min="2" max="6" width="16.6640625" style="1465" customWidth="1"/>
    <col min="7" max="16384" width="9.109375" style="1465"/>
  </cols>
  <sheetData>
    <row r="1" spans="1:7" s="1464" customFormat="1" ht="30" customHeight="1">
      <c r="A1" s="2723" t="s">
        <v>2586</v>
      </c>
      <c r="B1" s="2724"/>
      <c r="C1" s="2724"/>
      <c r="D1" s="2724"/>
      <c r="E1" s="2724"/>
      <c r="F1" s="2724"/>
    </row>
    <row r="2" spans="1:7" s="1480" customFormat="1" ht="24.9" customHeight="1">
      <c r="A2" s="2042" t="s">
        <v>11</v>
      </c>
      <c r="B2" s="2042"/>
      <c r="C2" s="2042"/>
      <c r="D2" s="2042"/>
      <c r="E2" s="2042"/>
      <c r="F2" s="2042"/>
    </row>
    <row r="3" spans="1:7" s="956" customFormat="1" ht="24.9" customHeight="1">
      <c r="A3" s="2495" t="s">
        <v>360</v>
      </c>
      <c r="B3" s="2499" t="s">
        <v>951</v>
      </c>
      <c r="C3" s="2491" t="s">
        <v>2045</v>
      </c>
      <c r="D3" s="2495"/>
      <c r="E3" s="2491" t="s">
        <v>2046</v>
      </c>
      <c r="F3" s="2498"/>
      <c r="G3" s="983"/>
    </row>
    <row r="4" spans="1:7" s="956" customFormat="1" ht="24.9" customHeight="1">
      <c r="A4" s="2728"/>
      <c r="B4" s="2505"/>
      <c r="C4" s="2492"/>
      <c r="D4" s="2497"/>
      <c r="E4" s="2492"/>
      <c r="F4" s="2508"/>
      <c r="G4" s="983"/>
    </row>
    <row r="5" spans="1:7" s="956" customFormat="1" ht="24.9" customHeight="1">
      <c r="A5" s="2728"/>
      <c r="B5" s="2505"/>
      <c r="C5" s="2499" t="s">
        <v>2049</v>
      </c>
      <c r="D5" s="2499" t="s">
        <v>2050</v>
      </c>
      <c r="E5" s="2499" t="s">
        <v>2049</v>
      </c>
      <c r="F5" s="2491" t="s">
        <v>2050</v>
      </c>
      <c r="G5" s="983"/>
    </row>
    <row r="6" spans="1:7" s="956" customFormat="1" ht="24.9" customHeight="1">
      <c r="A6" s="2497"/>
      <c r="B6" s="2500"/>
      <c r="C6" s="2500"/>
      <c r="D6" s="2500"/>
      <c r="E6" s="2500"/>
      <c r="F6" s="2492"/>
      <c r="G6" s="983"/>
    </row>
    <row r="7" spans="1:7" s="956" customFormat="1" ht="15" customHeight="1">
      <c r="A7" s="1481" t="s">
        <v>439</v>
      </c>
      <c r="B7" s="209">
        <v>28219362</v>
      </c>
      <c r="C7" s="209">
        <v>3853828</v>
      </c>
      <c r="D7" s="209">
        <v>8228057</v>
      </c>
      <c r="E7" s="209">
        <v>216942</v>
      </c>
      <c r="F7" s="210">
        <v>15920535</v>
      </c>
    </row>
    <row r="8" spans="1:7" s="921" customFormat="1" ht="15" customHeight="1">
      <c r="A8" s="1472" t="s">
        <v>2051</v>
      </c>
      <c r="B8" s="211">
        <v>30673944</v>
      </c>
      <c r="C8" s="211">
        <v>4318062</v>
      </c>
      <c r="D8" s="211">
        <v>8709067</v>
      </c>
      <c r="E8" s="211">
        <v>291327</v>
      </c>
      <c r="F8" s="213">
        <v>17355488</v>
      </c>
      <c r="G8" s="922"/>
    </row>
    <row r="9" spans="1:7" s="921" customFormat="1" ht="15" customHeight="1">
      <c r="A9" s="1477" t="s">
        <v>584</v>
      </c>
      <c r="B9" s="180">
        <v>2609576</v>
      </c>
      <c r="C9" s="180">
        <v>299540</v>
      </c>
      <c r="D9" s="180">
        <v>803966</v>
      </c>
      <c r="E9" s="180">
        <v>60000</v>
      </c>
      <c r="F9" s="216">
        <v>1446070</v>
      </c>
      <c r="G9" s="922"/>
    </row>
    <row r="10" spans="1:7" s="921" customFormat="1" ht="15" customHeight="1">
      <c r="A10" s="1477" t="s">
        <v>585</v>
      </c>
      <c r="B10" s="180">
        <v>1741188</v>
      </c>
      <c r="C10" s="180">
        <v>287837</v>
      </c>
      <c r="D10" s="180">
        <v>124899</v>
      </c>
      <c r="E10" s="180">
        <v>3700</v>
      </c>
      <c r="F10" s="216">
        <v>1324752</v>
      </c>
      <c r="G10" s="922"/>
    </row>
    <row r="11" spans="1:7" s="921" customFormat="1" ht="15" customHeight="1">
      <c r="A11" s="1477" t="s">
        <v>586</v>
      </c>
      <c r="B11" s="180">
        <v>1180361</v>
      </c>
      <c r="C11" s="180">
        <v>203969</v>
      </c>
      <c r="D11" s="180">
        <v>165463</v>
      </c>
      <c r="E11" s="180">
        <v>15101</v>
      </c>
      <c r="F11" s="216">
        <v>795828</v>
      </c>
      <c r="G11" s="922"/>
    </row>
    <row r="12" spans="1:7" s="921" customFormat="1" ht="15" customHeight="1">
      <c r="A12" s="1477" t="s">
        <v>374</v>
      </c>
      <c r="B12" s="180">
        <v>685581</v>
      </c>
      <c r="C12" s="180">
        <v>95772</v>
      </c>
      <c r="D12" s="180">
        <v>156910</v>
      </c>
      <c r="E12" s="180">
        <v>29250</v>
      </c>
      <c r="F12" s="216">
        <v>403649</v>
      </c>
      <c r="G12" s="922"/>
    </row>
    <row r="13" spans="1:7" s="921" customFormat="1" ht="15" customHeight="1">
      <c r="A13" s="1477" t="s">
        <v>588</v>
      </c>
      <c r="B13" s="180">
        <v>1993753</v>
      </c>
      <c r="C13" s="180">
        <v>398533</v>
      </c>
      <c r="D13" s="180">
        <v>571212</v>
      </c>
      <c r="E13" s="180">
        <v>9999</v>
      </c>
      <c r="F13" s="216">
        <v>1014009</v>
      </c>
      <c r="G13" s="922"/>
    </row>
    <row r="14" spans="1:7" s="921" customFormat="1" ht="15" customHeight="1">
      <c r="A14" s="1477" t="s">
        <v>589</v>
      </c>
      <c r="B14" s="180">
        <v>2581276</v>
      </c>
      <c r="C14" s="180">
        <v>341014</v>
      </c>
      <c r="D14" s="180">
        <v>966642</v>
      </c>
      <c r="E14" s="180">
        <v>31775</v>
      </c>
      <c r="F14" s="216">
        <v>1241845</v>
      </c>
      <c r="G14" s="922"/>
    </row>
    <row r="15" spans="1:7" s="921" customFormat="1" ht="15" customHeight="1">
      <c r="A15" s="1477" t="s">
        <v>590</v>
      </c>
      <c r="B15" s="180">
        <v>5007132</v>
      </c>
      <c r="C15" s="180">
        <v>537427</v>
      </c>
      <c r="D15" s="180">
        <v>1995495</v>
      </c>
      <c r="E15" s="180">
        <v>46603</v>
      </c>
      <c r="F15" s="216">
        <v>2427607</v>
      </c>
      <c r="G15" s="922"/>
    </row>
    <row r="16" spans="1:7" s="921" customFormat="1" ht="15" customHeight="1">
      <c r="A16" s="1477" t="s">
        <v>591</v>
      </c>
      <c r="B16" s="180">
        <v>459401</v>
      </c>
      <c r="C16" s="180">
        <v>57896</v>
      </c>
      <c r="D16" s="180">
        <v>134624</v>
      </c>
      <c r="E16" s="1482" t="s">
        <v>41</v>
      </c>
      <c r="F16" s="216">
        <v>266881</v>
      </c>
      <c r="G16" s="922"/>
    </row>
    <row r="17" spans="1:7" s="921" customFormat="1" ht="15" customHeight="1">
      <c r="A17" s="1477" t="s">
        <v>592</v>
      </c>
      <c r="B17" s="180">
        <v>1280549</v>
      </c>
      <c r="C17" s="180">
        <v>210449</v>
      </c>
      <c r="D17" s="180">
        <v>256780</v>
      </c>
      <c r="E17" s="180">
        <v>7600</v>
      </c>
      <c r="F17" s="216">
        <v>805720</v>
      </c>
      <c r="G17" s="922"/>
    </row>
    <row r="18" spans="1:7" s="921" customFormat="1" ht="15" customHeight="1">
      <c r="A18" s="1477" t="s">
        <v>593</v>
      </c>
      <c r="B18" s="180">
        <v>757499</v>
      </c>
      <c r="C18" s="180">
        <v>169501</v>
      </c>
      <c r="D18" s="180">
        <v>108456</v>
      </c>
      <c r="E18" s="180">
        <v>4000</v>
      </c>
      <c r="F18" s="216">
        <v>475542</v>
      </c>
      <c r="G18" s="922"/>
    </row>
    <row r="19" spans="1:7" s="921" customFormat="1" ht="15" customHeight="1">
      <c r="A19" s="1477" t="s">
        <v>594</v>
      </c>
      <c r="B19" s="180">
        <v>2029262</v>
      </c>
      <c r="C19" s="180">
        <v>227651</v>
      </c>
      <c r="D19" s="180">
        <v>872450</v>
      </c>
      <c r="E19" s="180">
        <v>12000</v>
      </c>
      <c r="F19" s="216">
        <v>917161</v>
      </c>
      <c r="G19" s="922"/>
    </row>
    <row r="20" spans="1:7" s="921" customFormat="1" ht="15" customHeight="1">
      <c r="A20" s="1477" t="s">
        <v>595</v>
      </c>
      <c r="B20" s="180">
        <v>4767678</v>
      </c>
      <c r="C20" s="180">
        <v>578767</v>
      </c>
      <c r="D20" s="180">
        <v>942658</v>
      </c>
      <c r="E20" s="180">
        <v>20308</v>
      </c>
      <c r="F20" s="216">
        <v>3225945</v>
      </c>
      <c r="G20" s="922"/>
    </row>
    <row r="21" spans="1:7" s="921" customFormat="1" ht="15" customHeight="1">
      <c r="A21" s="1477" t="s">
        <v>596</v>
      </c>
      <c r="B21" s="180">
        <v>768884</v>
      </c>
      <c r="C21" s="180">
        <v>149201</v>
      </c>
      <c r="D21" s="180">
        <v>131303</v>
      </c>
      <c r="E21" s="180">
        <v>10800</v>
      </c>
      <c r="F21" s="216">
        <v>477580</v>
      </c>
      <c r="G21" s="922"/>
    </row>
    <row r="22" spans="1:7" s="921" customFormat="1" ht="15" customHeight="1">
      <c r="A22" s="1477" t="s">
        <v>597</v>
      </c>
      <c r="B22" s="180">
        <v>710037</v>
      </c>
      <c r="C22" s="180">
        <v>161720</v>
      </c>
      <c r="D22" s="180">
        <v>384518</v>
      </c>
      <c r="E22" s="180">
        <v>17874</v>
      </c>
      <c r="F22" s="216">
        <v>145925</v>
      </c>
      <c r="G22" s="922"/>
    </row>
    <row r="23" spans="1:7" s="921" customFormat="1" ht="15" customHeight="1">
      <c r="A23" s="1477" t="s">
        <v>458</v>
      </c>
      <c r="B23" s="180">
        <v>2911379</v>
      </c>
      <c r="C23" s="180">
        <v>426942</v>
      </c>
      <c r="D23" s="180">
        <v>772435</v>
      </c>
      <c r="E23" s="180">
        <v>21217</v>
      </c>
      <c r="F23" s="216">
        <v>1690785</v>
      </c>
      <c r="G23" s="922"/>
    </row>
    <row r="24" spans="1:7" s="921" customFormat="1" ht="15" customHeight="1">
      <c r="A24" s="1477" t="s">
        <v>598</v>
      </c>
      <c r="B24" s="180">
        <v>1190388</v>
      </c>
      <c r="C24" s="180">
        <v>171843</v>
      </c>
      <c r="D24" s="180">
        <v>321256</v>
      </c>
      <c r="E24" s="180">
        <v>1100</v>
      </c>
      <c r="F24" s="216">
        <v>696189</v>
      </c>
      <c r="G24" s="922"/>
    </row>
    <row r="25" spans="1:7" s="921" customFormat="1" ht="15" customHeight="1">
      <c r="A25" s="922"/>
      <c r="B25" s="1475"/>
      <c r="C25" s="1475"/>
      <c r="D25" s="1475"/>
      <c r="E25" s="1475"/>
      <c r="F25" s="1475"/>
    </row>
    <row r="26" spans="1:7" s="921" customFormat="1" ht="15" customHeight="1">
      <c r="A26" s="922"/>
      <c r="B26" s="922"/>
      <c r="C26" s="922"/>
      <c r="D26" s="922"/>
      <c r="E26" s="922"/>
      <c r="F26" s="922"/>
    </row>
    <row r="27" spans="1:7" s="921" customFormat="1" ht="15" customHeight="1"/>
    <row r="28" spans="1:7" s="921" customFormat="1" ht="15" customHeight="1"/>
    <row r="29" spans="1:7" ht="15" customHeight="1"/>
    <row r="30" spans="1:7" ht="15" customHeight="1"/>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sheetData>
  <mergeCells count="10">
    <mergeCell ref="A1:F1"/>
    <mergeCell ref="A2:F2"/>
    <mergeCell ref="A3:A6"/>
    <mergeCell ref="B3:B6"/>
    <mergeCell ref="C3:D4"/>
    <mergeCell ref="E3:F4"/>
    <mergeCell ref="C5:C6"/>
    <mergeCell ref="D5:D6"/>
    <mergeCell ref="E5:E6"/>
    <mergeCell ref="F5:F6"/>
  </mergeCells>
  <hyperlinks>
    <hyperlink ref="A2" location="'spis tablic'!A1" display="'spis tablic'!A1" xr:uid="{00000000-0004-0000-8A00-000000000000}"/>
    <hyperlink ref="A2:D2" location="'Spis tabl.'!A1" display="'Spis tabl.'!A1" xr:uid="{00000000-0004-0000-8A00-000001000000}"/>
    <hyperlink ref="A2:F2" location="'Spis tablic_DZIAŁ XI'!A1" display="'Spis tablic_DZIAŁ XI'!A1" xr:uid="{00000000-0004-0000-8A00-000002000000}"/>
  </hyperlinks>
  <pageMargins left="0.7" right="0.7" top="0.75" bottom="0.75" header="0.3" footer="0.3"/>
  <pageSetup paperSize="9"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W71"/>
  <sheetViews>
    <sheetView zoomScaleNormal="100" workbookViewId="0">
      <selection activeCell="X16" sqref="X16"/>
    </sheetView>
  </sheetViews>
  <sheetFormatPr defaultColWidth="9.109375" defaultRowHeight="13.2"/>
  <cols>
    <col min="1" max="1" width="25.6640625" style="1465" customWidth="1"/>
    <col min="2" max="21" width="12.6640625" style="1465" customWidth="1"/>
    <col min="22" max="16384" width="9.109375" style="1465"/>
  </cols>
  <sheetData>
    <row r="1" spans="1:23" s="1709" customFormat="1" ht="30" customHeight="1">
      <c r="A1" s="2723" t="s">
        <v>2791</v>
      </c>
      <c r="B1" s="2724"/>
      <c r="C1" s="2724"/>
      <c r="D1" s="2724"/>
      <c r="E1" s="2724"/>
      <c r="F1" s="2724"/>
      <c r="G1" s="2724"/>
      <c r="H1" s="2724"/>
      <c r="I1" s="1708"/>
      <c r="J1" s="1708"/>
      <c r="K1" s="1708"/>
      <c r="L1" s="1573"/>
      <c r="M1" s="1573"/>
      <c r="N1" s="1573"/>
      <c r="O1" s="1573"/>
      <c r="P1" s="1573"/>
      <c r="Q1" s="1573"/>
      <c r="R1" s="1573"/>
      <c r="S1" s="1573"/>
      <c r="T1" s="1573"/>
      <c r="U1" s="1573"/>
    </row>
    <row r="2" spans="1:23" s="1480" customFormat="1" ht="24.9" customHeight="1">
      <c r="A2" s="2042" t="s">
        <v>11</v>
      </c>
      <c r="B2" s="2042"/>
      <c r="C2" s="2042"/>
      <c r="D2" s="2042"/>
      <c r="E2" s="2042"/>
      <c r="F2" s="2042"/>
      <c r="G2" s="2042"/>
      <c r="H2" s="2042"/>
      <c r="I2" s="2042"/>
      <c r="J2" s="2042"/>
      <c r="K2" s="2042"/>
      <c r="L2" s="2042"/>
      <c r="M2" s="2042"/>
      <c r="N2" s="2042"/>
      <c r="O2" s="2042"/>
      <c r="P2" s="2042"/>
      <c r="Q2" s="2042"/>
      <c r="R2" s="2042"/>
      <c r="S2" s="2042"/>
      <c r="T2" s="2042"/>
      <c r="U2" s="2042"/>
    </row>
    <row r="3" spans="1:23" s="956" customFormat="1" ht="24.9" customHeight="1">
      <c r="A3" s="2495" t="s">
        <v>360</v>
      </c>
      <c r="B3" s="2476" t="s">
        <v>123</v>
      </c>
      <c r="C3" s="2468"/>
      <c r="D3" s="2491" t="s">
        <v>2052</v>
      </c>
      <c r="E3" s="2498"/>
      <c r="F3" s="2499" t="s">
        <v>2053</v>
      </c>
      <c r="G3" s="2499"/>
      <c r="H3" s="2499" t="s">
        <v>2054</v>
      </c>
      <c r="I3" s="2499"/>
      <c r="J3" s="2499" t="s">
        <v>2055</v>
      </c>
      <c r="K3" s="2499"/>
      <c r="L3" s="2499" t="s">
        <v>2056</v>
      </c>
      <c r="M3" s="2499"/>
      <c r="N3" s="2499" t="s">
        <v>2057</v>
      </c>
      <c r="O3" s="2499"/>
      <c r="P3" s="2471" t="s">
        <v>2058</v>
      </c>
      <c r="Q3" s="2471"/>
      <c r="R3" s="2732" t="s">
        <v>2059</v>
      </c>
      <c r="S3" s="2732"/>
      <c r="T3" s="2476" t="s">
        <v>2060</v>
      </c>
      <c r="U3" s="2477"/>
      <c r="V3" s="983"/>
    </row>
    <row r="4" spans="1:23" s="956" customFormat="1" ht="24.9" customHeight="1">
      <c r="A4" s="2728"/>
      <c r="B4" s="2729"/>
      <c r="C4" s="2730"/>
      <c r="D4" s="2731"/>
      <c r="E4" s="2507"/>
      <c r="F4" s="2505"/>
      <c r="G4" s="2505"/>
      <c r="H4" s="2505"/>
      <c r="I4" s="2505"/>
      <c r="J4" s="2505"/>
      <c r="K4" s="2505"/>
      <c r="L4" s="2505"/>
      <c r="M4" s="2505"/>
      <c r="N4" s="2505"/>
      <c r="O4" s="2505"/>
      <c r="P4" s="2472"/>
      <c r="Q4" s="2472"/>
      <c r="R4" s="2733"/>
      <c r="S4" s="2733"/>
      <c r="T4" s="2729"/>
      <c r="U4" s="2483"/>
      <c r="V4" s="983"/>
    </row>
    <row r="5" spans="1:23" s="956" customFormat="1" ht="24.9" customHeight="1">
      <c r="A5" s="2728"/>
      <c r="B5" s="2471" t="s">
        <v>2061</v>
      </c>
      <c r="C5" s="2471" t="s">
        <v>2062</v>
      </c>
      <c r="D5" s="2471" t="s">
        <v>2061</v>
      </c>
      <c r="E5" s="2471" t="s">
        <v>2063</v>
      </c>
      <c r="F5" s="2471" t="s">
        <v>2061</v>
      </c>
      <c r="G5" s="2471" t="s">
        <v>2063</v>
      </c>
      <c r="H5" s="2471" t="s">
        <v>2061</v>
      </c>
      <c r="I5" s="2471" t="s">
        <v>2063</v>
      </c>
      <c r="J5" s="2471" t="s">
        <v>2061</v>
      </c>
      <c r="K5" s="2471" t="s">
        <v>2063</v>
      </c>
      <c r="L5" s="2471" t="s">
        <v>2061</v>
      </c>
      <c r="M5" s="2471" t="s">
        <v>2063</v>
      </c>
      <c r="N5" s="2471" t="s">
        <v>2061</v>
      </c>
      <c r="O5" s="2471" t="s">
        <v>2063</v>
      </c>
      <c r="P5" s="2471" t="s">
        <v>2061</v>
      </c>
      <c r="Q5" s="2471" t="s">
        <v>2063</v>
      </c>
      <c r="R5" s="2471" t="s">
        <v>2061</v>
      </c>
      <c r="S5" s="2471" t="s">
        <v>2063</v>
      </c>
      <c r="T5" s="2471" t="s">
        <v>2061</v>
      </c>
      <c r="U5" s="2476" t="s">
        <v>2063</v>
      </c>
      <c r="V5" s="983"/>
    </row>
    <row r="6" spans="1:23" s="956" customFormat="1" ht="24.9" customHeight="1">
      <c r="A6" s="2728"/>
      <c r="B6" s="2472"/>
      <c r="C6" s="2472"/>
      <c r="D6" s="2472"/>
      <c r="E6" s="2472"/>
      <c r="F6" s="2472"/>
      <c r="G6" s="2472"/>
      <c r="H6" s="2472"/>
      <c r="I6" s="2472"/>
      <c r="J6" s="2472"/>
      <c r="K6" s="2472"/>
      <c r="L6" s="2472"/>
      <c r="M6" s="2472"/>
      <c r="N6" s="2472"/>
      <c r="O6" s="2472"/>
      <c r="P6" s="2472"/>
      <c r="Q6" s="2472"/>
      <c r="R6" s="2472"/>
      <c r="S6" s="2472"/>
      <c r="T6" s="2472"/>
      <c r="U6" s="2729"/>
      <c r="V6" s="983"/>
    </row>
    <row r="7" spans="1:23" s="956" customFormat="1" ht="24.9" customHeight="1">
      <c r="A7" s="2497"/>
      <c r="B7" s="2473"/>
      <c r="C7" s="2473"/>
      <c r="D7" s="2473"/>
      <c r="E7" s="2473"/>
      <c r="F7" s="2473"/>
      <c r="G7" s="2473"/>
      <c r="H7" s="2473"/>
      <c r="I7" s="2473"/>
      <c r="J7" s="2473"/>
      <c r="K7" s="2473"/>
      <c r="L7" s="2473"/>
      <c r="M7" s="2473"/>
      <c r="N7" s="2473"/>
      <c r="O7" s="2473"/>
      <c r="P7" s="2473"/>
      <c r="Q7" s="2473"/>
      <c r="R7" s="2473"/>
      <c r="S7" s="2473"/>
      <c r="T7" s="2473"/>
      <c r="U7" s="2478"/>
      <c r="V7" s="983"/>
    </row>
    <row r="8" spans="1:23" s="956" customFormat="1" ht="15" customHeight="1">
      <c r="A8" s="1481" t="s">
        <v>439</v>
      </c>
      <c r="B8" s="1483">
        <v>1358</v>
      </c>
      <c r="C8" s="1483">
        <v>1776</v>
      </c>
      <c r="D8" s="1483">
        <v>953</v>
      </c>
      <c r="E8" s="1483">
        <v>1190</v>
      </c>
      <c r="F8" s="1484">
        <v>74</v>
      </c>
      <c r="G8" s="1484">
        <v>13</v>
      </c>
      <c r="H8" s="1484">
        <v>4</v>
      </c>
      <c r="I8" s="1484">
        <v>7</v>
      </c>
      <c r="J8" s="1484">
        <v>55</v>
      </c>
      <c r="K8" s="1484">
        <v>179</v>
      </c>
      <c r="L8" s="1484">
        <v>175</v>
      </c>
      <c r="M8" s="1484">
        <v>24</v>
      </c>
      <c r="N8" s="1484">
        <v>1</v>
      </c>
      <c r="O8" s="1485" t="s">
        <v>41</v>
      </c>
      <c r="P8" s="1484">
        <v>1</v>
      </c>
      <c r="Q8" s="1484">
        <v>19</v>
      </c>
      <c r="R8" s="1484">
        <v>34</v>
      </c>
      <c r="S8" s="1484">
        <v>162</v>
      </c>
      <c r="T8" s="1484">
        <v>61</v>
      </c>
      <c r="U8" s="1486">
        <v>182</v>
      </c>
      <c r="V8" s="983"/>
    </row>
    <row r="9" spans="1:23" s="921" customFormat="1" ht="15" customHeight="1">
      <c r="A9" s="1472" t="s">
        <v>2064</v>
      </c>
      <c r="B9" s="1487">
        <v>1344</v>
      </c>
      <c r="C9" s="1487">
        <v>2049</v>
      </c>
      <c r="D9" s="1487">
        <v>903</v>
      </c>
      <c r="E9" s="1487">
        <v>1364</v>
      </c>
      <c r="F9" s="1488">
        <v>60</v>
      </c>
      <c r="G9" s="1488">
        <v>12</v>
      </c>
      <c r="H9" s="1488">
        <v>2</v>
      </c>
      <c r="I9" s="1488">
        <v>9</v>
      </c>
      <c r="J9" s="1488">
        <v>62</v>
      </c>
      <c r="K9" s="1488">
        <v>199</v>
      </c>
      <c r="L9" s="1488">
        <v>240</v>
      </c>
      <c r="M9" s="1488">
        <v>36</v>
      </c>
      <c r="N9" s="1489" t="s">
        <v>41</v>
      </c>
      <c r="O9" s="1489" t="s">
        <v>41</v>
      </c>
      <c r="P9" s="1488">
        <v>1</v>
      </c>
      <c r="Q9" s="1488">
        <v>44</v>
      </c>
      <c r="R9" s="1488">
        <v>23</v>
      </c>
      <c r="S9" s="1488">
        <v>206</v>
      </c>
      <c r="T9" s="1488">
        <v>53</v>
      </c>
      <c r="U9" s="1490">
        <v>179</v>
      </c>
      <c r="V9" s="235"/>
      <c r="W9" s="1252"/>
    </row>
    <row r="10" spans="1:23" s="921" customFormat="1" ht="15" customHeight="1">
      <c r="A10" s="1477" t="s">
        <v>584</v>
      </c>
      <c r="B10" s="1491">
        <v>164</v>
      </c>
      <c r="C10" s="1491">
        <v>135</v>
      </c>
      <c r="D10" s="1491">
        <v>121</v>
      </c>
      <c r="E10" s="1491">
        <v>92</v>
      </c>
      <c r="F10" s="1492">
        <v>7</v>
      </c>
      <c r="G10" s="1489" t="s">
        <v>41</v>
      </c>
      <c r="H10" s="1492">
        <v>1</v>
      </c>
      <c r="I10" s="1492">
        <v>1</v>
      </c>
      <c r="J10" s="1489" t="s">
        <v>41</v>
      </c>
      <c r="K10" s="1492">
        <v>12</v>
      </c>
      <c r="L10" s="1492">
        <v>33</v>
      </c>
      <c r="M10" s="1489" t="s">
        <v>41</v>
      </c>
      <c r="N10" s="1489" t="s">
        <v>41</v>
      </c>
      <c r="O10" s="1489" t="s">
        <v>41</v>
      </c>
      <c r="P10" s="1489" t="s">
        <v>41</v>
      </c>
      <c r="Q10" s="1492">
        <v>2</v>
      </c>
      <c r="R10" s="1492">
        <v>1</v>
      </c>
      <c r="S10" s="1492">
        <v>19</v>
      </c>
      <c r="T10" s="1492">
        <v>1</v>
      </c>
      <c r="U10" s="1486">
        <v>9</v>
      </c>
      <c r="V10" s="922"/>
    </row>
    <row r="11" spans="1:23" s="921" customFormat="1" ht="15" customHeight="1">
      <c r="A11" s="1477" t="s">
        <v>585</v>
      </c>
      <c r="B11" s="1491">
        <v>64</v>
      </c>
      <c r="C11" s="1491">
        <v>108</v>
      </c>
      <c r="D11" s="1491">
        <v>46</v>
      </c>
      <c r="E11" s="1491">
        <v>75</v>
      </c>
      <c r="F11" s="1492">
        <v>1</v>
      </c>
      <c r="G11" s="1492">
        <v>1</v>
      </c>
      <c r="H11" s="1489" t="s">
        <v>41</v>
      </c>
      <c r="I11" s="1489" t="s">
        <v>41</v>
      </c>
      <c r="J11" s="1492">
        <v>2</v>
      </c>
      <c r="K11" s="1492">
        <v>11</v>
      </c>
      <c r="L11" s="1492">
        <v>15</v>
      </c>
      <c r="M11" s="1489" t="s">
        <v>41</v>
      </c>
      <c r="N11" s="1489" t="s">
        <v>41</v>
      </c>
      <c r="O11" s="1489" t="s">
        <v>41</v>
      </c>
      <c r="P11" s="1489" t="s">
        <v>41</v>
      </c>
      <c r="Q11" s="1492">
        <v>2</v>
      </c>
      <c r="R11" s="1489" t="s">
        <v>41</v>
      </c>
      <c r="S11" s="1492">
        <v>10</v>
      </c>
      <c r="T11" s="1489" t="s">
        <v>41</v>
      </c>
      <c r="U11" s="1486">
        <v>9</v>
      </c>
      <c r="V11" s="922"/>
    </row>
    <row r="12" spans="1:23" s="921" customFormat="1" ht="15" customHeight="1">
      <c r="A12" s="1477" t="s">
        <v>373</v>
      </c>
      <c r="B12" s="1491">
        <v>40</v>
      </c>
      <c r="C12" s="1491">
        <v>101</v>
      </c>
      <c r="D12" s="1491">
        <v>25</v>
      </c>
      <c r="E12" s="1491">
        <v>67</v>
      </c>
      <c r="F12" s="1489" t="s">
        <v>41</v>
      </c>
      <c r="G12" s="1489" t="s">
        <v>41</v>
      </c>
      <c r="H12" s="1489" t="s">
        <v>41</v>
      </c>
      <c r="I12" s="1489" t="s">
        <v>41</v>
      </c>
      <c r="J12" s="1489" t="s">
        <v>41</v>
      </c>
      <c r="K12" s="1492">
        <v>7</v>
      </c>
      <c r="L12" s="1492">
        <v>9</v>
      </c>
      <c r="M12" s="1489" t="s">
        <v>41</v>
      </c>
      <c r="N12" s="1489" t="s">
        <v>41</v>
      </c>
      <c r="O12" s="1489" t="s">
        <v>41</v>
      </c>
      <c r="P12" s="1489" t="s">
        <v>41</v>
      </c>
      <c r="Q12" s="1492">
        <v>7</v>
      </c>
      <c r="R12" s="1492">
        <v>2</v>
      </c>
      <c r="S12" s="1492">
        <v>10</v>
      </c>
      <c r="T12" s="1492">
        <v>4</v>
      </c>
      <c r="U12" s="1486">
        <v>10</v>
      </c>
      <c r="V12" s="922"/>
    </row>
    <row r="13" spans="1:23" s="921" customFormat="1" ht="15" customHeight="1">
      <c r="A13" s="1477" t="s">
        <v>587</v>
      </c>
      <c r="B13" s="1491">
        <v>27</v>
      </c>
      <c r="C13" s="1491">
        <v>69</v>
      </c>
      <c r="D13" s="1491">
        <v>18</v>
      </c>
      <c r="E13" s="1491">
        <v>50</v>
      </c>
      <c r="F13" s="1489" t="s">
        <v>41</v>
      </c>
      <c r="G13" s="1489" t="s">
        <v>41</v>
      </c>
      <c r="H13" s="1489" t="s">
        <v>41</v>
      </c>
      <c r="I13" s="1489" t="s">
        <v>41</v>
      </c>
      <c r="J13" s="1492">
        <v>1</v>
      </c>
      <c r="K13" s="1492">
        <v>10</v>
      </c>
      <c r="L13" s="1492">
        <v>8</v>
      </c>
      <c r="M13" s="1492">
        <v>5</v>
      </c>
      <c r="N13" s="1489" t="s">
        <v>41</v>
      </c>
      <c r="O13" s="1489" t="s">
        <v>41</v>
      </c>
      <c r="P13" s="1489" t="s">
        <v>41</v>
      </c>
      <c r="Q13" s="1489" t="s">
        <v>41</v>
      </c>
      <c r="R13" s="1489" t="s">
        <v>41</v>
      </c>
      <c r="S13" s="1492">
        <v>3</v>
      </c>
      <c r="T13" s="1489" t="s">
        <v>41</v>
      </c>
      <c r="U13" s="1486">
        <v>1</v>
      </c>
      <c r="V13" s="922"/>
    </row>
    <row r="14" spans="1:23" s="921" customFormat="1" ht="15" customHeight="1">
      <c r="A14" s="1477" t="s">
        <v>588</v>
      </c>
      <c r="B14" s="1491">
        <v>84</v>
      </c>
      <c r="C14" s="1491">
        <v>101</v>
      </c>
      <c r="D14" s="1491">
        <v>50</v>
      </c>
      <c r="E14" s="1491">
        <v>70</v>
      </c>
      <c r="F14" s="1492">
        <v>2</v>
      </c>
      <c r="G14" s="1492">
        <v>1</v>
      </c>
      <c r="H14" s="1489" t="s">
        <v>41</v>
      </c>
      <c r="I14" s="1489" t="s">
        <v>41</v>
      </c>
      <c r="J14" s="1492">
        <v>5</v>
      </c>
      <c r="K14" s="1492">
        <v>8</v>
      </c>
      <c r="L14" s="1492">
        <v>19</v>
      </c>
      <c r="M14" s="1489" t="s">
        <v>41</v>
      </c>
      <c r="N14" s="1489" t="s">
        <v>41</v>
      </c>
      <c r="O14" s="1489" t="s">
        <v>41</v>
      </c>
      <c r="P14" s="1492">
        <v>1</v>
      </c>
      <c r="Q14" s="1492">
        <v>1</v>
      </c>
      <c r="R14" s="1492">
        <v>3</v>
      </c>
      <c r="S14" s="1492">
        <v>6</v>
      </c>
      <c r="T14" s="1492">
        <v>4</v>
      </c>
      <c r="U14" s="1486">
        <v>15</v>
      </c>
      <c r="V14" s="922"/>
    </row>
    <row r="15" spans="1:23" s="921" customFormat="1" ht="15" customHeight="1">
      <c r="A15" s="1477" t="s">
        <v>589</v>
      </c>
      <c r="B15" s="1491">
        <v>106</v>
      </c>
      <c r="C15" s="1491">
        <v>191</v>
      </c>
      <c r="D15" s="1491">
        <v>74</v>
      </c>
      <c r="E15" s="1491">
        <v>130</v>
      </c>
      <c r="F15" s="1492">
        <v>9</v>
      </c>
      <c r="G15" s="1492">
        <v>4</v>
      </c>
      <c r="H15" s="1489" t="s">
        <v>41</v>
      </c>
      <c r="I15" s="1492">
        <v>3</v>
      </c>
      <c r="J15" s="1492">
        <v>5</v>
      </c>
      <c r="K15" s="1492">
        <v>21</v>
      </c>
      <c r="L15" s="1492">
        <v>15</v>
      </c>
      <c r="M15" s="1492">
        <v>2</v>
      </c>
      <c r="N15" s="1489" t="s">
        <v>41</v>
      </c>
      <c r="O15" s="1489" t="s">
        <v>41</v>
      </c>
      <c r="P15" s="1489" t="s">
        <v>41</v>
      </c>
      <c r="Q15" s="1492">
        <v>2</v>
      </c>
      <c r="R15" s="1492">
        <v>3</v>
      </c>
      <c r="S15" s="1492">
        <v>18</v>
      </c>
      <c r="T15" s="1489" t="s">
        <v>41</v>
      </c>
      <c r="U15" s="1486">
        <v>11</v>
      </c>
      <c r="V15" s="922"/>
    </row>
    <row r="16" spans="1:23" s="921" customFormat="1" ht="15" customHeight="1">
      <c r="A16" s="1477" t="s">
        <v>590</v>
      </c>
      <c r="B16" s="1491">
        <v>239</v>
      </c>
      <c r="C16" s="1491">
        <v>250</v>
      </c>
      <c r="D16" s="1491">
        <v>154</v>
      </c>
      <c r="E16" s="1491">
        <v>190</v>
      </c>
      <c r="F16" s="1492">
        <v>22</v>
      </c>
      <c r="G16" s="1492">
        <v>2</v>
      </c>
      <c r="H16" s="1489" t="s">
        <v>41</v>
      </c>
      <c r="I16" s="1492">
        <v>2</v>
      </c>
      <c r="J16" s="1492">
        <v>14</v>
      </c>
      <c r="K16" s="1492">
        <v>11</v>
      </c>
      <c r="L16" s="1492">
        <v>43</v>
      </c>
      <c r="M16" s="1489" t="s">
        <v>41</v>
      </c>
      <c r="N16" s="1489" t="s">
        <v>41</v>
      </c>
      <c r="O16" s="1489" t="s">
        <v>41</v>
      </c>
      <c r="P16" s="1489" t="s">
        <v>41</v>
      </c>
      <c r="Q16" s="1492">
        <v>4</v>
      </c>
      <c r="R16" s="1489" t="s">
        <v>41</v>
      </c>
      <c r="S16" s="1492">
        <v>17</v>
      </c>
      <c r="T16" s="1492">
        <v>6</v>
      </c>
      <c r="U16" s="1486">
        <v>24</v>
      </c>
      <c r="V16" s="922"/>
    </row>
    <row r="17" spans="1:22" s="921" customFormat="1" ht="15" customHeight="1">
      <c r="A17" s="1477" t="s">
        <v>591</v>
      </c>
      <c r="B17" s="1491">
        <v>23</v>
      </c>
      <c r="C17" s="1491">
        <v>56</v>
      </c>
      <c r="D17" s="1491">
        <v>11</v>
      </c>
      <c r="E17" s="1491">
        <v>34</v>
      </c>
      <c r="F17" s="1492">
        <v>1</v>
      </c>
      <c r="G17" s="1489" t="s">
        <v>41</v>
      </c>
      <c r="H17" s="1489" t="s">
        <v>41</v>
      </c>
      <c r="I17" s="1489" t="s">
        <v>41</v>
      </c>
      <c r="J17" s="1492">
        <v>4</v>
      </c>
      <c r="K17" s="1492">
        <v>9</v>
      </c>
      <c r="L17" s="1492">
        <v>7</v>
      </c>
      <c r="M17" s="1492">
        <v>3</v>
      </c>
      <c r="N17" s="1489" t="s">
        <v>41</v>
      </c>
      <c r="O17" s="1489" t="s">
        <v>41</v>
      </c>
      <c r="P17" s="1489" t="s">
        <v>41</v>
      </c>
      <c r="Q17" s="1489" t="s">
        <v>41</v>
      </c>
      <c r="R17" s="1489" t="s">
        <v>41</v>
      </c>
      <c r="S17" s="1492">
        <v>5</v>
      </c>
      <c r="T17" s="1489" t="s">
        <v>41</v>
      </c>
      <c r="U17" s="1486">
        <v>5</v>
      </c>
      <c r="V17" s="922"/>
    </row>
    <row r="18" spans="1:22" s="921" customFormat="1" ht="15" customHeight="1">
      <c r="A18" s="1477" t="s">
        <v>592</v>
      </c>
      <c r="B18" s="1491">
        <v>31</v>
      </c>
      <c r="C18" s="1491">
        <v>112</v>
      </c>
      <c r="D18" s="1491">
        <v>23</v>
      </c>
      <c r="E18" s="1491">
        <v>50</v>
      </c>
      <c r="F18" s="1489" t="s">
        <v>41</v>
      </c>
      <c r="G18" s="1489" t="s">
        <v>41</v>
      </c>
      <c r="H18" s="1489" t="s">
        <v>41</v>
      </c>
      <c r="I18" s="1489" t="s">
        <v>41</v>
      </c>
      <c r="J18" s="1489" t="s">
        <v>41</v>
      </c>
      <c r="K18" s="1492">
        <v>21</v>
      </c>
      <c r="L18" s="1492">
        <v>4</v>
      </c>
      <c r="M18" s="1489" t="s">
        <v>41</v>
      </c>
      <c r="N18" s="1489" t="s">
        <v>41</v>
      </c>
      <c r="O18" s="1489" t="s">
        <v>41</v>
      </c>
      <c r="P18" s="1489" t="s">
        <v>41</v>
      </c>
      <c r="Q18" s="1492">
        <v>3</v>
      </c>
      <c r="R18" s="1492">
        <v>4</v>
      </c>
      <c r="S18" s="1492">
        <v>26</v>
      </c>
      <c r="T18" s="1489" t="s">
        <v>41</v>
      </c>
      <c r="U18" s="1486">
        <v>12</v>
      </c>
      <c r="V18" s="922"/>
    </row>
    <row r="19" spans="1:22" s="921" customFormat="1" ht="15" customHeight="1">
      <c r="A19" s="1477" t="s">
        <v>593</v>
      </c>
      <c r="B19" s="1491">
        <v>10</v>
      </c>
      <c r="C19" s="1491">
        <v>79</v>
      </c>
      <c r="D19" s="1491">
        <v>9</v>
      </c>
      <c r="E19" s="1491">
        <v>53</v>
      </c>
      <c r="F19" s="1489" t="s">
        <v>41</v>
      </c>
      <c r="G19" s="1489" t="s">
        <v>41</v>
      </c>
      <c r="H19" s="1489" t="s">
        <v>41</v>
      </c>
      <c r="I19" s="1489" t="s">
        <v>41</v>
      </c>
      <c r="J19" s="1489" t="s">
        <v>41</v>
      </c>
      <c r="K19" s="1492">
        <v>9</v>
      </c>
      <c r="L19" s="1492">
        <v>1</v>
      </c>
      <c r="M19" s="1492">
        <v>3</v>
      </c>
      <c r="N19" s="1489" t="s">
        <v>41</v>
      </c>
      <c r="O19" s="1489" t="s">
        <v>41</v>
      </c>
      <c r="P19" s="1489" t="s">
        <v>41</v>
      </c>
      <c r="Q19" s="1492">
        <v>2</v>
      </c>
      <c r="R19" s="1489" t="s">
        <v>41</v>
      </c>
      <c r="S19" s="1492">
        <v>5</v>
      </c>
      <c r="T19" s="1489" t="s">
        <v>41</v>
      </c>
      <c r="U19" s="1486">
        <v>7</v>
      </c>
      <c r="V19" s="922"/>
    </row>
    <row r="20" spans="1:22" s="921" customFormat="1" ht="15" customHeight="1">
      <c r="A20" s="1477" t="s">
        <v>594</v>
      </c>
      <c r="B20" s="1491">
        <v>120</v>
      </c>
      <c r="C20" s="1491">
        <v>142</v>
      </c>
      <c r="D20" s="1491">
        <v>94</v>
      </c>
      <c r="E20" s="1491">
        <v>115</v>
      </c>
      <c r="F20" s="1492">
        <v>4</v>
      </c>
      <c r="G20" s="1489" t="s">
        <v>41</v>
      </c>
      <c r="H20" s="1489" t="s">
        <v>41</v>
      </c>
      <c r="I20" s="1489" t="s">
        <v>41</v>
      </c>
      <c r="J20" s="1489" t="s">
        <v>41</v>
      </c>
      <c r="K20" s="1492">
        <v>3</v>
      </c>
      <c r="L20" s="1492">
        <v>14</v>
      </c>
      <c r="M20" s="1489" t="s">
        <v>41</v>
      </c>
      <c r="N20" s="1489" t="s">
        <v>41</v>
      </c>
      <c r="O20" s="1489" t="s">
        <v>41</v>
      </c>
      <c r="P20" s="1489" t="s">
        <v>41</v>
      </c>
      <c r="Q20" s="1492">
        <v>3</v>
      </c>
      <c r="R20" s="1492">
        <v>2</v>
      </c>
      <c r="S20" s="1492">
        <v>6</v>
      </c>
      <c r="T20" s="1492">
        <v>6</v>
      </c>
      <c r="U20" s="1486">
        <v>15</v>
      </c>
      <c r="V20" s="922"/>
    </row>
    <row r="21" spans="1:22" s="921" customFormat="1" ht="15" customHeight="1">
      <c r="A21" s="1477" t="s">
        <v>382</v>
      </c>
      <c r="B21" s="1491">
        <v>142</v>
      </c>
      <c r="C21" s="1491">
        <v>180</v>
      </c>
      <c r="D21" s="1491">
        <v>93</v>
      </c>
      <c r="E21" s="1491">
        <v>120</v>
      </c>
      <c r="F21" s="1492">
        <v>3</v>
      </c>
      <c r="G21" s="1492">
        <v>1</v>
      </c>
      <c r="H21" s="1492">
        <v>1</v>
      </c>
      <c r="I21" s="1492">
        <v>1</v>
      </c>
      <c r="J21" s="1492">
        <v>10</v>
      </c>
      <c r="K21" s="1492">
        <v>25</v>
      </c>
      <c r="L21" s="1492">
        <v>27</v>
      </c>
      <c r="M21" s="1492">
        <v>2</v>
      </c>
      <c r="N21" s="1489" t="s">
        <v>41</v>
      </c>
      <c r="O21" s="1489" t="s">
        <v>41</v>
      </c>
      <c r="P21" s="1489" t="s">
        <v>41</v>
      </c>
      <c r="Q21" s="1492">
        <v>2</v>
      </c>
      <c r="R21" s="1492">
        <v>2</v>
      </c>
      <c r="S21" s="1492">
        <v>18</v>
      </c>
      <c r="T21" s="1492">
        <v>6</v>
      </c>
      <c r="U21" s="1486">
        <v>11</v>
      </c>
      <c r="V21" s="922"/>
    </row>
    <row r="22" spans="1:22" s="921" customFormat="1" ht="15" customHeight="1">
      <c r="A22" s="1477" t="s">
        <v>596</v>
      </c>
      <c r="B22" s="1491">
        <v>22</v>
      </c>
      <c r="C22" s="1491">
        <v>71</v>
      </c>
      <c r="D22" s="1491">
        <v>12</v>
      </c>
      <c r="E22" s="1491">
        <v>34</v>
      </c>
      <c r="F22" s="1489" t="s">
        <v>41</v>
      </c>
      <c r="G22" s="1489" t="s">
        <v>41</v>
      </c>
      <c r="H22" s="1489" t="s">
        <v>41</v>
      </c>
      <c r="I22" s="1489" t="s">
        <v>41</v>
      </c>
      <c r="J22" s="1489" t="s">
        <v>41</v>
      </c>
      <c r="K22" s="1492">
        <v>3</v>
      </c>
      <c r="L22" s="1492">
        <v>4</v>
      </c>
      <c r="M22" s="1492">
        <v>4</v>
      </c>
      <c r="N22" s="1489" t="s">
        <v>41</v>
      </c>
      <c r="O22" s="1489" t="s">
        <v>41</v>
      </c>
      <c r="P22" s="1489" t="s">
        <v>41</v>
      </c>
      <c r="Q22" s="1492">
        <v>1</v>
      </c>
      <c r="R22" s="1492">
        <v>5</v>
      </c>
      <c r="S22" s="1492">
        <v>18</v>
      </c>
      <c r="T22" s="1492">
        <v>1</v>
      </c>
      <c r="U22" s="1486">
        <v>11</v>
      </c>
      <c r="V22" s="922"/>
    </row>
    <row r="23" spans="1:22" s="921" customFormat="1" ht="15" customHeight="1">
      <c r="A23" s="1477" t="s">
        <v>597</v>
      </c>
      <c r="B23" s="1491">
        <v>81</v>
      </c>
      <c r="C23" s="1491">
        <v>101</v>
      </c>
      <c r="D23" s="1491">
        <v>39</v>
      </c>
      <c r="E23" s="1491">
        <v>58</v>
      </c>
      <c r="F23" s="1492">
        <v>1</v>
      </c>
      <c r="G23" s="1492">
        <v>1</v>
      </c>
      <c r="H23" s="1489" t="s">
        <v>41</v>
      </c>
      <c r="I23" s="1492">
        <v>1</v>
      </c>
      <c r="J23" s="1492">
        <v>10</v>
      </c>
      <c r="K23" s="1492">
        <v>11</v>
      </c>
      <c r="L23" s="1492">
        <v>16</v>
      </c>
      <c r="M23" s="1492">
        <v>5</v>
      </c>
      <c r="N23" s="1489" t="s">
        <v>41</v>
      </c>
      <c r="O23" s="1489" t="s">
        <v>41</v>
      </c>
      <c r="P23" s="1489" t="s">
        <v>41</v>
      </c>
      <c r="Q23" s="1492">
        <v>1</v>
      </c>
      <c r="R23" s="1489" t="s">
        <v>41</v>
      </c>
      <c r="S23" s="1492">
        <v>17</v>
      </c>
      <c r="T23" s="1492">
        <v>15</v>
      </c>
      <c r="U23" s="1486">
        <v>7</v>
      </c>
      <c r="V23" s="922"/>
    </row>
    <row r="24" spans="1:22" s="921" customFormat="1" ht="15" customHeight="1">
      <c r="A24" s="1477" t="s">
        <v>458</v>
      </c>
      <c r="B24" s="1491">
        <v>162</v>
      </c>
      <c r="C24" s="1491">
        <v>237</v>
      </c>
      <c r="D24" s="1491">
        <v>117</v>
      </c>
      <c r="E24" s="1491">
        <v>141</v>
      </c>
      <c r="F24" s="1492">
        <v>7</v>
      </c>
      <c r="G24" s="1492">
        <v>1</v>
      </c>
      <c r="H24" s="1489" t="s">
        <v>41</v>
      </c>
      <c r="I24" s="1489" t="s">
        <v>41</v>
      </c>
      <c r="J24" s="1492">
        <v>9</v>
      </c>
      <c r="K24" s="1492">
        <v>27</v>
      </c>
      <c r="L24" s="1492">
        <v>19</v>
      </c>
      <c r="M24" s="1492">
        <v>2</v>
      </c>
      <c r="N24" s="1489" t="s">
        <v>41</v>
      </c>
      <c r="O24" s="1489" t="s">
        <v>41</v>
      </c>
      <c r="P24" s="1489" t="s">
        <v>41</v>
      </c>
      <c r="Q24" s="1492">
        <v>14</v>
      </c>
      <c r="R24" s="1492">
        <v>1</v>
      </c>
      <c r="S24" s="1492">
        <v>24</v>
      </c>
      <c r="T24" s="1492">
        <v>9</v>
      </c>
      <c r="U24" s="1486">
        <v>28</v>
      </c>
      <c r="V24" s="922"/>
    </row>
    <row r="25" spans="1:22" s="921" customFormat="1" ht="15" customHeight="1">
      <c r="A25" s="1477" t="s">
        <v>598</v>
      </c>
      <c r="B25" s="1491">
        <v>29</v>
      </c>
      <c r="C25" s="1491">
        <v>116</v>
      </c>
      <c r="D25" s="1491">
        <v>17</v>
      </c>
      <c r="E25" s="1491">
        <v>85</v>
      </c>
      <c r="F25" s="1492">
        <v>3</v>
      </c>
      <c r="G25" s="1492">
        <v>1</v>
      </c>
      <c r="H25" s="1489" t="s">
        <v>41</v>
      </c>
      <c r="I25" s="1492">
        <v>1</v>
      </c>
      <c r="J25" s="1492">
        <v>2</v>
      </c>
      <c r="K25" s="1492">
        <v>11</v>
      </c>
      <c r="L25" s="1492">
        <v>6</v>
      </c>
      <c r="M25" s="1492">
        <v>10</v>
      </c>
      <c r="N25" s="1489" t="s">
        <v>41</v>
      </c>
      <c r="O25" s="1489" t="s">
        <v>41</v>
      </c>
      <c r="P25" s="1489" t="s">
        <v>41</v>
      </c>
      <c r="Q25" s="1489" t="s">
        <v>41</v>
      </c>
      <c r="R25" s="1489" t="s">
        <v>41</v>
      </c>
      <c r="S25" s="1492">
        <v>4</v>
      </c>
      <c r="T25" s="1492">
        <v>1</v>
      </c>
      <c r="U25" s="1486">
        <v>4</v>
      </c>
      <c r="V25" s="922"/>
    </row>
    <row r="26" spans="1:22" s="922" customFormat="1" ht="15" customHeight="1">
      <c r="B26" s="1493"/>
      <c r="C26" s="1493"/>
      <c r="D26" s="1494"/>
      <c r="E26" s="1494"/>
      <c r="F26" s="1494"/>
      <c r="G26" s="1494"/>
      <c r="H26" s="1495"/>
      <c r="I26" s="1495"/>
      <c r="J26" s="1494"/>
      <c r="K26" s="1494"/>
      <c r="L26" s="1494"/>
      <c r="M26" s="1494"/>
      <c r="N26" s="1495"/>
      <c r="O26" s="1495"/>
      <c r="P26" s="1495"/>
      <c r="Q26" s="1495"/>
      <c r="R26" s="1494"/>
      <c r="S26" s="1494"/>
      <c r="T26" s="1494"/>
      <c r="U26" s="1494"/>
    </row>
    <row r="27" spans="1:22" s="921" customFormat="1" ht="15" customHeight="1">
      <c r="E27" s="956"/>
      <c r="N27" s="922"/>
      <c r="T27" s="1496"/>
      <c r="U27" s="1496"/>
      <c r="V27" s="922"/>
    </row>
    <row r="28" spans="1:22" s="921" customFormat="1" ht="15" customHeight="1">
      <c r="N28" s="922"/>
      <c r="U28" s="922"/>
      <c r="V28" s="922"/>
    </row>
    <row r="29" spans="1:22" s="902" customFormat="1" ht="15" customHeight="1">
      <c r="N29" s="1497"/>
      <c r="U29" s="1497"/>
      <c r="V29" s="1497"/>
    </row>
    <row r="30" spans="1:22" ht="15" customHeight="1">
      <c r="N30" s="1498"/>
      <c r="U30" s="1498"/>
      <c r="V30" s="1498"/>
    </row>
    <row r="31" spans="1:22" ht="15" customHeight="1">
      <c r="N31" s="1498"/>
      <c r="U31" s="1498"/>
      <c r="V31" s="1498"/>
    </row>
    <row r="32" spans="1:22" ht="15" customHeight="1">
      <c r="N32" s="1498"/>
      <c r="U32" s="1498"/>
      <c r="V32" s="1498"/>
    </row>
    <row r="33" spans="14:22" ht="15" customHeight="1">
      <c r="N33" s="1498"/>
      <c r="U33" s="1498"/>
      <c r="V33" s="1498"/>
    </row>
    <row r="34" spans="14:22" ht="15" customHeight="1">
      <c r="N34" s="1498"/>
      <c r="U34" s="1498"/>
      <c r="V34" s="1498"/>
    </row>
    <row r="35" spans="14:22" ht="15" customHeight="1">
      <c r="N35" s="1498"/>
      <c r="U35" s="1498"/>
      <c r="V35" s="1498"/>
    </row>
    <row r="36" spans="14:22" ht="15" customHeight="1">
      <c r="N36" s="1498"/>
      <c r="U36" s="1498"/>
      <c r="V36" s="1498"/>
    </row>
    <row r="37" spans="14:22" ht="15" customHeight="1">
      <c r="N37" s="1498"/>
      <c r="U37" s="1498"/>
      <c r="V37" s="1498"/>
    </row>
    <row r="38" spans="14:22" ht="15" customHeight="1">
      <c r="N38" s="1498"/>
      <c r="U38" s="1498"/>
      <c r="V38" s="1498"/>
    </row>
    <row r="39" spans="14:22" ht="15" customHeight="1">
      <c r="N39" s="1498"/>
      <c r="U39" s="1498"/>
      <c r="V39" s="1498"/>
    </row>
    <row r="40" spans="14:22" ht="15" customHeight="1">
      <c r="N40" s="1498"/>
      <c r="U40" s="1498"/>
      <c r="V40" s="1498"/>
    </row>
    <row r="41" spans="14:22" ht="15" customHeight="1">
      <c r="N41" s="1498"/>
      <c r="U41" s="1498"/>
      <c r="V41" s="1498"/>
    </row>
    <row r="42" spans="14:22" ht="15" customHeight="1">
      <c r="N42" s="1498"/>
      <c r="U42" s="1498"/>
      <c r="V42" s="1498"/>
    </row>
    <row r="43" spans="14:22" ht="15" customHeight="1">
      <c r="N43" s="1498"/>
      <c r="U43" s="1498"/>
      <c r="V43" s="1498"/>
    </row>
    <row r="44" spans="14:22" ht="15" customHeight="1">
      <c r="N44" s="1498"/>
      <c r="U44" s="1498"/>
      <c r="V44" s="1498"/>
    </row>
    <row r="45" spans="14:22" ht="15" customHeight="1">
      <c r="N45" s="1498"/>
      <c r="U45" s="1498"/>
      <c r="V45" s="1498"/>
    </row>
    <row r="46" spans="14:22" ht="15" customHeight="1">
      <c r="N46" s="1498"/>
      <c r="U46" s="1498"/>
      <c r="V46" s="1498"/>
    </row>
    <row r="47" spans="14:22" ht="15" customHeight="1">
      <c r="N47" s="1498"/>
      <c r="U47" s="1498"/>
      <c r="V47" s="1498"/>
    </row>
    <row r="48" spans="14:22" ht="15" customHeight="1">
      <c r="N48" s="1498"/>
      <c r="U48" s="1498"/>
      <c r="V48" s="1498"/>
    </row>
    <row r="49" spans="14:22" ht="15" customHeight="1">
      <c r="N49" s="1498"/>
      <c r="U49" s="1498"/>
      <c r="V49" s="1498"/>
    </row>
    <row r="50" spans="14:22" ht="15" customHeight="1">
      <c r="N50" s="1498"/>
      <c r="U50" s="1498"/>
      <c r="V50" s="1498"/>
    </row>
    <row r="51" spans="14:22" ht="15" customHeight="1">
      <c r="N51" s="1498"/>
      <c r="U51" s="1498"/>
      <c r="V51" s="1498"/>
    </row>
    <row r="52" spans="14:22" ht="15" customHeight="1">
      <c r="N52" s="1498"/>
      <c r="U52" s="1498"/>
      <c r="V52" s="1498"/>
    </row>
    <row r="53" spans="14:22" ht="15" customHeight="1">
      <c r="N53" s="1498"/>
      <c r="U53" s="1498"/>
      <c r="V53" s="1498"/>
    </row>
    <row r="54" spans="14:22" ht="15" customHeight="1">
      <c r="N54" s="1498"/>
      <c r="U54" s="1498"/>
      <c r="V54" s="1498"/>
    </row>
    <row r="55" spans="14:22" ht="15" customHeight="1">
      <c r="N55" s="1498"/>
      <c r="U55" s="1498"/>
      <c r="V55" s="1498"/>
    </row>
    <row r="56" spans="14:22" ht="15" customHeight="1">
      <c r="N56" s="1498"/>
      <c r="U56" s="1498"/>
      <c r="V56" s="1498"/>
    </row>
    <row r="57" spans="14:22" ht="15" customHeight="1">
      <c r="N57" s="1498"/>
      <c r="U57" s="1498"/>
      <c r="V57" s="1498"/>
    </row>
    <row r="58" spans="14:22" ht="15" customHeight="1">
      <c r="N58" s="1498"/>
      <c r="U58" s="1498"/>
      <c r="V58" s="1498"/>
    </row>
    <row r="59" spans="14:22" ht="15" customHeight="1">
      <c r="N59" s="1498"/>
      <c r="U59" s="1498"/>
      <c r="V59" s="1498"/>
    </row>
    <row r="60" spans="14:22" ht="15" customHeight="1">
      <c r="N60" s="1498"/>
      <c r="U60" s="1498"/>
      <c r="V60" s="1498"/>
    </row>
    <row r="61" spans="14:22" ht="15" customHeight="1">
      <c r="N61" s="1498"/>
      <c r="U61" s="1498"/>
      <c r="V61" s="1498"/>
    </row>
    <row r="62" spans="14:22" ht="15" customHeight="1">
      <c r="N62" s="1498"/>
      <c r="U62" s="1498"/>
      <c r="V62" s="1498"/>
    </row>
    <row r="63" spans="14:22" ht="15" customHeight="1">
      <c r="N63" s="1498"/>
      <c r="U63" s="1498"/>
      <c r="V63" s="1498"/>
    </row>
    <row r="64" spans="14:22" ht="15" customHeight="1">
      <c r="N64" s="1498"/>
      <c r="U64" s="1498"/>
      <c r="V64" s="1498"/>
    </row>
    <row r="65" spans="14:22" ht="15" customHeight="1">
      <c r="N65" s="1498"/>
      <c r="U65" s="1498"/>
      <c r="V65" s="1498"/>
    </row>
    <row r="66" spans="14:22" ht="15" customHeight="1">
      <c r="N66" s="1498"/>
      <c r="U66" s="1498"/>
      <c r="V66" s="1498"/>
    </row>
    <row r="67" spans="14:22" ht="15" customHeight="1">
      <c r="N67" s="1498"/>
      <c r="U67" s="1498"/>
      <c r="V67" s="1498"/>
    </row>
    <row r="68" spans="14:22" ht="15" customHeight="1">
      <c r="N68" s="1498"/>
      <c r="U68" s="1498"/>
      <c r="V68" s="1498"/>
    </row>
    <row r="69" spans="14:22" ht="15" customHeight="1">
      <c r="N69" s="1498"/>
      <c r="U69" s="1498"/>
      <c r="V69" s="1498"/>
    </row>
    <row r="70" spans="14:22">
      <c r="U70" s="1498"/>
      <c r="V70" s="1498"/>
    </row>
    <row r="71" spans="14:22">
      <c r="U71" s="1498"/>
      <c r="V71" s="1498"/>
    </row>
  </sheetData>
  <mergeCells count="33">
    <mergeCell ref="A1:H1"/>
    <mergeCell ref="A2:U2"/>
    <mergeCell ref="A3:A7"/>
    <mergeCell ref="B3:C4"/>
    <mergeCell ref="D3:E4"/>
    <mergeCell ref="F3:G4"/>
    <mergeCell ref="H3:I4"/>
    <mergeCell ref="J3:K4"/>
    <mergeCell ref="L3:M4"/>
    <mergeCell ref="N3:O4"/>
    <mergeCell ref="N5:N7"/>
    <mergeCell ref="P3:Q4"/>
    <mergeCell ref="R3:S4"/>
    <mergeCell ref="T3:U4"/>
    <mergeCell ref="B5:B7"/>
    <mergeCell ref="C5:C7"/>
    <mergeCell ref="D5:D7"/>
    <mergeCell ref="E5:E7"/>
    <mergeCell ref="F5:F7"/>
    <mergeCell ref="G5:G7"/>
    <mergeCell ref="H5:H7"/>
    <mergeCell ref="I5:I7"/>
    <mergeCell ref="J5:J7"/>
    <mergeCell ref="K5:K7"/>
    <mergeCell ref="L5:L7"/>
    <mergeCell ref="M5:M7"/>
    <mergeCell ref="U5:U7"/>
    <mergeCell ref="O5:O7"/>
    <mergeCell ref="P5:P7"/>
    <mergeCell ref="Q5:Q7"/>
    <mergeCell ref="R5:R7"/>
    <mergeCell ref="S5:S7"/>
    <mergeCell ref="T5:T7"/>
  </mergeCells>
  <hyperlinks>
    <hyperlink ref="A2" location="'spis tablic'!A1" display="'spis tablic'!A1" xr:uid="{00000000-0004-0000-8B00-000000000000}"/>
    <hyperlink ref="A2:E2" location="'Spis tabl.'!A1" display="'Spis tabl.'!A1" xr:uid="{00000000-0004-0000-8B00-000001000000}"/>
    <hyperlink ref="A2:N2" location="'Spis tablic'!A1" display="'Spis tablic'!A1" xr:uid="{00000000-0004-0000-8B00-000002000000}"/>
    <hyperlink ref="A2:U2" location="'Spis tablic_DZIAŁ XI'!A1" display="'Spis tablic_DZIAŁ XI'!A1" xr:uid="{00000000-0004-0000-8B00-000003000000}"/>
  </hyperlinks>
  <pageMargins left="0.7" right="0.7" top="0.75" bottom="0.75" header="0.3" footer="0.3"/>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H7"/>
  <sheetViews>
    <sheetView workbookViewId="0"/>
  </sheetViews>
  <sheetFormatPr defaultColWidth="8.88671875" defaultRowHeight="14.4"/>
  <cols>
    <col min="1" max="1" width="14.6640625" style="1707" customWidth="1"/>
    <col min="2" max="2" width="9.109375" style="1707" customWidth="1"/>
    <col min="3" max="16384" width="8.88671875" style="1707"/>
  </cols>
  <sheetData>
    <row r="1" spans="1:8" s="1500" customFormat="1" ht="15" customHeight="1">
      <c r="A1" s="1499" t="s">
        <v>2065</v>
      </c>
      <c r="B1" s="1499" t="s">
        <v>2066</v>
      </c>
    </row>
    <row r="2" spans="1:8" s="1502" customFormat="1" ht="15" customHeight="1">
      <c r="A2" s="1501" t="s">
        <v>2067</v>
      </c>
      <c r="B2" s="1501" t="s">
        <v>2068</v>
      </c>
    </row>
    <row r="3" spans="1:8" s="1505" customFormat="1" ht="15" customHeight="1">
      <c r="A3" s="1503" t="s">
        <v>2</v>
      </c>
      <c r="B3" s="1504"/>
    </row>
    <row r="4" spans="1:8" s="1506" customFormat="1" ht="15" customHeight="1">
      <c r="A4" s="1506" t="s">
        <v>3</v>
      </c>
    </row>
    <row r="5" spans="1:8" s="1507" customFormat="1" ht="15" customHeight="1">
      <c r="A5" s="1627" t="s">
        <v>2957</v>
      </c>
      <c r="B5" s="1926" t="s">
        <v>2069</v>
      </c>
    </row>
    <row r="6" spans="1:8" s="1506" customFormat="1" ht="15" customHeight="1">
      <c r="B6" s="1846" t="s">
        <v>2070</v>
      </c>
      <c r="H6" s="1705"/>
    </row>
    <row r="7" spans="1:8" s="1706" customFormat="1"/>
  </sheetData>
  <hyperlinks>
    <hyperlink ref="A5" location="'Tabl. 1(128) '!A1" display="Tabl. 1(128)." xr:uid="{00000000-0004-0000-8C00-000000000000}"/>
    <hyperlink ref="B5:B6" location="'Tabl. 1(128) '!A1" display="Digitalizacja w 2025 r." xr:uid="{00000000-0004-0000-8C00-000001000000}"/>
  </hyperlinks>
  <pageMargins left="0.7" right="0.7" top="0.75" bottom="0.75" header="0.3" footer="0.3"/>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O79"/>
  <sheetViews>
    <sheetView zoomScaleNormal="100" workbookViewId="0">
      <selection activeCell="J13" sqref="J13"/>
    </sheetView>
  </sheetViews>
  <sheetFormatPr defaultColWidth="9.109375" defaultRowHeight="13.8"/>
  <cols>
    <col min="1" max="1" width="25.6640625" style="1532" customWidth="1"/>
    <col min="2" max="6" width="13.6640625" style="1510" customWidth="1"/>
    <col min="7" max="7" width="13.6640625" style="1514" customWidth="1"/>
    <col min="8" max="16384" width="9.109375" style="1510"/>
  </cols>
  <sheetData>
    <row r="1" spans="1:9" s="1508" customFormat="1" ht="24.9" customHeight="1">
      <c r="A1" s="2735" t="s">
        <v>2958</v>
      </c>
      <c r="B1" s="2735"/>
      <c r="C1" s="2735"/>
      <c r="D1" s="2735"/>
      <c r="E1" s="2735"/>
      <c r="F1" s="2735"/>
      <c r="G1" s="2735"/>
    </row>
    <row r="2" spans="1:9" s="1509" customFormat="1" ht="24.9" customHeight="1">
      <c r="A2" s="2482" t="s">
        <v>11</v>
      </c>
      <c r="B2" s="2482"/>
      <c r="C2" s="2482"/>
      <c r="D2" s="2482"/>
      <c r="E2" s="2482"/>
      <c r="F2" s="2482"/>
      <c r="G2" s="2482"/>
    </row>
    <row r="3" spans="1:9" s="1703" customFormat="1" ht="20.100000000000001" customHeight="1">
      <c r="A3" s="2736" t="s">
        <v>360</v>
      </c>
      <c r="B3" s="2737" t="s">
        <v>2071</v>
      </c>
      <c r="C3" s="2737" t="s">
        <v>2072</v>
      </c>
      <c r="D3" s="2737" t="s">
        <v>2073</v>
      </c>
      <c r="E3" s="2737" t="s">
        <v>2074</v>
      </c>
      <c r="F3" s="2738" t="s">
        <v>2075</v>
      </c>
      <c r="G3" s="2739" t="s">
        <v>2076</v>
      </c>
    </row>
    <row r="4" spans="1:9" s="1703" customFormat="1" ht="20.100000000000001" customHeight="1">
      <c r="A4" s="2736"/>
      <c r="B4" s="2737"/>
      <c r="C4" s="2737"/>
      <c r="D4" s="2737"/>
      <c r="E4" s="2737"/>
      <c r="F4" s="2737"/>
      <c r="G4" s="2739"/>
    </row>
    <row r="5" spans="1:9" s="1703" customFormat="1" ht="20.100000000000001" customHeight="1">
      <c r="A5" s="2736"/>
      <c r="B5" s="2737"/>
      <c r="C5" s="2737"/>
      <c r="D5" s="2737"/>
      <c r="E5" s="2737"/>
      <c r="F5" s="2737"/>
      <c r="G5" s="2739"/>
    </row>
    <row r="6" spans="1:9" s="1703" customFormat="1" ht="20.100000000000001" customHeight="1">
      <c r="A6" s="2736"/>
      <c r="B6" s="2737"/>
      <c r="C6" s="2737"/>
      <c r="D6" s="2737"/>
      <c r="E6" s="2737"/>
      <c r="F6" s="2737"/>
      <c r="G6" s="2739"/>
    </row>
    <row r="7" spans="1:9" s="1703" customFormat="1" ht="19.8" customHeight="1">
      <c r="A7" s="2736"/>
      <c r="B7" s="2737"/>
      <c r="C7" s="2737"/>
      <c r="D7" s="2737"/>
      <c r="E7" s="2737"/>
      <c r="F7" s="2737"/>
      <c r="G7" s="2739"/>
      <c r="H7" s="1704"/>
      <c r="I7" s="1704"/>
    </row>
    <row r="8" spans="1:9" s="1532" customFormat="1" ht="21" customHeight="1">
      <c r="A8" s="2734" t="s">
        <v>2077</v>
      </c>
      <c r="B8" s="2734"/>
      <c r="C8" s="2734"/>
      <c r="D8" s="2734"/>
      <c r="E8" s="2734"/>
      <c r="F8" s="2734"/>
      <c r="G8" s="2734"/>
    </row>
    <row r="9" spans="1:9" s="1532" customFormat="1" ht="21" customHeight="1">
      <c r="A9" s="1511" t="s">
        <v>2078</v>
      </c>
      <c r="B9" s="1512">
        <v>628838</v>
      </c>
      <c r="C9" s="1512">
        <v>4961062</v>
      </c>
      <c r="D9" s="1512">
        <v>3507073</v>
      </c>
      <c r="E9" s="1512">
        <v>8845608</v>
      </c>
      <c r="F9" s="1512">
        <v>430738</v>
      </c>
      <c r="G9" s="1513">
        <v>695670</v>
      </c>
      <c r="H9" s="1700"/>
    </row>
    <row r="10" spans="1:9" s="1532" customFormat="1" ht="15" customHeight="1">
      <c r="A10" s="1515" t="s">
        <v>75</v>
      </c>
      <c r="B10" s="1516">
        <v>105352</v>
      </c>
      <c r="C10" s="1516">
        <v>501734</v>
      </c>
      <c r="D10" s="1516">
        <v>153251</v>
      </c>
      <c r="E10" s="1516">
        <v>291361</v>
      </c>
      <c r="F10" s="1516">
        <v>968</v>
      </c>
      <c r="G10" s="1517">
        <v>73600</v>
      </c>
      <c r="H10" s="1700"/>
    </row>
    <row r="11" spans="1:9" s="1532" customFormat="1" ht="15" customHeight="1">
      <c r="A11" s="1515" t="s">
        <v>76</v>
      </c>
      <c r="B11" s="1516">
        <v>99922</v>
      </c>
      <c r="C11" s="1516">
        <v>168594</v>
      </c>
      <c r="D11" s="1516">
        <v>374936</v>
      </c>
      <c r="E11" s="1516">
        <v>431328</v>
      </c>
      <c r="F11" s="1516">
        <v>11814</v>
      </c>
      <c r="G11" s="1517">
        <v>4733</v>
      </c>
      <c r="H11" s="1700"/>
    </row>
    <row r="12" spans="1:9" s="1532" customFormat="1" ht="15" customHeight="1">
      <c r="A12" s="1515" t="s">
        <v>77</v>
      </c>
      <c r="B12" s="1516">
        <v>9261</v>
      </c>
      <c r="C12" s="1516">
        <v>128122</v>
      </c>
      <c r="D12" s="1516">
        <v>86654</v>
      </c>
      <c r="E12" s="1516">
        <v>177514</v>
      </c>
      <c r="F12" s="1516">
        <v>350</v>
      </c>
      <c r="G12" s="1517">
        <v>201211</v>
      </c>
      <c r="H12" s="1700"/>
    </row>
    <row r="13" spans="1:9" s="1532" customFormat="1" ht="15" customHeight="1">
      <c r="A13" s="1515" t="s">
        <v>78</v>
      </c>
      <c r="B13" s="1516">
        <v>357</v>
      </c>
      <c r="C13" s="1516">
        <v>56633</v>
      </c>
      <c r="D13" s="1516">
        <v>54465</v>
      </c>
      <c r="E13" s="1516">
        <v>68704</v>
      </c>
      <c r="F13" s="1516">
        <v>500</v>
      </c>
      <c r="G13" s="1517">
        <v>3</v>
      </c>
      <c r="H13" s="1700"/>
    </row>
    <row r="14" spans="1:9" s="1532" customFormat="1" ht="15" customHeight="1">
      <c r="A14" s="1515" t="s">
        <v>79</v>
      </c>
      <c r="B14" s="1516">
        <v>48952</v>
      </c>
      <c r="C14" s="1516">
        <v>207185</v>
      </c>
      <c r="D14" s="1516">
        <v>202048</v>
      </c>
      <c r="E14" s="1516">
        <v>289915</v>
      </c>
      <c r="F14" s="1516">
        <v>4014</v>
      </c>
      <c r="G14" s="1517">
        <v>11982</v>
      </c>
      <c r="H14" s="1700"/>
    </row>
    <row r="15" spans="1:9" s="1532" customFormat="1" ht="15" customHeight="1">
      <c r="A15" s="1515" t="s">
        <v>80</v>
      </c>
      <c r="B15" s="1516">
        <v>68954</v>
      </c>
      <c r="C15" s="1516">
        <v>942416</v>
      </c>
      <c r="D15" s="1516">
        <v>369517</v>
      </c>
      <c r="E15" s="1516">
        <v>1472312</v>
      </c>
      <c r="F15" s="1516">
        <v>43820</v>
      </c>
      <c r="G15" s="1517">
        <v>155235</v>
      </c>
      <c r="H15" s="1700"/>
    </row>
    <row r="16" spans="1:9" s="1532" customFormat="1" ht="15" customHeight="1">
      <c r="A16" s="1515" t="s">
        <v>81</v>
      </c>
      <c r="B16" s="1516">
        <v>146219</v>
      </c>
      <c r="C16" s="1516">
        <v>1237936</v>
      </c>
      <c r="D16" s="1516">
        <v>452015</v>
      </c>
      <c r="E16" s="1516">
        <v>4630861</v>
      </c>
      <c r="F16" s="1516">
        <v>340652</v>
      </c>
      <c r="G16" s="1517">
        <v>28969</v>
      </c>
      <c r="H16" s="1700"/>
    </row>
    <row r="17" spans="1:8" s="1532" customFormat="1" ht="15" customHeight="1">
      <c r="A17" s="1515" t="s">
        <v>82</v>
      </c>
      <c r="B17" s="1516">
        <v>5</v>
      </c>
      <c r="C17" s="1516">
        <v>95727</v>
      </c>
      <c r="D17" s="1516">
        <v>60578</v>
      </c>
      <c r="E17" s="1516">
        <v>22299</v>
      </c>
      <c r="F17" s="1518" t="s">
        <v>41</v>
      </c>
      <c r="G17" s="1517">
        <v>2</v>
      </c>
      <c r="H17" s="1700"/>
    </row>
    <row r="18" spans="1:8" s="1532" customFormat="1" ht="15" customHeight="1">
      <c r="A18" s="1515" t="s">
        <v>83</v>
      </c>
      <c r="B18" s="1516">
        <v>928</v>
      </c>
      <c r="C18" s="1516">
        <v>221036</v>
      </c>
      <c r="D18" s="1516">
        <v>86946</v>
      </c>
      <c r="E18" s="1516">
        <v>3797</v>
      </c>
      <c r="F18" s="1516">
        <v>9060</v>
      </c>
      <c r="G18" s="1517">
        <v>9039</v>
      </c>
      <c r="H18" s="1700"/>
    </row>
    <row r="19" spans="1:8" s="1532" customFormat="1" ht="15" customHeight="1">
      <c r="A19" s="1515" t="s">
        <v>84</v>
      </c>
      <c r="B19" s="1516">
        <v>45802</v>
      </c>
      <c r="C19" s="1516">
        <v>68705</v>
      </c>
      <c r="D19" s="1516">
        <v>59498</v>
      </c>
      <c r="E19" s="1516">
        <v>59531</v>
      </c>
      <c r="F19" s="1516">
        <v>3672</v>
      </c>
      <c r="G19" s="1517">
        <v>105075</v>
      </c>
      <c r="H19" s="1700"/>
    </row>
    <row r="20" spans="1:8" s="1532" customFormat="1" ht="15" customHeight="1">
      <c r="A20" s="1515" t="s">
        <v>85</v>
      </c>
      <c r="B20" s="1516">
        <v>25972</v>
      </c>
      <c r="C20" s="1516">
        <v>335950</v>
      </c>
      <c r="D20" s="1516">
        <v>284074</v>
      </c>
      <c r="E20" s="1516">
        <v>175258</v>
      </c>
      <c r="F20" s="1516">
        <v>1537</v>
      </c>
      <c r="G20" s="1517">
        <v>54701</v>
      </c>
      <c r="H20" s="1700"/>
    </row>
    <row r="21" spans="1:8" s="1532" customFormat="1" ht="15" customHeight="1">
      <c r="A21" s="1515" t="s">
        <v>1040</v>
      </c>
      <c r="B21" s="1516">
        <v>12237</v>
      </c>
      <c r="C21" s="1516">
        <v>527278</v>
      </c>
      <c r="D21" s="1516">
        <v>841520</v>
      </c>
      <c r="E21" s="1516">
        <v>920575</v>
      </c>
      <c r="F21" s="1516">
        <v>1342</v>
      </c>
      <c r="G21" s="1517">
        <v>2482</v>
      </c>
      <c r="H21" s="1700"/>
    </row>
    <row r="22" spans="1:8" s="1532" customFormat="1" ht="15" customHeight="1">
      <c r="A22" s="1515" t="s">
        <v>87</v>
      </c>
      <c r="B22" s="1516">
        <v>46906</v>
      </c>
      <c r="C22" s="1516">
        <v>94446</v>
      </c>
      <c r="D22" s="1516">
        <v>63152</v>
      </c>
      <c r="E22" s="1516">
        <v>17552</v>
      </c>
      <c r="F22" s="1516">
        <v>1576</v>
      </c>
      <c r="G22" s="1517">
        <v>7666</v>
      </c>
      <c r="H22" s="1700"/>
    </row>
    <row r="23" spans="1:8" s="1532" customFormat="1" ht="15" customHeight="1">
      <c r="A23" s="1515" t="s">
        <v>88</v>
      </c>
      <c r="B23" s="1516">
        <v>8053</v>
      </c>
      <c r="C23" s="1516">
        <v>106473</v>
      </c>
      <c r="D23" s="1516">
        <v>116446</v>
      </c>
      <c r="E23" s="1516">
        <v>101906</v>
      </c>
      <c r="F23" s="1516">
        <v>941</v>
      </c>
      <c r="G23" s="1517">
        <v>5570</v>
      </c>
      <c r="H23" s="1700"/>
    </row>
    <row r="24" spans="1:8" s="1532" customFormat="1" ht="15" customHeight="1">
      <c r="A24" s="1515" t="s">
        <v>89</v>
      </c>
      <c r="B24" s="1516">
        <v>8648</v>
      </c>
      <c r="C24" s="1516">
        <v>216853</v>
      </c>
      <c r="D24" s="1516">
        <v>180982</v>
      </c>
      <c r="E24" s="1516">
        <v>122029</v>
      </c>
      <c r="F24" s="1516">
        <v>10492</v>
      </c>
      <c r="G24" s="1517">
        <v>26753</v>
      </c>
      <c r="H24" s="1700"/>
    </row>
    <row r="25" spans="1:8" s="1532" customFormat="1" ht="15" customHeight="1">
      <c r="A25" s="1519" t="s">
        <v>90</v>
      </c>
      <c r="B25" s="1516">
        <v>1270</v>
      </c>
      <c r="C25" s="1516">
        <v>51974</v>
      </c>
      <c r="D25" s="1516">
        <v>120991</v>
      </c>
      <c r="E25" s="1516">
        <v>60666</v>
      </c>
      <c r="F25" s="1518" t="s">
        <v>41</v>
      </c>
      <c r="G25" s="1517">
        <v>8649</v>
      </c>
      <c r="H25" s="1700"/>
    </row>
    <row r="26" spans="1:8" s="1532" customFormat="1" ht="21" customHeight="1">
      <c r="A26" s="2734" t="s">
        <v>2079</v>
      </c>
      <c r="B26" s="2734"/>
      <c r="C26" s="2734"/>
      <c r="D26" s="2734"/>
      <c r="E26" s="2734"/>
      <c r="F26" s="2734"/>
      <c r="G26" s="2734"/>
    </row>
    <row r="27" spans="1:8" s="1532" customFormat="1" ht="21" customHeight="1">
      <c r="A27" s="1520" t="s">
        <v>2078</v>
      </c>
      <c r="B27" s="1512">
        <v>41895</v>
      </c>
      <c r="C27" s="1512">
        <v>326583</v>
      </c>
      <c r="D27" s="1512">
        <v>325628</v>
      </c>
      <c r="E27" s="1512">
        <v>373205</v>
      </c>
      <c r="F27" s="1512">
        <v>43693</v>
      </c>
      <c r="G27" s="1513">
        <v>40244</v>
      </c>
    </row>
    <row r="28" spans="1:8" s="1532" customFormat="1" ht="15" customHeight="1">
      <c r="A28" s="1521" t="s">
        <v>75</v>
      </c>
      <c r="B28" s="1516">
        <v>3</v>
      </c>
      <c r="C28" s="1516">
        <v>18377</v>
      </c>
      <c r="D28" s="1516">
        <v>5929</v>
      </c>
      <c r="E28" s="1516">
        <v>10575</v>
      </c>
      <c r="F28" s="1516">
        <v>66</v>
      </c>
      <c r="G28" s="1517">
        <v>2140</v>
      </c>
    </row>
    <row r="29" spans="1:8" s="1532" customFormat="1" ht="15" customHeight="1">
      <c r="A29" s="1521" t="s">
        <v>76</v>
      </c>
      <c r="B29" s="1516">
        <v>835</v>
      </c>
      <c r="C29" s="1516">
        <v>10402</v>
      </c>
      <c r="D29" s="1516">
        <v>15306</v>
      </c>
      <c r="E29" s="1516">
        <v>15839</v>
      </c>
      <c r="F29" s="1516">
        <v>20</v>
      </c>
      <c r="G29" s="1517">
        <v>951</v>
      </c>
    </row>
    <row r="30" spans="1:8" s="1532" customFormat="1" ht="15" customHeight="1">
      <c r="A30" s="1521" t="s">
        <v>77</v>
      </c>
      <c r="B30" s="1518" t="s">
        <v>41</v>
      </c>
      <c r="C30" s="1516">
        <v>9396</v>
      </c>
      <c r="D30" s="1516">
        <v>10059</v>
      </c>
      <c r="E30" s="1516">
        <v>14888</v>
      </c>
      <c r="F30" s="1518" t="s">
        <v>41</v>
      </c>
      <c r="G30" s="1517">
        <v>22482</v>
      </c>
    </row>
    <row r="31" spans="1:8" s="1532" customFormat="1" ht="15" customHeight="1">
      <c r="A31" s="1521" t="s">
        <v>78</v>
      </c>
      <c r="B31" s="1516">
        <v>12</v>
      </c>
      <c r="C31" s="1516">
        <v>2504</v>
      </c>
      <c r="D31" s="1516">
        <v>5594</v>
      </c>
      <c r="E31" s="1516">
        <v>6637</v>
      </c>
      <c r="F31" s="1518" t="s">
        <v>41</v>
      </c>
      <c r="G31" s="1517">
        <v>3</v>
      </c>
    </row>
    <row r="32" spans="1:8" s="1532" customFormat="1" ht="15" customHeight="1">
      <c r="A32" s="1521" t="s">
        <v>79</v>
      </c>
      <c r="B32" s="1516">
        <v>451</v>
      </c>
      <c r="C32" s="1516">
        <v>7750</v>
      </c>
      <c r="D32" s="1516">
        <v>37468</v>
      </c>
      <c r="E32" s="1516">
        <v>29402</v>
      </c>
      <c r="F32" s="1516">
        <v>367</v>
      </c>
      <c r="G32" s="1517">
        <v>15</v>
      </c>
    </row>
    <row r="33" spans="1:15" s="1532" customFormat="1" ht="15" customHeight="1">
      <c r="A33" s="1521" t="s">
        <v>80</v>
      </c>
      <c r="B33" s="1516">
        <v>1387</v>
      </c>
      <c r="C33" s="1516">
        <v>73214</v>
      </c>
      <c r="D33" s="1516">
        <v>7546</v>
      </c>
      <c r="E33" s="1516">
        <v>45410</v>
      </c>
      <c r="F33" s="1516">
        <v>125</v>
      </c>
      <c r="G33" s="1517">
        <v>237</v>
      </c>
    </row>
    <row r="34" spans="1:15" s="1532" customFormat="1" ht="15" customHeight="1">
      <c r="A34" s="1521" t="s">
        <v>81</v>
      </c>
      <c r="B34" s="1516">
        <v>20981</v>
      </c>
      <c r="C34" s="1516">
        <v>95245</v>
      </c>
      <c r="D34" s="1516">
        <v>81793</v>
      </c>
      <c r="E34" s="1516">
        <v>99658</v>
      </c>
      <c r="F34" s="1516">
        <v>40767</v>
      </c>
      <c r="G34" s="1517">
        <v>1400</v>
      </c>
    </row>
    <row r="35" spans="1:15" s="1532" customFormat="1" ht="15" customHeight="1">
      <c r="A35" s="1521" t="s">
        <v>82</v>
      </c>
      <c r="B35" s="1516">
        <v>1</v>
      </c>
      <c r="C35" s="1516">
        <v>3620</v>
      </c>
      <c r="D35" s="1516">
        <v>5079</v>
      </c>
      <c r="E35" s="1516">
        <v>3068</v>
      </c>
      <c r="F35" s="1518" t="s">
        <v>41</v>
      </c>
      <c r="G35" s="1522" t="s">
        <v>41</v>
      </c>
    </row>
    <row r="36" spans="1:15" s="1532" customFormat="1" ht="15" customHeight="1">
      <c r="A36" s="1521" t="s">
        <v>83</v>
      </c>
      <c r="B36" s="1516">
        <v>43</v>
      </c>
      <c r="C36" s="1516">
        <v>16464</v>
      </c>
      <c r="D36" s="1516">
        <v>5396</v>
      </c>
      <c r="E36" s="1516">
        <v>18</v>
      </c>
      <c r="F36" s="1516">
        <v>903</v>
      </c>
      <c r="G36" s="1517">
        <v>1220</v>
      </c>
    </row>
    <row r="37" spans="1:15" s="1532" customFormat="1" ht="15" customHeight="1">
      <c r="A37" s="1521" t="s">
        <v>84</v>
      </c>
      <c r="B37" s="1516">
        <v>809</v>
      </c>
      <c r="C37" s="1516">
        <v>9437</v>
      </c>
      <c r="D37" s="1516">
        <v>1700</v>
      </c>
      <c r="E37" s="1516">
        <v>3664</v>
      </c>
      <c r="F37" s="1516">
        <v>1268</v>
      </c>
      <c r="G37" s="1517">
        <v>8644</v>
      </c>
    </row>
    <row r="38" spans="1:15" s="1532" customFormat="1" ht="15" customHeight="1">
      <c r="A38" s="1521" t="s">
        <v>85</v>
      </c>
      <c r="B38" s="1516">
        <v>3291</v>
      </c>
      <c r="C38" s="1516">
        <v>32828</v>
      </c>
      <c r="D38" s="1516">
        <v>23283</v>
      </c>
      <c r="E38" s="1516">
        <v>10267</v>
      </c>
      <c r="F38" s="1516">
        <v>120</v>
      </c>
      <c r="G38" s="1517">
        <v>62</v>
      </c>
    </row>
    <row r="39" spans="1:15" s="1532" customFormat="1" ht="15" customHeight="1">
      <c r="A39" s="1521" t="s">
        <v>1040</v>
      </c>
      <c r="B39" s="1516">
        <v>10</v>
      </c>
      <c r="C39" s="1516">
        <v>23704</v>
      </c>
      <c r="D39" s="1516">
        <v>96476</v>
      </c>
      <c r="E39" s="1516">
        <v>89736</v>
      </c>
      <c r="F39" s="1516">
        <v>15</v>
      </c>
      <c r="G39" s="1517">
        <v>175</v>
      </c>
    </row>
    <row r="40" spans="1:15" s="1532" customFormat="1" ht="15" customHeight="1">
      <c r="A40" s="1521" t="s">
        <v>87</v>
      </c>
      <c r="B40" s="1516">
        <v>12045</v>
      </c>
      <c r="C40" s="1516">
        <v>10051</v>
      </c>
      <c r="D40" s="1516">
        <v>7644</v>
      </c>
      <c r="E40" s="1516">
        <v>1272</v>
      </c>
      <c r="F40" s="1518" t="s">
        <v>41</v>
      </c>
      <c r="G40" s="1517">
        <v>578</v>
      </c>
    </row>
    <row r="41" spans="1:15" s="1532" customFormat="1" ht="15" customHeight="1">
      <c r="A41" s="1521" t="s">
        <v>88</v>
      </c>
      <c r="B41" s="1516">
        <v>18</v>
      </c>
      <c r="C41" s="1516">
        <v>5765</v>
      </c>
      <c r="D41" s="1516">
        <v>2925</v>
      </c>
      <c r="E41" s="1516">
        <v>23875</v>
      </c>
      <c r="F41" s="1516">
        <v>33</v>
      </c>
      <c r="G41" s="1517">
        <v>174</v>
      </c>
    </row>
    <row r="42" spans="1:15" s="1532" customFormat="1" ht="15" customHeight="1">
      <c r="A42" s="1521" t="s">
        <v>89</v>
      </c>
      <c r="B42" s="1516">
        <v>1004</v>
      </c>
      <c r="C42" s="1516">
        <v>5850</v>
      </c>
      <c r="D42" s="1516">
        <v>13704</v>
      </c>
      <c r="E42" s="1516">
        <v>13962</v>
      </c>
      <c r="F42" s="1516">
        <v>9</v>
      </c>
      <c r="G42" s="1517">
        <v>2160</v>
      </c>
    </row>
    <row r="43" spans="1:15" s="1532" customFormat="1" ht="15" customHeight="1">
      <c r="A43" s="1342" t="s">
        <v>90</v>
      </c>
      <c r="B43" s="1516">
        <v>1005</v>
      </c>
      <c r="C43" s="1516">
        <v>1976</v>
      </c>
      <c r="D43" s="1516">
        <v>5726</v>
      </c>
      <c r="E43" s="1516">
        <v>4934</v>
      </c>
      <c r="F43" s="1518" t="s">
        <v>41</v>
      </c>
      <c r="G43" s="1517">
        <v>3</v>
      </c>
    </row>
    <row r="44" spans="1:15" s="1532" customFormat="1" ht="21" customHeight="1">
      <c r="A44" s="2734" t="s">
        <v>2080</v>
      </c>
      <c r="B44" s="2734"/>
      <c r="C44" s="2734"/>
      <c r="D44" s="2734"/>
      <c r="E44" s="2734"/>
      <c r="F44" s="2734"/>
      <c r="G44" s="2734"/>
      <c r="H44" s="1701"/>
      <c r="K44" s="1700"/>
      <c r="L44" s="1700"/>
      <c r="M44" s="1700"/>
      <c r="N44" s="1700"/>
      <c r="O44" s="1700"/>
    </row>
    <row r="45" spans="1:15" s="1532" customFormat="1" ht="21" customHeight="1">
      <c r="A45" s="1520" t="s">
        <v>2078</v>
      </c>
      <c r="B45" s="326">
        <v>889</v>
      </c>
      <c r="C45" s="1512">
        <v>23279</v>
      </c>
      <c r="D45" s="1325">
        <v>12008</v>
      </c>
      <c r="E45" s="324">
        <v>34031</v>
      </c>
      <c r="F45" s="1512">
        <v>221</v>
      </c>
      <c r="G45" s="1513">
        <v>1344</v>
      </c>
      <c r="K45" s="235"/>
      <c r="L45" s="235"/>
      <c r="M45" s="1700"/>
      <c r="N45" s="1702"/>
      <c r="O45" s="1702"/>
    </row>
    <row r="46" spans="1:15" s="1532" customFormat="1" ht="15" customHeight="1">
      <c r="A46" s="1515" t="s">
        <v>75</v>
      </c>
      <c r="B46" s="310">
        <v>1</v>
      </c>
      <c r="C46" s="1242">
        <v>841</v>
      </c>
      <c r="D46" s="225">
        <v>290</v>
      </c>
      <c r="E46" s="225">
        <v>2282</v>
      </c>
      <c r="F46" s="1242">
        <v>1</v>
      </c>
      <c r="G46" s="1523">
        <v>184</v>
      </c>
      <c r="K46" s="236"/>
      <c r="L46" s="236"/>
      <c r="M46" s="1700"/>
      <c r="N46" s="1702"/>
      <c r="O46" s="1702"/>
    </row>
    <row r="47" spans="1:15" s="1532" customFormat="1" ht="15" customHeight="1">
      <c r="A47" s="1515" t="s">
        <v>76</v>
      </c>
      <c r="B47" s="310">
        <v>14</v>
      </c>
      <c r="C47" s="1242">
        <v>832</v>
      </c>
      <c r="D47" s="225">
        <v>367</v>
      </c>
      <c r="E47" s="309">
        <v>448</v>
      </c>
      <c r="F47" s="1242">
        <v>3</v>
      </c>
      <c r="G47" s="1523">
        <v>9</v>
      </c>
      <c r="K47" s="236"/>
      <c r="L47" s="236"/>
      <c r="M47" s="1700"/>
      <c r="N47" s="1702"/>
      <c r="O47" s="1702"/>
    </row>
    <row r="48" spans="1:15" s="1532" customFormat="1" ht="15" customHeight="1">
      <c r="A48" s="1515" t="s">
        <v>77</v>
      </c>
      <c r="B48" s="1518" t="s">
        <v>41</v>
      </c>
      <c r="C48" s="1242">
        <v>257</v>
      </c>
      <c r="D48" s="225">
        <v>1219</v>
      </c>
      <c r="E48" s="225">
        <v>1227</v>
      </c>
      <c r="F48" s="1518" t="s">
        <v>41</v>
      </c>
      <c r="G48" s="1523">
        <v>183</v>
      </c>
      <c r="K48" s="236"/>
      <c r="L48" s="236"/>
      <c r="M48" s="1700"/>
      <c r="N48" s="1702"/>
      <c r="O48" s="1702"/>
    </row>
    <row r="49" spans="1:15" s="1532" customFormat="1" ht="15" customHeight="1">
      <c r="A49" s="1515" t="s">
        <v>78</v>
      </c>
      <c r="B49" s="310">
        <v>22</v>
      </c>
      <c r="C49" s="1242">
        <v>53</v>
      </c>
      <c r="D49" s="225">
        <v>211</v>
      </c>
      <c r="E49" s="309">
        <v>338</v>
      </c>
      <c r="F49" s="1518" t="s">
        <v>41</v>
      </c>
      <c r="G49" s="1522" t="s">
        <v>41</v>
      </c>
      <c r="K49" s="236"/>
      <c r="L49" s="236"/>
      <c r="M49" s="1700"/>
      <c r="N49" s="1702"/>
      <c r="O49" s="1702"/>
    </row>
    <row r="50" spans="1:15" s="1532" customFormat="1" ht="15" customHeight="1">
      <c r="A50" s="1515" t="s">
        <v>79</v>
      </c>
      <c r="B50" s="310">
        <v>43</v>
      </c>
      <c r="C50" s="1242">
        <v>387</v>
      </c>
      <c r="D50" s="225">
        <v>194</v>
      </c>
      <c r="E50" s="309">
        <v>901</v>
      </c>
      <c r="F50" s="1518" t="s">
        <v>41</v>
      </c>
      <c r="G50" s="1523">
        <v>9</v>
      </c>
      <c r="K50" s="236"/>
      <c r="L50" s="236"/>
      <c r="M50" s="1700"/>
      <c r="N50" s="1702"/>
      <c r="O50" s="1702"/>
    </row>
    <row r="51" spans="1:15" s="1532" customFormat="1" ht="15" customHeight="1">
      <c r="A51" s="1515" t="s">
        <v>80</v>
      </c>
      <c r="B51" s="310">
        <v>226</v>
      </c>
      <c r="C51" s="1516">
        <v>5947</v>
      </c>
      <c r="D51" s="225">
        <v>1399</v>
      </c>
      <c r="E51" s="225">
        <v>4828</v>
      </c>
      <c r="F51" s="1242">
        <v>4</v>
      </c>
      <c r="G51" s="1523">
        <v>122</v>
      </c>
      <c r="K51" s="236"/>
      <c r="L51" s="236"/>
      <c r="M51" s="1700"/>
      <c r="N51" s="1702"/>
      <c r="O51" s="1702"/>
    </row>
    <row r="52" spans="1:15" s="1532" customFormat="1" ht="15" customHeight="1">
      <c r="A52" s="1515" t="s">
        <v>81</v>
      </c>
      <c r="B52" s="310">
        <v>261</v>
      </c>
      <c r="C52" s="1516">
        <v>7220</v>
      </c>
      <c r="D52" s="225">
        <v>1014</v>
      </c>
      <c r="E52" s="225">
        <v>16459</v>
      </c>
      <c r="F52" s="1242">
        <v>133</v>
      </c>
      <c r="G52" s="1523">
        <v>68</v>
      </c>
      <c r="K52" s="236"/>
      <c r="L52" s="236"/>
      <c r="M52" s="1700"/>
      <c r="N52" s="1702"/>
      <c r="O52" s="1702"/>
    </row>
    <row r="53" spans="1:15" s="1532" customFormat="1" ht="15" customHeight="1">
      <c r="A53" s="1515" t="s">
        <v>82</v>
      </c>
      <c r="B53" s="310">
        <v>1</v>
      </c>
      <c r="C53" s="1242">
        <v>101</v>
      </c>
      <c r="D53" s="225">
        <v>610</v>
      </c>
      <c r="E53" s="309">
        <v>585</v>
      </c>
      <c r="F53" s="1518" t="s">
        <v>41</v>
      </c>
      <c r="G53" s="1522" t="s">
        <v>41</v>
      </c>
      <c r="K53" s="236"/>
      <c r="L53" s="236"/>
      <c r="M53" s="1700"/>
      <c r="N53" s="1702"/>
      <c r="O53" s="1702"/>
    </row>
    <row r="54" spans="1:15" s="1532" customFormat="1" ht="15" customHeight="1">
      <c r="A54" s="1515" t="s">
        <v>83</v>
      </c>
      <c r="B54" s="310">
        <v>1</v>
      </c>
      <c r="C54" s="1242">
        <v>922</v>
      </c>
      <c r="D54" s="225">
        <v>902</v>
      </c>
      <c r="E54" s="1518" t="s">
        <v>41</v>
      </c>
      <c r="F54" s="1242">
        <v>5</v>
      </c>
      <c r="G54" s="1523">
        <v>2</v>
      </c>
      <c r="K54" s="236"/>
      <c r="L54" s="236"/>
      <c r="M54" s="1700"/>
      <c r="N54" s="1702"/>
      <c r="O54" s="1702"/>
    </row>
    <row r="55" spans="1:15" s="1532" customFormat="1" ht="15" customHeight="1">
      <c r="A55" s="1515" t="s">
        <v>84</v>
      </c>
      <c r="B55" s="1518" t="s">
        <v>41</v>
      </c>
      <c r="C55" s="1242">
        <v>493</v>
      </c>
      <c r="D55" s="225">
        <v>581</v>
      </c>
      <c r="E55" s="309">
        <v>363</v>
      </c>
      <c r="F55" s="1242">
        <v>75</v>
      </c>
      <c r="G55" s="1523">
        <v>39</v>
      </c>
      <c r="K55" s="236"/>
      <c r="L55" s="236"/>
      <c r="M55" s="1700"/>
      <c r="N55" s="1702"/>
      <c r="O55" s="1702"/>
    </row>
    <row r="56" spans="1:15" s="1532" customFormat="1" ht="15" customHeight="1">
      <c r="A56" s="1515" t="s">
        <v>85</v>
      </c>
      <c r="B56" s="310">
        <v>100</v>
      </c>
      <c r="C56" s="1516">
        <v>1892</v>
      </c>
      <c r="D56" s="225">
        <v>333</v>
      </c>
      <c r="E56" s="225">
        <v>1118</v>
      </c>
      <c r="F56" s="1518" t="s">
        <v>41</v>
      </c>
      <c r="G56" s="1523">
        <v>1</v>
      </c>
      <c r="K56" s="236"/>
      <c r="L56" s="236"/>
      <c r="M56" s="1700"/>
      <c r="N56" s="1702"/>
      <c r="O56" s="1702"/>
    </row>
    <row r="57" spans="1:15" s="1532" customFormat="1" ht="15" customHeight="1">
      <c r="A57" s="1515" t="s">
        <v>1040</v>
      </c>
      <c r="B57" s="310">
        <v>22</v>
      </c>
      <c r="C57" s="1516">
        <v>1583</v>
      </c>
      <c r="D57" s="225">
        <v>2467</v>
      </c>
      <c r="E57" s="225">
        <v>2489</v>
      </c>
      <c r="F57" s="1518" t="s">
        <v>41</v>
      </c>
      <c r="G57" s="1523">
        <v>1</v>
      </c>
      <c r="K57" s="236"/>
      <c r="L57" s="236"/>
      <c r="M57" s="1700"/>
      <c r="N57" s="1702"/>
      <c r="O57" s="1702"/>
    </row>
    <row r="58" spans="1:15" s="1532" customFormat="1" ht="15" customHeight="1">
      <c r="A58" s="1515" t="s">
        <v>87</v>
      </c>
      <c r="B58" s="310">
        <v>105</v>
      </c>
      <c r="C58" s="1242">
        <v>602</v>
      </c>
      <c r="D58" s="225">
        <v>73</v>
      </c>
      <c r="E58" s="309">
        <v>42</v>
      </c>
      <c r="F58" s="1518" t="s">
        <v>41</v>
      </c>
      <c r="G58" s="1522" t="s">
        <v>41</v>
      </c>
      <c r="K58" s="236"/>
      <c r="L58" s="236"/>
      <c r="M58" s="1700"/>
      <c r="N58" s="1702"/>
      <c r="O58" s="1702"/>
    </row>
    <row r="59" spans="1:15" s="1532" customFormat="1" ht="15" customHeight="1">
      <c r="A59" s="1515" t="s">
        <v>88</v>
      </c>
      <c r="B59" s="310">
        <v>48</v>
      </c>
      <c r="C59" s="1242">
        <v>496</v>
      </c>
      <c r="D59" s="225">
        <v>211</v>
      </c>
      <c r="E59" s="309">
        <v>259</v>
      </c>
      <c r="F59" s="1518" t="s">
        <v>41</v>
      </c>
      <c r="G59" s="1523">
        <v>672</v>
      </c>
      <c r="K59" s="236"/>
      <c r="L59" s="236"/>
      <c r="M59" s="1700"/>
      <c r="N59" s="1702"/>
      <c r="O59" s="1702"/>
    </row>
    <row r="60" spans="1:15" s="1532" customFormat="1" ht="15" customHeight="1">
      <c r="A60" s="1515" t="s">
        <v>89</v>
      </c>
      <c r="B60" s="310">
        <v>42</v>
      </c>
      <c r="C60" s="1516">
        <v>1241</v>
      </c>
      <c r="D60" s="225">
        <v>374</v>
      </c>
      <c r="E60" s="309">
        <v>974</v>
      </c>
      <c r="F60" s="1518" t="s">
        <v>41</v>
      </c>
      <c r="G60" s="1523">
        <v>39</v>
      </c>
      <c r="K60" s="236"/>
      <c r="L60" s="236"/>
      <c r="M60" s="1700"/>
      <c r="N60" s="1702"/>
      <c r="O60" s="1702"/>
    </row>
    <row r="61" spans="1:15" s="1532" customFormat="1" ht="15" customHeight="1">
      <c r="A61" s="1515" t="s">
        <v>90</v>
      </c>
      <c r="B61" s="1524">
        <v>3</v>
      </c>
      <c r="C61" s="1242">
        <v>412</v>
      </c>
      <c r="D61" s="225">
        <v>1764</v>
      </c>
      <c r="E61" s="225">
        <v>1718</v>
      </c>
      <c r="F61" s="1518" t="s">
        <v>41</v>
      </c>
      <c r="G61" s="1523">
        <v>15</v>
      </c>
      <c r="K61" s="236"/>
      <c r="L61" s="236"/>
      <c r="M61" s="1700"/>
      <c r="N61" s="1702"/>
      <c r="O61" s="1702"/>
    </row>
    <row r="62" spans="1:15" s="1528" customFormat="1" ht="15" customHeight="1">
      <c r="A62" s="1525" t="s">
        <v>2081</v>
      </c>
      <c r="B62" s="1525"/>
      <c r="C62" s="1525"/>
      <c r="D62" s="1525"/>
      <c r="E62" s="1525"/>
      <c r="F62" s="1526"/>
      <c r="G62" s="1527"/>
      <c r="K62" s="1529"/>
      <c r="L62" s="1529"/>
      <c r="M62" s="1529"/>
      <c r="N62" s="1529"/>
      <c r="O62" s="1529"/>
    </row>
    <row r="63" spans="1:15" s="1530" customFormat="1" ht="15" customHeight="1">
      <c r="A63" s="1530" t="s">
        <v>2082</v>
      </c>
      <c r="G63" s="1531"/>
    </row>
    <row r="64" spans="1:15">
      <c r="C64" s="1514"/>
      <c r="D64" s="1533"/>
      <c r="E64" s="1534"/>
    </row>
    <row r="65" spans="3:5">
      <c r="C65" s="1514"/>
      <c r="D65" s="1533"/>
      <c r="E65" s="1534"/>
    </row>
    <row r="66" spans="3:5">
      <c r="C66" s="1514"/>
      <c r="D66" s="1533"/>
      <c r="E66" s="1534"/>
    </row>
    <row r="67" spans="3:5">
      <c r="C67" s="1514"/>
      <c r="D67" s="1533"/>
      <c r="E67" s="1534"/>
    </row>
    <row r="68" spans="3:5">
      <c r="C68" s="1514"/>
      <c r="D68" s="1533"/>
      <c r="E68" s="1534"/>
    </row>
    <row r="69" spans="3:5">
      <c r="C69" s="1514"/>
      <c r="D69" s="1533"/>
      <c r="E69" s="1534"/>
    </row>
    <row r="70" spans="3:5">
      <c r="C70" s="1514"/>
      <c r="D70" s="1533"/>
      <c r="E70" s="1534"/>
    </row>
    <row r="71" spans="3:5">
      <c r="C71" s="1514"/>
      <c r="D71" s="1533"/>
      <c r="E71" s="1534"/>
    </row>
    <row r="72" spans="3:5">
      <c r="C72" s="1514"/>
      <c r="D72" s="1533"/>
      <c r="E72" s="1534"/>
    </row>
    <row r="73" spans="3:5">
      <c r="C73" s="1514"/>
      <c r="D73" s="1533"/>
      <c r="E73" s="1534"/>
    </row>
    <row r="74" spans="3:5">
      <c r="C74" s="1514"/>
      <c r="D74" s="1533"/>
      <c r="E74" s="1534"/>
    </row>
    <row r="75" spans="3:5">
      <c r="C75" s="1514"/>
      <c r="D75" s="1533"/>
      <c r="E75" s="1534"/>
    </row>
    <row r="76" spans="3:5">
      <c r="C76" s="1514"/>
      <c r="D76" s="1533"/>
      <c r="E76" s="1534"/>
    </row>
    <row r="77" spans="3:5">
      <c r="C77" s="1514"/>
      <c r="D77" s="1533"/>
      <c r="E77" s="1534"/>
    </row>
    <row r="78" spans="3:5">
      <c r="C78" s="1514"/>
      <c r="D78" s="1533"/>
      <c r="E78" s="1534"/>
    </row>
    <row r="79" spans="3:5">
      <c r="C79" s="1514"/>
      <c r="D79" s="1533"/>
      <c r="E79" s="1534"/>
    </row>
  </sheetData>
  <mergeCells count="12">
    <mergeCell ref="A8:G8"/>
    <mergeCell ref="A26:G26"/>
    <mergeCell ref="A44:G44"/>
    <mergeCell ref="A1:G1"/>
    <mergeCell ref="A2:G2"/>
    <mergeCell ref="A3:A7"/>
    <mergeCell ref="B3:B7"/>
    <mergeCell ref="C3:C7"/>
    <mergeCell ref="D3:D7"/>
    <mergeCell ref="E3:E7"/>
    <mergeCell ref="F3:F7"/>
    <mergeCell ref="G3:G7"/>
  </mergeCells>
  <hyperlinks>
    <hyperlink ref="A2" location="'spis tablic'!A1" display="'spis tablic'!A1" xr:uid="{00000000-0004-0000-8D00-000000000000}"/>
    <hyperlink ref="A2:G2" location="'Spis tablic_DZIAŁ XII'!A1" display="'Spis tablic_DZIAŁ XII'!A1" xr:uid="{00000000-0004-0000-8D00-000001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142</vt:i4>
      </vt:variant>
      <vt:variant>
        <vt:lpstr>Nazwane zakresy</vt:lpstr>
      </vt:variant>
      <vt:variant>
        <vt:i4>1</vt:i4>
      </vt:variant>
    </vt:vector>
  </HeadingPairs>
  <TitlesOfParts>
    <vt:vector size="143" baseType="lpstr">
      <vt:lpstr>Spis tablic</vt:lpstr>
      <vt:lpstr>Objaśnienia znaków umownych</vt:lpstr>
      <vt:lpstr>Spis tablic_DZIAŁ I </vt:lpstr>
      <vt:lpstr>Tabl.1 </vt:lpstr>
      <vt:lpstr>Tabl.2 </vt:lpstr>
      <vt:lpstr>Tabl.3 </vt:lpstr>
      <vt:lpstr>Tabl.4 </vt:lpstr>
      <vt:lpstr>Tabl.5 </vt:lpstr>
      <vt:lpstr>Tabl.6</vt:lpstr>
      <vt:lpstr>Spis tablic_DZIAŁ II</vt:lpstr>
      <vt:lpstr>Tabl.1(7)</vt:lpstr>
      <vt:lpstr>Tabl.2(8)</vt:lpstr>
      <vt:lpstr>Tabl.3(9)</vt:lpstr>
      <vt:lpstr>Tabl.4(10)</vt:lpstr>
      <vt:lpstr>Tabl.5(11)</vt:lpstr>
      <vt:lpstr>Tabl.6(12)</vt:lpstr>
      <vt:lpstr>Spis tablic_DZIAŁ III </vt:lpstr>
      <vt:lpstr>Tabl.1(13)</vt:lpstr>
      <vt:lpstr>Tabl.2(14)</vt:lpstr>
      <vt:lpstr>Tabl.3(15)</vt:lpstr>
      <vt:lpstr>Tabl.4(16)</vt:lpstr>
      <vt:lpstr>Tabl.5(17)</vt:lpstr>
      <vt:lpstr>Tabl.6(18)</vt:lpstr>
      <vt:lpstr>Tabl.7(19)</vt:lpstr>
      <vt:lpstr>Tabl.8(20)</vt:lpstr>
      <vt:lpstr>Tabl.9(21)</vt:lpstr>
      <vt:lpstr>Tabl.10(22)</vt:lpstr>
      <vt:lpstr>Tabl.11(23)</vt:lpstr>
      <vt:lpstr>Tabl.12(24)</vt:lpstr>
      <vt:lpstr>Tabl.13(25)</vt:lpstr>
      <vt:lpstr>Tabl.14(26)</vt:lpstr>
      <vt:lpstr>Tabl.15(27)</vt:lpstr>
      <vt:lpstr>Tabl.16(28)</vt:lpstr>
      <vt:lpstr>Tabl.17(29)</vt:lpstr>
      <vt:lpstr>Tabl.18(30)</vt:lpstr>
      <vt:lpstr>Tabl.19(31)</vt:lpstr>
      <vt:lpstr>Tabl.20(32)</vt:lpstr>
      <vt:lpstr>Tabl.21(33)</vt:lpstr>
      <vt:lpstr>Tabl.22(34)</vt:lpstr>
      <vt:lpstr>Tabl.23(35)</vt:lpstr>
      <vt:lpstr>Tabl.24(36)</vt:lpstr>
      <vt:lpstr>Tabl.25(37)</vt:lpstr>
      <vt:lpstr>Tabl.26(38)</vt:lpstr>
      <vt:lpstr>Tabl.27(39)</vt:lpstr>
      <vt:lpstr>Tabl.28(40)</vt:lpstr>
      <vt:lpstr>Tabl.29(41)</vt:lpstr>
      <vt:lpstr>Tabl.30(42)</vt:lpstr>
      <vt:lpstr>Tabl.31(43)</vt:lpstr>
      <vt:lpstr>Tabl.32(44)</vt:lpstr>
      <vt:lpstr>Tabl.33(45)</vt:lpstr>
      <vt:lpstr>Tabl.34(46)</vt:lpstr>
      <vt:lpstr>Tabl.35(47)</vt:lpstr>
      <vt:lpstr>Tabl.36(48)</vt:lpstr>
      <vt:lpstr>Tabl.37(49)</vt:lpstr>
      <vt:lpstr>Spis tablic_DZIAŁ IV</vt:lpstr>
      <vt:lpstr>Tabl.1(50)</vt:lpstr>
      <vt:lpstr>Tabl.2(51) </vt:lpstr>
      <vt:lpstr>Tabl.3(52) </vt:lpstr>
      <vt:lpstr>Tabl.4(53) </vt:lpstr>
      <vt:lpstr>Tabl.5(54) </vt:lpstr>
      <vt:lpstr>Tabl.6(55) </vt:lpstr>
      <vt:lpstr>Tabl.7(56)</vt:lpstr>
      <vt:lpstr>Spis tablic_DZIAŁ V</vt:lpstr>
      <vt:lpstr>Tabl.1(57)</vt:lpstr>
      <vt:lpstr>Tabl.2(58)</vt:lpstr>
      <vt:lpstr>Tabl.3(59)</vt:lpstr>
      <vt:lpstr>Tabl.4(60)</vt:lpstr>
      <vt:lpstr>Tabl.5(61)</vt:lpstr>
      <vt:lpstr>Tabl.6(62)</vt:lpstr>
      <vt:lpstr>Tabl.7(63)</vt:lpstr>
      <vt:lpstr>Tabl.8(64)</vt:lpstr>
      <vt:lpstr>Tabl.9(65)</vt:lpstr>
      <vt:lpstr>Tabl.10(66)</vt:lpstr>
      <vt:lpstr>Tabl.11(67)</vt:lpstr>
      <vt:lpstr>Tabl.12(68)</vt:lpstr>
      <vt:lpstr>Tabl.13(69)</vt:lpstr>
      <vt:lpstr>Tabl.14(70)</vt:lpstr>
      <vt:lpstr>Tabl.15(71)</vt:lpstr>
      <vt:lpstr>Tabl.16(72)</vt:lpstr>
      <vt:lpstr>Tabl.17(73)</vt:lpstr>
      <vt:lpstr>Spis tablic_DZIAŁ VI</vt:lpstr>
      <vt:lpstr>Tabl.1(74)</vt:lpstr>
      <vt:lpstr>Tabl.2(75)</vt:lpstr>
      <vt:lpstr>Tabl.3(76)</vt:lpstr>
      <vt:lpstr>Tabl.4(77)</vt:lpstr>
      <vt:lpstr>Tabl.5(78)</vt:lpstr>
      <vt:lpstr>Tabl.6(79)</vt:lpstr>
      <vt:lpstr>Tabl.7(80)</vt:lpstr>
      <vt:lpstr>Tabl.8(81)</vt:lpstr>
      <vt:lpstr>Tabl.9(82)</vt:lpstr>
      <vt:lpstr>Spis tablic_DZIAŁ VII</vt:lpstr>
      <vt:lpstr>Tabl.1(83)</vt:lpstr>
      <vt:lpstr>Tabl.2(84)</vt:lpstr>
      <vt:lpstr>Tabl.3(85)</vt:lpstr>
      <vt:lpstr>Tabl.4(86)</vt:lpstr>
      <vt:lpstr>Tabl.5(87)</vt:lpstr>
      <vt:lpstr>Tabl.6(88)</vt:lpstr>
      <vt:lpstr>Tabl.7(89)</vt:lpstr>
      <vt:lpstr>Tabl.8(90)</vt:lpstr>
      <vt:lpstr>Tabl.9(91)</vt:lpstr>
      <vt:lpstr>Tabl.10(92)</vt:lpstr>
      <vt:lpstr>Tabl.11(93)</vt:lpstr>
      <vt:lpstr>Tabl.12(94)</vt:lpstr>
      <vt:lpstr>Tabl.13(95)</vt:lpstr>
      <vt:lpstr>Tabl.14(96)</vt:lpstr>
      <vt:lpstr>Tabl.15(97)</vt:lpstr>
      <vt:lpstr>Tabl.16(98)</vt:lpstr>
      <vt:lpstr>Tabl.17(99)</vt:lpstr>
      <vt:lpstr>Spis tablic_DZIAŁ VIII</vt:lpstr>
      <vt:lpstr>Tabl.1(100)</vt:lpstr>
      <vt:lpstr>Tabl.2(101)</vt:lpstr>
      <vt:lpstr>Tabl.3(102)</vt:lpstr>
      <vt:lpstr>Tabl.4(103)</vt:lpstr>
      <vt:lpstr>Tabl.5(104)</vt:lpstr>
      <vt:lpstr>Tabl.6(105)</vt:lpstr>
      <vt:lpstr>Tabl.7(106)</vt:lpstr>
      <vt:lpstr>Tabl.8(107)</vt:lpstr>
      <vt:lpstr>Tabl.9(108)</vt:lpstr>
      <vt:lpstr>Tabl.10(109)</vt:lpstr>
      <vt:lpstr>Tabl.11(110)</vt:lpstr>
      <vt:lpstr>Tabl.12(111)</vt:lpstr>
      <vt:lpstr>Tabl.13(112)</vt:lpstr>
      <vt:lpstr>Tabl.14(113)</vt:lpstr>
      <vt:lpstr>Tabl.15(114)</vt:lpstr>
      <vt:lpstr>Tabl.16(115)</vt:lpstr>
      <vt:lpstr>Tabl.17(116)</vt:lpstr>
      <vt:lpstr>Spis tablic_DZIAŁ IX</vt:lpstr>
      <vt:lpstr>Tabl.1(117)</vt:lpstr>
      <vt:lpstr>Tabl.2(118)</vt:lpstr>
      <vt:lpstr>Tabl.3(119)</vt:lpstr>
      <vt:lpstr>Tabl.4(120)</vt:lpstr>
      <vt:lpstr>Tabl.5(121)</vt:lpstr>
      <vt:lpstr>Tabl.6(122)</vt:lpstr>
      <vt:lpstr>Spis tablic_DZIAŁ X</vt:lpstr>
      <vt:lpstr>Tabl.1(123)</vt:lpstr>
      <vt:lpstr>Tabl. 2(124)</vt:lpstr>
      <vt:lpstr>Spis tablic_DZIAŁ XI</vt:lpstr>
      <vt:lpstr>Tabl. 1(125)</vt:lpstr>
      <vt:lpstr>Tabl. 2(126)</vt:lpstr>
      <vt:lpstr>Tabl. 3(127)</vt:lpstr>
      <vt:lpstr>Spis tablic_DZIAŁ XII</vt:lpstr>
      <vt:lpstr>Tabl. 1(128) </vt:lpstr>
      <vt:lpstr>'Tabl.5(121)'!TABL._11_249_.___WIDZOWIE_W_KINACH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Kluza Sabina</dc:creator>
  <cp:lastModifiedBy>Więckowski Marek</cp:lastModifiedBy>
  <cp:lastPrinted>2026-09-29T10:55:29Z</cp:lastPrinted>
  <dcterms:created xsi:type="dcterms:W3CDTF">2026-09-08T09:17:10Z</dcterms:created>
  <dcterms:modified xsi:type="dcterms:W3CDTF">2026-09-30T06:08:39Z</dcterms:modified>
</cp:coreProperties>
</file>